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23955" windowHeight="7425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</sheets>
  <calcPr calcId="145621"/>
</workbook>
</file>

<file path=xl/calcChain.xml><?xml version="1.0" encoding="utf-8"?>
<calcChain xmlns="http://schemas.openxmlformats.org/spreadsheetml/2006/main">
  <c r="AS241" i="8" l="1"/>
  <c r="AR241" i="8"/>
  <c r="AS240" i="8"/>
  <c r="AR240" i="8"/>
  <c r="AS239" i="8"/>
  <c r="AR239" i="8"/>
  <c r="AS238" i="8"/>
  <c r="AR238" i="8"/>
  <c r="AS236" i="8"/>
  <c r="AR236" i="8"/>
  <c r="AS234" i="8"/>
  <c r="AR234" i="8"/>
  <c r="AS232" i="8"/>
  <c r="AR232" i="8"/>
  <c r="AS231" i="8"/>
  <c r="AR231" i="8"/>
  <c r="AS230" i="8"/>
  <c r="AR230" i="8"/>
  <c r="AS229" i="8"/>
  <c r="AR229" i="8"/>
  <c r="AS228" i="8"/>
  <c r="AR228" i="8"/>
  <c r="AS227" i="8"/>
  <c r="AR227" i="8"/>
  <c r="AS226" i="8"/>
  <c r="AR226" i="8"/>
  <c r="AS225" i="8"/>
  <c r="AR225" i="8"/>
  <c r="AS224" i="8"/>
  <c r="AR224" i="8"/>
  <c r="AS223" i="8"/>
  <c r="AR223" i="8"/>
  <c r="AS221" i="8"/>
  <c r="AR221" i="8"/>
  <c r="AS220" i="8"/>
  <c r="AR220" i="8"/>
  <c r="AS219" i="8"/>
  <c r="AR219" i="8"/>
  <c r="AS217" i="8"/>
  <c r="AR217" i="8"/>
  <c r="AS216" i="8"/>
  <c r="AR216" i="8"/>
  <c r="AS215" i="8"/>
  <c r="AR215" i="8"/>
  <c r="AS214" i="8"/>
  <c r="AR214" i="8"/>
  <c r="AS213" i="8"/>
  <c r="AR213" i="8"/>
  <c r="AS212" i="8"/>
  <c r="AR212" i="8"/>
  <c r="AS211" i="8"/>
  <c r="AR211" i="8"/>
  <c r="AS209" i="8"/>
  <c r="AR209" i="8"/>
  <c r="AS208" i="8"/>
  <c r="AR208" i="8"/>
  <c r="AS205" i="8"/>
  <c r="AR205" i="8"/>
  <c r="AS204" i="8"/>
  <c r="AR204" i="8"/>
  <c r="AS203" i="8"/>
  <c r="AR203" i="8"/>
  <c r="AS201" i="8"/>
  <c r="AR201" i="8"/>
  <c r="AS198" i="8"/>
  <c r="AR198" i="8"/>
  <c r="AS197" i="8"/>
  <c r="AR197" i="8"/>
  <c r="AS195" i="8"/>
  <c r="AR195" i="8"/>
  <c r="AS194" i="8"/>
  <c r="AR194" i="8"/>
  <c r="AS193" i="8"/>
  <c r="AR193" i="8"/>
  <c r="AS192" i="8"/>
  <c r="AR192" i="8"/>
  <c r="AS191" i="8"/>
  <c r="AR191" i="8"/>
  <c r="AS190" i="8"/>
  <c r="AR190" i="8"/>
  <c r="AS189" i="8"/>
  <c r="AR189" i="8"/>
  <c r="AS188" i="8"/>
  <c r="AR188" i="8"/>
  <c r="AS187" i="8"/>
  <c r="AR187" i="8"/>
  <c r="AS186" i="8"/>
  <c r="AR186" i="8"/>
  <c r="AS185" i="8"/>
  <c r="AR185" i="8"/>
  <c r="AS184" i="8"/>
  <c r="AR184" i="8"/>
  <c r="AS183" i="8"/>
  <c r="AR183" i="8"/>
  <c r="AS182" i="8"/>
  <c r="AR182" i="8"/>
  <c r="AS181" i="8"/>
  <c r="AR181" i="8"/>
  <c r="AS180" i="8"/>
  <c r="AR180" i="8"/>
  <c r="AS179" i="8"/>
  <c r="AR179" i="8"/>
  <c r="AS178" i="8"/>
  <c r="AR178" i="8"/>
  <c r="AS177" i="8"/>
  <c r="AR177" i="8"/>
  <c r="AS176" i="8"/>
  <c r="AR176" i="8"/>
  <c r="AS175" i="8"/>
  <c r="AR175" i="8"/>
  <c r="AS174" i="8"/>
  <c r="AR174" i="8"/>
  <c r="AS173" i="8"/>
  <c r="AR173" i="8"/>
  <c r="AS172" i="8"/>
  <c r="AR172" i="8"/>
  <c r="AS170" i="8"/>
  <c r="AR170" i="8"/>
  <c r="AS169" i="8"/>
  <c r="AR169" i="8"/>
  <c r="AS168" i="8"/>
  <c r="AR168" i="8"/>
  <c r="AS167" i="8"/>
  <c r="AR167" i="8"/>
  <c r="AS166" i="8"/>
  <c r="AR166" i="8"/>
  <c r="AS165" i="8"/>
  <c r="AR165" i="8"/>
  <c r="AS164" i="8"/>
  <c r="AR164" i="8"/>
  <c r="AS163" i="8"/>
  <c r="AR163" i="8"/>
  <c r="AS162" i="8"/>
  <c r="AR162" i="8"/>
  <c r="AS161" i="8"/>
  <c r="AR161" i="8"/>
  <c r="AS160" i="8"/>
  <c r="AR160" i="8"/>
  <c r="AS159" i="8"/>
  <c r="AR159" i="8"/>
  <c r="AS158" i="8"/>
  <c r="AR158" i="8"/>
  <c r="AS156" i="8"/>
  <c r="AR156" i="8"/>
  <c r="AS155" i="8"/>
  <c r="AR155" i="8"/>
  <c r="AS154" i="8"/>
  <c r="AR154" i="8"/>
  <c r="AS153" i="8"/>
  <c r="AR153" i="8"/>
  <c r="AS152" i="8"/>
  <c r="AR152" i="8"/>
  <c r="AS151" i="8"/>
  <c r="AR151" i="8"/>
  <c r="AS150" i="8"/>
  <c r="AR150" i="8"/>
  <c r="AS149" i="8"/>
  <c r="AR149" i="8"/>
  <c r="AS148" i="8"/>
  <c r="AR148" i="8"/>
  <c r="AS147" i="8"/>
  <c r="AR147" i="8"/>
  <c r="AS146" i="8"/>
  <c r="AR146" i="8"/>
  <c r="AS145" i="8"/>
  <c r="AR145" i="8"/>
  <c r="AS144" i="8"/>
  <c r="AR144" i="8"/>
  <c r="AS143" i="8"/>
  <c r="AR143" i="8"/>
  <c r="AS142" i="8"/>
  <c r="AR142" i="8"/>
  <c r="AS141" i="8"/>
  <c r="AR141" i="8"/>
  <c r="AS138" i="8"/>
  <c r="AR138" i="8"/>
  <c r="AS137" i="8"/>
  <c r="AR137" i="8"/>
  <c r="AS136" i="8"/>
  <c r="AR136" i="8"/>
  <c r="AS135" i="8"/>
  <c r="AR135" i="8"/>
  <c r="AS134" i="8"/>
  <c r="AR134" i="8"/>
  <c r="AS133" i="8"/>
  <c r="AR133" i="8"/>
  <c r="AS132" i="8"/>
  <c r="AR132" i="8"/>
  <c r="AS131" i="8"/>
  <c r="AR131" i="8"/>
  <c r="AS130" i="8"/>
  <c r="AR130" i="8"/>
  <c r="AS128" i="8"/>
  <c r="AR128" i="8"/>
  <c r="AS127" i="8"/>
  <c r="AR127" i="8"/>
  <c r="AS126" i="8"/>
  <c r="AR126" i="8"/>
  <c r="AS125" i="8"/>
  <c r="AR125" i="8"/>
  <c r="AS124" i="8"/>
  <c r="AR124" i="8"/>
  <c r="AS123" i="8"/>
  <c r="AR123" i="8"/>
  <c r="AS122" i="8"/>
  <c r="AR122" i="8"/>
  <c r="AS121" i="8"/>
  <c r="AR121" i="8"/>
  <c r="AS120" i="8"/>
  <c r="AR120" i="8"/>
  <c r="AS119" i="8"/>
  <c r="AR119" i="8"/>
  <c r="AS118" i="8"/>
  <c r="AR118" i="8"/>
  <c r="AS117" i="8"/>
  <c r="AR117" i="8"/>
  <c r="AS116" i="8"/>
  <c r="AR116" i="8"/>
  <c r="AS115" i="8"/>
  <c r="AR115" i="8"/>
  <c r="AS114" i="8"/>
  <c r="AR114" i="8"/>
  <c r="AS113" i="8"/>
  <c r="AR113" i="8"/>
  <c r="AS111" i="8"/>
  <c r="AR111" i="8"/>
  <c r="AS110" i="8"/>
  <c r="AR110" i="8"/>
  <c r="AS109" i="8"/>
  <c r="AR109" i="8"/>
  <c r="AS108" i="8"/>
  <c r="AR108" i="8"/>
  <c r="AS107" i="8"/>
  <c r="AR107" i="8"/>
  <c r="AS106" i="8"/>
  <c r="AR106" i="8"/>
  <c r="AS105" i="8"/>
  <c r="AR105" i="8"/>
  <c r="AS104" i="8"/>
  <c r="AR104" i="8"/>
  <c r="AS103" i="8"/>
  <c r="AR103" i="8"/>
  <c r="AS102" i="8"/>
  <c r="AR102" i="8"/>
  <c r="AS100" i="8"/>
  <c r="AR100" i="8"/>
  <c r="AS99" i="8"/>
  <c r="AR99" i="8"/>
  <c r="AS98" i="8"/>
  <c r="AR98" i="8"/>
  <c r="AS97" i="8"/>
  <c r="AR97" i="8"/>
  <c r="AS96" i="8"/>
  <c r="AR96" i="8"/>
  <c r="AS95" i="8"/>
  <c r="AR95" i="8"/>
  <c r="AS94" i="8"/>
  <c r="AR94" i="8"/>
  <c r="AS93" i="8"/>
  <c r="AR93" i="8"/>
  <c r="AS92" i="8"/>
  <c r="AR92" i="8"/>
  <c r="AS91" i="8"/>
  <c r="AR91" i="8"/>
  <c r="AS90" i="8"/>
  <c r="AR90" i="8"/>
  <c r="AS89" i="8"/>
  <c r="AR89" i="8"/>
  <c r="AS88" i="8"/>
  <c r="AR88" i="8"/>
  <c r="AS87" i="8"/>
  <c r="AR87" i="8"/>
  <c r="AS86" i="8"/>
  <c r="AR86" i="8"/>
  <c r="AS85" i="8"/>
  <c r="AR85" i="8"/>
  <c r="AS84" i="8"/>
  <c r="AR84" i="8"/>
  <c r="AS83" i="8"/>
  <c r="AR83" i="8"/>
  <c r="AS82" i="8"/>
  <c r="AR82" i="8"/>
  <c r="AS81" i="8"/>
  <c r="AR81" i="8"/>
  <c r="AS80" i="8"/>
  <c r="AR80" i="8"/>
  <c r="AS79" i="8"/>
  <c r="AR79" i="8"/>
  <c r="AS78" i="8"/>
  <c r="AR78" i="8"/>
  <c r="AS77" i="8"/>
  <c r="AR77" i="8"/>
  <c r="AS76" i="8"/>
  <c r="AR76" i="8"/>
  <c r="AS75" i="8"/>
  <c r="AR75" i="8"/>
  <c r="AS73" i="8"/>
  <c r="AR73" i="8"/>
  <c r="AS72" i="8"/>
  <c r="AR72" i="8"/>
  <c r="AS71" i="8"/>
  <c r="AR71" i="8"/>
  <c r="AS70" i="8"/>
  <c r="AR70" i="8"/>
  <c r="AS69" i="8"/>
  <c r="AR69" i="8"/>
  <c r="AS68" i="8"/>
  <c r="AR68" i="8"/>
  <c r="AS67" i="8"/>
  <c r="AR67" i="8"/>
  <c r="AS66" i="8"/>
  <c r="AR66" i="8"/>
  <c r="AS65" i="8"/>
  <c r="AR65" i="8"/>
  <c r="AS64" i="8"/>
  <c r="AR64" i="8"/>
  <c r="AS63" i="8"/>
  <c r="AR63" i="8"/>
  <c r="AS62" i="8"/>
  <c r="AR62" i="8"/>
  <c r="AS61" i="8"/>
  <c r="AR61" i="8"/>
  <c r="AS60" i="8"/>
  <c r="AR60" i="8"/>
  <c r="AS59" i="8"/>
  <c r="AR59" i="8"/>
  <c r="AS58" i="8"/>
  <c r="AR58" i="8"/>
  <c r="AS57" i="8"/>
  <c r="AR57" i="8"/>
  <c r="AS56" i="8"/>
  <c r="AR56" i="8"/>
  <c r="AS55" i="8"/>
  <c r="AR55" i="8"/>
  <c r="AS54" i="8"/>
  <c r="AR54" i="8"/>
  <c r="AS53" i="8"/>
  <c r="AR53" i="8"/>
  <c r="AS52" i="8"/>
  <c r="AR52" i="8"/>
  <c r="AS51" i="8"/>
  <c r="AR51" i="8"/>
  <c r="AS50" i="8"/>
  <c r="AR50" i="8"/>
  <c r="AS49" i="8"/>
  <c r="AR49" i="8"/>
  <c r="AS48" i="8"/>
  <c r="AR48" i="8"/>
  <c r="AS47" i="8"/>
  <c r="AR47" i="8"/>
  <c r="AS46" i="8"/>
  <c r="AR46" i="8"/>
  <c r="AS45" i="8"/>
  <c r="AR45" i="8"/>
  <c r="AS44" i="8"/>
  <c r="AR44" i="8"/>
  <c r="AS42" i="8"/>
  <c r="AR42" i="8"/>
  <c r="AS41" i="8"/>
  <c r="AR41" i="8"/>
  <c r="AS40" i="8"/>
  <c r="AR40" i="8"/>
  <c r="AS39" i="8"/>
  <c r="AR39" i="8"/>
  <c r="AS38" i="8"/>
  <c r="AR38" i="8"/>
  <c r="AS37" i="8"/>
  <c r="AR37" i="8"/>
  <c r="AS36" i="8"/>
  <c r="AR36" i="8"/>
  <c r="AS35" i="8"/>
  <c r="AR35" i="8"/>
  <c r="AS34" i="8"/>
  <c r="AR34" i="8"/>
  <c r="AS32" i="8"/>
  <c r="AR32" i="8"/>
  <c r="AS31" i="8"/>
  <c r="AR31" i="8"/>
  <c r="AS30" i="8"/>
  <c r="AR30" i="8"/>
  <c r="AS29" i="8"/>
  <c r="AR29" i="8"/>
  <c r="AS28" i="8"/>
  <c r="AR28" i="8"/>
  <c r="AS27" i="8"/>
  <c r="AR27" i="8"/>
  <c r="AS26" i="8"/>
  <c r="AR26" i="8"/>
  <c r="AS25" i="8"/>
  <c r="AR25" i="8"/>
  <c r="AS24" i="8"/>
  <c r="AR24" i="8"/>
  <c r="AS23" i="8"/>
  <c r="AR23" i="8"/>
  <c r="AS22" i="8"/>
  <c r="AR22" i="8"/>
  <c r="AS21" i="8"/>
  <c r="AR21" i="8"/>
  <c r="AS20" i="8"/>
  <c r="AR20" i="8"/>
  <c r="AS19" i="8"/>
  <c r="AR19" i="8"/>
  <c r="AS18" i="8"/>
  <c r="AR18" i="8"/>
  <c r="AS17" i="8"/>
  <c r="AR17" i="8"/>
  <c r="AS16" i="8"/>
  <c r="AR16" i="8"/>
  <c r="AS15" i="8"/>
  <c r="AR15" i="8"/>
  <c r="AS14" i="8"/>
  <c r="AR14" i="8"/>
  <c r="AS13" i="8"/>
  <c r="AR13" i="8"/>
  <c r="AS12" i="8"/>
  <c r="AR12" i="8"/>
  <c r="AS11" i="8"/>
  <c r="AR11" i="8"/>
  <c r="AS10" i="8"/>
  <c r="AR10" i="8"/>
  <c r="AS9" i="8"/>
  <c r="AR9" i="8"/>
  <c r="AS8" i="8"/>
  <c r="AR8" i="8"/>
  <c r="AS7" i="8"/>
  <c r="AR7" i="8"/>
  <c r="AS6" i="8"/>
  <c r="AR6" i="8"/>
  <c r="AS5" i="8"/>
  <c r="AR5" i="8"/>
  <c r="AI54" i="7"/>
  <c r="AI53" i="7"/>
  <c r="AH54" i="7"/>
  <c r="AH53" i="7"/>
  <c r="O51" i="7"/>
  <c r="N51" i="7"/>
  <c r="M51" i="7"/>
  <c r="J51" i="7"/>
  <c r="G51" i="7"/>
  <c r="E51" i="7"/>
  <c r="O50" i="7"/>
  <c r="N50" i="7"/>
  <c r="M50" i="7"/>
  <c r="J50" i="7"/>
  <c r="G50" i="7"/>
  <c r="E50" i="7"/>
  <c r="AH21" i="6"/>
  <c r="AH20" i="6"/>
  <c r="AH19" i="6"/>
  <c r="AH18" i="6"/>
  <c r="AH17" i="6"/>
  <c r="AH16" i="6"/>
  <c r="AH15" i="6"/>
  <c r="AH14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L132" i="5"/>
  <c r="K132" i="5"/>
  <c r="J132" i="5"/>
  <c r="Q63" i="4"/>
  <c r="Q95" i="4" s="1"/>
  <c r="Q51" i="4"/>
  <c r="Q27" i="4"/>
  <c r="Q85" i="4" s="1"/>
  <c r="Q15" i="4"/>
  <c r="Q39" i="4" s="1"/>
  <c r="Q99" i="4"/>
  <c r="Q97" i="4"/>
  <c r="Q94" i="4"/>
  <c r="Q93" i="4"/>
  <c r="Q91" i="4"/>
  <c r="Q90" i="4"/>
  <c r="Q89" i="4"/>
  <c r="Q83" i="4"/>
  <c r="Q81" i="4"/>
  <c r="Q77" i="4"/>
  <c r="Q75" i="4"/>
  <c r="Q73" i="4"/>
  <c r="Q72" i="4"/>
  <c r="Q71" i="4"/>
  <c r="Q70" i="4"/>
  <c r="Q69" i="4"/>
  <c r="Q68" i="4"/>
  <c r="Q67" i="4"/>
  <c r="Q66" i="4"/>
  <c r="Q65" i="4"/>
  <c r="Q96" i="4"/>
  <c r="Q37" i="4"/>
  <c r="Q36" i="4"/>
  <c r="Q35" i="4"/>
  <c r="Q34" i="4"/>
  <c r="Q33" i="4"/>
  <c r="Q32" i="4"/>
  <c r="Q31" i="4"/>
  <c r="Q30" i="4"/>
  <c r="Q29" i="4"/>
  <c r="N343" i="3"/>
  <c r="M343" i="3"/>
  <c r="J343" i="3"/>
  <c r="I343" i="3"/>
  <c r="F343" i="3"/>
  <c r="N342" i="3"/>
  <c r="M342" i="3"/>
  <c r="J342" i="3"/>
  <c r="I342" i="3"/>
  <c r="F342" i="3"/>
  <c r="N340" i="3"/>
  <c r="M340" i="3"/>
  <c r="J340" i="3"/>
  <c r="I340" i="3"/>
  <c r="F340" i="3"/>
  <c r="N339" i="3"/>
  <c r="M339" i="3"/>
  <c r="J339" i="3"/>
  <c r="I339" i="3"/>
  <c r="F339" i="3"/>
  <c r="N338" i="3"/>
  <c r="M338" i="3"/>
  <c r="J338" i="3"/>
  <c r="I338" i="3"/>
  <c r="F338" i="3"/>
  <c r="N230" i="3"/>
  <c r="M230" i="3"/>
  <c r="J230" i="3"/>
  <c r="I230" i="3"/>
  <c r="F230" i="3"/>
  <c r="N229" i="3"/>
  <c r="M229" i="3"/>
  <c r="J229" i="3"/>
  <c r="I229" i="3"/>
  <c r="F229" i="3"/>
  <c r="N228" i="3"/>
  <c r="M228" i="3"/>
  <c r="J228" i="3"/>
  <c r="I228" i="3"/>
  <c r="F228" i="3"/>
  <c r="N227" i="3"/>
  <c r="M227" i="3"/>
  <c r="J227" i="3"/>
  <c r="I227" i="3"/>
  <c r="F227" i="3"/>
  <c r="N226" i="3"/>
  <c r="M226" i="3"/>
  <c r="J226" i="3"/>
  <c r="I226" i="3"/>
  <c r="F226" i="3"/>
  <c r="N225" i="3"/>
  <c r="M225" i="3"/>
  <c r="J225" i="3"/>
  <c r="I225" i="3"/>
  <c r="F225" i="3"/>
  <c r="N224" i="3"/>
  <c r="M224" i="3"/>
  <c r="J224" i="3"/>
  <c r="I224" i="3"/>
  <c r="F224" i="3"/>
  <c r="R82" i="2"/>
  <c r="F111" i="3"/>
  <c r="F112" i="3"/>
  <c r="F113" i="3"/>
  <c r="F114" i="3"/>
  <c r="F115" i="3"/>
  <c r="F110" i="3"/>
  <c r="N115" i="3"/>
  <c r="M115" i="3"/>
  <c r="J115" i="3"/>
  <c r="I115" i="3"/>
  <c r="N114" i="3"/>
  <c r="M114" i="3"/>
  <c r="J114" i="3"/>
  <c r="I114" i="3"/>
  <c r="N113" i="3"/>
  <c r="M113" i="3"/>
  <c r="J113" i="3"/>
  <c r="I113" i="3"/>
  <c r="N112" i="3"/>
  <c r="M112" i="3"/>
  <c r="J112" i="3"/>
  <c r="I112" i="3"/>
  <c r="N111" i="3"/>
  <c r="M111" i="3"/>
  <c r="J111" i="3"/>
  <c r="I111" i="3"/>
  <c r="N110" i="3"/>
  <c r="M110" i="3"/>
  <c r="J110" i="3"/>
  <c r="I110" i="3"/>
  <c r="N109" i="3"/>
  <c r="M109" i="3"/>
  <c r="J109" i="3"/>
  <c r="I109" i="3"/>
  <c r="F109" i="3"/>
  <c r="L103" i="2"/>
  <c r="Q82" i="2"/>
  <c r="Q36" i="2"/>
  <c r="Q31" i="2" s="1"/>
  <c r="Q35" i="2"/>
  <c r="Q18" i="2"/>
  <c r="Q15" i="2"/>
  <c r="Q79" i="4" l="1"/>
  <c r="Q84" i="4"/>
  <c r="Q87" i="4"/>
  <c r="Q80" i="4"/>
  <c r="Q78" i="4"/>
  <c r="Q82" i="4"/>
  <c r="Q92" i="4"/>
  <c r="E103" i="2"/>
  <c r="I103" i="2"/>
  <c r="M103" i="2"/>
  <c r="B103" i="2"/>
  <c r="F103" i="2"/>
  <c r="J103" i="2"/>
  <c r="N103" i="2"/>
  <c r="P82" i="2"/>
  <c r="P103" i="2" s="1"/>
  <c r="C103" i="2"/>
  <c r="G103" i="2"/>
  <c r="K103" i="2"/>
  <c r="O103" i="2"/>
  <c r="D103" i="2"/>
  <c r="H103" i="2"/>
  <c r="Q34" i="2"/>
  <c r="Q30" i="2"/>
  <c r="Q20" i="2"/>
  <c r="Q19" i="2"/>
  <c r="Q17" i="2"/>
  <c r="Q16" i="2"/>
  <c r="Q33" i="2"/>
  <c r="P32" i="2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8" i="8" l="1"/>
  <c r="AL108" i="8"/>
  <c r="AL241" i="8"/>
  <c r="AK241" i="8"/>
  <c r="AL240" i="8"/>
  <c r="AK240" i="8"/>
  <c r="AL239" i="8"/>
  <c r="AK239" i="8"/>
  <c r="AL238" i="8"/>
  <c r="AK238" i="8"/>
  <c r="AL236" i="8"/>
  <c r="AK236" i="8"/>
  <c r="AL235" i="8"/>
  <c r="AK235" i="8"/>
  <c r="AL234" i="8"/>
  <c r="AK234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6" i="8"/>
  <c r="AK226" i="8"/>
  <c r="AL225" i="8"/>
  <c r="AK225" i="8"/>
  <c r="AL224" i="8"/>
  <c r="AK224" i="8"/>
  <c r="AL223" i="8"/>
  <c r="AK223" i="8"/>
  <c r="AL221" i="8"/>
  <c r="AK221" i="8"/>
  <c r="AL220" i="8"/>
  <c r="AK220" i="8"/>
  <c r="AL219" i="8"/>
  <c r="AK219" i="8"/>
  <c r="AL217" i="8"/>
  <c r="AK217" i="8"/>
  <c r="AL216" i="8"/>
  <c r="AK216" i="8"/>
  <c r="AL215" i="8"/>
  <c r="AK215" i="8"/>
  <c r="AL214" i="8"/>
  <c r="AK214" i="8"/>
  <c r="AL213" i="8"/>
  <c r="AK213" i="8"/>
  <c r="AL212" i="8"/>
  <c r="AK212" i="8"/>
  <c r="AL211" i="8"/>
  <c r="AK211" i="8"/>
  <c r="AL209" i="8"/>
  <c r="AK209" i="8"/>
  <c r="AL208" i="8"/>
  <c r="AK208" i="8"/>
  <c r="AL205" i="8"/>
  <c r="AK205" i="8"/>
  <c r="AL204" i="8"/>
  <c r="AK204" i="8"/>
  <c r="AL203" i="8"/>
  <c r="AK203" i="8"/>
  <c r="AL201" i="8"/>
  <c r="AK201" i="8"/>
  <c r="AL200" i="8"/>
  <c r="AK200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5" i="8"/>
  <c r="AK175" i="8"/>
  <c r="AL174" i="8"/>
  <c r="AK174" i="8"/>
  <c r="AL173" i="8"/>
  <c r="AK173" i="8"/>
  <c r="AL172" i="8"/>
  <c r="AK172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60" i="8"/>
  <c r="AK160" i="8"/>
  <c r="AL159" i="8"/>
  <c r="AK159" i="8"/>
  <c r="AL158" i="8"/>
  <c r="AK158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3" i="8"/>
  <c r="AK143" i="8"/>
  <c r="AL142" i="8"/>
  <c r="AK142" i="8"/>
  <c r="AL141" i="8"/>
  <c r="AK141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1" i="8"/>
  <c r="AK131" i="8"/>
  <c r="AL130" i="8"/>
  <c r="AK130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1" i="8"/>
  <c r="AK121" i="8"/>
  <c r="AL120" i="8"/>
  <c r="AK120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3" i="8"/>
  <c r="AK113" i="8"/>
  <c r="AL111" i="8"/>
  <c r="AK111" i="8"/>
  <c r="AL110" i="8"/>
  <c r="AK110" i="8"/>
  <c r="AL109" i="8"/>
  <c r="AK109" i="8"/>
  <c r="AL107" i="8"/>
  <c r="AK107" i="8"/>
  <c r="AL106" i="8"/>
  <c r="AK106" i="8"/>
  <c r="AL105" i="8"/>
  <c r="AK105" i="8"/>
  <c r="AL104" i="8"/>
  <c r="AK104" i="8"/>
  <c r="AL103" i="8"/>
  <c r="AK103" i="8"/>
  <c r="AL102" i="8"/>
  <c r="AK102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5" i="8"/>
  <c r="AK75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6" i="8"/>
  <c r="AK46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1" i="8"/>
  <c r="AD241" i="8"/>
  <c r="A15" i="1"/>
  <c r="A14" i="1"/>
  <c r="A13" i="1"/>
  <c r="A12" i="1"/>
  <c r="A11" i="1"/>
  <c r="A10" i="1"/>
  <c r="A9" i="1"/>
  <c r="A8" i="1"/>
  <c r="A7" i="1"/>
  <c r="A6" i="1"/>
  <c r="A5" i="1"/>
  <c r="A4" i="1"/>
  <c r="A3" i="1"/>
  <c r="AE240" i="8"/>
  <c r="AD240" i="8"/>
  <c r="AE239" i="8"/>
  <c r="AD239" i="8"/>
  <c r="AE238" i="8"/>
  <c r="AD238" i="8"/>
  <c r="X238" i="8"/>
  <c r="W238" i="8"/>
  <c r="Q238" i="8"/>
  <c r="P238" i="8"/>
  <c r="J238" i="8"/>
  <c r="I238" i="8"/>
  <c r="X237" i="8"/>
  <c r="W237" i="8"/>
  <c r="AE236" i="8"/>
  <c r="AD236" i="8"/>
  <c r="X236" i="8"/>
  <c r="W236" i="8"/>
  <c r="Q236" i="8"/>
  <c r="P236" i="8"/>
  <c r="J236" i="8"/>
  <c r="I236" i="8"/>
  <c r="AE235" i="8"/>
  <c r="AD235" i="8"/>
  <c r="X235" i="8"/>
  <c r="W235" i="8"/>
  <c r="Q235" i="8"/>
  <c r="P235" i="8"/>
  <c r="J235" i="8"/>
  <c r="I235" i="8"/>
  <c r="AE234" i="8"/>
  <c r="AD234" i="8"/>
  <c r="X234" i="8"/>
  <c r="W234" i="8"/>
  <c r="Q234" i="8"/>
  <c r="P234" i="8"/>
  <c r="J234" i="8"/>
  <c r="I234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6" i="8"/>
  <c r="AD226" i="8"/>
  <c r="X226" i="8"/>
  <c r="W226" i="8"/>
  <c r="Q226" i="8"/>
  <c r="P226" i="8"/>
  <c r="J226" i="8"/>
  <c r="I226" i="8"/>
  <c r="AE225" i="8"/>
  <c r="AD225" i="8"/>
  <c r="X225" i="8"/>
  <c r="W225" i="8"/>
  <c r="Q225" i="8"/>
  <c r="P225" i="8"/>
  <c r="J225" i="8"/>
  <c r="I225" i="8"/>
  <c r="AE224" i="8"/>
  <c r="AD224" i="8"/>
  <c r="X224" i="8"/>
  <c r="W224" i="8"/>
  <c r="Q224" i="8"/>
  <c r="P224" i="8"/>
  <c r="J224" i="8"/>
  <c r="I224" i="8"/>
  <c r="AE223" i="8"/>
  <c r="AD223" i="8"/>
  <c r="X223" i="8"/>
  <c r="W223" i="8"/>
  <c r="Q223" i="8"/>
  <c r="P223" i="8"/>
  <c r="J223" i="8"/>
  <c r="I223" i="8"/>
  <c r="AE221" i="8"/>
  <c r="AD221" i="8"/>
  <c r="X221" i="8"/>
  <c r="W221" i="8"/>
  <c r="Q221" i="8"/>
  <c r="P221" i="8"/>
  <c r="J221" i="8"/>
  <c r="I221" i="8"/>
  <c r="AE220" i="8"/>
  <c r="AD220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AE214" i="8"/>
  <c r="AD214" i="8"/>
  <c r="X214" i="8"/>
  <c r="W214" i="8"/>
  <c r="Q214" i="8"/>
  <c r="P214" i="8"/>
  <c r="J214" i="8"/>
  <c r="I214" i="8"/>
  <c r="AE213" i="8"/>
  <c r="AD213" i="8"/>
  <c r="X213" i="8"/>
  <c r="W213" i="8"/>
  <c r="Q213" i="8"/>
  <c r="P213" i="8"/>
  <c r="J213" i="8"/>
  <c r="I213" i="8"/>
  <c r="AE212" i="8"/>
  <c r="AD212" i="8"/>
  <c r="X212" i="8"/>
  <c r="W212" i="8"/>
  <c r="Q212" i="8"/>
  <c r="P212" i="8"/>
  <c r="J212" i="8"/>
  <c r="I212" i="8"/>
  <c r="AE211" i="8"/>
  <c r="AD211" i="8"/>
  <c r="X211" i="8"/>
  <c r="W211" i="8"/>
  <c r="Q211" i="8"/>
  <c r="P211" i="8"/>
  <c r="J211" i="8"/>
  <c r="I211" i="8"/>
  <c r="W210" i="8"/>
  <c r="Q210" i="8"/>
  <c r="P210" i="8"/>
  <c r="J210" i="8"/>
  <c r="I210" i="8"/>
  <c r="AE209" i="8"/>
  <c r="AD209" i="8"/>
  <c r="X209" i="8"/>
  <c r="W209" i="8"/>
  <c r="Q209" i="8"/>
  <c r="P209" i="8"/>
  <c r="J209" i="8"/>
  <c r="I209" i="8"/>
  <c r="AE208" i="8"/>
  <c r="AD208" i="8"/>
  <c r="X208" i="8"/>
  <c r="W208" i="8"/>
  <c r="Q208" i="8"/>
  <c r="P208" i="8"/>
  <c r="J208" i="8"/>
  <c r="I208" i="8"/>
  <c r="X207" i="8"/>
  <c r="W207" i="8"/>
  <c r="Q207" i="8"/>
  <c r="P207" i="8"/>
  <c r="J207" i="8"/>
  <c r="I207" i="8"/>
  <c r="AE205" i="8"/>
  <c r="AD205" i="8"/>
  <c r="X205" i="8"/>
  <c r="W205" i="8"/>
  <c r="Q205" i="8"/>
  <c r="P205" i="8"/>
  <c r="J205" i="8"/>
  <c r="I205" i="8"/>
  <c r="AE204" i="8"/>
  <c r="AD204" i="8"/>
  <c r="X204" i="8"/>
  <c r="W204" i="8"/>
  <c r="Q204" i="8"/>
  <c r="P204" i="8"/>
  <c r="J204" i="8"/>
  <c r="I204" i="8"/>
  <c r="AE203" i="8"/>
  <c r="AD203" i="8"/>
  <c r="X203" i="8"/>
  <c r="W203" i="8"/>
  <c r="Q203" i="8"/>
  <c r="P203" i="8"/>
  <c r="J203" i="8"/>
  <c r="I203" i="8"/>
  <c r="AE201" i="8"/>
  <c r="AD201" i="8"/>
  <c r="X201" i="8"/>
  <c r="W201" i="8"/>
  <c r="Q201" i="8"/>
  <c r="P201" i="8"/>
  <c r="J201" i="8"/>
  <c r="I201" i="8"/>
  <c r="AE200" i="8"/>
  <c r="AD200" i="8"/>
  <c r="X200" i="8"/>
  <c r="W200" i="8"/>
  <c r="Q200" i="8"/>
  <c r="P200" i="8"/>
  <c r="J200" i="8"/>
  <c r="I200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5" i="8"/>
  <c r="AD175" i="8"/>
  <c r="X175" i="8"/>
  <c r="W175" i="8"/>
  <c r="Q175" i="8"/>
  <c r="P175" i="8"/>
  <c r="J175" i="8"/>
  <c r="I175" i="8"/>
  <c r="AE174" i="8"/>
  <c r="AD174" i="8"/>
  <c r="X174" i="8"/>
  <c r="W174" i="8"/>
  <c r="Q174" i="8"/>
  <c r="P174" i="8"/>
  <c r="J174" i="8"/>
  <c r="I174" i="8"/>
  <c r="AE173" i="8"/>
  <c r="AD173" i="8"/>
  <c r="X173" i="8"/>
  <c r="W173" i="8"/>
  <c r="Q173" i="8"/>
  <c r="P173" i="8"/>
  <c r="J173" i="8"/>
  <c r="I173" i="8"/>
  <c r="AE172" i="8"/>
  <c r="AD172" i="8"/>
  <c r="X172" i="8"/>
  <c r="W172" i="8"/>
  <c r="Q172" i="8"/>
  <c r="P172" i="8"/>
  <c r="J172" i="8"/>
  <c r="I172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60" i="8"/>
  <c r="AD160" i="8"/>
  <c r="X160" i="8"/>
  <c r="W160" i="8"/>
  <c r="Q160" i="8"/>
  <c r="P160" i="8"/>
  <c r="J160" i="8"/>
  <c r="I160" i="8"/>
  <c r="AE159" i="8"/>
  <c r="AD159" i="8"/>
  <c r="X159" i="8"/>
  <c r="W159" i="8"/>
  <c r="Q159" i="8"/>
  <c r="P159" i="8"/>
  <c r="J159" i="8"/>
  <c r="I159" i="8"/>
  <c r="AE158" i="8"/>
  <c r="AD158" i="8"/>
  <c r="X158" i="8"/>
  <c r="W158" i="8"/>
  <c r="Q158" i="8"/>
  <c r="P158" i="8"/>
  <c r="J158" i="8"/>
  <c r="I158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3" i="8"/>
  <c r="AD143" i="8"/>
  <c r="X143" i="8"/>
  <c r="W143" i="8"/>
  <c r="Q143" i="8"/>
  <c r="P143" i="8"/>
  <c r="J143" i="8"/>
  <c r="I143" i="8"/>
  <c r="AE142" i="8"/>
  <c r="AD142" i="8"/>
  <c r="X142" i="8"/>
  <c r="W142" i="8"/>
  <c r="Q142" i="8"/>
  <c r="P142" i="8"/>
  <c r="J142" i="8"/>
  <c r="I142" i="8"/>
  <c r="AE141" i="8"/>
  <c r="AD141" i="8"/>
  <c r="X141" i="8"/>
  <c r="W141" i="8"/>
  <c r="Q141" i="8"/>
  <c r="P141" i="8"/>
  <c r="J141" i="8"/>
  <c r="I141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1" i="8"/>
  <c r="AD131" i="8"/>
  <c r="X131" i="8"/>
  <c r="W131" i="8"/>
  <c r="Q131" i="8"/>
  <c r="P131" i="8"/>
  <c r="J131" i="8"/>
  <c r="I131" i="8"/>
  <c r="AE130" i="8"/>
  <c r="AD130" i="8"/>
  <c r="X130" i="8"/>
  <c r="W130" i="8"/>
  <c r="Q130" i="8"/>
  <c r="P130" i="8"/>
  <c r="J130" i="8"/>
  <c r="I130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1" i="8"/>
  <c r="AD121" i="8"/>
  <c r="X121" i="8"/>
  <c r="W121" i="8"/>
  <c r="Q121" i="8"/>
  <c r="P121" i="8"/>
  <c r="J121" i="8"/>
  <c r="I121" i="8"/>
  <c r="AE120" i="8"/>
  <c r="AD120" i="8"/>
  <c r="X120" i="8"/>
  <c r="W120" i="8"/>
  <c r="Q120" i="8"/>
  <c r="P120" i="8"/>
  <c r="J120" i="8"/>
  <c r="I120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9" i="8"/>
  <c r="AD109" i="8"/>
  <c r="X109" i="8"/>
  <c r="W109" i="8"/>
  <c r="Q109" i="8"/>
  <c r="P109" i="8"/>
  <c r="J109" i="8"/>
  <c r="I109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AE102" i="8"/>
  <c r="AD102" i="8"/>
  <c r="X102" i="8"/>
  <c r="W102" i="8"/>
  <c r="Q102" i="8"/>
  <c r="P102" i="8"/>
  <c r="J102" i="8"/>
  <c r="I102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Q81" i="8"/>
  <c r="P81" i="8"/>
  <c r="J81" i="8"/>
  <c r="I81" i="8"/>
  <c r="AE80" i="8"/>
  <c r="AD80" i="8"/>
  <c r="X80" i="8"/>
  <c r="W80" i="8"/>
  <c r="AE79" i="8"/>
  <c r="AD79" i="8"/>
  <c r="X79" i="8"/>
  <c r="W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5" i="8"/>
  <c r="AD75" i="8"/>
  <c r="X75" i="8"/>
  <c r="W75" i="8"/>
  <c r="Q75" i="8"/>
  <c r="P75" i="8"/>
  <c r="J75" i="8"/>
  <c r="I75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6" i="8"/>
  <c r="AD46" i="8"/>
  <c r="X46" i="8"/>
  <c r="W46" i="8"/>
  <c r="Q46" i="8"/>
  <c r="P46" i="8"/>
  <c r="J46" i="8"/>
  <c r="I46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E21" i="6"/>
  <c r="P17" i="6"/>
  <c r="P16" i="6"/>
  <c r="P15" i="6"/>
  <c r="P14" i="6"/>
  <c r="P13" i="6"/>
  <c r="P12" i="6"/>
  <c r="P11" i="6"/>
  <c r="P10" i="6"/>
  <c r="AG20" i="6" s="1"/>
  <c r="P9" i="6"/>
  <c r="AG19" i="6" s="1"/>
  <c r="P8" i="6"/>
  <c r="AG18" i="6" s="1"/>
  <c r="P7" i="6"/>
  <c r="AG17" i="6" s="1"/>
  <c r="P6" i="6"/>
  <c r="AG16" i="6" s="1"/>
  <c r="P5" i="6"/>
  <c r="AG15" i="6" s="1"/>
  <c r="O17" i="6"/>
  <c r="O16" i="6"/>
  <c r="O15" i="6"/>
  <c r="O14" i="6"/>
  <c r="O13" i="6"/>
  <c r="O12" i="6"/>
  <c r="O11" i="6"/>
  <c r="O10" i="6"/>
  <c r="AF20" i="6" s="1"/>
  <c r="O9" i="6"/>
  <c r="O8" i="6"/>
  <c r="AF18" i="6" s="1"/>
  <c r="O7" i="6"/>
  <c r="AF17" i="6" s="1"/>
  <c r="O6" i="6"/>
  <c r="AF16" i="6" s="1"/>
  <c r="O5" i="6"/>
  <c r="AF15" i="6" s="1"/>
  <c r="O4" i="6"/>
  <c r="AF14" i="6" s="1"/>
  <c r="D132" i="5"/>
  <c r="C132" i="5"/>
  <c r="B132" i="5"/>
  <c r="P4" i="6" s="1"/>
  <c r="AG14" i="6" s="1"/>
  <c r="AG54" i="7"/>
  <c r="AF54" i="7"/>
  <c r="AE54" i="7"/>
  <c r="AG53" i="7"/>
  <c r="AF53" i="7"/>
  <c r="AE53" i="7"/>
  <c r="O48" i="7"/>
  <c r="N48" i="7"/>
  <c r="M48" i="7"/>
  <c r="J48" i="7"/>
  <c r="G48" i="7"/>
  <c r="E48" i="7"/>
  <c r="O47" i="7"/>
  <c r="N47" i="7"/>
  <c r="M47" i="7"/>
  <c r="J47" i="7"/>
  <c r="G47" i="7"/>
  <c r="E47" i="7"/>
  <c r="O45" i="7"/>
  <c r="N45" i="7"/>
  <c r="M45" i="7"/>
  <c r="J45" i="7"/>
  <c r="G45" i="7"/>
  <c r="E45" i="7"/>
  <c r="O44" i="7"/>
  <c r="N44" i="7"/>
  <c r="M44" i="7"/>
  <c r="J44" i="7"/>
  <c r="G44" i="7"/>
  <c r="E44" i="7"/>
  <c r="O42" i="7"/>
  <c r="N42" i="7"/>
  <c r="M42" i="7"/>
  <c r="J42" i="7"/>
  <c r="G42" i="7"/>
  <c r="E42" i="7"/>
  <c r="O41" i="7"/>
  <c r="N41" i="7"/>
  <c r="M41" i="7"/>
  <c r="J41" i="7"/>
  <c r="G41" i="7"/>
  <c r="E41" i="7"/>
  <c r="O39" i="7"/>
  <c r="N39" i="7"/>
  <c r="M39" i="7"/>
  <c r="J39" i="7"/>
  <c r="G39" i="7"/>
  <c r="E39" i="7"/>
  <c r="O38" i="7"/>
  <c r="N38" i="7"/>
  <c r="M38" i="7"/>
  <c r="J38" i="7"/>
  <c r="G38" i="7"/>
  <c r="E38" i="7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E20" i="6"/>
  <c r="AE19" i="6"/>
  <c r="AE18" i="6"/>
  <c r="AE17" i="6"/>
  <c r="W17" i="6"/>
  <c r="U17" i="6"/>
  <c r="S17" i="6"/>
  <c r="AE16" i="6"/>
  <c r="W16" i="6"/>
  <c r="U16" i="6"/>
  <c r="S16" i="6"/>
  <c r="AE15" i="6"/>
  <c r="W15" i="6"/>
  <c r="U15" i="6"/>
  <c r="S15" i="6"/>
  <c r="AE14" i="6"/>
  <c r="W14" i="6"/>
  <c r="U14" i="6"/>
  <c r="S14" i="6"/>
  <c r="AF19" i="6"/>
  <c r="T17" i="6"/>
  <c r="T16" i="6"/>
  <c r="T15" i="6"/>
  <c r="T14" i="6"/>
  <c r="R126" i="5"/>
  <c r="Q126" i="5"/>
  <c r="P63" i="4"/>
  <c r="P99" i="4" s="1"/>
  <c r="O63" i="4"/>
  <c r="O99" i="4" s="1"/>
  <c r="P51" i="4"/>
  <c r="O51" i="4"/>
  <c r="P27" i="4"/>
  <c r="P84" i="4" s="1"/>
  <c r="P15" i="4"/>
  <c r="O27" i="4"/>
  <c r="O87" i="4" s="1"/>
  <c r="O15" i="4"/>
  <c r="P73" i="4"/>
  <c r="P72" i="4"/>
  <c r="P71" i="4"/>
  <c r="P70" i="4"/>
  <c r="P69" i="4"/>
  <c r="P68" i="4"/>
  <c r="P67" i="4"/>
  <c r="P66" i="4"/>
  <c r="P65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99" i="4"/>
  <c r="M99" i="4"/>
  <c r="L99" i="4"/>
  <c r="H99" i="4"/>
  <c r="N97" i="4"/>
  <c r="M97" i="4"/>
  <c r="H97" i="4"/>
  <c r="N96" i="4"/>
  <c r="M96" i="4"/>
  <c r="H96" i="4"/>
  <c r="N95" i="4"/>
  <c r="M95" i="4"/>
  <c r="H95" i="4"/>
  <c r="N94" i="4"/>
  <c r="M94" i="4"/>
  <c r="H94" i="4"/>
  <c r="N93" i="4"/>
  <c r="M93" i="4"/>
  <c r="H93" i="4"/>
  <c r="N92" i="4"/>
  <c r="M92" i="4"/>
  <c r="H92" i="4"/>
  <c r="N91" i="4"/>
  <c r="M91" i="4"/>
  <c r="H91" i="4"/>
  <c r="N90" i="4"/>
  <c r="M90" i="4"/>
  <c r="H90" i="4"/>
  <c r="N89" i="4"/>
  <c r="M89" i="4"/>
  <c r="H89" i="4"/>
  <c r="N87" i="4"/>
  <c r="M87" i="4"/>
  <c r="L87" i="4"/>
  <c r="H87" i="4"/>
  <c r="N85" i="4"/>
  <c r="M85" i="4"/>
  <c r="H85" i="4"/>
  <c r="N84" i="4"/>
  <c r="M84" i="4"/>
  <c r="H84" i="4"/>
  <c r="N83" i="4"/>
  <c r="M83" i="4"/>
  <c r="H83" i="4"/>
  <c r="N82" i="4"/>
  <c r="M82" i="4"/>
  <c r="H82" i="4"/>
  <c r="N81" i="4"/>
  <c r="M81" i="4"/>
  <c r="H81" i="4"/>
  <c r="N80" i="4"/>
  <c r="M80" i="4"/>
  <c r="H80" i="4"/>
  <c r="N79" i="4"/>
  <c r="M79" i="4"/>
  <c r="H79" i="4"/>
  <c r="N78" i="4"/>
  <c r="M78" i="4"/>
  <c r="H78" i="4"/>
  <c r="N77" i="4"/>
  <c r="M77" i="4"/>
  <c r="H77" i="4"/>
  <c r="N75" i="4"/>
  <c r="M75" i="4"/>
  <c r="J75" i="4"/>
  <c r="I75" i="4"/>
  <c r="H75" i="4"/>
  <c r="G75" i="4"/>
  <c r="G74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B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N335" i="3"/>
  <c r="M335" i="3"/>
  <c r="J335" i="3"/>
  <c r="I335" i="3"/>
  <c r="F335" i="3"/>
  <c r="N334" i="3"/>
  <c r="M334" i="3"/>
  <c r="J334" i="3"/>
  <c r="I334" i="3"/>
  <c r="F334" i="3"/>
  <c r="N332" i="3"/>
  <c r="M332" i="3"/>
  <c r="J332" i="3"/>
  <c r="I332" i="3"/>
  <c r="F332" i="3"/>
  <c r="N331" i="3"/>
  <c r="M331" i="3"/>
  <c r="J331" i="3"/>
  <c r="I331" i="3"/>
  <c r="F331" i="3"/>
  <c r="N330" i="3"/>
  <c r="M330" i="3"/>
  <c r="J330" i="3"/>
  <c r="I330" i="3"/>
  <c r="F330" i="3"/>
  <c r="N222" i="3"/>
  <c r="M222" i="3"/>
  <c r="J222" i="3"/>
  <c r="I222" i="3"/>
  <c r="F222" i="3"/>
  <c r="N221" i="3"/>
  <c r="M221" i="3"/>
  <c r="J221" i="3"/>
  <c r="I221" i="3"/>
  <c r="F221" i="3"/>
  <c r="N220" i="3"/>
  <c r="M220" i="3"/>
  <c r="J220" i="3"/>
  <c r="I220" i="3"/>
  <c r="F220" i="3"/>
  <c r="N219" i="3"/>
  <c r="M219" i="3"/>
  <c r="J219" i="3"/>
  <c r="I219" i="3"/>
  <c r="F219" i="3"/>
  <c r="N218" i="3"/>
  <c r="M218" i="3"/>
  <c r="J218" i="3"/>
  <c r="I218" i="3"/>
  <c r="F218" i="3"/>
  <c r="N217" i="3"/>
  <c r="M217" i="3"/>
  <c r="J217" i="3"/>
  <c r="I217" i="3"/>
  <c r="F217" i="3"/>
  <c r="N216" i="3"/>
  <c r="M216" i="3"/>
  <c r="J216" i="3"/>
  <c r="I216" i="3"/>
  <c r="F216" i="3"/>
  <c r="Q81" i="2"/>
  <c r="Q80" i="2"/>
  <c r="R81" i="2"/>
  <c r="N102" i="2" s="1"/>
  <c r="R80" i="2"/>
  <c r="L101" i="2" s="1"/>
  <c r="O29" i="2"/>
  <c r="O30" i="2" s="1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327" i="3"/>
  <c r="M327" i="3"/>
  <c r="J327" i="3"/>
  <c r="I327" i="3"/>
  <c r="F327" i="3"/>
  <c r="N326" i="3"/>
  <c r="M326" i="3"/>
  <c r="J326" i="3"/>
  <c r="I326" i="3"/>
  <c r="F326" i="3"/>
  <c r="N324" i="3"/>
  <c r="M324" i="3"/>
  <c r="J324" i="3"/>
  <c r="I324" i="3"/>
  <c r="F324" i="3"/>
  <c r="N323" i="3"/>
  <c r="M323" i="3"/>
  <c r="J323" i="3"/>
  <c r="I323" i="3"/>
  <c r="F323" i="3"/>
  <c r="N322" i="3"/>
  <c r="M322" i="3"/>
  <c r="J322" i="3"/>
  <c r="I322" i="3"/>
  <c r="F322" i="3"/>
  <c r="N320" i="3"/>
  <c r="M320" i="3"/>
  <c r="J320" i="3"/>
  <c r="I320" i="3"/>
  <c r="F320" i="3"/>
  <c r="N319" i="3"/>
  <c r="M319" i="3"/>
  <c r="J319" i="3"/>
  <c r="I319" i="3"/>
  <c r="F319" i="3"/>
  <c r="N318" i="3"/>
  <c r="M318" i="3"/>
  <c r="J318" i="3"/>
  <c r="I318" i="3"/>
  <c r="F318" i="3"/>
  <c r="N316" i="3"/>
  <c r="M316" i="3"/>
  <c r="J316" i="3"/>
  <c r="I316" i="3"/>
  <c r="F316" i="3"/>
  <c r="N315" i="3"/>
  <c r="M315" i="3"/>
  <c r="J315" i="3"/>
  <c r="I315" i="3"/>
  <c r="F315" i="3"/>
  <c r="N314" i="3"/>
  <c r="M314" i="3"/>
  <c r="J314" i="3"/>
  <c r="I314" i="3"/>
  <c r="F314" i="3"/>
  <c r="N312" i="3"/>
  <c r="M312" i="3"/>
  <c r="J312" i="3"/>
  <c r="I312" i="3"/>
  <c r="F312" i="3"/>
  <c r="N311" i="3"/>
  <c r="M311" i="3"/>
  <c r="J311" i="3"/>
  <c r="I311" i="3"/>
  <c r="F311" i="3"/>
  <c r="N310" i="3"/>
  <c r="M310" i="3"/>
  <c r="J310" i="3"/>
  <c r="I310" i="3"/>
  <c r="F310" i="3"/>
  <c r="N308" i="3"/>
  <c r="M308" i="3"/>
  <c r="J308" i="3"/>
  <c r="I308" i="3"/>
  <c r="F308" i="3"/>
  <c r="N307" i="3"/>
  <c r="M307" i="3"/>
  <c r="J307" i="3"/>
  <c r="I307" i="3"/>
  <c r="F307" i="3"/>
  <c r="N306" i="3"/>
  <c r="M306" i="3"/>
  <c r="J306" i="3"/>
  <c r="I306" i="3"/>
  <c r="F306" i="3"/>
  <c r="N304" i="3"/>
  <c r="M304" i="3"/>
  <c r="J304" i="3"/>
  <c r="I304" i="3"/>
  <c r="F304" i="3"/>
  <c r="N303" i="3"/>
  <c r="M303" i="3"/>
  <c r="J303" i="3"/>
  <c r="I303" i="3"/>
  <c r="F303" i="3"/>
  <c r="N302" i="3"/>
  <c r="M302" i="3"/>
  <c r="J302" i="3"/>
  <c r="I302" i="3"/>
  <c r="F302" i="3"/>
  <c r="N300" i="3"/>
  <c r="M300" i="3"/>
  <c r="J300" i="3"/>
  <c r="I300" i="3"/>
  <c r="F300" i="3"/>
  <c r="N299" i="3"/>
  <c r="M299" i="3"/>
  <c r="J299" i="3"/>
  <c r="I299" i="3"/>
  <c r="F299" i="3"/>
  <c r="N298" i="3"/>
  <c r="M298" i="3"/>
  <c r="J298" i="3"/>
  <c r="I298" i="3"/>
  <c r="F298" i="3"/>
  <c r="N296" i="3"/>
  <c r="M296" i="3"/>
  <c r="J296" i="3"/>
  <c r="I296" i="3"/>
  <c r="F296" i="3"/>
  <c r="N295" i="3"/>
  <c r="M295" i="3"/>
  <c r="J295" i="3"/>
  <c r="I295" i="3"/>
  <c r="F295" i="3"/>
  <c r="N294" i="3"/>
  <c r="M294" i="3"/>
  <c r="J294" i="3"/>
  <c r="I294" i="3"/>
  <c r="F294" i="3"/>
  <c r="N292" i="3"/>
  <c r="M292" i="3"/>
  <c r="J292" i="3"/>
  <c r="I292" i="3"/>
  <c r="F292" i="3"/>
  <c r="N291" i="3"/>
  <c r="M291" i="3"/>
  <c r="J291" i="3"/>
  <c r="I291" i="3"/>
  <c r="F291" i="3"/>
  <c r="N290" i="3"/>
  <c r="M290" i="3"/>
  <c r="J290" i="3"/>
  <c r="I290" i="3"/>
  <c r="F290" i="3"/>
  <c r="N288" i="3"/>
  <c r="M288" i="3"/>
  <c r="J288" i="3"/>
  <c r="I288" i="3"/>
  <c r="F288" i="3"/>
  <c r="N287" i="3"/>
  <c r="M287" i="3"/>
  <c r="J287" i="3"/>
  <c r="I287" i="3"/>
  <c r="F287" i="3"/>
  <c r="N286" i="3"/>
  <c r="M286" i="3"/>
  <c r="J286" i="3"/>
  <c r="I286" i="3"/>
  <c r="F286" i="3"/>
  <c r="N284" i="3"/>
  <c r="M284" i="3"/>
  <c r="J284" i="3"/>
  <c r="I284" i="3"/>
  <c r="F284" i="3"/>
  <c r="N283" i="3"/>
  <c r="M283" i="3"/>
  <c r="J283" i="3"/>
  <c r="I283" i="3"/>
  <c r="F283" i="3"/>
  <c r="N282" i="3"/>
  <c r="M282" i="3"/>
  <c r="J282" i="3"/>
  <c r="I282" i="3"/>
  <c r="F282" i="3"/>
  <c r="N271" i="3"/>
  <c r="M271" i="3"/>
  <c r="J271" i="3"/>
  <c r="I271" i="3"/>
  <c r="F271" i="3"/>
  <c r="N270" i="3"/>
  <c r="M270" i="3"/>
  <c r="J270" i="3"/>
  <c r="I270" i="3"/>
  <c r="F270" i="3"/>
  <c r="N269" i="3"/>
  <c r="M269" i="3"/>
  <c r="J269" i="3"/>
  <c r="I269" i="3"/>
  <c r="F269" i="3"/>
  <c r="N268" i="3"/>
  <c r="M268" i="3"/>
  <c r="J268" i="3"/>
  <c r="I268" i="3"/>
  <c r="F268" i="3"/>
  <c r="N267" i="3"/>
  <c r="M267" i="3"/>
  <c r="J267" i="3"/>
  <c r="I267" i="3"/>
  <c r="F267" i="3"/>
  <c r="N266" i="3"/>
  <c r="M266" i="3"/>
  <c r="J266" i="3"/>
  <c r="I266" i="3"/>
  <c r="F266" i="3"/>
  <c r="M255" i="3"/>
  <c r="J255" i="3"/>
  <c r="I255" i="3"/>
  <c r="F255" i="3"/>
  <c r="M254" i="3"/>
  <c r="J254" i="3"/>
  <c r="I254" i="3"/>
  <c r="F254" i="3"/>
  <c r="M253" i="3"/>
  <c r="J253" i="3"/>
  <c r="I253" i="3"/>
  <c r="F253" i="3"/>
  <c r="M252" i="3"/>
  <c r="J252" i="3"/>
  <c r="I252" i="3"/>
  <c r="F252" i="3"/>
  <c r="M251" i="3"/>
  <c r="J251" i="3"/>
  <c r="I251" i="3"/>
  <c r="F251" i="3"/>
  <c r="M250" i="3"/>
  <c r="J250" i="3"/>
  <c r="I250" i="3"/>
  <c r="F250" i="3"/>
  <c r="M247" i="3"/>
  <c r="J247" i="3"/>
  <c r="I247" i="3"/>
  <c r="F247" i="3"/>
  <c r="M246" i="3"/>
  <c r="J246" i="3"/>
  <c r="I246" i="3"/>
  <c r="F246" i="3"/>
  <c r="M245" i="3"/>
  <c r="J245" i="3"/>
  <c r="I245" i="3"/>
  <c r="F245" i="3"/>
  <c r="M244" i="3"/>
  <c r="J244" i="3"/>
  <c r="I244" i="3"/>
  <c r="F244" i="3"/>
  <c r="M243" i="3"/>
  <c r="J243" i="3"/>
  <c r="I243" i="3"/>
  <c r="F243" i="3"/>
  <c r="M242" i="3"/>
  <c r="J242" i="3"/>
  <c r="I242" i="3"/>
  <c r="F242" i="3"/>
  <c r="M239" i="3"/>
  <c r="J239" i="3"/>
  <c r="I239" i="3"/>
  <c r="F239" i="3"/>
  <c r="M238" i="3"/>
  <c r="J238" i="3"/>
  <c r="I238" i="3"/>
  <c r="F238" i="3"/>
  <c r="M237" i="3"/>
  <c r="J237" i="3"/>
  <c r="I237" i="3"/>
  <c r="F237" i="3"/>
  <c r="M236" i="3"/>
  <c r="J236" i="3"/>
  <c r="I236" i="3"/>
  <c r="F236" i="3"/>
  <c r="M235" i="3"/>
  <c r="J235" i="3"/>
  <c r="I235" i="3"/>
  <c r="F235" i="3"/>
  <c r="M234" i="3"/>
  <c r="J234" i="3"/>
  <c r="I234" i="3"/>
  <c r="F234" i="3"/>
  <c r="N214" i="3"/>
  <c r="M214" i="3"/>
  <c r="J214" i="3"/>
  <c r="I214" i="3"/>
  <c r="F214" i="3"/>
  <c r="N213" i="3"/>
  <c r="M213" i="3"/>
  <c r="J213" i="3"/>
  <c r="I213" i="3"/>
  <c r="F213" i="3"/>
  <c r="N212" i="3"/>
  <c r="M212" i="3"/>
  <c r="J212" i="3"/>
  <c r="I212" i="3"/>
  <c r="F212" i="3"/>
  <c r="N211" i="3"/>
  <c r="M211" i="3"/>
  <c r="J211" i="3"/>
  <c r="I211" i="3"/>
  <c r="F211" i="3"/>
  <c r="N210" i="3"/>
  <c r="M210" i="3"/>
  <c r="J210" i="3"/>
  <c r="I210" i="3"/>
  <c r="F210" i="3"/>
  <c r="N209" i="3"/>
  <c r="M209" i="3"/>
  <c r="J209" i="3"/>
  <c r="I209" i="3"/>
  <c r="F209" i="3"/>
  <c r="N208" i="3"/>
  <c r="M208" i="3"/>
  <c r="J208" i="3"/>
  <c r="I208" i="3"/>
  <c r="F208" i="3"/>
  <c r="N206" i="3"/>
  <c r="M206" i="3"/>
  <c r="J206" i="3"/>
  <c r="I206" i="3"/>
  <c r="F206" i="3"/>
  <c r="N205" i="3"/>
  <c r="M205" i="3"/>
  <c r="J205" i="3"/>
  <c r="I205" i="3"/>
  <c r="F205" i="3"/>
  <c r="N204" i="3"/>
  <c r="M204" i="3"/>
  <c r="J204" i="3"/>
  <c r="I204" i="3"/>
  <c r="F204" i="3"/>
  <c r="N203" i="3"/>
  <c r="M203" i="3"/>
  <c r="J203" i="3"/>
  <c r="I203" i="3"/>
  <c r="F203" i="3"/>
  <c r="N202" i="3"/>
  <c r="M202" i="3"/>
  <c r="J202" i="3"/>
  <c r="I202" i="3"/>
  <c r="F202" i="3"/>
  <c r="N201" i="3"/>
  <c r="M201" i="3"/>
  <c r="J201" i="3"/>
  <c r="I201" i="3"/>
  <c r="F201" i="3"/>
  <c r="N200" i="3"/>
  <c r="M200" i="3"/>
  <c r="J200" i="3"/>
  <c r="I200" i="3"/>
  <c r="F200" i="3"/>
  <c r="N198" i="3"/>
  <c r="M198" i="3"/>
  <c r="J198" i="3"/>
  <c r="I198" i="3"/>
  <c r="F198" i="3"/>
  <c r="N197" i="3"/>
  <c r="M197" i="3"/>
  <c r="J197" i="3"/>
  <c r="I197" i="3"/>
  <c r="F197" i="3"/>
  <c r="N196" i="3"/>
  <c r="M196" i="3"/>
  <c r="J196" i="3"/>
  <c r="I196" i="3"/>
  <c r="F196" i="3"/>
  <c r="N195" i="3"/>
  <c r="M195" i="3"/>
  <c r="J195" i="3"/>
  <c r="I195" i="3"/>
  <c r="F195" i="3"/>
  <c r="N194" i="3"/>
  <c r="M194" i="3"/>
  <c r="J194" i="3"/>
  <c r="I194" i="3"/>
  <c r="F194" i="3"/>
  <c r="N193" i="3"/>
  <c r="M193" i="3"/>
  <c r="J193" i="3"/>
  <c r="I193" i="3"/>
  <c r="F193" i="3"/>
  <c r="N192" i="3"/>
  <c r="M192" i="3"/>
  <c r="J192" i="3"/>
  <c r="I192" i="3"/>
  <c r="F192" i="3"/>
  <c r="N190" i="3"/>
  <c r="M190" i="3"/>
  <c r="J190" i="3"/>
  <c r="I190" i="3"/>
  <c r="F190" i="3"/>
  <c r="N189" i="3"/>
  <c r="M189" i="3"/>
  <c r="J189" i="3"/>
  <c r="I189" i="3"/>
  <c r="F189" i="3"/>
  <c r="N188" i="3"/>
  <c r="M188" i="3"/>
  <c r="J188" i="3"/>
  <c r="I188" i="3"/>
  <c r="F188" i="3"/>
  <c r="N187" i="3"/>
  <c r="M187" i="3"/>
  <c r="J187" i="3"/>
  <c r="I187" i="3"/>
  <c r="F187" i="3"/>
  <c r="N186" i="3"/>
  <c r="M186" i="3"/>
  <c r="J186" i="3"/>
  <c r="I186" i="3"/>
  <c r="F186" i="3"/>
  <c r="N185" i="3"/>
  <c r="M185" i="3"/>
  <c r="J185" i="3"/>
  <c r="I185" i="3"/>
  <c r="F185" i="3"/>
  <c r="N184" i="3"/>
  <c r="M184" i="3"/>
  <c r="J184" i="3"/>
  <c r="I184" i="3"/>
  <c r="F184" i="3"/>
  <c r="N182" i="3"/>
  <c r="M182" i="3"/>
  <c r="J182" i="3"/>
  <c r="I182" i="3"/>
  <c r="F182" i="3"/>
  <c r="N181" i="3"/>
  <c r="M181" i="3"/>
  <c r="J181" i="3"/>
  <c r="I181" i="3"/>
  <c r="F181" i="3"/>
  <c r="N180" i="3"/>
  <c r="M180" i="3"/>
  <c r="J180" i="3"/>
  <c r="I180" i="3"/>
  <c r="F180" i="3"/>
  <c r="N179" i="3"/>
  <c r="M179" i="3"/>
  <c r="J179" i="3"/>
  <c r="I179" i="3"/>
  <c r="F179" i="3"/>
  <c r="N178" i="3"/>
  <c r="M178" i="3"/>
  <c r="J178" i="3"/>
  <c r="I178" i="3"/>
  <c r="F178" i="3"/>
  <c r="N177" i="3"/>
  <c r="M177" i="3"/>
  <c r="J177" i="3"/>
  <c r="I177" i="3"/>
  <c r="F177" i="3"/>
  <c r="N176" i="3"/>
  <c r="M176" i="3"/>
  <c r="J176" i="3"/>
  <c r="I176" i="3"/>
  <c r="F176" i="3"/>
  <c r="N158" i="3"/>
  <c r="M158" i="3"/>
  <c r="J158" i="3"/>
  <c r="I158" i="3"/>
  <c r="F158" i="3"/>
  <c r="N157" i="3"/>
  <c r="M157" i="3"/>
  <c r="J157" i="3"/>
  <c r="I157" i="3"/>
  <c r="F157" i="3"/>
  <c r="N156" i="3"/>
  <c r="M156" i="3"/>
  <c r="J156" i="3"/>
  <c r="I156" i="3"/>
  <c r="F156" i="3"/>
  <c r="N155" i="3"/>
  <c r="M155" i="3"/>
  <c r="J155" i="3"/>
  <c r="I155" i="3"/>
  <c r="F155" i="3"/>
  <c r="N154" i="3"/>
  <c r="M154" i="3"/>
  <c r="J154" i="3"/>
  <c r="I154" i="3"/>
  <c r="F154" i="3"/>
  <c r="N153" i="3"/>
  <c r="M153" i="3"/>
  <c r="J153" i="3"/>
  <c r="I153" i="3"/>
  <c r="F153" i="3"/>
  <c r="N152" i="3"/>
  <c r="M152" i="3"/>
  <c r="J152" i="3"/>
  <c r="I152" i="3"/>
  <c r="F152" i="3"/>
  <c r="M142" i="3"/>
  <c r="J142" i="3"/>
  <c r="I142" i="3"/>
  <c r="M141" i="3"/>
  <c r="J141" i="3"/>
  <c r="I141" i="3"/>
  <c r="M140" i="3"/>
  <c r="J140" i="3"/>
  <c r="I140" i="3"/>
  <c r="M139" i="3"/>
  <c r="J139" i="3"/>
  <c r="I139" i="3"/>
  <c r="M138" i="3"/>
  <c r="J138" i="3"/>
  <c r="I138" i="3"/>
  <c r="M137" i="3"/>
  <c r="J137" i="3"/>
  <c r="I137" i="3"/>
  <c r="M136" i="3"/>
  <c r="J136" i="3"/>
  <c r="I136" i="3"/>
  <c r="M134" i="3"/>
  <c r="J134" i="3"/>
  <c r="I134" i="3"/>
  <c r="F134" i="3"/>
  <c r="M133" i="3"/>
  <c r="J133" i="3"/>
  <c r="I133" i="3"/>
  <c r="F133" i="3"/>
  <c r="M132" i="3"/>
  <c r="J132" i="3"/>
  <c r="I132" i="3"/>
  <c r="F132" i="3"/>
  <c r="M131" i="3"/>
  <c r="J131" i="3"/>
  <c r="I131" i="3"/>
  <c r="F131" i="3"/>
  <c r="M130" i="3"/>
  <c r="J130" i="3"/>
  <c r="I130" i="3"/>
  <c r="F130" i="3"/>
  <c r="M129" i="3"/>
  <c r="J129" i="3"/>
  <c r="I129" i="3"/>
  <c r="F129" i="3"/>
  <c r="M128" i="3"/>
  <c r="J128" i="3"/>
  <c r="I128" i="3"/>
  <c r="F128" i="3"/>
  <c r="M126" i="3"/>
  <c r="J126" i="3"/>
  <c r="I126" i="3"/>
  <c r="F126" i="3"/>
  <c r="M125" i="3"/>
  <c r="J125" i="3"/>
  <c r="I125" i="3"/>
  <c r="F125" i="3"/>
  <c r="M124" i="3"/>
  <c r="J124" i="3"/>
  <c r="I124" i="3"/>
  <c r="F124" i="3"/>
  <c r="M123" i="3"/>
  <c r="J123" i="3"/>
  <c r="I123" i="3"/>
  <c r="F123" i="3"/>
  <c r="M122" i="3"/>
  <c r="J122" i="3"/>
  <c r="I122" i="3"/>
  <c r="F122" i="3"/>
  <c r="M121" i="3"/>
  <c r="J121" i="3"/>
  <c r="I121" i="3"/>
  <c r="F121" i="3"/>
  <c r="M120" i="3"/>
  <c r="J120" i="3"/>
  <c r="I120" i="3"/>
  <c r="F120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P36" i="2"/>
  <c r="P34" i="2" s="1"/>
  <c r="P35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B100" i="2"/>
  <c r="O36" i="2"/>
  <c r="N36" i="2"/>
  <c r="N34" i="2" s="1"/>
  <c r="M36" i="2"/>
  <c r="L36" i="2"/>
  <c r="K36" i="2"/>
  <c r="J36" i="2"/>
  <c r="J34" i="2" s="1"/>
  <c r="I36" i="2"/>
  <c r="H36" i="2"/>
  <c r="G36" i="2"/>
  <c r="O35" i="2"/>
  <c r="N35" i="2"/>
  <c r="M35" i="2"/>
  <c r="L35" i="2"/>
  <c r="L33" i="2" s="1"/>
  <c r="K35" i="2"/>
  <c r="J35" i="2"/>
  <c r="I35" i="2"/>
  <c r="H35" i="2"/>
  <c r="G35" i="2"/>
  <c r="G33" i="2" s="1"/>
  <c r="M34" i="2"/>
  <c r="L34" i="2"/>
  <c r="I34" i="2"/>
  <c r="H34" i="2"/>
  <c r="G34" i="2"/>
  <c r="F34" i="2"/>
  <c r="E34" i="2"/>
  <c r="D34" i="2"/>
  <c r="C34" i="2"/>
  <c r="B34" i="2"/>
  <c r="N33" i="2"/>
  <c r="M33" i="2"/>
  <c r="J33" i="2"/>
  <c r="I33" i="2"/>
  <c r="H33" i="2"/>
  <c r="F33" i="2"/>
  <c r="E33" i="2"/>
  <c r="D33" i="2"/>
  <c r="C33" i="2"/>
  <c r="B33" i="2"/>
  <c r="O33" i="2"/>
  <c r="M31" i="2"/>
  <c r="L31" i="2"/>
  <c r="J31" i="2"/>
  <c r="I31" i="2"/>
  <c r="H31" i="2"/>
  <c r="G31" i="2"/>
  <c r="F31" i="2"/>
  <c r="E31" i="2"/>
  <c r="D31" i="2"/>
  <c r="C31" i="2"/>
  <c r="B31" i="2"/>
  <c r="N30" i="2"/>
  <c r="M30" i="2"/>
  <c r="L30" i="2"/>
  <c r="J30" i="2"/>
  <c r="I30" i="2"/>
  <c r="H30" i="2"/>
  <c r="G30" i="2"/>
  <c r="F30" i="2"/>
  <c r="E30" i="2"/>
  <c r="D30" i="2"/>
  <c r="C30" i="2"/>
  <c r="B30" i="2"/>
  <c r="N2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N17" i="2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AF21" i="6" l="1"/>
  <c r="AG21" i="6"/>
  <c r="O39" i="4"/>
  <c r="M102" i="2"/>
  <c r="P31" i="2"/>
  <c r="O102" i="2"/>
  <c r="P39" i="4"/>
  <c r="P77" i="4"/>
  <c r="P81" i="4"/>
  <c r="P85" i="4"/>
  <c r="P91" i="4"/>
  <c r="P95" i="4"/>
  <c r="P78" i="4"/>
  <c r="P82" i="4"/>
  <c r="P87" i="4"/>
  <c r="P92" i="4"/>
  <c r="P96" i="4"/>
  <c r="P79" i="4"/>
  <c r="P83" i="4"/>
  <c r="P89" i="4"/>
  <c r="P93" i="4"/>
  <c r="P97" i="4"/>
  <c r="P75" i="4"/>
  <c r="P80" i="4"/>
  <c r="P90" i="4"/>
  <c r="P94" i="4"/>
  <c r="O75" i="4"/>
  <c r="O77" i="4"/>
  <c r="O78" i="4"/>
  <c r="O79" i="4"/>
  <c r="O80" i="4"/>
  <c r="O81" i="4"/>
  <c r="O82" i="4"/>
  <c r="O83" i="4"/>
  <c r="O84" i="4"/>
  <c r="O85" i="4"/>
  <c r="O89" i="4"/>
  <c r="O90" i="4"/>
  <c r="O91" i="4"/>
  <c r="O92" i="4"/>
  <c r="O93" i="4"/>
  <c r="O94" i="4"/>
  <c r="O95" i="4"/>
  <c r="O96" i="4"/>
  <c r="O97" i="4"/>
  <c r="E102" i="2"/>
  <c r="F102" i="2"/>
  <c r="P81" i="2"/>
  <c r="P102" i="2" s="1"/>
  <c r="I102" i="2"/>
  <c r="B102" i="2"/>
  <c r="J102" i="2"/>
  <c r="C102" i="2"/>
  <c r="G102" i="2"/>
  <c r="K102" i="2"/>
  <c r="D102" i="2"/>
  <c r="H102" i="2"/>
  <c r="L102" i="2"/>
  <c r="P30" i="2"/>
  <c r="O31" i="2"/>
  <c r="P33" i="2"/>
  <c r="P16" i="2"/>
  <c r="P17" i="2"/>
  <c r="P20" i="2"/>
  <c r="P19" i="2"/>
  <c r="O20" i="2"/>
  <c r="O19" i="2"/>
  <c r="O17" i="2"/>
  <c r="O16" i="2"/>
  <c r="B101" i="2"/>
  <c r="J101" i="2"/>
  <c r="C101" i="2"/>
  <c r="G101" i="2"/>
  <c r="O101" i="2"/>
  <c r="N31" i="2"/>
  <c r="O34" i="2"/>
  <c r="E101" i="2"/>
  <c r="I101" i="2"/>
  <c r="M101" i="2"/>
  <c r="F101" i="2"/>
  <c r="N101" i="2"/>
  <c r="K101" i="2"/>
  <c r="P80" i="2"/>
  <c r="P101" i="2" s="1"/>
  <c r="D101" i="2"/>
  <c r="H101" i="2"/>
</calcChain>
</file>

<file path=xl/sharedStrings.xml><?xml version="1.0" encoding="utf-8"?>
<sst xmlns="http://schemas.openxmlformats.org/spreadsheetml/2006/main" count="2874" uniqueCount="592">
  <si>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</si>
  <si>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</si>
  <si>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</si>
  <si>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</si>
  <si>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</si>
  <si>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</si>
  <si>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</si>
  <si>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</si>
  <si>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</si>
  <si>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</si>
  <si>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</si>
  <si>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</si>
  <si>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</si>
  <si>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</si>
  <si>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</si>
  <si>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</si>
  <si>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</si>
  <si>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</si>
  <si>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</si>
  <si>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</si>
  <si>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</si>
  <si>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</si>
  <si>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</si>
  <si>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</si>
  <si>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</si>
  <si>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</si>
  <si>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</si>
  <si>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</si>
  <si>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</si>
  <si>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</si>
  <si>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</si>
  <si>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 xml:space="preserve">maturanti v předch. roce </t>
  </si>
  <si>
    <t xml:space="preserve">* Do roku 2002 populace 18letých, od roku 2002 populace 19letých. </t>
  </si>
  <si>
    <t>Násobnost přihlášek</t>
  </si>
  <si>
    <t>celkem
přihlášených</t>
  </si>
  <si>
    <t>15 a &gt;</t>
  </si>
  <si>
    <t>průměr</t>
  </si>
  <si>
    <t>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</si>
  <si>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</si>
  <si>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</si>
  <si>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</si>
  <si>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</si>
  <si>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</si>
  <si>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</si>
  <si>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</si>
  <si>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</si>
  <si>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</si>
  <si>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</si>
  <si>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</si>
  <si>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</si>
  <si>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</si>
  <si>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</si>
  <si>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</si>
  <si>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</si>
  <si>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</si>
  <si>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</si>
  <si>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</si>
  <si>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</si>
  <si>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</si>
  <si>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</si>
  <si>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</si>
  <si>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</si>
  <si>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</si>
  <si>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</si>
  <si>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</si>
  <si>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</si>
  <si>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</si>
  <si>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</si>
  <si>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</si>
  <si>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</si>
  <si>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</si>
  <si>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</si>
  <si>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</si>
  <si>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</si>
  <si>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</si>
  <si>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</si>
  <si>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</si>
  <si>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</si>
  <si>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</si>
  <si>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</si>
  <si>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</si>
  <si>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</si>
  <si>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</si>
  <si>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</si>
  <si>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</si>
  <si>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</si>
  <si>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</si>
  <si>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</si>
  <si>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</si>
  <si>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</si>
  <si>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</si>
  <si>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</si>
  <si>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</si>
  <si>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</si>
  <si>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</si>
  <si>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</si>
  <si>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</si>
  <si>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</si>
  <si>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</si>
  <si>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</si>
  <si>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</si>
  <si>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</si>
  <si>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</si>
  <si>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</si>
  <si>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</si>
  <si>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</si>
  <si>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</si>
  <si>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</si>
  <si>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</si>
  <si>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</si>
  <si>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</si>
  <si>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</si>
  <si>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</si>
  <si>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</si>
  <si>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</si>
  <si>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</si>
  <si>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</si>
  <si>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</si>
  <si>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</si>
  <si>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</si>
  <si>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</si>
  <si>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</si>
  <si>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</si>
  <si>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</si>
  <si>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</si>
  <si>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 xml:space="preserve">25 a více let 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</si>
  <si>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</si>
  <si>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</si>
  <si>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</si>
  <si>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</si>
  <si>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</si>
  <si>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</si>
  <si>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</si>
  <si>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</si>
  <si>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</si>
  <si>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</si>
  <si>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</si>
  <si>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</si>
  <si>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</si>
  <si>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</si>
  <si>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</si>
  <si>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</si>
  <si>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</si>
  <si>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</si>
  <si>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</si>
  <si>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</si>
  <si>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</si>
  <si>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</si>
  <si>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</si>
  <si>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</si>
  <si>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</si>
  <si>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Univerzita Karlova v Praze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</si>
  <si>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</si>
  <si>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</si>
  <si>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</si>
  <si>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</si>
  <si>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</si>
  <si>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</si>
  <si>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</si>
  <si>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</si>
  <si>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</si>
  <si>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</si>
  <si>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</si>
  <si>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</si>
  <si>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</si>
  <si>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</si>
  <si>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</si>
  <si>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</si>
  <si>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</si>
  <si>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</si>
  <si>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</si>
  <si>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</si>
  <si>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</si>
  <si>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</si>
  <si>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</si>
  <si>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</si>
  <si>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</si>
  <si>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</si>
  <si>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</si>
  <si>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</si>
  <si>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</si>
  <si>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</si>
  <si>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</si>
  <si>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</si>
  <si>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</si>
  <si>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</si>
  <si>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</si>
  <si>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</si>
  <si>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</si>
  <si>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</si>
  <si>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</si>
  <si>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</si>
  <si>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</si>
  <si>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</si>
  <si>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</si>
  <si>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</si>
  <si>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</si>
  <si>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</si>
  <si>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</si>
  <si>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</si>
  <si>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</si>
  <si>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</si>
  <si>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</si>
  <si>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</si>
  <si>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</si>
  <si>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</si>
  <si>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</si>
  <si>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</si>
  <si>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</si>
  <si>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Fakulta výrobních technologií a managementu  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</si>
  <si>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</si>
  <si>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</si>
  <si>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</si>
  <si>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</si>
  <si>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</si>
  <si>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</si>
  <si>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</si>
  <si>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</si>
  <si>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</si>
  <si>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</si>
  <si>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</si>
  <si>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</si>
  <si>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</si>
  <si>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</si>
  <si>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</si>
  <si>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</si>
  <si>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</si>
  <si>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</si>
  <si>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</si>
  <si>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</si>
  <si>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</si>
  <si>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</si>
  <si>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</si>
  <si>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</si>
  <si>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</si>
  <si>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</si>
  <si>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</si>
  <si>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</si>
  <si>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</si>
  <si>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</si>
  <si>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</si>
  <si>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</si>
  <si>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</si>
  <si>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</si>
  <si>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</si>
  <si>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</si>
  <si>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</si>
  <si>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</si>
  <si>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</si>
  <si>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</si>
  <si>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</si>
  <si>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</si>
  <si>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</si>
  <si>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</si>
  <si>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</si>
  <si>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</si>
  <si>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</si>
  <si>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</si>
  <si>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</si>
  <si>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</si>
  <si>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</si>
  <si>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</si>
  <si>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Ostravská univerzita v Ostravě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</si>
  <si>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</si>
  <si>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</si>
  <si>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</si>
  <si>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</si>
  <si>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</si>
  <si>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</si>
  <si>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</si>
  <si>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</si>
  <si>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</si>
  <si>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</si>
  <si>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</si>
  <si>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</si>
  <si>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</si>
  <si>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</si>
  <si>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</si>
  <si>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</si>
  <si>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</si>
  <si>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</si>
  <si>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</si>
  <si>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</si>
  <si>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</si>
  <si>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</si>
  <si>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</si>
  <si>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</si>
  <si>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</si>
  <si>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</si>
  <si>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</si>
  <si>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</si>
  <si>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</si>
  <si>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</si>
  <si>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</si>
  <si>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</si>
  <si>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</si>
  <si>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</si>
  <si>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</si>
  <si>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</si>
  <si>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</si>
  <si>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</si>
  <si>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</si>
  <si>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</si>
  <si>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</si>
  <si>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</si>
  <si>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</si>
  <si>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</si>
  <si>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</si>
  <si>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</si>
  <si>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</si>
  <si>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</si>
  <si>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</si>
  <si>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</si>
  <si>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</si>
  <si>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</si>
  <si>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</si>
  <si>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</si>
  <si>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</si>
  <si>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</si>
  <si>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</si>
  <si>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</si>
  <si>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</si>
  <si>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</si>
  <si>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</si>
  <si>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</si>
  <si>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</si>
  <si>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</si>
  <si>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</si>
  <si>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</si>
  <si>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</si>
  <si>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</si>
  <si>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</si>
  <si>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</si>
  <si>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</si>
  <si>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</si>
  <si>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</si>
  <si>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</si>
  <si>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</si>
  <si>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</si>
  <si>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</si>
  <si>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</si>
  <si>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</si>
  <si>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</si>
  <si>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</si>
  <si>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</si>
  <si>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</si>
  <si>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</si>
  <si>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</si>
  <si>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</si>
  <si>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</si>
  <si>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</si>
  <si>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</si>
  <si>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</si>
  <si>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</si>
  <si>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</si>
  <si>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</si>
  <si>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</si>
  <si>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</si>
  <si>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</si>
  <si>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</si>
  <si>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</si>
  <si>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</si>
  <si>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</si>
  <si>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</si>
  <si>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</si>
  <si>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</si>
  <si>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</si>
  <si>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</si>
  <si>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</si>
  <si>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</si>
  <si>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</si>
  <si>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</si>
  <si>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</si>
  <si>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</si>
  <si>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</si>
  <si>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</si>
  <si>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</si>
  <si>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</si>
  <si>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</si>
  <si>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</si>
  <si>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</si>
  <si>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</si>
  <si>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</si>
  <si>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</si>
  <si>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</si>
  <si>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</si>
  <si>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</si>
  <si>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</si>
  <si>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</si>
  <si>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</si>
  <si>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</si>
  <si>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</si>
  <si>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</si>
  <si>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</si>
  <si>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</si>
  <si>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</si>
  <si>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</si>
  <si>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</si>
  <si>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</si>
  <si>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</si>
  <si>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</si>
  <si>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</si>
  <si>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</si>
  <si>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</si>
  <si>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</si>
  <si>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</si>
  <si>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</si>
  <si>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</si>
  <si>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</si>
  <si>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</si>
  <si>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</si>
  <si>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</si>
  <si>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</si>
  <si>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</si>
  <si>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</si>
  <si>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</si>
  <si>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</si>
  <si>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</si>
  <si>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</si>
  <si>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</si>
  <si>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</si>
  <si>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</si>
  <si>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</si>
  <si>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</si>
  <si>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</si>
  <si>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</si>
  <si>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</si>
  <si>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</si>
  <si>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</si>
  <si>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</si>
  <si>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</si>
  <si>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</si>
  <si>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</si>
  <si>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</si>
  <si>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</si>
  <si>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</si>
  <si>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</si>
  <si>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</si>
  <si>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</si>
  <si>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</si>
  <si>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</si>
  <si>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</si>
  <si>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</si>
  <si>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</si>
  <si>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</si>
  <si>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</si>
  <si>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</si>
  <si>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</si>
  <si>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</si>
  <si>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</si>
  <si>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</si>
  <si>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</si>
  <si>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</si>
  <si>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</si>
  <si>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</si>
  <si>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</si>
  <si>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</si>
  <si>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</si>
  <si>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</si>
  <si>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</si>
  <si>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</si>
  <si>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</si>
  <si>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</si>
  <si>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</si>
  <si>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</si>
  <si>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</si>
  <si>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</si>
  <si>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</si>
  <si>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</si>
  <si>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</si>
  <si>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 xml:space="preserve">Bankovní institut vysoká škola, a.s., Nárožní 2600/9, Praha 5, 158 00                                                                                      </t>
  </si>
  <si>
    <t>61000</t>
  </si>
  <si>
    <t>Evropský polytechnický institut, s.r.o., Osvobození 699, Kunovice, 686 04</t>
  </si>
  <si>
    <t>62000</t>
  </si>
  <si>
    <t>Vysoká škola hotelová v Praze 8, s.r.o., Svídnická 506, Praha 8, 181 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</si>
  <si>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</si>
  <si>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</si>
  <si>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</si>
  <si>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</si>
  <si>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</si>
  <si>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</si>
  <si>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</si>
  <si>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Literární akademie (Soukromá vysoká škola Josefa Škvoreckého) s.r.o., Na Pankráci 54/420, Praha 4, 140 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</si>
  <si>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</si>
  <si>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</si>
  <si>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</si>
  <si>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</si>
  <si>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</si>
  <si>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</si>
  <si>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</si>
  <si>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</si>
  <si>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</si>
  <si>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</si>
  <si>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</si>
  <si>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University of New York in Prague, s.r.o., Legerova 619/72, Praha 2, 120 00</t>
  </si>
  <si>
    <t>6D000</t>
  </si>
  <si>
    <t xml:space="preserve">Vysoká škola manažerské informatiky a ekonomiky, a.s., Vltavská 14/585, Praha 5, 150 00 </t>
  </si>
  <si>
    <t>6E000</t>
  </si>
  <si>
    <t xml:space="preserve">Vysoká škola mezinárodních a veřejných vztahů Praha, o.p.s., U Santošky 17, Praha 5, 150 00 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</si>
  <si>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</si>
  <si>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</si>
  <si>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</si>
  <si>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</si>
  <si>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</si>
  <si>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 xml:space="preserve">Academia Rerum Civilium - Vysoká škola politických a společenských věd, s.r.o., U Křižovatky 262, Kolín, 280 02                                                                                                                                            </t>
  </si>
  <si>
    <t>6J000</t>
  </si>
  <si>
    <t xml:space="preserve">Vysoká škola evropských a regionálních studií, o.p.s., Žižkova 6, České Budějovice, 370 01 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</si>
  <si>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</si>
  <si>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</si>
  <si>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</si>
  <si>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</si>
  <si>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</si>
  <si>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 xml:space="preserve">Filmová akademie Miroslava Ondříčka v Písku, o.p.s., Lipová alej 2068, Písek, 397 01 </t>
  </si>
  <si>
    <t>6N000</t>
  </si>
  <si>
    <t>Vysoká škola tělesné výchovy a sportu PALESTRA, spol. s r.o., Pilská 9, Praha 9, 198 00</t>
  </si>
  <si>
    <t>6P000</t>
  </si>
  <si>
    <t xml:space="preserve">NEWTON College, a.s., Politických vězňů 912/10, Praha 1, 110 00 </t>
  </si>
  <si>
    <t>6Q000</t>
  </si>
  <si>
    <t xml:space="preserve">Vysoká škola logistiky o.p.s., Palackého 1381/25, Přerov, 750 02  </t>
  </si>
  <si>
    <t>6R000</t>
  </si>
  <si>
    <t>Vysoká škola zdravotnická, o.p.s., Duškova 7, Praha 5, 150 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</si>
  <si>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</si>
  <si>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</si>
  <si>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</si>
  <si>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</si>
  <si>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</si>
  <si>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</si>
  <si>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</si>
  <si>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 xml:space="preserve">Vysoká škola obchodní v Praze, o.p.s., Spálená 76/14, Praha 1, 110 00  </t>
  </si>
  <si>
    <t>72000</t>
  </si>
  <si>
    <t xml:space="preserve">Akademie STING, o.p.s., Stromovka 1, Brno, 637 00 </t>
  </si>
  <si>
    <t>73000</t>
  </si>
  <si>
    <t xml:space="preserve"> Pražský technologický institut, o.p.s.
V Sedlci 229/14a, Praha 6</t>
  </si>
  <si>
    <t>74000</t>
  </si>
  <si>
    <t xml:space="preserve">Metropolitní univerzita Praha, o.p.s., Dubečská 900/10, Praha 10, 100 31 </t>
  </si>
  <si>
    <t>75000</t>
  </si>
  <si>
    <t>Univerzita Jana Amose Komenského Praha s.r.o., Roháčova 1148/63, Praha 3, 130 00</t>
  </si>
  <si>
    <t>76000</t>
  </si>
  <si>
    <t>Vysoká škola Karla Engliše, a.s., Šujanovo nám. 356/1, Brno, 602 00</t>
  </si>
  <si>
    <t>77000</t>
  </si>
  <si>
    <t xml:space="preserve">Anglo-americká vysoká škola, o.p.s., Lázeňská 4, Praha 1, 110 00 </t>
  </si>
  <si>
    <t>78000</t>
  </si>
  <si>
    <t>Pražská vysoká škola psychosociálních studií, s.r.o., Hekrova 805, Praha 4, 149 00</t>
  </si>
  <si>
    <t>79000</t>
  </si>
  <si>
    <t>Západomoravská vysoká škola Třebíč, o.p.s., Okružní 935, Třebíč, 674 01</t>
  </si>
  <si>
    <t>7A000</t>
  </si>
  <si>
    <t>Soukromá vysoká škola ekonomická Znojmo, s.r.o.,Loucká 656/21, Znojmo, 669 02</t>
  </si>
  <si>
    <t>7B000</t>
  </si>
  <si>
    <t>Moravská vysoká škola Olomouc, o.p.s., Jeremenkova 1142/42, Olomouc, 772 00</t>
  </si>
  <si>
    <t>7C000</t>
  </si>
  <si>
    <t>CEVRO institut, o.p.s., Jungmannova 28/17, Praha 1, 110 00</t>
  </si>
  <si>
    <t>7D000</t>
  </si>
  <si>
    <t>Unicorn College s.r.o., V Kapslovně 2/2767, Praha 3, 130 00</t>
  </si>
  <si>
    <t>7E000</t>
  </si>
  <si>
    <t>Vysoká škola aplikovaných ekonomických studií, s.r.o., Jana Růžičky 1143/11, Praha 4, 148 00</t>
  </si>
  <si>
    <t>7F000</t>
  </si>
  <si>
    <t xml:space="preserve">Vysoká škola obchodní a hotelová s.r.o., Bosonožská 9, Brno, 625 00  </t>
  </si>
  <si>
    <t>7G000</t>
  </si>
  <si>
    <t xml:space="preserve">Vysoká škola realitní - Institut Franka Dysona s.r.o., Masná 229/34, Brno, 602 00  </t>
  </si>
  <si>
    <t>7H900</t>
  </si>
  <si>
    <t xml:space="preserve">Vysoká škola sociálně správní, Institut celoživotního vzdělávání Havířov o.p.s., Vítězslava Nezvala 801/1, Havířov,  736 01 </t>
  </si>
  <si>
    <t>7J900</t>
  </si>
  <si>
    <t xml:space="preserve">Vysoká škola cestovního ruchu a teritoriálních studií v Praze, spol. s.r.o., Holešovice, Ortenovo nám. 34, Praha 7, 170 00 </t>
  </si>
  <si>
    <t>7K900</t>
  </si>
  <si>
    <t xml:space="preserve">AKCENT College s.r.o., Bítovská 5, Praha 4, PSČ 140 00 </t>
  </si>
  <si>
    <t>7L900</t>
  </si>
  <si>
    <t>7M900</t>
  </si>
  <si>
    <t>VŠ aplikované psychologie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</si>
  <si>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</si>
  <si>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</si>
  <si>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</si>
  <si>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</si>
  <si>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</si>
  <si>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</si>
  <si>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7P900</t>
  </si>
  <si>
    <t xml:space="preserve">Vysoká škola ŠKODA  AUTO, o.p.s. </t>
  </si>
  <si>
    <t>Archip s.r.o.</t>
  </si>
  <si>
    <t>2014/15</t>
  </si>
  <si>
    <t>Počet podaných přihlášek, přihlášených, přijatých a zapsaných na VŠ v letech 1999/00–2014/15 (v tis.)</t>
  </si>
  <si>
    <t>Počet přihlášených a zapsaných na VŠ ve vztahu k populaci 18/19letých a k počtu maturantů
(v denní formě vzdělávání) v letech 1999/00–2014/15 (v tis.)</t>
  </si>
  <si>
    <t>Počet přihlášených a zapsaných do prezenční formy studia VŠ ve vztahu k populaci 18/19letých a k počtu maturantů
(v denní formě vzdělávání) v letech 1999/00–2014/15 (v tis.)</t>
  </si>
  <si>
    <t>Počet podaných přihlášek, přihlášených, přijatých a zapsaných na VŠ v letech 1999/00–2014/15</t>
  </si>
  <si>
    <t>Uchazeči podle počtu podaných přihlášek 1999/00–2014/15</t>
  </si>
  <si>
    <t>Struktura uchazečů podle počtu podaných přihlášek 1999/00–2014/15</t>
  </si>
  <si>
    <t>Základní přehled o přijímacím řízení na vysoké školy podle druhu studia v letech 2001/02–2014/15</t>
  </si>
  <si>
    <t>Počet přihlášek, přihlášených a přijatých ke studiu na VŠ podle skupin studijních programů v letech 1999/00–2014/15</t>
  </si>
  <si>
    <t>Věk k 31.8.2014</t>
  </si>
  <si>
    <t>Struktura přihlášených uchazečů o prezenční studium na VŠ podle věku v letech 1999/00–2014/15</t>
  </si>
  <si>
    <t>Struktura přihlášených,  přijatých a zapsaných na VŠ podle věku a formy studia pro roky 1999/00–2014/2015</t>
  </si>
  <si>
    <t>Přijímací řízení na VŠ – podle fakult v letech 2010/11–2014/15</t>
  </si>
  <si>
    <t>Počet přihlášek, přihlášených, přijetí, přijatých, zapsání a zapsaných podle pohlaví v letech 1999/00–2014/15</t>
  </si>
  <si>
    <t>Uchazeči o prezenční studium na VŠ podle věku v letech 1999/00–2014/15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</si>
</sst>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K_č_-;\-* #,##0.00\ _K_č_-;_-* &quot;-&quot;??\ _K_č_-;_-@_-"/>
    <numFmt numFmtId="164" formatCode="0.0"/>
    <numFmt numFmtId="165" formatCode="#,##0.0"/>
    <numFmt numFmtId="166" formatCode="0.0%"/>
    <numFmt numFmtId="167" formatCode="#,##0;;\-"/>
    <numFmt numFmtId="168" formatCode="0.0%;;\-"/>
    <numFmt numFmtId="169" formatCode="#,##0.00;;\-"/>
    <numFmt numFmtId="170" formatCode="0.000000%"/>
    <numFmt numFmtId="171" formatCode="_(* #,##0.00_);_(* \(#,##0.00\);_(* &quot;-&quot;??_);_(@_)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Times New Roman CE"/>
      <charset val="238"/>
    </font>
    <font>
      <sz val="11"/>
      <color rgb="FF9C6500"/>
      <name val="Arial Narrow"/>
      <family val="2"/>
      <charset val="238"/>
    </font>
    <font>
      <sz val="10"/>
      <color rgb="FFFF0000"/>
      <name val="Arial CE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22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171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9" fontId="6" fillId="0" borderId="0" applyFont="0" applyFill="0" applyBorder="0" applyAlignment="0" applyProtection="0"/>
  </cellStyleXfs>
  <cellXfs count="79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5" fontId="3" fillId="3" borderId="7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5" fontId="3" fillId="3" borderId="12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6" fontId="3" fillId="0" borderId="0" xfId="2" applyNumberFormat="1" applyFont="1"/>
    <xf numFmtId="166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5" fontId="3" fillId="3" borderId="17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3" fillId="3" borderId="19" xfId="0" applyNumberFormat="1" applyFont="1" applyFill="1" applyBorder="1" applyAlignment="1">
      <alignment horizontal="right"/>
    </xf>
    <xf numFmtId="165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5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5" fontId="3" fillId="0" borderId="7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right"/>
    </xf>
    <xf numFmtId="166" fontId="3" fillId="0" borderId="12" xfId="2" applyNumberFormat="1" applyFont="1" applyFill="1" applyBorder="1" applyAlignment="1">
      <alignment horizontal="right"/>
    </xf>
    <xf numFmtId="166" fontId="3" fillId="0" borderId="13" xfId="2" applyNumberFormat="1" applyFont="1" applyFill="1" applyBorder="1" applyAlignment="1">
      <alignment horizontal="right"/>
    </xf>
    <xf numFmtId="166" fontId="3" fillId="0" borderId="14" xfId="2" applyNumberFormat="1" applyFont="1" applyFill="1" applyBorder="1" applyAlignment="1">
      <alignment horizontal="right"/>
    </xf>
    <xf numFmtId="166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6" fontId="3" fillId="0" borderId="23" xfId="2" applyNumberFormat="1" applyFont="1" applyFill="1" applyBorder="1" applyAlignment="1">
      <alignment horizontal="right"/>
    </xf>
    <xf numFmtId="166" fontId="3" fillId="0" borderId="24" xfId="2" applyNumberFormat="1" applyFont="1" applyFill="1" applyBorder="1" applyAlignment="1">
      <alignment horizontal="right"/>
    </xf>
    <xf numFmtId="166" fontId="3" fillId="0" borderId="25" xfId="2" applyNumberFormat="1" applyFont="1" applyFill="1" applyBorder="1" applyAlignment="1">
      <alignment horizontal="right"/>
    </xf>
    <xf numFmtId="166" fontId="3" fillId="0" borderId="26" xfId="2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 applyAlignment="1">
      <alignment horizontal="right"/>
    </xf>
    <xf numFmtId="165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6" fontId="3" fillId="0" borderId="30" xfId="2" applyNumberFormat="1" applyFont="1" applyFill="1" applyBorder="1" applyAlignment="1">
      <alignment horizontal="right"/>
    </xf>
    <xf numFmtId="166" fontId="3" fillId="0" borderId="31" xfId="2" applyNumberFormat="1" applyFont="1" applyFill="1" applyBorder="1" applyAlignment="1">
      <alignment horizontal="right"/>
    </xf>
    <xf numFmtId="166" fontId="3" fillId="0" borderId="32" xfId="2" applyNumberFormat="1" applyFont="1" applyFill="1" applyBorder="1" applyAlignment="1">
      <alignment horizontal="right"/>
    </xf>
    <xf numFmtId="166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5" fontId="3" fillId="0" borderId="35" xfId="2" applyNumberFormat="1" applyFont="1" applyFill="1" applyBorder="1" applyAlignment="1">
      <alignment horizontal="right"/>
    </xf>
    <xf numFmtId="165" fontId="3" fillId="0" borderId="36" xfId="2" applyNumberFormat="1" applyFont="1" applyFill="1" applyBorder="1" applyAlignment="1">
      <alignment horizontal="right"/>
    </xf>
    <xf numFmtId="165" fontId="3" fillId="0" borderId="37" xfId="2" applyNumberFormat="1" applyFont="1" applyFill="1" applyBorder="1" applyAlignment="1">
      <alignment horizontal="right"/>
    </xf>
    <xf numFmtId="165" fontId="3" fillId="0" borderId="38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5" fontId="3" fillId="0" borderId="40" xfId="2" applyNumberFormat="1" applyFont="1" applyFill="1" applyBorder="1" applyAlignment="1">
      <alignment horizontal="right"/>
    </xf>
    <xf numFmtId="165" fontId="3" fillId="0" borderId="41" xfId="2" applyNumberFormat="1" applyFont="1" applyFill="1" applyBorder="1" applyAlignment="1">
      <alignment horizontal="right"/>
    </xf>
    <xf numFmtId="165" fontId="3" fillId="0" borderId="42" xfId="2" applyNumberFormat="1" applyFont="1" applyFill="1" applyBorder="1" applyAlignment="1">
      <alignment horizontal="right"/>
    </xf>
    <xf numFmtId="165" fontId="3" fillId="0" borderId="4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0" fontId="5" fillId="0" borderId="0" xfId="0" applyFont="1" applyAlignment="1"/>
    <xf numFmtId="165" fontId="3" fillId="0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4" fontId="3" fillId="3" borderId="46" xfId="0" applyNumberFormat="1" applyFont="1" applyFill="1" applyBorder="1" applyAlignment="1">
      <alignment horizontal="right"/>
    </xf>
    <xf numFmtId="164" fontId="3" fillId="3" borderId="47" xfId="0" applyNumberFormat="1" applyFont="1" applyFill="1" applyBorder="1" applyAlignment="1">
      <alignment horizontal="right"/>
    </xf>
    <xf numFmtId="2" fontId="3" fillId="0" borderId="0" xfId="0" applyNumberFormat="1" applyFont="1"/>
    <xf numFmtId="167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4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4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5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5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5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0" fontId="2" fillId="2" borderId="16" xfId="0" applyFont="1" applyFill="1" applyBorder="1" applyAlignment="1">
      <alignment horizontal="left" indent="1"/>
    </xf>
    <xf numFmtId="3" fontId="3" fillId="0" borderId="54" xfId="0" applyNumberFormat="1" applyFont="1" applyBorder="1" applyAlignment="1">
      <alignment horizontal="right"/>
    </xf>
    <xf numFmtId="165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8" fontId="3" fillId="3" borderId="57" xfId="0" applyNumberFormat="1" applyFont="1" applyFill="1" applyBorder="1" applyAlignment="1">
      <alignment horizontal="right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72" xfId="0" applyNumberFormat="1" applyFont="1" applyFill="1" applyBorder="1" applyAlignment="1">
      <alignment horizontal="right"/>
    </xf>
    <xf numFmtId="168" fontId="3" fillId="3" borderId="57" xfId="2" applyNumberFormat="1" applyFont="1" applyFill="1" applyBorder="1" applyAlignment="1">
      <alignment horizontal="right"/>
    </xf>
    <xf numFmtId="168" fontId="3" fillId="3" borderId="58" xfId="2" applyNumberFormat="1" applyFont="1" applyFill="1" applyBorder="1" applyAlignment="1">
      <alignment horizontal="right"/>
    </xf>
    <xf numFmtId="168" fontId="3" fillId="3" borderId="71" xfId="2" applyNumberFormat="1" applyFont="1" applyFill="1" applyBorder="1" applyAlignment="1">
      <alignment horizontal="right"/>
    </xf>
    <xf numFmtId="168" fontId="3" fillId="3" borderId="73" xfId="2" applyNumberFormat="1" applyFont="1" applyFill="1" applyBorder="1" applyAlignment="1">
      <alignment horizontal="right"/>
    </xf>
    <xf numFmtId="168" fontId="3" fillId="3" borderId="61" xfId="2" applyNumberFormat="1" applyFont="1" applyFill="1" applyBorder="1" applyAlignment="1">
      <alignment horizontal="right"/>
    </xf>
    <xf numFmtId="168" fontId="3" fillId="3" borderId="62" xfId="2" applyNumberFormat="1" applyFont="1" applyFill="1" applyBorder="1" applyAlignment="1">
      <alignment horizontal="right"/>
    </xf>
    <xf numFmtId="168" fontId="3" fillId="3" borderId="65" xfId="2" applyNumberFormat="1" applyFont="1" applyFill="1" applyBorder="1" applyAlignment="1">
      <alignment horizontal="right"/>
    </xf>
    <xf numFmtId="168" fontId="3" fillId="3" borderId="64" xfId="2" applyNumberFormat="1" applyFont="1" applyFill="1" applyBorder="1" applyAlignment="1">
      <alignment horizontal="right"/>
    </xf>
    <xf numFmtId="168" fontId="3" fillId="3" borderId="74" xfId="2" applyNumberFormat="1" applyFont="1" applyFill="1" applyBorder="1" applyAlignment="1">
      <alignment horizontal="right"/>
    </xf>
    <xf numFmtId="166" fontId="3" fillId="3" borderId="62" xfId="2" applyNumberFormat="1" applyFont="1" applyFill="1" applyBorder="1" applyAlignment="1">
      <alignment horizontal="right"/>
    </xf>
    <xf numFmtId="166" fontId="3" fillId="3" borderId="65" xfId="2" applyNumberFormat="1" applyFont="1" applyFill="1" applyBorder="1" applyAlignment="1">
      <alignment horizontal="right"/>
    </xf>
    <xf numFmtId="166" fontId="3" fillId="3" borderId="54" xfId="2" applyNumberFormat="1" applyFont="1" applyFill="1" applyBorder="1" applyAlignment="1">
      <alignment horizontal="right"/>
    </xf>
    <xf numFmtId="168" fontId="3" fillId="3" borderId="54" xfId="2" applyNumberFormat="1" applyFont="1" applyFill="1" applyBorder="1" applyAlignment="1">
      <alignment horizontal="right"/>
    </xf>
    <xf numFmtId="166" fontId="3" fillId="3" borderId="69" xfId="2" applyNumberFormat="1" applyFont="1" applyFill="1" applyBorder="1" applyAlignment="1">
      <alignment horizontal="right"/>
    </xf>
    <xf numFmtId="168" fontId="3" fillId="3" borderId="70" xfId="2" applyNumberFormat="1" applyFont="1" applyFill="1" applyBorder="1" applyAlignment="1">
      <alignment horizontal="right"/>
    </xf>
    <xf numFmtId="43" fontId="3" fillId="0" borderId="0" xfId="1" applyFont="1" applyAlignment="1"/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6" fontId="2" fillId="3" borderId="84" xfId="2" applyNumberFormat="1" applyFont="1" applyFill="1" applyBorder="1" applyAlignment="1">
      <alignment horizontal="right" vertical="center"/>
    </xf>
    <xf numFmtId="166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6" fontId="2" fillId="3" borderId="90" xfId="2" applyNumberFormat="1" applyFont="1" applyFill="1" applyBorder="1" applyAlignment="1">
      <alignment horizontal="right" vertical="center"/>
    </xf>
    <xf numFmtId="166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6" fontId="2" fillId="3" borderId="28" xfId="2" applyNumberFormat="1" applyFont="1" applyFill="1" applyBorder="1" applyAlignment="1">
      <alignment horizontal="right" vertical="center"/>
    </xf>
    <xf numFmtId="166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6" fontId="2" fillId="3" borderId="24" xfId="2" applyNumberFormat="1" applyFont="1" applyFill="1" applyBorder="1" applyAlignment="1">
      <alignment horizontal="right" vertical="center"/>
    </xf>
    <xf numFmtId="166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6" fontId="2" fillId="3" borderId="31" xfId="2" applyNumberFormat="1" applyFont="1" applyFill="1" applyBorder="1" applyAlignment="1">
      <alignment horizontal="right" vertical="center"/>
    </xf>
    <xf numFmtId="166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6" fontId="2" fillId="3" borderId="18" xfId="2" applyNumberFormat="1" applyFont="1" applyFill="1" applyBorder="1" applyAlignment="1">
      <alignment horizontal="right" vertical="center"/>
    </xf>
    <xf numFmtId="166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7" fontId="3" fillId="3" borderId="83" xfId="0" applyNumberFormat="1" applyFont="1" applyFill="1" applyBorder="1" applyAlignment="1">
      <alignment horizontal="right"/>
    </xf>
    <xf numFmtId="167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7" fontId="3" fillId="0" borderId="84" xfId="0" applyNumberFormat="1" applyFont="1" applyFill="1" applyBorder="1" applyAlignment="1">
      <alignment horizontal="right"/>
    </xf>
    <xf numFmtId="166" fontId="2" fillId="3" borderId="84" xfId="2" applyNumberFormat="1" applyFont="1" applyFill="1" applyBorder="1" applyAlignment="1">
      <alignment horizontal="right"/>
    </xf>
    <xf numFmtId="166" fontId="2" fillId="3" borderId="85" xfId="2" applyNumberFormat="1" applyFont="1" applyFill="1" applyBorder="1" applyAlignment="1">
      <alignment horizontal="right"/>
    </xf>
    <xf numFmtId="167" fontId="3" fillId="3" borderId="89" xfId="0" applyNumberFormat="1" applyFont="1" applyFill="1" applyBorder="1" applyAlignment="1">
      <alignment horizontal="right"/>
    </xf>
    <xf numFmtId="167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7" fontId="3" fillId="3" borderId="90" xfId="0" applyNumberFormat="1" applyFont="1" applyFill="1" applyBorder="1" applyAlignment="1">
      <alignment horizontal="right"/>
    </xf>
    <xf numFmtId="166" fontId="2" fillId="3" borderId="90" xfId="2" applyNumberFormat="1" applyFont="1" applyFill="1" applyBorder="1" applyAlignment="1">
      <alignment horizontal="right"/>
    </xf>
    <xf numFmtId="166" fontId="2" fillId="3" borderId="91" xfId="2" applyNumberFormat="1" applyFont="1" applyFill="1" applyBorder="1" applyAlignment="1">
      <alignment horizontal="right"/>
    </xf>
    <xf numFmtId="167" fontId="3" fillId="3" borderId="27" xfId="0" applyNumberFormat="1" applyFont="1" applyFill="1" applyBorder="1" applyAlignment="1">
      <alignment horizontal="right"/>
    </xf>
    <xf numFmtId="167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7" fontId="3" fillId="3" borderId="28" xfId="0" applyNumberFormat="1" applyFont="1" applyFill="1" applyBorder="1" applyAlignment="1">
      <alignment horizontal="right"/>
    </xf>
    <xf numFmtId="166" fontId="2" fillId="3" borderId="28" xfId="2" applyNumberFormat="1" applyFont="1" applyFill="1" applyBorder="1" applyAlignment="1">
      <alignment horizontal="right"/>
    </xf>
    <xf numFmtId="166" fontId="2" fillId="3" borderId="95" xfId="2" applyNumberFormat="1" applyFont="1" applyFill="1" applyBorder="1" applyAlignment="1">
      <alignment horizontal="right"/>
    </xf>
    <xf numFmtId="167" fontId="3" fillId="3" borderId="23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7" fontId="3" fillId="3" borderId="24" xfId="0" applyNumberFormat="1" applyFont="1" applyFill="1" applyBorder="1" applyAlignment="1">
      <alignment horizontal="right"/>
    </xf>
    <xf numFmtId="166" fontId="2" fillId="3" borderId="24" xfId="2" applyNumberFormat="1" applyFont="1" applyFill="1" applyBorder="1" applyAlignment="1">
      <alignment horizontal="right"/>
    </xf>
    <xf numFmtId="166" fontId="2" fillId="3" borderId="26" xfId="2" applyNumberFormat="1" applyFont="1" applyFill="1" applyBorder="1" applyAlignment="1">
      <alignment horizontal="right"/>
    </xf>
    <xf numFmtId="167" fontId="3" fillId="3" borderId="30" xfId="0" applyNumberFormat="1" applyFont="1" applyFill="1" applyBorder="1" applyAlignment="1">
      <alignment horizontal="right"/>
    </xf>
    <xf numFmtId="167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7" fontId="3" fillId="3" borderId="31" xfId="0" applyNumberFormat="1" applyFont="1" applyFill="1" applyBorder="1" applyAlignment="1">
      <alignment horizontal="right"/>
    </xf>
    <xf numFmtId="166" fontId="2" fillId="3" borderId="31" xfId="2" applyNumberFormat="1" applyFont="1" applyFill="1" applyBorder="1" applyAlignment="1">
      <alignment horizontal="right"/>
    </xf>
    <xf numFmtId="166" fontId="2" fillId="3" borderId="33" xfId="2" applyNumberFormat="1" applyFont="1" applyFill="1" applyBorder="1" applyAlignment="1">
      <alignment horizontal="right"/>
    </xf>
    <xf numFmtId="167" fontId="3" fillId="3" borderId="17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7" fontId="3" fillId="3" borderId="18" xfId="0" applyNumberFormat="1" applyFont="1" applyFill="1" applyBorder="1" applyAlignment="1">
      <alignment horizontal="right"/>
    </xf>
    <xf numFmtId="166" fontId="2" fillId="3" borderId="18" xfId="2" applyNumberFormat="1" applyFont="1" applyFill="1" applyBorder="1" applyAlignment="1">
      <alignment horizontal="right"/>
    </xf>
    <xf numFmtId="166" fontId="2" fillId="3" borderId="20" xfId="2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6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7" fillId="0" borderId="0" xfId="0" applyFont="1" applyFill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7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2" xfId="0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7" fontId="3" fillId="3" borderId="58" xfId="0" applyNumberFormat="1" applyFont="1" applyFill="1" applyBorder="1" applyAlignment="1">
      <alignment horizontal="right"/>
    </xf>
    <xf numFmtId="167" fontId="3" fillId="3" borderId="71" xfId="0" applyNumberFormat="1" applyFont="1" applyFill="1" applyBorder="1" applyAlignment="1">
      <alignment horizontal="right"/>
    </xf>
    <xf numFmtId="167" fontId="3" fillId="3" borderId="125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7" fontId="3" fillId="3" borderId="127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9" xfId="0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7" fontId="3" fillId="3" borderId="132" xfId="0" applyNumberFormat="1" applyFont="1" applyFill="1" applyBorder="1" applyAlignment="1">
      <alignment horizontal="right"/>
    </xf>
    <xf numFmtId="167" fontId="3" fillId="3" borderId="133" xfId="0" applyNumberFormat="1" applyFont="1" applyFill="1" applyBorder="1" applyAlignment="1">
      <alignment horizontal="right"/>
    </xf>
    <xf numFmtId="167" fontId="3" fillId="3" borderId="134" xfId="0" applyNumberFormat="1" applyFont="1" applyFill="1" applyBorder="1" applyAlignment="1">
      <alignment horizontal="right"/>
    </xf>
    <xf numFmtId="167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69" fontId="3" fillId="3" borderId="120" xfId="0" applyNumberFormat="1" applyFont="1" applyFill="1" applyBorder="1" applyAlignment="1">
      <alignment horizontal="right"/>
    </xf>
    <xf numFmtId="169" fontId="3" fillId="3" borderId="121" xfId="0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66" fontId="4" fillId="0" borderId="0" xfId="2" applyNumberFormat="1" applyFont="1" applyAlignment="1"/>
    <xf numFmtId="169" fontId="3" fillId="3" borderId="127" xfId="0" applyNumberFormat="1" applyFont="1" applyFill="1" applyBorder="1" applyAlignment="1">
      <alignment horizontal="right"/>
    </xf>
    <xf numFmtId="169" fontId="3" fillId="3" borderId="128" xfId="0" applyNumberFormat="1" applyFont="1" applyFill="1" applyBorder="1" applyAlignment="1">
      <alignment horizontal="right"/>
    </xf>
    <xf numFmtId="169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69" fontId="3" fillId="3" borderId="132" xfId="0" applyNumberFormat="1" applyFont="1" applyFill="1" applyBorder="1" applyAlignment="1">
      <alignment horizontal="right"/>
    </xf>
    <xf numFmtId="169" fontId="3" fillId="3" borderId="133" xfId="0" applyNumberFormat="1" applyFont="1" applyFill="1" applyBorder="1" applyAlignment="1">
      <alignment horizontal="right"/>
    </xf>
    <xf numFmtId="169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49" fontId="3" fillId="3" borderId="134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6" fontId="3" fillId="3" borderId="120" xfId="2" applyNumberFormat="1" applyFont="1" applyFill="1" applyBorder="1" applyAlignment="1">
      <alignment horizontal="right"/>
    </xf>
    <xf numFmtId="166" fontId="3" fillId="3" borderId="121" xfId="2" applyNumberFormat="1" applyFont="1" applyFill="1" applyBorder="1" applyAlignment="1">
      <alignment horizontal="right"/>
    </xf>
    <xf numFmtId="166" fontId="3" fillId="3" borderId="122" xfId="2" applyNumberFormat="1" applyFont="1" applyFill="1" applyBorder="1" applyAlignment="1">
      <alignment horizontal="right"/>
    </xf>
    <xf numFmtId="166" fontId="3" fillId="3" borderId="123" xfId="0" applyNumberFormat="1" applyFont="1" applyFill="1" applyBorder="1" applyAlignment="1">
      <alignment horizontal="right"/>
    </xf>
    <xf numFmtId="166" fontId="4" fillId="0" borderId="121" xfId="0" applyNumberFormat="1" applyFont="1" applyBorder="1" applyAlignment="1">
      <alignment horizontal="right"/>
    </xf>
    <xf numFmtId="166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6" fontId="3" fillId="3" borderId="58" xfId="2" applyNumberFormat="1" applyFont="1" applyFill="1" applyBorder="1" applyAlignment="1">
      <alignment horizontal="right"/>
    </xf>
    <xf numFmtId="166" fontId="3" fillId="3" borderId="71" xfId="2" applyNumberFormat="1" applyFont="1" applyFill="1" applyBorder="1" applyAlignment="1">
      <alignment horizontal="right"/>
    </xf>
    <xf numFmtId="166" fontId="3" fillId="3" borderId="125" xfId="2" applyNumberFormat="1" applyFont="1" applyFill="1" applyBorder="1" applyAlignment="1">
      <alignment horizontal="right"/>
    </xf>
    <xf numFmtId="166" fontId="3" fillId="3" borderId="126" xfId="0" applyNumberFormat="1" applyFont="1" applyFill="1" applyBorder="1" applyAlignment="1">
      <alignment horizontal="right"/>
    </xf>
    <xf numFmtId="166" fontId="4" fillId="0" borderId="71" xfId="0" applyNumberFormat="1" applyFont="1" applyBorder="1" applyAlignment="1">
      <alignment horizontal="right"/>
    </xf>
    <xf numFmtId="166" fontId="4" fillId="0" borderId="73" xfId="0" applyNumberFormat="1" applyFont="1" applyBorder="1" applyAlignment="1">
      <alignment horizontal="right"/>
    </xf>
    <xf numFmtId="166" fontId="3" fillId="3" borderId="127" xfId="2" applyNumberFormat="1" applyFont="1" applyFill="1" applyBorder="1" applyAlignment="1">
      <alignment horizontal="right"/>
    </xf>
    <xf numFmtId="166" fontId="3" fillId="3" borderId="128" xfId="2" applyNumberFormat="1" applyFont="1" applyFill="1" applyBorder="1" applyAlignment="1">
      <alignment horizontal="right"/>
    </xf>
    <xf numFmtId="166" fontId="3" fillId="3" borderId="129" xfId="2" applyNumberFormat="1" applyFont="1" applyFill="1" applyBorder="1" applyAlignment="1">
      <alignment horizontal="right"/>
    </xf>
    <xf numFmtId="166" fontId="3" fillId="3" borderId="130" xfId="0" applyNumberFormat="1" applyFont="1" applyFill="1" applyBorder="1" applyAlignment="1">
      <alignment horizontal="right"/>
    </xf>
    <xf numFmtId="166" fontId="3" fillId="3" borderId="128" xfId="0" applyNumberFormat="1" applyFont="1" applyFill="1" applyBorder="1" applyAlignment="1">
      <alignment horizontal="right"/>
    </xf>
    <xf numFmtId="166" fontId="4" fillId="3" borderId="97" xfId="0" applyNumberFormat="1" applyFont="1" applyFill="1" applyBorder="1" applyAlignment="1">
      <alignment horizontal="right"/>
    </xf>
    <xf numFmtId="166" fontId="3" fillId="3" borderId="132" xfId="2" applyNumberFormat="1" applyFont="1" applyFill="1" applyBorder="1" applyAlignment="1">
      <alignment horizontal="right"/>
    </xf>
    <xf numFmtId="166" fontId="3" fillId="3" borderId="133" xfId="2" applyNumberFormat="1" applyFont="1" applyFill="1" applyBorder="1" applyAlignment="1">
      <alignment horizontal="right"/>
    </xf>
    <xf numFmtId="166" fontId="3" fillId="3" borderId="134" xfId="2" applyNumberFormat="1" applyFont="1" applyFill="1" applyBorder="1" applyAlignment="1">
      <alignment horizontal="right"/>
    </xf>
    <xf numFmtId="166" fontId="4" fillId="3" borderId="135" xfId="2" applyNumberFormat="1" applyFont="1" applyFill="1" applyBorder="1" applyAlignment="1">
      <alignment horizontal="right"/>
    </xf>
    <xf numFmtId="166" fontId="4" fillId="3" borderId="136" xfId="2" applyNumberFormat="1" applyFont="1" applyFill="1" applyBorder="1" applyAlignment="1">
      <alignment horizontal="right"/>
    </xf>
    <xf numFmtId="166" fontId="4" fillId="3" borderId="120" xfId="2" applyNumberFormat="1" applyFont="1" applyFill="1" applyBorder="1" applyAlignment="1">
      <alignment horizontal="right"/>
    </xf>
    <xf numFmtId="166" fontId="4" fillId="3" borderId="122" xfId="2" applyNumberFormat="1" applyFont="1" applyFill="1" applyBorder="1" applyAlignment="1">
      <alignment horizontal="right"/>
    </xf>
    <xf numFmtId="166" fontId="4" fillId="3" borderId="58" xfId="2" applyNumberFormat="1" applyFont="1" applyFill="1" applyBorder="1" applyAlignment="1">
      <alignment horizontal="right"/>
    </xf>
    <xf numFmtId="166" fontId="4" fillId="3" borderId="125" xfId="2" applyNumberFormat="1" applyFont="1" applyFill="1" applyBorder="1" applyAlignment="1">
      <alignment horizontal="right"/>
    </xf>
    <xf numFmtId="166" fontId="4" fillId="3" borderId="127" xfId="2" applyNumberFormat="1" applyFont="1" applyFill="1" applyBorder="1" applyAlignment="1">
      <alignment horizontal="right"/>
    </xf>
    <xf numFmtId="166" fontId="4" fillId="3" borderId="129" xfId="2" applyNumberFormat="1" applyFont="1" applyFill="1" applyBorder="1" applyAlignment="1">
      <alignment horizontal="right"/>
    </xf>
    <xf numFmtId="166" fontId="4" fillId="3" borderId="132" xfId="2" applyNumberFormat="1" applyFont="1" applyFill="1" applyBorder="1" applyAlignment="1">
      <alignment horizontal="right"/>
    </xf>
    <xf numFmtId="166" fontId="4" fillId="3" borderId="134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6" fontId="3" fillId="3" borderId="140" xfId="2" applyNumberFormat="1" applyFont="1" applyFill="1" applyBorder="1" applyAlignment="1">
      <alignment horizontal="right"/>
    </xf>
    <xf numFmtId="166" fontId="3" fillId="3" borderId="141" xfId="2" applyNumberFormat="1" applyFont="1" applyFill="1" applyBorder="1" applyAlignment="1">
      <alignment horizontal="right"/>
    </xf>
    <xf numFmtId="166" fontId="4" fillId="3" borderId="140" xfId="2" applyNumberFormat="1" applyFont="1" applyFill="1" applyBorder="1" applyAlignment="1">
      <alignment horizontal="right"/>
    </xf>
    <xf numFmtId="166" fontId="4" fillId="3" borderId="142" xfId="2" applyNumberFormat="1" applyFont="1" applyFill="1" applyBorder="1" applyAlignment="1">
      <alignment horizontal="right"/>
    </xf>
    <xf numFmtId="166" fontId="4" fillId="3" borderId="143" xfId="2" applyNumberFormat="1" applyFont="1" applyFill="1" applyBorder="1" applyAlignment="1">
      <alignment horizontal="right"/>
    </xf>
    <xf numFmtId="166" fontId="4" fillId="3" borderId="14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6" fontId="3" fillId="3" borderId="146" xfId="2" applyNumberFormat="1" applyFont="1" applyFill="1" applyBorder="1" applyAlignment="1">
      <alignment horizontal="right"/>
    </xf>
    <xf numFmtId="166" fontId="3" fillId="3" borderId="147" xfId="2" applyNumberFormat="1" applyFont="1" applyFill="1" applyBorder="1" applyAlignment="1">
      <alignment horizontal="right"/>
    </xf>
    <xf numFmtId="166" fontId="3" fillId="3" borderId="148" xfId="2" applyNumberFormat="1" applyFont="1" applyFill="1" applyBorder="1" applyAlignment="1">
      <alignment horizontal="right"/>
    </xf>
    <xf numFmtId="166" fontId="3" fillId="3" borderId="149" xfId="2" applyNumberFormat="1" applyFont="1" applyFill="1" applyBorder="1" applyAlignment="1">
      <alignment horizontal="right"/>
    </xf>
    <xf numFmtId="166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6" fontId="3" fillId="3" borderId="57" xfId="2" applyNumberFormat="1" applyFont="1" applyFill="1" applyBorder="1" applyAlignment="1">
      <alignment horizontal="right"/>
    </xf>
    <xf numFmtId="166" fontId="3" fillId="3" borderId="59" xfId="2" applyNumberFormat="1" applyFont="1" applyFill="1" applyBorder="1" applyAlignment="1">
      <alignment horizontal="right"/>
    </xf>
    <xf numFmtId="166" fontId="3" fillId="3" borderId="157" xfId="2" applyNumberFormat="1" applyFont="1" applyFill="1" applyBorder="1" applyAlignment="1">
      <alignment horizontal="right"/>
    </xf>
    <xf numFmtId="166" fontId="3" fillId="3" borderId="73" xfId="2" applyNumberFormat="1" applyFont="1" applyFill="1" applyBorder="1" applyAlignment="1">
      <alignment horizontal="right"/>
    </xf>
    <xf numFmtId="43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166" fontId="3" fillId="3" borderId="159" xfId="2" applyNumberFormat="1" applyFont="1" applyFill="1" applyBorder="1" applyAlignment="1">
      <alignment horizontal="right"/>
    </xf>
    <xf numFmtId="166" fontId="3" fillId="3" borderId="160" xfId="2" applyNumberFormat="1" applyFont="1" applyFill="1" applyBorder="1" applyAlignment="1">
      <alignment horizontal="right"/>
    </xf>
    <xf numFmtId="166" fontId="3" fillId="3" borderId="161" xfId="2" applyNumberFormat="1" applyFont="1" applyFill="1" applyBorder="1" applyAlignment="1">
      <alignment horizontal="right"/>
    </xf>
    <xf numFmtId="166" fontId="3" fillId="3" borderId="97" xfId="2" applyNumberFormat="1" applyFont="1" applyFill="1" applyBorder="1" applyAlignment="1">
      <alignment horizontal="right"/>
    </xf>
    <xf numFmtId="3" fontId="2" fillId="2" borderId="162" xfId="0" applyNumberFormat="1" applyFont="1" applyFill="1" applyBorder="1" applyAlignment="1">
      <alignment horizontal="center"/>
    </xf>
    <xf numFmtId="43" fontId="2" fillId="2" borderId="163" xfId="1" applyFont="1" applyFill="1" applyBorder="1" applyAlignment="1">
      <alignment horizontal="right"/>
    </xf>
    <xf numFmtId="43" fontId="2" fillId="2" borderId="140" xfId="1" applyFont="1" applyFill="1" applyBorder="1" applyAlignment="1">
      <alignment horizontal="right"/>
    </xf>
    <xf numFmtId="43" fontId="2" fillId="2" borderId="164" xfId="1" applyFont="1" applyFill="1" applyBorder="1" applyAlignment="1">
      <alignment horizontal="right"/>
    </xf>
    <xf numFmtId="43" fontId="2" fillId="2" borderId="165" xfId="1" applyFont="1" applyFill="1" applyBorder="1" applyAlignment="1">
      <alignment horizontal="right"/>
    </xf>
    <xf numFmtId="43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2" fontId="2" fillId="2" borderId="163" xfId="0" applyNumberFormat="1" applyFont="1" applyFill="1" applyBorder="1" applyAlignment="1">
      <alignment horizontal="right"/>
    </xf>
    <xf numFmtId="2" fontId="2" fillId="2" borderId="140" xfId="0" applyNumberFormat="1" applyFont="1" applyFill="1" applyBorder="1" applyAlignment="1">
      <alignment horizontal="right"/>
    </xf>
    <xf numFmtId="2" fontId="2" fillId="2" borderId="164" xfId="0" applyNumberFormat="1" applyFont="1" applyFill="1" applyBorder="1" applyAlignment="1">
      <alignment horizontal="right"/>
    </xf>
    <xf numFmtId="2" fontId="2" fillId="2" borderId="165" xfId="0" applyNumberFormat="1" applyFont="1" applyFill="1" applyBorder="1" applyAlignment="1">
      <alignment horizontal="right"/>
    </xf>
    <xf numFmtId="2" fontId="2" fillId="2" borderId="144" xfId="0" applyNumberFormat="1" applyFont="1" applyFill="1" applyBorder="1" applyAlignment="1">
      <alignment horizontal="right"/>
    </xf>
    <xf numFmtId="166" fontId="3" fillId="0" borderId="157" xfId="2" applyNumberFormat="1" applyFont="1" applyFill="1" applyBorder="1" applyAlignment="1">
      <alignment horizontal="right"/>
    </xf>
    <xf numFmtId="166" fontId="3" fillId="0" borderId="161" xfId="2" applyNumberFormat="1" applyFont="1" applyFill="1" applyBorder="1" applyAlignment="1">
      <alignment horizontal="right"/>
    </xf>
    <xf numFmtId="0" fontId="18" fillId="0" borderId="0" xfId="0" applyFont="1"/>
    <xf numFmtId="166" fontId="3" fillId="0" borderId="148" xfId="2" applyNumberFormat="1" applyFont="1" applyFill="1" applyBorder="1" applyAlignment="1">
      <alignment horizontal="right"/>
    </xf>
    <xf numFmtId="166" fontId="3" fillId="0" borderId="59" xfId="2" applyNumberFormat="1" applyFont="1" applyFill="1" applyBorder="1" applyAlignment="1">
      <alignment horizontal="right"/>
    </xf>
    <xf numFmtId="166" fontId="3" fillId="0" borderId="160" xfId="2" applyNumberFormat="1" applyFont="1" applyFill="1" applyBorder="1" applyAlignment="1">
      <alignment horizontal="right"/>
    </xf>
    <xf numFmtId="166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6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6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6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" fillId="2" borderId="116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6" fontId="3" fillId="0" borderId="167" xfId="2" applyNumberFormat="1" applyFont="1" applyFill="1" applyBorder="1" applyAlignment="1">
      <alignment horizontal="right"/>
    </xf>
    <xf numFmtId="166" fontId="3" fillId="0" borderId="147" xfId="2" applyNumberFormat="1" applyFont="1" applyFill="1" applyBorder="1" applyAlignment="1">
      <alignment horizontal="right"/>
    </xf>
    <xf numFmtId="166" fontId="3" fillId="0" borderId="168" xfId="2" applyNumberFormat="1" applyFont="1" applyFill="1" applyBorder="1" applyAlignment="1">
      <alignment horizontal="right"/>
    </xf>
    <xf numFmtId="166" fontId="3" fillId="3" borderId="168" xfId="2" applyNumberFormat="1" applyFont="1" applyFill="1" applyBorder="1" applyAlignment="1">
      <alignment horizontal="right"/>
    </xf>
    <xf numFmtId="166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6" fontId="3" fillId="0" borderId="125" xfId="2" applyNumberFormat="1" applyFont="1" applyFill="1" applyBorder="1" applyAlignment="1">
      <alignment horizontal="right"/>
    </xf>
    <xf numFmtId="166" fontId="3" fillId="0" borderId="58" xfId="2" applyNumberFormat="1" applyFont="1" applyFill="1" applyBorder="1" applyAlignment="1">
      <alignment horizontal="right"/>
    </xf>
    <xf numFmtId="166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6" fontId="3" fillId="0" borderId="129" xfId="2" applyNumberFormat="1" applyFont="1" applyFill="1" applyBorder="1" applyAlignment="1">
      <alignment horizontal="right"/>
    </xf>
    <xf numFmtId="166" fontId="3" fillId="0" borderId="127" xfId="2" applyNumberFormat="1" applyFont="1" applyFill="1" applyBorder="1" applyAlignment="1">
      <alignment horizontal="right"/>
    </xf>
    <xf numFmtId="166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43" fontId="2" fillId="2" borderId="141" xfId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2" fillId="0" borderId="0" xfId="0" applyFont="1"/>
    <xf numFmtId="0" fontId="3" fillId="3" borderId="0" xfId="0" applyFont="1" applyFill="1"/>
    <xf numFmtId="166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6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6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6" fontId="3" fillId="3" borderId="121" xfId="0" applyNumberFormat="1" applyFont="1" applyFill="1" applyBorder="1" applyAlignment="1">
      <alignment horizontal="right"/>
    </xf>
    <xf numFmtId="166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6" fontId="3" fillId="3" borderId="173" xfId="2" applyNumberFormat="1" applyFont="1" applyFill="1" applyBorder="1" applyAlignment="1">
      <alignment horizontal="right"/>
    </xf>
    <xf numFmtId="166" fontId="3" fillId="3" borderId="174" xfId="0" applyNumberFormat="1" applyFont="1" applyFill="1" applyBorder="1" applyAlignment="1">
      <alignment horizontal="right"/>
    </xf>
    <xf numFmtId="166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6" fontId="3" fillId="0" borderId="124" xfId="2" applyNumberFormat="1" applyFont="1" applyFill="1" applyBorder="1" applyAlignment="1">
      <alignment horizontal="right"/>
    </xf>
    <xf numFmtId="166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6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6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6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6" fontId="3" fillId="0" borderId="65" xfId="0" applyNumberFormat="1" applyFont="1" applyFill="1" applyBorder="1" applyAlignment="1">
      <alignment horizontal="right"/>
    </xf>
    <xf numFmtId="166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70" xfId="2" applyNumberFormat="1" applyFont="1" applyFill="1" applyBorder="1" applyAlignment="1">
      <alignment horizontal="right"/>
    </xf>
    <xf numFmtId="166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7" fontId="2" fillId="2" borderId="173" xfId="3" applyNumberFormat="1" applyFont="1" applyFill="1" applyBorder="1" applyAlignment="1">
      <alignment horizontal="center" vertical="center" textRotation="90" wrapText="1"/>
    </xf>
    <xf numFmtId="167" fontId="13" fillId="2" borderId="173" xfId="3" applyNumberFormat="1" applyFont="1" applyFill="1" applyBorder="1" applyAlignment="1">
      <alignment horizontal="center" vertical="center" textRotation="90" wrapText="1"/>
    </xf>
    <xf numFmtId="166" fontId="2" fillId="2" borderId="174" xfId="3" applyNumberFormat="1" applyFont="1" applyFill="1" applyBorder="1" applyAlignment="1">
      <alignment horizontal="center" vertical="center" textRotation="90" wrapText="1"/>
    </xf>
    <xf numFmtId="168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6" fontId="2" fillId="0" borderId="184" xfId="2" applyNumberFormat="1" applyFont="1" applyFill="1" applyBorder="1" applyAlignment="1">
      <alignment horizontal="right" vertical="center"/>
    </xf>
    <xf numFmtId="166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6" fontId="2" fillId="0" borderId="189" xfId="2" applyNumberFormat="1" applyFont="1" applyFill="1" applyBorder="1" applyAlignment="1">
      <alignment horizontal="right" vertical="center"/>
    </xf>
    <xf numFmtId="166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6" fontId="4" fillId="0" borderId="195" xfId="0" applyNumberFormat="1" applyFont="1" applyBorder="1" applyAlignment="1">
      <alignment horizontal="right" vertical="center"/>
    </xf>
    <xf numFmtId="166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6" fontId="4" fillId="0" borderId="58" xfId="0" applyNumberFormat="1" applyFont="1" applyBorder="1" applyAlignment="1">
      <alignment horizontal="right" vertical="center"/>
    </xf>
    <xf numFmtId="166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6" fontId="4" fillId="0" borderId="127" xfId="0" applyNumberFormat="1" applyFont="1" applyBorder="1" applyAlignment="1">
      <alignment horizontal="right" vertical="center"/>
    </xf>
    <xf numFmtId="166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6" fontId="2" fillId="0" borderId="186" xfId="0" applyNumberFormat="1" applyFont="1" applyBorder="1" applyAlignment="1">
      <alignment horizontal="right" vertical="center"/>
    </xf>
    <xf numFmtId="166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6" fontId="4" fillId="0" borderId="62" xfId="0" applyNumberFormat="1" applyFont="1" applyBorder="1" applyAlignment="1">
      <alignment horizontal="right" vertical="center"/>
    </xf>
    <xf numFmtId="166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6" fontId="3" fillId="0" borderId="195" xfId="0" applyNumberFormat="1" applyFont="1" applyBorder="1" applyAlignment="1">
      <alignment horizontal="right" vertical="center"/>
    </xf>
    <xf numFmtId="166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6" fontId="3" fillId="0" borderId="58" xfId="0" applyNumberFormat="1" applyFont="1" applyBorder="1" applyAlignment="1">
      <alignment horizontal="right" vertical="center"/>
    </xf>
    <xf numFmtId="166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6" fontId="4" fillId="0" borderId="192" xfId="0" applyNumberFormat="1" applyFont="1" applyBorder="1" applyAlignment="1">
      <alignment horizontal="right" vertical="center"/>
    </xf>
    <xf numFmtId="166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6" fontId="2" fillId="0" borderId="200" xfId="0" applyNumberFormat="1" applyFont="1" applyBorder="1" applyAlignment="1">
      <alignment horizontal="right" vertical="center"/>
    </xf>
    <xf numFmtId="166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3" fontId="3" fillId="2" borderId="214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6" fontId="4" fillId="0" borderId="58" xfId="0" applyNumberFormat="1" applyFont="1" applyFill="1" applyBorder="1" applyAlignment="1">
      <alignment horizontal="right" vertical="center"/>
    </xf>
    <xf numFmtId="166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6" fontId="4" fillId="0" borderId="127" xfId="0" applyNumberFormat="1" applyFont="1" applyFill="1" applyBorder="1" applyAlignment="1">
      <alignment horizontal="right" vertical="center"/>
    </xf>
    <xf numFmtId="166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6" fontId="4" fillId="0" borderId="192" xfId="0" applyNumberFormat="1" applyFont="1" applyFill="1" applyBorder="1" applyAlignment="1">
      <alignment horizontal="right" vertical="center"/>
    </xf>
    <xf numFmtId="166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6" fontId="2" fillId="0" borderId="200" xfId="0" applyNumberFormat="1" applyFont="1" applyFill="1" applyBorder="1" applyAlignment="1">
      <alignment horizontal="right" vertical="center"/>
    </xf>
    <xf numFmtId="166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6" fontId="4" fillId="0" borderId="200" xfId="0" applyNumberFormat="1" applyFont="1" applyBorder="1" applyAlignment="1">
      <alignment horizontal="right" vertical="center"/>
    </xf>
    <xf numFmtId="166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4" xfId="0" applyNumberFormat="1" applyFont="1" applyFill="1" applyBorder="1" applyAlignment="1">
      <alignment horizontal="left" vertical="center" indent="1"/>
    </xf>
    <xf numFmtId="3" fontId="13" fillId="2" borderId="215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6" fontId="2" fillId="0" borderId="186" xfId="0" applyNumberFormat="1" applyFont="1" applyFill="1" applyBorder="1" applyAlignment="1">
      <alignment horizontal="right" vertical="center"/>
    </xf>
    <xf numFmtId="166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4" xfId="0" quotePrefix="1" applyNumberFormat="1" applyFont="1" applyFill="1" applyBorder="1" applyAlignment="1">
      <alignment horizontal="left" vertical="center" indent="1"/>
    </xf>
    <xf numFmtId="3" fontId="2" fillId="0" borderId="216" xfId="0" applyNumberFormat="1" applyFont="1" applyFill="1" applyBorder="1" applyAlignment="1">
      <alignment horizontal="right" vertical="center"/>
    </xf>
    <xf numFmtId="3" fontId="13" fillId="0" borderId="216" xfId="0" applyNumberFormat="1" applyFont="1" applyFill="1" applyBorder="1" applyAlignment="1">
      <alignment horizontal="right" vertical="center"/>
    </xf>
    <xf numFmtId="166" fontId="2" fillId="0" borderId="216" xfId="0" applyNumberFormat="1" applyFont="1" applyFill="1" applyBorder="1" applyAlignment="1">
      <alignment horizontal="right" vertical="center"/>
    </xf>
    <xf numFmtId="166" fontId="2" fillId="0" borderId="217" xfId="0" applyNumberFormat="1" applyFont="1" applyFill="1" applyBorder="1" applyAlignment="1">
      <alignment horizontal="right" vertical="center"/>
    </xf>
    <xf numFmtId="0" fontId="13" fillId="2" borderId="218" xfId="4" applyNumberFormat="1" applyFont="1" applyFill="1" applyBorder="1" applyAlignment="1">
      <alignment horizontal="left" wrapText="1" indent="1"/>
    </xf>
    <xf numFmtId="0" fontId="13" fillId="2" borderId="216" xfId="0" applyNumberFormat="1" applyFont="1" applyFill="1" applyBorder="1" applyAlignment="1" applyProtection="1">
      <alignment horizontal="center" vertical="center"/>
    </xf>
    <xf numFmtId="3" fontId="2" fillId="0" borderId="219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0" xfId="0" quotePrefix="1" applyNumberFormat="1" applyFont="1" applyFill="1" applyBorder="1" applyAlignment="1">
      <alignment horizontal="left" vertical="center" indent="1"/>
    </xf>
    <xf numFmtId="3" fontId="2" fillId="0" borderId="221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6" fontId="2" fillId="0" borderId="140" xfId="0" applyNumberFormat="1" applyFont="1" applyFill="1" applyBorder="1" applyAlignment="1">
      <alignment horizontal="right" vertical="center"/>
    </xf>
    <xf numFmtId="166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6" fontId="21" fillId="0" borderId="0" xfId="2" applyNumberFormat="1" applyFont="1" applyFill="1" applyBorder="1" applyAlignment="1">
      <alignment horizontal="right"/>
    </xf>
    <xf numFmtId="166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43" fontId="21" fillId="0" borderId="0" xfId="1" applyNumberFormat="1" applyFont="1" applyFill="1" applyBorder="1" applyAlignment="1">
      <alignment horizontal="center"/>
    </xf>
    <xf numFmtId="43" fontId="21" fillId="0" borderId="0" xfId="1" applyNumberFormat="1" applyFont="1" applyFill="1" applyBorder="1"/>
    <xf numFmtId="43" fontId="21" fillId="0" borderId="0" xfId="1" applyFont="1" applyFill="1" applyBorder="1"/>
    <xf numFmtId="43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6" fontId="3" fillId="0" borderId="166" xfId="0" applyNumberFormat="1" applyFont="1" applyFill="1" applyBorder="1"/>
    <xf numFmtId="170" fontId="3" fillId="0" borderId="166" xfId="0" applyNumberFormat="1" applyFont="1" applyFill="1" applyBorder="1"/>
    <xf numFmtId="0" fontId="2" fillId="0" borderId="0" xfId="0" quotePrefix="1" applyFont="1" applyAlignment="1">
      <alignment horizontal="left"/>
    </xf>
    <xf numFmtId="164" fontId="6" fillId="0" borderId="138" xfId="5" applyNumberFormat="1" applyBorder="1"/>
    <xf numFmtId="0" fontId="27" fillId="0" borderId="222" xfId="5" applyFont="1" applyBorder="1"/>
    <xf numFmtId="4" fontId="3" fillId="3" borderId="55" xfId="0" applyNumberFormat="1" applyFont="1" applyFill="1" applyBorder="1" applyAlignment="1">
      <alignment horizontal="right" vertical="center"/>
    </xf>
    <xf numFmtId="170" fontId="3" fillId="0" borderId="0" xfId="0" applyNumberFormat="1" applyFont="1" applyFill="1" applyBorder="1"/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106" xfId="0" applyFont="1" applyFill="1" applyBorder="1" applyAlignment="1">
      <alignment horizontal="center" vertical="center" textRotation="90" shrinkToFi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0" fontId="9" fillId="2" borderId="98" xfId="0" applyFont="1" applyFill="1" applyBorder="1" applyAlignment="1">
      <alignment horizontal="center" vertical="center" textRotation="90" shrinkToFit="1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0" fontId="11" fillId="0" borderId="96" xfId="0" applyFont="1" applyBorder="1" applyAlignment="1">
      <alignment horizontal="center" vertical="center" textRotation="90" shrinkToFit="1"/>
    </xf>
    <xf numFmtId="3" fontId="2" fillId="2" borderId="103" xfId="0" quotePrefix="1" applyNumberFormat="1" applyFont="1" applyFill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0" fontId="2" fillId="0" borderId="145" xfId="0" applyFont="1" applyBorder="1" applyAlignment="1">
      <alignment horizontal="center"/>
    </xf>
    <xf numFmtId="0" fontId="2" fillId="0" borderId="145" xfId="0" quotePrefix="1" applyFont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" fillId="0" borderId="145" xfId="0" applyFont="1" applyFill="1" applyBorder="1" applyAlignment="1">
      <alignment horizontal="center"/>
    </xf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</cellXfs>
  <cellStyles count="10">
    <cellStyle name="Čárka" xfId="1" builtinId="3"/>
    <cellStyle name="Čárka 2" xfId="6"/>
    <cellStyle name="Neutrální 2" xfId="7"/>
    <cellStyle name="Normal_VEK_96KS" xfId="8"/>
    <cellStyle name="Normální" xfId="0" builtinId="0"/>
    <cellStyle name="Normální 2" xfId="5"/>
    <cellStyle name="normální_29_12 tisk 200607" xfId="4"/>
    <cellStyle name="normální_Muchvs jaro_04" xfId="3"/>
    <cellStyle name="Procenta" xfId="2" builtinId="5"/>
    <cellStyle name="Procenta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CZ'!$B$3:$Q$3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'vš_vše CZ'!$B$4:$Q$4</c:f>
              <c:numCache>
                <c:formatCode>#,##0.0</c:formatCode>
                <c:ptCount val="16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  <c:pt idx="15">
                  <c:v>260.46699999999998</c:v>
                </c:pt>
              </c:numCache>
            </c:numRef>
          </c:val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CZ'!$B$3:$Q$3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'vš_vše CZ'!$B$5:$Q$5</c:f>
              <c:numCache>
                <c:formatCode>#,##0.0</c:formatCode>
                <c:ptCount val="16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  <c:pt idx="15">
                  <c:v>121.761</c:v>
                </c:pt>
              </c:numCache>
            </c:numRef>
          </c:val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CZ'!$B$3:$Q$3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'vš_vše CZ'!$B$7:$Q$7</c:f>
              <c:numCache>
                <c:formatCode>#,##0.0</c:formatCode>
                <c:ptCount val="16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  <c:pt idx="15">
                  <c:v>84.763999999999996</c:v>
                </c:pt>
              </c:numCache>
            </c:numRef>
          </c:val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CZ'!$B$3:$Q$3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'vš_vše CZ'!$B$8:$Q$8</c:f>
              <c:numCache>
                <c:formatCode>#,##0.0</c:formatCode>
                <c:ptCount val="16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  <c:pt idx="15">
                  <c:v>79.072999999999993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2836096"/>
        <c:axId val="46336256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CZ'!$B$3:$Q$3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'vš_vše CZ'!$B$22:$Q$22</c:f>
              <c:numCache>
                <c:formatCode>#,##0.0</c:formatCode>
                <c:ptCount val="16"/>
                <c:pt idx="0">
                  <c:v>91</c:v>
                </c:pt>
                <c:pt idx="1">
                  <c:v>35.1</c:v>
                </c:pt>
                <c:pt idx="2">
                  <c:v>73.099999999999994</c:v>
                </c:pt>
                <c:pt idx="3">
                  <c:v>74.099999999999994</c:v>
                </c:pt>
                <c:pt idx="4">
                  <c:v>79.400000000000006</c:v>
                </c:pt>
                <c:pt idx="5">
                  <c:v>81.686999999999998</c:v>
                </c:pt>
                <c:pt idx="6">
                  <c:v>84.688000000000002</c:v>
                </c:pt>
                <c:pt idx="7">
                  <c:v>85.356999999999999</c:v>
                </c:pt>
                <c:pt idx="8">
                  <c:v>85.8</c:v>
                </c:pt>
                <c:pt idx="9">
                  <c:v>84.3</c:v>
                </c:pt>
                <c:pt idx="10">
                  <c:v>83.9</c:v>
                </c:pt>
                <c:pt idx="11">
                  <c:v>81.099999999999994</c:v>
                </c:pt>
                <c:pt idx="12">
                  <c:v>74.599999999999994</c:v>
                </c:pt>
                <c:pt idx="13">
                  <c:v>72.599999999999994</c:v>
                </c:pt>
                <c:pt idx="14">
                  <c:v>71.900000000000006</c:v>
                </c:pt>
                <c:pt idx="15" formatCode="General">
                  <c:v>66.8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836096"/>
        <c:axId val="46336256"/>
      </c:lineChart>
      <c:catAx>
        <c:axId val="2328360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6336256"/>
        <c:crosses val="autoZero"/>
        <c:auto val="0"/>
        <c:lblAlgn val="ctr"/>
        <c:lblOffset val="100"/>
        <c:noMultiLvlLbl val="0"/>
      </c:catAx>
      <c:valAx>
        <c:axId val="46336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32836096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108672"/>
        <c:axId val="294416896"/>
      </c:barChart>
      <c:catAx>
        <c:axId val="2941086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416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441689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1086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738240"/>
        <c:axId val="294418624"/>
      </c:barChart>
      <c:catAx>
        <c:axId val="2977382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4186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44186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7382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739776"/>
        <c:axId val="296214528"/>
      </c:barChart>
      <c:catAx>
        <c:axId val="2977397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62145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62145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7397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740288"/>
        <c:axId val="296216256"/>
      </c:barChart>
      <c:catAx>
        <c:axId val="2977402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62162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62162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7402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741824"/>
        <c:axId val="296217984"/>
      </c:barChart>
      <c:catAx>
        <c:axId val="29774182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621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62179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74182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266624"/>
        <c:axId val="296219712"/>
      </c:barChart>
      <c:catAx>
        <c:axId val="29826662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62197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62197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826662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268160"/>
        <c:axId val="296221440"/>
      </c:barChart>
      <c:catAx>
        <c:axId val="298268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62214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62214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8268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268672"/>
        <c:axId val="297828928"/>
      </c:barChart>
      <c:catAx>
        <c:axId val="2982686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8289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78289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82686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108160"/>
        <c:axId val="297830656"/>
      </c:barChart>
      <c:catAx>
        <c:axId val="2941081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8306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78306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1081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943040"/>
        <c:axId val="297832384"/>
      </c:barChart>
      <c:catAx>
        <c:axId val="29794304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83238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783238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94304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672384"/>
        <c:axId val="46338560"/>
      </c:barChart>
      <c:catAx>
        <c:axId val="2866723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338560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46338560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866723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944576"/>
        <c:axId val="297834112"/>
      </c:barChart>
      <c:catAx>
        <c:axId val="2979445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8341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78341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9445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945088"/>
        <c:axId val="297835840"/>
      </c:barChart>
      <c:catAx>
        <c:axId val="2979450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8358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78358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9450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946624"/>
        <c:axId val="322110592"/>
      </c:barChart>
      <c:catAx>
        <c:axId val="29794662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110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21105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794662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187264"/>
        <c:axId val="322112320"/>
      </c:barChart>
      <c:catAx>
        <c:axId val="3221872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1123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21123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1872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188800"/>
        <c:axId val="322114048"/>
      </c:barChart>
      <c:catAx>
        <c:axId val="3221888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11404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211404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1888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190848"/>
        <c:axId val="322115776"/>
      </c:barChart>
      <c:catAx>
        <c:axId val="322190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1157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211577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190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643456"/>
        <c:axId val="322617344"/>
      </c:barChart>
      <c:catAx>
        <c:axId val="32264345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617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26173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64345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643968"/>
        <c:axId val="322619072"/>
      </c:barChart>
      <c:catAx>
        <c:axId val="3226439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6190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26190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6439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645504"/>
        <c:axId val="322620800"/>
      </c:barChart>
      <c:catAx>
        <c:axId val="322645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6208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26208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645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29344"/>
        <c:axId val="322622528"/>
      </c:barChart>
      <c:catAx>
        <c:axId val="3231293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622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26225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31293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vš_věk!$R$14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vš_věk!$S$13:$AH$13</c:f>
              <c:strCache>
                <c:ptCount val="16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vš_věk!$S$14:$AH$14</c:f>
              <c:numCache>
                <c:formatCode>0.0%</c:formatCode>
                <c:ptCount val="16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  <c:pt idx="15">
                  <c:v>4.6310000000000517E-3</c:v>
                </c:pt>
              </c:numCache>
            </c:numRef>
          </c:val>
        </c:ser>
        <c:ser>
          <c:idx val="1"/>
          <c:order val="1"/>
          <c:tx>
            <c:strRef>
              <c:f>vš_věk!$R$15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vš_věk!$S$13:$AH$13</c:f>
              <c:strCache>
                <c:ptCount val="16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vš_věk!$S$15:$AH$15</c:f>
              <c:numCache>
                <c:formatCode>0.0%</c:formatCode>
                <c:ptCount val="16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  <c:pt idx="15">
                  <c:v>0.39259300000000003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vš_věk!$R$16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vš_věk!$S$13:$AH$13</c:f>
              <c:strCache>
                <c:ptCount val="16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vš_věk!$S$16:$AH$16</c:f>
              <c:numCache>
                <c:formatCode>0.0%</c:formatCode>
                <c:ptCount val="16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  <c:pt idx="15">
                  <c:v>0.25536599999999998</c:v>
                </c:pt>
              </c:numCache>
            </c:numRef>
          </c:val>
        </c:ser>
        <c:ser>
          <c:idx val="3"/>
          <c:order val="3"/>
          <c:tx>
            <c:strRef>
              <c:f>vš_věk!$R$17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vš_věk!$S$13:$AH$13</c:f>
              <c:strCache>
                <c:ptCount val="16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vš_věk!$S$17:$AH$17</c:f>
              <c:numCache>
                <c:formatCode>0.0%</c:formatCode>
                <c:ptCount val="16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  <c:pt idx="15">
                  <c:v>0.121367</c:v>
                </c:pt>
              </c:numCache>
            </c:numRef>
          </c:val>
        </c:ser>
        <c:ser>
          <c:idx val="4"/>
          <c:order val="4"/>
          <c:tx>
            <c:strRef>
              <c:f>vš_věk!$R$18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vš_věk!$S$13:$AH$13</c:f>
              <c:strCache>
                <c:ptCount val="16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vš_věk!$S$18:$AH$18</c:f>
              <c:numCache>
                <c:formatCode>0.0%</c:formatCode>
                <c:ptCount val="16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  <c:pt idx="15">
                  <c:v>8.1558000000000005E-2</c:v>
                </c:pt>
              </c:numCache>
            </c:numRef>
          </c:val>
        </c:ser>
        <c:ser>
          <c:idx val="5"/>
          <c:order val="5"/>
          <c:tx>
            <c:strRef>
              <c:f>vš_věk!$R$19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vš_věk!$S$13:$AH$13</c:f>
              <c:strCache>
                <c:ptCount val="16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vš_věk!$S$19:$AH$19</c:f>
              <c:numCache>
                <c:formatCode>0.0%</c:formatCode>
                <c:ptCount val="16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  <c:pt idx="15">
                  <c:v>5.5384000000000003E-2</c:v>
                </c:pt>
              </c:numCache>
            </c:numRef>
          </c:val>
        </c:ser>
        <c:ser>
          <c:idx val="6"/>
          <c:order val="6"/>
          <c:tx>
            <c:strRef>
              <c:f>vš_věk!$R$20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vš_věk!$S$13:$AH$13</c:f>
              <c:strCache>
                <c:ptCount val="16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vš_věk!$S$20:$AH$20</c:f>
              <c:numCache>
                <c:formatCode>0.0%</c:formatCode>
                <c:ptCount val="16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  <c:pt idx="15">
                  <c:v>3.2780999999999998E-2</c:v>
                </c:pt>
              </c:numCache>
            </c:numRef>
          </c:val>
        </c:ser>
        <c:ser>
          <c:idx val="7"/>
          <c:order val="7"/>
          <c:tx>
            <c:strRef>
              <c:f>vš_věk!$R$21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vš_věk!$S$13:$AH$13</c:f>
              <c:strCache>
                <c:ptCount val="16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vš_věk!$S$21:$AH$21</c:f>
              <c:numCache>
                <c:formatCode>0.00%</c:formatCode>
                <c:ptCount val="16"/>
                <c:pt idx="0" formatCode="0.0%">
                  <c:v>3.2178398946290064E-2</c:v>
                </c:pt>
                <c:pt idx="1">
                  <c:v>7.3199784819530184E-2</c:v>
                </c:pt>
                <c:pt idx="2" formatCode="0.0%">
                  <c:v>6.4659999999999995E-2</c:v>
                </c:pt>
                <c:pt idx="3" formatCode="0.0%">
                  <c:v>6.4659999999999995E-2</c:v>
                </c:pt>
                <c:pt idx="4" formatCode="0.0%">
                  <c:v>7.3999999999999996E-2</c:v>
                </c:pt>
                <c:pt idx="5" formatCode="0.0%">
                  <c:v>7.0999999999999994E-2</c:v>
                </c:pt>
                <c:pt idx="6" formatCode="0.0%">
                  <c:v>6.6000000000000003E-2</c:v>
                </c:pt>
                <c:pt idx="7" formatCode="0.0%">
                  <c:v>6.5000000000000002E-2</c:v>
                </c:pt>
                <c:pt idx="8" formatCode="0.0%">
                  <c:v>6.7000000000000004E-2</c:v>
                </c:pt>
                <c:pt idx="9" formatCode="0.0%">
                  <c:v>6.0712295455696841E-2</c:v>
                </c:pt>
                <c:pt idx="10" formatCode="0.0%">
                  <c:v>5.9841470327899826E-2</c:v>
                </c:pt>
                <c:pt idx="11" formatCode="0.0%">
                  <c:v>5.4953699754518644E-2</c:v>
                </c:pt>
                <c:pt idx="12" formatCode="0.0%">
                  <c:v>5.2034458887777857E-2</c:v>
                </c:pt>
                <c:pt idx="13" formatCode="0.0%">
                  <c:v>4.8193484698913255E-2</c:v>
                </c:pt>
                <c:pt idx="14" formatCode="0.0%">
                  <c:v>5.1326999999999998E-2</c:v>
                </c:pt>
                <c:pt idx="15" formatCode="0.0%">
                  <c:v>5.6319999999999995E-2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92327936"/>
        <c:axId val="46340288"/>
      </c:barChart>
      <c:catAx>
        <c:axId val="29232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6340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3402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29232793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71535022354694"/>
          <c:y val="0.90818962766130651"/>
          <c:w val="0.85394932935916545"/>
          <c:h val="7.4441687344913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30880"/>
        <c:axId val="322624256"/>
      </c:barChart>
      <c:catAx>
        <c:axId val="3231308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6242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26242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31308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131392"/>
        <c:axId val="323232320"/>
      </c:barChart>
      <c:catAx>
        <c:axId val="3231313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32323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32323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31313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642944"/>
        <c:axId val="323234624"/>
      </c:barChart>
      <c:catAx>
        <c:axId val="3226429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32346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32346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6429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834432"/>
        <c:axId val="323236352"/>
      </c:barChart>
      <c:catAx>
        <c:axId val="3228344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32363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32363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8344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835968"/>
        <c:axId val="323239232"/>
      </c:barChart>
      <c:catAx>
        <c:axId val="32283596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32392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323923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83596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836480"/>
        <c:axId val="322954368"/>
      </c:barChart>
      <c:catAx>
        <c:axId val="32283648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9543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29543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83648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838016"/>
        <c:axId val="322956096"/>
      </c:barChart>
      <c:catAx>
        <c:axId val="32283801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9560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295609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283801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562957098494938E-2"/>
          <c:y val="0.13297889609335534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vš_sex!$S$53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vš_sex!$U$52:$AI$52</c:f>
              <c:strCache>
                <c:ptCount val="15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</c:strCache>
            </c:strRef>
          </c:cat>
          <c:val>
            <c:numRef>
              <c:f>vš_sex!$U$53:$AI$53</c:f>
              <c:numCache>
                <c:formatCode>#,##0.00</c:formatCode>
                <c:ptCount val="15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>
                  <c:v>1.9638503127318987</c:v>
                </c:pt>
                <c:pt idx="11">
                  <c:v>1.9912978733305413</c:v>
                </c:pt>
                <c:pt idx="12">
                  <c:v>1.9652480400553396</c:v>
                </c:pt>
                <c:pt idx="13">
                  <c:v>1.9562756400270032</c:v>
                </c:pt>
                <c:pt idx="14">
                  <c:v>1.9332474573664276</c:v>
                </c:pt>
              </c:numCache>
            </c:numRef>
          </c:val>
        </c:ser>
        <c:ser>
          <c:idx val="1"/>
          <c:order val="1"/>
          <c:tx>
            <c:strRef>
              <c:f>vš_sex!$S$54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vš_sex!$U$52:$AI$52</c:f>
              <c:strCache>
                <c:ptCount val="15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</c:strCache>
            </c:strRef>
          </c:cat>
          <c:val>
            <c:numRef>
              <c:f>vš_sex!$U$54:$AI$54</c:f>
              <c:numCache>
                <c:formatCode>#,##0.00</c:formatCode>
                <c:ptCount val="15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>
                  <c:v>2.3857161441394563</c:v>
                </c:pt>
                <c:pt idx="11">
                  <c:v>2.3687548446198297</c:v>
                </c:pt>
                <c:pt idx="12">
                  <c:v>2.3665388732604744</c:v>
                </c:pt>
                <c:pt idx="13">
                  <c:v>2.3256935909839709</c:v>
                </c:pt>
                <c:pt idx="14">
                  <c:v>2.2918936743705913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329472"/>
        <c:axId val="287556736"/>
      </c:barChart>
      <c:catAx>
        <c:axId val="29232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87556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75567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292329472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289408"/>
        <c:axId val="287559616"/>
      </c:barChart>
      <c:catAx>
        <c:axId val="4628940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875596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875596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628940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143488"/>
        <c:axId val="287561344"/>
      </c:barChart>
      <c:catAx>
        <c:axId val="2941434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87561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875613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1434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144000"/>
        <c:axId val="287563072"/>
      </c:barChart>
      <c:catAx>
        <c:axId val="2941440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875630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875630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1440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670848"/>
        <c:axId val="294413440"/>
      </c:barChart>
      <c:catAx>
        <c:axId val="286670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41344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944134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86670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4106624"/>
        <c:axId val="294415168"/>
      </c:barChart>
      <c:catAx>
        <c:axId val="29410662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41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944151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29410662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76200</xdr:rowOff>
    </xdr:from>
    <xdr:to>
      <xdr:col>17</xdr:col>
      <xdr:colOff>542925</xdr:colOff>
      <xdr:row>60</xdr:row>
      <xdr:rowOff>9525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57150</xdr:rowOff>
    </xdr:from>
    <xdr:to>
      <xdr:col>12</xdr:col>
      <xdr:colOff>409575</xdr:colOff>
      <xdr:row>76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4" name="graf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16" name="graf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7" name="graf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8" name="graf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1" name="graf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2" name="graf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23" name="graf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4" name="graf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5" name="graf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6" name="graf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27" name="graf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8" name="graf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9" name="graf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30" name="graf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31" name="graf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32" name="graf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33" name="graf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1"/>
  <sheetViews>
    <sheetView tabSelected="1" workbookViewId="0"/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1999/00–2014/15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1999/00–2014/15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1999/00–2014/15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1999/00–2014/15</v>
      </c>
    </row>
    <row r="7" spans="1:3" ht="15" customHeight="1" x14ac:dyDescent="0.25">
      <c r="A7" s="2" t="str">
        <f>'vš_vše CZ'!A63</f>
        <v>Uchazeči podle počtu podaných přihlášek 1999/00–2014/15</v>
      </c>
    </row>
    <row r="8" spans="1:3" ht="15" customHeight="1" x14ac:dyDescent="0.25">
      <c r="A8" s="2">
        <f>'vš_vše CZ'!A83</f>
        <v>0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2001/02–2014/15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1999/00–2014/15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1999/00–2014/2015</v>
      </c>
    </row>
    <row r="12" spans="1:3" ht="15" customHeight="1" x14ac:dyDescent="0.25">
      <c r="A12" s="5" t="str">
        <f>vš_věk!A1</f>
        <v>Struktura přihlášených uchazečů o prezenční studium na VŠ podle věku v letech 1999/00–2014/15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1999/00–2014/15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1999/00–2014/15</v>
      </c>
    </row>
    <row r="15" spans="1:3" ht="15" customHeight="1" x14ac:dyDescent="0.25">
      <c r="A15" s="2" t="str">
        <f>vš_fakulty_tisk!A1</f>
        <v>Přijímací řízení na VŠ – podle fakult v letech 2010/11–2014/15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sheetProtection password="E1D9"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9"/>
  <sheetViews>
    <sheetView workbookViewId="0"/>
  </sheetViews>
  <sheetFormatPr defaultRowHeight="12.75" x14ac:dyDescent="0.2"/>
  <cols>
    <col min="1" max="1" width="34.28515625" style="12" customWidth="1"/>
    <col min="2" max="12" width="7.7109375" style="12" customWidth="1"/>
    <col min="13" max="17" width="9" style="12" customWidth="1"/>
    <col min="18" max="18" width="10.7109375" style="12" customWidth="1"/>
    <col min="19" max="20" width="9" style="12" customWidth="1"/>
    <col min="21" max="21" width="7.7109375" style="16" customWidth="1"/>
    <col min="22" max="22" width="9.28515625" style="16" customWidth="1"/>
    <col min="23" max="23" width="11" style="16" customWidth="1"/>
    <col min="24" max="38" width="7.85546875" style="16" customWidth="1"/>
    <col min="39" max="39" width="9.140625" style="16"/>
    <col min="40" max="40" width="4.140625" style="16" customWidth="1"/>
    <col min="41" max="256" width="9.140625" style="16"/>
    <col min="257" max="257" width="34.28515625" style="16" customWidth="1"/>
    <col min="258" max="268" width="7.7109375" style="16" customWidth="1"/>
    <col min="269" max="273" width="9" style="16" customWidth="1"/>
    <col min="274" max="274" width="10.7109375" style="16" customWidth="1"/>
    <col min="275" max="276" width="9" style="16" customWidth="1"/>
    <col min="277" max="277" width="7.7109375" style="16" customWidth="1"/>
    <col min="278" max="278" width="9.28515625" style="16" customWidth="1"/>
    <col min="279" max="279" width="11" style="16" customWidth="1"/>
    <col min="280" max="294" width="7.85546875" style="16" customWidth="1"/>
    <col min="295" max="295" width="9.140625" style="16"/>
    <col min="296" max="296" width="4.140625" style="16" customWidth="1"/>
    <col min="297" max="512" width="9.140625" style="16"/>
    <col min="513" max="513" width="34.28515625" style="16" customWidth="1"/>
    <col min="514" max="524" width="7.7109375" style="16" customWidth="1"/>
    <col min="525" max="529" width="9" style="16" customWidth="1"/>
    <col min="530" max="530" width="10.7109375" style="16" customWidth="1"/>
    <col min="531" max="532" width="9" style="16" customWidth="1"/>
    <col min="533" max="533" width="7.7109375" style="16" customWidth="1"/>
    <col min="534" max="534" width="9.28515625" style="16" customWidth="1"/>
    <col min="535" max="535" width="11" style="16" customWidth="1"/>
    <col min="536" max="550" width="7.85546875" style="16" customWidth="1"/>
    <col min="551" max="551" width="9.140625" style="16"/>
    <col min="552" max="552" width="4.140625" style="16" customWidth="1"/>
    <col min="553" max="768" width="9.140625" style="16"/>
    <col min="769" max="769" width="34.28515625" style="16" customWidth="1"/>
    <col min="770" max="780" width="7.7109375" style="16" customWidth="1"/>
    <col min="781" max="785" width="9" style="16" customWidth="1"/>
    <col min="786" max="786" width="10.7109375" style="16" customWidth="1"/>
    <col min="787" max="788" width="9" style="16" customWidth="1"/>
    <col min="789" max="789" width="7.7109375" style="16" customWidth="1"/>
    <col min="790" max="790" width="9.28515625" style="16" customWidth="1"/>
    <col min="791" max="791" width="11" style="16" customWidth="1"/>
    <col min="792" max="806" width="7.85546875" style="16" customWidth="1"/>
    <col min="807" max="807" width="9.140625" style="16"/>
    <col min="808" max="808" width="4.140625" style="16" customWidth="1"/>
    <col min="809" max="1024" width="9.140625" style="16"/>
    <col min="1025" max="1025" width="34.28515625" style="16" customWidth="1"/>
    <col min="1026" max="1036" width="7.7109375" style="16" customWidth="1"/>
    <col min="1037" max="1041" width="9" style="16" customWidth="1"/>
    <col min="1042" max="1042" width="10.7109375" style="16" customWidth="1"/>
    <col min="1043" max="1044" width="9" style="16" customWidth="1"/>
    <col min="1045" max="1045" width="7.7109375" style="16" customWidth="1"/>
    <col min="1046" max="1046" width="9.28515625" style="16" customWidth="1"/>
    <col min="1047" max="1047" width="11" style="16" customWidth="1"/>
    <col min="1048" max="1062" width="7.85546875" style="16" customWidth="1"/>
    <col min="1063" max="1063" width="9.140625" style="16"/>
    <col min="1064" max="1064" width="4.140625" style="16" customWidth="1"/>
    <col min="1065" max="1280" width="9.140625" style="16"/>
    <col min="1281" max="1281" width="34.28515625" style="16" customWidth="1"/>
    <col min="1282" max="1292" width="7.7109375" style="16" customWidth="1"/>
    <col min="1293" max="1297" width="9" style="16" customWidth="1"/>
    <col min="1298" max="1298" width="10.7109375" style="16" customWidth="1"/>
    <col min="1299" max="1300" width="9" style="16" customWidth="1"/>
    <col min="1301" max="1301" width="7.7109375" style="16" customWidth="1"/>
    <col min="1302" max="1302" width="9.28515625" style="16" customWidth="1"/>
    <col min="1303" max="1303" width="11" style="16" customWidth="1"/>
    <col min="1304" max="1318" width="7.85546875" style="16" customWidth="1"/>
    <col min="1319" max="1319" width="9.140625" style="16"/>
    <col min="1320" max="1320" width="4.140625" style="16" customWidth="1"/>
    <col min="1321" max="1536" width="9.140625" style="16"/>
    <col min="1537" max="1537" width="34.28515625" style="16" customWidth="1"/>
    <col min="1538" max="1548" width="7.7109375" style="16" customWidth="1"/>
    <col min="1549" max="1553" width="9" style="16" customWidth="1"/>
    <col min="1554" max="1554" width="10.7109375" style="16" customWidth="1"/>
    <col min="1555" max="1556" width="9" style="16" customWidth="1"/>
    <col min="1557" max="1557" width="7.7109375" style="16" customWidth="1"/>
    <col min="1558" max="1558" width="9.28515625" style="16" customWidth="1"/>
    <col min="1559" max="1559" width="11" style="16" customWidth="1"/>
    <col min="1560" max="1574" width="7.85546875" style="16" customWidth="1"/>
    <col min="1575" max="1575" width="9.140625" style="16"/>
    <col min="1576" max="1576" width="4.140625" style="16" customWidth="1"/>
    <col min="1577" max="1792" width="9.140625" style="16"/>
    <col min="1793" max="1793" width="34.28515625" style="16" customWidth="1"/>
    <col min="1794" max="1804" width="7.7109375" style="16" customWidth="1"/>
    <col min="1805" max="1809" width="9" style="16" customWidth="1"/>
    <col min="1810" max="1810" width="10.7109375" style="16" customWidth="1"/>
    <col min="1811" max="1812" width="9" style="16" customWidth="1"/>
    <col min="1813" max="1813" width="7.7109375" style="16" customWidth="1"/>
    <col min="1814" max="1814" width="9.28515625" style="16" customWidth="1"/>
    <col min="1815" max="1815" width="11" style="16" customWidth="1"/>
    <col min="1816" max="1830" width="7.85546875" style="16" customWidth="1"/>
    <col min="1831" max="1831" width="9.140625" style="16"/>
    <col min="1832" max="1832" width="4.140625" style="16" customWidth="1"/>
    <col min="1833" max="2048" width="9.140625" style="16"/>
    <col min="2049" max="2049" width="34.28515625" style="16" customWidth="1"/>
    <col min="2050" max="2060" width="7.7109375" style="16" customWidth="1"/>
    <col min="2061" max="2065" width="9" style="16" customWidth="1"/>
    <col min="2066" max="2066" width="10.7109375" style="16" customWidth="1"/>
    <col min="2067" max="2068" width="9" style="16" customWidth="1"/>
    <col min="2069" max="2069" width="7.7109375" style="16" customWidth="1"/>
    <col min="2070" max="2070" width="9.28515625" style="16" customWidth="1"/>
    <col min="2071" max="2071" width="11" style="16" customWidth="1"/>
    <col min="2072" max="2086" width="7.85546875" style="16" customWidth="1"/>
    <col min="2087" max="2087" width="9.140625" style="16"/>
    <col min="2088" max="2088" width="4.140625" style="16" customWidth="1"/>
    <col min="2089" max="2304" width="9.140625" style="16"/>
    <col min="2305" max="2305" width="34.28515625" style="16" customWidth="1"/>
    <col min="2306" max="2316" width="7.7109375" style="16" customWidth="1"/>
    <col min="2317" max="2321" width="9" style="16" customWidth="1"/>
    <col min="2322" max="2322" width="10.7109375" style="16" customWidth="1"/>
    <col min="2323" max="2324" width="9" style="16" customWidth="1"/>
    <col min="2325" max="2325" width="7.7109375" style="16" customWidth="1"/>
    <col min="2326" max="2326" width="9.28515625" style="16" customWidth="1"/>
    <col min="2327" max="2327" width="11" style="16" customWidth="1"/>
    <col min="2328" max="2342" width="7.85546875" style="16" customWidth="1"/>
    <col min="2343" max="2343" width="9.140625" style="16"/>
    <col min="2344" max="2344" width="4.140625" style="16" customWidth="1"/>
    <col min="2345" max="2560" width="9.140625" style="16"/>
    <col min="2561" max="2561" width="34.28515625" style="16" customWidth="1"/>
    <col min="2562" max="2572" width="7.7109375" style="16" customWidth="1"/>
    <col min="2573" max="2577" width="9" style="16" customWidth="1"/>
    <col min="2578" max="2578" width="10.7109375" style="16" customWidth="1"/>
    <col min="2579" max="2580" width="9" style="16" customWidth="1"/>
    <col min="2581" max="2581" width="7.7109375" style="16" customWidth="1"/>
    <col min="2582" max="2582" width="9.28515625" style="16" customWidth="1"/>
    <col min="2583" max="2583" width="11" style="16" customWidth="1"/>
    <col min="2584" max="2598" width="7.85546875" style="16" customWidth="1"/>
    <col min="2599" max="2599" width="9.140625" style="16"/>
    <col min="2600" max="2600" width="4.140625" style="16" customWidth="1"/>
    <col min="2601" max="2816" width="9.140625" style="16"/>
    <col min="2817" max="2817" width="34.28515625" style="16" customWidth="1"/>
    <col min="2818" max="2828" width="7.7109375" style="16" customWidth="1"/>
    <col min="2829" max="2833" width="9" style="16" customWidth="1"/>
    <col min="2834" max="2834" width="10.7109375" style="16" customWidth="1"/>
    <col min="2835" max="2836" width="9" style="16" customWidth="1"/>
    <col min="2837" max="2837" width="7.7109375" style="16" customWidth="1"/>
    <col min="2838" max="2838" width="9.28515625" style="16" customWidth="1"/>
    <col min="2839" max="2839" width="11" style="16" customWidth="1"/>
    <col min="2840" max="2854" width="7.85546875" style="16" customWidth="1"/>
    <col min="2855" max="2855" width="9.140625" style="16"/>
    <col min="2856" max="2856" width="4.140625" style="16" customWidth="1"/>
    <col min="2857" max="3072" width="9.140625" style="16"/>
    <col min="3073" max="3073" width="34.28515625" style="16" customWidth="1"/>
    <col min="3074" max="3084" width="7.7109375" style="16" customWidth="1"/>
    <col min="3085" max="3089" width="9" style="16" customWidth="1"/>
    <col min="3090" max="3090" width="10.7109375" style="16" customWidth="1"/>
    <col min="3091" max="3092" width="9" style="16" customWidth="1"/>
    <col min="3093" max="3093" width="7.7109375" style="16" customWidth="1"/>
    <col min="3094" max="3094" width="9.28515625" style="16" customWidth="1"/>
    <col min="3095" max="3095" width="11" style="16" customWidth="1"/>
    <col min="3096" max="3110" width="7.85546875" style="16" customWidth="1"/>
    <col min="3111" max="3111" width="9.140625" style="16"/>
    <col min="3112" max="3112" width="4.140625" style="16" customWidth="1"/>
    <col min="3113" max="3328" width="9.140625" style="16"/>
    <col min="3329" max="3329" width="34.28515625" style="16" customWidth="1"/>
    <col min="3330" max="3340" width="7.7109375" style="16" customWidth="1"/>
    <col min="3341" max="3345" width="9" style="16" customWidth="1"/>
    <col min="3346" max="3346" width="10.7109375" style="16" customWidth="1"/>
    <col min="3347" max="3348" width="9" style="16" customWidth="1"/>
    <col min="3349" max="3349" width="7.7109375" style="16" customWidth="1"/>
    <col min="3350" max="3350" width="9.28515625" style="16" customWidth="1"/>
    <col min="3351" max="3351" width="11" style="16" customWidth="1"/>
    <col min="3352" max="3366" width="7.85546875" style="16" customWidth="1"/>
    <col min="3367" max="3367" width="9.140625" style="16"/>
    <col min="3368" max="3368" width="4.140625" style="16" customWidth="1"/>
    <col min="3369" max="3584" width="9.140625" style="16"/>
    <col min="3585" max="3585" width="34.28515625" style="16" customWidth="1"/>
    <col min="3586" max="3596" width="7.7109375" style="16" customWidth="1"/>
    <col min="3597" max="3601" width="9" style="16" customWidth="1"/>
    <col min="3602" max="3602" width="10.7109375" style="16" customWidth="1"/>
    <col min="3603" max="3604" width="9" style="16" customWidth="1"/>
    <col min="3605" max="3605" width="7.7109375" style="16" customWidth="1"/>
    <col min="3606" max="3606" width="9.28515625" style="16" customWidth="1"/>
    <col min="3607" max="3607" width="11" style="16" customWidth="1"/>
    <col min="3608" max="3622" width="7.85546875" style="16" customWidth="1"/>
    <col min="3623" max="3623" width="9.140625" style="16"/>
    <col min="3624" max="3624" width="4.140625" style="16" customWidth="1"/>
    <col min="3625" max="3840" width="9.140625" style="16"/>
    <col min="3841" max="3841" width="34.28515625" style="16" customWidth="1"/>
    <col min="3842" max="3852" width="7.7109375" style="16" customWidth="1"/>
    <col min="3853" max="3857" width="9" style="16" customWidth="1"/>
    <col min="3858" max="3858" width="10.7109375" style="16" customWidth="1"/>
    <col min="3859" max="3860" width="9" style="16" customWidth="1"/>
    <col min="3861" max="3861" width="7.7109375" style="16" customWidth="1"/>
    <col min="3862" max="3862" width="9.28515625" style="16" customWidth="1"/>
    <col min="3863" max="3863" width="11" style="16" customWidth="1"/>
    <col min="3864" max="3878" width="7.85546875" style="16" customWidth="1"/>
    <col min="3879" max="3879" width="9.140625" style="16"/>
    <col min="3880" max="3880" width="4.140625" style="16" customWidth="1"/>
    <col min="3881" max="4096" width="9.140625" style="16"/>
    <col min="4097" max="4097" width="34.28515625" style="16" customWidth="1"/>
    <col min="4098" max="4108" width="7.7109375" style="16" customWidth="1"/>
    <col min="4109" max="4113" width="9" style="16" customWidth="1"/>
    <col min="4114" max="4114" width="10.7109375" style="16" customWidth="1"/>
    <col min="4115" max="4116" width="9" style="16" customWidth="1"/>
    <col min="4117" max="4117" width="7.7109375" style="16" customWidth="1"/>
    <col min="4118" max="4118" width="9.28515625" style="16" customWidth="1"/>
    <col min="4119" max="4119" width="11" style="16" customWidth="1"/>
    <col min="4120" max="4134" width="7.85546875" style="16" customWidth="1"/>
    <col min="4135" max="4135" width="9.140625" style="16"/>
    <col min="4136" max="4136" width="4.140625" style="16" customWidth="1"/>
    <col min="4137" max="4352" width="9.140625" style="16"/>
    <col min="4353" max="4353" width="34.28515625" style="16" customWidth="1"/>
    <col min="4354" max="4364" width="7.7109375" style="16" customWidth="1"/>
    <col min="4365" max="4369" width="9" style="16" customWidth="1"/>
    <col min="4370" max="4370" width="10.7109375" style="16" customWidth="1"/>
    <col min="4371" max="4372" width="9" style="16" customWidth="1"/>
    <col min="4373" max="4373" width="7.7109375" style="16" customWidth="1"/>
    <col min="4374" max="4374" width="9.28515625" style="16" customWidth="1"/>
    <col min="4375" max="4375" width="11" style="16" customWidth="1"/>
    <col min="4376" max="4390" width="7.85546875" style="16" customWidth="1"/>
    <col min="4391" max="4391" width="9.140625" style="16"/>
    <col min="4392" max="4392" width="4.140625" style="16" customWidth="1"/>
    <col min="4393" max="4608" width="9.140625" style="16"/>
    <col min="4609" max="4609" width="34.28515625" style="16" customWidth="1"/>
    <col min="4610" max="4620" width="7.7109375" style="16" customWidth="1"/>
    <col min="4621" max="4625" width="9" style="16" customWidth="1"/>
    <col min="4626" max="4626" width="10.7109375" style="16" customWidth="1"/>
    <col min="4627" max="4628" width="9" style="16" customWidth="1"/>
    <col min="4629" max="4629" width="7.7109375" style="16" customWidth="1"/>
    <col min="4630" max="4630" width="9.28515625" style="16" customWidth="1"/>
    <col min="4631" max="4631" width="11" style="16" customWidth="1"/>
    <col min="4632" max="4646" width="7.85546875" style="16" customWidth="1"/>
    <col min="4647" max="4647" width="9.140625" style="16"/>
    <col min="4648" max="4648" width="4.140625" style="16" customWidth="1"/>
    <col min="4649" max="4864" width="9.140625" style="16"/>
    <col min="4865" max="4865" width="34.28515625" style="16" customWidth="1"/>
    <col min="4866" max="4876" width="7.7109375" style="16" customWidth="1"/>
    <col min="4877" max="4881" width="9" style="16" customWidth="1"/>
    <col min="4882" max="4882" width="10.7109375" style="16" customWidth="1"/>
    <col min="4883" max="4884" width="9" style="16" customWidth="1"/>
    <col min="4885" max="4885" width="7.7109375" style="16" customWidth="1"/>
    <col min="4886" max="4886" width="9.28515625" style="16" customWidth="1"/>
    <col min="4887" max="4887" width="11" style="16" customWidth="1"/>
    <col min="4888" max="4902" width="7.85546875" style="16" customWidth="1"/>
    <col min="4903" max="4903" width="9.140625" style="16"/>
    <col min="4904" max="4904" width="4.140625" style="16" customWidth="1"/>
    <col min="4905" max="5120" width="9.140625" style="16"/>
    <col min="5121" max="5121" width="34.28515625" style="16" customWidth="1"/>
    <col min="5122" max="5132" width="7.7109375" style="16" customWidth="1"/>
    <col min="5133" max="5137" width="9" style="16" customWidth="1"/>
    <col min="5138" max="5138" width="10.7109375" style="16" customWidth="1"/>
    <col min="5139" max="5140" width="9" style="16" customWidth="1"/>
    <col min="5141" max="5141" width="7.7109375" style="16" customWidth="1"/>
    <col min="5142" max="5142" width="9.28515625" style="16" customWidth="1"/>
    <col min="5143" max="5143" width="11" style="16" customWidth="1"/>
    <col min="5144" max="5158" width="7.85546875" style="16" customWidth="1"/>
    <col min="5159" max="5159" width="9.140625" style="16"/>
    <col min="5160" max="5160" width="4.140625" style="16" customWidth="1"/>
    <col min="5161" max="5376" width="9.140625" style="16"/>
    <col min="5377" max="5377" width="34.28515625" style="16" customWidth="1"/>
    <col min="5378" max="5388" width="7.7109375" style="16" customWidth="1"/>
    <col min="5389" max="5393" width="9" style="16" customWidth="1"/>
    <col min="5394" max="5394" width="10.7109375" style="16" customWidth="1"/>
    <col min="5395" max="5396" width="9" style="16" customWidth="1"/>
    <col min="5397" max="5397" width="7.7109375" style="16" customWidth="1"/>
    <col min="5398" max="5398" width="9.28515625" style="16" customWidth="1"/>
    <col min="5399" max="5399" width="11" style="16" customWidth="1"/>
    <col min="5400" max="5414" width="7.85546875" style="16" customWidth="1"/>
    <col min="5415" max="5415" width="9.140625" style="16"/>
    <col min="5416" max="5416" width="4.140625" style="16" customWidth="1"/>
    <col min="5417" max="5632" width="9.140625" style="16"/>
    <col min="5633" max="5633" width="34.28515625" style="16" customWidth="1"/>
    <col min="5634" max="5644" width="7.7109375" style="16" customWidth="1"/>
    <col min="5645" max="5649" width="9" style="16" customWidth="1"/>
    <col min="5650" max="5650" width="10.7109375" style="16" customWidth="1"/>
    <col min="5651" max="5652" width="9" style="16" customWidth="1"/>
    <col min="5653" max="5653" width="7.7109375" style="16" customWidth="1"/>
    <col min="5654" max="5654" width="9.28515625" style="16" customWidth="1"/>
    <col min="5655" max="5655" width="11" style="16" customWidth="1"/>
    <col min="5656" max="5670" width="7.85546875" style="16" customWidth="1"/>
    <col min="5671" max="5671" width="9.140625" style="16"/>
    <col min="5672" max="5672" width="4.140625" style="16" customWidth="1"/>
    <col min="5673" max="5888" width="9.140625" style="16"/>
    <col min="5889" max="5889" width="34.28515625" style="16" customWidth="1"/>
    <col min="5890" max="5900" width="7.7109375" style="16" customWidth="1"/>
    <col min="5901" max="5905" width="9" style="16" customWidth="1"/>
    <col min="5906" max="5906" width="10.7109375" style="16" customWidth="1"/>
    <col min="5907" max="5908" width="9" style="16" customWidth="1"/>
    <col min="5909" max="5909" width="7.7109375" style="16" customWidth="1"/>
    <col min="5910" max="5910" width="9.28515625" style="16" customWidth="1"/>
    <col min="5911" max="5911" width="11" style="16" customWidth="1"/>
    <col min="5912" max="5926" width="7.85546875" style="16" customWidth="1"/>
    <col min="5927" max="5927" width="9.140625" style="16"/>
    <col min="5928" max="5928" width="4.140625" style="16" customWidth="1"/>
    <col min="5929" max="6144" width="9.140625" style="16"/>
    <col min="6145" max="6145" width="34.28515625" style="16" customWidth="1"/>
    <col min="6146" max="6156" width="7.7109375" style="16" customWidth="1"/>
    <col min="6157" max="6161" width="9" style="16" customWidth="1"/>
    <col min="6162" max="6162" width="10.7109375" style="16" customWidth="1"/>
    <col min="6163" max="6164" width="9" style="16" customWidth="1"/>
    <col min="6165" max="6165" width="7.7109375" style="16" customWidth="1"/>
    <col min="6166" max="6166" width="9.28515625" style="16" customWidth="1"/>
    <col min="6167" max="6167" width="11" style="16" customWidth="1"/>
    <col min="6168" max="6182" width="7.85546875" style="16" customWidth="1"/>
    <col min="6183" max="6183" width="9.140625" style="16"/>
    <col min="6184" max="6184" width="4.140625" style="16" customWidth="1"/>
    <col min="6185" max="6400" width="9.140625" style="16"/>
    <col min="6401" max="6401" width="34.28515625" style="16" customWidth="1"/>
    <col min="6402" max="6412" width="7.7109375" style="16" customWidth="1"/>
    <col min="6413" max="6417" width="9" style="16" customWidth="1"/>
    <col min="6418" max="6418" width="10.7109375" style="16" customWidth="1"/>
    <col min="6419" max="6420" width="9" style="16" customWidth="1"/>
    <col min="6421" max="6421" width="7.7109375" style="16" customWidth="1"/>
    <col min="6422" max="6422" width="9.28515625" style="16" customWidth="1"/>
    <col min="6423" max="6423" width="11" style="16" customWidth="1"/>
    <col min="6424" max="6438" width="7.85546875" style="16" customWidth="1"/>
    <col min="6439" max="6439" width="9.140625" style="16"/>
    <col min="6440" max="6440" width="4.140625" style="16" customWidth="1"/>
    <col min="6441" max="6656" width="9.140625" style="16"/>
    <col min="6657" max="6657" width="34.28515625" style="16" customWidth="1"/>
    <col min="6658" max="6668" width="7.7109375" style="16" customWidth="1"/>
    <col min="6669" max="6673" width="9" style="16" customWidth="1"/>
    <col min="6674" max="6674" width="10.7109375" style="16" customWidth="1"/>
    <col min="6675" max="6676" width="9" style="16" customWidth="1"/>
    <col min="6677" max="6677" width="7.7109375" style="16" customWidth="1"/>
    <col min="6678" max="6678" width="9.28515625" style="16" customWidth="1"/>
    <col min="6679" max="6679" width="11" style="16" customWidth="1"/>
    <col min="6680" max="6694" width="7.85546875" style="16" customWidth="1"/>
    <col min="6695" max="6695" width="9.140625" style="16"/>
    <col min="6696" max="6696" width="4.140625" style="16" customWidth="1"/>
    <col min="6697" max="6912" width="9.140625" style="16"/>
    <col min="6913" max="6913" width="34.28515625" style="16" customWidth="1"/>
    <col min="6914" max="6924" width="7.7109375" style="16" customWidth="1"/>
    <col min="6925" max="6929" width="9" style="16" customWidth="1"/>
    <col min="6930" max="6930" width="10.7109375" style="16" customWidth="1"/>
    <col min="6931" max="6932" width="9" style="16" customWidth="1"/>
    <col min="6933" max="6933" width="7.7109375" style="16" customWidth="1"/>
    <col min="6934" max="6934" width="9.28515625" style="16" customWidth="1"/>
    <col min="6935" max="6935" width="11" style="16" customWidth="1"/>
    <col min="6936" max="6950" width="7.85546875" style="16" customWidth="1"/>
    <col min="6951" max="6951" width="9.140625" style="16"/>
    <col min="6952" max="6952" width="4.140625" style="16" customWidth="1"/>
    <col min="6953" max="7168" width="9.140625" style="16"/>
    <col min="7169" max="7169" width="34.28515625" style="16" customWidth="1"/>
    <col min="7170" max="7180" width="7.7109375" style="16" customWidth="1"/>
    <col min="7181" max="7185" width="9" style="16" customWidth="1"/>
    <col min="7186" max="7186" width="10.7109375" style="16" customWidth="1"/>
    <col min="7187" max="7188" width="9" style="16" customWidth="1"/>
    <col min="7189" max="7189" width="7.7109375" style="16" customWidth="1"/>
    <col min="7190" max="7190" width="9.28515625" style="16" customWidth="1"/>
    <col min="7191" max="7191" width="11" style="16" customWidth="1"/>
    <col min="7192" max="7206" width="7.85546875" style="16" customWidth="1"/>
    <col min="7207" max="7207" width="9.140625" style="16"/>
    <col min="7208" max="7208" width="4.140625" style="16" customWidth="1"/>
    <col min="7209" max="7424" width="9.140625" style="16"/>
    <col min="7425" max="7425" width="34.28515625" style="16" customWidth="1"/>
    <col min="7426" max="7436" width="7.7109375" style="16" customWidth="1"/>
    <col min="7437" max="7441" width="9" style="16" customWidth="1"/>
    <col min="7442" max="7442" width="10.7109375" style="16" customWidth="1"/>
    <col min="7443" max="7444" width="9" style="16" customWidth="1"/>
    <col min="7445" max="7445" width="7.7109375" style="16" customWidth="1"/>
    <col min="7446" max="7446" width="9.28515625" style="16" customWidth="1"/>
    <col min="7447" max="7447" width="11" style="16" customWidth="1"/>
    <col min="7448" max="7462" width="7.85546875" style="16" customWidth="1"/>
    <col min="7463" max="7463" width="9.140625" style="16"/>
    <col min="7464" max="7464" width="4.140625" style="16" customWidth="1"/>
    <col min="7465" max="7680" width="9.140625" style="16"/>
    <col min="7681" max="7681" width="34.28515625" style="16" customWidth="1"/>
    <col min="7682" max="7692" width="7.7109375" style="16" customWidth="1"/>
    <col min="7693" max="7697" width="9" style="16" customWidth="1"/>
    <col min="7698" max="7698" width="10.7109375" style="16" customWidth="1"/>
    <col min="7699" max="7700" width="9" style="16" customWidth="1"/>
    <col min="7701" max="7701" width="7.7109375" style="16" customWidth="1"/>
    <col min="7702" max="7702" width="9.28515625" style="16" customWidth="1"/>
    <col min="7703" max="7703" width="11" style="16" customWidth="1"/>
    <col min="7704" max="7718" width="7.85546875" style="16" customWidth="1"/>
    <col min="7719" max="7719" width="9.140625" style="16"/>
    <col min="7720" max="7720" width="4.140625" style="16" customWidth="1"/>
    <col min="7721" max="7936" width="9.140625" style="16"/>
    <col min="7937" max="7937" width="34.28515625" style="16" customWidth="1"/>
    <col min="7938" max="7948" width="7.7109375" style="16" customWidth="1"/>
    <col min="7949" max="7953" width="9" style="16" customWidth="1"/>
    <col min="7954" max="7954" width="10.7109375" style="16" customWidth="1"/>
    <col min="7955" max="7956" width="9" style="16" customWidth="1"/>
    <col min="7957" max="7957" width="7.7109375" style="16" customWidth="1"/>
    <col min="7958" max="7958" width="9.28515625" style="16" customWidth="1"/>
    <col min="7959" max="7959" width="11" style="16" customWidth="1"/>
    <col min="7960" max="7974" width="7.85546875" style="16" customWidth="1"/>
    <col min="7975" max="7975" width="9.140625" style="16"/>
    <col min="7976" max="7976" width="4.140625" style="16" customWidth="1"/>
    <col min="7977" max="8192" width="9.140625" style="16"/>
    <col min="8193" max="8193" width="34.28515625" style="16" customWidth="1"/>
    <col min="8194" max="8204" width="7.7109375" style="16" customWidth="1"/>
    <col min="8205" max="8209" width="9" style="16" customWidth="1"/>
    <col min="8210" max="8210" width="10.7109375" style="16" customWidth="1"/>
    <col min="8211" max="8212" width="9" style="16" customWidth="1"/>
    <col min="8213" max="8213" width="7.7109375" style="16" customWidth="1"/>
    <col min="8214" max="8214" width="9.28515625" style="16" customWidth="1"/>
    <col min="8215" max="8215" width="11" style="16" customWidth="1"/>
    <col min="8216" max="8230" width="7.85546875" style="16" customWidth="1"/>
    <col min="8231" max="8231" width="9.140625" style="16"/>
    <col min="8232" max="8232" width="4.140625" style="16" customWidth="1"/>
    <col min="8233" max="8448" width="9.140625" style="16"/>
    <col min="8449" max="8449" width="34.28515625" style="16" customWidth="1"/>
    <col min="8450" max="8460" width="7.7109375" style="16" customWidth="1"/>
    <col min="8461" max="8465" width="9" style="16" customWidth="1"/>
    <col min="8466" max="8466" width="10.7109375" style="16" customWidth="1"/>
    <col min="8467" max="8468" width="9" style="16" customWidth="1"/>
    <col min="8469" max="8469" width="7.7109375" style="16" customWidth="1"/>
    <col min="8470" max="8470" width="9.28515625" style="16" customWidth="1"/>
    <col min="8471" max="8471" width="11" style="16" customWidth="1"/>
    <col min="8472" max="8486" width="7.85546875" style="16" customWidth="1"/>
    <col min="8487" max="8487" width="9.140625" style="16"/>
    <col min="8488" max="8488" width="4.140625" style="16" customWidth="1"/>
    <col min="8489" max="8704" width="9.140625" style="16"/>
    <col min="8705" max="8705" width="34.28515625" style="16" customWidth="1"/>
    <col min="8706" max="8716" width="7.7109375" style="16" customWidth="1"/>
    <col min="8717" max="8721" width="9" style="16" customWidth="1"/>
    <col min="8722" max="8722" width="10.7109375" style="16" customWidth="1"/>
    <col min="8723" max="8724" width="9" style="16" customWidth="1"/>
    <col min="8725" max="8725" width="7.7109375" style="16" customWidth="1"/>
    <col min="8726" max="8726" width="9.28515625" style="16" customWidth="1"/>
    <col min="8727" max="8727" width="11" style="16" customWidth="1"/>
    <col min="8728" max="8742" width="7.85546875" style="16" customWidth="1"/>
    <col min="8743" max="8743" width="9.140625" style="16"/>
    <col min="8744" max="8744" width="4.140625" style="16" customWidth="1"/>
    <col min="8745" max="8960" width="9.140625" style="16"/>
    <col min="8961" max="8961" width="34.28515625" style="16" customWidth="1"/>
    <col min="8962" max="8972" width="7.7109375" style="16" customWidth="1"/>
    <col min="8973" max="8977" width="9" style="16" customWidth="1"/>
    <col min="8978" max="8978" width="10.7109375" style="16" customWidth="1"/>
    <col min="8979" max="8980" width="9" style="16" customWidth="1"/>
    <col min="8981" max="8981" width="7.7109375" style="16" customWidth="1"/>
    <col min="8982" max="8982" width="9.28515625" style="16" customWidth="1"/>
    <col min="8983" max="8983" width="11" style="16" customWidth="1"/>
    <col min="8984" max="8998" width="7.85546875" style="16" customWidth="1"/>
    <col min="8999" max="8999" width="9.140625" style="16"/>
    <col min="9000" max="9000" width="4.140625" style="16" customWidth="1"/>
    <col min="9001" max="9216" width="9.140625" style="16"/>
    <col min="9217" max="9217" width="34.28515625" style="16" customWidth="1"/>
    <col min="9218" max="9228" width="7.7109375" style="16" customWidth="1"/>
    <col min="9229" max="9233" width="9" style="16" customWidth="1"/>
    <col min="9234" max="9234" width="10.7109375" style="16" customWidth="1"/>
    <col min="9235" max="9236" width="9" style="16" customWidth="1"/>
    <col min="9237" max="9237" width="7.7109375" style="16" customWidth="1"/>
    <col min="9238" max="9238" width="9.28515625" style="16" customWidth="1"/>
    <col min="9239" max="9239" width="11" style="16" customWidth="1"/>
    <col min="9240" max="9254" width="7.85546875" style="16" customWidth="1"/>
    <col min="9255" max="9255" width="9.140625" style="16"/>
    <col min="9256" max="9256" width="4.140625" style="16" customWidth="1"/>
    <col min="9257" max="9472" width="9.140625" style="16"/>
    <col min="9473" max="9473" width="34.28515625" style="16" customWidth="1"/>
    <col min="9474" max="9484" width="7.7109375" style="16" customWidth="1"/>
    <col min="9485" max="9489" width="9" style="16" customWidth="1"/>
    <col min="9490" max="9490" width="10.7109375" style="16" customWidth="1"/>
    <col min="9491" max="9492" width="9" style="16" customWidth="1"/>
    <col min="9493" max="9493" width="7.7109375" style="16" customWidth="1"/>
    <col min="9494" max="9494" width="9.28515625" style="16" customWidth="1"/>
    <col min="9495" max="9495" width="11" style="16" customWidth="1"/>
    <col min="9496" max="9510" width="7.85546875" style="16" customWidth="1"/>
    <col min="9511" max="9511" width="9.140625" style="16"/>
    <col min="9512" max="9512" width="4.140625" style="16" customWidth="1"/>
    <col min="9513" max="9728" width="9.140625" style="16"/>
    <col min="9729" max="9729" width="34.28515625" style="16" customWidth="1"/>
    <col min="9730" max="9740" width="7.7109375" style="16" customWidth="1"/>
    <col min="9741" max="9745" width="9" style="16" customWidth="1"/>
    <col min="9746" max="9746" width="10.7109375" style="16" customWidth="1"/>
    <col min="9747" max="9748" width="9" style="16" customWidth="1"/>
    <col min="9749" max="9749" width="7.7109375" style="16" customWidth="1"/>
    <col min="9750" max="9750" width="9.28515625" style="16" customWidth="1"/>
    <col min="9751" max="9751" width="11" style="16" customWidth="1"/>
    <col min="9752" max="9766" width="7.85546875" style="16" customWidth="1"/>
    <col min="9767" max="9767" width="9.140625" style="16"/>
    <col min="9768" max="9768" width="4.140625" style="16" customWidth="1"/>
    <col min="9769" max="9984" width="9.140625" style="16"/>
    <col min="9985" max="9985" width="34.28515625" style="16" customWidth="1"/>
    <col min="9986" max="9996" width="7.7109375" style="16" customWidth="1"/>
    <col min="9997" max="10001" width="9" style="16" customWidth="1"/>
    <col min="10002" max="10002" width="10.7109375" style="16" customWidth="1"/>
    <col min="10003" max="10004" width="9" style="16" customWidth="1"/>
    <col min="10005" max="10005" width="7.7109375" style="16" customWidth="1"/>
    <col min="10006" max="10006" width="9.28515625" style="16" customWidth="1"/>
    <col min="10007" max="10007" width="11" style="16" customWidth="1"/>
    <col min="10008" max="10022" width="7.85546875" style="16" customWidth="1"/>
    <col min="10023" max="10023" width="9.140625" style="16"/>
    <col min="10024" max="10024" width="4.140625" style="16" customWidth="1"/>
    <col min="10025" max="10240" width="9.140625" style="16"/>
    <col min="10241" max="10241" width="34.28515625" style="16" customWidth="1"/>
    <col min="10242" max="10252" width="7.7109375" style="16" customWidth="1"/>
    <col min="10253" max="10257" width="9" style="16" customWidth="1"/>
    <col min="10258" max="10258" width="10.7109375" style="16" customWidth="1"/>
    <col min="10259" max="10260" width="9" style="16" customWidth="1"/>
    <col min="10261" max="10261" width="7.7109375" style="16" customWidth="1"/>
    <col min="10262" max="10262" width="9.28515625" style="16" customWidth="1"/>
    <col min="10263" max="10263" width="11" style="16" customWidth="1"/>
    <col min="10264" max="10278" width="7.85546875" style="16" customWidth="1"/>
    <col min="10279" max="10279" width="9.140625" style="16"/>
    <col min="10280" max="10280" width="4.140625" style="16" customWidth="1"/>
    <col min="10281" max="10496" width="9.140625" style="16"/>
    <col min="10497" max="10497" width="34.28515625" style="16" customWidth="1"/>
    <col min="10498" max="10508" width="7.7109375" style="16" customWidth="1"/>
    <col min="10509" max="10513" width="9" style="16" customWidth="1"/>
    <col min="10514" max="10514" width="10.7109375" style="16" customWidth="1"/>
    <col min="10515" max="10516" width="9" style="16" customWidth="1"/>
    <col min="10517" max="10517" width="7.7109375" style="16" customWidth="1"/>
    <col min="10518" max="10518" width="9.28515625" style="16" customWidth="1"/>
    <col min="10519" max="10519" width="11" style="16" customWidth="1"/>
    <col min="10520" max="10534" width="7.85546875" style="16" customWidth="1"/>
    <col min="10535" max="10535" width="9.140625" style="16"/>
    <col min="10536" max="10536" width="4.140625" style="16" customWidth="1"/>
    <col min="10537" max="10752" width="9.140625" style="16"/>
    <col min="10753" max="10753" width="34.28515625" style="16" customWidth="1"/>
    <col min="10754" max="10764" width="7.7109375" style="16" customWidth="1"/>
    <col min="10765" max="10769" width="9" style="16" customWidth="1"/>
    <col min="10770" max="10770" width="10.7109375" style="16" customWidth="1"/>
    <col min="10771" max="10772" width="9" style="16" customWidth="1"/>
    <col min="10773" max="10773" width="7.7109375" style="16" customWidth="1"/>
    <col min="10774" max="10774" width="9.28515625" style="16" customWidth="1"/>
    <col min="10775" max="10775" width="11" style="16" customWidth="1"/>
    <col min="10776" max="10790" width="7.85546875" style="16" customWidth="1"/>
    <col min="10791" max="10791" width="9.140625" style="16"/>
    <col min="10792" max="10792" width="4.140625" style="16" customWidth="1"/>
    <col min="10793" max="11008" width="9.140625" style="16"/>
    <col min="11009" max="11009" width="34.28515625" style="16" customWidth="1"/>
    <col min="11010" max="11020" width="7.7109375" style="16" customWidth="1"/>
    <col min="11021" max="11025" width="9" style="16" customWidth="1"/>
    <col min="11026" max="11026" width="10.7109375" style="16" customWidth="1"/>
    <col min="11027" max="11028" width="9" style="16" customWidth="1"/>
    <col min="11029" max="11029" width="7.7109375" style="16" customWidth="1"/>
    <col min="11030" max="11030" width="9.28515625" style="16" customWidth="1"/>
    <col min="11031" max="11031" width="11" style="16" customWidth="1"/>
    <col min="11032" max="11046" width="7.85546875" style="16" customWidth="1"/>
    <col min="11047" max="11047" width="9.140625" style="16"/>
    <col min="11048" max="11048" width="4.140625" style="16" customWidth="1"/>
    <col min="11049" max="11264" width="9.140625" style="16"/>
    <col min="11265" max="11265" width="34.28515625" style="16" customWidth="1"/>
    <col min="11266" max="11276" width="7.7109375" style="16" customWidth="1"/>
    <col min="11277" max="11281" width="9" style="16" customWidth="1"/>
    <col min="11282" max="11282" width="10.7109375" style="16" customWidth="1"/>
    <col min="11283" max="11284" width="9" style="16" customWidth="1"/>
    <col min="11285" max="11285" width="7.7109375" style="16" customWidth="1"/>
    <col min="11286" max="11286" width="9.28515625" style="16" customWidth="1"/>
    <col min="11287" max="11287" width="11" style="16" customWidth="1"/>
    <col min="11288" max="11302" width="7.85546875" style="16" customWidth="1"/>
    <col min="11303" max="11303" width="9.140625" style="16"/>
    <col min="11304" max="11304" width="4.140625" style="16" customWidth="1"/>
    <col min="11305" max="11520" width="9.140625" style="16"/>
    <col min="11521" max="11521" width="34.28515625" style="16" customWidth="1"/>
    <col min="11522" max="11532" width="7.7109375" style="16" customWidth="1"/>
    <col min="11533" max="11537" width="9" style="16" customWidth="1"/>
    <col min="11538" max="11538" width="10.7109375" style="16" customWidth="1"/>
    <col min="11539" max="11540" width="9" style="16" customWidth="1"/>
    <col min="11541" max="11541" width="7.7109375" style="16" customWidth="1"/>
    <col min="11542" max="11542" width="9.28515625" style="16" customWidth="1"/>
    <col min="11543" max="11543" width="11" style="16" customWidth="1"/>
    <col min="11544" max="11558" width="7.85546875" style="16" customWidth="1"/>
    <col min="11559" max="11559" width="9.140625" style="16"/>
    <col min="11560" max="11560" width="4.140625" style="16" customWidth="1"/>
    <col min="11561" max="11776" width="9.140625" style="16"/>
    <col min="11777" max="11777" width="34.28515625" style="16" customWidth="1"/>
    <col min="11778" max="11788" width="7.7109375" style="16" customWidth="1"/>
    <col min="11789" max="11793" width="9" style="16" customWidth="1"/>
    <col min="11794" max="11794" width="10.7109375" style="16" customWidth="1"/>
    <col min="11795" max="11796" width="9" style="16" customWidth="1"/>
    <col min="11797" max="11797" width="7.7109375" style="16" customWidth="1"/>
    <col min="11798" max="11798" width="9.28515625" style="16" customWidth="1"/>
    <col min="11799" max="11799" width="11" style="16" customWidth="1"/>
    <col min="11800" max="11814" width="7.85546875" style="16" customWidth="1"/>
    <col min="11815" max="11815" width="9.140625" style="16"/>
    <col min="11816" max="11816" width="4.140625" style="16" customWidth="1"/>
    <col min="11817" max="12032" width="9.140625" style="16"/>
    <col min="12033" max="12033" width="34.28515625" style="16" customWidth="1"/>
    <col min="12034" max="12044" width="7.7109375" style="16" customWidth="1"/>
    <col min="12045" max="12049" width="9" style="16" customWidth="1"/>
    <col min="12050" max="12050" width="10.7109375" style="16" customWidth="1"/>
    <col min="12051" max="12052" width="9" style="16" customWidth="1"/>
    <col min="12053" max="12053" width="7.7109375" style="16" customWidth="1"/>
    <col min="12054" max="12054" width="9.28515625" style="16" customWidth="1"/>
    <col min="12055" max="12055" width="11" style="16" customWidth="1"/>
    <col min="12056" max="12070" width="7.85546875" style="16" customWidth="1"/>
    <col min="12071" max="12071" width="9.140625" style="16"/>
    <col min="12072" max="12072" width="4.140625" style="16" customWidth="1"/>
    <col min="12073" max="12288" width="9.140625" style="16"/>
    <col min="12289" max="12289" width="34.28515625" style="16" customWidth="1"/>
    <col min="12290" max="12300" width="7.7109375" style="16" customWidth="1"/>
    <col min="12301" max="12305" width="9" style="16" customWidth="1"/>
    <col min="12306" max="12306" width="10.7109375" style="16" customWidth="1"/>
    <col min="12307" max="12308" width="9" style="16" customWidth="1"/>
    <col min="12309" max="12309" width="7.7109375" style="16" customWidth="1"/>
    <col min="12310" max="12310" width="9.28515625" style="16" customWidth="1"/>
    <col min="12311" max="12311" width="11" style="16" customWidth="1"/>
    <col min="12312" max="12326" width="7.85546875" style="16" customWidth="1"/>
    <col min="12327" max="12327" width="9.140625" style="16"/>
    <col min="12328" max="12328" width="4.140625" style="16" customWidth="1"/>
    <col min="12329" max="12544" width="9.140625" style="16"/>
    <col min="12545" max="12545" width="34.28515625" style="16" customWidth="1"/>
    <col min="12546" max="12556" width="7.7109375" style="16" customWidth="1"/>
    <col min="12557" max="12561" width="9" style="16" customWidth="1"/>
    <col min="12562" max="12562" width="10.7109375" style="16" customWidth="1"/>
    <col min="12563" max="12564" width="9" style="16" customWidth="1"/>
    <col min="12565" max="12565" width="7.7109375" style="16" customWidth="1"/>
    <col min="12566" max="12566" width="9.28515625" style="16" customWidth="1"/>
    <col min="12567" max="12567" width="11" style="16" customWidth="1"/>
    <col min="12568" max="12582" width="7.85546875" style="16" customWidth="1"/>
    <col min="12583" max="12583" width="9.140625" style="16"/>
    <col min="12584" max="12584" width="4.140625" style="16" customWidth="1"/>
    <col min="12585" max="12800" width="9.140625" style="16"/>
    <col min="12801" max="12801" width="34.28515625" style="16" customWidth="1"/>
    <col min="12802" max="12812" width="7.7109375" style="16" customWidth="1"/>
    <col min="12813" max="12817" width="9" style="16" customWidth="1"/>
    <col min="12818" max="12818" width="10.7109375" style="16" customWidth="1"/>
    <col min="12819" max="12820" width="9" style="16" customWidth="1"/>
    <col min="12821" max="12821" width="7.7109375" style="16" customWidth="1"/>
    <col min="12822" max="12822" width="9.28515625" style="16" customWidth="1"/>
    <col min="12823" max="12823" width="11" style="16" customWidth="1"/>
    <col min="12824" max="12838" width="7.85546875" style="16" customWidth="1"/>
    <col min="12839" max="12839" width="9.140625" style="16"/>
    <col min="12840" max="12840" width="4.140625" style="16" customWidth="1"/>
    <col min="12841" max="13056" width="9.140625" style="16"/>
    <col min="13057" max="13057" width="34.28515625" style="16" customWidth="1"/>
    <col min="13058" max="13068" width="7.7109375" style="16" customWidth="1"/>
    <col min="13069" max="13073" width="9" style="16" customWidth="1"/>
    <col min="13074" max="13074" width="10.7109375" style="16" customWidth="1"/>
    <col min="13075" max="13076" width="9" style="16" customWidth="1"/>
    <col min="13077" max="13077" width="7.7109375" style="16" customWidth="1"/>
    <col min="13078" max="13078" width="9.28515625" style="16" customWidth="1"/>
    <col min="13079" max="13079" width="11" style="16" customWidth="1"/>
    <col min="13080" max="13094" width="7.85546875" style="16" customWidth="1"/>
    <col min="13095" max="13095" width="9.140625" style="16"/>
    <col min="13096" max="13096" width="4.140625" style="16" customWidth="1"/>
    <col min="13097" max="13312" width="9.140625" style="16"/>
    <col min="13313" max="13313" width="34.28515625" style="16" customWidth="1"/>
    <col min="13314" max="13324" width="7.7109375" style="16" customWidth="1"/>
    <col min="13325" max="13329" width="9" style="16" customWidth="1"/>
    <col min="13330" max="13330" width="10.7109375" style="16" customWidth="1"/>
    <col min="13331" max="13332" width="9" style="16" customWidth="1"/>
    <col min="13333" max="13333" width="7.7109375" style="16" customWidth="1"/>
    <col min="13334" max="13334" width="9.28515625" style="16" customWidth="1"/>
    <col min="13335" max="13335" width="11" style="16" customWidth="1"/>
    <col min="13336" max="13350" width="7.85546875" style="16" customWidth="1"/>
    <col min="13351" max="13351" width="9.140625" style="16"/>
    <col min="13352" max="13352" width="4.140625" style="16" customWidth="1"/>
    <col min="13353" max="13568" width="9.140625" style="16"/>
    <col min="13569" max="13569" width="34.28515625" style="16" customWidth="1"/>
    <col min="13570" max="13580" width="7.7109375" style="16" customWidth="1"/>
    <col min="13581" max="13585" width="9" style="16" customWidth="1"/>
    <col min="13586" max="13586" width="10.7109375" style="16" customWidth="1"/>
    <col min="13587" max="13588" width="9" style="16" customWidth="1"/>
    <col min="13589" max="13589" width="7.7109375" style="16" customWidth="1"/>
    <col min="13590" max="13590" width="9.28515625" style="16" customWidth="1"/>
    <col min="13591" max="13591" width="11" style="16" customWidth="1"/>
    <col min="13592" max="13606" width="7.85546875" style="16" customWidth="1"/>
    <col min="13607" max="13607" width="9.140625" style="16"/>
    <col min="13608" max="13608" width="4.140625" style="16" customWidth="1"/>
    <col min="13609" max="13824" width="9.140625" style="16"/>
    <col min="13825" max="13825" width="34.28515625" style="16" customWidth="1"/>
    <col min="13826" max="13836" width="7.7109375" style="16" customWidth="1"/>
    <col min="13837" max="13841" width="9" style="16" customWidth="1"/>
    <col min="13842" max="13842" width="10.7109375" style="16" customWidth="1"/>
    <col min="13843" max="13844" width="9" style="16" customWidth="1"/>
    <col min="13845" max="13845" width="7.7109375" style="16" customWidth="1"/>
    <col min="13846" max="13846" width="9.28515625" style="16" customWidth="1"/>
    <col min="13847" max="13847" width="11" style="16" customWidth="1"/>
    <col min="13848" max="13862" width="7.85546875" style="16" customWidth="1"/>
    <col min="13863" max="13863" width="9.140625" style="16"/>
    <col min="13864" max="13864" width="4.140625" style="16" customWidth="1"/>
    <col min="13865" max="14080" width="9.140625" style="16"/>
    <col min="14081" max="14081" width="34.28515625" style="16" customWidth="1"/>
    <col min="14082" max="14092" width="7.7109375" style="16" customWidth="1"/>
    <col min="14093" max="14097" width="9" style="16" customWidth="1"/>
    <col min="14098" max="14098" width="10.7109375" style="16" customWidth="1"/>
    <col min="14099" max="14100" width="9" style="16" customWidth="1"/>
    <col min="14101" max="14101" width="7.7109375" style="16" customWidth="1"/>
    <col min="14102" max="14102" width="9.28515625" style="16" customWidth="1"/>
    <col min="14103" max="14103" width="11" style="16" customWidth="1"/>
    <col min="14104" max="14118" width="7.85546875" style="16" customWidth="1"/>
    <col min="14119" max="14119" width="9.140625" style="16"/>
    <col min="14120" max="14120" width="4.140625" style="16" customWidth="1"/>
    <col min="14121" max="14336" width="9.140625" style="16"/>
    <col min="14337" max="14337" width="34.28515625" style="16" customWidth="1"/>
    <col min="14338" max="14348" width="7.7109375" style="16" customWidth="1"/>
    <col min="14349" max="14353" width="9" style="16" customWidth="1"/>
    <col min="14354" max="14354" width="10.7109375" style="16" customWidth="1"/>
    <col min="14355" max="14356" width="9" style="16" customWidth="1"/>
    <col min="14357" max="14357" width="7.7109375" style="16" customWidth="1"/>
    <col min="14358" max="14358" width="9.28515625" style="16" customWidth="1"/>
    <col min="14359" max="14359" width="11" style="16" customWidth="1"/>
    <col min="14360" max="14374" width="7.85546875" style="16" customWidth="1"/>
    <col min="14375" max="14375" width="9.140625" style="16"/>
    <col min="14376" max="14376" width="4.140625" style="16" customWidth="1"/>
    <col min="14377" max="14592" width="9.140625" style="16"/>
    <col min="14593" max="14593" width="34.28515625" style="16" customWidth="1"/>
    <col min="14594" max="14604" width="7.7109375" style="16" customWidth="1"/>
    <col min="14605" max="14609" width="9" style="16" customWidth="1"/>
    <col min="14610" max="14610" width="10.7109375" style="16" customWidth="1"/>
    <col min="14611" max="14612" width="9" style="16" customWidth="1"/>
    <col min="14613" max="14613" width="7.7109375" style="16" customWidth="1"/>
    <col min="14614" max="14614" width="9.28515625" style="16" customWidth="1"/>
    <col min="14615" max="14615" width="11" style="16" customWidth="1"/>
    <col min="14616" max="14630" width="7.85546875" style="16" customWidth="1"/>
    <col min="14631" max="14631" width="9.140625" style="16"/>
    <col min="14632" max="14632" width="4.140625" style="16" customWidth="1"/>
    <col min="14633" max="14848" width="9.140625" style="16"/>
    <col min="14849" max="14849" width="34.28515625" style="16" customWidth="1"/>
    <col min="14850" max="14860" width="7.7109375" style="16" customWidth="1"/>
    <col min="14861" max="14865" width="9" style="16" customWidth="1"/>
    <col min="14866" max="14866" width="10.7109375" style="16" customWidth="1"/>
    <col min="14867" max="14868" width="9" style="16" customWidth="1"/>
    <col min="14869" max="14869" width="7.7109375" style="16" customWidth="1"/>
    <col min="14870" max="14870" width="9.28515625" style="16" customWidth="1"/>
    <col min="14871" max="14871" width="11" style="16" customWidth="1"/>
    <col min="14872" max="14886" width="7.85546875" style="16" customWidth="1"/>
    <col min="14887" max="14887" width="9.140625" style="16"/>
    <col min="14888" max="14888" width="4.140625" style="16" customWidth="1"/>
    <col min="14889" max="15104" width="9.140625" style="16"/>
    <col min="15105" max="15105" width="34.28515625" style="16" customWidth="1"/>
    <col min="15106" max="15116" width="7.7109375" style="16" customWidth="1"/>
    <col min="15117" max="15121" width="9" style="16" customWidth="1"/>
    <col min="15122" max="15122" width="10.7109375" style="16" customWidth="1"/>
    <col min="15123" max="15124" width="9" style="16" customWidth="1"/>
    <col min="15125" max="15125" width="7.7109375" style="16" customWidth="1"/>
    <col min="15126" max="15126" width="9.28515625" style="16" customWidth="1"/>
    <col min="15127" max="15127" width="11" style="16" customWidth="1"/>
    <col min="15128" max="15142" width="7.85546875" style="16" customWidth="1"/>
    <col min="15143" max="15143" width="9.140625" style="16"/>
    <col min="15144" max="15144" width="4.140625" style="16" customWidth="1"/>
    <col min="15145" max="15360" width="9.140625" style="16"/>
    <col min="15361" max="15361" width="34.28515625" style="16" customWidth="1"/>
    <col min="15362" max="15372" width="7.7109375" style="16" customWidth="1"/>
    <col min="15373" max="15377" width="9" style="16" customWidth="1"/>
    <col min="15378" max="15378" width="10.7109375" style="16" customWidth="1"/>
    <col min="15379" max="15380" width="9" style="16" customWidth="1"/>
    <col min="15381" max="15381" width="7.7109375" style="16" customWidth="1"/>
    <col min="15382" max="15382" width="9.28515625" style="16" customWidth="1"/>
    <col min="15383" max="15383" width="11" style="16" customWidth="1"/>
    <col min="15384" max="15398" width="7.85546875" style="16" customWidth="1"/>
    <col min="15399" max="15399" width="9.140625" style="16"/>
    <col min="15400" max="15400" width="4.140625" style="16" customWidth="1"/>
    <col min="15401" max="15616" width="9.140625" style="16"/>
    <col min="15617" max="15617" width="34.28515625" style="16" customWidth="1"/>
    <col min="15618" max="15628" width="7.7109375" style="16" customWidth="1"/>
    <col min="15629" max="15633" width="9" style="16" customWidth="1"/>
    <col min="15634" max="15634" width="10.7109375" style="16" customWidth="1"/>
    <col min="15635" max="15636" width="9" style="16" customWidth="1"/>
    <col min="15637" max="15637" width="7.7109375" style="16" customWidth="1"/>
    <col min="15638" max="15638" width="9.28515625" style="16" customWidth="1"/>
    <col min="15639" max="15639" width="11" style="16" customWidth="1"/>
    <col min="15640" max="15654" width="7.85546875" style="16" customWidth="1"/>
    <col min="15655" max="15655" width="9.140625" style="16"/>
    <col min="15656" max="15656" width="4.140625" style="16" customWidth="1"/>
    <col min="15657" max="15872" width="9.140625" style="16"/>
    <col min="15873" max="15873" width="34.28515625" style="16" customWidth="1"/>
    <col min="15874" max="15884" width="7.7109375" style="16" customWidth="1"/>
    <col min="15885" max="15889" width="9" style="16" customWidth="1"/>
    <col min="15890" max="15890" width="10.7109375" style="16" customWidth="1"/>
    <col min="15891" max="15892" width="9" style="16" customWidth="1"/>
    <col min="15893" max="15893" width="7.7109375" style="16" customWidth="1"/>
    <col min="15894" max="15894" width="9.28515625" style="16" customWidth="1"/>
    <col min="15895" max="15895" width="11" style="16" customWidth="1"/>
    <col min="15896" max="15910" width="7.85546875" style="16" customWidth="1"/>
    <col min="15911" max="15911" width="9.140625" style="16"/>
    <col min="15912" max="15912" width="4.140625" style="16" customWidth="1"/>
    <col min="15913" max="16128" width="9.140625" style="16"/>
    <col min="16129" max="16129" width="34.28515625" style="16" customWidth="1"/>
    <col min="16130" max="16140" width="7.7109375" style="16" customWidth="1"/>
    <col min="16141" max="16145" width="9" style="16" customWidth="1"/>
    <col min="16146" max="16146" width="10.7109375" style="16" customWidth="1"/>
    <col min="16147" max="16148" width="9" style="16" customWidth="1"/>
    <col min="16149" max="16149" width="7.7109375" style="16" customWidth="1"/>
    <col min="16150" max="16150" width="9.28515625" style="16" customWidth="1"/>
    <col min="16151" max="16151" width="11" style="16" customWidth="1"/>
    <col min="16152" max="16166" width="7.85546875" style="16" customWidth="1"/>
    <col min="16167" max="16167" width="9.140625" style="16"/>
    <col min="16168" max="16168" width="4.140625" style="16" customWidth="1"/>
    <col min="16169" max="16384" width="9.140625" style="16"/>
  </cols>
  <sheetData>
    <row r="1" spans="1:23" x14ac:dyDescent="0.2">
      <c r="A1" s="10" t="s">
        <v>578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T1" s="14"/>
      <c r="U1" s="15"/>
      <c r="V1" s="15"/>
    </row>
    <row r="2" spans="1:23" ht="6.75" customHeight="1" thickBot="1" x14ac:dyDescent="0.25">
      <c r="A2" s="17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3" ht="12.75" customHeight="1" thickTop="1" thickBot="1" x14ac:dyDescent="0.25">
      <c r="A3" s="18"/>
      <c r="B3" s="19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2" t="s">
        <v>37</v>
      </c>
      <c r="Q3" s="22" t="s">
        <v>577</v>
      </c>
      <c r="R3" s="16"/>
      <c r="S3" s="16"/>
      <c r="T3" s="16"/>
    </row>
    <row r="4" spans="1:23" ht="12.75" customHeight="1" thickTop="1" x14ac:dyDescent="0.2">
      <c r="A4" s="23" t="s">
        <v>18</v>
      </c>
      <c r="B4" s="24">
        <v>233.8</v>
      </c>
      <c r="C4" s="25">
        <v>208.2</v>
      </c>
      <c r="D4" s="25">
        <v>237.452</v>
      </c>
      <c r="E4" s="25">
        <v>234</v>
      </c>
      <c r="F4" s="25">
        <v>253.3</v>
      </c>
      <c r="G4" s="25">
        <v>285</v>
      </c>
      <c r="H4" s="25">
        <v>294.8</v>
      </c>
      <c r="I4" s="25">
        <v>303.3</v>
      </c>
      <c r="J4" s="25">
        <v>323.7</v>
      </c>
      <c r="K4" s="26">
        <v>320.36500000000001</v>
      </c>
      <c r="L4" s="26">
        <f>324993/1000</f>
        <v>324.99299999999999</v>
      </c>
      <c r="M4" s="26">
        <v>331.536</v>
      </c>
      <c r="N4" s="26">
        <v>330.06599999999997</v>
      </c>
      <c r="O4" s="26">
        <v>309.452</v>
      </c>
      <c r="P4" s="27">
        <v>291</v>
      </c>
      <c r="Q4" s="27">
        <v>260.46699999999998</v>
      </c>
      <c r="R4" s="16"/>
      <c r="S4" s="16"/>
      <c r="T4" s="16"/>
    </row>
    <row r="5" spans="1:23" ht="12.75" customHeight="1" x14ac:dyDescent="0.2">
      <c r="A5" s="28" t="s">
        <v>19</v>
      </c>
      <c r="B5" s="29">
        <v>105.4</v>
      </c>
      <c r="C5" s="30">
        <v>103.5</v>
      </c>
      <c r="D5" s="30">
        <v>105</v>
      </c>
      <c r="E5" s="30">
        <v>108.8</v>
      </c>
      <c r="F5" s="30">
        <v>117.5</v>
      </c>
      <c r="G5" s="30">
        <v>130.4</v>
      </c>
      <c r="H5" s="30">
        <v>130.9</v>
      </c>
      <c r="I5" s="30">
        <v>137.80000000000001</v>
      </c>
      <c r="J5" s="30">
        <v>146.80000000000001</v>
      </c>
      <c r="K5" s="31">
        <v>147.27600000000001</v>
      </c>
      <c r="L5" s="31">
        <f>146620/1000</f>
        <v>146.62</v>
      </c>
      <c r="M5" s="31">
        <v>150.58799999999999</v>
      </c>
      <c r="N5" s="31">
        <v>149.613</v>
      </c>
      <c r="O5" s="31">
        <f>+'vš_druh studia '!E93/1000</f>
        <v>141.054</v>
      </c>
      <c r="P5" s="32">
        <f>+'vš_druh studia '!E101/1000</f>
        <v>134.25700000000001</v>
      </c>
      <c r="Q5" s="32">
        <v>121.761</v>
      </c>
      <c r="R5" s="16"/>
      <c r="S5" s="16"/>
      <c r="T5" s="16"/>
    </row>
    <row r="6" spans="1:23" ht="12.75" customHeight="1" x14ac:dyDescent="0.2">
      <c r="A6" s="33" t="s">
        <v>20</v>
      </c>
      <c r="B6" s="29" t="s">
        <v>21</v>
      </c>
      <c r="C6" s="30">
        <v>94.1</v>
      </c>
      <c r="D6" s="30">
        <v>90</v>
      </c>
      <c r="E6" s="30">
        <v>98.3</v>
      </c>
      <c r="F6" s="30">
        <v>107.2</v>
      </c>
      <c r="G6" s="30">
        <v>119.4</v>
      </c>
      <c r="H6" s="30">
        <v>119.7</v>
      </c>
      <c r="I6" s="30">
        <v>127.1</v>
      </c>
      <c r="J6" s="30">
        <v>135.19999999999999</v>
      </c>
      <c r="K6" s="31">
        <v>136.11600000000001</v>
      </c>
      <c r="L6" s="31">
        <f>136767/1000</f>
        <v>136.767</v>
      </c>
      <c r="M6" s="31">
        <v>140.072</v>
      </c>
      <c r="N6" s="31">
        <v>139.28</v>
      </c>
      <c r="O6" s="31">
        <f>+'vš_druh studia '!H93/1000</f>
        <v>130.72800000000001</v>
      </c>
      <c r="P6" s="32">
        <f>+'vš_druh studia '!H101/1000</f>
        <v>123.76600000000001</v>
      </c>
      <c r="Q6" s="32">
        <v>111.374</v>
      </c>
      <c r="R6" s="35"/>
      <c r="S6" s="16"/>
      <c r="T6" s="16"/>
    </row>
    <row r="7" spans="1:23" ht="12.75" customHeight="1" x14ac:dyDescent="0.2">
      <c r="A7" s="28" t="s">
        <v>22</v>
      </c>
      <c r="B7" s="29">
        <v>47.4</v>
      </c>
      <c r="C7" s="30">
        <v>45.2</v>
      </c>
      <c r="D7" s="30">
        <v>54.676000000000002</v>
      </c>
      <c r="E7" s="30">
        <v>61.1</v>
      </c>
      <c r="F7" s="30">
        <v>69.599999999999994</v>
      </c>
      <c r="G7" s="30">
        <v>75.599999999999994</v>
      </c>
      <c r="H7" s="30">
        <v>80</v>
      </c>
      <c r="I7" s="30">
        <v>89.1</v>
      </c>
      <c r="J7" s="30">
        <v>97.2</v>
      </c>
      <c r="K7" s="31">
        <v>104.003</v>
      </c>
      <c r="L7" s="31">
        <f>105570/1000</f>
        <v>105.57</v>
      </c>
      <c r="M7" s="31">
        <v>106.437</v>
      </c>
      <c r="N7" s="31">
        <v>103.761</v>
      </c>
      <c r="O7" s="31">
        <f>+'vš_druh studia '!K93/1000</f>
        <v>98.260999999999996</v>
      </c>
      <c r="P7" s="32">
        <f>+'vš_druh studia '!K101/1000</f>
        <v>93.713999999999999</v>
      </c>
      <c r="Q7" s="32">
        <v>84.763999999999996</v>
      </c>
      <c r="R7" s="16"/>
      <c r="S7" s="16"/>
      <c r="T7" s="16"/>
    </row>
    <row r="8" spans="1:23" ht="12.75" customHeight="1" thickBot="1" x14ac:dyDescent="0.25">
      <c r="A8" s="36" t="s">
        <v>23</v>
      </c>
      <c r="B8" s="37">
        <v>43.2</v>
      </c>
      <c r="C8" s="38">
        <v>43.7</v>
      </c>
      <c r="D8" s="38">
        <v>52.527000000000001</v>
      </c>
      <c r="E8" s="38">
        <v>58.3</v>
      </c>
      <c r="F8" s="38">
        <v>66.5</v>
      </c>
      <c r="G8" s="38">
        <v>72.2</v>
      </c>
      <c r="H8" s="38">
        <v>76.2</v>
      </c>
      <c r="I8" s="38">
        <v>85.5</v>
      </c>
      <c r="J8" s="38">
        <v>92.7</v>
      </c>
      <c r="K8" s="39">
        <v>98.725999999999999</v>
      </c>
      <c r="L8" s="39">
        <f>99818/1000</f>
        <v>99.817999999999998</v>
      </c>
      <c r="M8" s="39">
        <v>100.676</v>
      </c>
      <c r="N8" s="39">
        <v>97.837000000000003</v>
      </c>
      <c r="O8" s="39">
        <f>+'vš_druh studia '!L93/1000</f>
        <v>92.427999999999997</v>
      </c>
      <c r="P8" s="40">
        <f>+'vš_druh studia '!L101/1000</f>
        <v>88.108999999999995</v>
      </c>
      <c r="Q8" s="40">
        <v>79.072999999999993</v>
      </c>
      <c r="R8" s="16"/>
      <c r="S8" s="16"/>
      <c r="T8" s="16"/>
    </row>
    <row r="9" spans="1:23" s="44" customFormat="1" ht="4.5" customHeight="1" thickTop="1" x14ac:dyDescent="0.2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M9" s="11"/>
      <c r="N9" s="11"/>
      <c r="O9" s="11"/>
    </row>
    <row r="10" spans="1:23" ht="12.75" customHeight="1" x14ac:dyDescent="0.2">
      <c r="A10" s="45" t="s">
        <v>24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15"/>
    </row>
    <row r="11" spans="1:23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8"/>
      <c r="S11" s="11"/>
      <c r="T11" s="11"/>
      <c r="U11" s="12"/>
    </row>
    <row r="12" spans="1:23" ht="30" customHeight="1" x14ac:dyDescent="0.2">
      <c r="A12" s="749" t="s">
        <v>579</v>
      </c>
      <c r="B12" s="750"/>
      <c r="C12" s="750"/>
      <c r="D12" s="750"/>
      <c r="E12" s="750"/>
      <c r="F12" s="750"/>
      <c r="G12" s="750"/>
      <c r="H12" s="750"/>
      <c r="I12" s="750"/>
      <c r="J12" s="750"/>
      <c r="K12" s="750"/>
      <c r="L12" s="750"/>
      <c r="S12" s="11"/>
      <c r="T12" s="11"/>
      <c r="U12" s="12"/>
    </row>
    <row r="13" spans="1:23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8"/>
      <c r="J13" s="48"/>
      <c r="K13" s="48"/>
      <c r="S13" s="11"/>
      <c r="T13" s="11"/>
      <c r="U13" s="12"/>
    </row>
    <row r="14" spans="1:23" ht="12.75" customHeight="1" thickTop="1" thickBot="1" x14ac:dyDescent="0.25">
      <c r="A14" s="18"/>
      <c r="B14" s="49" t="s">
        <v>25</v>
      </c>
      <c r="C14" s="50" t="s">
        <v>5</v>
      </c>
      <c r="D14" s="51" t="s">
        <v>6</v>
      </c>
      <c r="E14" s="51" t="s">
        <v>7</v>
      </c>
      <c r="F14" s="51" t="s">
        <v>8</v>
      </c>
      <c r="G14" s="51" t="s">
        <v>9</v>
      </c>
      <c r="H14" s="51" t="s">
        <v>10</v>
      </c>
      <c r="I14" s="51" t="s">
        <v>11</v>
      </c>
      <c r="J14" s="51" t="s">
        <v>12</v>
      </c>
      <c r="K14" s="52" t="s">
        <v>13</v>
      </c>
      <c r="L14" s="52" t="s">
        <v>14</v>
      </c>
      <c r="M14" s="52" t="s">
        <v>15</v>
      </c>
      <c r="N14" s="52" t="s">
        <v>16</v>
      </c>
      <c r="O14" s="52" t="s">
        <v>17</v>
      </c>
      <c r="P14" s="22" t="s">
        <v>37</v>
      </c>
      <c r="Q14" s="22" t="s">
        <v>577</v>
      </c>
      <c r="R14" s="16"/>
      <c r="S14" s="16"/>
      <c r="T14" s="16"/>
    </row>
    <row r="15" spans="1:23" ht="12.75" customHeight="1" thickTop="1" x14ac:dyDescent="0.2">
      <c r="A15" s="53" t="s">
        <v>26</v>
      </c>
      <c r="B15" s="54">
        <v>105.4</v>
      </c>
      <c r="C15" s="25">
        <v>103.5</v>
      </c>
      <c r="D15" s="25">
        <v>105</v>
      </c>
      <c r="E15" s="25">
        <v>108.8</v>
      </c>
      <c r="F15" s="25">
        <v>117.5</v>
      </c>
      <c r="G15" s="25">
        <v>130.4</v>
      </c>
      <c r="H15" s="25">
        <v>130.9</v>
      </c>
      <c r="I15" s="25">
        <v>137.80000000000001</v>
      </c>
      <c r="J15" s="25">
        <v>146.80000000000001</v>
      </c>
      <c r="K15" s="26">
        <v>147.27600000000001</v>
      </c>
      <c r="L15" s="55">
        <v>146.62</v>
      </c>
      <c r="M15" s="55">
        <v>150.58799999999999</v>
      </c>
      <c r="N15" s="55">
        <f>+N5</f>
        <v>149.613</v>
      </c>
      <c r="O15" s="55">
        <f>+O5</f>
        <v>141.054</v>
      </c>
      <c r="P15" s="56">
        <f>+P5</f>
        <v>134.25700000000001</v>
      </c>
      <c r="Q15" s="56">
        <f>+Q5</f>
        <v>121.761</v>
      </c>
      <c r="R15" s="16"/>
      <c r="S15" s="16"/>
      <c r="T15" s="16"/>
    </row>
    <row r="16" spans="1:23" ht="12.75" customHeight="1" x14ac:dyDescent="0.2">
      <c r="A16" s="28" t="s">
        <v>27</v>
      </c>
      <c r="B16" s="57">
        <f>B15/B21</f>
        <v>0.74645892351274801</v>
      </c>
      <c r="C16" s="58">
        <f t="shared" ref="C16:L16" si="0">C15/C21</f>
        <v>0.74621485219899064</v>
      </c>
      <c r="D16" s="58">
        <f t="shared" si="0"/>
        <v>0.7516105941302792</v>
      </c>
      <c r="E16" s="58">
        <f t="shared" si="0"/>
        <v>0.80652335063009628</v>
      </c>
      <c r="F16" s="58">
        <f t="shared" si="0"/>
        <v>0.86524300441826207</v>
      </c>
      <c r="G16" s="58">
        <f t="shared" si="0"/>
        <v>0.96236162361623623</v>
      </c>
      <c r="H16" s="58">
        <f t="shared" si="0"/>
        <v>0.98377411524211067</v>
      </c>
      <c r="I16" s="58">
        <f t="shared" si="0"/>
        <v>1.0493531019882882</v>
      </c>
      <c r="J16" s="58">
        <f t="shared" si="0"/>
        <v>1.0878425444251776</v>
      </c>
      <c r="K16" s="59">
        <v>1.1390255220417633</v>
      </c>
      <c r="L16" s="59">
        <f t="shared" si="0"/>
        <v>1.1061068990230469</v>
      </c>
      <c r="M16" s="59">
        <f>M15/M21</f>
        <v>1.1513284146947513</v>
      </c>
      <c r="N16" s="59">
        <f>N15/N21</f>
        <v>1.212167614603082</v>
      </c>
      <c r="O16" s="59">
        <f>O15/O21</f>
        <v>1.1538725827034455</v>
      </c>
      <c r="P16" s="60">
        <f>P15/P21</f>
        <v>1.245426716141002</v>
      </c>
      <c r="Q16" s="60">
        <f>Q15/Q21</f>
        <v>1.2422436924207025</v>
      </c>
      <c r="R16" s="16"/>
      <c r="S16" s="16"/>
      <c r="T16" s="16"/>
    </row>
    <row r="17" spans="1:23" ht="12.75" customHeight="1" x14ac:dyDescent="0.2">
      <c r="A17" s="61" t="s">
        <v>28</v>
      </c>
      <c r="B17" s="62">
        <f>B15/B22</f>
        <v>1.1582417582417583</v>
      </c>
      <c r="C17" s="63">
        <f t="shared" ref="C17:L17" si="1">C15/C22</f>
        <v>2.9487179487179485</v>
      </c>
      <c r="D17" s="63">
        <f t="shared" si="1"/>
        <v>1.436388508891929</v>
      </c>
      <c r="E17" s="63">
        <f t="shared" si="1"/>
        <v>1.4682860998650473</v>
      </c>
      <c r="F17" s="63">
        <f t="shared" si="1"/>
        <v>1.4798488664987404</v>
      </c>
      <c r="G17" s="63">
        <f t="shared" si="1"/>
        <v>1.5963372384834797</v>
      </c>
      <c r="H17" s="63">
        <f t="shared" si="1"/>
        <v>1.5456735310787832</v>
      </c>
      <c r="I17" s="63">
        <f t="shared" si="1"/>
        <v>1.6143960073573347</v>
      </c>
      <c r="J17" s="63">
        <f t="shared" si="1"/>
        <v>1.7109557109557112</v>
      </c>
      <c r="K17" s="64">
        <v>1.6510762331838567</v>
      </c>
      <c r="L17" s="64">
        <f t="shared" si="1"/>
        <v>1.7475566150178783</v>
      </c>
      <c r="M17" s="64">
        <f>M15/M22</f>
        <v>1.856818742293465</v>
      </c>
      <c r="N17" s="64">
        <f>N15/N22</f>
        <v>2.0055361930294908</v>
      </c>
      <c r="O17" s="64">
        <f>O15/O22</f>
        <v>1.9428925619834712</v>
      </c>
      <c r="P17" s="65">
        <f>P15/P22</f>
        <v>1.8672739916550765</v>
      </c>
      <c r="Q17" s="65">
        <f>Q15/Q22</f>
        <v>1.8227694610778444</v>
      </c>
      <c r="R17" s="16"/>
      <c r="S17" s="16"/>
      <c r="T17" s="16"/>
    </row>
    <row r="18" spans="1:23" ht="12.75" customHeight="1" x14ac:dyDescent="0.2">
      <c r="A18" s="53" t="s">
        <v>29</v>
      </c>
      <c r="B18" s="66">
        <v>43.2</v>
      </c>
      <c r="C18" s="67">
        <v>43.7</v>
      </c>
      <c r="D18" s="68">
        <v>52.527000000000001</v>
      </c>
      <c r="E18" s="68">
        <v>58.3</v>
      </c>
      <c r="F18" s="25">
        <v>66.5</v>
      </c>
      <c r="G18" s="25">
        <v>72.2</v>
      </c>
      <c r="H18" s="25">
        <v>76.2</v>
      </c>
      <c r="I18" s="25">
        <v>85.5</v>
      </c>
      <c r="J18" s="25">
        <v>92.7</v>
      </c>
      <c r="K18" s="26">
        <v>98.725999999999999</v>
      </c>
      <c r="L18" s="55">
        <v>99.817999999999998</v>
      </c>
      <c r="M18" s="55">
        <v>100.676</v>
      </c>
      <c r="N18" s="55">
        <f>+N8</f>
        <v>97.837000000000003</v>
      </c>
      <c r="O18" s="55">
        <f>+O8</f>
        <v>92.427999999999997</v>
      </c>
      <c r="P18" s="56">
        <f>+P8</f>
        <v>88.108999999999995</v>
      </c>
      <c r="Q18" s="56">
        <f>+Q8</f>
        <v>79.072999999999993</v>
      </c>
      <c r="R18" s="16"/>
      <c r="S18" s="16"/>
      <c r="T18" s="16"/>
    </row>
    <row r="19" spans="1:23" ht="12.75" customHeight="1" x14ac:dyDescent="0.2">
      <c r="A19" s="28" t="s">
        <v>27</v>
      </c>
      <c r="B19" s="57">
        <f>B18/B21</f>
        <v>0.30594900849858364</v>
      </c>
      <c r="C19" s="58">
        <f t="shared" ref="C19:L19" si="2">C18/C21</f>
        <v>0.31506849315068497</v>
      </c>
      <c r="D19" s="58">
        <f t="shared" si="2"/>
        <v>0.37599856836077311</v>
      </c>
      <c r="E19" s="58">
        <f t="shared" si="2"/>
        <v>0.43217197924388434</v>
      </c>
      <c r="F19" s="58">
        <f t="shared" si="2"/>
        <v>0.48969072164948452</v>
      </c>
      <c r="G19" s="58">
        <f t="shared" si="2"/>
        <v>0.53284132841328413</v>
      </c>
      <c r="H19" s="58">
        <f t="shared" si="2"/>
        <v>0.57267828557256562</v>
      </c>
      <c r="I19" s="58">
        <f t="shared" si="2"/>
        <v>0.65108628606675356</v>
      </c>
      <c r="J19" s="58">
        <f t="shared" si="2"/>
        <v>0.68694144324396433</v>
      </c>
      <c r="K19" s="59">
        <v>0.76354215003866965</v>
      </c>
      <c r="L19" s="59">
        <f t="shared" si="2"/>
        <v>0.75303081739655231</v>
      </c>
      <c r="M19" s="59">
        <f>M18/M21</f>
        <v>0.76972361328796979</v>
      </c>
      <c r="N19" s="59">
        <f>N18/N21</f>
        <v>0.7926773937419993</v>
      </c>
      <c r="O19" s="59">
        <f>O18/O21</f>
        <v>0.75609436863976964</v>
      </c>
      <c r="P19" s="60">
        <f>P18/P21</f>
        <v>0.81733766233766236</v>
      </c>
      <c r="Q19" s="60">
        <f>Q18/Q21</f>
        <v>0.80672740442984381</v>
      </c>
      <c r="R19" s="16"/>
      <c r="S19" s="16"/>
      <c r="T19" s="16"/>
    </row>
    <row r="20" spans="1:23" ht="12.75" customHeight="1" thickBot="1" x14ac:dyDescent="0.25">
      <c r="A20" s="69" t="s">
        <v>28</v>
      </c>
      <c r="B20" s="70">
        <f>B18/B22</f>
        <v>0.47472527472527476</v>
      </c>
      <c r="C20" s="71">
        <f t="shared" ref="C20:L20" si="3">C18/C22</f>
        <v>1.245014245014245</v>
      </c>
      <c r="D20" s="71">
        <f t="shared" si="3"/>
        <v>0.71856361149110815</v>
      </c>
      <c r="E20" s="71">
        <f t="shared" si="3"/>
        <v>0.78677462887989202</v>
      </c>
      <c r="F20" s="71">
        <f t="shared" si="3"/>
        <v>0.83753148614609563</v>
      </c>
      <c r="G20" s="71">
        <f t="shared" si="3"/>
        <v>0.88386156916033154</v>
      </c>
      <c r="H20" s="71">
        <f t="shared" si="3"/>
        <v>0.89977328547137725</v>
      </c>
      <c r="I20" s="71">
        <f t="shared" si="3"/>
        <v>1.0016753166114085</v>
      </c>
      <c r="J20" s="71">
        <f t="shared" si="3"/>
        <v>1.0804195804195804</v>
      </c>
      <c r="K20" s="72">
        <v>1.1067937219730941</v>
      </c>
      <c r="L20" s="72">
        <f t="shared" si="3"/>
        <v>1.189725864123957</v>
      </c>
      <c r="M20" s="72">
        <f>M18/M22</f>
        <v>1.2413810110974106</v>
      </c>
      <c r="N20" s="72">
        <f>N18/N22</f>
        <v>1.3114879356568365</v>
      </c>
      <c r="O20" s="72">
        <f>O18/O22</f>
        <v>1.2731129476584022</v>
      </c>
      <c r="P20" s="73">
        <f>P18/P22</f>
        <v>1.2254381084840054</v>
      </c>
      <c r="Q20" s="73">
        <f>Q18/Q22</f>
        <v>1.1837275449101796</v>
      </c>
      <c r="R20" s="16"/>
      <c r="S20" s="16"/>
      <c r="T20" s="16"/>
    </row>
    <row r="21" spans="1:23" ht="12.75" customHeight="1" thickBot="1" x14ac:dyDescent="0.25">
      <c r="A21" s="74" t="s">
        <v>30</v>
      </c>
      <c r="B21" s="75">
        <v>141.19999999999999</v>
      </c>
      <c r="C21" s="76">
        <v>138.69999999999999</v>
      </c>
      <c r="D21" s="76">
        <v>139.69999999999999</v>
      </c>
      <c r="E21" s="76">
        <v>134.9</v>
      </c>
      <c r="F21" s="76">
        <v>135.80000000000001</v>
      </c>
      <c r="G21" s="76">
        <v>135.5</v>
      </c>
      <c r="H21" s="76">
        <v>133.059</v>
      </c>
      <c r="I21" s="76">
        <v>131.31899999999999</v>
      </c>
      <c r="J21" s="76">
        <v>134.946</v>
      </c>
      <c r="K21" s="77">
        <v>131.517</v>
      </c>
      <c r="L21" s="77">
        <v>132.55500000000001</v>
      </c>
      <c r="M21" s="77">
        <v>130.79499999999999</v>
      </c>
      <c r="N21" s="77">
        <v>123.426</v>
      </c>
      <c r="O21" s="77">
        <v>122.244</v>
      </c>
      <c r="P21" s="78">
        <v>107.8</v>
      </c>
      <c r="Q21" s="745">
        <v>98.016999999999996</v>
      </c>
      <c r="R21" s="16"/>
      <c r="S21" s="16"/>
      <c r="T21" s="16"/>
    </row>
    <row r="22" spans="1:23" ht="12.75" customHeight="1" thickBot="1" x14ac:dyDescent="0.25">
      <c r="A22" s="79" t="s">
        <v>31</v>
      </c>
      <c r="B22" s="80">
        <v>91</v>
      </c>
      <c r="C22" s="81">
        <v>35.1</v>
      </c>
      <c r="D22" s="81">
        <v>73.099999999999994</v>
      </c>
      <c r="E22" s="81">
        <v>74.099999999999994</v>
      </c>
      <c r="F22" s="81">
        <v>79.400000000000006</v>
      </c>
      <c r="G22" s="81">
        <v>81.686999999999998</v>
      </c>
      <c r="H22" s="81">
        <v>84.688000000000002</v>
      </c>
      <c r="I22" s="81">
        <v>85.356999999999999</v>
      </c>
      <c r="J22" s="81">
        <v>85.8</v>
      </c>
      <c r="K22" s="82">
        <v>84.3</v>
      </c>
      <c r="L22" s="82">
        <v>83.9</v>
      </c>
      <c r="M22" s="82">
        <v>81.099999999999994</v>
      </c>
      <c r="N22" s="82">
        <v>74.599999999999994</v>
      </c>
      <c r="O22" s="82">
        <v>72.599999999999994</v>
      </c>
      <c r="P22" s="83">
        <v>71.900000000000006</v>
      </c>
      <c r="Q22" s="746">
        <v>66.8</v>
      </c>
      <c r="R22" s="16"/>
      <c r="S22" s="16"/>
      <c r="T22" s="16"/>
    </row>
    <row r="23" spans="1:23" s="44" customFormat="1" ht="6" customHeight="1" thickTop="1" x14ac:dyDescent="0.2">
      <c r="A23" s="41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11"/>
      <c r="M23" s="11"/>
      <c r="N23" s="11"/>
      <c r="O23" s="11"/>
      <c r="P23" s="11"/>
      <c r="Q23" s="11"/>
    </row>
    <row r="24" spans="1:23" s="44" customFormat="1" ht="12.75" customHeight="1" x14ac:dyDescent="0.2">
      <c r="A24" s="85" t="s">
        <v>32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11"/>
      <c r="M24" s="11"/>
      <c r="N24" s="11"/>
      <c r="O24" s="11"/>
      <c r="P24" s="11"/>
      <c r="Q24" s="11"/>
    </row>
    <row r="25" spans="1:23" ht="12.75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8"/>
      <c r="T25" s="11"/>
      <c r="U25" s="11"/>
      <c r="V25"/>
    </row>
    <row r="26" spans="1:23" ht="30" customHeight="1" x14ac:dyDescent="0.2">
      <c r="A26" s="751" t="s">
        <v>580</v>
      </c>
      <c r="B26" s="752"/>
      <c r="C26" s="752"/>
      <c r="D26" s="752"/>
      <c r="E26" s="752"/>
      <c r="F26" s="752"/>
      <c r="G26" s="752"/>
      <c r="H26" s="752"/>
      <c r="I26" s="752"/>
      <c r="J26" s="752"/>
      <c r="K26" s="752"/>
      <c r="T26" s="11"/>
      <c r="U26" s="11"/>
      <c r="V26" s="12"/>
    </row>
    <row r="27" spans="1:23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8"/>
      <c r="J27" s="48"/>
      <c r="K27" s="48"/>
      <c r="T27" s="43"/>
      <c r="U27" s="43"/>
      <c r="V27" s="86"/>
      <c r="W27" s="15"/>
    </row>
    <row r="28" spans="1:23" ht="12.75" customHeight="1" thickTop="1" thickBot="1" x14ac:dyDescent="0.25">
      <c r="A28" s="18"/>
      <c r="B28" s="49" t="s">
        <v>25</v>
      </c>
      <c r="C28" s="50" t="s">
        <v>5</v>
      </c>
      <c r="D28" s="51" t="s">
        <v>6</v>
      </c>
      <c r="E28" s="51" t="s">
        <v>7</v>
      </c>
      <c r="F28" s="51" t="s">
        <v>8</v>
      </c>
      <c r="G28" s="51" t="s">
        <v>9</v>
      </c>
      <c r="H28" s="51" t="s">
        <v>10</v>
      </c>
      <c r="I28" s="51" t="s">
        <v>11</v>
      </c>
      <c r="J28" s="51" t="s">
        <v>12</v>
      </c>
      <c r="K28" s="52" t="s">
        <v>13</v>
      </c>
      <c r="L28" s="52" t="s">
        <v>14</v>
      </c>
      <c r="M28" s="52" t="s">
        <v>15</v>
      </c>
      <c r="N28" s="52" t="s">
        <v>16</v>
      </c>
      <c r="O28" s="52" t="s">
        <v>17</v>
      </c>
      <c r="P28" s="22" t="s">
        <v>37</v>
      </c>
      <c r="Q28" s="22" t="s">
        <v>577</v>
      </c>
      <c r="R28" s="11"/>
    </row>
    <row r="29" spans="1:23" ht="12.75" customHeight="1" thickTop="1" x14ac:dyDescent="0.2">
      <c r="A29" s="53" t="s">
        <v>26</v>
      </c>
      <c r="B29" s="87">
        <v>90.6</v>
      </c>
      <c r="C29" s="88">
        <v>78.073999999999998</v>
      </c>
      <c r="D29" s="88">
        <v>82.296999999999997</v>
      </c>
      <c r="E29" s="88">
        <v>83.67</v>
      </c>
      <c r="F29" s="88">
        <v>91.165999999999997</v>
      </c>
      <c r="G29" s="88">
        <v>94.63</v>
      </c>
      <c r="H29" s="88">
        <v>94.3</v>
      </c>
      <c r="I29" s="88">
        <v>96.7</v>
      </c>
      <c r="J29" s="88">
        <v>99.4</v>
      </c>
      <c r="K29" s="89">
        <v>98.694999999999993</v>
      </c>
      <c r="L29" s="90">
        <v>100.56</v>
      </c>
      <c r="M29" s="90">
        <v>105.50700000000001</v>
      </c>
      <c r="N29" s="90">
        <v>104.008</v>
      </c>
      <c r="O29" s="90">
        <f>+'vš_druh studia '!E94/1000</f>
        <v>101.3</v>
      </c>
      <c r="P29" s="91">
        <f>+'vš_druh studia '!E102/1000</f>
        <v>97.665999999999997</v>
      </c>
      <c r="Q29" s="91">
        <v>87.643000000000001</v>
      </c>
      <c r="R29" s="11"/>
    </row>
    <row r="30" spans="1:23" ht="12.75" customHeight="1" x14ac:dyDescent="0.2">
      <c r="A30" s="28" t="s">
        <v>27</v>
      </c>
      <c r="B30" s="57">
        <f>B29/B35</f>
        <v>0.64164305949008504</v>
      </c>
      <c r="C30" s="58">
        <f t="shared" ref="C30:L30" si="4">C29/C35</f>
        <v>0.56289834174477293</v>
      </c>
      <c r="D30" s="58">
        <f t="shared" si="4"/>
        <v>0.58909806728704373</v>
      </c>
      <c r="E30" s="58">
        <f t="shared" si="4"/>
        <v>0.62023721275018528</v>
      </c>
      <c r="F30" s="58">
        <f t="shared" si="4"/>
        <v>0.6713254786450662</v>
      </c>
      <c r="G30" s="58">
        <f t="shared" si="4"/>
        <v>0.69837638376383759</v>
      </c>
      <c r="H30" s="58">
        <f t="shared" si="4"/>
        <v>0.70870816705371298</v>
      </c>
      <c r="I30" s="58">
        <f t="shared" si="4"/>
        <v>0.73637478201935758</v>
      </c>
      <c r="J30" s="58">
        <f t="shared" si="4"/>
        <v>0.73659093266936404</v>
      </c>
      <c r="K30" s="59">
        <v>0.76330239752513518</v>
      </c>
      <c r="L30" s="59">
        <f t="shared" si="4"/>
        <v>0.75862849383274866</v>
      </c>
      <c r="M30" s="59">
        <f>M29/M35</f>
        <v>0.80665927596620679</v>
      </c>
      <c r="N30" s="59">
        <f>N29/N35</f>
        <v>0.84267496313580603</v>
      </c>
      <c r="O30" s="59">
        <f>O29/O35</f>
        <v>0.82867052779686523</v>
      </c>
      <c r="P30" s="60">
        <f>P29/P35</f>
        <v>0.90599257884972173</v>
      </c>
      <c r="Q30" s="60">
        <f>Q29/Q35</f>
        <v>0.89416121693175676</v>
      </c>
      <c r="V30" s="92"/>
    </row>
    <row r="31" spans="1:23" ht="12.75" customHeight="1" x14ac:dyDescent="0.2">
      <c r="A31" s="61" t="s">
        <v>28</v>
      </c>
      <c r="B31" s="62">
        <f>B29/B36</f>
        <v>0.99560439560439551</v>
      </c>
      <c r="C31" s="63">
        <f t="shared" ref="C31:L31" si="5">C29/C36</f>
        <v>2.2243304843304843</v>
      </c>
      <c r="D31" s="63">
        <f t="shared" si="5"/>
        <v>1.1258139534883722</v>
      </c>
      <c r="E31" s="63">
        <f t="shared" si="5"/>
        <v>1.1291497975708502</v>
      </c>
      <c r="F31" s="63">
        <f t="shared" si="5"/>
        <v>1.1481863979848865</v>
      </c>
      <c r="G31" s="63">
        <f t="shared" si="5"/>
        <v>1.158446264399476</v>
      </c>
      <c r="H31" s="63">
        <f t="shared" si="5"/>
        <v>1.1134989608917438</v>
      </c>
      <c r="I31" s="63">
        <f t="shared" si="5"/>
        <v>1.1328889253371135</v>
      </c>
      <c r="J31" s="63">
        <f t="shared" si="5"/>
        <v>1.1585081585081587</v>
      </c>
      <c r="K31" s="64">
        <v>1.106446188340807</v>
      </c>
      <c r="L31" s="64">
        <f t="shared" si="5"/>
        <v>1.1985697258641239</v>
      </c>
      <c r="M31" s="64">
        <f>M29/M36</f>
        <v>1.3009494451294699</v>
      </c>
      <c r="N31" s="64">
        <f>N29/N36</f>
        <v>1.3942091152815015</v>
      </c>
      <c r="O31" s="64">
        <f>O29/O36</f>
        <v>1.3953168044077136</v>
      </c>
      <c r="P31" s="65">
        <f>P29/P36</f>
        <v>1.3583588317107091</v>
      </c>
      <c r="Q31" s="65">
        <f>Q29/Q36</f>
        <v>1.3120209580838325</v>
      </c>
      <c r="V31" s="92"/>
    </row>
    <row r="32" spans="1:23" ht="12.75" customHeight="1" x14ac:dyDescent="0.2">
      <c r="A32" s="53" t="s">
        <v>29</v>
      </c>
      <c r="B32" s="66">
        <v>39.5</v>
      </c>
      <c r="C32" s="67">
        <v>35.6</v>
      </c>
      <c r="D32" s="68">
        <v>43.5</v>
      </c>
      <c r="E32" s="68">
        <v>47.68</v>
      </c>
      <c r="F32" s="25">
        <v>54.329000000000001</v>
      </c>
      <c r="G32" s="25">
        <v>56.112000000000002</v>
      </c>
      <c r="H32" s="25">
        <v>58.6</v>
      </c>
      <c r="I32" s="25">
        <v>63.7</v>
      </c>
      <c r="J32" s="25">
        <v>66.099999999999994</v>
      </c>
      <c r="K32" s="26">
        <v>69.266000000000005</v>
      </c>
      <c r="L32" s="55">
        <v>70.703000000000003</v>
      </c>
      <c r="M32" s="55">
        <v>72.971000000000004</v>
      </c>
      <c r="N32" s="55">
        <v>71.037999999999997</v>
      </c>
      <c r="O32" s="55">
        <f>'vš_druh studia '!L94/1000</f>
        <v>68.406000000000006</v>
      </c>
      <c r="P32" s="56">
        <f>+'vš_druh studia '!L102/1000</f>
        <v>66.292000000000002</v>
      </c>
      <c r="Q32" s="56">
        <v>58.603000000000002</v>
      </c>
      <c r="V32" s="92"/>
    </row>
    <row r="33" spans="1:25" ht="12.75" customHeight="1" x14ac:dyDescent="0.2">
      <c r="A33" s="28" t="s">
        <v>27</v>
      </c>
      <c r="B33" s="57">
        <f>B32/B35</f>
        <v>0.27974504249291787</v>
      </c>
      <c r="C33" s="58">
        <f t="shared" ref="C33:L33" si="6">C32/C35</f>
        <v>0.25666906993511179</v>
      </c>
      <c r="D33" s="58">
        <f t="shared" si="6"/>
        <v>0.31138153185397283</v>
      </c>
      <c r="E33" s="58">
        <f t="shared" si="6"/>
        <v>0.35344699777613042</v>
      </c>
      <c r="F33" s="58">
        <f t="shared" si="6"/>
        <v>0.4000662739322533</v>
      </c>
      <c r="G33" s="58">
        <f t="shared" si="6"/>
        <v>0.41411070110701109</v>
      </c>
      <c r="H33" s="58">
        <f t="shared" si="6"/>
        <v>0.44040613562404651</v>
      </c>
      <c r="I33" s="58">
        <f t="shared" si="6"/>
        <v>0.48507832073043511</v>
      </c>
      <c r="J33" s="58">
        <f t="shared" si="6"/>
        <v>0.48982555985357101</v>
      </c>
      <c r="K33" s="59">
        <v>0.5356999226604795</v>
      </c>
      <c r="L33" s="59">
        <f t="shared" si="6"/>
        <v>0.53338614160159936</v>
      </c>
      <c r="M33" s="59">
        <f>M32/M35</f>
        <v>0.55790358958675801</v>
      </c>
      <c r="N33" s="59">
        <f>N32/N35</f>
        <v>0.57555134250482065</v>
      </c>
      <c r="O33" s="59">
        <f>O32/O35</f>
        <v>0.5595857465397075</v>
      </c>
      <c r="P33" s="60">
        <f>P32/P35</f>
        <v>0.61495361781076074</v>
      </c>
      <c r="Q33" s="60">
        <f>Q32/Q35</f>
        <v>0.59788608098595142</v>
      </c>
      <c r="V33" s="92"/>
    </row>
    <row r="34" spans="1:25" ht="12.75" customHeight="1" thickBot="1" x14ac:dyDescent="0.25">
      <c r="A34" s="69" t="s">
        <v>28</v>
      </c>
      <c r="B34" s="70">
        <f>B32/B36</f>
        <v>0.43406593406593408</v>
      </c>
      <c r="C34" s="71">
        <f t="shared" ref="C34:L34" si="7">C32/C36</f>
        <v>1.0142450142450143</v>
      </c>
      <c r="D34" s="71">
        <f t="shared" si="7"/>
        <v>0.59507523939808482</v>
      </c>
      <c r="E34" s="71">
        <f t="shared" si="7"/>
        <v>0.64345479082321189</v>
      </c>
      <c r="F34" s="71">
        <f t="shared" si="7"/>
        <v>0.68424433249370276</v>
      </c>
      <c r="G34" s="71">
        <f t="shared" si="7"/>
        <v>0.68691468654743104</v>
      </c>
      <c r="H34" s="71">
        <f t="shared" si="7"/>
        <v>0.69195163423389383</v>
      </c>
      <c r="I34" s="71">
        <f t="shared" si="7"/>
        <v>0.7462773996274471</v>
      </c>
      <c r="J34" s="71">
        <f t="shared" si="7"/>
        <v>0.77039627039627034</v>
      </c>
      <c r="K34" s="72">
        <v>0.77652466367713013</v>
      </c>
      <c r="L34" s="72">
        <f t="shared" si="7"/>
        <v>0.84270560190703214</v>
      </c>
      <c r="M34" s="72">
        <f>M32/M36</f>
        <v>0.89976572133168942</v>
      </c>
      <c r="N34" s="72">
        <f>N32/N36</f>
        <v>0.95225201072386056</v>
      </c>
      <c r="O34" s="72">
        <f>O32/O36</f>
        <v>0.94223140495867785</v>
      </c>
      <c r="P34" s="73">
        <f>P32/P36</f>
        <v>0.92200278164116822</v>
      </c>
      <c r="Q34" s="73">
        <f>Q32/Q36</f>
        <v>0.87729041916167672</v>
      </c>
    </row>
    <row r="35" spans="1:25" ht="12.75" customHeight="1" thickBot="1" x14ac:dyDescent="0.25">
      <c r="A35" s="74" t="s">
        <v>30</v>
      </c>
      <c r="B35" s="75">
        <v>141.19999999999999</v>
      </c>
      <c r="C35" s="76">
        <v>138.69999999999999</v>
      </c>
      <c r="D35" s="76">
        <v>139.69999999999999</v>
      </c>
      <c r="E35" s="76">
        <v>134.9</v>
      </c>
      <c r="F35" s="76">
        <v>135.80000000000001</v>
      </c>
      <c r="G35" s="76">
        <f>+G21</f>
        <v>135.5</v>
      </c>
      <c r="H35" s="76">
        <f t="shared" ref="H35:O35" si="8">+H21</f>
        <v>133.059</v>
      </c>
      <c r="I35" s="76">
        <f t="shared" si="8"/>
        <v>131.31899999999999</v>
      </c>
      <c r="J35" s="76">
        <f t="shared" si="8"/>
        <v>134.946</v>
      </c>
      <c r="K35" s="77">
        <f t="shared" si="8"/>
        <v>131.517</v>
      </c>
      <c r="L35" s="77">
        <f t="shared" si="8"/>
        <v>132.55500000000001</v>
      </c>
      <c r="M35" s="77">
        <f t="shared" si="8"/>
        <v>130.79499999999999</v>
      </c>
      <c r="N35" s="77">
        <f t="shared" si="8"/>
        <v>123.426</v>
      </c>
      <c r="O35" s="77">
        <f t="shared" si="8"/>
        <v>122.244</v>
      </c>
      <c r="P35" s="78">
        <f t="shared" ref="P35:Q35" si="9">+P21</f>
        <v>107.8</v>
      </c>
      <c r="Q35" s="78">
        <f t="shared" si="9"/>
        <v>98.016999999999996</v>
      </c>
      <c r="R35" s="16"/>
      <c r="S35" s="16"/>
    </row>
    <row r="36" spans="1:25" ht="12.75" customHeight="1" thickBot="1" x14ac:dyDescent="0.25">
      <c r="A36" s="79" t="s">
        <v>31</v>
      </c>
      <c r="B36" s="80">
        <v>91</v>
      </c>
      <c r="C36" s="81">
        <v>35.1</v>
      </c>
      <c r="D36" s="81">
        <v>73.099999999999994</v>
      </c>
      <c r="E36" s="81">
        <v>74.099999999999994</v>
      </c>
      <c r="F36" s="81">
        <v>79.400000000000006</v>
      </c>
      <c r="G36" s="81">
        <f t="shared" ref="G36:O36" si="10">+G22</f>
        <v>81.686999999999998</v>
      </c>
      <c r="H36" s="81">
        <f t="shared" si="10"/>
        <v>84.688000000000002</v>
      </c>
      <c r="I36" s="81">
        <f t="shared" si="10"/>
        <v>85.356999999999999</v>
      </c>
      <c r="J36" s="81">
        <f t="shared" si="10"/>
        <v>85.8</v>
      </c>
      <c r="K36" s="82">
        <f t="shared" si="10"/>
        <v>84.3</v>
      </c>
      <c r="L36" s="82">
        <f t="shared" si="10"/>
        <v>83.9</v>
      </c>
      <c r="M36" s="82">
        <f t="shared" si="10"/>
        <v>81.099999999999994</v>
      </c>
      <c r="N36" s="82">
        <f t="shared" si="10"/>
        <v>74.599999999999994</v>
      </c>
      <c r="O36" s="82">
        <f t="shared" si="10"/>
        <v>72.599999999999994</v>
      </c>
      <c r="P36" s="83">
        <f t="shared" ref="P36:Q36" si="11">+P22</f>
        <v>71.900000000000006</v>
      </c>
      <c r="Q36" s="83">
        <f t="shared" si="11"/>
        <v>66.8</v>
      </c>
      <c r="R36" s="44"/>
      <c r="S36" s="11"/>
      <c r="T36" s="44"/>
    </row>
    <row r="37" spans="1:25" s="44" customFormat="1" ht="4.5" customHeight="1" thickTop="1" x14ac:dyDescent="0.2">
      <c r="A37" s="41"/>
      <c r="B37" s="84"/>
      <c r="C37" s="84"/>
      <c r="D37" s="84"/>
      <c r="E37" s="84"/>
      <c r="F37" s="84"/>
      <c r="G37" s="84"/>
      <c r="H37" s="84"/>
      <c r="I37" s="84"/>
      <c r="J37" s="84"/>
      <c r="K37" s="84"/>
    </row>
    <row r="38" spans="1:25" s="44" customFormat="1" ht="12.75" customHeight="1" x14ac:dyDescent="0.2">
      <c r="A38" s="85" t="s">
        <v>32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R38" s="11"/>
    </row>
    <row r="39" spans="1:25" ht="12.75" customHeight="1" x14ac:dyDescent="0.2">
      <c r="A39" s="93"/>
      <c r="B39" s="93"/>
      <c r="C39" s="93"/>
      <c r="D39" s="93"/>
      <c r="E39" s="93"/>
      <c r="F39" s="93"/>
      <c r="G39" s="93"/>
      <c r="H39" s="94"/>
      <c r="I39" s="48"/>
      <c r="J39" s="11"/>
      <c r="K39" s="44"/>
      <c r="L39" s="35"/>
    </row>
    <row r="40" spans="1:25" x14ac:dyDescent="0.2">
      <c r="A40" s="753" t="s">
        <v>581</v>
      </c>
      <c r="B40" s="753"/>
      <c r="C40" s="753"/>
      <c r="D40" s="753"/>
      <c r="E40" s="753"/>
      <c r="F40" s="753"/>
      <c r="G40" s="11"/>
      <c r="H40" s="11"/>
      <c r="I40" s="11"/>
      <c r="J40" s="11"/>
      <c r="K40" s="11"/>
    </row>
    <row r="41" spans="1:25" ht="6.75" customHeight="1" x14ac:dyDescent="0.2">
      <c r="A41" s="17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5" x14ac:dyDescent="0.2">
      <c r="A42" s="95"/>
      <c r="B42" s="95"/>
      <c r="C42" s="95"/>
      <c r="D42" s="95"/>
      <c r="E42" s="95"/>
      <c r="F42" s="95"/>
      <c r="G42" s="95"/>
      <c r="H42" s="95"/>
      <c r="I42" s="11"/>
      <c r="J42" s="11"/>
      <c r="K42" s="11"/>
      <c r="L42" s="11"/>
    </row>
    <row r="43" spans="1:25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11"/>
      <c r="L43" s="11"/>
    </row>
    <row r="44" spans="1:25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11"/>
      <c r="L44" s="11"/>
      <c r="O44" s="11"/>
      <c r="P44" s="11"/>
      <c r="Q44" s="11"/>
      <c r="R44" s="11"/>
      <c r="S44" s="11"/>
      <c r="T44" s="11"/>
      <c r="U44" s="44"/>
      <c r="V44" s="44"/>
      <c r="W44" s="44"/>
      <c r="X44" s="44"/>
      <c r="Y44" s="44"/>
    </row>
    <row r="45" spans="1:25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11"/>
      <c r="L45" s="11"/>
      <c r="O45" s="11"/>
      <c r="P45" s="11"/>
      <c r="Q45" s="11"/>
      <c r="R45" s="11"/>
      <c r="S45" s="11"/>
      <c r="T45" s="11"/>
      <c r="U45" s="44"/>
      <c r="V45" s="44"/>
      <c r="W45" s="44"/>
      <c r="X45" s="44"/>
      <c r="Y45" s="44"/>
    </row>
    <row r="46" spans="1:25" x14ac:dyDescent="0.2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11"/>
      <c r="L46" s="11"/>
      <c r="O46" s="11"/>
      <c r="P46" s="11"/>
      <c r="Q46" s="11"/>
      <c r="R46" s="11"/>
      <c r="S46" s="11"/>
      <c r="T46" s="11"/>
      <c r="U46" s="44"/>
      <c r="V46" s="44"/>
      <c r="W46" s="44"/>
      <c r="X46" s="44"/>
      <c r="Y46" s="44"/>
    </row>
    <row r="47" spans="1:25" x14ac:dyDescent="0.2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11"/>
      <c r="L47" s="11"/>
      <c r="O47" s="11"/>
      <c r="P47" s="11"/>
      <c r="Q47" s="11"/>
      <c r="R47" s="11"/>
      <c r="S47" s="11"/>
      <c r="T47" s="11"/>
      <c r="U47" s="44"/>
      <c r="V47" s="44"/>
      <c r="W47" s="44"/>
      <c r="X47" s="44"/>
      <c r="Y47" s="44"/>
    </row>
    <row r="48" spans="1:25" x14ac:dyDescent="0.2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11"/>
      <c r="L48" s="11"/>
      <c r="O48" s="11"/>
      <c r="P48" s="11"/>
      <c r="Q48" s="11"/>
      <c r="R48" s="11"/>
      <c r="S48" s="11"/>
      <c r="T48" s="11"/>
      <c r="U48" s="44"/>
      <c r="V48" s="44"/>
      <c r="W48" s="44"/>
      <c r="X48" s="44"/>
      <c r="Y48" s="44"/>
    </row>
    <row r="49" spans="1:35" x14ac:dyDescent="0.2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11"/>
      <c r="L49" s="11"/>
      <c r="O49" s="11"/>
      <c r="P49" s="11"/>
      <c r="Q49" s="11"/>
      <c r="R49" s="11"/>
      <c r="S49" s="11"/>
      <c r="T49" s="11"/>
      <c r="U49" s="44"/>
      <c r="V49" s="44"/>
      <c r="W49" s="44"/>
      <c r="X49" s="44"/>
      <c r="Y49" s="44"/>
    </row>
    <row r="50" spans="1:35" x14ac:dyDescent="0.2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11"/>
      <c r="L50" s="11"/>
      <c r="O50" s="11"/>
      <c r="P50" s="11"/>
      <c r="Q50" s="11"/>
      <c r="R50" s="11"/>
      <c r="S50" s="11"/>
      <c r="T50" s="11"/>
      <c r="U50" s="44"/>
      <c r="V50" s="44"/>
      <c r="W50" s="44"/>
      <c r="X50" s="44"/>
      <c r="Y50" s="44"/>
    </row>
    <row r="51" spans="1:35" x14ac:dyDescent="0.2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11"/>
      <c r="L51" s="11"/>
      <c r="O51" s="11"/>
      <c r="P51" s="11"/>
      <c r="Q51" s="11"/>
      <c r="R51" s="11"/>
      <c r="S51" s="11"/>
      <c r="T51" s="11"/>
      <c r="U51" s="44"/>
      <c r="V51" s="44"/>
      <c r="W51" s="44"/>
      <c r="X51" s="44"/>
      <c r="Y51" s="44"/>
    </row>
    <row r="52" spans="1:35" x14ac:dyDescent="0.2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11"/>
      <c r="L52" s="11"/>
      <c r="O52" s="11"/>
      <c r="P52" s="11"/>
      <c r="Q52" s="11"/>
      <c r="R52" s="11"/>
      <c r="S52" s="11"/>
      <c r="T52" s="11"/>
      <c r="U52" s="44"/>
      <c r="V52" s="44"/>
      <c r="W52" s="44"/>
      <c r="X52" s="44"/>
      <c r="Y52" s="44"/>
    </row>
    <row r="53" spans="1:35" x14ac:dyDescent="0.2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11"/>
      <c r="L57" s="11"/>
      <c r="O57" s="11"/>
      <c r="P57" s="11"/>
      <c r="Q57" s="11"/>
      <c r="R57" s="11"/>
      <c r="S57" s="11"/>
      <c r="T57" s="11"/>
      <c r="U57" s="44"/>
      <c r="V57" s="44"/>
      <c r="W57" s="44"/>
      <c r="X57" s="44"/>
      <c r="Y57" s="44"/>
    </row>
    <row r="58" spans="1:35" x14ac:dyDescent="0.2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11"/>
      <c r="L58" s="11"/>
      <c r="O58" s="11"/>
      <c r="P58" s="11"/>
      <c r="Q58" s="11"/>
      <c r="R58" s="11"/>
      <c r="S58" s="11"/>
      <c r="T58" s="11"/>
      <c r="U58" s="44"/>
      <c r="V58" s="44"/>
      <c r="W58" s="44"/>
      <c r="X58" s="44"/>
      <c r="Y58" s="44"/>
    </row>
    <row r="59" spans="1:35" x14ac:dyDescent="0.2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11"/>
      <c r="L59" s="11"/>
      <c r="O59" s="11"/>
      <c r="P59" s="11"/>
      <c r="Q59" s="11"/>
      <c r="R59" s="11"/>
      <c r="S59" s="11"/>
      <c r="T59" s="11"/>
      <c r="U59" s="44"/>
      <c r="V59" s="44"/>
      <c r="W59" s="44"/>
      <c r="X59" s="44"/>
      <c r="Y59" s="44"/>
    </row>
    <row r="60" spans="1:35" x14ac:dyDescent="0.2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11"/>
      <c r="L60" s="11"/>
      <c r="O60" s="11"/>
      <c r="P60" s="11"/>
      <c r="Q60" s="11"/>
      <c r="R60" s="11"/>
      <c r="S60" s="11"/>
      <c r="T60" s="11"/>
      <c r="U60" s="44"/>
      <c r="V60" s="44"/>
      <c r="W60" s="44"/>
      <c r="X60" s="44"/>
      <c r="Y60" s="44"/>
    </row>
    <row r="61" spans="1:35" ht="7.5" customHeight="1" x14ac:dyDescent="0.2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11"/>
      <c r="L61" s="11"/>
      <c r="O61" s="11"/>
      <c r="P61" s="11"/>
      <c r="Q61" s="11"/>
      <c r="R61" s="11"/>
      <c r="S61" s="11"/>
      <c r="T61" s="11"/>
      <c r="U61" s="44"/>
      <c r="V61" s="44"/>
      <c r="W61" s="44"/>
      <c r="X61" s="44"/>
      <c r="Y61" s="44"/>
    </row>
    <row r="62" spans="1:35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44"/>
      <c r="V62" s="44"/>
      <c r="W62" s="44"/>
      <c r="X62" s="44"/>
      <c r="Y62" s="44"/>
    </row>
    <row r="63" spans="1:35" x14ac:dyDescent="0.2">
      <c r="A63" s="10" t="s">
        <v>582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16"/>
      <c r="N63" s="16"/>
      <c r="O63" s="16"/>
      <c r="P63" s="16"/>
      <c r="Q63" s="16"/>
      <c r="R63" s="16"/>
      <c r="S63" s="16"/>
      <c r="T63" s="16"/>
    </row>
    <row r="64" spans="1:35" ht="3.75" customHeight="1" thickBot="1" x14ac:dyDescent="0.25">
      <c r="A64" s="96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16"/>
      <c r="N64" s="16"/>
      <c r="O64" s="16"/>
      <c r="P64" s="16"/>
      <c r="Q64" s="16"/>
      <c r="R64" s="16"/>
      <c r="S64" s="16"/>
      <c r="T64" s="16"/>
    </row>
    <row r="65" spans="1:31" ht="12.75" customHeight="1" thickTop="1" x14ac:dyDescent="0.2">
      <c r="A65" s="97"/>
      <c r="B65" s="98" t="s">
        <v>33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9"/>
      <c r="R65" s="754" t="s">
        <v>34</v>
      </c>
      <c r="S65" s="16"/>
      <c r="T65" s="16"/>
    </row>
    <row r="66" spans="1:31" ht="12.75" customHeight="1" thickBot="1" x14ac:dyDescent="0.25">
      <c r="A66" s="100"/>
      <c r="B66" s="101">
        <v>1</v>
      </c>
      <c r="C66" s="102">
        <v>2</v>
      </c>
      <c r="D66" s="102">
        <v>3</v>
      </c>
      <c r="E66" s="102">
        <v>4</v>
      </c>
      <c r="F66" s="102">
        <v>5</v>
      </c>
      <c r="G66" s="102">
        <v>6</v>
      </c>
      <c r="H66" s="102">
        <v>7</v>
      </c>
      <c r="I66" s="102">
        <v>8</v>
      </c>
      <c r="J66" s="102">
        <v>9</v>
      </c>
      <c r="K66" s="102">
        <v>10</v>
      </c>
      <c r="L66" s="102">
        <v>11</v>
      </c>
      <c r="M66" s="102">
        <v>12</v>
      </c>
      <c r="N66" s="102">
        <v>13</v>
      </c>
      <c r="O66" s="102">
        <v>14</v>
      </c>
      <c r="P66" s="103" t="s">
        <v>35</v>
      </c>
      <c r="Q66" s="104" t="s">
        <v>36</v>
      </c>
      <c r="R66" s="755"/>
      <c r="S66" s="16"/>
      <c r="T66" s="16"/>
    </row>
    <row r="67" spans="1:31" ht="12.75" customHeight="1" thickTop="1" x14ac:dyDescent="0.2">
      <c r="A67" s="105" t="s">
        <v>25</v>
      </c>
      <c r="B67" s="106">
        <v>45115</v>
      </c>
      <c r="C67" s="107">
        <v>24718</v>
      </c>
      <c r="D67" s="107">
        <v>16884</v>
      </c>
      <c r="E67" s="107">
        <v>10334</v>
      </c>
      <c r="F67" s="107">
        <v>5079</v>
      </c>
      <c r="G67" s="107">
        <v>2077</v>
      </c>
      <c r="H67" s="107">
        <v>730</v>
      </c>
      <c r="I67" s="107">
        <v>320</v>
      </c>
      <c r="J67" s="107">
        <v>108</v>
      </c>
      <c r="K67" s="107">
        <v>38</v>
      </c>
      <c r="L67" s="107">
        <v>19</v>
      </c>
      <c r="M67" s="107">
        <v>7</v>
      </c>
      <c r="N67" s="107">
        <v>5</v>
      </c>
      <c r="O67" s="107">
        <v>2</v>
      </c>
      <c r="P67" s="107">
        <v>1</v>
      </c>
      <c r="Q67" s="108">
        <v>2.2200000000000002</v>
      </c>
      <c r="R67" s="109">
        <v>105437</v>
      </c>
      <c r="S67" s="16"/>
      <c r="T67" s="16"/>
      <c r="Z67" s="110"/>
      <c r="AA67" s="111"/>
      <c r="AD67" s="35"/>
      <c r="AE67" s="35"/>
    </row>
    <row r="68" spans="1:31" ht="12.75" customHeight="1" x14ac:dyDescent="0.2">
      <c r="A68" s="112" t="s">
        <v>5</v>
      </c>
      <c r="B68" s="113">
        <v>53027</v>
      </c>
      <c r="C68" s="114">
        <v>22275</v>
      </c>
      <c r="D68" s="114">
        <v>13383</v>
      </c>
      <c r="E68" s="114">
        <v>8017</v>
      </c>
      <c r="F68" s="114">
        <v>3998</v>
      </c>
      <c r="G68" s="114">
        <v>1759</v>
      </c>
      <c r="H68" s="114">
        <v>648</v>
      </c>
      <c r="I68" s="114">
        <v>226</v>
      </c>
      <c r="J68" s="114">
        <v>87</v>
      </c>
      <c r="K68" s="114">
        <v>39</v>
      </c>
      <c r="L68" s="114">
        <v>13</v>
      </c>
      <c r="M68" s="114">
        <v>4</v>
      </c>
      <c r="N68" s="114">
        <v>5</v>
      </c>
      <c r="O68" s="114">
        <v>1</v>
      </c>
      <c r="P68" s="114">
        <v>3</v>
      </c>
      <c r="Q68" s="115">
        <v>2</v>
      </c>
      <c r="R68" s="116">
        <v>103485</v>
      </c>
      <c r="S68" s="16"/>
      <c r="T68" s="16"/>
      <c r="Z68" s="110"/>
      <c r="AA68" s="111"/>
      <c r="AD68" s="35"/>
      <c r="AE68" s="35"/>
    </row>
    <row r="69" spans="1:31" ht="12.75" customHeight="1" x14ac:dyDescent="0.2">
      <c r="A69" s="117" t="s">
        <v>6</v>
      </c>
      <c r="B69" s="118">
        <v>46603</v>
      </c>
      <c r="C69" s="119">
        <v>22897</v>
      </c>
      <c r="D69" s="119">
        <v>15213</v>
      </c>
      <c r="E69" s="119">
        <v>10170</v>
      </c>
      <c r="F69" s="119">
        <v>5549</v>
      </c>
      <c r="G69" s="119">
        <v>2589</v>
      </c>
      <c r="H69" s="119">
        <v>1134</v>
      </c>
      <c r="I69" s="119">
        <v>469</v>
      </c>
      <c r="J69" s="119">
        <v>196</v>
      </c>
      <c r="K69" s="119">
        <v>99</v>
      </c>
      <c r="L69" s="119">
        <v>37</v>
      </c>
      <c r="M69" s="119">
        <v>19</v>
      </c>
      <c r="N69" s="119">
        <v>9</v>
      </c>
      <c r="O69" s="119">
        <v>10</v>
      </c>
      <c r="P69" s="119">
        <v>6</v>
      </c>
      <c r="Q69" s="120">
        <v>2.2599999999999998</v>
      </c>
      <c r="R69" s="121">
        <v>105000</v>
      </c>
      <c r="S69" s="16"/>
      <c r="T69" s="16"/>
      <c r="Z69" s="110"/>
      <c r="AA69" s="111"/>
      <c r="AD69" s="35"/>
      <c r="AE69" s="35"/>
    </row>
    <row r="70" spans="1:31" ht="12.75" customHeight="1" x14ac:dyDescent="0.2">
      <c r="A70" s="117" t="s">
        <v>7</v>
      </c>
      <c r="B70" s="118">
        <v>50640</v>
      </c>
      <c r="C70" s="119">
        <v>24203</v>
      </c>
      <c r="D70" s="119">
        <v>15673</v>
      </c>
      <c r="E70" s="119">
        <v>9686</v>
      </c>
      <c r="F70" s="119">
        <v>5015</v>
      </c>
      <c r="G70" s="119">
        <v>2187</v>
      </c>
      <c r="H70" s="119">
        <v>894</v>
      </c>
      <c r="I70" s="119">
        <v>348</v>
      </c>
      <c r="J70" s="119">
        <v>106</v>
      </c>
      <c r="K70" s="119">
        <v>57</v>
      </c>
      <c r="L70" s="119">
        <v>25</v>
      </c>
      <c r="M70" s="119">
        <v>9</v>
      </c>
      <c r="N70" s="119">
        <v>2</v>
      </c>
      <c r="O70" s="119">
        <v>2</v>
      </c>
      <c r="P70" s="119">
        <v>1</v>
      </c>
      <c r="Q70" s="120">
        <v>2.15</v>
      </c>
      <c r="R70" s="121">
        <v>108848</v>
      </c>
      <c r="S70" s="16"/>
      <c r="T70" s="16"/>
      <c r="Z70" s="110"/>
      <c r="AA70" s="111"/>
      <c r="AD70" s="35"/>
      <c r="AE70" s="35"/>
    </row>
    <row r="71" spans="1:31" ht="12.75" customHeight="1" x14ac:dyDescent="0.2">
      <c r="A71" s="117" t="s">
        <v>8</v>
      </c>
      <c r="B71" s="122">
        <v>54922</v>
      </c>
      <c r="C71" s="119">
        <v>25900</v>
      </c>
      <c r="D71" s="119">
        <v>16624</v>
      </c>
      <c r="E71" s="119">
        <v>10569</v>
      </c>
      <c r="F71" s="119">
        <v>5609</v>
      </c>
      <c r="G71" s="119">
        <v>2429</v>
      </c>
      <c r="H71" s="119">
        <v>898</v>
      </c>
      <c r="I71" s="119">
        <v>376</v>
      </c>
      <c r="J71" s="119">
        <v>128</v>
      </c>
      <c r="K71" s="119">
        <v>42</v>
      </c>
      <c r="L71" s="119">
        <v>20</v>
      </c>
      <c r="M71" s="119">
        <v>11</v>
      </c>
      <c r="N71" s="119">
        <v>4</v>
      </c>
      <c r="O71" s="119">
        <v>5</v>
      </c>
      <c r="P71" s="119">
        <v>3</v>
      </c>
      <c r="Q71" s="123">
        <v>2.2000000000000002</v>
      </c>
      <c r="R71" s="124">
        <v>117544</v>
      </c>
      <c r="S71" s="16"/>
      <c r="T71" s="16"/>
      <c r="Z71" s="110"/>
      <c r="AA71" s="111"/>
      <c r="AD71" s="35"/>
      <c r="AE71" s="35"/>
    </row>
    <row r="72" spans="1:31" ht="12.75" customHeight="1" x14ac:dyDescent="0.2">
      <c r="A72" s="117" t="s">
        <v>9</v>
      </c>
      <c r="B72" s="122">
        <v>61312</v>
      </c>
      <c r="C72" s="119">
        <v>27698</v>
      </c>
      <c r="D72" s="119">
        <v>17910</v>
      </c>
      <c r="E72" s="119">
        <v>11678</v>
      </c>
      <c r="F72" s="119">
        <v>6575</v>
      </c>
      <c r="G72" s="119">
        <v>3023</v>
      </c>
      <c r="H72" s="119">
        <v>1235</v>
      </c>
      <c r="I72" s="119">
        <v>525</v>
      </c>
      <c r="J72" s="119">
        <v>210</v>
      </c>
      <c r="K72" s="119">
        <v>98</v>
      </c>
      <c r="L72" s="119">
        <v>47</v>
      </c>
      <c r="M72" s="119">
        <v>19</v>
      </c>
      <c r="N72" s="119">
        <v>12</v>
      </c>
      <c r="O72" s="119">
        <v>4</v>
      </c>
      <c r="P72" s="119">
        <v>7</v>
      </c>
      <c r="Q72" s="123">
        <v>2.2000000000000002</v>
      </c>
      <c r="R72" s="124">
        <v>130353</v>
      </c>
      <c r="S72" s="125"/>
      <c r="T72" s="126"/>
      <c r="Z72" s="110"/>
      <c r="AA72" s="111"/>
      <c r="AD72" s="35"/>
      <c r="AE72" s="35"/>
    </row>
    <row r="73" spans="1:31" ht="12.75" customHeight="1" x14ac:dyDescent="0.2">
      <c r="A73" s="117" t="s">
        <v>10</v>
      </c>
      <c r="B73" s="122">
        <v>68347</v>
      </c>
      <c r="C73" s="119">
        <v>30691</v>
      </c>
      <c r="D73" s="119">
        <v>19069</v>
      </c>
      <c r="E73" s="119">
        <v>12517</v>
      </c>
      <c r="F73" s="119">
        <v>7234</v>
      </c>
      <c r="G73" s="119">
        <v>3466</v>
      </c>
      <c r="H73" s="119">
        <v>1528</v>
      </c>
      <c r="I73" s="119">
        <v>652</v>
      </c>
      <c r="J73" s="119">
        <v>312</v>
      </c>
      <c r="K73" s="119">
        <v>152</v>
      </c>
      <c r="L73" s="119">
        <v>66</v>
      </c>
      <c r="M73" s="119">
        <v>35</v>
      </c>
      <c r="N73" s="119">
        <v>17</v>
      </c>
      <c r="O73" s="119">
        <v>11</v>
      </c>
      <c r="P73" s="119">
        <v>13</v>
      </c>
      <c r="Q73" s="123">
        <v>2.2000000000000002</v>
      </c>
      <c r="R73" s="124">
        <v>130934</v>
      </c>
      <c r="S73" s="127"/>
      <c r="T73" s="127"/>
      <c r="Z73" s="110"/>
      <c r="AA73" s="111"/>
      <c r="AD73" s="35"/>
      <c r="AE73" s="35"/>
    </row>
    <row r="74" spans="1:31" ht="12.75" customHeight="1" x14ac:dyDescent="0.2">
      <c r="A74" s="117" t="s">
        <v>11</v>
      </c>
      <c r="B74" s="122">
        <v>66300</v>
      </c>
      <c r="C74" s="119">
        <v>28675</v>
      </c>
      <c r="D74" s="119">
        <v>17859</v>
      </c>
      <c r="E74" s="119">
        <v>11902</v>
      </c>
      <c r="F74" s="119">
        <v>7035</v>
      </c>
      <c r="G74" s="119">
        <v>3515</v>
      </c>
      <c r="H74" s="119">
        <v>1527</v>
      </c>
      <c r="I74" s="119">
        <v>699</v>
      </c>
      <c r="J74" s="119">
        <v>300</v>
      </c>
      <c r="K74" s="119">
        <v>132</v>
      </c>
      <c r="L74" s="119">
        <v>62</v>
      </c>
      <c r="M74" s="119">
        <v>45</v>
      </c>
      <c r="N74" s="119">
        <v>12</v>
      </c>
      <c r="O74" s="119">
        <v>15</v>
      </c>
      <c r="P74" s="119">
        <v>17</v>
      </c>
      <c r="Q74" s="123">
        <v>2.2000000000000002</v>
      </c>
      <c r="R74" s="124">
        <v>137836</v>
      </c>
      <c r="S74" s="127"/>
      <c r="T74" s="127"/>
      <c r="Z74" s="110"/>
      <c r="AA74" s="111"/>
      <c r="AD74" s="35"/>
      <c r="AE74" s="35"/>
    </row>
    <row r="75" spans="1:31" ht="12.75" customHeight="1" x14ac:dyDescent="0.2">
      <c r="A75" s="117" t="s">
        <v>12</v>
      </c>
      <c r="B75" s="122">
        <v>71660</v>
      </c>
      <c r="C75" s="119">
        <v>29567</v>
      </c>
      <c r="D75" s="119">
        <v>18599</v>
      </c>
      <c r="E75" s="119">
        <v>12342</v>
      </c>
      <c r="F75" s="119">
        <v>7285</v>
      </c>
      <c r="G75" s="119">
        <v>3864</v>
      </c>
      <c r="H75" s="119">
        <v>1789</v>
      </c>
      <c r="I75" s="119">
        <v>872</v>
      </c>
      <c r="J75" s="119">
        <v>398</v>
      </c>
      <c r="K75" s="119">
        <v>189</v>
      </c>
      <c r="L75" s="119">
        <v>116</v>
      </c>
      <c r="M75" s="119">
        <v>50</v>
      </c>
      <c r="N75" s="119">
        <v>33</v>
      </c>
      <c r="O75" s="119">
        <v>10</v>
      </c>
      <c r="P75" s="119">
        <v>27</v>
      </c>
      <c r="Q75" s="123">
        <v>2.2000000000000002</v>
      </c>
      <c r="R75" s="124">
        <v>146800</v>
      </c>
      <c r="S75" s="127"/>
      <c r="T75" s="127"/>
      <c r="Z75" s="110"/>
      <c r="AA75" s="111"/>
      <c r="AD75" s="35"/>
      <c r="AE75" s="35"/>
    </row>
    <row r="76" spans="1:31" ht="12.75" customHeight="1" x14ac:dyDescent="0.2">
      <c r="A76" s="117" t="s">
        <v>13</v>
      </c>
      <c r="B76" s="122">
        <v>74231</v>
      </c>
      <c r="C76" s="119">
        <v>29360</v>
      </c>
      <c r="D76" s="119">
        <v>17823</v>
      </c>
      <c r="E76" s="119">
        <v>11541</v>
      </c>
      <c r="F76" s="119">
        <v>6906</v>
      </c>
      <c r="G76" s="119">
        <v>3578</v>
      </c>
      <c r="H76" s="119">
        <v>1844</v>
      </c>
      <c r="I76" s="119">
        <v>911</v>
      </c>
      <c r="J76" s="119">
        <v>483</v>
      </c>
      <c r="K76" s="119">
        <v>247</v>
      </c>
      <c r="L76" s="119">
        <v>145</v>
      </c>
      <c r="M76" s="119">
        <v>82</v>
      </c>
      <c r="N76" s="119">
        <v>51</v>
      </c>
      <c r="O76" s="119">
        <v>26</v>
      </c>
      <c r="P76" s="119">
        <v>48</v>
      </c>
      <c r="Q76" s="123">
        <v>2.1730085010456559</v>
      </c>
      <c r="R76" s="124">
        <v>147276</v>
      </c>
      <c r="S76" s="127"/>
      <c r="T76" s="127"/>
      <c r="Z76" s="110"/>
      <c r="AA76" s="111"/>
      <c r="AD76" s="35"/>
      <c r="AE76" s="35"/>
    </row>
    <row r="77" spans="1:31" ht="12.75" customHeight="1" x14ac:dyDescent="0.2">
      <c r="A77" s="128" t="s">
        <v>14</v>
      </c>
      <c r="B77" s="119">
        <v>72892</v>
      </c>
      <c r="C77" s="119">
        <v>29117</v>
      </c>
      <c r="D77" s="119">
        <v>17949</v>
      </c>
      <c r="E77" s="119">
        <v>11611</v>
      </c>
      <c r="F77" s="119">
        <v>6974</v>
      </c>
      <c r="G77" s="119">
        <v>3835</v>
      </c>
      <c r="H77" s="119">
        <v>1898</v>
      </c>
      <c r="I77" s="119">
        <v>1092</v>
      </c>
      <c r="J77" s="119">
        <v>546</v>
      </c>
      <c r="K77" s="119">
        <v>318</v>
      </c>
      <c r="L77" s="119">
        <v>153</v>
      </c>
      <c r="M77" s="119">
        <v>95</v>
      </c>
      <c r="N77" s="119">
        <v>44</v>
      </c>
      <c r="O77" s="119">
        <v>25</v>
      </c>
      <c r="P77" s="119">
        <v>71</v>
      </c>
      <c r="Q77" s="129">
        <v>2.2127335970536079</v>
      </c>
      <c r="R77" s="130">
        <v>146620</v>
      </c>
      <c r="S77" s="131"/>
      <c r="T77" s="44"/>
      <c r="Z77" s="110"/>
      <c r="AA77" s="111"/>
      <c r="AD77" s="35"/>
      <c r="AE77" s="35"/>
    </row>
    <row r="78" spans="1:31" ht="12.75" customHeight="1" x14ac:dyDescent="0.2">
      <c r="A78" s="128" t="s">
        <v>15</v>
      </c>
      <c r="B78" s="119">
        <v>74452</v>
      </c>
      <c r="C78" s="119">
        <v>30281</v>
      </c>
      <c r="D78" s="119">
        <v>19043</v>
      </c>
      <c r="E78" s="119">
        <v>11905</v>
      </c>
      <c r="F78" s="119">
        <v>6987</v>
      </c>
      <c r="G78" s="119">
        <v>3792</v>
      </c>
      <c r="H78" s="119">
        <v>1958</v>
      </c>
      <c r="I78" s="119">
        <v>1010</v>
      </c>
      <c r="J78" s="119">
        <v>504</v>
      </c>
      <c r="K78" s="119">
        <v>283</v>
      </c>
      <c r="L78" s="119">
        <v>147</v>
      </c>
      <c r="M78" s="119">
        <v>90</v>
      </c>
      <c r="N78" s="119">
        <v>40</v>
      </c>
      <c r="O78" s="119">
        <v>30</v>
      </c>
      <c r="P78" s="119">
        <v>66</v>
      </c>
      <c r="Q78" s="129">
        <v>2.2007331261455438</v>
      </c>
      <c r="R78" s="130">
        <v>150588</v>
      </c>
      <c r="S78" s="131"/>
      <c r="T78" s="44"/>
      <c r="Z78" s="110"/>
      <c r="AA78" s="111"/>
      <c r="AD78" s="35"/>
      <c r="AE78" s="35"/>
    </row>
    <row r="79" spans="1:31" ht="12.75" customHeight="1" x14ac:dyDescent="0.2">
      <c r="A79" s="128" t="s">
        <v>16</v>
      </c>
      <c r="B79" s="119">
        <v>73347</v>
      </c>
      <c r="C79" s="119">
        <v>30563</v>
      </c>
      <c r="D79" s="119">
        <v>18855</v>
      </c>
      <c r="E79" s="119">
        <v>12058</v>
      </c>
      <c r="F79" s="119">
        <v>6939</v>
      </c>
      <c r="G79" s="119">
        <v>3730</v>
      </c>
      <c r="H79" s="119">
        <v>2004</v>
      </c>
      <c r="I79" s="119">
        <v>976</v>
      </c>
      <c r="J79" s="119">
        <v>523</v>
      </c>
      <c r="K79" s="119">
        <v>243</v>
      </c>
      <c r="L79" s="119">
        <v>147</v>
      </c>
      <c r="M79" s="119">
        <v>118</v>
      </c>
      <c r="N79" s="119">
        <v>38</v>
      </c>
      <c r="O79" s="119">
        <v>29</v>
      </c>
      <c r="P79" s="119">
        <v>43</v>
      </c>
      <c r="Q79" s="129">
        <v>2.2055770554697789</v>
      </c>
      <c r="R79" s="130">
        <v>149613</v>
      </c>
      <c r="S79" s="131"/>
      <c r="T79" s="44"/>
      <c r="Z79" s="110"/>
      <c r="AA79" s="111"/>
      <c r="AD79" s="35"/>
      <c r="AE79" s="35"/>
    </row>
    <row r="80" spans="1:31" ht="12.75" customHeight="1" x14ac:dyDescent="0.2">
      <c r="A80" s="128" t="s">
        <v>17</v>
      </c>
      <c r="B80" s="119">
        <v>67999</v>
      </c>
      <c r="C80" s="119">
        <v>29972</v>
      </c>
      <c r="D80" s="119">
        <v>18399</v>
      </c>
      <c r="E80" s="119">
        <v>11383</v>
      </c>
      <c r="F80" s="119">
        <v>6499</v>
      </c>
      <c r="G80" s="119">
        <v>3351</v>
      </c>
      <c r="H80" s="119">
        <v>1696</v>
      </c>
      <c r="I80" s="119">
        <v>790</v>
      </c>
      <c r="J80" s="119">
        <v>443</v>
      </c>
      <c r="K80" s="119">
        <v>226</v>
      </c>
      <c r="L80" s="119">
        <v>129</v>
      </c>
      <c r="M80" s="119">
        <v>70</v>
      </c>
      <c r="N80" s="119">
        <v>41</v>
      </c>
      <c r="O80" s="119">
        <v>21</v>
      </c>
      <c r="P80" s="119">
        <f>R80-SUM(B80:O80)</f>
        <v>35</v>
      </c>
      <c r="Q80" s="129">
        <f>+'vš_druh studia '!D93/'vš_druh studia '!E93</f>
        <v>2.1938548357366683</v>
      </c>
      <c r="R80" s="130">
        <f>+'vš_druh studia '!E93</f>
        <v>141054</v>
      </c>
      <c r="S80" s="131"/>
      <c r="T80" s="44"/>
      <c r="Z80" s="110"/>
      <c r="AA80" s="111"/>
      <c r="AD80" s="35"/>
      <c r="AE80" s="35"/>
    </row>
    <row r="81" spans="1:31" ht="12.75" customHeight="1" x14ac:dyDescent="0.2">
      <c r="A81" s="128" t="s">
        <v>37</v>
      </c>
      <c r="B81" s="119">
        <v>65102</v>
      </c>
      <c r="C81" s="119">
        <v>28667</v>
      </c>
      <c r="D81" s="119">
        <v>17791</v>
      </c>
      <c r="E81" s="119">
        <v>10677</v>
      </c>
      <c r="F81" s="119">
        <v>5960</v>
      </c>
      <c r="G81" s="119">
        <v>3045</v>
      </c>
      <c r="H81" s="119">
        <v>1435</v>
      </c>
      <c r="I81" s="119">
        <v>745</v>
      </c>
      <c r="J81" s="119">
        <v>366</v>
      </c>
      <c r="K81" s="119">
        <v>194</v>
      </c>
      <c r="L81" s="119">
        <v>102</v>
      </c>
      <c r="M81" s="119">
        <v>53</v>
      </c>
      <c r="N81" s="119">
        <v>27</v>
      </c>
      <c r="O81" s="119">
        <v>24</v>
      </c>
      <c r="P81" s="119">
        <f>R81-SUM(B81:O81)</f>
        <v>69</v>
      </c>
      <c r="Q81" s="129">
        <f>+'vš_druh studia '!D101/'vš_druh studia '!E101</f>
        <v>2.1671346745421096</v>
      </c>
      <c r="R81" s="130">
        <f>+'vš_druh studia '!E101</f>
        <v>134257</v>
      </c>
      <c r="S81" s="131"/>
      <c r="T81" s="44"/>
      <c r="Z81" s="110"/>
      <c r="AA81" s="111"/>
      <c r="AD81" s="35"/>
      <c r="AE81" s="35"/>
    </row>
    <row r="82" spans="1:31" ht="12.75" customHeight="1" thickBot="1" x14ac:dyDescent="0.25">
      <c r="A82" s="132" t="s">
        <v>577</v>
      </c>
      <c r="B82" s="133">
        <v>59967</v>
      </c>
      <c r="C82" s="133">
        <v>26168</v>
      </c>
      <c r="D82" s="133">
        <v>15859</v>
      </c>
      <c r="E82" s="133">
        <v>9399</v>
      </c>
      <c r="F82" s="133">
        <v>4967</v>
      </c>
      <c r="G82" s="133">
        <v>2675</v>
      </c>
      <c r="H82" s="133">
        <v>1243</v>
      </c>
      <c r="I82" s="133">
        <v>686</v>
      </c>
      <c r="J82" s="133">
        <v>351</v>
      </c>
      <c r="K82" s="133">
        <v>196</v>
      </c>
      <c r="L82" s="133">
        <v>116</v>
      </c>
      <c r="M82" s="133">
        <v>51</v>
      </c>
      <c r="N82" s="133">
        <v>31</v>
      </c>
      <c r="O82" s="133">
        <v>16</v>
      </c>
      <c r="P82" s="133">
        <f>R82-SUM(B82:O82)</f>
        <v>36</v>
      </c>
      <c r="Q82" s="134">
        <f>+'vš_druh studia '!D102/'vš_druh studia '!E102</f>
        <v>2.4282759609280609</v>
      </c>
      <c r="R82" s="135">
        <f>+'vš_druh studia '!E109</f>
        <v>121761</v>
      </c>
      <c r="S82" s="131"/>
      <c r="T82" s="44"/>
      <c r="Z82" s="110"/>
      <c r="AA82" s="111"/>
      <c r="AD82" s="35"/>
      <c r="AE82" s="35"/>
    </row>
    <row r="83" spans="1:31" ht="12.75" customHeight="1" thickTop="1" x14ac:dyDescent="0.2">
      <c r="A83" s="136"/>
      <c r="B83" s="137"/>
      <c r="C83" s="137"/>
      <c r="D83" s="137"/>
      <c r="E83" s="137"/>
      <c r="F83" s="137"/>
      <c r="G83" s="137"/>
      <c r="H83" s="137"/>
      <c r="I83" s="11"/>
      <c r="J83" s="11"/>
      <c r="K83" s="125"/>
      <c r="L83" s="125"/>
      <c r="M83" s="125"/>
      <c r="N83" s="125"/>
      <c r="O83" s="125"/>
      <c r="P83" s="125"/>
      <c r="Q83" s="125"/>
      <c r="R83" s="125"/>
      <c r="S83" s="131"/>
      <c r="T83" s="44"/>
      <c r="Z83" s="110"/>
      <c r="AA83" s="111"/>
      <c r="AD83" s="35"/>
      <c r="AE83" s="35"/>
    </row>
    <row r="84" spans="1:31" ht="12.75" customHeight="1" x14ac:dyDescent="0.2">
      <c r="A84" s="10" t="s">
        <v>583</v>
      </c>
      <c r="B84" s="131"/>
      <c r="C84" s="131"/>
      <c r="D84" s="131"/>
      <c r="E84" s="131"/>
      <c r="F84" s="131"/>
      <c r="G84" s="131"/>
      <c r="H84" s="131"/>
      <c r="I84" s="16"/>
      <c r="J84" s="16"/>
      <c r="K84" s="131"/>
      <c r="L84" s="131"/>
      <c r="M84" s="131"/>
      <c r="N84" s="131"/>
      <c r="O84" s="131"/>
      <c r="P84" s="131"/>
      <c r="Q84" s="131"/>
      <c r="R84" s="138"/>
      <c r="S84" s="16"/>
      <c r="T84" s="16"/>
      <c r="Z84" s="110"/>
      <c r="AA84" s="111"/>
      <c r="AD84" s="35"/>
      <c r="AE84" s="35"/>
    </row>
    <row r="85" spans="1:31" ht="5.25" customHeight="1" thickBot="1" x14ac:dyDescent="0.25">
      <c r="A85" s="96"/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6"/>
      <c r="T85" s="16"/>
      <c r="Z85" s="110"/>
      <c r="AA85" s="111"/>
      <c r="AD85" s="35"/>
      <c r="AE85" s="35"/>
    </row>
    <row r="86" spans="1:31" ht="12.75" customHeight="1" thickTop="1" x14ac:dyDescent="0.2">
      <c r="A86" s="97"/>
      <c r="B86" s="139" t="s">
        <v>33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140"/>
      <c r="Q86" s="44"/>
      <c r="R86" s="44"/>
      <c r="S86" s="16"/>
      <c r="T86" s="16"/>
      <c r="Z86" s="110"/>
      <c r="AA86" s="111"/>
      <c r="AD86" s="35"/>
      <c r="AE86" s="35"/>
    </row>
    <row r="87" spans="1:31" ht="12.75" customHeight="1" thickBot="1" x14ac:dyDescent="0.25">
      <c r="A87" s="100"/>
      <c r="B87" s="101">
        <v>1</v>
      </c>
      <c r="C87" s="102">
        <v>2</v>
      </c>
      <c r="D87" s="102">
        <v>3</v>
      </c>
      <c r="E87" s="102">
        <v>4</v>
      </c>
      <c r="F87" s="102">
        <v>5</v>
      </c>
      <c r="G87" s="102">
        <v>6</v>
      </c>
      <c r="H87" s="102">
        <v>7</v>
      </c>
      <c r="I87" s="102">
        <v>8</v>
      </c>
      <c r="J87" s="102">
        <v>9</v>
      </c>
      <c r="K87" s="102">
        <v>10</v>
      </c>
      <c r="L87" s="102">
        <v>11</v>
      </c>
      <c r="M87" s="102">
        <v>12</v>
      </c>
      <c r="N87" s="102">
        <v>13</v>
      </c>
      <c r="O87" s="141">
        <v>14</v>
      </c>
      <c r="P87" s="142" t="s">
        <v>35</v>
      </c>
      <c r="Q87" s="44"/>
      <c r="R87" s="44"/>
      <c r="S87" s="16"/>
      <c r="T87" s="16"/>
      <c r="Z87" s="110"/>
      <c r="AA87" s="111"/>
      <c r="AD87" s="35"/>
      <c r="AE87" s="35"/>
    </row>
    <row r="88" spans="1:31" ht="12.75" customHeight="1" thickTop="1" x14ac:dyDescent="0.2">
      <c r="A88" s="105" t="s">
        <v>25</v>
      </c>
      <c r="B88" s="143">
        <v>0.42788584652446482</v>
      </c>
      <c r="C88" s="144">
        <v>0.234433832525584</v>
      </c>
      <c r="D88" s="144">
        <v>0.1601335394595825</v>
      </c>
      <c r="E88" s="144">
        <v>9.8011134611189626E-2</v>
      </c>
      <c r="F88" s="144">
        <v>4.8170945683204187E-2</v>
      </c>
      <c r="G88" s="144">
        <v>1.9698967155742292E-2</v>
      </c>
      <c r="H88" s="144">
        <v>6.9235657311949314E-3</v>
      </c>
      <c r="I88" s="144">
        <v>3.0349877177840794E-3</v>
      </c>
      <c r="J88" s="144">
        <v>1.0243083547521268E-3</v>
      </c>
      <c r="K88" s="144">
        <v>3.6040479148685944E-4</v>
      </c>
      <c r="L88" s="144">
        <v>1.8020239574342972E-4</v>
      </c>
      <c r="M88" s="144">
        <v>6.6390356326526736E-5</v>
      </c>
      <c r="N88" s="144">
        <v>4.7421683090376241E-5</v>
      </c>
      <c r="O88" s="145">
        <v>1.8968673236150498E-5</v>
      </c>
      <c r="P88" s="146">
        <v>9.4843366180752492E-6</v>
      </c>
      <c r="Q88" s="44"/>
      <c r="R88" s="44"/>
      <c r="S88" s="16"/>
      <c r="T88" s="16"/>
    </row>
    <row r="89" spans="1:31" ht="12.75" customHeight="1" x14ac:dyDescent="0.2">
      <c r="A89" s="112" t="s">
        <v>5</v>
      </c>
      <c r="B89" s="147">
        <v>0.51241242692177613</v>
      </c>
      <c r="C89" s="148">
        <v>0.21524858675170314</v>
      </c>
      <c r="D89" s="148">
        <v>0.12932309030294245</v>
      </c>
      <c r="E89" s="148">
        <v>7.7470164758177515E-2</v>
      </c>
      <c r="F89" s="148">
        <v>3.8633618398801757E-2</v>
      </c>
      <c r="G89" s="148">
        <v>1.6997632507126638E-2</v>
      </c>
      <c r="H89" s="148">
        <v>6.2617770691404551E-3</v>
      </c>
      <c r="I89" s="148">
        <v>2.1838913852249117E-3</v>
      </c>
      <c r="J89" s="148">
        <v>8.4070155094941295E-4</v>
      </c>
      <c r="K89" s="148">
        <v>3.7686621249456443E-4</v>
      </c>
      <c r="L89" s="148">
        <v>1.2562207083152149E-4</v>
      </c>
      <c r="M89" s="148">
        <v>3.8652944871237379E-5</v>
      </c>
      <c r="N89" s="148">
        <v>4.8316181089046722E-5</v>
      </c>
      <c r="O89" s="149">
        <v>9.6632362178093447E-6</v>
      </c>
      <c r="P89" s="150">
        <v>2.8989708653428032E-5</v>
      </c>
      <c r="Q89" s="44"/>
      <c r="R89" s="44"/>
      <c r="S89" s="16"/>
      <c r="T89" s="16"/>
    </row>
    <row r="90" spans="1:31" ht="12.75" customHeight="1" x14ac:dyDescent="0.2">
      <c r="A90" s="117" t="s">
        <v>6</v>
      </c>
      <c r="B90" s="151">
        <v>0.44383809523809525</v>
      </c>
      <c r="C90" s="152">
        <v>0.21806666666666666</v>
      </c>
      <c r="D90" s="152">
        <v>0.14488571428571428</v>
      </c>
      <c r="E90" s="152">
        <v>9.6857142857142864E-2</v>
      </c>
      <c r="F90" s="152">
        <v>5.2847619047619046E-2</v>
      </c>
      <c r="G90" s="152">
        <v>2.4657142857142857E-2</v>
      </c>
      <c r="H90" s="152">
        <v>1.0800000000000001E-2</v>
      </c>
      <c r="I90" s="152">
        <v>4.4666666666666665E-3</v>
      </c>
      <c r="J90" s="152">
        <v>1.8666666666666666E-3</v>
      </c>
      <c r="K90" s="152">
        <v>9.4285714285714285E-4</v>
      </c>
      <c r="L90" s="152">
        <v>3.5238095238095238E-4</v>
      </c>
      <c r="M90" s="152">
        <v>1.8095238095238095E-4</v>
      </c>
      <c r="N90" s="152">
        <v>8.5714285714285713E-5</v>
      </c>
      <c r="O90" s="153">
        <v>9.5238095238095241E-5</v>
      </c>
      <c r="P90" s="150">
        <v>5.7142857142857142E-5</v>
      </c>
      <c r="Q90" s="44"/>
      <c r="R90" s="44"/>
      <c r="S90" s="44"/>
      <c r="T90" s="16"/>
    </row>
    <row r="91" spans="1:31" ht="12.75" customHeight="1" x14ac:dyDescent="0.2">
      <c r="A91" s="117" t="s">
        <v>7</v>
      </c>
      <c r="B91" s="151">
        <v>0.46523592532706159</v>
      </c>
      <c r="C91" s="152">
        <v>0.22235594590621785</v>
      </c>
      <c r="D91" s="152">
        <v>0.14398978391885933</v>
      </c>
      <c r="E91" s="152">
        <v>8.8986476554461263E-2</v>
      </c>
      <c r="F91" s="152">
        <v>4.6073423489636924E-2</v>
      </c>
      <c r="G91" s="152">
        <v>2.0092238718212554E-2</v>
      </c>
      <c r="H91" s="152">
        <v>8.2132882551815382E-3</v>
      </c>
      <c r="I91" s="152">
        <v>3.197118918124357E-3</v>
      </c>
      <c r="J91" s="152">
        <v>9.7383507276201672E-4</v>
      </c>
      <c r="K91" s="152">
        <v>5.2366602969278263E-4</v>
      </c>
      <c r="L91" s="152">
        <v>2.2967808319858887E-4</v>
      </c>
      <c r="M91" s="152">
        <v>8.2684109951491986E-5</v>
      </c>
      <c r="N91" s="152">
        <v>1.8374246655887108E-5</v>
      </c>
      <c r="O91" s="153">
        <v>1.8374246655887108E-5</v>
      </c>
      <c r="P91" s="150">
        <v>9.1871233279435542E-6</v>
      </c>
      <c r="Q91" s="44"/>
      <c r="R91" s="44"/>
      <c r="S91" s="16"/>
      <c r="T91" s="16"/>
    </row>
    <row r="92" spans="1:31" ht="12.75" customHeight="1" x14ac:dyDescent="0.2">
      <c r="A92" s="117" t="s">
        <v>8</v>
      </c>
      <c r="B92" s="154">
        <v>0.46724630776560305</v>
      </c>
      <c r="C92" s="152">
        <v>0.22</v>
      </c>
      <c r="D92" s="152">
        <v>0.14099999999999999</v>
      </c>
      <c r="E92" s="152">
        <v>0.09</v>
      </c>
      <c r="F92" s="152">
        <v>4.8000000000000001E-2</v>
      </c>
      <c r="G92" s="152">
        <v>2.1000000000000001E-2</v>
      </c>
      <c r="H92" s="152">
        <v>8.0000000000000002E-3</v>
      </c>
      <c r="I92" s="152">
        <v>3.0000000000000001E-3</v>
      </c>
      <c r="J92" s="152">
        <v>1E-3</v>
      </c>
      <c r="K92" s="152">
        <v>2.2967808319858887E-4</v>
      </c>
      <c r="L92" s="152">
        <v>2.2967808319858887E-4</v>
      </c>
      <c r="M92" s="152">
        <v>8.2684109951491986E-5</v>
      </c>
      <c r="N92" s="152">
        <v>1.8374246655887108E-5</v>
      </c>
      <c r="O92" s="153">
        <v>1.8374246655887108E-5</v>
      </c>
      <c r="P92" s="150">
        <v>9.1871233279435542E-6</v>
      </c>
      <c r="Q92" s="16"/>
      <c r="R92" s="16"/>
      <c r="S92" s="16"/>
    </row>
    <row r="93" spans="1:31" ht="12.75" customHeight="1" x14ac:dyDescent="0.2">
      <c r="A93" s="117" t="s">
        <v>9</v>
      </c>
      <c r="B93" s="154">
        <v>0.47039999999999998</v>
      </c>
      <c r="C93" s="152">
        <v>0.21249999999999999</v>
      </c>
      <c r="D93" s="152">
        <v>0.13739999999999999</v>
      </c>
      <c r="E93" s="152">
        <v>8.9599999999999999E-2</v>
      </c>
      <c r="F93" s="152">
        <v>5.0439959187744E-2</v>
      </c>
      <c r="G93" s="152">
        <v>2.3190874011338399E-2</v>
      </c>
      <c r="H93" s="152">
        <v>9.4742737029450807E-3</v>
      </c>
      <c r="I93" s="152">
        <v>4.4027525258336902E-3</v>
      </c>
      <c r="J93" s="152">
        <v>1.6110101033347899E-3</v>
      </c>
      <c r="K93" s="152">
        <v>7.51804714889569E-4</v>
      </c>
      <c r="L93" s="152">
        <v>2.2967808319858887E-4</v>
      </c>
      <c r="M93" s="152">
        <v>8.2684109951491986E-5</v>
      </c>
      <c r="N93" s="152">
        <v>1.8374246655887108E-5</v>
      </c>
      <c r="O93" s="153">
        <v>1.8374246655887108E-5</v>
      </c>
      <c r="P93" s="150">
        <v>9.1871233279435542E-6</v>
      </c>
      <c r="Q93" s="16"/>
      <c r="R93" s="16"/>
    </row>
    <row r="94" spans="1:31" ht="12.75" customHeight="1" x14ac:dyDescent="0.2">
      <c r="A94" s="117" t="s">
        <v>10</v>
      </c>
      <c r="B94" s="154">
        <v>0.47426965512455765</v>
      </c>
      <c r="C94" s="152">
        <v>0.21296925959336618</v>
      </c>
      <c r="D94" s="152">
        <v>0.1323225313996253</v>
      </c>
      <c r="E94" s="152">
        <v>8.6857261813892167E-2</v>
      </c>
      <c r="F94" s="152">
        <v>5.0197765595725488E-2</v>
      </c>
      <c r="G94" s="152">
        <v>2.4051072097703144E-2</v>
      </c>
      <c r="H94" s="152">
        <v>1.0603011588369994E-2</v>
      </c>
      <c r="I94" s="152">
        <v>4.5243216987023802E-3</v>
      </c>
      <c r="J94" s="152">
        <v>2.1650128374158628E-3</v>
      </c>
      <c r="K94" s="152">
        <v>1.0547498438692666E-3</v>
      </c>
      <c r="L94" s="152">
        <v>4.5798348483797101E-4</v>
      </c>
      <c r="M94" s="152">
        <v>2.4287002983831797E-4</v>
      </c>
      <c r="N94" s="152">
        <v>1.1796544306432587E-4</v>
      </c>
      <c r="O94" s="153">
        <v>7.6330580806328497E-5</v>
      </c>
      <c r="P94" s="150">
        <v>7.6330580806328497E-5</v>
      </c>
      <c r="Q94" s="16"/>
      <c r="R94" s="16"/>
    </row>
    <row r="95" spans="1:31" ht="12.75" customHeight="1" x14ac:dyDescent="0.2">
      <c r="A95" s="117" t="s">
        <v>11</v>
      </c>
      <c r="B95" s="154">
        <v>0.48010427604185524</v>
      </c>
      <c r="C95" s="152">
        <v>0.20764690973605127</v>
      </c>
      <c r="D95" s="152">
        <v>0.12932401607588978</v>
      </c>
      <c r="E95" s="152">
        <v>8.6187045150077857E-2</v>
      </c>
      <c r="F95" s="152">
        <v>5.0943191281364285E-2</v>
      </c>
      <c r="G95" s="152">
        <v>2.5453492161193383E-2</v>
      </c>
      <c r="H95" s="152">
        <v>1.1057605271733226E-2</v>
      </c>
      <c r="I95" s="152">
        <v>5.0617328650566637E-3</v>
      </c>
      <c r="J95" s="152">
        <v>2.1724175386509288E-3</v>
      </c>
      <c r="K95" s="152">
        <v>9.5586371700640872E-4</v>
      </c>
      <c r="L95" s="152">
        <v>4.4896629132119191E-4</v>
      </c>
      <c r="M95" s="152">
        <v>3.2586263079763928E-4</v>
      </c>
      <c r="N95" s="152">
        <v>8.6896701546037154E-5</v>
      </c>
      <c r="O95" s="153">
        <v>1.0862087693254644E-4</v>
      </c>
      <c r="P95" s="150">
        <v>7.6330580806328497E-5</v>
      </c>
      <c r="Q95" s="16"/>
      <c r="R95" s="16"/>
    </row>
    <row r="96" spans="1:31" ht="12.75" customHeight="1" x14ac:dyDescent="0.2">
      <c r="A96" s="117" t="s">
        <v>12</v>
      </c>
      <c r="B96" s="154">
        <v>0.48814381373423887</v>
      </c>
      <c r="C96" s="152">
        <v>0.20140870974993358</v>
      </c>
      <c r="D96" s="152">
        <v>0.12669532223894933</v>
      </c>
      <c r="E96" s="152">
        <v>8.4072996777951103E-2</v>
      </c>
      <c r="F96" s="152">
        <v>4.9625002554478506E-2</v>
      </c>
      <c r="G96" s="152">
        <v>2.6321346584832529E-2</v>
      </c>
      <c r="H96" s="152">
        <v>1.2186565486611128E-2</v>
      </c>
      <c r="I96" s="152">
        <v>5.940014032601958E-3</v>
      </c>
      <c r="J96" s="152">
        <v>2.7111531937793337E-3</v>
      </c>
      <c r="K96" s="152">
        <v>1.2874571699102867E-3</v>
      </c>
      <c r="L96" s="152">
        <v>7.9018535296081086E-4</v>
      </c>
      <c r="M96" s="152">
        <v>3.4059713489690126E-4</v>
      </c>
      <c r="N96" s="152">
        <v>2.2479410903195483E-4</v>
      </c>
      <c r="O96" s="153">
        <v>6.8119426979380241E-5</v>
      </c>
      <c r="P96" s="150">
        <v>6.8119426979380241E-5</v>
      </c>
      <c r="Q96" s="16"/>
      <c r="R96" s="16"/>
    </row>
    <row r="97" spans="1:27" ht="12.75" customHeight="1" x14ac:dyDescent="0.2">
      <c r="A97" s="117" t="s">
        <v>13</v>
      </c>
      <c r="B97" s="154">
        <v>0.50402645373312693</v>
      </c>
      <c r="C97" s="152">
        <v>0.19935359461147775</v>
      </c>
      <c r="D97" s="152">
        <v>0.1210176810885684</v>
      </c>
      <c r="E97" s="152">
        <v>7.8363073413183409E-2</v>
      </c>
      <c r="F97" s="152">
        <v>4.6891550558135743E-2</v>
      </c>
      <c r="G97" s="152">
        <v>2.4294521850131728E-2</v>
      </c>
      <c r="H97" s="152">
        <v>1.2520709416333957E-2</v>
      </c>
      <c r="I97" s="152">
        <v>6.18566500991336E-3</v>
      </c>
      <c r="J97" s="152">
        <v>3.2795567505907275E-3</v>
      </c>
      <c r="K97" s="152">
        <v>1.6771232244221735E-3</v>
      </c>
      <c r="L97" s="152">
        <v>9.8454602243406935E-4</v>
      </c>
      <c r="M97" s="152">
        <v>5.5677775061788756E-4</v>
      </c>
      <c r="N97" s="152">
        <v>3.4628860099405199E-4</v>
      </c>
      <c r="O97" s="153">
        <v>1.7653928678128139E-4</v>
      </c>
      <c r="P97" s="155">
        <v>3.2591868328851953E-4</v>
      </c>
      <c r="Q97" s="16"/>
      <c r="R97" s="16"/>
    </row>
    <row r="98" spans="1:27" ht="12.75" customHeight="1" x14ac:dyDescent="0.2">
      <c r="A98" s="117" t="s">
        <v>14</v>
      </c>
      <c r="B98" s="156">
        <v>0.49714909289319331</v>
      </c>
      <c r="C98" s="156">
        <v>0.19858818715045695</v>
      </c>
      <c r="D98" s="156">
        <v>0.12241849679443459</v>
      </c>
      <c r="E98" s="152">
        <v>7.9191106261083069E-2</v>
      </c>
      <c r="F98" s="152">
        <v>4.7565134360933022E-2</v>
      </c>
      <c r="G98" s="152">
        <v>2.6156049652162051E-2</v>
      </c>
      <c r="H98" s="152">
        <v>1.2945027963442914E-2</v>
      </c>
      <c r="I98" s="152">
        <v>7.4478243077342795E-3</v>
      </c>
      <c r="J98" s="152">
        <v>3.7239121538671397E-3</v>
      </c>
      <c r="K98" s="152">
        <v>2.1688719137907516E-3</v>
      </c>
      <c r="L98" s="152">
        <v>1.0435138453144183E-3</v>
      </c>
      <c r="M98" s="152">
        <v>6.4793343336516163E-4</v>
      </c>
      <c r="N98" s="156">
        <v>3.0009548492702221E-4</v>
      </c>
      <c r="O98" s="157">
        <v>1.7050879825398991E-4</v>
      </c>
      <c r="P98" s="155">
        <v>4.8424498704133131E-4</v>
      </c>
    </row>
    <row r="99" spans="1:27" ht="12.75" customHeight="1" x14ac:dyDescent="0.2">
      <c r="A99" s="117" t="s">
        <v>15</v>
      </c>
      <c r="B99" s="156">
        <v>0.49440858501341406</v>
      </c>
      <c r="C99" s="156">
        <v>0.20108507982043722</v>
      </c>
      <c r="D99" s="156">
        <v>0.12645761946503042</v>
      </c>
      <c r="E99" s="152">
        <v>7.9056764151193989E-2</v>
      </c>
      <c r="F99" s="152">
        <v>4.6398119372061522E-2</v>
      </c>
      <c r="G99" s="152">
        <v>2.5181289345764604E-2</v>
      </c>
      <c r="H99" s="152">
        <v>1.3002364066193853E-2</v>
      </c>
      <c r="I99" s="152">
        <v>6.7070417297527031E-3</v>
      </c>
      <c r="J99" s="152">
        <v>3.3468802295003584E-3</v>
      </c>
      <c r="K99" s="152">
        <v>1.8792998114059553E-3</v>
      </c>
      <c r="L99" s="152">
        <v>9.7617340027093792E-4</v>
      </c>
      <c r="M99" s="152">
        <v>5.976571838393497E-4</v>
      </c>
      <c r="N99" s="156">
        <v>2.6562541503971101E-4</v>
      </c>
      <c r="O99" s="157">
        <v>1.9921906127978324E-4</v>
      </c>
      <c r="P99" s="155">
        <v>4.3828193481552317E-4</v>
      </c>
    </row>
    <row r="100" spans="1:27" ht="12.75" customHeight="1" x14ac:dyDescent="0.2">
      <c r="A100" s="117" t="s">
        <v>16</v>
      </c>
      <c r="B100" s="156">
        <f>+B79/$R79</f>
        <v>0.49024483166569749</v>
      </c>
      <c r="C100" s="156">
        <f t="shared" ref="C100:P103" si="12">+C79/$R79</f>
        <v>0.20428037670523283</v>
      </c>
      <c r="D100" s="156">
        <f t="shared" si="12"/>
        <v>0.12602514487377434</v>
      </c>
      <c r="E100" s="152">
        <f t="shared" si="12"/>
        <v>8.0594600736567004E-2</v>
      </c>
      <c r="F100" s="152">
        <f t="shared" si="12"/>
        <v>4.6379659521565642E-2</v>
      </c>
      <c r="G100" s="152">
        <f t="shared" si="12"/>
        <v>2.49309886172993E-2</v>
      </c>
      <c r="H100" s="152">
        <f t="shared" si="12"/>
        <v>1.3394557959535602E-2</v>
      </c>
      <c r="I100" s="152">
        <f t="shared" si="12"/>
        <v>6.5234972896740257E-3</v>
      </c>
      <c r="J100" s="152">
        <f t="shared" si="12"/>
        <v>3.4956855353478642E-3</v>
      </c>
      <c r="K100" s="152">
        <f t="shared" si="12"/>
        <v>1.6241904112610536E-3</v>
      </c>
      <c r="L100" s="152">
        <f t="shared" si="12"/>
        <v>9.8253494014557551E-4</v>
      </c>
      <c r="M100" s="152">
        <f t="shared" si="12"/>
        <v>7.887015165794416E-4</v>
      </c>
      <c r="N100" s="156">
        <f t="shared" si="12"/>
        <v>2.5398862398321001E-4</v>
      </c>
      <c r="O100" s="157">
        <f t="shared" si="12"/>
        <v>1.9383342356613396E-4</v>
      </c>
      <c r="P100" s="155">
        <f t="shared" si="12"/>
        <v>2.874081797704745E-4</v>
      </c>
    </row>
    <row r="101" spans="1:27" ht="12.75" customHeight="1" x14ac:dyDescent="0.2">
      <c r="A101" s="117" t="s">
        <v>17</v>
      </c>
      <c r="B101" s="156">
        <f>+B80/$R80</f>
        <v>0.48207778581252569</v>
      </c>
      <c r="C101" s="156">
        <f t="shared" si="12"/>
        <v>0.21248599827016604</v>
      </c>
      <c r="D101" s="156">
        <f t="shared" si="12"/>
        <v>0.13043940618486538</v>
      </c>
      <c r="E101" s="152">
        <f t="shared" si="12"/>
        <v>8.0699590227856E-2</v>
      </c>
      <c r="F101" s="152">
        <f t="shared" si="12"/>
        <v>4.6074553008067835E-2</v>
      </c>
      <c r="G101" s="152">
        <f t="shared" si="12"/>
        <v>2.3756859075247778E-2</v>
      </c>
      <c r="H101" s="152">
        <f t="shared" si="12"/>
        <v>1.2023763948558709E-2</v>
      </c>
      <c r="I101" s="152">
        <f t="shared" si="12"/>
        <v>5.6006919335857188E-3</v>
      </c>
      <c r="J101" s="152">
        <f t="shared" si="12"/>
        <v>3.1406411728841436E-3</v>
      </c>
      <c r="K101" s="152">
        <f t="shared" si="12"/>
        <v>1.6022232620131298E-3</v>
      </c>
      <c r="L101" s="152">
        <f t="shared" si="12"/>
        <v>9.145433663703263E-4</v>
      </c>
      <c r="M101" s="152">
        <f t="shared" si="12"/>
        <v>4.9626384221645612E-4</v>
      </c>
      <c r="N101" s="156">
        <f t="shared" si="12"/>
        <v>2.9066882186963859E-4</v>
      </c>
      <c r="O101" s="157">
        <f t="shared" si="12"/>
        <v>1.4887915266493683E-4</v>
      </c>
      <c r="P101" s="155">
        <f t="shared" si="12"/>
        <v>2.4813192110822806E-4</v>
      </c>
    </row>
    <row r="102" spans="1:27" ht="12.75" customHeight="1" x14ac:dyDescent="0.2">
      <c r="A102" s="117" t="s">
        <v>37</v>
      </c>
      <c r="B102" s="156">
        <f>+B81/$R81</f>
        <v>0.48490581496681739</v>
      </c>
      <c r="C102" s="156">
        <f t="shared" si="12"/>
        <v>0.21352331721995874</v>
      </c>
      <c r="D102" s="156">
        <f t="shared" si="12"/>
        <v>0.13251450576133833</v>
      </c>
      <c r="E102" s="152">
        <f t="shared" si="12"/>
        <v>7.9526579619684637E-2</v>
      </c>
      <c r="F102" s="152">
        <f t="shared" si="12"/>
        <v>4.439247115606635E-2</v>
      </c>
      <c r="G102" s="152">
        <f t="shared" si="12"/>
        <v>2.2680381656077522E-2</v>
      </c>
      <c r="H102" s="152">
        <f t="shared" si="12"/>
        <v>1.0688455722979063E-2</v>
      </c>
      <c r="I102" s="152">
        <f t="shared" si="12"/>
        <v>5.5490588945082938E-3</v>
      </c>
      <c r="J102" s="152">
        <f t="shared" si="12"/>
        <v>2.726114839449712E-3</v>
      </c>
      <c r="K102" s="152">
        <f t="shared" si="12"/>
        <v>1.4449898329323611E-3</v>
      </c>
      <c r="L102" s="152">
        <f t="shared" si="12"/>
        <v>7.5973692246959193E-4</v>
      </c>
      <c r="M102" s="152">
        <f t="shared" si="12"/>
        <v>3.9476526363616047E-4</v>
      </c>
      <c r="N102" s="156">
        <f t="shared" si="12"/>
        <v>2.0110683241842138E-4</v>
      </c>
      <c r="O102" s="157">
        <f t="shared" si="12"/>
        <v>1.7876162881637456E-4</v>
      </c>
      <c r="P102" s="155">
        <f t="shared" si="12"/>
        <v>5.1393968284707688E-4</v>
      </c>
    </row>
    <row r="103" spans="1:27" ht="13.5" thickBot="1" x14ac:dyDescent="0.25">
      <c r="A103" s="132" t="s">
        <v>37</v>
      </c>
      <c r="B103" s="158">
        <f>+B82/$R82</f>
        <v>0.49249759775297508</v>
      </c>
      <c r="C103" s="158">
        <f t="shared" si="12"/>
        <v>0.21491282101822423</v>
      </c>
      <c r="D103" s="158">
        <f t="shared" si="12"/>
        <v>0.13024695920697105</v>
      </c>
      <c r="E103" s="159">
        <f t="shared" si="12"/>
        <v>7.7192204400423778E-2</v>
      </c>
      <c r="F103" s="159">
        <f t="shared" si="12"/>
        <v>4.0793028966582073E-2</v>
      </c>
      <c r="G103" s="159">
        <f t="shared" si="12"/>
        <v>2.1969267663701841E-2</v>
      </c>
      <c r="H103" s="159">
        <f t="shared" si="12"/>
        <v>1.0208523254572482E-2</v>
      </c>
      <c r="I103" s="159">
        <f t="shared" si="12"/>
        <v>5.6339878943175567E-3</v>
      </c>
      <c r="J103" s="159">
        <f t="shared" si="12"/>
        <v>2.8826964298913444E-3</v>
      </c>
      <c r="K103" s="159">
        <f t="shared" si="12"/>
        <v>1.6097108269478733E-3</v>
      </c>
      <c r="L103" s="159">
        <f t="shared" si="12"/>
        <v>9.5268599962221073E-4</v>
      </c>
      <c r="M103" s="159">
        <f t="shared" si="12"/>
        <v>4.1885332742010991E-4</v>
      </c>
      <c r="N103" s="158">
        <f t="shared" si="12"/>
        <v>2.5459712058869426E-4</v>
      </c>
      <c r="O103" s="160">
        <f t="shared" si="12"/>
        <v>1.3140496546513251E-4</v>
      </c>
      <c r="P103" s="161">
        <f t="shared" si="12"/>
        <v>2.9566117229654814E-4</v>
      </c>
    </row>
    <row r="104" spans="1:27" ht="13.5" thickTop="1" x14ac:dyDescent="0.2">
      <c r="J104" s="162"/>
      <c r="U104" s="12"/>
      <c r="V104" s="12"/>
    </row>
    <row r="105" spans="1:27" x14ac:dyDescent="0.2">
      <c r="U105" s="12"/>
      <c r="V105" s="12"/>
    </row>
    <row r="106" spans="1:27" x14ac:dyDescent="0.2">
      <c r="U106" s="12"/>
      <c r="V106" s="12"/>
      <c r="W106" s="12"/>
      <c r="X106" s="12"/>
      <c r="Y106" s="12"/>
      <c r="Z106" s="12"/>
      <c r="AA106" s="12"/>
    </row>
    <row r="107" spans="1:27" x14ac:dyDescent="0.2">
      <c r="E107" s="163"/>
    </row>
    <row r="108" spans="1:27" x14ac:dyDescent="0.2">
      <c r="E108" s="163"/>
    </row>
    <row r="109" spans="1:27" x14ac:dyDescent="0.2">
      <c r="E109" s="163"/>
    </row>
    <row r="110" spans="1:27" x14ac:dyDescent="0.2">
      <c r="E110" s="163"/>
    </row>
    <row r="111" spans="1:27" x14ac:dyDescent="0.2">
      <c r="E111" s="163"/>
    </row>
    <row r="112" spans="1:27" x14ac:dyDescent="0.2">
      <c r="E112" s="163"/>
    </row>
    <row r="113" spans="5:5" x14ac:dyDescent="0.2">
      <c r="E113" s="163"/>
    </row>
    <row r="114" spans="5:5" x14ac:dyDescent="0.2">
      <c r="E114" s="163"/>
    </row>
    <row r="115" spans="5:5" x14ac:dyDescent="0.2">
      <c r="E115" s="163"/>
    </row>
    <row r="116" spans="5:5" x14ac:dyDescent="0.2">
      <c r="E116" s="163"/>
    </row>
    <row r="117" spans="5:5" x14ac:dyDescent="0.2">
      <c r="E117" s="163"/>
    </row>
    <row r="118" spans="5:5" x14ac:dyDescent="0.2">
      <c r="E118" s="163"/>
    </row>
    <row r="119" spans="5:5" x14ac:dyDescent="0.2">
      <c r="E119" s="163"/>
    </row>
    <row r="120" spans="5:5" x14ac:dyDescent="0.2">
      <c r="E120" s="163"/>
    </row>
    <row r="121" spans="5:5" x14ac:dyDescent="0.2">
      <c r="E121" s="163"/>
    </row>
    <row r="122" spans="5:5" x14ac:dyDescent="0.2">
      <c r="E122" s="163"/>
    </row>
    <row r="123" spans="5:5" x14ac:dyDescent="0.2">
      <c r="E123" s="163"/>
    </row>
    <row r="124" spans="5:5" x14ac:dyDescent="0.2">
      <c r="E124" s="163"/>
    </row>
    <row r="125" spans="5:5" x14ac:dyDescent="0.2">
      <c r="E125" s="163"/>
    </row>
    <row r="126" spans="5:5" x14ac:dyDescent="0.2">
      <c r="E126" s="163"/>
    </row>
    <row r="127" spans="5:5" x14ac:dyDescent="0.2">
      <c r="E127" s="163"/>
    </row>
    <row r="128" spans="5:5" x14ac:dyDescent="0.2">
      <c r="E128" s="163"/>
    </row>
    <row r="129" spans="5:7" x14ac:dyDescent="0.2">
      <c r="E129" s="163"/>
    </row>
    <row r="130" spans="5:7" x14ac:dyDescent="0.2">
      <c r="E130" s="163"/>
    </row>
    <row r="131" spans="5:7" x14ac:dyDescent="0.2">
      <c r="E131" s="163"/>
    </row>
    <row r="132" spans="5:7" x14ac:dyDescent="0.2">
      <c r="E132" s="163"/>
      <c r="G132" s="164"/>
    </row>
    <row r="133" spans="5:7" x14ac:dyDescent="0.2">
      <c r="E133" s="163"/>
    </row>
    <row r="165" spans="23:27" x14ac:dyDescent="0.2">
      <c r="W165" s="165"/>
      <c r="X165" s="165"/>
    </row>
    <row r="166" spans="23:27" x14ac:dyDescent="0.2">
      <c r="W166" s="165"/>
      <c r="X166" s="165"/>
    </row>
    <row r="167" spans="23:27" x14ac:dyDescent="0.2">
      <c r="W167" s="165"/>
      <c r="X167" s="165"/>
      <c r="Y167" s="166"/>
      <c r="Z167" s="166"/>
      <c r="AA167" s="166"/>
    </row>
    <row r="168" spans="23:27" x14ac:dyDescent="0.2">
      <c r="W168" s="165"/>
      <c r="X168" s="165"/>
    </row>
    <row r="169" spans="23:27" x14ac:dyDescent="0.2">
      <c r="W169" s="165"/>
      <c r="X169" s="165"/>
    </row>
  </sheetData>
  <sheetProtection password="E1D9" sheet="1" objects="1" scenarios="1"/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5"/>
  <sheetViews>
    <sheetView workbookViewId="0">
      <pane ySplit="3" topLeftCell="A4" activePane="bottomLeft" state="frozen"/>
      <selection pane="bottomLeft" sqref="A1:M1"/>
    </sheetView>
  </sheetViews>
  <sheetFormatPr defaultRowHeight="12.75" x14ac:dyDescent="0.2"/>
  <cols>
    <col min="1" max="2" width="2.28515625" style="16" customWidth="1"/>
    <col min="3" max="3" width="24" style="16" customWidth="1"/>
    <col min="4" max="4" width="8.7109375" style="272" customWidth="1"/>
    <col min="5" max="5" width="10.5703125" style="272" customWidth="1"/>
    <col min="6" max="6" width="7.5703125" style="272" customWidth="1"/>
    <col min="7" max="7" width="15" style="272" customWidth="1"/>
    <col min="8" max="8" width="19.7109375" style="273" customWidth="1"/>
    <col min="9" max="9" width="20.7109375" style="274" customWidth="1"/>
    <col min="10" max="10" width="16.7109375" style="274" customWidth="1"/>
    <col min="11" max="11" width="7.42578125" style="272" customWidth="1"/>
    <col min="12" max="12" width="8.85546875" style="272" customWidth="1"/>
    <col min="13" max="13" width="14.7109375" style="275" customWidth="1"/>
    <col min="14" max="14" width="9.85546875" style="167" customWidth="1"/>
    <col min="15" max="15" width="7.85546875" style="16" customWidth="1"/>
    <col min="16" max="16" width="7.7109375" style="16" customWidth="1"/>
    <col min="17" max="17" width="7.5703125" style="16" customWidth="1"/>
    <col min="18" max="18" width="7.42578125" style="16" customWidth="1"/>
    <col min="19" max="21" width="9.140625" style="16"/>
    <col min="22" max="22" width="10.140625" style="16" bestFit="1" customWidth="1"/>
    <col min="23" max="256" width="9.140625" style="16"/>
    <col min="257" max="258" width="2.28515625" style="16" customWidth="1"/>
    <col min="259" max="259" width="24" style="16" customWidth="1"/>
    <col min="260" max="260" width="8.7109375" style="16" customWidth="1"/>
    <col min="261" max="261" width="10.5703125" style="16" customWidth="1"/>
    <col min="262" max="262" width="7.5703125" style="16" customWidth="1"/>
    <col min="263" max="263" width="15" style="16" customWidth="1"/>
    <col min="264" max="264" width="19.7109375" style="16" customWidth="1"/>
    <col min="265" max="265" width="20.7109375" style="16" customWidth="1"/>
    <col min="266" max="266" width="16.7109375" style="16" customWidth="1"/>
    <col min="267" max="267" width="7.42578125" style="16" customWidth="1"/>
    <col min="268" max="268" width="8.85546875" style="16" customWidth="1"/>
    <col min="269" max="269" width="14.7109375" style="16" customWidth="1"/>
    <col min="270" max="270" width="9.85546875" style="16" customWidth="1"/>
    <col min="271" max="271" width="7.85546875" style="16" customWidth="1"/>
    <col min="272" max="272" width="7.7109375" style="16" customWidth="1"/>
    <col min="273" max="273" width="7.5703125" style="16" customWidth="1"/>
    <col min="274" max="274" width="7.42578125" style="16" customWidth="1"/>
    <col min="275" max="277" width="9.140625" style="16"/>
    <col min="278" max="278" width="10.140625" style="16" bestFit="1" customWidth="1"/>
    <col min="279" max="512" width="9.140625" style="16"/>
    <col min="513" max="514" width="2.28515625" style="16" customWidth="1"/>
    <col min="515" max="515" width="24" style="16" customWidth="1"/>
    <col min="516" max="516" width="8.7109375" style="16" customWidth="1"/>
    <col min="517" max="517" width="10.5703125" style="16" customWidth="1"/>
    <col min="518" max="518" width="7.5703125" style="16" customWidth="1"/>
    <col min="519" max="519" width="15" style="16" customWidth="1"/>
    <col min="520" max="520" width="19.7109375" style="16" customWidth="1"/>
    <col min="521" max="521" width="20.7109375" style="16" customWidth="1"/>
    <col min="522" max="522" width="16.7109375" style="16" customWidth="1"/>
    <col min="523" max="523" width="7.42578125" style="16" customWidth="1"/>
    <col min="524" max="524" width="8.85546875" style="16" customWidth="1"/>
    <col min="525" max="525" width="14.7109375" style="16" customWidth="1"/>
    <col min="526" max="526" width="9.85546875" style="16" customWidth="1"/>
    <col min="527" max="527" width="7.85546875" style="16" customWidth="1"/>
    <col min="528" max="528" width="7.7109375" style="16" customWidth="1"/>
    <col min="529" max="529" width="7.5703125" style="16" customWidth="1"/>
    <col min="530" max="530" width="7.42578125" style="16" customWidth="1"/>
    <col min="531" max="533" width="9.140625" style="16"/>
    <col min="534" max="534" width="10.140625" style="16" bestFit="1" customWidth="1"/>
    <col min="535" max="768" width="9.140625" style="16"/>
    <col min="769" max="770" width="2.28515625" style="16" customWidth="1"/>
    <col min="771" max="771" width="24" style="16" customWidth="1"/>
    <col min="772" max="772" width="8.7109375" style="16" customWidth="1"/>
    <col min="773" max="773" width="10.5703125" style="16" customWidth="1"/>
    <col min="774" max="774" width="7.5703125" style="16" customWidth="1"/>
    <col min="775" max="775" width="15" style="16" customWidth="1"/>
    <col min="776" max="776" width="19.7109375" style="16" customWidth="1"/>
    <col min="777" max="777" width="20.7109375" style="16" customWidth="1"/>
    <col min="778" max="778" width="16.7109375" style="16" customWidth="1"/>
    <col min="779" max="779" width="7.42578125" style="16" customWidth="1"/>
    <col min="780" max="780" width="8.85546875" style="16" customWidth="1"/>
    <col min="781" max="781" width="14.7109375" style="16" customWidth="1"/>
    <col min="782" max="782" width="9.85546875" style="16" customWidth="1"/>
    <col min="783" max="783" width="7.85546875" style="16" customWidth="1"/>
    <col min="784" max="784" width="7.7109375" style="16" customWidth="1"/>
    <col min="785" max="785" width="7.5703125" style="16" customWidth="1"/>
    <col min="786" max="786" width="7.42578125" style="16" customWidth="1"/>
    <col min="787" max="789" width="9.140625" style="16"/>
    <col min="790" max="790" width="10.140625" style="16" bestFit="1" customWidth="1"/>
    <col min="791" max="1024" width="9.140625" style="16"/>
    <col min="1025" max="1026" width="2.28515625" style="16" customWidth="1"/>
    <col min="1027" max="1027" width="24" style="16" customWidth="1"/>
    <col min="1028" max="1028" width="8.7109375" style="16" customWidth="1"/>
    <col min="1029" max="1029" width="10.5703125" style="16" customWidth="1"/>
    <col min="1030" max="1030" width="7.5703125" style="16" customWidth="1"/>
    <col min="1031" max="1031" width="15" style="16" customWidth="1"/>
    <col min="1032" max="1032" width="19.7109375" style="16" customWidth="1"/>
    <col min="1033" max="1033" width="20.7109375" style="16" customWidth="1"/>
    <col min="1034" max="1034" width="16.7109375" style="16" customWidth="1"/>
    <col min="1035" max="1035" width="7.42578125" style="16" customWidth="1"/>
    <col min="1036" max="1036" width="8.85546875" style="16" customWidth="1"/>
    <col min="1037" max="1037" width="14.7109375" style="16" customWidth="1"/>
    <col min="1038" max="1038" width="9.85546875" style="16" customWidth="1"/>
    <col min="1039" max="1039" width="7.85546875" style="16" customWidth="1"/>
    <col min="1040" max="1040" width="7.7109375" style="16" customWidth="1"/>
    <col min="1041" max="1041" width="7.5703125" style="16" customWidth="1"/>
    <col min="1042" max="1042" width="7.42578125" style="16" customWidth="1"/>
    <col min="1043" max="1045" width="9.140625" style="16"/>
    <col min="1046" max="1046" width="10.140625" style="16" bestFit="1" customWidth="1"/>
    <col min="1047" max="1280" width="9.140625" style="16"/>
    <col min="1281" max="1282" width="2.28515625" style="16" customWidth="1"/>
    <col min="1283" max="1283" width="24" style="16" customWidth="1"/>
    <col min="1284" max="1284" width="8.7109375" style="16" customWidth="1"/>
    <col min="1285" max="1285" width="10.5703125" style="16" customWidth="1"/>
    <col min="1286" max="1286" width="7.5703125" style="16" customWidth="1"/>
    <col min="1287" max="1287" width="15" style="16" customWidth="1"/>
    <col min="1288" max="1288" width="19.7109375" style="16" customWidth="1"/>
    <col min="1289" max="1289" width="20.7109375" style="16" customWidth="1"/>
    <col min="1290" max="1290" width="16.7109375" style="16" customWidth="1"/>
    <col min="1291" max="1291" width="7.42578125" style="16" customWidth="1"/>
    <col min="1292" max="1292" width="8.85546875" style="16" customWidth="1"/>
    <col min="1293" max="1293" width="14.7109375" style="16" customWidth="1"/>
    <col min="1294" max="1294" width="9.85546875" style="16" customWidth="1"/>
    <col min="1295" max="1295" width="7.85546875" style="16" customWidth="1"/>
    <col min="1296" max="1296" width="7.7109375" style="16" customWidth="1"/>
    <col min="1297" max="1297" width="7.5703125" style="16" customWidth="1"/>
    <col min="1298" max="1298" width="7.42578125" style="16" customWidth="1"/>
    <col min="1299" max="1301" width="9.140625" style="16"/>
    <col min="1302" max="1302" width="10.140625" style="16" bestFit="1" customWidth="1"/>
    <col min="1303" max="1536" width="9.140625" style="16"/>
    <col min="1537" max="1538" width="2.28515625" style="16" customWidth="1"/>
    <col min="1539" max="1539" width="24" style="16" customWidth="1"/>
    <col min="1540" max="1540" width="8.7109375" style="16" customWidth="1"/>
    <col min="1541" max="1541" width="10.5703125" style="16" customWidth="1"/>
    <col min="1542" max="1542" width="7.5703125" style="16" customWidth="1"/>
    <col min="1543" max="1543" width="15" style="16" customWidth="1"/>
    <col min="1544" max="1544" width="19.7109375" style="16" customWidth="1"/>
    <col min="1545" max="1545" width="20.7109375" style="16" customWidth="1"/>
    <col min="1546" max="1546" width="16.7109375" style="16" customWidth="1"/>
    <col min="1547" max="1547" width="7.42578125" style="16" customWidth="1"/>
    <col min="1548" max="1548" width="8.85546875" style="16" customWidth="1"/>
    <col min="1549" max="1549" width="14.7109375" style="16" customWidth="1"/>
    <col min="1550" max="1550" width="9.85546875" style="16" customWidth="1"/>
    <col min="1551" max="1551" width="7.85546875" style="16" customWidth="1"/>
    <col min="1552" max="1552" width="7.7109375" style="16" customWidth="1"/>
    <col min="1553" max="1553" width="7.5703125" style="16" customWidth="1"/>
    <col min="1554" max="1554" width="7.42578125" style="16" customWidth="1"/>
    <col min="1555" max="1557" width="9.140625" style="16"/>
    <col min="1558" max="1558" width="10.140625" style="16" bestFit="1" customWidth="1"/>
    <col min="1559" max="1792" width="9.140625" style="16"/>
    <col min="1793" max="1794" width="2.28515625" style="16" customWidth="1"/>
    <col min="1795" max="1795" width="24" style="16" customWidth="1"/>
    <col min="1796" max="1796" width="8.7109375" style="16" customWidth="1"/>
    <col min="1797" max="1797" width="10.5703125" style="16" customWidth="1"/>
    <col min="1798" max="1798" width="7.5703125" style="16" customWidth="1"/>
    <col min="1799" max="1799" width="15" style="16" customWidth="1"/>
    <col min="1800" max="1800" width="19.7109375" style="16" customWidth="1"/>
    <col min="1801" max="1801" width="20.7109375" style="16" customWidth="1"/>
    <col min="1802" max="1802" width="16.7109375" style="16" customWidth="1"/>
    <col min="1803" max="1803" width="7.42578125" style="16" customWidth="1"/>
    <col min="1804" max="1804" width="8.85546875" style="16" customWidth="1"/>
    <col min="1805" max="1805" width="14.7109375" style="16" customWidth="1"/>
    <col min="1806" max="1806" width="9.85546875" style="16" customWidth="1"/>
    <col min="1807" max="1807" width="7.85546875" style="16" customWidth="1"/>
    <col min="1808" max="1808" width="7.7109375" style="16" customWidth="1"/>
    <col min="1809" max="1809" width="7.5703125" style="16" customWidth="1"/>
    <col min="1810" max="1810" width="7.42578125" style="16" customWidth="1"/>
    <col min="1811" max="1813" width="9.140625" style="16"/>
    <col min="1814" max="1814" width="10.140625" style="16" bestFit="1" customWidth="1"/>
    <col min="1815" max="2048" width="9.140625" style="16"/>
    <col min="2049" max="2050" width="2.28515625" style="16" customWidth="1"/>
    <col min="2051" max="2051" width="24" style="16" customWidth="1"/>
    <col min="2052" max="2052" width="8.7109375" style="16" customWidth="1"/>
    <col min="2053" max="2053" width="10.5703125" style="16" customWidth="1"/>
    <col min="2054" max="2054" width="7.5703125" style="16" customWidth="1"/>
    <col min="2055" max="2055" width="15" style="16" customWidth="1"/>
    <col min="2056" max="2056" width="19.7109375" style="16" customWidth="1"/>
    <col min="2057" max="2057" width="20.7109375" style="16" customWidth="1"/>
    <col min="2058" max="2058" width="16.7109375" style="16" customWidth="1"/>
    <col min="2059" max="2059" width="7.42578125" style="16" customWidth="1"/>
    <col min="2060" max="2060" width="8.85546875" style="16" customWidth="1"/>
    <col min="2061" max="2061" width="14.7109375" style="16" customWidth="1"/>
    <col min="2062" max="2062" width="9.85546875" style="16" customWidth="1"/>
    <col min="2063" max="2063" width="7.85546875" style="16" customWidth="1"/>
    <col min="2064" max="2064" width="7.7109375" style="16" customWidth="1"/>
    <col min="2065" max="2065" width="7.5703125" style="16" customWidth="1"/>
    <col min="2066" max="2066" width="7.42578125" style="16" customWidth="1"/>
    <col min="2067" max="2069" width="9.140625" style="16"/>
    <col min="2070" max="2070" width="10.140625" style="16" bestFit="1" customWidth="1"/>
    <col min="2071" max="2304" width="9.140625" style="16"/>
    <col min="2305" max="2306" width="2.28515625" style="16" customWidth="1"/>
    <col min="2307" max="2307" width="24" style="16" customWidth="1"/>
    <col min="2308" max="2308" width="8.7109375" style="16" customWidth="1"/>
    <col min="2309" max="2309" width="10.5703125" style="16" customWidth="1"/>
    <col min="2310" max="2310" width="7.5703125" style="16" customWidth="1"/>
    <col min="2311" max="2311" width="15" style="16" customWidth="1"/>
    <col min="2312" max="2312" width="19.7109375" style="16" customWidth="1"/>
    <col min="2313" max="2313" width="20.7109375" style="16" customWidth="1"/>
    <col min="2314" max="2314" width="16.7109375" style="16" customWidth="1"/>
    <col min="2315" max="2315" width="7.42578125" style="16" customWidth="1"/>
    <col min="2316" max="2316" width="8.85546875" style="16" customWidth="1"/>
    <col min="2317" max="2317" width="14.7109375" style="16" customWidth="1"/>
    <col min="2318" max="2318" width="9.85546875" style="16" customWidth="1"/>
    <col min="2319" max="2319" width="7.85546875" style="16" customWidth="1"/>
    <col min="2320" max="2320" width="7.7109375" style="16" customWidth="1"/>
    <col min="2321" max="2321" width="7.5703125" style="16" customWidth="1"/>
    <col min="2322" max="2322" width="7.42578125" style="16" customWidth="1"/>
    <col min="2323" max="2325" width="9.140625" style="16"/>
    <col min="2326" max="2326" width="10.140625" style="16" bestFit="1" customWidth="1"/>
    <col min="2327" max="2560" width="9.140625" style="16"/>
    <col min="2561" max="2562" width="2.28515625" style="16" customWidth="1"/>
    <col min="2563" max="2563" width="24" style="16" customWidth="1"/>
    <col min="2564" max="2564" width="8.7109375" style="16" customWidth="1"/>
    <col min="2565" max="2565" width="10.5703125" style="16" customWidth="1"/>
    <col min="2566" max="2566" width="7.5703125" style="16" customWidth="1"/>
    <col min="2567" max="2567" width="15" style="16" customWidth="1"/>
    <col min="2568" max="2568" width="19.7109375" style="16" customWidth="1"/>
    <col min="2569" max="2569" width="20.7109375" style="16" customWidth="1"/>
    <col min="2570" max="2570" width="16.7109375" style="16" customWidth="1"/>
    <col min="2571" max="2571" width="7.42578125" style="16" customWidth="1"/>
    <col min="2572" max="2572" width="8.85546875" style="16" customWidth="1"/>
    <col min="2573" max="2573" width="14.7109375" style="16" customWidth="1"/>
    <col min="2574" max="2574" width="9.85546875" style="16" customWidth="1"/>
    <col min="2575" max="2575" width="7.85546875" style="16" customWidth="1"/>
    <col min="2576" max="2576" width="7.7109375" style="16" customWidth="1"/>
    <col min="2577" max="2577" width="7.5703125" style="16" customWidth="1"/>
    <col min="2578" max="2578" width="7.42578125" style="16" customWidth="1"/>
    <col min="2579" max="2581" width="9.140625" style="16"/>
    <col min="2582" max="2582" width="10.140625" style="16" bestFit="1" customWidth="1"/>
    <col min="2583" max="2816" width="9.140625" style="16"/>
    <col min="2817" max="2818" width="2.28515625" style="16" customWidth="1"/>
    <col min="2819" max="2819" width="24" style="16" customWidth="1"/>
    <col min="2820" max="2820" width="8.7109375" style="16" customWidth="1"/>
    <col min="2821" max="2821" width="10.5703125" style="16" customWidth="1"/>
    <col min="2822" max="2822" width="7.5703125" style="16" customWidth="1"/>
    <col min="2823" max="2823" width="15" style="16" customWidth="1"/>
    <col min="2824" max="2824" width="19.7109375" style="16" customWidth="1"/>
    <col min="2825" max="2825" width="20.7109375" style="16" customWidth="1"/>
    <col min="2826" max="2826" width="16.7109375" style="16" customWidth="1"/>
    <col min="2827" max="2827" width="7.42578125" style="16" customWidth="1"/>
    <col min="2828" max="2828" width="8.85546875" style="16" customWidth="1"/>
    <col min="2829" max="2829" width="14.7109375" style="16" customWidth="1"/>
    <col min="2830" max="2830" width="9.85546875" style="16" customWidth="1"/>
    <col min="2831" max="2831" width="7.85546875" style="16" customWidth="1"/>
    <col min="2832" max="2832" width="7.7109375" style="16" customWidth="1"/>
    <col min="2833" max="2833" width="7.5703125" style="16" customWidth="1"/>
    <col min="2834" max="2834" width="7.42578125" style="16" customWidth="1"/>
    <col min="2835" max="2837" width="9.140625" style="16"/>
    <col min="2838" max="2838" width="10.140625" style="16" bestFit="1" customWidth="1"/>
    <col min="2839" max="3072" width="9.140625" style="16"/>
    <col min="3073" max="3074" width="2.28515625" style="16" customWidth="1"/>
    <col min="3075" max="3075" width="24" style="16" customWidth="1"/>
    <col min="3076" max="3076" width="8.7109375" style="16" customWidth="1"/>
    <col min="3077" max="3077" width="10.5703125" style="16" customWidth="1"/>
    <col min="3078" max="3078" width="7.5703125" style="16" customWidth="1"/>
    <col min="3079" max="3079" width="15" style="16" customWidth="1"/>
    <col min="3080" max="3080" width="19.7109375" style="16" customWidth="1"/>
    <col min="3081" max="3081" width="20.7109375" style="16" customWidth="1"/>
    <col min="3082" max="3082" width="16.7109375" style="16" customWidth="1"/>
    <col min="3083" max="3083" width="7.42578125" style="16" customWidth="1"/>
    <col min="3084" max="3084" width="8.85546875" style="16" customWidth="1"/>
    <col min="3085" max="3085" width="14.7109375" style="16" customWidth="1"/>
    <col min="3086" max="3086" width="9.85546875" style="16" customWidth="1"/>
    <col min="3087" max="3087" width="7.85546875" style="16" customWidth="1"/>
    <col min="3088" max="3088" width="7.7109375" style="16" customWidth="1"/>
    <col min="3089" max="3089" width="7.5703125" style="16" customWidth="1"/>
    <col min="3090" max="3090" width="7.42578125" style="16" customWidth="1"/>
    <col min="3091" max="3093" width="9.140625" style="16"/>
    <col min="3094" max="3094" width="10.140625" style="16" bestFit="1" customWidth="1"/>
    <col min="3095" max="3328" width="9.140625" style="16"/>
    <col min="3329" max="3330" width="2.28515625" style="16" customWidth="1"/>
    <col min="3331" max="3331" width="24" style="16" customWidth="1"/>
    <col min="3332" max="3332" width="8.7109375" style="16" customWidth="1"/>
    <col min="3333" max="3333" width="10.5703125" style="16" customWidth="1"/>
    <col min="3334" max="3334" width="7.5703125" style="16" customWidth="1"/>
    <col min="3335" max="3335" width="15" style="16" customWidth="1"/>
    <col min="3336" max="3336" width="19.7109375" style="16" customWidth="1"/>
    <col min="3337" max="3337" width="20.7109375" style="16" customWidth="1"/>
    <col min="3338" max="3338" width="16.7109375" style="16" customWidth="1"/>
    <col min="3339" max="3339" width="7.42578125" style="16" customWidth="1"/>
    <col min="3340" max="3340" width="8.85546875" style="16" customWidth="1"/>
    <col min="3341" max="3341" width="14.7109375" style="16" customWidth="1"/>
    <col min="3342" max="3342" width="9.85546875" style="16" customWidth="1"/>
    <col min="3343" max="3343" width="7.85546875" style="16" customWidth="1"/>
    <col min="3344" max="3344" width="7.7109375" style="16" customWidth="1"/>
    <col min="3345" max="3345" width="7.5703125" style="16" customWidth="1"/>
    <col min="3346" max="3346" width="7.42578125" style="16" customWidth="1"/>
    <col min="3347" max="3349" width="9.140625" style="16"/>
    <col min="3350" max="3350" width="10.140625" style="16" bestFit="1" customWidth="1"/>
    <col min="3351" max="3584" width="9.140625" style="16"/>
    <col min="3585" max="3586" width="2.28515625" style="16" customWidth="1"/>
    <col min="3587" max="3587" width="24" style="16" customWidth="1"/>
    <col min="3588" max="3588" width="8.7109375" style="16" customWidth="1"/>
    <col min="3589" max="3589" width="10.5703125" style="16" customWidth="1"/>
    <col min="3590" max="3590" width="7.5703125" style="16" customWidth="1"/>
    <col min="3591" max="3591" width="15" style="16" customWidth="1"/>
    <col min="3592" max="3592" width="19.7109375" style="16" customWidth="1"/>
    <col min="3593" max="3593" width="20.7109375" style="16" customWidth="1"/>
    <col min="3594" max="3594" width="16.7109375" style="16" customWidth="1"/>
    <col min="3595" max="3595" width="7.42578125" style="16" customWidth="1"/>
    <col min="3596" max="3596" width="8.85546875" style="16" customWidth="1"/>
    <col min="3597" max="3597" width="14.7109375" style="16" customWidth="1"/>
    <col min="3598" max="3598" width="9.85546875" style="16" customWidth="1"/>
    <col min="3599" max="3599" width="7.85546875" style="16" customWidth="1"/>
    <col min="3600" max="3600" width="7.7109375" style="16" customWidth="1"/>
    <col min="3601" max="3601" width="7.5703125" style="16" customWidth="1"/>
    <col min="3602" max="3602" width="7.42578125" style="16" customWidth="1"/>
    <col min="3603" max="3605" width="9.140625" style="16"/>
    <col min="3606" max="3606" width="10.140625" style="16" bestFit="1" customWidth="1"/>
    <col min="3607" max="3840" width="9.140625" style="16"/>
    <col min="3841" max="3842" width="2.28515625" style="16" customWidth="1"/>
    <col min="3843" max="3843" width="24" style="16" customWidth="1"/>
    <col min="3844" max="3844" width="8.7109375" style="16" customWidth="1"/>
    <col min="3845" max="3845" width="10.5703125" style="16" customWidth="1"/>
    <col min="3846" max="3846" width="7.5703125" style="16" customWidth="1"/>
    <col min="3847" max="3847" width="15" style="16" customWidth="1"/>
    <col min="3848" max="3848" width="19.7109375" style="16" customWidth="1"/>
    <col min="3849" max="3849" width="20.7109375" style="16" customWidth="1"/>
    <col min="3850" max="3850" width="16.7109375" style="16" customWidth="1"/>
    <col min="3851" max="3851" width="7.42578125" style="16" customWidth="1"/>
    <col min="3852" max="3852" width="8.85546875" style="16" customWidth="1"/>
    <col min="3853" max="3853" width="14.7109375" style="16" customWidth="1"/>
    <col min="3854" max="3854" width="9.85546875" style="16" customWidth="1"/>
    <col min="3855" max="3855" width="7.85546875" style="16" customWidth="1"/>
    <col min="3856" max="3856" width="7.7109375" style="16" customWidth="1"/>
    <col min="3857" max="3857" width="7.5703125" style="16" customWidth="1"/>
    <col min="3858" max="3858" width="7.42578125" style="16" customWidth="1"/>
    <col min="3859" max="3861" width="9.140625" style="16"/>
    <col min="3862" max="3862" width="10.140625" style="16" bestFit="1" customWidth="1"/>
    <col min="3863" max="4096" width="9.140625" style="16"/>
    <col min="4097" max="4098" width="2.28515625" style="16" customWidth="1"/>
    <col min="4099" max="4099" width="24" style="16" customWidth="1"/>
    <col min="4100" max="4100" width="8.7109375" style="16" customWidth="1"/>
    <col min="4101" max="4101" width="10.5703125" style="16" customWidth="1"/>
    <col min="4102" max="4102" width="7.5703125" style="16" customWidth="1"/>
    <col min="4103" max="4103" width="15" style="16" customWidth="1"/>
    <col min="4104" max="4104" width="19.7109375" style="16" customWidth="1"/>
    <col min="4105" max="4105" width="20.7109375" style="16" customWidth="1"/>
    <col min="4106" max="4106" width="16.7109375" style="16" customWidth="1"/>
    <col min="4107" max="4107" width="7.42578125" style="16" customWidth="1"/>
    <col min="4108" max="4108" width="8.85546875" style="16" customWidth="1"/>
    <col min="4109" max="4109" width="14.7109375" style="16" customWidth="1"/>
    <col min="4110" max="4110" width="9.85546875" style="16" customWidth="1"/>
    <col min="4111" max="4111" width="7.85546875" style="16" customWidth="1"/>
    <col min="4112" max="4112" width="7.7109375" style="16" customWidth="1"/>
    <col min="4113" max="4113" width="7.5703125" style="16" customWidth="1"/>
    <col min="4114" max="4114" width="7.42578125" style="16" customWidth="1"/>
    <col min="4115" max="4117" width="9.140625" style="16"/>
    <col min="4118" max="4118" width="10.140625" style="16" bestFit="1" customWidth="1"/>
    <col min="4119" max="4352" width="9.140625" style="16"/>
    <col min="4353" max="4354" width="2.28515625" style="16" customWidth="1"/>
    <col min="4355" max="4355" width="24" style="16" customWidth="1"/>
    <col min="4356" max="4356" width="8.7109375" style="16" customWidth="1"/>
    <col min="4357" max="4357" width="10.5703125" style="16" customWidth="1"/>
    <col min="4358" max="4358" width="7.5703125" style="16" customWidth="1"/>
    <col min="4359" max="4359" width="15" style="16" customWidth="1"/>
    <col min="4360" max="4360" width="19.7109375" style="16" customWidth="1"/>
    <col min="4361" max="4361" width="20.7109375" style="16" customWidth="1"/>
    <col min="4362" max="4362" width="16.7109375" style="16" customWidth="1"/>
    <col min="4363" max="4363" width="7.42578125" style="16" customWidth="1"/>
    <col min="4364" max="4364" width="8.85546875" style="16" customWidth="1"/>
    <col min="4365" max="4365" width="14.7109375" style="16" customWidth="1"/>
    <col min="4366" max="4366" width="9.85546875" style="16" customWidth="1"/>
    <col min="4367" max="4367" width="7.85546875" style="16" customWidth="1"/>
    <col min="4368" max="4368" width="7.7109375" style="16" customWidth="1"/>
    <col min="4369" max="4369" width="7.5703125" style="16" customWidth="1"/>
    <col min="4370" max="4370" width="7.42578125" style="16" customWidth="1"/>
    <col min="4371" max="4373" width="9.140625" style="16"/>
    <col min="4374" max="4374" width="10.140625" style="16" bestFit="1" customWidth="1"/>
    <col min="4375" max="4608" width="9.140625" style="16"/>
    <col min="4609" max="4610" width="2.28515625" style="16" customWidth="1"/>
    <col min="4611" max="4611" width="24" style="16" customWidth="1"/>
    <col min="4612" max="4612" width="8.7109375" style="16" customWidth="1"/>
    <col min="4613" max="4613" width="10.5703125" style="16" customWidth="1"/>
    <col min="4614" max="4614" width="7.5703125" style="16" customWidth="1"/>
    <col min="4615" max="4615" width="15" style="16" customWidth="1"/>
    <col min="4616" max="4616" width="19.7109375" style="16" customWidth="1"/>
    <col min="4617" max="4617" width="20.7109375" style="16" customWidth="1"/>
    <col min="4618" max="4618" width="16.7109375" style="16" customWidth="1"/>
    <col min="4619" max="4619" width="7.42578125" style="16" customWidth="1"/>
    <col min="4620" max="4620" width="8.85546875" style="16" customWidth="1"/>
    <col min="4621" max="4621" width="14.7109375" style="16" customWidth="1"/>
    <col min="4622" max="4622" width="9.85546875" style="16" customWidth="1"/>
    <col min="4623" max="4623" width="7.85546875" style="16" customWidth="1"/>
    <col min="4624" max="4624" width="7.7109375" style="16" customWidth="1"/>
    <col min="4625" max="4625" width="7.5703125" style="16" customWidth="1"/>
    <col min="4626" max="4626" width="7.42578125" style="16" customWidth="1"/>
    <col min="4627" max="4629" width="9.140625" style="16"/>
    <col min="4630" max="4630" width="10.140625" style="16" bestFit="1" customWidth="1"/>
    <col min="4631" max="4864" width="9.140625" style="16"/>
    <col min="4865" max="4866" width="2.28515625" style="16" customWidth="1"/>
    <col min="4867" max="4867" width="24" style="16" customWidth="1"/>
    <col min="4868" max="4868" width="8.7109375" style="16" customWidth="1"/>
    <col min="4869" max="4869" width="10.5703125" style="16" customWidth="1"/>
    <col min="4870" max="4870" width="7.5703125" style="16" customWidth="1"/>
    <col min="4871" max="4871" width="15" style="16" customWidth="1"/>
    <col min="4872" max="4872" width="19.7109375" style="16" customWidth="1"/>
    <col min="4873" max="4873" width="20.7109375" style="16" customWidth="1"/>
    <col min="4874" max="4874" width="16.7109375" style="16" customWidth="1"/>
    <col min="4875" max="4875" width="7.42578125" style="16" customWidth="1"/>
    <col min="4876" max="4876" width="8.85546875" style="16" customWidth="1"/>
    <col min="4877" max="4877" width="14.7109375" style="16" customWidth="1"/>
    <col min="4878" max="4878" width="9.85546875" style="16" customWidth="1"/>
    <col min="4879" max="4879" width="7.85546875" style="16" customWidth="1"/>
    <col min="4880" max="4880" width="7.7109375" style="16" customWidth="1"/>
    <col min="4881" max="4881" width="7.5703125" style="16" customWidth="1"/>
    <col min="4882" max="4882" width="7.42578125" style="16" customWidth="1"/>
    <col min="4883" max="4885" width="9.140625" style="16"/>
    <col min="4886" max="4886" width="10.140625" style="16" bestFit="1" customWidth="1"/>
    <col min="4887" max="5120" width="9.140625" style="16"/>
    <col min="5121" max="5122" width="2.28515625" style="16" customWidth="1"/>
    <col min="5123" max="5123" width="24" style="16" customWidth="1"/>
    <col min="5124" max="5124" width="8.7109375" style="16" customWidth="1"/>
    <col min="5125" max="5125" width="10.5703125" style="16" customWidth="1"/>
    <col min="5126" max="5126" width="7.5703125" style="16" customWidth="1"/>
    <col min="5127" max="5127" width="15" style="16" customWidth="1"/>
    <col min="5128" max="5128" width="19.7109375" style="16" customWidth="1"/>
    <col min="5129" max="5129" width="20.7109375" style="16" customWidth="1"/>
    <col min="5130" max="5130" width="16.7109375" style="16" customWidth="1"/>
    <col min="5131" max="5131" width="7.42578125" style="16" customWidth="1"/>
    <col min="5132" max="5132" width="8.85546875" style="16" customWidth="1"/>
    <col min="5133" max="5133" width="14.7109375" style="16" customWidth="1"/>
    <col min="5134" max="5134" width="9.85546875" style="16" customWidth="1"/>
    <col min="5135" max="5135" width="7.85546875" style="16" customWidth="1"/>
    <col min="5136" max="5136" width="7.7109375" style="16" customWidth="1"/>
    <col min="5137" max="5137" width="7.5703125" style="16" customWidth="1"/>
    <col min="5138" max="5138" width="7.42578125" style="16" customWidth="1"/>
    <col min="5139" max="5141" width="9.140625" style="16"/>
    <col min="5142" max="5142" width="10.140625" style="16" bestFit="1" customWidth="1"/>
    <col min="5143" max="5376" width="9.140625" style="16"/>
    <col min="5377" max="5378" width="2.28515625" style="16" customWidth="1"/>
    <col min="5379" max="5379" width="24" style="16" customWidth="1"/>
    <col min="5380" max="5380" width="8.7109375" style="16" customWidth="1"/>
    <col min="5381" max="5381" width="10.5703125" style="16" customWidth="1"/>
    <col min="5382" max="5382" width="7.5703125" style="16" customWidth="1"/>
    <col min="5383" max="5383" width="15" style="16" customWidth="1"/>
    <col min="5384" max="5384" width="19.7109375" style="16" customWidth="1"/>
    <col min="5385" max="5385" width="20.7109375" style="16" customWidth="1"/>
    <col min="5386" max="5386" width="16.7109375" style="16" customWidth="1"/>
    <col min="5387" max="5387" width="7.42578125" style="16" customWidth="1"/>
    <col min="5388" max="5388" width="8.85546875" style="16" customWidth="1"/>
    <col min="5389" max="5389" width="14.7109375" style="16" customWidth="1"/>
    <col min="5390" max="5390" width="9.85546875" style="16" customWidth="1"/>
    <col min="5391" max="5391" width="7.85546875" style="16" customWidth="1"/>
    <col min="5392" max="5392" width="7.7109375" style="16" customWidth="1"/>
    <col min="5393" max="5393" width="7.5703125" style="16" customWidth="1"/>
    <col min="5394" max="5394" width="7.42578125" style="16" customWidth="1"/>
    <col min="5395" max="5397" width="9.140625" style="16"/>
    <col min="5398" max="5398" width="10.140625" style="16" bestFit="1" customWidth="1"/>
    <col min="5399" max="5632" width="9.140625" style="16"/>
    <col min="5633" max="5634" width="2.28515625" style="16" customWidth="1"/>
    <col min="5635" max="5635" width="24" style="16" customWidth="1"/>
    <col min="5636" max="5636" width="8.7109375" style="16" customWidth="1"/>
    <col min="5637" max="5637" width="10.5703125" style="16" customWidth="1"/>
    <col min="5638" max="5638" width="7.5703125" style="16" customWidth="1"/>
    <col min="5639" max="5639" width="15" style="16" customWidth="1"/>
    <col min="5640" max="5640" width="19.7109375" style="16" customWidth="1"/>
    <col min="5641" max="5641" width="20.7109375" style="16" customWidth="1"/>
    <col min="5642" max="5642" width="16.7109375" style="16" customWidth="1"/>
    <col min="5643" max="5643" width="7.42578125" style="16" customWidth="1"/>
    <col min="5644" max="5644" width="8.85546875" style="16" customWidth="1"/>
    <col min="5645" max="5645" width="14.7109375" style="16" customWidth="1"/>
    <col min="5646" max="5646" width="9.85546875" style="16" customWidth="1"/>
    <col min="5647" max="5647" width="7.85546875" style="16" customWidth="1"/>
    <col min="5648" max="5648" width="7.7109375" style="16" customWidth="1"/>
    <col min="5649" max="5649" width="7.5703125" style="16" customWidth="1"/>
    <col min="5650" max="5650" width="7.42578125" style="16" customWidth="1"/>
    <col min="5651" max="5653" width="9.140625" style="16"/>
    <col min="5654" max="5654" width="10.140625" style="16" bestFit="1" customWidth="1"/>
    <col min="5655" max="5888" width="9.140625" style="16"/>
    <col min="5889" max="5890" width="2.28515625" style="16" customWidth="1"/>
    <col min="5891" max="5891" width="24" style="16" customWidth="1"/>
    <col min="5892" max="5892" width="8.7109375" style="16" customWidth="1"/>
    <col min="5893" max="5893" width="10.5703125" style="16" customWidth="1"/>
    <col min="5894" max="5894" width="7.5703125" style="16" customWidth="1"/>
    <col min="5895" max="5895" width="15" style="16" customWidth="1"/>
    <col min="5896" max="5896" width="19.7109375" style="16" customWidth="1"/>
    <col min="5897" max="5897" width="20.7109375" style="16" customWidth="1"/>
    <col min="5898" max="5898" width="16.7109375" style="16" customWidth="1"/>
    <col min="5899" max="5899" width="7.42578125" style="16" customWidth="1"/>
    <col min="5900" max="5900" width="8.85546875" style="16" customWidth="1"/>
    <col min="5901" max="5901" width="14.7109375" style="16" customWidth="1"/>
    <col min="5902" max="5902" width="9.85546875" style="16" customWidth="1"/>
    <col min="5903" max="5903" width="7.85546875" style="16" customWidth="1"/>
    <col min="5904" max="5904" width="7.7109375" style="16" customWidth="1"/>
    <col min="5905" max="5905" width="7.5703125" style="16" customWidth="1"/>
    <col min="5906" max="5906" width="7.42578125" style="16" customWidth="1"/>
    <col min="5907" max="5909" width="9.140625" style="16"/>
    <col min="5910" max="5910" width="10.140625" style="16" bestFit="1" customWidth="1"/>
    <col min="5911" max="6144" width="9.140625" style="16"/>
    <col min="6145" max="6146" width="2.28515625" style="16" customWidth="1"/>
    <col min="6147" max="6147" width="24" style="16" customWidth="1"/>
    <col min="6148" max="6148" width="8.7109375" style="16" customWidth="1"/>
    <col min="6149" max="6149" width="10.5703125" style="16" customWidth="1"/>
    <col min="6150" max="6150" width="7.5703125" style="16" customWidth="1"/>
    <col min="6151" max="6151" width="15" style="16" customWidth="1"/>
    <col min="6152" max="6152" width="19.7109375" style="16" customWidth="1"/>
    <col min="6153" max="6153" width="20.7109375" style="16" customWidth="1"/>
    <col min="6154" max="6154" width="16.7109375" style="16" customWidth="1"/>
    <col min="6155" max="6155" width="7.42578125" style="16" customWidth="1"/>
    <col min="6156" max="6156" width="8.85546875" style="16" customWidth="1"/>
    <col min="6157" max="6157" width="14.7109375" style="16" customWidth="1"/>
    <col min="6158" max="6158" width="9.85546875" style="16" customWidth="1"/>
    <col min="6159" max="6159" width="7.85546875" style="16" customWidth="1"/>
    <col min="6160" max="6160" width="7.7109375" style="16" customWidth="1"/>
    <col min="6161" max="6161" width="7.5703125" style="16" customWidth="1"/>
    <col min="6162" max="6162" width="7.42578125" style="16" customWidth="1"/>
    <col min="6163" max="6165" width="9.140625" style="16"/>
    <col min="6166" max="6166" width="10.140625" style="16" bestFit="1" customWidth="1"/>
    <col min="6167" max="6400" width="9.140625" style="16"/>
    <col min="6401" max="6402" width="2.28515625" style="16" customWidth="1"/>
    <col min="6403" max="6403" width="24" style="16" customWidth="1"/>
    <col min="6404" max="6404" width="8.7109375" style="16" customWidth="1"/>
    <col min="6405" max="6405" width="10.5703125" style="16" customWidth="1"/>
    <col min="6406" max="6406" width="7.5703125" style="16" customWidth="1"/>
    <col min="6407" max="6407" width="15" style="16" customWidth="1"/>
    <col min="6408" max="6408" width="19.7109375" style="16" customWidth="1"/>
    <col min="6409" max="6409" width="20.7109375" style="16" customWidth="1"/>
    <col min="6410" max="6410" width="16.7109375" style="16" customWidth="1"/>
    <col min="6411" max="6411" width="7.42578125" style="16" customWidth="1"/>
    <col min="6412" max="6412" width="8.85546875" style="16" customWidth="1"/>
    <col min="6413" max="6413" width="14.7109375" style="16" customWidth="1"/>
    <col min="6414" max="6414" width="9.85546875" style="16" customWidth="1"/>
    <col min="6415" max="6415" width="7.85546875" style="16" customWidth="1"/>
    <col min="6416" max="6416" width="7.7109375" style="16" customWidth="1"/>
    <col min="6417" max="6417" width="7.5703125" style="16" customWidth="1"/>
    <col min="6418" max="6418" width="7.42578125" style="16" customWidth="1"/>
    <col min="6419" max="6421" width="9.140625" style="16"/>
    <col min="6422" max="6422" width="10.140625" style="16" bestFit="1" customWidth="1"/>
    <col min="6423" max="6656" width="9.140625" style="16"/>
    <col min="6657" max="6658" width="2.28515625" style="16" customWidth="1"/>
    <col min="6659" max="6659" width="24" style="16" customWidth="1"/>
    <col min="6660" max="6660" width="8.7109375" style="16" customWidth="1"/>
    <col min="6661" max="6661" width="10.5703125" style="16" customWidth="1"/>
    <col min="6662" max="6662" width="7.5703125" style="16" customWidth="1"/>
    <col min="6663" max="6663" width="15" style="16" customWidth="1"/>
    <col min="6664" max="6664" width="19.7109375" style="16" customWidth="1"/>
    <col min="6665" max="6665" width="20.7109375" style="16" customWidth="1"/>
    <col min="6666" max="6666" width="16.7109375" style="16" customWidth="1"/>
    <col min="6667" max="6667" width="7.42578125" style="16" customWidth="1"/>
    <col min="6668" max="6668" width="8.85546875" style="16" customWidth="1"/>
    <col min="6669" max="6669" width="14.7109375" style="16" customWidth="1"/>
    <col min="6670" max="6670" width="9.85546875" style="16" customWidth="1"/>
    <col min="6671" max="6671" width="7.85546875" style="16" customWidth="1"/>
    <col min="6672" max="6672" width="7.7109375" style="16" customWidth="1"/>
    <col min="6673" max="6673" width="7.5703125" style="16" customWidth="1"/>
    <col min="6674" max="6674" width="7.42578125" style="16" customWidth="1"/>
    <col min="6675" max="6677" width="9.140625" style="16"/>
    <col min="6678" max="6678" width="10.140625" style="16" bestFit="1" customWidth="1"/>
    <col min="6679" max="6912" width="9.140625" style="16"/>
    <col min="6913" max="6914" width="2.28515625" style="16" customWidth="1"/>
    <col min="6915" max="6915" width="24" style="16" customWidth="1"/>
    <col min="6916" max="6916" width="8.7109375" style="16" customWidth="1"/>
    <col min="6917" max="6917" width="10.5703125" style="16" customWidth="1"/>
    <col min="6918" max="6918" width="7.5703125" style="16" customWidth="1"/>
    <col min="6919" max="6919" width="15" style="16" customWidth="1"/>
    <col min="6920" max="6920" width="19.7109375" style="16" customWidth="1"/>
    <col min="6921" max="6921" width="20.7109375" style="16" customWidth="1"/>
    <col min="6922" max="6922" width="16.7109375" style="16" customWidth="1"/>
    <col min="6923" max="6923" width="7.42578125" style="16" customWidth="1"/>
    <col min="6924" max="6924" width="8.85546875" style="16" customWidth="1"/>
    <col min="6925" max="6925" width="14.7109375" style="16" customWidth="1"/>
    <col min="6926" max="6926" width="9.85546875" style="16" customWidth="1"/>
    <col min="6927" max="6927" width="7.85546875" style="16" customWidth="1"/>
    <col min="6928" max="6928" width="7.7109375" style="16" customWidth="1"/>
    <col min="6929" max="6929" width="7.5703125" style="16" customWidth="1"/>
    <col min="6930" max="6930" width="7.42578125" style="16" customWidth="1"/>
    <col min="6931" max="6933" width="9.140625" style="16"/>
    <col min="6934" max="6934" width="10.140625" style="16" bestFit="1" customWidth="1"/>
    <col min="6935" max="7168" width="9.140625" style="16"/>
    <col min="7169" max="7170" width="2.28515625" style="16" customWidth="1"/>
    <col min="7171" max="7171" width="24" style="16" customWidth="1"/>
    <col min="7172" max="7172" width="8.7109375" style="16" customWidth="1"/>
    <col min="7173" max="7173" width="10.5703125" style="16" customWidth="1"/>
    <col min="7174" max="7174" width="7.5703125" style="16" customWidth="1"/>
    <col min="7175" max="7175" width="15" style="16" customWidth="1"/>
    <col min="7176" max="7176" width="19.7109375" style="16" customWidth="1"/>
    <col min="7177" max="7177" width="20.7109375" style="16" customWidth="1"/>
    <col min="7178" max="7178" width="16.7109375" style="16" customWidth="1"/>
    <col min="7179" max="7179" width="7.42578125" style="16" customWidth="1"/>
    <col min="7180" max="7180" width="8.85546875" style="16" customWidth="1"/>
    <col min="7181" max="7181" width="14.7109375" style="16" customWidth="1"/>
    <col min="7182" max="7182" width="9.85546875" style="16" customWidth="1"/>
    <col min="7183" max="7183" width="7.85546875" style="16" customWidth="1"/>
    <col min="7184" max="7184" width="7.7109375" style="16" customWidth="1"/>
    <col min="7185" max="7185" width="7.5703125" style="16" customWidth="1"/>
    <col min="7186" max="7186" width="7.42578125" style="16" customWidth="1"/>
    <col min="7187" max="7189" width="9.140625" style="16"/>
    <col min="7190" max="7190" width="10.140625" style="16" bestFit="1" customWidth="1"/>
    <col min="7191" max="7424" width="9.140625" style="16"/>
    <col min="7425" max="7426" width="2.28515625" style="16" customWidth="1"/>
    <col min="7427" max="7427" width="24" style="16" customWidth="1"/>
    <col min="7428" max="7428" width="8.7109375" style="16" customWidth="1"/>
    <col min="7429" max="7429" width="10.5703125" style="16" customWidth="1"/>
    <col min="7430" max="7430" width="7.5703125" style="16" customWidth="1"/>
    <col min="7431" max="7431" width="15" style="16" customWidth="1"/>
    <col min="7432" max="7432" width="19.7109375" style="16" customWidth="1"/>
    <col min="7433" max="7433" width="20.7109375" style="16" customWidth="1"/>
    <col min="7434" max="7434" width="16.7109375" style="16" customWidth="1"/>
    <col min="7435" max="7435" width="7.42578125" style="16" customWidth="1"/>
    <col min="7436" max="7436" width="8.85546875" style="16" customWidth="1"/>
    <col min="7437" max="7437" width="14.7109375" style="16" customWidth="1"/>
    <col min="7438" max="7438" width="9.85546875" style="16" customWidth="1"/>
    <col min="7439" max="7439" width="7.85546875" style="16" customWidth="1"/>
    <col min="7440" max="7440" width="7.7109375" style="16" customWidth="1"/>
    <col min="7441" max="7441" width="7.5703125" style="16" customWidth="1"/>
    <col min="7442" max="7442" width="7.42578125" style="16" customWidth="1"/>
    <col min="7443" max="7445" width="9.140625" style="16"/>
    <col min="7446" max="7446" width="10.140625" style="16" bestFit="1" customWidth="1"/>
    <col min="7447" max="7680" width="9.140625" style="16"/>
    <col min="7681" max="7682" width="2.28515625" style="16" customWidth="1"/>
    <col min="7683" max="7683" width="24" style="16" customWidth="1"/>
    <col min="7684" max="7684" width="8.7109375" style="16" customWidth="1"/>
    <col min="7685" max="7685" width="10.5703125" style="16" customWidth="1"/>
    <col min="7686" max="7686" width="7.5703125" style="16" customWidth="1"/>
    <col min="7687" max="7687" width="15" style="16" customWidth="1"/>
    <col min="7688" max="7688" width="19.7109375" style="16" customWidth="1"/>
    <col min="7689" max="7689" width="20.7109375" style="16" customWidth="1"/>
    <col min="7690" max="7690" width="16.7109375" style="16" customWidth="1"/>
    <col min="7691" max="7691" width="7.42578125" style="16" customWidth="1"/>
    <col min="7692" max="7692" width="8.85546875" style="16" customWidth="1"/>
    <col min="7693" max="7693" width="14.7109375" style="16" customWidth="1"/>
    <col min="7694" max="7694" width="9.85546875" style="16" customWidth="1"/>
    <col min="7695" max="7695" width="7.85546875" style="16" customWidth="1"/>
    <col min="7696" max="7696" width="7.7109375" style="16" customWidth="1"/>
    <col min="7697" max="7697" width="7.5703125" style="16" customWidth="1"/>
    <col min="7698" max="7698" width="7.42578125" style="16" customWidth="1"/>
    <col min="7699" max="7701" width="9.140625" style="16"/>
    <col min="7702" max="7702" width="10.140625" style="16" bestFit="1" customWidth="1"/>
    <col min="7703" max="7936" width="9.140625" style="16"/>
    <col min="7937" max="7938" width="2.28515625" style="16" customWidth="1"/>
    <col min="7939" max="7939" width="24" style="16" customWidth="1"/>
    <col min="7940" max="7940" width="8.7109375" style="16" customWidth="1"/>
    <col min="7941" max="7941" width="10.5703125" style="16" customWidth="1"/>
    <col min="7942" max="7942" width="7.5703125" style="16" customWidth="1"/>
    <col min="7943" max="7943" width="15" style="16" customWidth="1"/>
    <col min="7944" max="7944" width="19.7109375" style="16" customWidth="1"/>
    <col min="7945" max="7945" width="20.7109375" style="16" customWidth="1"/>
    <col min="7946" max="7946" width="16.7109375" style="16" customWidth="1"/>
    <col min="7947" max="7947" width="7.42578125" style="16" customWidth="1"/>
    <col min="7948" max="7948" width="8.85546875" style="16" customWidth="1"/>
    <col min="7949" max="7949" width="14.7109375" style="16" customWidth="1"/>
    <col min="7950" max="7950" width="9.85546875" style="16" customWidth="1"/>
    <col min="7951" max="7951" width="7.85546875" style="16" customWidth="1"/>
    <col min="7952" max="7952" width="7.7109375" style="16" customWidth="1"/>
    <col min="7953" max="7953" width="7.5703125" style="16" customWidth="1"/>
    <col min="7954" max="7954" width="7.42578125" style="16" customWidth="1"/>
    <col min="7955" max="7957" width="9.140625" style="16"/>
    <col min="7958" max="7958" width="10.140625" style="16" bestFit="1" customWidth="1"/>
    <col min="7959" max="8192" width="9.140625" style="16"/>
    <col min="8193" max="8194" width="2.28515625" style="16" customWidth="1"/>
    <col min="8195" max="8195" width="24" style="16" customWidth="1"/>
    <col min="8196" max="8196" width="8.7109375" style="16" customWidth="1"/>
    <col min="8197" max="8197" width="10.5703125" style="16" customWidth="1"/>
    <col min="8198" max="8198" width="7.5703125" style="16" customWidth="1"/>
    <col min="8199" max="8199" width="15" style="16" customWidth="1"/>
    <col min="8200" max="8200" width="19.7109375" style="16" customWidth="1"/>
    <col min="8201" max="8201" width="20.7109375" style="16" customWidth="1"/>
    <col min="8202" max="8202" width="16.7109375" style="16" customWidth="1"/>
    <col min="8203" max="8203" width="7.42578125" style="16" customWidth="1"/>
    <col min="8204" max="8204" width="8.85546875" style="16" customWidth="1"/>
    <col min="8205" max="8205" width="14.7109375" style="16" customWidth="1"/>
    <col min="8206" max="8206" width="9.85546875" style="16" customWidth="1"/>
    <col min="8207" max="8207" width="7.85546875" style="16" customWidth="1"/>
    <col min="8208" max="8208" width="7.7109375" style="16" customWidth="1"/>
    <col min="8209" max="8209" width="7.5703125" style="16" customWidth="1"/>
    <col min="8210" max="8210" width="7.42578125" style="16" customWidth="1"/>
    <col min="8211" max="8213" width="9.140625" style="16"/>
    <col min="8214" max="8214" width="10.140625" style="16" bestFit="1" customWidth="1"/>
    <col min="8215" max="8448" width="9.140625" style="16"/>
    <col min="8449" max="8450" width="2.28515625" style="16" customWidth="1"/>
    <col min="8451" max="8451" width="24" style="16" customWidth="1"/>
    <col min="8452" max="8452" width="8.7109375" style="16" customWidth="1"/>
    <col min="8453" max="8453" width="10.5703125" style="16" customWidth="1"/>
    <col min="8454" max="8454" width="7.5703125" style="16" customWidth="1"/>
    <col min="8455" max="8455" width="15" style="16" customWidth="1"/>
    <col min="8456" max="8456" width="19.7109375" style="16" customWidth="1"/>
    <col min="8457" max="8457" width="20.7109375" style="16" customWidth="1"/>
    <col min="8458" max="8458" width="16.7109375" style="16" customWidth="1"/>
    <col min="8459" max="8459" width="7.42578125" style="16" customWidth="1"/>
    <col min="8460" max="8460" width="8.85546875" style="16" customWidth="1"/>
    <col min="8461" max="8461" width="14.7109375" style="16" customWidth="1"/>
    <col min="8462" max="8462" width="9.85546875" style="16" customWidth="1"/>
    <col min="8463" max="8463" width="7.85546875" style="16" customWidth="1"/>
    <col min="8464" max="8464" width="7.7109375" style="16" customWidth="1"/>
    <col min="8465" max="8465" width="7.5703125" style="16" customWidth="1"/>
    <col min="8466" max="8466" width="7.42578125" style="16" customWidth="1"/>
    <col min="8467" max="8469" width="9.140625" style="16"/>
    <col min="8470" max="8470" width="10.140625" style="16" bestFit="1" customWidth="1"/>
    <col min="8471" max="8704" width="9.140625" style="16"/>
    <col min="8705" max="8706" width="2.28515625" style="16" customWidth="1"/>
    <col min="8707" max="8707" width="24" style="16" customWidth="1"/>
    <col min="8708" max="8708" width="8.7109375" style="16" customWidth="1"/>
    <col min="8709" max="8709" width="10.5703125" style="16" customWidth="1"/>
    <col min="8710" max="8710" width="7.5703125" style="16" customWidth="1"/>
    <col min="8711" max="8711" width="15" style="16" customWidth="1"/>
    <col min="8712" max="8712" width="19.7109375" style="16" customWidth="1"/>
    <col min="8713" max="8713" width="20.7109375" style="16" customWidth="1"/>
    <col min="8714" max="8714" width="16.7109375" style="16" customWidth="1"/>
    <col min="8715" max="8715" width="7.42578125" style="16" customWidth="1"/>
    <col min="8716" max="8716" width="8.85546875" style="16" customWidth="1"/>
    <col min="8717" max="8717" width="14.7109375" style="16" customWidth="1"/>
    <col min="8718" max="8718" width="9.85546875" style="16" customWidth="1"/>
    <col min="8719" max="8719" width="7.85546875" style="16" customWidth="1"/>
    <col min="8720" max="8720" width="7.7109375" style="16" customWidth="1"/>
    <col min="8721" max="8721" width="7.5703125" style="16" customWidth="1"/>
    <col min="8722" max="8722" width="7.42578125" style="16" customWidth="1"/>
    <col min="8723" max="8725" width="9.140625" style="16"/>
    <col min="8726" max="8726" width="10.140625" style="16" bestFit="1" customWidth="1"/>
    <col min="8727" max="8960" width="9.140625" style="16"/>
    <col min="8961" max="8962" width="2.28515625" style="16" customWidth="1"/>
    <col min="8963" max="8963" width="24" style="16" customWidth="1"/>
    <col min="8964" max="8964" width="8.7109375" style="16" customWidth="1"/>
    <col min="8965" max="8965" width="10.5703125" style="16" customWidth="1"/>
    <col min="8966" max="8966" width="7.5703125" style="16" customWidth="1"/>
    <col min="8967" max="8967" width="15" style="16" customWidth="1"/>
    <col min="8968" max="8968" width="19.7109375" style="16" customWidth="1"/>
    <col min="8969" max="8969" width="20.7109375" style="16" customWidth="1"/>
    <col min="8970" max="8970" width="16.7109375" style="16" customWidth="1"/>
    <col min="8971" max="8971" width="7.42578125" style="16" customWidth="1"/>
    <col min="8972" max="8972" width="8.85546875" style="16" customWidth="1"/>
    <col min="8973" max="8973" width="14.7109375" style="16" customWidth="1"/>
    <col min="8974" max="8974" width="9.85546875" style="16" customWidth="1"/>
    <col min="8975" max="8975" width="7.85546875" style="16" customWidth="1"/>
    <col min="8976" max="8976" width="7.7109375" style="16" customWidth="1"/>
    <col min="8977" max="8977" width="7.5703125" style="16" customWidth="1"/>
    <col min="8978" max="8978" width="7.42578125" style="16" customWidth="1"/>
    <col min="8979" max="8981" width="9.140625" style="16"/>
    <col min="8982" max="8982" width="10.140625" style="16" bestFit="1" customWidth="1"/>
    <col min="8983" max="9216" width="9.140625" style="16"/>
    <col min="9217" max="9218" width="2.28515625" style="16" customWidth="1"/>
    <col min="9219" max="9219" width="24" style="16" customWidth="1"/>
    <col min="9220" max="9220" width="8.7109375" style="16" customWidth="1"/>
    <col min="9221" max="9221" width="10.5703125" style="16" customWidth="1"/>
    <col min="9222" max="9222" width="7.5703125" style="16" customWidth="1"/>
    <col min="9223" max="9223" width="15" style="16" customWidth="1"/>
    <col min="9224" max="9224" width="19.7109375" style="16" customWidth="1"/>
    <col min="9225" max="9225" width="20.7109375" style="16" customWidth="1"/>
    <col min="9226" max="9226" width="16.7109375" style="16" customWidth="1"/>
    <col min="9227" max="9227" width="7.42578125" style="16" customWidth="1"/>
    <col min="9228" max="9228" width="8.85546875" style="16" customWidth="1"/>
    <col min="9229" max="9229" width="14.7109375" style="16" customWidth="1"/>
    <col min="9230" max="9230" width="9.85546875" style="16" customWidth="1"/>
    <col min="9231" max="9231" width="7.85546875" style="16" customWidth="1"/>
    <col min="9232" max="9232" width="7.7109375" style="16" customWidth="1"/>
    <col min="9233" max="9233" width="7.5703125" style="16" customWidth="1"/>
    <col min="9234" max="9234" width="7.42578125" style="16" customWidth="1"/>
    <col min="9235" max="9237" width="9.140625" style="16"/>
    <col min="9238" max="9238" width="10.140625" style="16" bestFit="1" customWidth="1"/>
    <col min="9239" max="9472" width="9.140625" style="16"/>
    <col min="9473" max="9474" width="2.28515625" style="16" customWidth="1"/>
    <col min="9475" max="9475" width="24" style="16" customWidth="1"/>
    <col min="9476" max="9476" width="8.7109375" style="16" customWidth="1"/>
    <col min="9477" max="9477" width="10.5703125" style="16" customWidth="1"/>
    <col min="9478" max="9478" width="7.5703125" style="16" customWidth="1"/>
    <col min="9479" max="9479" width="15" style="16" customWidth="1"/>
    <col min="9480" max="9480" width="19.7109375" style="16" customWidth="1"/>
    <col min="9481" max="9481" width="20.7109375" style="16" customWidth="1"/>
    <col min="9482" max="9482" width="16.7109375" style="16" customWidth="1"/>
    <col min="9483" max="9483" width="7.42578125" style="16" customWidth="1"/>
    <col min="9484" max="9484" width="8.85546875" style="16" customWidth="1"/>
    <col min="9485" max="9485" width="14.7109375" style="16" customWidth="1"/>
    <col min="9486" max="9486" width="9.85546875" style="16" customWidth="1"/>
    <col min="9487" max="9487" width="7.85546875" style="16" customWidth="1"/>
    <col min="9488" max="9488" width="7.7109375" style="16" customWidth="1"/>
    <col min="9489" max="9489" width="7.5703125" style="16" customWidth="1"/>
    <col min="9490" max="9490" width="7.42578125" style="16" customWidth="1"/>
    <col min="9491" max="9493" width="9.140625" style="16"/>
    <col min="9494" max="9494" width="10.140625" style="16" bestFit="1" customWidth="1"/>
    <col min="9495" max="9728" width="9.140625" style="16"/>
    <col min="9729" max="9730" width="2.28515625" style="16" customWidth="1"/>
    <col min="9731" max="9731" width="24" style="16" customWidth="1"/>
    <col min="9732" max="9732" width="8.7109375" style="16" customWidth="1"/>
    <col min="9733" max="9733" width="10.5703125" style="16" customWidth="1"/>
    <col min="9734" max="9734" width="7.5703125" style="16" customWidth="1"/>
    <col min="9735" max="9735" width="15" style="16" customWidth="1"/>
    <col min="9736" max="9736" width="19.7109375" style="16" customWidth="1"/>
    <col min="9737" max="9737" width="20.7109375" style="16" customWidth="1"/>
    <col min="9738" max="9738" width="16.7109375" style="16" customWidth="1"/>
    <col min="9739" max="9739" width="7.42578125" style="16" customWidth="1"/>
    <col min="9740" max="9740" width="8.85546875" style="16" customWidth="1"/>
    <col min="9741" max="9741" width="14.7109375" style="16" customWidth="1"/>
    <col min="9742" max="9742" width="9.85546875" style="16" customWidth="1"/>
    <col min="9743" max="9743" width="7.85546875" style="16" customWidth="1"/>
    <col min="9744" max="9744" width="7.7109375" style="16" customWidth="1"/>
    <col min="9745" max="9745" width="7.5703125" style="16" customWidth="1"/>
    <col min="9746" max="9746" width="7.42578125" style="16" customWidth="1"/>
    <col min="9747" max="9749" width="9.140625" style="16"/>
    <col min="9750" max="9750" width="10.140625" style="16" bestFit="1" customWidth="1"/>
    <col min="9751" max="9984" width="9.140625" style="16"/>
    <col min="9985" max="9986" width="2.28515625" style="16" customWidth="1"/>
    <col min="9987" max="9987" width="24" style="16" customWidth="1"/>
    <col min="9988" max="9988" width="8.7109375" style="16" customWidth="1"/>
    <col min="9989" max="9989" width="10.5703125" style="16" customWidth="1"/>
    <col min="9990" max="9990" width="7.5703125" style="16" customWidth="1"/>
    <col min="9991" max="9991" width="15" style="16" customWidth="1"/>
    <col min="9992" max="9992" width="19.7109375" style="16" customWidth="1"/>
    <col min="9993" max="9993" width="20.7109375" style="16" customWidth="1"/>
    <col min="9994" max="9994" width="16.7109375" style="16" customWidth="1"/>
    <col min="9995" max="9995" width="7.42578125" style="16" customWidth="1"/>
    <col min="9996" max="9996" width="8.85546875" style="16" customWidth="1"/>
    <col min="9997" max="9997" width="14.7109375" style="16" customWidth="1"/>
    <col min="9998" max="9998" width="9.85546875" style="16" customWidth="1"/>
    <col min="9999" max="9999" width="7.85546875" style="16" customWidth="1"/>
    <col min="10000" max="10000" width="7.7109375" style="16" customWidth="1"/>
    <col min="10001" max="10001" width="7.5703125" style="16" customWidth="1"/>
    <col min="10002" max="10002" width="7.42578125" style="16" customWidth="1"/>
    <col min="10003" max="10005" width="9.140625" style="16"/>
    <col min="10006" max="10006" width="10.140625" style="16" bestFit="1" customWidth="1"/>
    <col min="10007" max="10240" width="9.140625" style="16"/>
    <col min="10241" max="10242" width="2.28515625" style="16" customWidth="1"/>
    <col min="10243" max="10243" width="24" style="16" customWidth="1"/>
    <col min="10244" max="10244" width="8.7109375" style="16" customWidth="1"/>
    <col min="10245" max="10245" width="10.5703125" style="16" customWidth="1"/>
    <col min="10246" max="10246" width="7.5703125" style="16" customWidth="1"/>
    <col min="10247" max="10247" width="15" style="16" customWidth="1"/>
    <col min="10248" max="10248" width="19.7109375" style="16" customWidth="1"/>
    <col min="10249" max="10249" width="20.7109375" style="16" customWidth="1"/>
    <col min="10250" max="10250" width="16.7109375" style="16" customWidth="1"/>
    <col min="10251" max="10251" width="7.42578125" style="16" customWidth="1"/>
    <col min="10252" max="10252" width="8.85546875" style="16" customWidth="1"/>
    <col min="10253" max="10253" width="14.7109375" style="16" customWidth="1"/>
    <col min="10254" max="10254" width="9.85546875" style="16" customWidth="1"/>
    <col min="10255" max="10255" width="7.85546875" style="16" customWidth="1"/>
    <col min="10256" max="10256" width="7.7109375" style="16" customWidth="1"/>
    <col min="10257" max="10257" width="7.5703125" style="16" customWidth="1"/>
    <col min="10258" max="10258" width="7.42578125" style="16" customWidth="1"/>
    <col min="10259" max="10261" width="9.140625" style="16"/>
    <col min="10262" max="10262" width="10.140625" style="16" bestFit="1" customWidth="1"/>
    <col min="10263" max="10496" width="9.140625" style="16"/>
    <col min="10497" max="10498" width="2.28515625" style="16" customWidth="1"/>
    <col min="10499" max="10499" width="24" style="16" customWidth="1"/>
    <col min="10500" max="10500" width="8.7109375" style="16" customWidth="1"/>
    <col min="10501" max="10501" width="10.5703125" style="16" customWidth="1"/>
    <col min="10502" max="10502" width="7.5703125" style="16" customWidth="1"/>
    <col min="10503" max="10503" width="15" style="16" customWidth="1"/>
    <col min="10504" max="10504" width="19.7109375" style="16" customWidth="1"/>
    <col min="10505" max="10505" width="20.7109375" style="16" customWidth="1"/>
    <col min="10506" max="10506" width="16.7109375" style="16" customWidth="1"/>
    <col min="10507" max="10507" width="7.42578125" style="16" customWidth="1"/>
    <col min="10508" max="10508" width="8.85546875" style="16" customWidth="1"/>
    <col min="10509" max="10509" width="14.7109375" style="16" customWidth="1"/>
    <col min="10510" max="10510" width="9.85546875" style="16" customWidth="1"/>
    <col min="10511" max="10511" width="7.85546875" style="16" customWidth="1"/>
    <col min="10512" max="10512" width="7.7109375" style="16" customWidth="1"/>
    <col min="10513" max="10513" width="7.5703125" style="16" customWidth="1"/>
    <col min="10514" max="10514" width="7.42578125" style="16" customWidth="1"/>
    <col min="10515" max="10517" width="9.140625" style="16"/>
    <col min="10518" max="10518" width="10.140625" style="16" bestFit="1" customWidth="1"/>
    <col min="10519" max="10752" width="9.140625" style="16"/>
    <col min="10753" max="10754" width="2.28515625" style="16" customWidth="1"/>
    <col min="10755" max="10755" width="24" style="16" customWidth="1"/>
    <col min="10756" max="10756" width="8.7109375" style="16" customWidth="1"/>
    <col min="10757" max="10757" width="10.5703125" style="16" customWidth="1"/>
    <col min="10758" max="10758" width="7.5703125" style="16" customWidth="1"/>
    <col min="10759" max="10759" width="15" style="16" customWidth="1"/>
    <col min="10760" max="10760" width="19.7109375" style="16" customWidth="1"/>
    <col min="10761" max="10761" width="20.7109375" style="16" customWidth="1"/>
    <col min="10762" max="10762" width="16.7109375" style="16" customWidth="1"/>
    <col min="10763" max="10763" width="7.42578125" style="16" customWidth="1"/>
    <col min="10764" max="10764" width="8.85546875" style="16" customWidth="1"/>
    <col min="10765" max="10765" width="14.7109375" style="16" customWidth="1"/>
    <col min="10766" max="10766" width="9.85546875" style="16" customWidth="1"/>
    <col min="10767" max="10767" width="7.85546875" style="16" customWidth="1"/>
    <col min="10768" max="10768" width="7.7109375" style="16" customWidth="1"/>
    <col min="10769" max="10769" width="7.5703125" style="16" customWidth="1"/>
    <col min="10770" max="10770" width="7.42578125" style="16" customWidth="1"/>
    <col min="10771" max="10773" width="9.140625" style="16"/>
    <col min="10774" max="10774" width="10.140625" style="16" bestFit="1" customWidth="1"/>
    <col min="10775" max="11008" width="9.140625" style="16"/>
    <col min="11009" max="11010" width="2.28515625" style="16" customWidth="1"/>
    <col min="11011" max="11011" width="24" style="16" customWidth="1"/>
    <col min="11012" max="11012" width="8.7109375" style="16" customWidth="1"/>
    <col min="11013" max="11013" width="10.5703125" style="16" customWidth="1"/>
    <col min="11014" max="11014" width="7.5703125" style="16" customWidth="1"/>
    <col min="11015" max="11015" width="15" style="16" customWidth="1"/>
    <col min="11016" max="11016" width="19.7109375" style="16" customWidth="1"/>
    <col min="11017" max="11017" width="20.7109375" style="16" customWidth="1"/>
    <col min="11018" max="11018" width="16.7109375" style="16" customWidth="1"/>
    <col min="11019" max="11019" width="7.42578125" style="16" customWidth="1"/>
    <col min="11020" max="11020" width="8.85546875" style="16" customWidth="1"/>
    <col min="11021" max="11021" width="14.7109375" style="16" customWidth="1"/>
    <col min="11022" max="11022" width="9.85546875" style="16" customWidth="1"/>
    <col min="11023" max="11023" width="7.85546875" style="16" customWidth="1"/>
    <col min="11024" max="11024" width="7.7109375" style="16" customWidth="1"/>
    <col min="11025" max="11025" width="7.5703125" style="16" customWidth="1"/>
    <col min="11026" max="11026" width="7.42578125" style="16" customWidth="1"/>
    <col min="11027" max="11029" width="9.140625" style="16"/>
    <col min="11030" max="11030" width="10.140625" style="16" bestFit="1" customWidth="1"/>
    <col min="11031" max="11264" width="9.140625" style="16"/>
    <col min="11265" max="11266" width="2.28515625" style="16" customWidth="1"/>
    <col min="11267" max="11267" width="24" style="16" customWidth="1"/>
    <col min="11268" max="11268" width="8.7109375" style="16" customWidth="1"/>
    <col min="11269" max="11269" width="10.5703125" style="16" customWidth="1"/>
    <col min="11270" max="11270" width="7.5703125" style="16" customWidth="1"/>
    <col min="11271" max="11271" width="15" style="16" customWidth="1"/>
    <col min="11272" max="11272" width="19.7109375" style="16" customWidth="1"/>
    <col min="11273" max="11273" width="20.7109375" style="16" customWidth="1"/>
    <col min="11274" max="11274" width="16.7109375" style="16" customWidth="1"/>
    <col min="11275" max="11275" width="7.42578125" style="16" customWidth="1"/>
    <col min="11276" max="11276" width="8.85546875" style="16" customWidth="1"/>
    <col min="11277" max="11277" width="14.7109375" style="16" customWidth="1"/>
    <col min="11278" max="11278" width="9.85546875" style="16" customWidth="1"/>
    <col min="11279" max="11279" width="7.85546875" style="16" customWidth="1"/>
    <col min="11280" max="11280" width="7.7109375" style="16" customWidth="1"/>
    <col min="11281" max="11281" width="7.5703125" style="16" customWidth="1"/>
    <col min="11282" max="11282" width="7.42578125" style="16" customWidth="1"/>
    <col min="11283" max="11285" width="9.140625" style="16"/>
    <col min="11286" max="11286" width="10.140625" style="16" bestFit="1" customWidth="1"/>
    <col min="11287" max="11520" width="9.140625" style="16"/>
    <col min="11521" max="11522" width="2.28515625" style="16" customWidth="1"/>
    <col min="11523" max="11523" width="24" style="16" customWidth="1"/>
    <col min="11524" max="11524" width="8.7109375" style="16" customWidth="1"/>
    <col min="11525" max="11525" width="10.5703125" style="16" customWidth="1"/>
    <col min="11526" max="11526" width="7.5703125" style="16" customWidth="1"/>
    <col min="11527" max="11527" width="15" style="16" customWidth="1"/>
    <col min="11528" max="11528" width="19.7109375" style="16" customWidth="1"/>
    <col min="11529" max="11529" width="20.7109375" style="16" customWidth="1"/>
    <col min="11530" max="11530" width="16.7109375" style="16" customWidth="1"/>
    <col min="11531" max="11531" width="7.42578125" style="16" customWidth="1"/>
    <col min="11532" max="11532" width="8.85546875" style="16" customWidth="1"/>
    <col min="11533" max="11533" width="14.7109375" style="16" customWidth="1"/>
    <col min="11534" max="11534" width="9.85546875" style="16" customWidth="1"/>
    <col min="11535" max="11535" width="7.85546875" style="16" customWidth="1"/>
    <col min="11536" max="11536" width="7.7109375" style="16" customWidth="1"/>
    <col min="11537" max="11537" width="7.5703125" style="16" customWidth="1"/>
    <col min="11538" max="11538" width="7.42578125" style="16" customWidth="1"/>
    <col min="11539" max="11541" width="9.140625" style="16"/>
    <col min="11542" max="11542" width="10.140625" style="16" bestFit="1" customWidth="1"/>
    <col min="11543" max="11776" width="9.140625" style="16"/>
    <col min="11777" max="11778" width="2.28515625" style="16" customWidth="1"/>
    <col min="11779" max="11779" width="24" style="16" customWidth="1"/>
    <col min="11780" max="11780" width="8.7109375" style="16" customWidth="1"/>
    <col min="11781" max="11781" width="10.5703125" style="16" customWidth="1"/>
    <col min="11782" max="11782" width="7.5703125" style="16" customWidth="1"/>
    <col min="11783" max="11783" width="15" style="16" customWidth="1"/>
    <col min="11784" max="11784" width="19.7109375" style="16" customWidth="1"/>
    <col min="11785" max="11785" width="20.7109375" style="16" customWidth="1"/>
    <col min="11786" max="11786" width="16.7109375" style="16" customWidth="1"/>
    <col min="11787" max="11787" width="7.42578125" style="16" customWidth="1"/>
    <col min="11788" max="11788" width="8.85546875" style="16" customWidth="1"/>
    <col min="11789" max="11789" width="14.7109375" style="16" customWidth="1"/>
    <col min="11790" max="11790" width="9.85546875" style="16" customWidth="1"/>
    <col min="11791" max="11791" width="7.85546875" style="16" customWidth="1"/>
    <col min="11792" max="11792" width="7.7109375" style="16" customWidth="1"/>
    <col min="11793" max="11793" width="7.5703125" style="16" customWidth="1"/>
    <col min="11794" max="11794" width="7.42578125" style="16" customWidth="1"/>
    <col min="11795" max="11797" width="9.140625" style="16"/>
    <col min="11798" max="11798" width="10.140625" style="16" bestFit="1" customWidth="1"/>
    <col min="11799" max="12032" width="9.140625" style="16"/>
    <col min="12033" max="12034" width="2.28515625" style="16" customWidth="1"/>
    <col min="12035" max="12035" width="24" style="16" customWidth="1"/>
    <col min="12036" max="12036" width="8.7109375" style="16" customWidth="1"/>
    <col min="12037" max="12037" width="10.5703125" style="16" customWidth="1"/>
    <col min="12038" max="12038" width="7.5703125" style="16" customWidth="1"/>
    <col min="12039" max="12039" width="15" style="16" customWidth="1"/>
    <col min="12040" max="12040" width="19.7109375" style="16" customWidth="1"/>
    <col min="12041" max="12041" width="20.7109375" style="16" customWidth="1"/>
    <col min="12042" max="12042" width="16.7109375" style="16" customWidth="1"/>
    <col min="12043" max="12043" width="7.42578125" style="16" customWidth="1"/>
    <col min="12044" max="12044" width="8.85546875" style="16" customWidth="1"/>
    <col min="12045" max="12045" width="14.7109375" style="16" customWidth="1"/>
    <col min="12046" max="12046" width="9.85546875" style="16" customWidth="1"/>
    <col min="12047" max="12047" width="7.85546875" style="16" customWidth="1"/>
    <col min="12048" max="12048" width="7.7109375" style="16" customWidth="1"/>
    <col min="12049" max="12049" width="7.5703125" style="16" customWidth="1"/>
    <col min="12050" max="12050" width="7.42578125" style="16" customWidth="1"/>
    <col min="12051" max="12053" width="9.140625" style="16"/>
    <col min="12054" max="12054" width="10.140625" style="16" bestFit="1" customWidth="1"/>
    <col min="12055" max="12288" width="9.140625" style="16"/>
    <col min="12289" max="12290" width="2.28515625" style="16" customWidth="1"/>
    <col min="12291" max="12291" width="24" style="16" customWidth="1"/>
    <col min="12292" max="12292" width="8.7109375" style="16" customWidth="1"/>
    <col min="12293" max="12293" width="10.5703125" style="16" customWidth="1"/>
    <col min="12294" max="12294" width="7.5703125" style="16" customWidth="1"/>
    <col min="12295" max="12295" width="15" style="16" customWidth="1"/>
    <col min="12296" max="12296" width="19.7109375" style="16" customWidth="1"/>
    <col min="12297" max="12297" width="20.7109375" style="16" customWidth="1"/>
    <col min="12298" max="12298" width="16.7109375" style="16" customWidth="1"/>
    <col min="12299" max="12299" width="7.42578125" style="16" customWidth="1"/>
    <col min="12300" max="12300" width="8.85546875" style="16" customWidth="1"/>
    <col min="12301" max="12301" width="14.7109375" style="16" customWidth="1"/>
    <col min="12302" max="12302" width="9.85546875" style="16" customWidth="1"/>
    <col min="12303" max="12303" width="7.85546875" style="16" customWidth="1"/>
    <col min="12304" max="12304" width="7.7109375" style="16" customWidth="1"/>
    <col min="12305" max="12305" width="7.5703125" style="16" customWidth="1"/>
    <col min="12306" max="12306" width="7.42578125" style="16" customWidth="1"/>
    <col min="12307" max="12309" width="9.140625" style="16"/>
    <col min="12310" max="12310" width="10.140625" style="16" bestFit="1" customWidth="1"/>
    <col min="12311" max="12544" width="9.140625" style="16"/>
    <col min="12545" max="12546" width="2.28515625" style="16" customWidth="1"/>
    <col min="12547" max="12547" width="24" style="16" customWidth="1"/>
    <col min="12548" max="12548" width="8.7109375" style="16" customWidth="1"/>
    <col min="12549" max="12549" width="10.5703125" style="16" customWidth="1"/>
    <col min="12550" max="12550" width="7.5703125" style="16" customWidth="1"/>
    <col min="12551" max="12551" width="15" style="16" customWidth="1"/>
    <col min="12552" max="12552" width="19.7109375" style="16" customWidth="1"/>
    <col min="12553" max="12553" width="20.7109375" style="16" customWidth="1"/>
    <col min="12554" max="12554" width="16.7109375" style="16" customWidth="1"/>
    <col min="12555" max="12555" width="7.42578125" style="16" customWidth="1"/>
    <col min="12556" max="12556" width="8.85546875" style="16" customWidth="1"/>
    <col min="12557" max="12557" width="14.7109375" style="16" customWidth="1"/>
    <col min="12558" max="12558" width="9.85546875" style="16" customWidth="1"/>
    <col min="12559" max="12559" width="7.85546875" style="16" customWidth="1"/>
    <col min="12560" max="12560" width="7.7109375" style="16" customWidth="1"/>
    <col min="12561" max="12561" width="7.5703125" style="16" customWidth="1"/>
    <col min="12562" max="12562" width="7.42578125" style="16" customWidth="1"/>
    <col min="12563" max="12565" width="9.140625" style="16"/>
    <col min="12566" max="12566" width="10.140625" style="16" bestFit="1" customWidth="1"/>
    <col min="12567" max="12800" width="9.140625" style="16"/>
    <col min="12801" max="12802" width="2.28515625" style="16" customWidth="1"/>
    <col min="12803" max="12803" width="24" style="16" customWidth="1"/>
    <col min="12804" max="12804" width="8.7109375" style="16" customWidth="1"/>
    <col min="12805" max="12805" width="10.5703125" style="16" customWidth="1"/>
    <col min="12806" max="12806" width="7.5703125" style="16" customWidth="1"/>
    <col min="12807" max="12807" width="15" style="16" customWidth="1"/>
    <col min="12808" max="12808" width="19.7109375" style="16" customWidth="1"/>
    <col min="12809" max="12809" width="20.7109375" style="16" customWidth="1"/>
    <col min="12810" max="12810" width="16.7109375" style="16" customWidth="1"/>
    <col min="12811" max="12811" width="7.42578125" style="16" customWidth="1"/>
    <col min="12812" max="12812" width="8.85546875" style="16" customWidth="1"/>
    <col min="12813" max="12813" width="14.7109375" style="16" customWidth="1"/>
    <col min="12814" max="12814" width="9.85546875" style="16" customWidth="1"/>
    <col min="12815" max="12815" width="7.85546875" style="16" customWidth="1"/>
    <col min="12816" max="12816" width="7.7109375" style="16" customWidth="1"/>
    <col min="12817" max="12817" width="7.5703125" style="16" customWidth="1"/>
    <col min="12818" max="12818" width="7.42578125" style="16" customWidth="1"/>
    <col min="12819" max="12821" width="9.140625" style="16"/>
    <col min="12822" max="12822" width="10.140625" style="16" bestFit="1" customWidth="1"/>
    <col min="12823" max="13056" width="9.140625" style="16"/>
    <col min="13057" max="13058" width="2.28515625" style="16" customWidth="1"/>
    <col min="13059" max="13059" width="24" style="16" customWidth="1"/>
    <col min="13060" max="13060" width="8.7109375" style="16" customWidth="1"/>
    <col min="13061" max="13061" width="10.5703125" style="16" customWidth="1"/>
    <col min="13062" max="13062" width="7.5703125" style="16" customWidth="1"/>
    <col min="13063" max="13063" width="15" style="16" customWidth="1"/>
    <col min="13064" max="13064" width="19.7109375" style="16" customWidth="1"/>
    <col min="13065" max="13065" width="20.7109375" style="16" customWidth="1"/>
    <col min="13066" max="13066" width="16.7109375" style="16" customWidth="1"/>
    <col min="13067" max="13067" width="7.42578125" style="16" customWidth="1"/>
    <col min="13068" max="13068" width="8.85546875" style="16" customWidth="1"/>
    <col min="13069" max="13069" width="14.7109375" style="16" customWidth="1"/>
    <col min="13070" max="13070" width="9.85546875" style="16" customWidth="1"/>
    <col min="13071" max="13071" width="7.85546875" style="16" customWidth="1"/>
    <col min="13072" max="13072" width="7.7109375" style="16" customWidth="1"/>
    <col min="13073" max="13073" width="7.5703125" style="16" customWidth="1"/>
    <col min="13074" max="13074" width="7.42578125" style="16" customWidth="1"/>
    <col min="13075" max="13077" width="9.140625" style="16"/>
    <col min="13078" max="13078" width="10.140625" style="16" bestFit="1" customWidth="1"/>
    <col min="13079" max="13312" width="9.140625" style="16"/>
    <col min="13313" max="13314" width="2.28515625" style="16" customWidth="1"/>
    <col min="13315" max="13315" width="24" style="16" customWidth="1"/>
    <col min="13316" max="13316" width="8.7109375" style="16" customWidth="1"/>
    <col min="13317" max="13317" width="10.5703125" style="16" customWidth="1"/>
    <col min="13318" max="13318" width="7.5703125" style="16" customWidth="1"/>
    <col min="13319" max="13319" width="15" style="16" customWidth="1"/>
    <col min="13320" max="13320" width="19.7109375" style="16" customWidth="1"/>
    <col min="13321" max="13321" width="20.7109375" style="16" customWidth="1"/>
    <col min="13322" max="13322" width="16.7109375" style="16" customWidth="1"/>
    <col min="13323" max="13323" width="7.42578125" style="16" customWidth="1"/>
    <col min="13324" max="13324" width="8.85546875" style="16" customWidth="1"/>
    <col min="13325" max="13325" width="14.7109375" style="16" customWidth="1"/>
    <col min="13326" max="13326" width="9.85546875" style="16" customWidth="1"/>
    <col min="13327" max="13327" width="7.85546875" style="16" customWidth="1"/>
    <col min="13328" max="13328" width="7.7109375" style="16" customWidth="1"/>
    <col min="13329" max="13329" width="7.5703125" style="16" customWidth="1"/>
    <col min="13330" max="13330" width="7.42578125" style="16" customWidth="1"/>
    <col min="13331" max="13333" width="9.140625" style="16"/>
    <col min="13334" max="13334" width="10.140625" style="16" bestFit="1" customWidth="1"/>
    <col min="13335" max="13568" width="9.140625" style="16"/>
    <col min="13569" max="13570" width="2.28515625" style="16" customWidth="1"/>
    <col min="13571" max="13571" width="24" style="16" customWidth="1"/>
    <col min="13572" max="13572" width="8.7109375" style="16" customWidth="1"/>
    <col min="13573" max="13573" width="10.5703125" style="16" customWidth="1"/>
    <col min="13574" max="13574" width="7.5703125" style="16" customWidth="1"/>
    <col min="13575" max="13575" width="15" style="16" customWidth="1"/>
    <col min="13576" max="13576" width="19.7109375" style="16" customWidth="1"/>
    <col min="13577" max="13577" width="20.7109375" style="16" customWidth="1"/>
    <col min="13578" max="13578" width="16.7109375" style="16" customWidth="1"/>
    <col min="13579" max="13579" width="7.42578125" style="16" customWidth="1"/>
    <col min="13580" max="13580" width="8.85546875" style="16" customWidth="1"/>
    <col min="13581" max="13581" width="14.7109375" style="16" customWidth="1"/>
    <col min="13582" max="13582" width="9.85546875" style="16" customWidth="1"/>
    <col min="13583" max="13583" width="7.85546875" style="16" customWidth="1"/>
    <col min="13584" max="13584" width="7.7109375" style="16" customWidth="1"/>
    <col min="13585" max="13585" width="7.5703125" style="16" customWidth="1"/>
    <col min="13586" max="13586" width="7.42578125" style="16" customWidth="1"/>
    <col min="13587" max="13589" width="9.140625" style="16"/>
    <col min="13590" max="13590" width="10.140625" style="16" bestFit="1" customWidth="1"/>
    <col min="13591" max="13824" width="9.140625" style="16"/>
    <col min="13825" max="13826" width="2.28515625" style="16" customWidth="1"/>
    <col min="13827" max="13827" width="24" style="16" customWidth="1"/>
    <col min="13828" max="13828" width="8.7109375" style="16" customWidth="1"/>
    <col min="13829" max="13829" width="10.5703125" style="16" customWidth="1"/>
    <col min="13830" max="13830" width="7.5703125" style="16" customWidth="1"/>
    <col min="13831" max="13831" width="15" style="16" customWidth="1"/>
    <col min="13832" max="13832" width="19.7109375" style="16" customWidth="1"/>
    <col min="13833" max="13833" width="20.7109375" style="16" customWidth="1"/>
    <col min="13834" max="13834" width="16.7109375" style="16" customWidth="1"/>
    <col min="13835" max="13835" width="7.42578125" style="16" customWidth="1"/>
    <col min="13836" max="13836" width="8.85546875" style="16" customWidth="1"/>
    <col min="13837" max="13837" width="14.7109375" style="16" customWidth="1"/>
    <col min="13838" max="13838" width="9.85546875" style="16" customWidth="1"/>
    <col min="13839" max="13839" width="7.85546875" style="16" customWidth="1"/>
    <col min="13840" max="13840" width="7.7109375" style="16" customWidth="1"/>
    <col min="13841" max="13841" width="7.5703125" style="16" customWidth="1"/>
    <col min="13842" max="13842" width="7.42578125" style="16" customWidth="1"/>
    <col min="13843" max="13845" width="9.140625" style="16"/>
    <col min="13846" max="13846" width="10.140625" style="16" bestFit="1" customWidth="1"/>
    <col min="13847" max="14080" width="9.140625" style="16"/>
    <col min="14081" max="14082" width="2.28515625" style="16" customWidth="1"/>
    <col min="14083" max="14083" width="24" style="16" customWidth="1"/>
    <col min="14084" max="14084" width="8.7109375" style="16" customWidth="1"/>
    <col min="14085" max="14085" width="10.5703125" style="16" customWidth="1"/>
    <col min="14086" max="14086" width="7.5703125" style="16" customWidth="1"/>
    <col min="14087" max="14087" width="15" style="16" customWidth="1"/>
    <col min="14088" max="14088" width="19.7109375" style="16" customWidth="1"/>
    <col min="14089" max="14089" width="20.7109375" style="16" customWidth="1"/>
    <col min="14090" max="14090" width="16.7109375" style="16" customWidth="1"/>
    <col min="14091" max="14091" width="7.42578125" style="16" customWidth="1"/>
    <col min="14092" max="14092" width="8.85546875" style="16" customWidth="1"/>
    <col min="14093" max="14093" width="14.7109375" style="16" customWidth="1"/>
    <col min="14094" max="14094" width="9.85546875" style="16" customWidth="1"/>
    <col min="14095" max="14095" width="7.85546875" style="16" customWidth="1"/>
    <col min="14096" max="14096" width="7.7109375" style="16" customWidth="1"/>
    <col min="14097" max="14097" width="7.5703125" style="16" customWidth="1"/>
    <col min="14098" max="14098" width="7.42578125" style="16" customWidth="1"/>
    <col min="14099" max="14101" width="9.140625" style="16"/>
    <col min="14102" max="14102" width="10.140625" style="16" bestFit="1" customWidth="1"/>
    <col min="14103" max="14336" width="9.140625" style="16"/>
    <col min="14337" max="14338" width="2.28515625" style="16" customWidth="1"/>
    <col min="14339" max="14339" width="24" style="16" customWidth="1"/>
    <col min="14340" max="14340" width="8.7109375" style="16" customWidth="1"/>
    <col min="14341" max="14341" width="10.5703125" style="16" customWidth="1"/>
    <col min="14342" max="14342" width="7.5703125" style="16" customWidth="1"/>
    <col min="14343" max="14343" width="15" style="16" customWidth="1"/>
    <col min="14344" max="14344" width="19.7109375" style="16" customWidth="1"/>
    <col min="14345" max="14345" width="20.7109375" style="16" customWidth="1"/>
    <col min="14346" max="14346" width="16.7109375" style="16" customWidth="1"/>
    <col min="14347" max="14347" width="7.42578125" style="16" customWidth="1"/>
    <col min="14348" max="14348" width="8.85546875" style="16" customWidth="1"/>
    <col min="14349" max="14349" width="14.7109375" style="16" customWidth="1"/>
    <col min="14350" max="14350" width="9.85546875" style="16" customWidth="1"/>
    <col min="14351" max="14351" width="7.85546875" style="16" customWidth="1"/>
    <col min="14352" max="14352" width="7.7109375" style="16" customWidth="1"/>
    <col min="14353" max="14353" width="7.5703125" style="16" customWidth="1"/>
    <col min="14354" max="14354" width="7.42578125" style="16" customWidth="1"/>
    <col min="14355" max="14357" width="9.140625" style="16"/>
    <col min="14358" max="14358" width="10.140625" style="16" bestFit="1" customWidth="1"/>
    <col min="14359" max="14592" width="9.140625" style="16"/>
    <col min="14593" max="14594" width="2.28515625" style="16" customWidth="1"/>
    <col min="14595" max="14595" width="24" style="16" customWidth="1"/>
    <col min="14596" max="14596" width="8.7109375" style="16" customWidth="1"/>
    <col min="14597" max="14597" width="10.5703125" style="16" customWidth="1"/>
    <col min="14598" max="14598" width="7.5703125" style="16" customWidth="1"/>
    <col min="14599" max="14599" width="15" style="16" customWidth="1"/>
    <col min="14600" max="14600" width="19.7109375" style="16" customWidth="1"/>
    <col min="14601" max="14601" width="20.7109375" style="16" customWidth="1"/>
    <col min="14602" max="14602" width="16.7109375" style="16" customWidth="1"/>
    <col min="14603" max="14603" width="7.42578125" style="16" customWidth="1"/>
    <col min="14604" max="14604" width="8.85546875" style="16" customWidth="1"/>
    <col min="14605" max="14605" width="14.7109375" style="16" customWidth="1"/>
    <col min="14606" max="14606" width="9.85546875" style="16" customWidth="1"/>
    <col min="14607" max="14607" width="7.85546875" style="16" customWidth="1"/>
    <col min="14608" max="14608" width="7.7109375" style="16" customWidth="1"/>
    <col min="14609" max="14609" width="7.5703125" style="16" customWidth="1"/>
    <col min="14610" max="14610" width="7.42578125" style="16" customWidth="1"/>
    <col min="14611" max="14613" width="9.140625" style="16"/>
    <col min="14614" max="14614" width="10.140625" style="16" bestFit="1" customWidth="1"/>
    <col min="14615" max="14848" width="9.140625" style="16"/>
    <col min="14849" max="14850" width="2.28515625" style="16" customWidth="1"/>
    <col min="14851" max="14851" width="24" style="16" customWidth="1"/>
    <col min="14852" max="14852" width="8.7109375" style="16" customWidth="1"/>
    <col min="14853" max="14853" width="10.5703125" style="16" customWidth="1"/>
    <col min="14854" max="14854" width="7.5703125" style="16" customWidth="1"/>
    <col min="14855" max="14855" width="15" style="16" customWidth="1"/>
    <col min="14856" max="14856" width="19.7109375" style="16" customWidth="1"/>
    <col min="14857" max="14857" width="20.7109375" style="16" customWidth="1"/>
    <col min="14858" max="14858" width="16.7109375" style="16" customWidth="1"/>
    <col min="14859" max="14859" width="7.42578125" style="16" customWidth="1"/>
    <col min="14860" max="14860" width="8.85546875" style="16" customWidth="1"/>
    <col min="14861" max="14861" width="14.7109375" style="16" customWidth="1"/>
    <col min="14862" max="14862" width="9.85546875" style="16" customWidth="1"/>
    <col min="14863" max="14863" width="7.85546875" style="16" customWidth="1"/>
    <col min="14864" max="14864" width="7.7109375" style="16" customWidth="1"/>
    <col min="14865" max="14865" width="7.5703125" style="16" customWidth="1"/>
    <col min="14866" max="14866" width="7.42578125" style="16" customWidth="1"/>
    <col min="14867" max="14869" width="9.140625" style="16"/>
    <col min="14870" max="14870" width="10.140625" style="16" bestFit="1" customWidth="1"/>
    <col min="14871" max="15104" width="9.140625" style="16"/>
    <col min="15105" max="15106" width="2.28515625" style="16" customWidth="1"/>
    <col min="15107" max="15107" width="24" style="16" customWidth="1"/>
    <col min="15108" max="15108" width="8.7109375" style="16" customWidth="1"/>
    <col min="15109" max="15109" width="10.5703125" style="16" customWidth="1"/>
    <col min="15110" max="15110" width="7.5703125" style="16" customWidth="1"/>
    <col min="15111" max="15111" width="15" style="16" customWidth="1"/>
    <col min="15112" max="15112" width="19.7109375" style="16" customWidth="1"/>
    <col min="15113" max="15113" width="20.7109375" style="16" customWidth="1"/>
    <col min="15114" max="15114" width="16.7109375" style="16" customWidth="1"/>
    <col min="15115" max="15115" width="7.42578125" style="16" customWidth="1"/>
    <col min="15116" max="15116" width="8.85546875" style="16" customWidth="1"/>
    <col min="15117" max="15117" width="14.7109375" style="16" customWidth="1"/>
    <col min="15118" max="15118" width="9.85546875" style="16" customWidth="1"/>
    <col min="15119" max="15119" width="7.85546875" style="16" customWidth="1"/>
    <col min="15120" max="15120" width="7.7109375" style="16" customWidth="1"/>
    <col min="15121" max="15121" width="7.5703125" style="16" customWidth="1"/>
    <col min="15122" max="15122" width="7.42578125" style="16" customWidth="1"/>
    <col min="15123" max="15125" width="9.140625" style="16"/>
    <col min="15126" max="15126" width="10.140625" style="16" bestFit="1" customWidth="1"/>
    <col min="15127" max="15360" width="9.140625" style="16"/>
    <col min="15361" max="15362" width="2.28515625" style="16" customWidth="1"/>
    <col min="15363" max="15363" width="24" style="16" customWidth="1"/>
    <col min="15364" max="15364" width="8.7109375" style="16" customWidth="1"/>
    <col min="15365" max="15365" width="10.5703125" style="16" customWidth="1"/>
    <col min="15366" max="15366" width="7.5703125" style="16" customWidth="1"/>
    <col min="15367" max="15367" width="15" style="16" customWidth="1"/>
    <col min="15368" max="15368" width="19.7109375" style="16" customWidth="1"/>
    <col min="15369" max="15369" width="20.7109375" style="16" customWidth="1"/>
    <col min="15370" max="15370" width="16.7109375" style="16" customWidth="1"/>
    <col min="15371" max="15371" width="7.42578125" style="16" customWidth="1"/>
    <col min="15372" max="15372" width="8.85546875" style="16" customWidth="1"/>
    <col min="15373" max="15373" width="14.7109375" style="16" customWidth="1"/>
    <col min="15374" max="15374" width="9.85546875" style="16" customWidth="1"/>
    <col min="15375" max="15375" width="7.85546875" style="16" customWidth="1"/>
    <col min="15376" max="15376" width="7.7109375" style="16" customWidth="1"/>
    <col min="15377" max="15377" width="7.5703125" style="16" customWidth="1"/>
    <col min="15378" max="15378" width="7.42578125" style="16" customWidth="1"/>
    <col min="15379" max="15381" width="9.140625" style="16"/>
    <col min="15382" max="15382" width="10.140625" style="16" bestFit="1" customWidth="1"/>
    <col min="15383" max="15616" width="9.140625" style="16"/>
    <col min="15617" max="15618" width="2.28515625" style="16" customWidth="1"/>
    <col min="15619" max="15619" width="24" style="16" customWidth="1"/>
    <col min="15620" max="15620" width="8.7109375" style="16" customWidth="1"/>
    <col min="15621" max="15621" width="10.5703125" style="16" customWidth="1"/>
    <col min="15622" max="15622" width="7.5703125" style="16" customWidth="1"/>
    <col min="15623" max="15623" width="15" style="16" customWidth="1"/>
    <col min="15624" max="15624" width="19.7109375" style="16" customWidth="1"/>
    <col min="15625" max="15625" width="20.7109375" style="16" customWidth="1"/>
    <col min="15626" max="15626" width="16.7109375" style="16" customWidth="1"/>
    <col min="15627" max="15627" width="7.42578125" style="16" customWidth="1"/>
    <col min="15628" max="15628" width="8.85546875" style="16" customWidth="1"/>
    <col min="15629" max="15629" width="14.7109375" style="16" customWidth="1"/>
    <col min="15630" max="15630" width="9.85546875" style="16" customWidth="1"/>
    <col min="15631" max="15631" width="7.85546875" style="16" customWidth="1"/>
    <col min="15632" max="15632" width="7.7109375" style="16" customWidth="1"/>
    <col min="15633" max="15633" width="7.5703125" style="16" customWidth="1"/>
    <col min="15634" max="15634" width="7.42578125" style="16" customWidth="1"/>
    <col min="15635" max="15637" width="9.140625" style="16"/>
    <col min="15638" max="15638" width="10.140625" style="16" bestFit="1" customWidth="1"/>
    <col min="15639" max="15872" width="9.140625" style="16"/>
    <col min="15873" max="15874" width="2.28515625" style="16" customWidth="1"/>
    <col min="15875" max="15875" width="24" style="16" customWidth="1"/>
    <col min="15876" max="15876" width="8.7109375" style="16" customWidth="1"/>
    <col min="15877" max="15877" width="10.5703125" style="16" customWidth="1"/>
    <col min="15878" max="15878" width="7.5703125" style="16" customWidth="1"/>
    <col min="15879" max="15879" width="15" style="16" customWidth="1"/>
    <col min="15880" max="15880" width="19.7109375" style="16" customWidth="1"/>
    <col min="15881" max="15881" width="20.7109375" style="16" customWidth="1"/>
    <col min="15882" max="15882" width="16.7109375" style="16" customWidth="1"/>
    <col min="15883" max="15883" width="7.42578125" style="16" customWidth="1"/>
    <col min="15884" max="15884" width="8.85546875" style="16" customWidth="1"/>
    <col min="15885" max="15885" width="14.7109375" style="16" customWidth="1"/>
    <col min="15886" max="15886" width="9.85546875" style="16" customWidth="1"/>
    <col min="15887" max="15887" width="7.85546875" style="16" customWidth="1"/>
    <col min="15888" max="15888" width="7.7109375" style="16" customWidth="1"/>
    <col min="15889" max="15889" width="7.5703125" style="16" customWidth="1"/>
    <col min="15890" max="15890" width="7.42578125" style="16" customWidth="1"/>
    <col min="15891" max="15893" width="9.140625" style="16"/>
    <col min="15894" max="15894" width="10.140625" style="16" bestFit="1" customWidth="1"/>
    <col min="15895" max="16128" width="9.140625" style="16"/>
    <col min="16129" max="16130" width="2.28515625" style="16" customWidth="1"/>
    <col min="16131" max="16131" width="24" style="16" customWidth="1"/>
    <col min="16132" max="16132" width="8.7109375" style="16" customWidth="1"/>
    <col min="16133" max="16133" width="10.5703125" style="16" customWidth="1"/>
    <col min="16134" max="16134" width="7.5703125" style="16" customWidth="1"/>
    <col min="16135" max="16135" width="15" style="16" customWidth="1"/>
    <col min="16136" max="16136" width="19.7109375" style="16" customWidth="1"/>
    <col min="16137" max="16137" width="20.7109375" style="16" customWidth="1"/>
    <col min="16138" max="16138" width="16.7109375" style="16" customWidth="1"/>
    <col min="16139" max="16139" width="7.42578125" style="16" customWidth="1"/>
    <col min="16140" max="16140" width="8.85546875" style="16" customWidth="1"/>
    <col min="16141" max="16141" width="14.7109375" style="16" customWidth="1"/>
    <col min="16142" max="16142" width="9.85546875" style="16" customWidth="1"/>
    <col min="16143" max="16143" width="7.85546875" style="16" customWidth="1"/>
    <col min="16144" max="16144" width="7.7109375" style="16" customWidth="1"/>
    <col min="16145" max="16145" width="7.5703125" style="16" customWidth="1"/>
    <col min="16146" max="16146" width="7.42578125" style="16" customWidth="1"/>
    <col min="16147" max="16149" width="9.140625" style="16"/>
    <col min="16150" max="16150" width="10.140625" style="16" bestFit="1" customWidth="1"/>
    <col min="16151" max="16384" width="9.140625" style="16"/>
  </cols>
  <sheetData>
    <row r="1" spans="1:15" x14ac:dyDescent="0.2">
      <c r="A1" s="776" t="s">
        <v>584</v>
      </c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</row>
    <row r="2" spans="1:15" ht="1.5" customHeight="1" thickBot="1" x14ac:dyDescent="0.25">
      <c r="D2" s="16"/>
      <c r="E2" s="16"/>
      <c r="F2" s="16"/>
      <c r="G2" s="16"/>
      <c r="H2" s="44"/>
      <c r="I2" s="16"/>
      <c r="J2" s="16"/>
      <c r="K2" s="16"/>
      <c r="L2" s="16"/>
      <c r="M2" s="16"/>
    </row>
    <row r="3" spans="1:15" s="2" customFormat="1" ht="71.25" customHeight="1" thickTop="1" thickBot="1" x14ac:dyDescent="0.3">
      <c r="A3" s="168" t="s">
        <v>38</v>
      </c>
      <c r="B3" s="169"/>
      <c r="C3" s="170"/>
      <c r="D3" s="171" t="s">
        <v>39</v>
      </c>
      <c r="E3" s="172" t="s">
        <v>40</v>
      </c>
      <c r="F3" s="172" t="s">
        <v>41</v>
      </c>
      <c r="G3" s="172" t="s">
        <v>42</v>
      </c>
      <c r="H3" s="172" t="s">
        <v>43</v>
      </c>
      <c r="I3" s="173" t="s">
        <v>44</v>
      </c>
      <c r="J3" s="173" t="s">
        <v>45</v>
      </c>
      <c r="K3" s="172" t="s">
        <v>46</v>
      </c>
      <c r="L3" s="172" t="s">
        <v>47</v>
      </c>
      <c r="M3" s="174" t="s">
        <v>48</v>
      </c>
      <c r="N3" s="175" t="s">
        <v>49</v>
      </c>
    </row>
    <row r="4" spans="1:15" ht="12.75" customHeight="1" thickTop="1" thickBot="1" x14ac:dyDescent="0.25">
      <c r="A4" s="778" t="s">
        <v>6</v>
      </c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80"/>
    </row>
    <row r="5" spans="1:15" ht="12.75" customHeight="1" x14ac:dyDescent="0.2">
      <c r="A5" s="176" t="s">
        <v>50</v>
      </c>
      <c r="B5" s="177"/>
      <c r="C5" s="178"/>
      <c r="D5" s="179">
        <v>237452</v>
      </c>
      <c r="E5" s="180">
        <v>105000</v>
      </c>
      <c r="F5" s="181">
        <f>+D5/E5</f>
        <v>2.2614476190476189</v>
      </c>
      <c r="G5" s="180">
        <v>192616</v>
      </c>
      <c r="H5" s="182">
        <v>94367</v>
      </c>
      <c r="I5" s="183">
        <f>+G5/D5</f>
        <v>0.81117868032275997</v>
      </c>
      <c r="J5" s="183">
        <f>+H5/E5</f>
        <v>0.89873333333333338</v>
      </c>
      <c r="K5" s="180">
        <v>54676</v>
      </c>
      <c r="L5" s="180">
        <v>52527</v>
      </c>
      <c r="M5" s="183">
        <f>+K5/E5</f>
        <v>0.52072380952380948</v>
      </c>
      <c r="N5" s="184">
        <f>K5/H5</f>
        <v>0.57939745885743954</v>
      </c>
    </row>
    <row r="6" spans="1:15" ht="12.75" customHeight="1" x14ac:dyDescent="0.2">
      <c r="A6" s="759" t="s">
        <v>51</v>
      </c>
      <c r="B6" s="762" t="s">
        <v>52</v>
      </c>
      <c r="C6" s="763"/>
      <c r="D6" s="185">
        <v>205170</v>
      </c>
      <c r="E6" s="186">
        <v>82297</v>
      </c>
      <c r="F6" s="187">
        <f t="shared" ref="F6:F11" si="0">+D6/E6</f>
        <v>2.4930434888270532</v>
      </c>
      <c r="G6" s="186">
        <v>166679</v>
      </c>
      <c r="H6" s="188">
        <v>74620</v>
      </c>
      <c r="I6" s="189">
        <f t="shared" ref="I6:J11" si="1">+G6/D6</f>
        <v>0.81239459960033145</v>
      </c>
      <c r="J6" s="189">
        <f t="shared" si="1"/>
        <v>0.90671591917080818</v>
      </c>
      <c r="K6" s="186">
        <v>45349</v>
      </c>
      <c r="L6" s="186">
        <v>43529</v>
      </c>
      <c r="M6" s="189">
        <f t="shared" ref="M6:M11" si="2">+K6/E6</f>
        <v>0.55104074267591774</v>
      </c>
      <c r="N6" s="190">
        <f t="shared" ref="N6:N11" si="3">K6/H6</f>
        <v>0.607732511391048</v>
      </c>
    </row>
    <row r="7" spans="1:15" ht="12.75" customHeight="1" x14ac:dyDescent="0.2">
      <c r="A7" s="760"/>
      <c r="B7" s="764" t="s">
        <v>51</v>
      </c>
      <c r="C7" s="191" t="s">
        <v>53</v>
      </c>
      <c r="D7" s="192">
        <v>58921</v>
      </c>
      <c r="E7" s="193">
        <v>39750</v>
      </c>
      <c r="F7" s="194">
        <f t="shared" si="0"/>
        <v>1.4822893081761006</v>
      </c>
      <c r="G7" s="193">
        <v>48418</v>
      </c>
      <c r="H7" s="195">
        <v>34331</v>
      </c>
      <c r="I7" s="196">
        <f t="shared" si="1"/>
        <v>0.82174436957960661</v>
      </c>
      <c r="J7" s="196">
        <f t="shared" si="1"/>
        <v>0.86367295597484273</v>
      </c>
      <c r="K7" s="193">
        <v>15850</v>
      </c>
      <c r="L7" s="193">
        <v>12744</v>
      </c>
      <c r="M7" s="196">
        <f t="shared" si="2"/>
        <v>0.3987421383647799</v>
      </c>
      <c r="N7" s="197">
        <f t="shared" si="3"/>
        <v>0.46168186187410792</v>
      </c>
    </row>
    <row r="8" spans="1:15" ht="12.75" customHeight="1" x14ac:dyDescent="0.2">
      <c r="A8" s="760"/>
      <c r="B8" s="765"/>
      <c r="C8" s="198" t="s">
        <v>54</v>
      </c>
      <c r="D8" s="199">
        <v>146249</v>
      </c>
      <c r="E8" s="200">
        <v>67509</v>
      </c>
      <c r="F8" s="201">
        <f t="shared" si="0"/>
        <v>2.1663630034513917</v>
      </c>
      <c r="G8" s="200">
        <v>118261</v>
      </c>
      <c r="H8" s="202">
        <v>60720</v>
      </c>
      <c r="I8" s="203">
        <f t="shared" si="1"/>
        <v>0.80862775130086362</v>
      </c>
      <c r="J8" s="203">
        <f t="shared" si="1"/>
        <v>0.89943563080478162</v>
      </c>
      <c r="K8" s="200">
        <v>34468</v>
      </c>
      <c r="L8" s="200">
        <v>31938</v>
      </c>
      <c r="M8" s="203">
        <f t="shared" si="2"/>
        <v>0.51056896117554695</v>
      </c>
      <c r="N8" s="204">
        <f t="shared" si="3"/>
        <v>0.56765480895915676</v>
      </c>
    </row>
    <row r="9" spans="1:15" ht="12.75" customHeight="1" x14ac:dyDescent="0.2">
      <c r="A9" s="760"/>
      <c r="B9" s="762" t="s">
        <v>55</v>
      </c>
      <c r="C9" s="763"/>
      <c r="D9" s="185">
        <v>32282</v>
      </c>
      <c r="E9" s="186">
        <v>26640</v>
      </c>
      <c r="F9" s="187">
        <f t="shared" si="0"/>
        <v>1.2117867867867869</v>
      </c>
      <c r="G9" s="186">
        <v>25937</v>
      </c>
      <c r="H9" s="188">
        <v>22249</v>
      </c>
      <c r="I9" s="189">
        <f t="shared" si="1"/>
        <v>0.80345083947710794</v>
      </c>
      <c r="J9" s="189">
        <f t="shared" si="1"/>
        <v>0.8351726726726727</v>
      </c>
      <c r="K9" s="186">
        <v>9852</v>
      </c>
      <c r="L9" s="186">
        <v>9204</v>
      </c>
      <c r="M9" s="189">
        <f t="shared" si="2"/>
        <v>0.36981981981981982</v>
      </c>
      <c r="N9" s="190">
        <f t="shared" si="3"/>
        <v>0.44280641826598949</v>
      </c>
    </row>
    <row r="10" spans="1:15" ht="12.75" customHeight="1" x14ac:dyDescent="0.2">
      <c r="A10" s="760"/>
      <c r="B10" s="764" t="s">
        <v>51</v>
      </c>
      <c r="C10" s="191" t="s">
        <v>53</v>
      </c>
      <c r="D10" s="192">
        <v>21699</v>
      </c>
      <c r="E10" s="193">
        <v>18487</v>
      </c>
      <c r="F10" s="194">
        <f t="shared" si="0"/>
        <v>1.1737437117974794</v>
      </c>
      <c r="G10" s="193">
        <v>17462</v>
      </c>
      <c r="H10" s="195">
        <v>15639</v>
      </c>
      <c r="I10" s="196">
        <f t="shared" si="1"/>
        <v>0.80473754550900967</v>
      </c>
      <c r="J10" s="196">
        <f t="shared" si="1"/>
        <v>0.84594579975117645</v>
      </c>
      <c r="K10" s="193">
        <v>6442</v>
      </c>
      <c r="L10" s="193">
        <v>5942</v>
      </c>
      <c r="M10" s="196">
        <f t="shared" si="2"/>
        <v>0.34846108075945259</v>
      </c>
      <c r="N10" s="197">
        <f t="shared" si="3"/>
        <v>0.41191892064710017</v>
      </c>
    </row>
    <row r="11" spans="1:15" ht="12.75" customHeight="1" thickBot="1" x14ac:dyDescent="0.25">
      <c r="A11" s="767"/>
      <c r="B11" s="768"/>
      <c r="C11" s="205" t="s">
        <v>54</v>
      </c>
      <c r="D11" s="206">
        <v>10583</v>
      </c>
      <c r="E11" s="207">
        <v>9545</v>
      </c>
      <c r="F11" s="208">
        <f t="shared" si="0"/>
        <v>1.1087480356207438</v>
      </c>
      <c r="G11" s="207">
        <v>8475</v>
      </c>
      <c r="H11" s="209">
        <v>7866</v>
      </c>
      <c r="I11" s="210">
        <f t="shared" si="1"/>
        <v>0.80081262401965414</v>
      </c>
      <c r="J11" s="210">
        <f t="shared" si="1"/>
        <v>0.82409638554216869</v>
      </c>
      <c r="K11" s="207">
        <v>3562</v>
      </c>
      <c r="L11" s="207">
        <v>3299</v>
      </c>
      <c r="M11" s="210">
        <f t="shared" si="2"/>
        <v>0.37317967522262963</v>
      </c>
      <c r="N11" s="211">
        <f t="shared" si="3"/>
        <v>0.45283498601576405</v>
      </c>
    </row>
    <row r="12" spans="1:15" ht="12.75" customHeight="1" thickBot="1" x14ac:dyDescent="0.25">
      <c r="A12" s="772" t="s">
        <v>7</v>
      </c>
      <c r="B12" s="773"/>
      <c r="C12" s="773"/>
      <c r="D12" s="773"/>
      <c r="E12" s="773"/>
      <c r="F12" s="773"/>
      <c r="G12" s="773"/>
      <c r="H12" s="773"/>
      <c r="I12" s="773"/>
      <c r="J12" s="773"/>
      <c r="K12" s="773"/>
      <c r="L12" s="773"/>
      <c r="M12" s="773"/>
      <c r="N12" s="775"/>
      <c r="O12" s="212"/>
    </row>
    <row r="13" spans="1:15" ht="12.75" customHeight="1" x14ac:dyDescent="0.2">
      <c r="A13" s="176" t="s">
        <v>50</v>
      </c>
      <c r="B13" s="177"/>
      <c r="C13" s="178"/>
      <c r="D13" s="179">
        <v>234026</v>
      </c>
      <c r="E13" s="180">
        <v>108848</v>
      </c>
      <c r="F13" s="181">
        <f t="shared" ref="F13:F19" si="4">D13/E13</f>
        <v>2.1500257239453182</v>
      </c>
      <c r="G13" s="180">
        <v>191809</v>
      </c>
      <c r="H13" s="182">
        <v>98337</v>
      </c>
      <c r="I13" s="183">
        <f t="shared" ref="I13:I19" si="5">G13/D13</f>
        <v>0.81960551391725711</v>
      </c>
      <c r="J13" s="183">
        <f>+H13/E13</f>
        <v>0.90343414669998534</v>
      </c>
      <c r="K13" s="180">
        <v>61077</v>
      </c>
      <c r="L13" s="180">
        <v>58342</v>
      </c>
      <c r="M13" s="183">
        <f t="shared" ref="M13:M19" si="6">K13/E13</f>
        <v>0.56112193150080847</v>
      </c>
      <c r="N13" s="184">
        <v>0.62109887427926413</v>
      </c>
      <c r="O13" s="212"/>
    </row>
    <row r="14" spans="1:15" ht="12.75" customHeight="1" x14ac:dyDescent="0.2">
      <c r="A14" s="759" t="s">
        <v>51</v>
      </c>
      <c r="B14" s="762" t="s">
        <v>52</v>
      </c>
      <c r="C14" s="763"/>
      <c r="D14" s="185">
        <v>198393</v>
      </c>
      <c r="E14" s="186">
        <v>83674</v>
      </c>
      <c r="F14" s="187">
        <f t="shared" si="4"/>
        <v>2.3710232569256879</v>
      </c>
      <c r="G14" s="186">
        <v>162489</v>
      </c>
      <c r="H14" s="188">
        <v>76306</v>
      </c>
      <c r="I14" s="189">
        <f t="shared" si="5"/>
        <v>0.81902587288866036</v>
      </c>
      <c r="J14" s="189">
        <f t="shared" ref="J14:J19" si="7">+H14/E14</f>
        <v>0.91194397303821972</v>
      </c>
      <c r="K14" s="186">
        <v>49877</v>
      </c>
      <c r="L14" s="186">
        <v>47684</v>
      </c>
      <c r="M14" s="189">
        <f t="shared" si="6"/>
        <v>0.59608719554461365</v>
      </c>
      <c r="N14" s="190">
        <v>0.65364453647157494</v>
      </c>
    </row>
    <row r="15" spans="1:15" ht="12.75" customHeight="1" x14ac:dyDescent="0.2">
      <c r="A15" s="760"/>
      <c r="B15" s="764" t="s">
        <v>51</v>
      </c>
      <c r="C15" s="191" t="s">
        <v>53</v>
      </c>
      <c r="D15" s="192">
        <v>77180</v>
      </c>
      <c r="E15" s="193">
        <v>50322</v>
      </c>
      <c r="F15" s="194">
        <f t="shared" si="4"/>
        <v>1.5337228250069552</v>
      </c>
      <c r="G15" s="193">
        <v>64201</v>
      </c>
      <c r="H15" s="195">
        <v>44167</v>
      </c>
      <c r="I15" s="196">
        <f t="shared" si="5"/>
        <v>0.83183467219486917</v>
      </c>
      <c r="J15" s="196">
        <f t="shared" si="7"/>
        <v>0.87768769126823254</v>
      </c>
      <c r="K15" s="193">
        <v>24946</v>
      </c>
      <c r="L15" s="193">
        <v>20431</v>
      </c>
      <c r="M15" s="196">
        <f t="shared" si="6"/>
        <v>0.49572751480465799</v>
      </c>
      <c r="N15" s="197">
        <v>0.56481083161636514</v>
      </c>
    </row>
    <row r="16" spans="1:15" ht="12.75" customHeight="1" x14ac:dyDescent="0.2">
      <c r="A16" s="760"/>
      <c r="B16" s="765"/>
      <c r="C16" s="198" t="s">
        <v>54</v>
      </c>
      <c r="D16" s="199">
        <v>121213</v>
      </c>
      <c r="E16" s="200">
        <v>61248</v>
      </c>
      <c r="F16" s="201">
        <f t="shared" si="4"/>
        <v>1.9790523772204807</v>
      </c>
      <c r="G16" s="200">
        <v>98288</v>
      </c>
      <c r="H16" s="202">
        <v>54602</v>
      </c>
      <c r="I16" s="203">
        <f t="shared" si="5"/>
        <v>0.81087012119162138</v>
      </c>
      <c r="J16" s="203">
        <f t="shared" si="7"/>
        <v>0.89149033437826541</v>
      </c>
      <c r="K16" s="200">
        <v>32705</v>
      </c>
      <c r="L16" s="200">
        <v>29181</v>
      </c>
      <c r="M16" s="203">
        <f t="shared" si="6"/>
        <v>0.53397661964472309</v>
      </c>
      <c r="N16" s="204">
        <v>0.33274662217157741</v>
      </c>
    </row>
    <row r="17" spans="1:14" ht="12.75" customHeight="1" x14ac:dyDescent="0.2">
      <c r="A17" s="760"/>
      <c r="B17" s="762" t="s">
        <v>55</v>
      </c>
      <c r="C17" s="763"/>
      <c r="D17" s="185">
        <v>35633</v>
      </c>
      <c r="E17" s="186">
        <v>29328</v>
      </c>
      <c r="F17" s="187">
        <f t="shared" si="4"/>
        <v>1.2149822695035462</v>
      </c>
      <c r="G17" s="186">
        <v>29320</v>
      </c>
      <c r="H17" s="188">
        <v>29320</v>
      </c>
      <c r="I17" s="189">
        <f t="shared" si="5"/>
        <v>0.8228327673785536</v>
      </c>
      <c r="J17" s="189">
        <f t="shared" si="7"/>
        <v>0.99972722313147844</v>
      </c>
      <c r="K17" s="186">
        <v>11874</v>
      </c>
      <c r="L17" s="186">
        <v>10955</v>
      </c>
      <c r="M17" s="189">
        <f t="shared" si="6"/>
        <v>0.40486906710310966</v>
      </c>
      <c r="N17" s="190">
        <v>0.40497953615279675</v>
      </c>
    </row>
    <row r="18" spans="1:14" ht="12.75" customHeight="1" x14ac:dyDescent="0.2">
      <c r="A18" s="760"/>
      <c r="B18" s="764" t="s">
        <v>51</v>
      </c>
      <c r="C18" s="191" t="s">
        <v>53</v>
      </c>
      <c r="D18" s="192">
        <v>26211</v>
      </c>
      <c r="E18" s="193">
        <v>22278</v>
      </c>
      <c r="F18" s="194">
        <f t="shared" si="4"/>
        <v>1.1765418798814975</v>
      </c>
      <c r="G18" s="193">
        <v>21805</v>
      </c>
      <c r="H18" s="195">
        <v>19150</v>
      </c>
      <c r="I18" s="196">
        <f t="shared" si="5"/>
        <v>0.83190263629773764</v>
      </c>
      <c r="J18" s="196">
        <f t="shared" si="7"/>
        <v>0.85959242301822425</v>
      </c>
      <c r="K18" s="193">
        <v>8743</v>
      </c>
      <c r="L18" s="193">
        <v>8008</v>
      </c>
      <c r="M18" s="196">
        <f t="shared" si="6"/>
        <v>0.39244995062393395</v>
      </c>
      <c r="N18" s="197">
        <v>0.40096308186195828</v>
      </c>
    </row>
    <row r="19" spans="1:14" ht="12.75" customHeight="1" thickBot="1" x14ac:dyDescent="0.25">
      <c r="A19" s="767"/>
      <c r="B19" s="768"/>
      <c r="C19" s="205" t="s">
        <v>54</v>
      </c>
      <c r="D19" s="206">
        <v>9421</v>
      </c>
      <c r="E19" s="207">
        <v>8556</v>
      </c>
      <c r="F19" s="208">
        <f t="shared" si="4"/>
        <v>1.101098644226274</v>
      </c>
      <c r="G19" s="207">
        <v>7515</v>
      </c>
      <c r="H19" s="209">
        <v>6942</v>
      </c>
      <c r="I19" s="210">
        <f t="shared" si="5"/>
        <v>0.79768602059229377</v>
      </c>
      <c r="J19" s="210">
        <f t="shared" si="7"/>
        <v>0.81136044880785418</v>
      </c>
      <c r="K19" s="207">
        <v>3278</v>
      </c>
      <c r="L19" s="207">
        <v>2991</v>
      </c>
      <c r="M19" s="210">
        <f t="shared" si="6"/>
        <v>0.38312295465170643</v>
      </c>
      <c r="N19" s="211">
        <v>0.436252328985893</v>
      </c>
    </row>
    <row r="20" spans="1:14" ht="12.75" customHeight="1" thickBot="1" x14ac:dyDescent="0.25">
      <c r="A20" s="772" t="s">
        <v>8</v>
      </c>
      <c r="B20" s="773"/>
      <c r="C20" s="773"/>
      <c r="D20" s="773"/>
      <c r="E20" s="773"/>
      <c r="F20" s="773"/>
      <c r="G20" s="773"/>
      <c r="H20" s="773"/>
      <c r="I20" s="773"/>
      <c r="J20" s="773"/>
      <c r="K20" s="773"/>
      <c r="L20" s="773"/>
      <c r="M20" s="773"/>
      <c r="N20" s="775"/>
    </row>
    <row r="21" spans="1:14" ht="12.75" customHeight="1" x14ac:dyDescent="0.2">
      <c r="A21" s="176" t="s">
        <v>50</v>
      </c>
      <c r="B21" s="177"/>
      <c r="C21" s="178"/>
      <c r="D21" s="179">
        <v>253273</v>
      </c>
      <c r="E21" s="180">
        <v>117544</v>
      </c>
      <c r="F21" s="181">
        <f>D21/E21</f>
        <v>2.1547080242292247</v>
      </c>
      <c r="G21" s="180">
        <v>209436</v>
      </c>
      <c r="H21" s="182">
        <v>107169</v>
      </c>
      <c r="I21" s="183">
        <f>G21/D21</f>
        <v>0.826917989679121</v>
      </c>
      <c r="J21" s="183">
        <f>+H21/E21</f>
        <v>0.91173518001769549</v>
      </c>
      <c r="K21" s="180">
        <v>69582</v>
      </c>
      <c r="L21" s="180">
        <v>66517</v>
      </c>
      <c r="M21" s="183">
        <f>K21/E21</f>
        <v>0.59196556183216498</v>
      </c>
      <c r="N21" s="184">
        <v>0.64927357724715173</v>
      </c>
    </row>
    <row r="22" spans="1:14" ht="12.75" customHeight="1" x14ac:dyDescent="0.2">
      <c r="A22" s="759" t="s">
        <v>51</v>
      </c>
      <c r="B22" s="762" t="s">
        <v>52</v>
      </c>
      <c r="C22" s="763"/>
      <c r="D22" s="185">
        <v>216092</v>
      </c>
      <c r="E22" s="186">
        <v>91166</v>
      </c>
      <c r="F22" s="187">
        <f t="shared" ref="F22:F27" si="8">D22/E22</f>
        <v>2.37031349406577</v>
      </c>
      <c r="G22" s="186">
        <v>178490</v>
      </c>
      <c r="H22" s="188">
        <v>83894</v>
      </c>
      <c r="I22" s="189">
        <f t="shared" ref="I22:I27" si="9">G22/D22</f>
        <v>0.82599078170408902</v>
      </c>
      <c r="J22" s="189">
        <f t="shared" ref="J22:J27" si="10">+H22/E22</f>
        <v>0.9202334203540794</v>
      </c>
      <c r="K22" s="186">
        <v>56930</v>
      </c>
      <c r="L22" s="186">
        <v>54329</v>
      </c>
      <c r="M22" s="189">
        <f t="shared" ref="M22:M27" si="11">K22/E22</f>
        <v>0.62446526117192813</v>
      </c>
      <c r="N22" s="190">
        <v>0.67859441676401178</v>
      </c>
    </row>
    <row r="23" spans="1:14" ht="12.75" customHeight="1" x14ac:dyDescent="0.2">
      <c r="A23" s="760"/>
      <c r="B23" s="764" t="s">
        <v>51</v>
      </c>
      <c r="C23" s="191" t="s">
        <v>53</v>
      </c>
      <c r="D23" s="192">
        <v>122985</v>
      </c>
      <c r="E23" s="193">
        <v>69258</v>
      </c>
      <c r="F23" s="194">
        <f t="shared" si="8"/>
        <v>1.7757515377284934</v>
      </c>
      <c r="G23" s="193">
        <v>101510</v>
      </c>
      <c r="H23" s="195">
        <v>62211</v>
      </c>
      <c r="I23" s="196">
        <f t="shared" si="9"/>
        <v>0.82538520957840389</v>
      </c>
      <c r="J23" s="196">
        <f t="shared" si="10"/>
        <v>0.89825002165814782</v>
      </c>
      <c r="K23" s="193">
        <v>39130</v>
      </c>
      <c r="L23" s="193">
        <v>33296</v>
      </c>
      <c r="M23" s="196">
        <f t="shared" si="11"/>
        <v>0.56498888215079845</v>
      </c>
      <c r="N23" s="197">
        <v>0.62898844255839004</v>
      </c>
    </row>
    <row r="24" spans="1:14" ht="12.75" customHeight="1" x14ac:dyDescent="0.2">
      <c r="A24" s="760"/>
      <c r="B24" s="765"/>
      <c r="C24" s="198" t="s">
        <v>54</v>
      </c>
      <c r="D24" s="199">
        <v>93107</v>
      </c>
      <c r="E24" s="200">
        <v>52057</v>
      </c>
      <c r="F24" s="201">
        <f t="shared" si="8"/>
        <v>1.7885586952763317</v>
      </c>
      <c r="G24" s="200">
        <v>76980</v>
      </c>
      <c r="H24" s="202">
        <v>46402</v>
      </c>
      <c r="I24" s="203">
        <f t="shared" si="9"/>
        <v>0.82679068168880965</v>
      </c>
      <c r="J24" s="203">
        <f t="shared" si="10"/>
        <v>0.89136907620492922</v>
      </c>
      <c r="K24" s="200">
        <v>26368</v>
      </c>
      <c r="L24" s="200">
        <v>22313</v>
      </c>
      <c r="M24" s="203">
        <f t="shared" si="11"/>
        <v>0.50652169737019037</v>
      </c>
      <c r="N24" s="204">
        <v>0.56825136847549673</v>
      </c>
    </row>
    <row r="25" spans="1:14" ht="12.75" customHeight="1" x14ac:dyDescent="0.2">
      <c r="A25" s="760"/>
      <c r="B25" s="762" t="s">
        <v>55</v>
      </c>
      <c r="C25" s="763"/>
      <c r="D25" s="185">
        <v>37181</v>
      </c>
      <c r="E25" s="186">
        <v>30806</v>
      </c>
      <c r="F25" s="187">
        <f t="shared" si="8"/>
        <v>1.2069402064532884</v>
      </c>
      <c r="G25" s="186">
        <v>30946</v>
      </c>
      <c r="H25" s="188">
        <v>26589</v>
      </c>
      <c r="I25" s="189">
        <f t="shared" si="9"/>
        <v>0.83230682337753148</v>
      </c>
      <c r="J25" s="189">
        <f t="shared" si="10"/>
        <v>0.86311108225670319</v>
      </c>
      <c r="K25" s="186">
        <v>13445</v>
      </c>
      <c r="L25" s="186">
        <v>12530</v>
      </c>
      <c r="M25" s="189">
        <f t="shared" si="11"/>
        <v>0.43644095306109199</v>
      </c>
      <c r="N25" s="190">
        <v>0.50566023543570648</v>
      </c>
    </row>
    <row r="26" spans="1:14" ht="12.75" customHeight="1" x14ac:dyDescent="0.2">
      <c r="A26" s="760"/>
      <c r="B26" s="764" t="s">
        <v>51</v>
      </c>
      <c r="C26" s="191" t="s">
        <v>53</v>
      </c>
      <c r="D26" s="192">
        <v>31188</v>
      </c>
      <c r="E26" s="193">
        <v>26434</v>
      </c>
      <c r="F26" s="194">
        <f t="shared" si="8"/>
        <v>1.1798441401225694</v>
      </c>
      <c r="G26" s="193">
        <v>26164</v>
      </c>
      <c r="H26" s="195">
        <v>22845</v>
      </c>
      <c r="I26" s="196">
        <f t="shared" si="9"/>
        <v>0.83891240220597663</v>
      </c>
      <c r="J26" s="196">
        <f t="shared" si="10"/>
        <v>0.86422788832564124</v>
      </c>
      <c r="K26" s="193">
        <v>11180</v>
      </c>
      <c r="L26" s="193">
        <v>10310</v>
      </c>
      <c r="M26" s="196">
        <f t="shared" si="11"/>
        <v>0.42294015283347203</v>
      </c>
      <c r="N26" s="197">
        <v>0.48938498577369227</v>
      </c>
    </row>
    <row r="27" spans="1:14" ht="12.75" customHeight="1" thickBot="1" x14ac:dyDescent="0.25">
      <c r="A27" s="767"/>
      <c r="B27" s="768"/>
      <c r="C27" s="205" t="s">
        <v>54</v>
      </c>
      <c r="D27" s="206">
        <v>5993</v>
      </c>
      <c r="E27" s="207">
        <v>5595</v>
      </c>
      <c r="F27" s="208">
        <f t="shared" si="8"/>
        <v>1.0711349419124219</v>
      </c>
      <c r="G27" s="207">
        <v>4782</v>
      </c>
      <c r="H27" s="209">
        <v>4546</v>
      </c>
      <c r="I27" s="210">
        <f t="shared" si="9"/>
        <v>0.7979309194059736</v>
      </c>
      <c r="J27" s="210">
        <f t="shared" si="10"/>
        <v>0.8125111706881144</v>
      </c>
      <c r="K27" s="207">
        <v>2388</v>
      </c>
      <c r="L27" s="207">
        <v>2253</v>
      </c>
      <c r="M27" s="210">
        <f t="shared" si="11"/>
        <v>0.42680965147453082</v>
      </c>
      <c r="N27" s="211">
        <v>0.52529696436427631</v>
      </c>
    </row>
    <row r="28" spans="1:14" ht="12.75" customHeight="1" thickBot="1" x14ac:dyDescent="0.25">
      <c r="A28" s="772" t="s">
        <v>9</v>
      </c>
      <c r="B28" s="773"/>
      <c r="C28" s="773"/>
      <c r="D28" s="773"/>
      <c r="E28" s="773"/>
      <c r="F28" s="773"/>
      <c r="G28" s="773"/>
      <c r="H28" s="773"/>
      <c r="I28" s="773"/>
      <c r="J28" s="773"/>
      <c r="K28" s="773"/>
      <c r="L28" s="773"/>
      <c r="M28" s="773"/>
      <c r="N28" s="775"/>
    </row>
    <row r="29" spans="1:14" ht="12.75" customHeight="1" x14ac:dyDescent="0.2">
      <c r="A29" s="176" t="s">
        <v>50</v>
      </c>
      <c r="B29" s="177"/>
      <c r="C29" s="178"/>
      <c r="D29" s="179">
        <v>284977</v>
      </c>
      <c r="E29" s="180">
        <v>130353</v>
      </c>
      <c r="F29" s="181">
        <v>2.1861944105620892</v>
      </c>
      <c r="G29" s="180">
        <v>240977</v>
      </c>
      <c r="H29" s="182">
        <v>119446</v>
      </c>
      <c r="I29" s="183">
        <v>0.84560157486393639</v>
      </c>
      <c r="J29" s="183">
        <v>0.916327203823464</v>
      </c>
      <c r="K29" s="180">
        <v>75613</v>
      </c>
      <c r="L29" s="180">
        <v>72199</v>
      </c>
      <c r="M29" s="183">
        <v>0.58006336639739786</v>
      </c>
      <c r="N29" s="184">
        <v>0.63303082564506141</v>
      </c>
    </row>
    <row r="30" spans="1:14" ht="12.75" customHeight="1" x14ac:dyDescent="0.2">
      <c r="A30" s="759" t="s">
        <v>51</v>
      </c>
      <c r="B30" s="762" t="s">
        <v>52</v>
      </c>
      <c r="C30" s="763"/>
      <c r="D30" s="185">
        <v>233597</v>
      </c>
      <c r="E30" s="186">
        <v>94630</v>
      </c>
      <c r="F30" s="187">
        <v>2.4685300644615871</v>
      </c>
      <c r="G30" s="186">
        <v>197385</v>
      </c>
      <c r="H30" s="188">
        <v>87705</v>
      </c>
      <c r="I30" s="189">
        <v>0.84498088588466458</v>
      </c>
      <c r="J30" s="189">
        <v>0.92682024727887558</v>
      </c>
      <c r="K30" s="186">
        <v>59036</v>
      </c>
      <c r="L30" s="186">
        <v>56112</v>
      </c>
      <c r="M30" s="189">
        <v>0.62386135475007931</v>
      </c>
      <c r="N30" s="190">
        <v>0.67312011857932841</v>
      </c>
    </row>
    <row r="31" spans="1:14" ht="12.75" customHeight="1" x14ac:dyDescent="0.2">
      <c r="A31" s="760"/>
      <c r="B31" s="764" t="s">
        <v>51</v>
      </c>
      <c r="C31" s="191" t="s">
        <v>53</v>
      </c>
      <c r="D31" s="192">
        <v>158898</v>
      </c>
      <c r="E31" s="193">
        <v>78931</v>
      </c>
      <c r="F31" s="194">
        <v>2.0131253879971114</v>
      </c>
      <c r="G31" s="193">
        <v>134677</v>
      </c>
      <c r="H31" s="195">
        <v>72271</v>
      </c>
      <c r="I31" s="196">
        <v>0.84756888066558422</v>
      </c>
      <c r="J31" s="196">
        <v>0.91562250573285531</v>
      </c>
      <c r="K31" s="193">
        <v>48224</v>
      </c>
      <c r="L31" s="193">
        <v>43002</v>
      </c>
      <c r="M31" s="196">
        <v>0.61096400653735539</v>
      </c>
      <c r="N31" s="197">
        <v>0.66726626170939929</v>
      </c>
    </row>
    <row r="32" spans="1:14" ht="12.75" customHeight="1" x14ac:dyDescent="0.2">
      <c r="A32" s="760"/>
      <c r="B32" s="765"/>
      <c r="C32" s="198" t="s">
        <v>54</v>
      </c>
      <c r="D32" s="199">
        <v>74699</v>
      </c>
      <c r="E32" s="200">
        <v>41964</v>
      </c>
      <c r="F32" s="201">
        <v>1.7800733962444</v>
      </c>
      <c r="G32" s="200">
        <v>62708</v>
      </c>
      <c r="H32" s="202">
        <v>37668</v>
      </c>
      <c r="I32" s="203">
        <v>0.83947576272774738</v>
      </c>
      <c r="J32" s="203">
        <v>0.89762653703174144</v>
      </c>
      <c r="K32" s="200">
        <v>17348</v>
      </c>
      <c r="L32" s="200">
        <v>14116</v>
      </c>
      <c r="M32" s="203">
        <v>0.41340196358783721</v>
      </c>
      <c r="N32" s="204">
        <v>0.46055006902410534</v>
      </c>
    </row>
    <row r="33" spans="1:16" ht="12.75" customHeight="1" x14ac:dyDescent="0.2">
      <c r="A33" s="760"/>
      <c r="B33" s="762" t="s">
        <v>55</v>
      </c>
      <c r="C33" s="763"/>
      <c r="D33" s="185">
        <v>51380</v>
      </c>
      <c r="E33" s="186">
        <v>40993</v>
      </c>
      <c r="F33" s="187">
        <v>1.2533847242212084</v>
      </c>
      <c r="G33" s="186">
        <v>43592</v>
      </c>
      <c r="H33" s="188">
        <v>35853</v>
      </c>
      <c r="I33" s="189">
        <v>0.84842351109381087</v>
      </c>
      <c r="J33" s="189">
        <v>0.87461273876027612</v>
      </c>
      <c r="K33" s="186">
        <v>17422</v>
      </c>
      <c r="L33" s="186">
        <v>16494</v>
      </c>
      <c r="M33" s="189">
        <v>0.42499939013977994</v>
      </c>
      <c r="N33" s="190">
        <v>0.48592865311131567</v>
      </c>
    </row>
    <row r="34" spans="1:16" ht="12.75" customHeight="1" x14ac:dyDescent="0.2">
      <c r="A34" s="760"/>
      <c r="B34" s="764" t="s">
        <v>51</v>
      </c>
      <c r="C34" s="191" t="s">
        <v>53</v>
      </c>
      <c r="D34" s="192">
        <v>44770</v>
      </c>
      <c r="E34" s="193">
        <v>36598</v>
      </c>
      <c r="F34" s="194">
        <v>1.2232908902125799</v>
      </c>
      <c r="G34" s="193">
        <v>37962</v>
      </c>
      <c r="H34" s="195">
        <v>31956</v>
      </c>
      <c r="I34" s="196">
        <v>0.8479338842975207</v>
      </c>
      <c r="J34" s="196">
        <v>0.87316246789442042</v>
      </c>
      <c r="K34" s="193">
        <v>15586</v>
      </c>
      <c r="L34" s="193">
        <v>14710</v>
      </c>
      <c r="M34" s="196">
        <v>0.42587026613476148</v>
      </c>
      <c r="N34" s="197">
        <v>0.48773313305795468</v>
      </c>
    </row>
    <row r="35" spans="1:16" ht="12.75" customHeight="1" thickBot="1" x14ac:dyDescent="0.25">
      <c r="A35" s="767"/>
      <c r="B35" s="768"/>
      <c r="C35" s="205" t="s">
        <v>54</v>
      </c>
      <c r="D35" s="206">
        <v>6610</v>
      </c>
      <c r="E35" s="207">
        <v>6020</v>
      </c>
      <c r="F35" s="208">
        <v>1.0980066445182723</v>
      </c>
      <c r="G35" s="207">
        <v>5630</v>
      </c>
      <c r="H35" s="209">
        <v>5142</v>
      </c>
      <c r="I35" s="210">
        <v>0.85173978819969742</v>
      </c>
      <c r="J35" s="210">
        <v>0.85415282392026581</v>
      </c>
      <c r="K35" s="207">
        <v>1990</v>
      </c>
      <c r="L35" s="207">
        <v>1829</v>
      </c>
      <c r="M35" s="210">
        <v>0.33056478405315615</v>
      </c>
      <c r="N35" s="211">
        <v>0.38700894593543367</v>
      </c>
    </row>
    <row r="36" spans="1:16" ht="12.75" customHeight="1" thickBot="1" x14ac:dyDescent="0.25">
      <c r="A36" s="772" t="s">
        <v>10</v>
      </c>
      <c r="B36" s="773"/>
      <c r="C36" s="773"/>
      <c r="D36" s="773"/>
      <c r="E36" s="773"/>
      <c r="F36" s="773"/>
      <c r="G36" s="773"/>
      <c r="H36" s="773"/>
      <c r="I36" s="773"/>
      <c r="J36" s="773"/>
      <c r="K36" s="773"/>
      <c r="L36" s="773"/>
      <c r="M36" s="773"/>
      <c r="N36" s="775"/>
    </row>
    <row r="37" spans="1:16" ht="12.75" customHeight="1" x14ac:dyDescent="0.2">
      <c r="A37" s="176" t="s">
        <v>50</v>
      </c>
      <c r="B37" s="177"/>
      <c r="C37" s="178"/>
      <c r="D37" s="179">
        <v>294758</v>
      </c>
      <c r="E37" s="180">
        <v>130934</v>
      </c>
      <c r="F37" s="181">
        <f>D37/E37</f>
        <v>2.2511952586799455</v>
      </c>
      <c r="G37" s="180">
        <v>248747</v>
      </c>
      <c r="H37" s="182">
        <v>119687</v>
      </c>
      <c r="I37" s="183">
        <f t="shared" ref="I37:I43" si="12">G37/D37</f>
        <v>0.8439024555737249</v>
      </c>
      <c r="J37" s="183">
        <f t="shared" ref="J37:J43" si="13">+H37/E37</f>
        <v>0.91410176119266195</v>
      </c>
      <c r="K37" s="180">
        <v>79986</v>
      </c>
      <c r="L37" s="180">
        <v>76209</v>
      </c>
      <c r="M37" s="183">
        <f t="shared" ref="M37:M43" si="14">+K37/E37</f>
        <v>0.61088792826920435</v>
      </c>
      <c r="N37" s="184">
        <f t="shared" ref="N37:N43" si="15">K37/H37</f>
        <v>0.66829313125067891</v>
      </c>
    </row>
    <row r="38" spans="1:16" ht="12.75" customHeight="1" x14ac:dyDescent="0.2">
      <c r="A38" s="759" t="s">
        <v>51</v>
      </c>
      <c r="B38" s="762" t="s">
        <v>52</v>
      </c>
      <c r="C38" s="763"/>
      <c r="D38" s="185">
        <v>240902</v>
      </c>
      <c r="E38" s="186">
        <v>94259</v>
      </c>
      <c r="F38" s="187">
        <f t="shared" ref="F38:F43" si="16">D38/E38</f>
        <v>2.5557453399675363</v>
      </c>
      <c r="G38" s="186">
        <v>204248</v>
      </c>
      <c r="H38" s="188">
        <v>87652</v>
      </c>
      <c r="I38" s="189">
        <f t="shared" si="12"/>
        <v>0.84784684228441443</v>
      </c>
      <c r="J38" s="189">
        <f t="shared" si="13"/>
        <v>0.92990589758007192</v>
      </c>
      <c r="K38" s="186">
        <v>61808</v>
      </c>
      <c r="L38" s="186">
        <v>58625</v>
      </c>
      <c r="M38" s="189">
        <f t="shared" si="14"/>
        <v>0.65572518274117064</v>
      </c>
      <c r="N38" s="190">
        <f t="shared" si="15"/>
        <v>0.70515219276228724</v>
      </c>
    </row>
    <row r="39" spans="1:16" ht="12.75" customHeight="1" x14ac:dyDescent="0.2">
      <c r="A39" s="760"/>
      <c r="B39" s="764" t="s">
        <v>51</v>
      </c>
      <c r="C39" s="191" t="s">
        <v>53</v>
      </c>
      <c r="D39" s="192">
        <v>176307</v>
      </c>
      <c r="E39" s="193">
        <v>81173</v>
      </c>
      <c r="F39" s="194">
        <f t="shared" si="16"/>
        <v>2.1719906865583383</v>
      </c>
      <c r="G39" s="193">
        <v>149650</v>
      </c>
      <c r="H39" s="195">
        <v>75059</v>
      </c>
      <c r="I39" s="196">
        <f t="shared" si="12"/>
        <v>0.84880350751813594</v>
      </c>
      <c r="J39" s="196">
        <f t="shared" si="13"/>
        <v>0.92467938846660835</v>
      </c>
      <c r="K39" s="193">
        <v>52791</v>
      </c>
      <c r="L39" s="193">
        <v>47566</v>
      </c>
      <c r="M39" s="196">
        <f t="shared" si="14"/>
        <v>0.65035171793576685</v>
      </c>
      <c r="N39" s="197">
        <f t="shared" si="15"/>
        <v>0.70332671631649768</v>
      </c>
    </row>
    <row r="40" spans="1:16" ht="12.75" customHeight="1" x14ac:dyDescent="0.2">
      <c r="A40" s="760"/>
      <c r="B40" s="765"/>
      <c r="C40" s="198" t="s">
        <v>54</v>
      </c>
      <c r="D40" s="199">
        <v>64595</v>
      </c>
      <c r="E40" s="200">
        <v>34629</v>
      </c>
      <c r="F40" s="201">
        <f t="shared" si="16"/>
        <v>1.8653440757746398</v>
      </c>
      <c r="G40" s="200">
        <v>54598</v>
      </c>
      <c r="H40" s="202">
        <v>31024</v>
      </c>
      <c r="I40" s="203">
        <f t="shared" si="12"/>
        <v>0.8452356993575354</v>
      </c>
      <c r="J40" s="203">
        <f t="shared" si="13"/>
        <v>0.89589650293106937</v>
      </c>
      <c r="K40" s="200">
        <v>14332</v>
      </c>
      <c r="L40" s="200">
        <v>11963</v>
      </c>
      <c r="M40" s="203">
        <f t="shared" si="14"/>
        <v>0.41387276560108577</v>
      </c>
      <c r="N40" s="204">
        <f t="shared" si="15"/>
        <v>0.46196493037648273</v>
      </c>
    </row>
    <row r="41" spans="1:16" ht="12.75" customHeight="1" x14ac:dyDescent="0.2">
      <c r="A41" s="760"/>
      <c r="B41" s="762" t="s">
        <v>55</v>
      </c>
      <c r="C41" s="763"/>
      <c r="D41" s="185">
        <v>53856</v>
      </c>
      <c r="E41" s="186">
        <v>42628</v>
      </c>
      <c r="F41" s="187">
        <f t="shared" si="16"/>
        <v>1.2633949516749554</v>
      </c>
      <c r="G41" s="186">
        <v>44499</v>
      </c>
      <c r="H41" s="188">
        <v>36659</v>
      </c>
      <c r="I41" s="189">
        <f t="shared" si="12"/>
        <v>0.82625891265597151</v>
      </c>
      <c r="J41" s="189">
        <f t="shared" si="13"/>
        <v>0.85997466453973914</v>
      </c>
      <c r="K41" s="186">
        <v>19193</v>
      </c>
      <c r="L41" s="186">
        <v>18048</v>
      </c>
      <c r="M41" s="189">
        <f t="shared" si="14"/>
        <v>0.45024397109880832</v>
      </c>
      <c r="N41" s="190">
        <f t="shared" si="15"/>
        <v>0.523554925120707</v>
      </c>
    </row>
    <row r="42" spans="1:16" ht="12.75" customHeight="1" x14ac:dyDescent="0.2">
      <c r="A42" s="760"/>
      <c r="B42" s="764" t="s">
        <v>51</v>
      </c>
      <c r="C42" s="191" t="s">
        <v>53</v>
      </c>
      <c r="D42" s="192">
        <v>49763</v>
      </c>
      <c r="E42" s="193">
        <v>39925</v>
      </c>
      <c r="F42" s="194">
        <f t="shared" si="16"/>
        <v>1.2464120225422668</v>
      </c>
      <c r="G42" s="193">
        <v>41061</v>
      </c>
      <c r="H42" s="195">
        <v>34230</v>
      </c>
      <c r="I42" s="196">
        <f t="shared" si="12"/>
        <v>0.82513112151598578</v>
      </c>
      <c r="J42" s="196">
        <f t="shared" si="13"/>
        <v>0.85735754539762055</v>
      </c>
      <c r="K42" s="193">
        <v>18092</v>
      </c>
      <c r="L42" s="193">
        <v>16957</v>
      </c>
      <c r="M42" s="196">
        <f t="shared" si="14"/>
        <v>0.45314965560425796</v>
      </c>
      <c r="N42" s="197">
        <f t="shared" si="15"/>
        <v>0.52854221443178495</v>
      </c>
    </row>
    <row r="43" spans="1:16" ht="12.75" customHeight="1" thickBot="1" x14ac:dyDescent="0.25">
      <c r="A43" s="767"/>
      <c r="B43" s="768"/>
      <c r="C43" s="205" t="s">
        <v>54</v>
      </c>
      <c r="D43" s="206">
        <v>4093</v>
      </c>
      <c r="E43" s="207">
        <v>3723</v>
      </c>
      <c r="F43" s="208">
        <f t="shared" si="16"/>
        <v>1.099382218640881</v>
      </c>
      <c r="G43" s="207">
        <v>3438</v>
      </c>
      <c r="H43" s="209">
        <v>3156</v>
      </c>
      <c r="I43" s="210">
        <f t="shared" si="12"/>
        <v>0.83997068165160027</v>
      </c>
      <c r="J43" s="210">
        <f t="shared" si="13"/>
        <v>0.84770346494762283</v>
      </c>
      <c r="K43" s="207">
        <v>1195</v>
      </c>
      <c r="L43" s="207">
        <v>1118</v>
      </c>
      <c r="M43" s="210">
        <f t="shared" si="14"/>
        <v>0.32097770615095356</v>
      </c>
      <c r="N43" s="211">
        <f t="shared" si="15"/>
        <v>0.37864385297845377</v>
      </c>
    </row>
    <row r="44" spans="1:16" ht="12.75" customHeight="1" thickBot="1" x14ac:dyDescent="0.25">
      <c r="A44" s="772" t="s">
        <v>11</v>
      </c>
      <c r="B44" s="773"/>
      <c r="C44" s="773"/>
      <c r="D44" s="773"/>
      <c r="E44" s="773"/>
      <c r="F44" s="773"/>
      <c r="G44" s="773"/>
      <c r="H44" s="773"/>
      <c r="I44" s="773"/>
      <c r="J44" s="773"/>
      <c r="K44" s="773"/>
      <c r="L44" s="773"/>
      <c r="M44" s="773"/>
      <c r="N44" s="775"/>
      <c r="P44" s="13"/>
    </row>
    <row r="45" spans="1:16" ht="12.75" customHeight="1" x14ac:dyDescent="0.2">
      <c r="A45" s="176" t="s">
        <v>50</v>
      </c>
      <c r="B45" s="177"/>
      <c r="C45" s="178"/>
      <c r="D45" s="179">
        <v>303334</v>
      </c>
      <c r="E45" s="180">
        <v>137836</v>
      </c>
      <c r="F45" s="181">
        <v>2.2006877738762007</v>
      </c>
      <c r="G45" s="180">
        <v>256955</v>
      </c>
      <c r="H45" s="182">
        <v>127125</v>
      </c>
      <c r="I45" s="183">
        <v>0.84710253384058498</v>
      </c>
      <c r="J45" s="183">
        <v>0.92229170898749235</v>
      </c>
      <c r="K45" s="180">
        <v>89075</v>
      </c>
      <c r="L45" s="180">
        <v>85482</v>
      </c>
      <c r="M45" s="183">
        <v>0.64623900867697848</v>
      </c>
      <c r="N45" s="184">
        <v>0.70068829891838746</v>
      </c>
      <c r="P45" s="13"/>
    </row>
    <row r="46" spans="1:16" ht="12.75" customHeight="1" x14ac:dyDescent="0.2">
      <c r="A46" s="759" t="s">
        <v>51</v>
      </c>
      <c r="B46" s="762" t="s">
        <v>52</v>
      </c>
      <c r="C46" s="763"/>
      <c r="D46" s="185">
        <v>243851</v>
      </c>
      <c r="E46" s="186">
        <v>96707</v>
      </c>
      <c r="F46" s="187">
        <v>2.5215444590360572</v>
      </c>
      <c r="G46" s="186">
        <v>206651</v>
      </c>
      <c r="H46" s="188">
        <v>90214</v>
      </c>
      <c r="I46" s="189">
        <v>0.84744782674666086</v>
      </c>
      <c r="J46" s="189">
        <v>0.93285904846598489</v>
      </c>
      <c r="K46" s="186">
        <v>66608</v>
      </c>
      <c r="L46" s="186">
        <v>63703</v>
      </c>
      <c r="M46" s="189">
        <v>0.68876089631567516</v>
      </c>
      <c r="N46" s="190">
        <v>0.73833329638415324</v>
      </c>
      <c r="P46" s="13"/>
    </row>
    <row r="47" spans="1:16" ht="12.75" customHeight="1" x14ac:dyDescent="0.2">
      <c r="A47" s="760"/>
      <c r="B47" s="764" t="s">
        <v>51</v>
      </c>
      <c r="C47" s="191" t="s">
        <v>53</v>
      </c>
      <c r="D47" s="192">
        <v>190932</v>
      </c>
      <c r="E47" s="193">
        <v>87073</v>
      </c>
      <c r="F47" s="194">
        <v>2.192780770158373</v>
      </c>
      <c r="G47" s="193">
        <v>161784</v>
      </c>
      <c r="H47" s="195">
        <v>80757</v>
      </c>
      <c r="I47" s="196">
        <v>0.84733831940167181</v>
      </c>
      <c r="J47" s="196">
        <v>0.92746316309303689</v>
      </c>
      <c r="K47" s="193">
        <v>59987</v>
      </c>
      <c r="L47" s="193">
        <v>54815</v>
      </c>
      <c r="M47" s="196">
        <v>0.68892768137080385</v>
      </c>
      <c r="N47" s="197">
        <v>0.7428086729323774</v>
      </c>
      <c r="P47" s="13"/>
    </row>
    <row r="48" spans="1:16" ht="12.75" customHeight="1" x14ac:dyDescent="0.2">
      <c r="A48" s="760"/>
      <c r="B48" s="765"/>
      <c r="C48" s="198" t="s">
        <v>54</v>
      </c>
      <c r="D48" s="199">
        <v>52919</v>
      </c>
      <c r="E48" s="200">
        <v>28873</v>
      </c>
      <c r="F48" s="201">
        <v>1.8328195892356181</v>
      </c>
      <c r="G48" s="200">
        <v>44867</v>
      </c>
      <c r="H48" s="202">
        <v>26020</v>
      </c>
      <c r="I48" s="203">
        <v>0.84784292976057751</v>
      </c>
      <c r="J48" s="203">
        <v>0.90118796107089671</v>
      </c>
      <c r="K48" s="200">
        <v>11735</v>
      </c>
      <c r="L48" s="200">
        <v>9748</v>
      </c>
      <c r="M48" s="203">
        <v>0.40643507775430332</v>
      </c>
      <c r="N48" s="204">
        <v>0.45099923136049191</v>
      </c>
      <c r="P48" s="13"/>
    </row>
    <row r="49" spans="1:20" ht="12.75" customHeight="1" x14ac:dyDescent="0.2">
      <c r="A49" s="760"/>
      <c r="B49" s="762" t="s">
        <v>55</v>
      </c>
      <c r="C49" s="763"/>
      <c r="D49" s="185">
        <v>59483</v>
      </c>
      <c r="E49" s="186">
        <v>47704</v>
      </c>
      <c r="F49" s="187">
        <v>1.2469184974006373</v>
      </c>
      <c r="G49" s="186">
        <v>50304</v>
      </c>
      <c r="H49" s="188">
        <v>42011</v>
      </c>
      <c r="I49" s="189">
        <v>0.84568700300926314</v>
      </c>
      <c r="J49" s="189">
        <v>0.88065990273352335</v>
      </c>
      <c r="K49" s="186">
        <v>23768</v>
      </c>
      <c r="L49" s="186">
        <v>22338</v>
      </c>
      <c r="M49" s="189">
        <v>0.4982391413717927</v>
      </c>
      <c r="N49" s="190">
        <v>0.56575658756040081</v>
      </c>
      <c r="P49" s="13"/>
    </row>
    <row r="50" spans="1:20" ht="12.75" customHeight="1" x14ac:dyDescent="0.2">
      <c r="A50" s="760"/>
      <c r="B50" s="764" t="s">
        <v>51</v>
      </c>
      <c r="C50" s="191" t="s">
        <v>53</v>
      </c>
      <c r="D50" s="192">
        <v>54848</v>
      </c>
      <c r="E50" s="193">
        <v>44830</v>
      </c>
      <c r="F50" s="194">
        <v>1.2234664287307606</v>
      </c>
      <c r="G50" s="193">
        <v>46386</v>
      </c>
      <c r="H50" s="195">
        <v>39358</v>
      </c>
      <c r="I50" s="196">
        <v>0.8457190781796966</v>
      </c>
      <c r="J50" s="196">
        <v>0.87793888021414235</v>
      </c>
      <c r="K50" s="193">
        <v>22683</v>
      </c>
      <c r="L50" s="193">
        <v>21263</v>
      </c>
      <c r="M50" s="196">
        <v>0.50597813963863481</v>
      </c>
      <c r="N50" s="197">
        <v>0.57632501651506685</v>
      </c>
      <c r="P50" s="13"/>
    </row>
    <row r="51" spans="1:20" ht="12.75" customHeight="1" thickBot="1" x14ac:dyDescent="0.25">
      <c r="A51" s="767"/>
      <c r="B51" s="768"/>
      <c r="C51" s="205" t="s">
        <v>54</v>
      </c>
      <c r="D51" s="206">
        <v>4635</v>
      </c>
      <c r="E51" s="207">
        <v>4123</v>
      </c>
      <c r="F51" s="208">
        <v>1.1241814212951735</v>
      </c>
      <c r="G51" s="207">
        <v>3918</v>
      </c>
      <c r="H51" s="209">
        <v>3544</v>
      </c>
      <c r="I51" s="210">
        <v>0.84530744336569574</v>
      </c>
      <c r="J51" s="210">
        <v>0.85956827552752846</v>
      </c>
      <c r="K51" s="207">
        <v>1174</v>
      </c>
      <c r="L51" s="207">
        <v>1098</v>
      </c>
      <c r="M51" s="210">
        <v>0.28474411836041719</v>
      </c>
      <c r="N51" s="211">
        <v>0.33126410835214448</v>
      </c>
      <c r="P51" s="13"/>
    </row>
    <row r="52" spans="1:20" ht="12.75" customHeight="1" thickBot="1" x14ac:dyDescent="0.25">
      <c r="A52" s="772" t="s">
        <v>12</v>
      </c>
      <c r="B52" s="773"/>
      <c r="C52" s="773"/>
      <c r="D52" s="773"/>
      <c r="E52" s="773"/>
      <c r="F52" s="773"/>
      <c r="G52" s="773"/>
      <c r="H52" s="773"/>
      <c r="I52" s="773"/>
      <c r="J52" s="773"/>
      <c r="K52" s="773"/>
      <c r="L52" s="773"/>
      <c r="M52" s="773"/>
      <c r="N52" s="775"/>
      <c r="O52" s="213"/>
      <c r="P52" s="213"/>
      <c r="Q52" s="213"/>
      <c r="R52" s="213"/>
      <c r="S52" s="213"/>
    </row>
    <row r="53" spans="1:20" ht="12.75" customHeight="1" x14ac:dyDescent="0.2">
      <c r="A53" s="176" t="s">
        <v>50</v>
      </c>
      <c r="B53" s="177"/>
      <c r="C53" s="178"/>
      <c r="D53" s="179">
        <v>323704</v>
      </c>
      <c r="E53" s="180">
        <v>146800</v>
      </c>
      <c r="F53" s="181">
        <v>2.205068119891008</v>
      </c>
      <c r="G53" s="180">
        <v>274428</v>
      </c>
      <c r="H53" s="182">
        <v>135231</v>
      </c>
      <c r="I53" s="183">
        <v>0.84777451004621507</v>
      </c>
      <c r="J53" s="183">
        <v>0.92119209809264302</v>
      </c>
      <c r="K53" s="180">
        <v>97190</v>
      </c>
      <c r="L53" s="180">
        <v>92727</v>
      </c>
      <c r="M53" s="183">
        <v>0.66205722070844686</v>
      </c>
      <c r="N53" s="184">
        <v>0.71869615694626232</v>
      </c>
      <c r="O53" s="213"/>
      <c r="P53" s="213"/>
      <c r="Q53" s="213"/>
      <c r="R53" s="213"/>
      <c r="S53" s="213"/>
    </row>
    <row r="54" spans="1:20" ht="12.75" customHeight="1" x14ac:dyDescent="0.2">
      <c r="A54" s="759" t="s">
        <v>51</v>
      </c>
      <c r="B54" s="762" t="s">
        <v>52</v>
      </c>
      <c r="C54" s="763"/>
      <c r="D54" s="185">
        <v>254098</v>
      </c>
      <c r="E54" s="186">
        <v>99428</v>
      </c>
      <c r="F54" s="187">
        <v>2.5555980206782798</v>
      </c>
      <c r="G54" s="186">
        <v>215576</v>
      </c>
      <c r="H54" s="188">
        <v>92788</v>
      </c>
      <c r="I54" s="189">
        <v>0.84839707514423568</v>
      </c>
      <c r="J54" s="189">
        <v>0.93321800700004021</v>
      </c>
      <c r="K54" s="186">
        <v>69762</v>
      </c>
      <c r="L54" s="186">
        <v>66133</v>
      </c>
      <c r="M54" s="189">
        <v>0.70163334272036049</v>
      </c>
      <c r="N54" s="190">
        <v>0.7518429107212139</v>
      </c>
      <c r="O54" s="213"/>
      <c r="P54" s="213"/>
      <c r="Q54" s="213"/>
      <c r="R54" s="213"/>
      <c r="S54" s="213"/>
    </row>
    <row r="55" spans="1:20" ht="12.75" customHeight="1" x14ac:dyDescent="0.2">
      <c r="A55" s="760"/>
      <c r="B55" s="764" t="s">
        <v>51</v>
      </c>
      <c r="C55" s="191" t="s">
        <v>53</v>
      </c>
      <c r="D55" s="192">
        <v>211451</v>
      </c>
      <c r="E55" s="193">
        <v>92462</v>
      </c>
      <c r="F55" s="194">
        <v>2.2868962384547165</v>
      </c>
      <c r="G55" s="193">
        <v>179506</v>
      </c>
      <c r="H55" s="195">
        <v>86167</v>
      </c>
      <c r="I55" s="196">
        <v>0.84892481000326314</v>
      </c>
      <c r="J55" s="196">
        <v>0.93191797711492286</v>
      </c>
      <c r="K55" s="193">
        <v>65711</v>
      </c>
      <c r="L55" s="193">
        <v>60062</v>
      </c>
      <c r="M55" s="196">
        <v>0.71068114468646582</v>
      </c>
      <c r="N55" s="197">
        <v>0.76260053152599028</v>
      </c>
      <c r="O55" s="213"/>
      <c r="P55" s="213"/>
      <c r="Q55" s="213"/>
      <c r="R55" s="213"/>
      <c r="S55" s="213"/>
    </row>
    <row r="56" spans="1:20" ht="12.75" customHeight="1" x14ac:dyDescent="0.25">
      <c r="A56" s="760"/>
      <c r="B56" s="765"/>
      <c r="C56" s="198" t="s">
        <v>54</v>
      </c>
      <c r="D56" s="199">
        <v>42647</v>
      </c>
      <c r="E56" s="200">
        <v>23151</v>
      </c>
      <c r="F56" s="201">
        <v>1.8421234503909119</v>
      </c>
      <c r="G56" s="200">
        <v>36070</v>
      </c>
      <c r="H56" s="202">
        <v>20645</v>
      </c>
      <c r="I56" s="203">
        <v>0.84578047693858893</v>
      </c>
      <c r="J56" s="203">
        <v>0.89175413589045827</v>
      </c>
      <c r="K56" s="200">
        <v>8152</v>
      </c>
      <c r="L56" s="200">
        <v>6771</v>
      </c>
      <c r="M56" s="203">
        <v>0.35212301844412769</v>
      </c>
      <c r="N56" s="204">
        <v>0.39486558488738194</v>
      </c>
      <c r="O56" s="213"/>
      <c r="P56"/>
      <c r="Q56" s="213"/>
      <c r="R56" s="213"/>
      <c r="S56" s="16" t="s">
        <v>56</v>
      </c>
      <c r="T56" s="16" t="s">
        <v>56</v>
      </c>
    </row>
    <row r="57" spans="1:20" ht="12.75" customHeight="1" x14ac:dyDescent="0.2">
      <c r="A57" s="760"/>
      <c r="B57" s="762" t="s">
        <v>55</v>
      </c>
      <c r="C57" s="763"/>
      <c r="D57" s="185">
        <v>69606</v>
      </c>
      <c r="E57" s="186">
        <v>54728</v>
      </c>
      <c r="F57" s="187">
        <v>1.2718535301856453</v>
      </c>
      <c r="G57" s="186">
        <v>58852</v>
      </c>
      <c r="H57" s="188">
        <v>48241</v>
      </c>
      <c r="I57" s="189">
        <v>0.84550182455535439</v>
      </c>
      <c r="J57" s="189">
        <v>0.8814683525800322</v>
      </c>
      <c r="K57" s="186">
        <v>28973</v>
      </c>
      <c r="L57" s="186">
        <v>27276</v>
      </c>
      <c r="M57" s="189">
        <v>0.52939994152901626</v>
      </c>
      <c r="N57" s="190">
        <v>0.60058871084761922</v>
      </c>
      <c r="O57" s="213"/>
      <c r="P57" s="213"/>
      <c r="Q57" s="213"/>
      <c r="R57" s="213"/>
    </row>
    <row r="58" spans="1:20" ht="12.75" customHeight="1" x14ac:dyDescent="0.2">
      <c r="A58" s="760"/>
      <c r="B58" s="764" t="s">
        <v>51</v>
      </c>
      <c r="C58" s="191" t="s">
        <v>53</v>
      </c>
      <c r="D58" s="192">
        <v>66566</v>
      </c>
      <c r="E58" s="193">
        <v>52879</v>
      </c>
      <c r="F58" s="194">
        <v>1.2588362109722195</v>
      </c>
      <c r="G58" s="193">
        <v>56260</v>
      </c>
      <c r="H58" s="195">
        <v>46540</v>
      </c>
      <c r="I58" s="196">
        <v>0.84517621608629034</v>
      </c>
      <c r="J58" s="196">
        <v>0.88012254392102729</v>
      </c>
      <c r="K58" s="193">
        <v>28066</v>
      </c>
      <c r="L58" s="193">
        <v>26416</v>
      </c>
      <c r="M58" s="196">
        <v>0.53075890239981849</v>
      </c>
      <c r="N58" s="197">
        <v>0.60305113880532879</v>
      </c>
      <c r="O58" s="213"/>
      <c r="P58" s="213"/>
      <c r="Q58" s="213"/>
      <c r="R58" s="213"/>
    </row>
    <row r="59" spans="1:20" ht="12.75" customHeight="1" thickBot="1" x14ac:dyDescent="0.25">
      <c r="A59" s="767"/>
      <c r="B59" s="768"/>
      <c r="C59" s="205" t="s">
        <v>54</v>
      </c>
      <c r="D59" s="206">
        <v>3040</v>
      </c>
      <c r="E59" s="207">
        <v>2721</v>
      </c>
      <c r="F59" s="208">
        <v>1.1172363101800808</v>
      </c>
      <c r="G59" s="207">
        <v>2592</v>
      </c>
      <c r="H59" s="209">
        <v>2365</v>
      </c>
      <c r="I59" s="210">
        <v>0.85263157894736841</v>
      </c>
      <c r="J59" s="210">
        <v>0.86916574788680634</v>
      </c>
      <c r="K59" s="207">
        <v>993</v>
      </c>
      <c r="L59" s="207">
        <v>893</v>
      </c>
      <c r="M59" s="210">
        <v>0.36493936052921722</v>
      </c>
      <c r="N59" s="211">
        <v>0.41987315010570825</v>
      </c>
    </row>
    <row r="60" spans="1:20" ht="12.75" customHeight="1" thickBot="1" x14ac:dyDescent="0.25">
      <c r="A60" s="772" t="s">
        <v>13</v>
      </c>
      <c r="B60" s="773"/>
      <c r="C60" s="773"/>
      <c r="D60" s="773"/>
      <c r="E60" s="773"/>
      <c r="F60" s="773"/>
      <c r="G60" s="773"/>
      <c r="H60" s="773"/>
      <c r="I60" s="773"/>
      <c r="J60" s="773"/>
      <c r="K60" s="773"/>
      <c r="L60" s="773"/>
      <c r="M60" s="773"/>
      <c r="N60" s="775"/>
    </row>
    <row r="61" spans="1:20" ht="12.75" customHeight="1" x14ac:dyDescent="0.2">
      <c r="A61" s="214" t="s">
        <v>50</v>
      </c>
      <c r="B61" s="178"/>
      <c r="C61" s="178"/>
      <c r="D61" s="179">
        <v>320365</v>
      </c>
      <c r="E61" s="215">
        <v>147277</v>
      </c>
      <c r="F61" s="181">
        <f>D61/E61</f>
        <v>2.1752547919906027</v>
      </c>
      <c r="G61" s="182">
        <v>273393</v>
      </c>
      <c r="H61" s="182">
        <v>136117</v>
      </c>
      <c r="I61" s="183">
        <f t="shared" ref="I61:I67" si="17">G61/D61</f>
        <v>0.85337973873550477</v>
      </c>
      <c r="J61" s="183">
        <f t="shared" ref="J61:J67" si="18">+H61/E61</f>
        <v>0.92422442064952437</v>
      </c>
      <c r="K61" s="182">
        <v>104003</v>
      </c>
      <c r="L61" s="182">
        <v>98726</v>
      </c>
      <c r="M61" s="183">
        <f t="shared" ref="M61:M67" si="19">+K61/E61</f>
        <v>0.70617272214941917</v>
      </c>
      <c r="N61" s="184">
        <f t="shared" ref="N61:N67" si="20">K61/H61</f>
        <v>0.76407061572029944</v>
      </c>
      <c r="O61" s="35"/>
      <c r="P61" s="35"/>
    </row>
    <row r="62" spans="1:20" ht="12.75" customHeight="1" x14ac:dyDescent="0.2">
      <c r="A62" s="759" t="s">
        <v>51</v>
      </c>
      <c r="B62" s="762" t="s">
        <v>52</v>
      </c>
      <c r="C62" s="763"/>
      <c r="D62" s="185">
        <v>249947</v>
      </c>
      <c r="E62" s="216">
        <v>98695</v>
      </c>
      <c r="F62" s="187">
        <f t="shared" ref="F62:F67" si="21">D62/E62</f>
        <v>2.5325193778813517</v>
      </c>
      <c r="G62" s="188">
        <v>213508</v>
      </c>
      <c r="H62" s="188">
        <v>92379</v>
      </c>
      <c r="I62" s="189">
        <f t="shared" si="17"/>
        <v>0.85421309317575322</v>
      </c>
      <c r="J62" s="189">
        <f t="shared" si="18"/>
        <v>0.93600486346826084</v>
      </c>
      <c r="K62" s="188">
        <v>73177</v>
      </c>
      <c r="L62" s="188">
        <v>69266</v>
      </c>
      <c r="M62" s="189">
        <f t="shared" si="19"/>
        <v>0.7414458685850347</v>
      </c>
      <c r="N62" s="190">
        <f t="shared" si="20"/>
        <v>0.7921389060284264</v>
      </c>
      <c r="O62" s="35"/>
      <c r="P62" s="35"/>
    </row>
    <row r="63" spans="1:20" ht="12.75" customHeight="1" x14ac:dyDescent="0.2">
      <c r="A63" s="760"/>
      <c r="B63" s="764" t="s">
        <v>51</v>
      </c>
      <c r="C63" s="191" t="s">
        <v>53</v>
      </c>
      <c r="D63" s="192">
        <v>212240</v>
      </c>
      <c r="E63" s="217">
        <v>92484</v>
      </c>
      <c r="F63" s="194">
        <f t="shared" si="21"/>
        <v>2.2948834392976081</v>
      </c>
      <c r="G63" s="195">
        <v>182042</v>
      </c>
      <c r="H63" s="195">
        <v>86771</v>
      </c>
      <c r="I63" s="196">
        <f t="shared" si="17"/>
        <v>0.85771767810026389</v>
      </c>
      <c r="J63" s="196">
        <f t="shared" si="18"/>
        <v>0.93822715280480951</v>
      </c>
      <c r="K63" s="195">
        <v>69739</v>
      </c>
      <c r="L63" s="195">
        <v>63820</v>
      </c>
      <c r="M63" s="196">
        <f t="shared" si="19"/>
        <v>0.75406556809826564</v>
      </c>
      <c r="N63" s="197">
        <f t="shared" si="20"/>
        <v>0.80371322215947727</v>
      </c>
      <c r="O63" s="35"/>
      <c r="P63" s="35"/>
    </row>
    <row r="64" spans="1:20" ht="12.75" customHeight="1" x14ac:dyDescent="0.2">
      <c r="A64" s="760"/>
      <c r="B64" s="774"/>
      <c r="C64" s="198" t="s">
        <v>54</v>
      </c>
      <c r="D64" s="199">
        <v>37707</v>
      </c>
      <c r="E64" s="218">
        <v>20124</v>
      </c>
      <c r="F64" s="201">
        <f t="shared" si="21"/>
        <v>1.8737328562909958</v>
      </c>
      <c r="G64" s="202">
        <v>31466</v>
      </c>
      <c r="H64" s="202">
        <v>17644</v>
      </c>
      <c r="I64" s="203">
        <f t="shared" si="17"/>
        <v>0.83448696528496036</v>
      </c>
      <c r="J64" s="203">
        <f t="shared" si="18"/>
        <v>0.8767640628105744</v>
      </c>
      <c r="K64" s="202">
        <v>7198</v>
      </c>
      <c r="L64" s="202">
        <v>6123</v>
      </c>
      <c r="M64" s="203">
        <f t="shared" si="19"/>
        <v>0.3576823693102763</v>
      </c>
      <c r="N64" s="204">
        <f t="shared" si="20"/>
        <v>0.40795737927907505</v>
      </c>
    </row>
    <row r="65" spans="1:27" ht="12.75" customHeight="1" x14ac:dyDescent="0.2">
      <c r="A65" s="760"/>
      <c r="B65" s="762" t="s">
        <v>55</v>
      </c>
      <c r="C65" s="763"/>
      <c r="D65" s="185">
        <v>70418</v>
      </c>
      <c r="E65" s="216">
        <v>56180</v>
      </c>
      <c r="F65" s="187">
        <f t="shared" si="21"/>
        <v>1.2534353862584551</v>
      </c>
      <c r="G65" s="188">
        <v>59885</v>
      </c>
      <c r="H65" s="188">
        <v>49787</v>
      </c>
      <c r="I65" s="189">
        <f t="shared" si="17"/>
        <v>0.85042176716180518</v>
      </c>
      <c r="J65" s="189">
        <f t="shared" si="18"/>
        <v>0.88620505517977932</v>
      </c>
      <c r="K65" s="188">
        <v>32645</v>
      </c>
      <c r="L65" s="188">
        <v>30222</v>
      </c>
      <c r="M65" s="189">
        <f t="shared" si="19"/>
        <v>0.58107867568529725</v>
      </c>
      <c r="N65" s="190">
        <f t="shared" si="20"/>
        <v>0.65569325325888284</v>
      </c>
    </row>
    <row r="66" spans="1:27" ht="12.75" customHeight="1" x14ac:dyDescent="0.2">
      <c r="A66" s="760"/>
      <c r="B66" s="764" t="s">
        <v>51</v>
      </c>
      <c r="C66" s="191" t="s">
        <v>53</v>
      </c>
      <c r="D66" s="192">
        <v>68437</v>
      </c>
      <c r="E66" s="217">
        <v>55002</v>
      </c>
      <c r="F66" s="194">
        <f t="shared" si="21"/>
        <v>1.2442638449510928</v>
      </c>
      <c r="G66" s="195">
        <v>58324</v>
      </c>
      <c r="H66" s="195">
        <v>48786</v>
      </c>
      <c r="I66" s="196">
        <f t="shared" si="17"/>
        <v>0.85222905738124111</v>
      </c>
      <c r="J66" s="196">
        <f t="shared" si="18"/>
        <v>0.88698592778444418</v>
      </c>
      <c r="K66" s="195">
        <v>32001</v>
      </c>
      <c r="L66" s="195">
        <v>29573</v>
      </c>
      <c r="M66" s="196">
        <f t="shared" si="19"/>
        <v>0.58181520671975562</v>
      </c>
      <c r="N66" s="197">
        <f t="shared" si="20"/>
        <v>0.65594637805927936</v>
      </c>
    </row>
    <row r="67" spans="1:27" ht="12.75" customHeight="1" thickBot="1" x14ac:dyDescent="0.25">
      <c r="A67" s="761"/>
      <c r="B67" s="766"/>
      <c r="C67" s="219" t="s">
        <v>54</v>
      </c>
      <c r="D67" s="220">
        <v>1981</v>
      </c>
      <c r="E67" s="221">
        <v>1783</v>
      </c>
      <c r="F67" s="222">
        <f t="shared" si="21"/>
        <v>1.1110487941671341</v>
      </c>
      <c r="G67" s="223">
        <v>1561</v>
      </c>
      <c r="H67" s="223">
        <v>1426</v>
      </c>
      <c r="I67" s="224">
        <f t="shared" si="17"/>
        <v>0.78798586572438167</v>
      </c>
      <c r="J67" s="224">
        <f t="shared" si="18"/>
        <v>0.79977565900168257</v>
      </c>
      <c r="K67" s="223">
        <v>737</v>
      </c>
      <c r="L67" s="223">
        <v>671</v>
      </c>
      <c r="M67" s="224">
        <f t="shared" si="19"/>
        <v>0.41334828939988782</v>
      </c>
      <c r="N67" s="225">
        <f t="shared" si="20"/>
        <v>0.51683029453015428</v>
      </c>
    </row>
    <row r="68" spans="1:27" ht="12.75" customHeight="1" thickTop="1" thickBot="1" x14ac:dyDescent="0.25">
      <c r="A68" s="772" t="s">
        <v>14</v>
      </c>
      <c r="B68" s="773"/>
      <c r="C68" s="773"/>
      <c r="D68" s="773"/>
      <c r="E68" s="773"/>
      <c r="F68" s="773"/>
      <c r="G68" s="773"/>
      <c r="H68" s="773"/>
      <c r="I68" s="773"/>
      <c r="J68" s="773"/>
      <c r="K68" s="773"/>
      <c r="L68" s="773"/>
      <c r="M68" s="773"/>
      <c r="N68" s="775"/>
    </row>
    <row r="69" spans="1:27" ht="12.75" customHeight="1" x14ac:dyDescent="0.2">
      <c r="A69" s="214" t="s">
        <v>50</v>
      </c>
      <c r="B69" s="178"/>
      <c r="C69" s="178"/>
      <c r="D69" s="179">
        <v>324993</v>
      </c>
      <c r="E69" s="215">
        <v>146620</v>
      </c>
      <c r="F69" s="181">
        <f>D69/E69</f>
        <v>2.2165666348383577</v>
      </c>
      <c r="G69" s="182">
        <v>282097</v>
      </c>
      <c r="H69" s="182">
        <v>136767</v>
      </c>
      <c r="I69" s="183">
        <f t="shared" ref="I69:I75" si="22">G69/D69</f>
        <v>0.86800946481924224</v>
      </c>
      <c r="J69" s="183">
        <f t="shared" ref="J69:J75" si="23">+H69/E69</f>
        <v>0.93279907243213744</v>
      </c>
      <c r="K69" s="182">
        <v>105570</v>
      </c>
      <c r="L69" s="182">
        <v>99818</v>
      </c>
      <c r="M69" s="183">
        <f t="shared" ref="M69:M75" si="24">+K69/E69</f>
        <v>0.72002455326694859</v>
      </c>
      <c r="N69" s="184">
        <f t="shared" ref="N69:N75" si="25">K69/H69</f>
        <v>0.77189672947421528</v>
      </c>
      <c r="O69" s="35"/>
      <c r="P69" s="35"/>
    </row>
    <row r="70" spans="1:27" ht="12.75" customHeight="1" x14ac:dyDescent="0.2">
      <c r="A70" s="759" t="s">
        <v>51</v>
      </c>
      <c r="B70" s="762" t="s">
        <v>52</v>
      </c>
      <c r="C70" s="763"/>
      <c r="D70" s="185">
        <v>257108</v>
      </c>
      <c r="E70" s="216">
        <v>100560</v>
      </c>
      <c r="F70" s="187">
        <f t="shared" ref="F70:F75" si="26">D70/E70</f>
        <v>2.5567621320604612</v>
      </c>
      <c r="G70" s="188">
        <v>223710</v>
      </c>
      <c r="H70" s="188">
        <v>94893</v>
      </c>
      <c r="I70" s="189">
        <f t="shared" si="22"/>
        <v>0.87010128039578694</v>
      </c>
      <c r="J70" s="189">
        <f t="shared" si="23"/>
        <v>0.94364558472553695</v>
      </c>
      <c r="K70" s="188">
        <v>75344</v>
      </c>
      <c r="L70" s="188">
        <v>70703</v>
      </c>
      <c r="M70" s="189">
        <f t="shared" si="24"/>
        <v>0.74924423229912485</v>
      </c>
      <c r="N70" s="190">
        <f t="shared" si="25"/>
        <v>0.79398901921111142</v>
      </c>
      <c r="O70" s="35"/>
      <c r="P70" s="35"/>
    </row>
    <row r="71" spans="1:27" ht="12.75" customHeight="1" x14ac:dyDescent="0.2">
      <c r="A71" s="760"/>
      <c r="B71" s="764" t="s">
        <v>51</v>
      </c>
      <c r="C71" s="191" t="s">
        <v>53</v>
      </c>
      <c r="D71" s="192">
        <v>221555</v>
      </c>
      <c r="E71" s="217">
        <v>95168</v>
      </c>
      <c r="F71" s="194">
        <f t="shared" si="26"/>
        <v>2.3280409381304641</v>
      </c>
      <c r="G71" s="195">
        <v>193064</v>
      </c>
      <c r="H71" s="195">
        <v>89811</v>
      </c>
      <c r="I71" s="196">
        <f t="shared" si="22"/>
        <v>0.87140439168603734</v>
      </c>
      <c r="J71" s="196">
        <f t="shared" si="23"/>
        <v>0.94371007061197043</v>
      </c>
      <c r="K71" s="195">
        <v>72344</v>
      </c>
      <c r="L71" s="195">
        <v>65781</v>
      </c>
      <c r="M71" s="196">
        <f t="shared" si="24"/>
        <v>0.76017148621385344</v>
      </c>
      <c r="N71" s="197">
        <f t="shared" si="25"/>
        <v>0.80551380120475224</v>
      </c>
      <c r="O71" s="35"/>
      <c r="P71" s="35"/>
    </row>
    <row r="72" spans="1:27" ht="12.75" customHeight="1" x14ac:dyDescent="0.2">
      <c r="A72" s="760"/>
      <c r="B72" s="774"/>
      <c r="C72" s="198" t="s">
        <v>54</v>
      </c>
      <c r="D72" s="199">
        <v>35553</v>
      </c>
      <c r="E72" s="218">
        <v>18416</v>
      </c>
      <c r="F72" s="201">
        <f t="shared" si="26"/>
        <v>1.930549522154648</v>
      </c>
      <c r="G72" s="202">
        <v>30646</v>
      </c>
      <c r="H72" s="202">
        <v>16740</v>
      </c>
      <c r="I72" s="203">
        <f t="shared" si="22"/>
        <v>0.86198070486316203</v>
      </c>
      <c r="J72" s="203">
        <f t="shared" si="23"/>
        <v>0.90899218071242394</v>
      </c>
      <c r="K72" s="202">
        <v>6283</v>
      </c>
      <c r="L72" s="202">
        <v>5582</v>
      </c>
      <c r="M72" s="203">
        <f t="shared" si="24"/>
        <v>0.34117072111207647</v>
      </c>
      <c r="N72" s="204">
        <f t="shared" si="25"/>
        <v>0.37532855436081242</v>
      </c>
      <c r="W72" s="15"/>
      <c r="X72" s="15"/>
      <c r="Y72" s="15"/>
      <c r="Z72" s="15"/>
      <c r="AA72" s="15"/>
    </row>
    <row r="73" spans="1:27" ht="12.75" customHeight="1" x14ac:dyDescent="0.2">
      <c r="A73" s="760"/>
      <c r="B73" s="762" t="s">
        <v>55</v>
      </c>
      <c r="C73" s="763"/>
      <c r="D73" s="185">
        <v>67885</v>
      </c>
      <c r="E73" s="216">
        <v>53507</v>
      </c>
      <c r="F73" s="187">
        <f t="shared" si="26"/>
        <v>1.2687125049059003</v>
      </c>
      <c r="G73" s="188">
        <v>58387</v>
      </c>
      <c r="H73" s="188">
        <v>47931</v>
      </c>
      <c r="I73" s="189">
        <f t="shared" si="22"/>
        <v>0.86008691168888562</v>
      </c>
      <c r="J73" s="189">
        <f t="shared" si="23"/>
        <v>0.89578933597473231</v>
      </c>
      <c r="K73" s="188">
        <v>32300</v>
      </c>
      <c r="L73" s="188">
        <v>29966</v>
      </c>
      <c r="M73" s="189">
        <f t="shared" si="24"/>
        <v>0.60365933429270935</v>
      </c>
      <c r="N73" s="190">
        <f t="shared" si="25"/>
        <v>0.67388537689595462</v>
      </c>
      <c r="P73" s="34"/>
      <c r="Q73" s="34"/>
      <c r="R73" s="34"/>
      <c r="W73" s="15"/>
      <c r="X73" s="15"/>
      <c r="Y73" s="15"/>
      <c r="Z73" s="15"/>
      <c r="AA73" s="15"/>
    </row>
    <row r="74" spans="1:27" ht="12.75" customHeight="1" x14ac:dyDescent="0.2">
      <c r="A74" s="760"/>
      <c r="B74" s="764" t="s">
        <v>51</v>
      </c>
      <c r="C74" s="191" t="s">
        <v>53</v>
      </c>
      <c r="D74" s="192">
        <v>66620</v>
      </c>
      <c r="E74" s="217">
        <v>52790</v>
      </c>
      <c r="F74" s="194">
        <f t="shared" si="26"/>
        <v>1.2619814358780073</v>
      </c>
      <c r="G74" s="195">
        <v>57321</v>
      </c>
      <c r="H74" s="195">
        <v>47279</v>
      </c>
      <c r="I74" s="196">
        <f t="shared" si="22"/>
        <v>0.86041729210447315</v>
      </c>
      <c r="J74" s="196">
        <f t="shared" si="23"/>
        <v>0.89560522826292854</v>
      </c>
      <c r="K74" s="195">
        <v>31792</v>
      </c>
      <c r="L74" s="195">
        <v>29451</v>
      </c>
      <c r="M74" s="196">
        <f t="shared" si="24"/>
        <v>0.60223527183178638</v>
      </c>
      <c r="N74" s="197">
        <f t="shared" si="25"/>
        <v>0.67243385012373358</v>
      </c>
      <c r="P74" s="212"/>
      <c r="Q74" s="212"/>
      <c r="R74" s="212"/>
      <c r="W74" s="15"/>
      <c r="X74" s="15"/>
      <c r="Y74" s="15"/>
      <c r="Z74" s="15"/>
      <c r="AA74" s="15"/>
    </row>
    <row r="75" spans="1:27" ht="12.75" customHeight="1" thickBot="1" x14ac:dyDescent="0.25">
      <c r="A75" s="761"/>
      <c r="B75" s="766"/>
      <c r="C75" s="219" t="s">
        <v>54</v>
      </c>
      <c r="D75" s="220">
        <v>1265</v>
      </c>
      <c r="E75" s="221">
        <v>1098</v>
      </c>
      <c r="F75" s="222">
        <f t="shared" si="26"/>
        <v>1.1520947176684881</v>
      </c>
      <c r="G75" s="223">
        <v>1066</v>
      </c>
      <c r="H75" s="223">
        <v>953</v>
      </c>
      <c r="I75" s="224">
        <f t="shared" si="22"/>
        <v>0.84268774703557314</v>
      </c>
      <c r="J75" s="224">
        <f t="shared" si="23"/>
        <v>0.86794171220400729</v>
      </c>
      <c r="K75" s="223">
        <v>597</v>
      </c>
      <c r="L75" s="223">
        <v>538</v>
      </c>
      <c r="M75" s="224">
        <f t="shared" si="24"/>
        <v>0.54371584699453557</v>
      </c>
      <c r="N75" s="225">
        <f t="shared" si="25"/>
        <v>0.62644281217208819</v>
      </c>
      <c r="P75" s="34"/>
      <c r="Q75" s="34"/>
      <c r="R75" s="34"/>
      <c r="V75" s="15"/>
      <c r="W75" s="15"/>
      <c r="X75" s="15"/>
      <c r="Y75" s="15"/>
      <c r="Z75" s="15"/>
      <c r="AA75" s="15"/>
    </row>
    <row r="76" spans="1:27" ht="12.75" customHeight="1" thickTop="1" thickBot="1" x14ac:dyDescent="0.25">
      <c r="A76" s="772" t="s">
        <v>15</v>
      </c>
      <c r="B76" s="773"/>
      <c r="C76" s="773"/>
      <c r="D76" s="773"/>
      <c r="E76" s="773"/>
      <c r="F76" s="773"/>
      <c r="G76" s="773"/>
      <c r="H76" s="773"/>
      <c r="I76" s="773"/>
      <c r="J76" s="773"/>
      <c r="K76" s="773"/>
      <c r="L76" s="773"/>
      <c r="M76" s="773"/>
      <c r="N76" s="775"/>
      <c r="R76" s="34"/>
      <c r="S76" s="34"/>
      <c r="Y76" s="15"/>
      <c r="Z76" s="15"/>
      <c r="AA76" s="15"/>
    </row>
    <row r="77" spans="1:27" ht="12.75" customHeight="1" x14ac:dyDescent="0.2">
      <c r="A77" s="214" t="s">
        <v>50</v>
      </c>
      <c r="B77" s="178"/>
      <c r="C77" s="178"/>
      <c r="D77" s="179">
        <v>331536</v>
      </c>
      <c r="E77" s="215">
        <v>150588</v>
      </c>
      <c r="F77" s="181">
        <f>D77/E77</f>
        <v>2.2016096900151405</v>
      </c>
      <c r="G77" s="182">
        <v>288945</v>
      </c>
      <c r="H77" s="182">
        <v>140072</v>
      </c>
      <c r="I77" s="183">
        <f t="shared" ref="I77:I83" si="27">G77/D77</f>
        <v>0.8715343130157811</v>
      </c>
      <c r="J77" s="183">
        <f t="shared" ref="J77:J83" si="28">+H77/E77</f>
        <v>0.93016707838605994</v>
      </c>
      <c r="K77" s="182">
        <v>106437</v>
      </c>
      <c r="L77" s="182">
        <v>100676</v>
      </c>
      <c r="M77" s="183">
        <f t="shared" ref="M77:M83" si="29">+K77/E77</f>
        <v>0.70680930751454296</v>
      </c>
      <c r="N77" s="184">
        <f t="shared" ref="N77:N83" si="30">K77/H77</f>
        <v>0.75987349363184653</v>
      </c>
      <c r="R77" s="34"/>
      <c r="S77" s="34"/>
      <c r="Y77" s="15"/>
      <c r="Z77" s="15"/>
      <c r="AA77" s="15"/>
    </row>
    <row r="78" spans="1:27" ht="12.75" customHeight="1" x14ac:dyDescent="0.2">
      <c r="A78" s="759" t="s">
        <v>51</v>
      </c>
      <c r="B78" s="762" t="s">
        <v>52</v>
      </c>
      <c r="C78" s="763"/>
      <c r="D78" s="185">
        <v>265780</v>
      </c>
      <c r="E78" s="216">
        <v>105507</v>
      </c>
      <c r="F78" s="187">
        <f t="shared" ref="F78:F83" si="31">D78/E78</f>
        <v>2.5190745637730196</v>
      </c>
      <c r="G78" s="188">
        <v>232752</v>
      </c>
      <c r="H78" s="188">
        <v>99421</v>
      </c>
      <c r="I78" s="189">
        <f t="shared" si="27"/>
        <v>0.87573180826247277</v>
      </c>
      <c r="J78" s="189">
        <f t="shared" si="28"/>
        <v>0.94231662354156598</v>
      </c>
      <c r="K78" s="188">
        <v>77298</v>
      </c>
      <c r="L78" s="188">
        <v>72971</v>
      </c>
      <c r="M78" s="189">
        <f t="shared" si="29"/>
        <v>0.73263385367795497</v>
      </c>
      <c r="N78" s="190">
        <f t="shared" si="30"/>
        <v>0.7774816185715292</v>
      </c>
      <c r="Y78" s="15"/>
      <c r="Z78" s="15"/>
      <c r="AA78" s="15"/>
    </row>
    <row r="79" spans="1:27" ht="12.75" customHeight="1" x14ac:dyDescent="0.2">
      <c r="A79" s="760"/>
      <c r="B79" s="764" t="s">
        <v>51</v>
      </c>
      <c r="C79" s="191" t="s">
        <v>53</v>
      </c>
      <c r="D79" s="192">
        <v>230623</v>
      </c>
      <c r="E79" s="217">
        <v>100377</v>
      </c>
      <c r="F79" s="194">
        <f t="shared" si="31"/>
        <v>2.2975681680066149</v>
      </c>
      <c r="G79" s="195">
        <v>202103</v>
      </c>
      <c r="H79" s="195">
        <v>94678</v>
      </c>
      <c r="I79" s="196">
        <f t="shared" si="27"/>
        <v>0.87633497092657719</v>
      </c>
      <c r="J79" s="196">
        <f t="shared" si="28"/>
        <v>0.94322404534903415</v>
      </c>
      <c r="K79" s="195">
        <v>74324</v>
      </c>
      <c r="L79" s="195">
        <v>68079</v>
      </c>
      <c r="M79" s="196">
        <f t="shared" si="29"/>
        <v>0.74044850912061533</v>
      </c>
      <c r="N79" s="197">
        <f t="shared" si="30"/>
        <v>0.78501869494497134</v>
      </c>
      <c r="Y79" s="15"/>
      <c r="Z79" s="15"/>
      <c r="AA79" s="15"/>
    </row>
    <row r="80" spans="1:27" ht="12.75" customHeight="1" x14ac:dyDescent="0.2">
      <c r="A80" s="760"/>
      <c r="B80" s="774"/>
      <c r="C80" s="198" t="s">
        <v>54</v>
      </c>
      <c r="D80" s="199">
        <v>35157</v>
      </c>
      <c r="E80" s="218">
        <v>17862</v>
      </c>
      <c r="F80" s="201">
        <f t="shared" si="31"/>
        <v>1.9682566341954988</v>
      </c>
      <c r="G80" s="202">
        <v>30649</v>
      </c>
      <c r="H80" s="202">
        <v>16189</v>
      </c>
      <c r="I80" s="203">
        <f t="shared" si="27"/>
        <v>0.87177517990727305</v>
      </c>
      <c r="J80" s="203">
        <f t="shared" si="28"/>
        <v>0.90633747620647187</v>
      </c>
      <c r="K80" s="202">
        <v>6109</v>
      </c>
      <c r="L80" s="202">
        <v>5461</v>
      </c>
      <c r="M80" s="203">
        <f t="shared" si="29"/>
        <v>0.34201097301533984</v>
      </c>
      <c r="N80" s="204">
        <f t="shared" si="30"/>
        <v>0.37735499413181789</v>
      </c>
      <c r="Y80" s="15"/>
      <c r="Z80" s="15"/>
      <c r="AA80" s="15"/>
    </row>
    <row r="81" spans="1:27" ht="12.75" customHeight="1" x14ac:dyDescent="0.2">
      <c r="A81" s="760"/>
      <c r="B81" s="762" t="s">
        <v>55</v>
      </c>
      <c r="C81" s="763"/>
      <c r="D81" s="185">
        <v>65756</v>
      </c>
      <c r="E81" s="216">
        <v>52807</v>
      </c>
      <c r="F81" s="187">
        <f t="shared" si="31"/>
        <v>1.2452137027288048</v>
      </c>
      <c r="G81" s="188">
        <v>56193</v>
      </c>
      <c r="H81" s="188">
        <v>46826</v>
      </c>
      <c r="I81" s="189">
        <f t="shared" si="27"/>
        <v>0.85456840440416082</v>
      </c>
      <c r="J81" s="189">
        <f t="shared" si="28"/>
        <v>0.88673850057757497</v>
      </c>
      <c r="K81" s="188">
        <v>31217</v>
      </c>
      <c r="L81" s="188">
        <v>28480</v>
      </c>
      <c r="M81" s="189">
        <f t="shared" si="29"/>
        <v>0.59115268809059407</v>
      </c>
      <c r="N81" s="190">
        <f t="shared" si="30"/>
        <v>0.66665954811429551</v>
      </c>
      <c r="Y81" s="15"/>
      <c r="Z81" s="15"/>
      <c r="AA81" s="15"/>
    </row>
    <row r="82" spans="1:27" ht="12.75" customHeight="1" x14ac:dyDescent="0.2">
      <c r="A82" s="760"/>
      <c r="B82" s="764" t="s">
        <v>51</v>
      </c>
      <c r="C82" s="191" t="s">
        <v>53</v>
      </c>
      <c r="D82" s="192">
        <v>64114</v>
      </c>
      <c r="E82" s="217">
        <v>51867</v>
      </c>
      <c r="F82" s="194">
        <f t="shared" si="31"/>
        <v>1.2361231611622032</v>
      </c>
      <c r="G82" s="195">
        <v>54940</v>
      </c>
      <c r="H82" s="195">
        <v>46034</v>
      </c>
      <c r="I82" s="196">
        <f t="shared" si="27"/>
        <v>0.85691112705493344</v>
      </c>
      <c r="J82" s="196">
        <f t="shared" si="28"/>
        <v>0.88753928316656061</v>
      </c>
      <c r="K82" s="195">
        <v>30662</v>
      </c>
      <c r="L82" s="195">
        <v>27952</v>
      </c>
      <c r="M82" s="196">
        <f t="shared" si="29"/>
        <v>0.59116586654327419</v>
      </c>
      <c r="N82" s="197">
        <f t="shared" si="30"/>
        <v>0.66607290263718122</v>
      </c>
      <c r="W82" s="15"/>
      <c r="X82" s="15"/>
      <c r="Y82" s="15"/>
      <c r="Z82" s="15"/>
      <c r="AA82" s="15"/>
    </row>
    <row r="83" spans="1:27" ht="12.75" customHeight="1" thickBot="1" x14ac:dyDescent="0.25">
      <c r="A83" s="761"/>
      <c r="B83" s="766"/>
      <c r="C83" s="219" t="s">
        <v>54</v>
      </c>
      <c r="D83" s="220">
        <v>1642</v>
      </c>
      <c r="E83" s="221">
        <v>1508</v>
      </c>
      <c r="F83" s="222">
        <f t="shared" si="31"/>
        <v>1.0888594164456233</v>
      </c>
      <c r="G83" s="223">
        <v>1253</v>
      </c>
      <c r="H83" s="223">
        <v>1166</v>
      </c>
      <c r="I83" s="224">
        <f t="shared" si="27"/>
        <v>0.76309378806333739</v>
      </c>
      <c r="J83" s="224">
        <f t="shared" si="28"/>
        <v>0.77320954907161799</v>
      </c>
      <c r="K83" s="223">
        <v>633</v>
      </c>
      <c r="L83" s="223">
        <v>555</v>
      </c>
      <c r="M83" s="224">
        <f t="shared" si="29"/>
        <v>0.41976127320954909</v>
      </c>
      <c r="N83" s="225">
        <f t="shared" si="30"/>
        <v>0.54288164665523153</v>
      </c>
      <c r="W83" s="15"/>
      <c r="X83" s="15"/>
      <c r="Y83" s="15"/>
      <c r="Z83" s="15"/>
      <c r="AA83" s="15"/>
    </row>
    <row r="84" spans="1:27" ht="12.75" customHeight="1" thickTop="1" thickBot="1" x14ac:dyDescent="0.25">
      <c r="A84" s="772" t="s">
        <v>16</v>
      </c>
      <c r="B84" s="773"/>
      <c r="C84" s="773"/>
      <c r="D84" s="773"/>
      <c r="E84" s="773"/>
      <c r="F84" s="773"/>
      <c r="G84" s="773"/>
      <c r="H84" s="773"/>
      <c r="I84" s="773"/>
      <c r="J84" s="773"/>
      <c r="K84" s="773"/>
      <c r="L84" s="773"/>
      <c r="M84" s="773"/>
      <c r="N84" s="775"/>
      <c r="R84" s="34"/>
      <c r="S84" s="34"/>
      <c r="Y84" s="15"/>
      <c r="Z84" s="15"/>
      <c r="AA84" s="15"/>
    </row>
    <row r="85" spans="1:27" ht="12.75" customHeight="1" x14ac:dyDescent="0.2">
      <c r="A85" s="214" t="s">
        <v>50</v>
      </c>
      <c r="B85" s="178"/>
      <c r="C85" s="178"/>
      <c r="D85" s="179">
        <v>330066</v>
      </c>
      <c r="E85" s="215">
        <v>149613</v>
      </c>
      <c r="F85" s="181">
        <f>D85/E85</f>
        <v>2.2061318200958473</v>
      </c>
      <c r="G85" s="182">
        <v>288581</v>
      </c>
      <c r="H85" s="182">
        <v>139280</v>
      </c>
      <c r="I85" s="183">
        <f t="shared" ref="I85:I91" si="32">G85/D85</f>
        <v>0.87431301618464186</v>
      </c>
      <c r="J85" s="183">
        <f t="shared" ref="J85:J91" si="33">+H85/E85</f>
        <v>0.93093514601003924</v>
      </c>
      <c r="K85" s="182">
        <v>103761</v>
      </c>
      <c r="L85" s="182">
        <v>97837</v>
      </c>
      <c r="M85" s="183">
        <f t="shared" ref="M85:M91" si="34">+K85/E85</f>
        <v>0.69352930560846981</v>
      </c>
      <c r="N85" s="184">
        <f t="shared" ref="N85:N91" si="35">K85/H85</f>
        <v>0.74498133256749</v>
      </c>
      <c r="R85" s="34"/>
      <c r="S85" s="34"/>
      <c r="Y85" s="15"/>
      <c r="Z85" s="15"/>
      <c r="AA85" s="15"/>
    </row>
    <row r="86" spans="1:27" ht="12.75" customHeight="1" x14ac:dyDescent="0.2">
      <c r="A86" s="759" t="s">
        <v>51</v>
      </c>
      <c r="B86" s="762" t="s">
        <v>52</v>
      </c>
      <c r="C86" s="763"/>
      <c r="D86" s="185">
        <v>262648</v>
      </c>
      <c r="E86" s="216">
        <v>104008</v>
      </c>
      <c r="F86" s="187">
        <f t="shared" ref="F86:F91" si="36">D86/E86</f>
        <v>2.5252672871317592</v>
      </c>
      <c r="G86" s="188">
        <v>230504</v>
      </c>
      <c r="H86" s="188">
        <v>98025</v>
      </c>
      <c r="I86" s="189">
        <f t="shared" si="32"/>
        <v>0.87761566811854652</v>
      </c>
      <c r="J86" s="189">
        <f t="shared" si="33"/>
        <v>0.94247557880163069</v>
      </c>
      <c r="K86" s="188">
        <v>75720</v>
      </c>
      <c r="L86" s="188">
        <v>71038</v>
      </c>
      <c r="M86" s="189">
        <f t="shared" si="34"/>
        <v>0.72802092146757946</v>
      </c>
      <c r="N86" s="190">
        <f t="shared" si="35"/>
        <v>0.7724560061208875</v>
      </c>
      <c r="Y86" s="15"/>
      <c r="Z86" s="15"/>
      <c r="AA86" s="15"/>
    </row>
    <row r="87" spans="1:27" ht="12.75" customHeight="1" x14ac:dyDescent="0.2">
      <c r="A87" s="760"/>
      <c r="B87" s="764" t="s">
        <v>51</v>
      </c>
      <c r="C87" s="191" t="s">
        <v>53</v>
      </c>
      <c r="D87" s="192">
        <v>227851</v>
      </c>
      <c r="E87" s="217">
        <v>98974</v>
      </c>
      <c r="F87" s="194">
        <f t="shared" si="36"/>
        <v>2.3021298522844384</v>
      </c>
      <c r="G87" s="195">
        <v>200372</v>
      </c>
      <c r="H87" s="195">
        <v>93377</v>
      </c>
      <c r="I87" s="196">
        <f t="shared" si="32"/>
        <v>0.87939925653168083</v>
      </c>
      <c r="J87" s="196">
        <f t="shared" si="33"/>
        <v>0.94344979489562919</v>
      </c>
      <c r="K87" s="195">
        <v>72334</v>
      </c>
      <c r="L87" s="195">
        <v>66163</v>
      </c>
      <c r="M87" s="196">
        <f t="shared" si="34"/>
        <v>0.73083840200456684</v>
      </c>
      <c r="N87" s="197">
        <f t="shared" si="35"/>
        <v>0.77464471979181171</v>
      </c>
      <c r="Y87" s="15"/>
      <c r="Z87" s="15"/>
      <c r="AA87" s="15"/>
    </row>
    <row r="88" spans="1:27" ht="12.75" customHeight="1" x14ac:dyDescent="0.2">
      <c r="A88" s="760"/>
      <c r="B88" s="774"/>
      <c r="C88" s="198" t="s">
        <v>54</v>
      </c>
      <c r="D88" s="199">
        <v>34797</v>
      </c>
      <c r="E88" s="218">
        <v>17592</v>
      </c>
      <c r="F88" s="201">
        <f t="shared" si="36"/>
        <v>1.9780013642564802</v>
      </c>
      <c r="G88" s="202">
        <v>30132</v>
      </c>
      <c r="H88" s="202">
        <v>15728</v>
      </c>
      <c r="I88" s="203">
        <f t="shared" si="32"/>
        <v>0.8659367186826451</v>
      </c>
      <c r="J88" s="203">
        <f t="shared" si="33"/>
        <v>0.89404274670304684</v>
      </c>
      <c r="K88" s="202">
        <v>6037</v>
      </c>
      <c r="L88" s="202">
        <v>5478</v>
      </c>
      <c r="M88" s="203">
        <f t="shared" si="34"/>
        <v>0.34316734879490679</v>
      </c>
      <c r="N88" s="204">
        <f t="shared" si="35"/>
        <v>0.38383774160732453</v>
      </c>
      <c r="Y88" s="15"/>
      <c r="Z88" s="15"/>
      <c r="AA88" s="15"/>
    </row>
    <row r="89" spans="1:27" ht="12.75" customHeight="1" x14ac:dyDescent="0.2">
      <c r="A89" s="760"/>
      <c r="B89" s="762" t="s">
        <v>55</v>
      </c>
      <c r="C89" s="763"/>
      <c r="D89" s="185">
        <v>67418</v>
      </c>
      <c r="E89" s="216">
        <v>53508</v>
      </c>
      <c r="F89" s="187">
        <f t="shared" si="36"/>
        <v>1.259961127308066</v>
      </c>
      <c r="G89" s="188">
        <v>58077</v>
      </c>
      <c r="H89" s="188">
        <v>47751</v>
      </c>
      <c r="I89" s="189">
        <f t="shared" si="32"/>
        <v>0.86144649796790174</v>
      </c>
      <c r="J89" s="189">
        <f t="shared" si="33"/>
        <v>0.89240861179636688</v>
      </c>
      <c r="K89" s="188">
        <v>30127</v>
      </c>
      <c r="L89" s="188">
        <v>27629</v>
      </c>
      <c r="M89" s="189">
        <f t="shared" si="34"/>
        <v>0.56303730283322118</v>
      </c>
      <c r="N89" s="190">
        <f t="shared" si="35"/>
        <v>0.63091872421519968</v>
      </c>
      <c r="Y89" s="15"/>
      <c r="Z89" s="15"/>
      <c r="AA89" s="15"/>
    </row>
    <row r="90" spans="1:27" ht="12.75" customHeight="1" x14ac:dyDescent="0.2">
      <c r="A90" s="760"/>
      <c r="B90" s="764" t="s">
        <v>51</v>
      </c>
      <c r="C90" s="191" t="s">
        <v>53</v>
      </c>
      <c r="D90" s="192">
        <v>66043</v>
      </c>
      <c r="E90" s="217">
        <v>52733</v>
      </c>
      <c r="F90" s="194">
        <f t="shared" si="36"/>
        <v>1.2524036182276752</v>
      </c>
      <c r="G90" s="195">
        <v>56873</v>
      </c>
      <c r="H90" s="195">
        <v>47026</v>
      </c>
      <c r="I90" s="196">
        <f t="shared" si="32"/>
        <v>0.86115106824341714</v>
      </c>
      <c r="J90" s="196">
        <f t="shared" si="33"/>
        <v>0.89177554851800578</v>
      </c>
      <c r="K90" s="195">
        <v>29541</v>
      </c>
      <c r="L90" s="195">
        <v>27066</v>
      </c>
      <c r="M90" s="196">
        <f t="shared" si="34"/>
        <v>0.56019949557203275</v>
      </c>
      <c r="N90" s="197">
        <f t="shared" si="35"/>
        <v>0.6281844086250159</v>
      </c>
      <c r="W90" s="15"/>
      <c r="X90" s="15"/>
      <c r="Y90" s="15"/>
      <c r="Z90" s="15"/>
      <c r="AA90" s="15"/>
    </row>
    <row r="91" spans="1:27" ht="12.75" customHeight="1" thickBot="1" x14ac:dyDescent="0.25">
      <c r="A91" s="761"/>
      <c r="B91" s="766"/>
      <c r="C91" s="219" t="s">
        <v>54</v>
      </c>
      <c r="D91" s="220">
        <v>1375</v>
      </c>
      <c r="E91" s="221">
        <v>1201</v>
      </c>
      <c r="F91" s="222">
        <f t="shared" si="36"/>
        <v>1.144879267277269</v>
      </c>
      <c r="G91" s="223">
        <v>1204</v>
      </c>
      <c r="H91" s="223">
        <v>1084</v>
      </c>
      <c r="I91" s="224">
        <f t="shared" si="32"/>
        <v>0.87563636363636366</v>
      </c>
      <c r="J91" s="224">
        <f t="shared" si="33"/>
        <v>0.9025811823480433</v>
      </c>
      <c r="K91" s="223">
        <v>674</v>
      </c>
      <c r="L91" s="223">
        <v>583</v>
      </c>
      <c r="M91" s="224">
        <f t="shared" si="34"/>
        <v>0.56119900083263952</v>
      </c>
      <c r="N91" s="225">
        <f t="shared" si="35"/>
        <v>0.62177121771217714</v>
      </c>
      <c r="W91" s="15"/>
      <c r="X91" s="15"/>
      <c r="Y91" s="15"/>
      <c r="Z91" s="15"/>
      <c r="AA91" s="15"/>
    </row>
    <row r="92" spans="1:27" ht="12.75" customHeight="1" thickTop="1" thickBot="1" x14ac:dyDescent="0.25">
      <c r="A92" s="772" t="s">
        <v>17</v>
      </c>
      <c r="B92" s="773"/>
      <c r="C92" s="773"/>
      <c r="D92" s="773"/>
      <c r="E92" s="773"/>
      <c r="F92" s="773"/>
      <c r="G92" s="773"/>
      <c r="H92" s="773"/>
      <c r="I92" s="773"/>
      <c r="J92" s="773"/>
      <c r="K92" s="773"/>
      <c r="L92" s="773"/>
      <c r="M92" s="773"/>
      <c r="N92" s="775"/>
      <c r="R92" s="34"/>
      <c r="S92" s="34"/>
      <c r="Y92" s="15"/>
      <c r="Z92" s="15"/>
      <c r="AA92" s="15"/>
    </row>
    <row r="93" spans="1:27" ht="12.75" customHeight="1" x14ac:dyDescent="0.2">
      <c r="A93" s="214" t="s">
        <v>50</v>
      </c>
      <c r="B93" s="178"/>
      <c r="C93" s="178"/>
      <c r="D93" s="179">
        <v>309452</v>
      </c>
      <c r="E93" s="215">
        <v>141054</v>
      </c>
      <c r="F93" s="181">
        <f>D93/E93</f>
        <v>2.1938548357366683</v>
      </c>
      <c r="G93" s="182">
        <v>268712</v>
      </c>
      <c r="H93" s="182">
        <v>130728</v>
      </c>
      <c r="I93" s="183">
        <f t="shared" ref="I93:I99" si="37">G93/D93</f>
        <v>0.86834791825549684</v>
      </c>
      <c r="J93" s="183">
        <f>+H93/E93</f>
        <v>0.92679399378961247</v>
      </c>
      <c r="K93" s="182">
        <v>98261</v>
      </c>
      <c r="L93" s="182">
        <v>92428</v>
      </c>
      <c r="M93" s="183">
        <f t="shared" ref="M93:M99" si="38">+K93/E93</f>
        <v>0.69661973428615986</v>
      </c>
      <c r="N93" s="184">
        <f>K93/H93</f>
        <v>0.75164463619117561</v>
      </c>
      <c r="R93" s="34"/>
      <c r="S93" s="34"/>
      <c r="Y93" s="15"/>
      <c r="Z93" s="15"/>
      <c r="AA93" s="15"/>
    </row>
    <row r="94" spans="1:27" ht="12.75" customHeight="1" x14ac:dyDescent="0.2">
      <c r="A94" s="759" t="s">
        <v>51</v>
      </c>
      <c r="B94" s="762" t="s">
        <v>52</v>
      </c>
      <c r="C94" s="763"/>
      <c r="D94" s="185">
        <v>250672</v>
      </c>
      <c r="E94" s="216">
        <v>101300</v>
      </c>
      <c r="F94" s="187">
        <f t="shared" ref="F94:F99" si="39">D94/E94</f>
        <v>2.4745508390918065</v>
      </c>
      <c r="G94" s="188">
        <v>218559</v>
      </c>
      <c r="H94" s="188">
        <v>95025</v>
      </c>
      <c r="I94" s="189">
        <f t="shared" si="37"/>
        <v>0.87189235335418391</v>
      </c>
      <c r="J94" s="189">
        <f t="shared" ref="J94:J99" si="40">+H94/E94</f>
        <v>0.9380552813425469</v>
      </c>
      <c r="K94" s="188">
        <v>73041</v>
      </c>
      <c r="L94" s="188">
        <v>68406</v>
      </c>
      <c r="M94" s="189">
        <f t="shared" si="38"/>
        <v>0.72103652517275418</v>
      </c>
      <c r="N94" s="190">
        <f t="shared" ref="N94:N99" si="41">K94/H94</f>
        <v>0.76865035516969216</v>
      </c>
      <c r="Y94" s="15"/>
      <c r="Z94" s="15"/>
      <c r="AA94" s="15"/>
    </row>
    <row r="95" spans="1:27" ht="12.75" customHeight="1" x14ac:dyDescent="0.2">
      <c r="A95" s="760"/>
      <c r="B95" s="764" t="s">
        <v>51</v>
      </c>
      <c r="C95" s="191" t="s">
        <v>53</v>
      </c>
      <c r="D95" s="192">
        <v>218313</v>
      </c>
      <c r="E95" s="217">
        <v>96418</v>
      </c>
      <c r="F95" s="194">
        <f t="shared" si="39"/>
        <v>2.2642348938994794</v>
      </c>
      <c r="G95" s="195">
        <v>190718</v>
      </c>
      <c r="H95" s="195">
        <v>90493</v>
      </c>
      <c r="I95" s="196">
        <f t="shared" si="37"/>
        <v>0.87359891531883127</v>
      </c>
      <c r="J95" s="196">
        <f t="shared" si="40"/>
        <v>0.93854881868530771</v>
      </c>
      <c r="K95" s="195">
        <v>70356</v>
      </c>
      <c r="L95" s="195">
        <v>64269</v>
      </c>
      <c r="M95" s="196">
        <f t="shared" si="38"/>
        <v>0.7296977742745131</v>
      </c>
      <c r="N95" s="197">
        <f t="shared" si="41"/>
        <v>0.77747450079011637</v>
      </c>
      <c r="Y95" s="15"/>
      <c r="Z95" s="15"/>
      <c r="AA95" s="15"/>
    </row>
    <row r="96" spans="1:27" ht="12.75" customHeight="1" x14ac:dyDescent="0.2">
      <c r="A96" s="760"/>
      <c r="B96" s="774"/>
      <c r="C96" s="198" t="s">
        <v>54</v>
      </c>
      <c r="D96" s="199">
        <v>32359</v>
      </c>
      <c r="E96" s="218">
        <v>16549</v>
      </c>
      <c r="F96" s="201">
        <f t="shared" si="39"/>
        <v>1.9553447338207746</v>
      </c>
      <c r="G96" s="202">
        <v>27841</v>
      </c>
      <c r="H96" s="202">
        <v>14888</v>
      </c>
      <c r="I96" s="203">
        <f t="shared" si="37"/>
        <v>0.86037887450168427</v>
      </c>
      <c r="J96" s="203">
        <f t="shared" si="40"/>
        <v>0.89963139766753275</v>
      </c>
      <c r="K96" s="202">
        <v>4993</v>
      </c>
      <c r="L96" s="202">
        <v>4532</v>
      </c>
      <c r="M96" s="203">
        <f t="shared" si="38"/>
        <v>0.30171007311620035</v>
      </c>
      <c r="N96" s="204">
        <f t="shared" si="41"/>
        <v>0.33537076840408381</v>
      </c>
      <c r="Y96" s="15"/>
      <c r="Z96" s="15"/>
      <c r="AA96" s="15"/>
    </row>
    <row r="97" spans="1:27" ht="12.75" customHeight="1" x14ac:dyDescent="0.2">
      <c r="A97" s="760"/>
      <c r="B97" s="762" t="s">
        <v>55</v>
      </c>
      <c r="C97" s="763"/>
      <c r="D97" s="185">
        <v>58780</v>
      </c>
      <c r="E97" s="216">
        <v>46839</v>
      </c>
      <c r="F97" s="187">
        <f t="shared" si="39"/>
        <v>1.2549371250453683</v>
      </c>
      <c r="G97" s="188">
        <v>50153</v>
      </c>
      <c r="H97" s="188">
        <v>41395</v>
      </c>
      <c r="I97" s="189">
        <f t="shared" si="37"/>
        <v>0.85323239197005785</v>
      </c>
      <c r="J97" s="189">
        <f t="shared" si="40"/>
        <v>0.88377207028331095</v>
      </c>
      <c r="K97" s="188">
        <v>26964</v>
      </c>
      <c r="L97" s="188">
        <v>24586</v>
      </c>
      <c r="M97" s="189">
        <f t="shared" si="38"/>
        <v>0.57567411772241084</v>
      </c>
      <c r="N97" s="190">
        <f t="shared" si="41"/>
        <v>0.65138301727261749</v>
      </c>
      <c r="Y97" s="15"/>
      <c r="Z97" s="15"/>
      <c r="AA97" s="15"/>
    </row>
    <row r="98" spans="1:27" ht="12.75" customHeight="1" x14ac:dyDescent="0.2">
      <c r="A98" s="760"/>
      <c r="B98" s="764" t="s">
        <v>51</v>
      </c>
      <c r="C98" s="191" t="s">
        <v>53</v>
      </c>
      <c r="D98" s="192">
        <v>56965</v>
      </c>
      <c r="E98" s="217">
        <v>45920</v>
      </c>
      <c r="F98" s="194">
        <f t="shared" si="39"/>
        <v>1.2405270034843205</v>
      </c>
      <c r="G98" s="195">
        <v>48776</v>
      </c>
      <c r="H98" s="195">
        <v>40609</v>
      </c>
      <c r="I98" s="196">
        <f t="shared" si="37"/>
        <v>0.85624506275783374</v>
      </c>
      <c r="J98" s="196">
        <f t="shared" si="40"/>
        <v>0.88434233449477351</v>
      </c>
      <c r="K98" s="195">
        <v>26224</v>
      </c>
      <c r="L98" s="195">
        <v>23913</v>
      </c>
      <c r="M98" s="196">
        <f t="shared" si="38"/>
        <v>0.57108013937282232</v>
      </c>
      <c r="N98" s="197">
        <f t="shared" si="41"/>
        <v>0.64576817946760567</v>
      </c>
      <c r="W98" s="15"/>
      <c r="X98" s="15"/>
      <c r="Y98" s="15"/>
      <c r="Z98" s="15"/>
      <c r="AA98" s="15"/>
    </row>
    <row r="99" spans="1:27" ht="12.75" customHeight="1" thickBot="1" x14ac:dyDescent="0.25">
      <c r="A99" s="761"/>
      <c r="B99" s="766"/>
      <c r="C99" s="219" t="s">
        <v>54</v>
      </c>
      <c r="D99" s="220">
        <v>1815</v>
      </c>
      <c r="E99" s="221">
        <v>1677</v>
      </c>
      <c r="F99" s="222">
        <f t="shared" si="39"/>
        <v>1.0822898032200359</v>
      </c>
      <c r="G99" s="223">
        <v>1377</v>
      </c>
      <c r="H99" s="223">
        <v>1274</v>
      </c>
      <c r="I99" s="224">
        <f t="shared" si="37"/>
        <v>0.75867768595041318</v>
      </c>
      <c r="J99" s="224">
        <f t="shared" si="40"/>
        <v>0.75968992248062017</v>
      </c>
      <c r="K99" s="223">
        <v>810</v>
      </c>
      <c r="L99" s="223">
        <v>691</v>
      </c>
      <c r="M99" s="224">
        <f t="shared" si="38"/>
        <v>0.48300536672629696</v>
      </c>
      <c r="N99" s="225">
        <f t="shared" si="41"/>
        <v>0.63579277864992145</v>
      </c>
      <c r="W99" s="15"/>
      <c r="X99" s="15"/>
      <c r="Y99" s="15"/>
      <c r="Z99" s="15"/>
      <c r="AA99" s="15"/>
    </row>
    <row r="100" spans="1:27" ht="12.75" customHeight="1" thickTop="1" thickBot="1" x14ac:dyDescent="0.25">
      <c r="A100" s="772" t="s">
        <v>37</v>
      </c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5"/>
      <c r="W100" s="15"/>
      <c r="X100" s="15"/>
      <c r="Y100" s="15"/>
      <c r="Z100" s="15"/>
      <c r="AA100" s="15"/>
    </row>
    <row r="101" spans="1:27" ht="12.75" customHeight="1" x14ac:dyDescent="0.2">
      <c r="A101" s="214" t="s">
        <v>50</v>
      </c>
      <c r="B101" s="178"/>
      <c r="C101" s="178"/>
      <c r="D101" s="179">
        <v>290953</v>
      </c>
      <c r="E101" s="215">
        <v>134257</v>
      </c>
      <c r="F101" s="181">
        <f>D101/E101</f>
        <v>2.1671346745421096</v>
      </c>
      <c r="G101" s="182">
        <v>250402</v>
      </c>
      <c r="H101" s="182">
        <v>123766</v>
      </c>
      <c r="I101" s="183">
        <f t="shared" ref="I101:I107" si="42">G101/D101</f>
        <v>0.86062697411609435</v>
      </c>
      <c r="J101" s="183">
        <f>+H101/E101</f>
        <v>0.9218588230036423</v>
      </c>
      <c r="K101" s="182">
        <v>93714</v>
      </c>
      <c r="L101" s="182">
        <v>88109</v>
      </c>
      <c r="M101" s="183">
        <f t="shared" ref="M101:M107" si="43">+K101/E101</f>
        <v>0.69801947012073862</v>
      </c>
      <c r="N101" s="184">
        <f>K101/H101</f>
        <v>0.75718694956611665</v>
      </c>
      <c r="W101" s="15"/>
      <c r="X101" s="15"/>
      <c r="Y101" s="15"/>
      <c r="Z101" s="15"/>
      <c r="AA101" s="15"/>
    </row>
    <row r="102" spans="1:27" ht="12.75" customHeight="1" x14ac:dyDescent="0.2">
      <c r="A102" s="759" t="s">
        <v>51</v>
      </c>
      <c r="B102" s="762" t="s">
        <v>52</v>
      </c>
      <c r="C102" s="763"/>
      <c r="D102" s="185">
        <v>237160</v>
      </c>
      <c r="E102" s="216">
        <v>97666</v>
      </c>
      <c r="F102" s="187">
        <f t="shared" ref="F102:F107" si="44">D102/E102</f>
        <v>2.4282759609280609</v>
      </c>
      <c r="G102" s="188">
        <v>205424</v>
      </c>
      <c r="H102" s="188">
        <v>85070</v>
      </c>
      <c r="I102" s="189">
        <f t="shared" si="42"/>
        <v>0.86618316748186874</v>
      </c>
      <c r="J102" s="189">
        <f t="shared" ref="J102:J107" si="45">+H102/E102</f>
        <v>0.87102983638113574</v>
      </c>
      <c r="K102" s="188">
        <v>70690</v>
      </c>
      <c r="L102" s="188">
        <v>66292</v>
      </c>
      <c r="M102" s="189">
        <f t="shared" si="43"/>
        <v>0.72379333647328647</v>
      </c>
      <c r="N102" s="190">
        <f t="shared" ref="N102:N107" si="46">K102/H102</f>
        <v>0.83096273656988362</v>
      </c>
      <c r="W102" s="15"/>
      <c r="X102" s="15"/>
      <c r="Y102" s="15"/>
      <c r="Z102" s="15"/>
      <c r="AA102" s="15"/>
    </row>
    <row r="103" spans="1:27" ht="12.75" customHeight="1" x14ac:dyDescent="0.2">
      <c r="A103" s="760"/>
      <c r="B103" s="764" t="s">
        <v>51</v>
      </c>
      <c r="C103" s="191" t="s">
        <v>53</v>
      </c>
      <c r="D103" s="192">
        <v>205572</v>
      </c>
      <c r="E103" s="217">
        <v>92584</v>
      </c>
      <c r="F103" s="194">
        <f t="shared" si="44"/>
        <v>2.2203836516028685</v>
      </c>
      <c r="G103" s="195">
        <v>178201</v>
      </c>
      <c r="H103" s="195">
        <v>80814</v>
      </c>
      <c r="I103" s="196">
        <f t="shared" si="42"/>
        <v>0.86685443542894947</v>
      </c>
      <c r="J103" s="196">
        <f t="shared" si="45"/>
        <v>0.87287220254039577</v>
      </c>
      <c r="K103" s="195">
        <v>67687</v>
      </c>
      <c r="L103" s="195">
        <v>61907</v>
      </c>
      <c r="M103" s="196">
        <f t="shared" si="43"/>
        <v>0.73108744491488808</v>
      </c>
      <c r="N103" s="197">
        <f t="shared" si="46"/>
        <v>0.83756527334372755</v>
      </c>
      <c r="W103" s="15"/>
      <c r="X103" s="15"/>
      <c r="Y103" s="15"/>
      <c r="Z103" s="15"/>
      <c r="AA103" s="15"/>
    </row>
    <row r="104" spans="1:27" ht="12.75" customHeight="1" x14ac:dyDescent="0.2">
      <c r="A104" s="760"/>
      <c r="B104" s="774"/>
      <c r="C104" s="198" t="s">
        <v>54</v>
      </c>
      <c r="D104" s="199">
        <v>31588</v>
      </c>
      <c r="E104" s="218">
        <v>16390</v>
      </c>
      <c r="F104" s="201">
        <f t="shared" si="44"/>
        <v>1.9272727272727272</v>
      </c>
      <c r="G104" s="202">
        <v>27223</v>
      </c>
      <c r="H104" s="202">
        <v>14077</v>
      </c>
      <c r="I104" s="203">
        <f t="shared" si="42"/>
        <v>0.86181461314423202</v>
      </c>
      <c r="J104" s="203">
        <f t="shared" si="45"/>
        <v>0.85887736424649175</v>
      </c>
      <c r="K104" s="202">
        <v>5186</v>
      </c>
      <c r="L104" s="202">
        <v>4763</v>
      </c>
      <c r="M104" s="203">
        <f t="shared" si="43"/>
        <v>0.31641244661378892</v>
      </c>
      <c r="N104" s="204">
        <f t="shared" si="46"/>
        <v>0.3684023584570576</v>
      </c>
      <c r="W104" s="15"/>
      <c r="X104" s="15"/>
      <c r="Y104" s="15"/>
      <c r="Z104" s="15"/>
      <c r="AA104" s="15"/>
    </row>
    <row r="105" spans="1:27" ht="12.75" customHeight="1" x14ac:dyDescent="0.2">
      <c r="A105" s="760"/>
      <c r="B105" s="762" t="s">
        <v>55</v>
      </c>
      <c r="C105" s="763"/>
      <c r="D105" s="185">
        <v>53793</v>
      </c>
      <c r="E105" s="216">
        <v>43313</v>
      </c>
      <c r="F105" s="187">
        <f t="shared" si="44"/>
        <v>1.2419596887770414</v>
      </c>
      <c r="G105" s="188">
        <v>44978</v>
      </c>
      <c r="H105" s="188">
        <v>36494</v>
      </c>
      <c r="I105" s="189">
        <f t="shared" si="42"/>
        <v>0.83613109512390082</v>
      </c>
      <c r="J105" s="189">
        <f t="shared" si="45"/>
        <v>0.84256458799898415</v>
      </c>
      <c r="K105" s="188">
        <v>24839</v>
      </c>
      <c r="L105" s="188">
        <v>22368</v>
      </c>
      <c r="M105" s="189">
        <f t="shared" si="43"/>
        <v>0.57347678526077617</v>
      </c>
      <c r="N105" s="190">
        <f t="shared" si="46"/>
        <v>0.68063243272866769</v>
      </c>
      <c r="W105" s="15"/>
      <c r="X105" s="15"/>
      <c r="Y105" s="15"/>
      <c r="Z105" s="15"/>
      <c r="AA105" s="15"/>
    </row>
    <row r="106" spans="1:27" ht="12.75" customHeight="1" x14ac:dyDescent="0.2">
      <c r="A106" s="760"/>
      <c r="B106" s="764" t="s">
        <v>51</v>
      </c>
      <c r="C106" s="191" t="s">
        <v>53</v>
      </c>
      <c r="D106" s="192">
        <v>52776</v>
      </c>
      <c r="E106" s="217">
        <v>42764</v>
      </c>
      <c r="F106" s="194">
        <f t="shared" si="44"/>
        <v>1.2341221588251801</v>
      </c>
      <c r="G106" s="195">
        <v>44111</v>
      </c>
      <c r="H106" s="195">
        <v>36032</v>
      </c>
      <c r="I106" s="196">
        <f t="shared" si="42"/>
        <v>0.83581552220706379</v>
      </c>
      <c r="J106" s="196">
        <f t="shared" si="45"/>
        <v>0.8425778692358058</v>
      </c>
      <c r="K106" s="195">
        <v>24463</v>
      </c>
      <c r="L106" s="195">
        <v>22006</v>
      </c>
      <c r="M106" s="196">
        <f t="shared" si="43"/>
        <v>0.57204658123655416</v>
      </c>
      <c r="N106" s="197">
        <f t="shared" si="46"/>
        <v>0.67892428952042627</v>
      </c>
      <c r="W106" s="15"/>
      <c r="X106" s="15"/>
      <c r="Y106" s="15"/>
      <c r="Z106" s="15"/>
      <c r="AA106" s="15"/>
    </row>
    <row r="107" spans="1:27" ht="12.75" customHeight="1" thickBot="1" x14ac:dyDescent="0.25">
      <c r="A107" s="761"/>
      <c r="B107" s="766"/>
      <c r="C107" s="219" t="s">
        <v>54</v>
      </c>
      <c r="D107" s="220">
        <v>1017</v>
      </c>
      <c r="E107" s="221">
        <v>872</v>
      </c>
      <c r="F107" s="222">
        <f t="shared" si="44"/>
        <v>1.1662844036697249</v>
      </c>
      <c r="G107" s="223">
        <v>867</v>
      </c>
      <c r="H107" s="223">
        <v>737</v>
      </c>
      <c r="I107" s="224">
        <f t="shared" si="42"/>
        <v>0.85250737463126847</v>
      </c>
      <c r="J107" s="224">
        <f t="shared" si="45"/>
        <v>0.84518348623853212</v>
      </c>
      <c r="K107" s="223">
        <v>426</v>
      </c>
      <c r="L107" s="223">
        <v>373</v>
      </c>
      <c r="M107" s="224">
        <f t="shared" si="43"/>
        <v>0.48853211009174313</v>
      </c>
      <c r="N107" s="225">
        <f t="shared" si="46"/>
        <v>0.57801899592944372</v>
      </c>
      <c r="W107" s="15"/>
      <c r="X107" s="15"/>
      <c r="Y107" s="15"/>
      <c r="Z107" s="15"/>
      <c r="AA107" s="15"/>
    </row>
    <row r="108" spans="1:27" ht="12.75" customHeight="1" thickTop="1" thickBot="1" x14ac:dyDescent="0.25">
      <c r="A108" s="772" t="s">
        <v>577</v>
      </c>
      <c r="B108" s="773"/>
      <c r="C108" s="773"/>
      <c r="D108" s="773"/>
      <c r="E108" s="773"/>
      <c r="F108" s="773"/>
      <c r="G108" s="773"/>
      <c r="H108" s="773"/>
      <c r="I108" s="773"/>
      <c r="J108" s="773"/>
      <c r="K108" s="773"/>
      <c r="L108" s="773"/>
      <c r="M108" s="773"/>
      <c r="N108" s="775"/>
      <c r="W108" s="15"/>
      <c r="X108" s="15"/>
      <c r="Y108" s="15"/>
      <c r="Z108" s="15"/>
      <c r="AA108" s="15"/>
    </row>
    <row r="109" spans="1:27" ht="12.75" customHeight="1" x14ac:dyDescent="0.2">
      <c r="A109" s="214" t="s">
        <v>50</v>
      </c>
      <c r="B109" s="178"/>
      <c r="C109" s="178"/>
      <c r="D109" s="179">
        <v>260467</v>
      </c>
      <c r="E109" s="215">
        <v>121761</v>
      </c>
      <c r="F109" s="181">
        <f>D109/E109</f>
        <v>2.1391660712379168</v>
      </c>
      <c r="G109" s="182">
        <v>223347</v>
      </c>
      <c r="H109" s="182">
        <v>111374</v>
      </c>
      <c r="I109" s="183">
        <f t="shared" ref="I109:I115" si="47">G109/D109</f>
        <v>0.85748674496193378</v>
      </c>
      <c r="J109" s="183">
        <f>+H109/E109</f>
        <v>0.91469353898210426</v>
      </c>
      <c r="K109" s="182">
        <v>84764</v>
      </c>
      <c r="L109" s="182">
        <v>79073</v>
      </c>
      <c r="M109" s="183">
        <f t="shared" ref="M109:M115" si="48">+K109/E109</f>
        <v>0.6961506557929058</v>
      </c>
      <c r="N109" s="184">
        <f>K109/H109</f>
        <v>0.76107529585001887</v>
      </c>
      <c r="W109" s="15"/>
      <c r="X109" s="15"/>
      <c r="Y109" s="15"/>
      <c r="Z109" s="15"/>
      <c r="AA109" s="15"/>
    </row>
    <row r="110" spans="1:27" ht="12.75" customHeight="1" x14ac:dyDescent="0.2">
      <c r="A110" s="759" t="s">
        <v>51</v>
      </c>
      <c r="B110" s="762" t="s">
        <v>52</v>
      </c>
      <c r="C110" s="763"/>
      <c r="D110" s="185">
        <v>209861</v>
      </c>
      <c r="E110" s="216">
        <v>87643</v>
      </c>
      <c r="F110" s="187">
        <f>D110/E110</f>
        <v>2.3944981344773684</v>
      </c>
      <c r="G110" s="188">
        <v>181367</v>
      </c>
      <c r="H110" s="188">
        <v>81471</v>
      </c>
      <c r="I110" s="189">
        <f t="shared" si="47"/>
        <v>0.86422441520816162</v>
      </c>
      <c r="J110" s="189">
        <f t="shared" ref="J110:J115" si="49">+H110/E110</f>
        <v>0.92957794689821205</v>
      </c>
      <c r="K110" s="188">
        <v>62998</v>
      </c>
      <c r="L110" s="188">
        <v>58603</v>
      </c>
      <c r="M110" s="189">
        <f t="shared" si="48"/>
        <v>0.71880241433999292</v>
      </c>
      <c r="N110" s="190">
        <f t="shared" ref="N110:N115" si="50">K110/H110</f>
        <v>0.77325674166267755</v>
      </c>
      <c r="W110" s="15"/>
      <c r="X110" s="15"/>
      <c r="Y110" s="15"/>
      <c r="Z110" s="15"/>
      <c r="AA110" s="15"/>
    </row>
    <row r="111" spans="1:27" ht="12.75" customHeight="1" x14ac:dyDescent="0.2">
      <c r="A111" s="760"/>
      <c r="B111" s="764" t="s">
        <v>51</v>
      </c>
      <c r="C111" s="191" t="s">
        <v>53</v>
      </c>
      <c r="D111" s="192">
        <v>178632</v>
      </c>
      <c r="E111" s="217">
        <v>82629</v>
      </c>
      <c r="F111" s="187">
        <f t="shared" ref="F111:F115" si="51">D111/E111</f>
        <v>2.1618560069709183</v>
      </c>
      <c r="G111" s="195">
        <v>154627</v>
      </c>
      <c r="H111" s="195">
        <v>76889</v>
      </c>
      <c r="I111" s="196">
        <f t="shared" si="47"/>
        <v>0.86561758251601062</v>
      </c>
      <c r="J111" s="196">
        <f t="shared" si="49"/>
        <v>0.93053286376453792</v>
      </c>
      <c r="K111" s="195">
        <v>60175</v>
      </c>
      <c r="L111" s="195">
        <v>54301</v>
      </c>
      <c r="M111" s="196">
        <f t="shared" si="48"/>
        <v>0.72825521306078977</v>
      </c>
      <c r="N111" s="197">
        <f t="shared" si="50"/>
        <v>0.78262170141372633</v>
      </c>
      <c r="W111" s="15"/>
      <c r="X111" s="15"/>
      <c r="Y111" s="15"/>
      <c r="Z111" s="15"/>
      <c r="AA111" s="15"/>
    </row>
    <row r="112" spans="1:27" ht="12.75" customHeight="1" x14ac:dyDescent="0.2">
      <c r="A112" s="760"/>
      <c r="B112" s="774"/>
      <c r="C112" s="198" t="s">
        <v>54</v>
      </c>
      <c r="D112" s="199">
        <v>31229</v>
      </c>
      <c r="E112" s="218">
        <v>15861</v>
      </c>
      <c r="F112" s="187">
        <f t="shared" si="51"/>
        <v>1.9689174705251875</v>
      </c>
      <c r="G112" s="202">
        <v>26740</v>
      </c>
      <c r="H112" s="202">
        <v>14047</v>
      </c>
      <c r="I112" s="203">
        <f t="shared" si="47"/>
        <v>0.8562554036312402</v>
      </c>
      <c r="J112" s="203">
        <f t="shared" si="49"/>
        <v>0.88563142298720132</v>
      </c>
      <c r="K112" s="202">
        <v>5187</v>
      </c>
      <c r="L112" s="202">
        <v>4670</v>
      </c>
      <c r="M112" s="203">
        <f t="shared" si="48"/>
        <v>0.32702856062038965</v>
      </c>
      <c r="N112" s="204">
        <f t="shared" si="50"/>
        <v>0.3692603402861821</v>
      </c>
      <c r="W112" s="15"/>
      <c r="X112" s="15"/>
      <c r="Y112" s="15"/>
      <c r="Z112" s="15"/>
      <c r="AA112" s="15"/>
    </row>
    <row r="113" spans="1:27" ht="12.75" customHeight="1" x14ac:dyDescent="0.2">
      <c r="A113" s="760"/>
      <c r="B113" s="762" t="s">
        <v>55</v>
      </c>
      <c r="C113" s="763"/>
      <c r="D113" s="185">
        <v>50606</v>
      </c>
      <c r="E113" s="216">
        <v>40201</v>
      </c>
      <c r="F113" s="187">
        <f t="shared" si="51"/>
        <v>1.258824407353051</v>
      </c>
      <c r="G113" s="188">
        <v>41980</v>
      </c>
      <c r="H113" s="188">
        <v>34627</v>
      </c>
      <c r="I113" s="189">
        <f t="shared" si="47"/>
        <v>0.8295459036477888</v>
      </c>
      <c r="J113" s="189">
        <f t="shared" si="49"/>
        <v>0.86134673266834161</v>
      </c>
      <c r="K113" s="188">
        <v>23506</v>
      </c>
      <c r="L113" s="188">
        <v>21016</v>
      </c>
      <c r="M113" s="189">
        <f t="shared" si="48"/>
        <v>0.58471182308897784</v>
      </c>
      <c r="N113" s="190">
        <f t="shared" si="50"/>
        <v>0.67883443555606893</v>
      </c>
      <c r="W113" s="15"/>
      <c r="X113" s="15"/>
      <c r="Y113" s="15"/>
      <c r="Z113" s="15"/>
      <c r="AA113" s="15"/>
    </row>
    <row r="114" spans="1:27" ht="12.75" customHeight="1" x14ac:dyDescent="0.2">
      <c r="A114" s="760"/>
      <c r="B114" s="764" t="s">
        <v>51</v>
      </c>
      <c r="C114" s="191" t="s">
        <v>53</v>
      </c>
      <c r="D114" s="192">
        <v>48832</v>
      </c>
      <c r="E114" s="217">
        <v>39190</v>
      </c>
      <c r="F114" s="187">
        <f t="shared" si="51"/>
        <v>1.2460321510589436</v>
      </c>
      <c r="G114" s="195">
        <v>40472</v>
      </c>
      <c r="H114" s="195">
        <v>33695</v>
      </c>
      <c r="I114" s="196">
        <f t="shared" si="47"/>
        <v>0.82880078636959376</v>
      </c>
      <c r="J114" s="196">
        <f t="shared" si="49"/>
        <v>0.85978565960704256</v>
      </c>
      <c r="K114" s="195">
        <v>22774</v>
      </c>
      <c r="L114" s="195">
        <v>20325</v>
      </c>
      <c r="M114" s="196">
        <f t="shared" si="48"/>
        <v>0.58111763204899214</v>
      </c>
      <c r="N114" s="197">
        <f t="shared" si="50"/>
        <v>0.67588663006380767</v>
      </c>
      <c r="W114" s="15"/>
      <c r="X114" s="15"/>
      <c r="Y114" s="15"/>
      <c r="Z114" s="15"/>
      <c r="AA114" s="15"/>
    </row>
    <row r="115" spans="1:27" ht="12.75" customHeight="1" thickBot="1" x14ac:dyDescent="0.25">
      <c r="A115" s="761"/>
      <c r="B115" s="766"/>
      <c r="C115" s="219" t="s">
        <v>54</v>
      </c>
      <c r="D115" s="220">
        <v>1774</v>
      </c>
      <c r="E115" s="221">
        <v>1485</v>
      </c>
      <c r="F115" s="747">
        <f t="shared" si="51"/>
        <v>1.1946127946127947</v>
      </c>
      <c r="G115" s="223">
        <v>1508</v>
      </c>
      <c r="H115" s="223">
        <v>1302</v>
      </c>
      <c r="I115" s="224">
        <f t="shared" si="47"/>
        <v>0.8500563697857948</v>
      </c>
      <c r="J115" s="224">
        <f t="shared" si="49"/>
        <v>0.87676767676767675</v>
      </c>
      <c r="K115" s="223">
        <v>833</v>
      </c>
      <c r="L115" s="223">
        <v>717</v>
      </c>
      <c r="M115" s="224">
        <f t="shared" si="48"/>
        <v>0.56094276094276097</v>
      </c>
      <c r="N115" s="225">
        <f t="shared" si="50"/>
        <v>0.63978494623655913</v>
      </c>
      <c r="W115" s="15"/>
      <c r="X115" s="15"/>
      <c r="Y115" s="15"/>
      <c r="Z115" s="15"/>
      <c r="AA115" s="15"/>
    </row>
    <row r="116" spans="1:27" ht="13.5" thickTop="1" x14ac:dyDescent="0.2">
      <c r="A116" s="226" t="s">
        <v>57</v>
      </c>
      <c r="B116" s="227"/>
      <c r="C116" s="227"/>
      <c r="D116" s="227"/>
      <c r="E116" s="227"/>
      <c r="F116" s="227"/>
      <c r="G116" s="228"/>
      <c r="H116" s="227"/>
      <c r="I116" s="227"/>
      <c r="J116" s="227"/>
      <c r="K116" s="227"/>
      <c r="L116" s="227"/>
      <c r="M116" s="227"/>
      <c r="N116" s="229"/>
      <c r="W116" s="15"/>
      <c r="X116" s="15"/>
      <c r="Y116" s="15"/>
      <c r="Z116" s="15"/>
      <c r="AA116" s="15"/>
    </row>
    <row r="117" spans="1:27" ht="13.5" thickBot="1" x14ac:dyDescent="0.25">
      <c r="B117" s="227"/>
      <c r="C117" s="227"/>
      <c r="D117" s="227"/>
      <c r="E117" s="227"/>
      <c r="F117" s="227"/>
      <c r="G117" s="228"/>
      <c r="H117" s="227"/>
      <c r="I117" s="227"/>
      <c r="J117" s="227"/>
      <c r="K117" s="227"/>
      <c r="L117" s="227"/>
      <c r="M117" s="227"/>
      <c r="N117" s="229"/>
      <c r="W117" s="15"/>
      <c r="X117" s="15"/>
      <c r="Y117" s="15"/>
      <c r="Z117" s="15"/>
      <c r="AA117" s="15"/>
    </row>
    <row r="118" spans="1:27" ht="12.75" customHeight="1" thickBot="1" x14ac:dyDescent="0.25">
      <c r="A118" s="230" t="s">
        <v>58</v>
      </c>
      <c r="B118" s="231"/>
      <c r="C118" s="231"/>
      <c r="D118" s="231"/>
      <c r="E118" s="231"/>
      <c r="F118" s="231"/>
      <c r="G118" s="231"/>
      <c r="H118" s="231"/>
      <c r="I118" s="231"/>
      <c r="J118" s="231"/>
      <c r="K118" s="231"/>
      <c r="L118" s="231"/>
      <c r="M118" s="231"/>
      <c r="N118" s="232"/>
      <c r="W118" s="15">
        <v>10838</v>
      </c>
      <c r="X118" s="15"/>
      <c r="Y118" s="15"/>
      <c r="Z118" s="15"/>
      <c r="AA118" s="15"/>
    </row>
    <row r="119" spans="1:27" ht="12.75" customHeight="1" thickBot="1" x14ac:dyDescent="0.25">
      <c r="A119" s="769" t="s">
        <v>6</v>
      </c>
      <c r="B119" s="770"/>
      <c r="C119" s="770"/>
      <c r="D119" s="770"/>
      <c r="E119" s="770"/>
      <c r="F119" s="770"/>
      <c r="G119" s="770"/>
      <c r="H119" s="770"/>
      <c r="I119" s="770"/>
      <c r="J119" s="770"/>
      <c r="K119" s="770"/>
      <c r="L119" s="770"/>
      <c r="M119" s="770"/>
      <c r="N119" s="771"/>
      <c r="W119" s="15"/>
      <c r="X119" s="15"/>
      <c r="Y119" s="15"/>
      <c r="Z119" s="15"/>
      <c r="AA119" s="15"/>
    </row>
    <row r="120" spans="1:27" ht="12.75" customHeight="1" x14ac:dyDescent="0.2">
      <c r="A120" s="176" t="s">
        <v>50</v>
      </c>
      <c r="B120" s="177"/>
      <c r="C120" s="178"/>
      <c r="D120" s="179">
        <v>233592</v>
      </c>
      <c r="E120" s="180">
        <v>102948</v>
      </c>
      <c r="F120" s="181">
        <f>+D120/E120</f>
        <v>2.2690290243618136</v>
      </c>
      <c r="G120" s="180">
        <v>189240</v>
      </c>
      <c r="H120" s="182">
        <v>92300</v>
      </c>
      <c r="I120" s="183">
        <f>+G120/D120</f>
        <v>0.81013048392068221</v>
      </c>
      <c r="J120" s="183">
        <f>+H120/E120</f>
        <v>0.89656914170260715</v>
      </c>
      <c r="K120" s="180">
        <v>51883</v>
      </c>
      <c r="L120" s="180">
        <v>49820</v>
      </c>
      <c r="M120" s="183">
        <f>+K120/E120</f>
        <v>0.50397287951198666</v>
      </c>
      <c r="N120" s="184">
        <v>0.56211267605633808</v>
      </c>
      <c r="X120" s="15"/>
      <c r="Y120" s="15"/>
      <c r="Z120" s="15"/>
      <c r="AA120" s="15"/>
    </row>
    <row r="121" spans="1:27" ht="12.75" customHeight="1" x14ac:dyDescent="0.2">
      <c r="A121" s="759" t="s">
        <v>51</v>
      </c>
      <c r="B121" s="762" t="s">
        <v>52</v>
      </c>
      <c r="C121" s="763"/>
      <c r="D121" s="185">
        <v>202819</v>
      </c>
      <c r="E121" s="186">
        <v>81297</v>
      </c>
      <c r="F121" s="187">
        <f t="shared" ref="F121:F126" si="52">+D121/E121</f>
        <v>2.4947907056840966</v>
      </c>
      <c r="G121" s="186">
        <v>164660</v>
      </c>
      <c r="H121" s="188">
        <v>73892</v>
      </c>
      <c r="I121" s="189">
        <f t="shared" ref="I121:J126" si="53">+G121/D121</f>
        <v>0.8118568773142556</v>
      </c>
      <c r="J121" s="189">
        <f t="shared" si="53"/>
        <v>0.90891422807729683</v>
      </c>
      <c r="K121" s="186">
        <v>43740</v>
      </c>
      <c r="L121" s="186">
        <v>41965</v>
      </c>
      <c r="M121" s="189">
        <f t="shared" ref="M121:M126" si="54">+K121/E121</f>
        <v>0.53802723347725012</v>
      </c>
      <c r="N121" s="190">
        <v>0.59194500081199586</v>
      </c>
      <c r="X121" s="15"/>
      <c r="Y121" s="15"/>
      <c r="Z121" s="15"/>
      <c r="AA121" s="15"/>
    </row>
    <row r="122" spans="1:27" ht="12.75" customHeight="1" x14ac:dyDescent="0.2">
      <c r="A122" s="760"/>
      <c r="B122" s="764" t="s">
        <v>51</v>
      </c>
      <c r="C122" s="191" t="s">
        <v>53</v>
      </c>
      <c r="D122" s="192">
        <v>56708</v>
      </c>
      <c r="E122" s="193">
        <v>38404</v>
      </c>
      <c r="F122" s="194">
        <f t="shared" si="52"/>
        <v>1.4766170190605146</v>
      </c>
      <c r="G122" s="193">
        <v>46502</v>
      </c>
      <c r="H122" s="195">
        <v>33045</v>
      </c>
      <c r="I122" s="196">
        <f t="shared" si="53"/>
        <v>0.82002539324257595</v>
      </c>
      <c r="J122" s="196">
        <f t="shared" si="53"/>
        <v>0.86045724403707946</v>
      </c>
      <c r="K122" s="193">
        <v>14220</v>
      </c>
      <c r="L122" s="193">
        <v>11250</v>
      </c>
      <c r="M122" s="196">
        <f t="shared" si="54"/>
        <v>0.37027392979897927</v>
      </c>
      <c r="N122" s="197">
        <v>0.43032228778937814</v>
      </c>
      <c r="X122" s="15"/>
      <c r="Y122" s="15"/>
      <c r="Z122" s="15"/>
      <c r="AA122" s="15"/>
    </row>
    <row r="123" spans="1:27" ht="12.75" customHeight="1" x14ac:dyDescent="0.2">
      <c r="A123" s="760"/>
      <c r="B123" s="765"/>
      <c r="C123" s="198" t="s">
        <v>54</v>
      </c>
      <c r="D123" s="199">
        <v>146111</v>
      </c>
      <c r="E123" s="200">
        <v>67445</v>
      </c>
      <c r="F123" s="201">
        <f t="shared" si="52"/>
        <v>2.1663725998962118</v>
      </c>
      <c r="G123" s="200">
        <v>118158</v>
      </c>
      <c r="H123" s="202">
        <v>60655</v>
      </c>
      <c r="I123" s="203">
        <f t="shared" si="53"/>
        <v>0.80868654652969318</v>
      </c>
      <c r="J123" s="203">
        <f t="shared" si="53"/>
        <v>0.89932537623248576</v>
      </c>
      <c r="K123" s="200">
        <v>34375</v>
      </c>
      <c r="L123" s="200">
        <v>31840</v>
      </c>
      <c r="M123" s="203">
        <f t="shared" si="54"/>
        <v>0.50967454963303438</v>
      </c>
      <c r="N123" s="204">
        <v>0.56672986563350092</v>
      </c>
      <c r="X123" s="15"/>
      <c r="Y123" s="15"/>
      <c r="Z123" s="15"/>
      <c r="AA123" s="15"/>
    </row>
    <row r="124" spans="1:27" ht="12.75" customHeight="1" x14ac:dyDescent="0.2">
      <c r="A124" s="760"/>
      <c r="B124" s="762" t="s">
        <v>55</v>
      </c>
      <c r="C124" s="763"/>
      <c r="D124" s="185">
        <v>30773</v>
      </c>
      <c r="E124" s="186">
        <v>25340</v>
      </c>
      <c r="F124" s="187">
        <f t="shared" si="52"/>
        <v>1.2144041041831097</v>
      </c>
      <c r="G124" s="186">
        <v>24580</v>
      </c>
      <c r="H124" s="188">
        <v>21013</v>
      </c>
      <c r="I124" s="189">
        <f t="shared" si="53"/>
        <v>0.79875215286127454</v>
      </c>
      <c r="J124" s="189">
        <f t="shared" si="53"/>
        <v>0.82924230465666926</v>
      </c>
      <c r="K124" s="186">
        <v>8644</v>
      </c>
      <c r="L124" s="186">
        <v>8052</v>
      </c>
      <c r="M124" s="189">
        <f t="shared" si="54"/>
        <v>0.34112075769534334</v>
      </c>
      <c r="N124" s="190">
        <v>0.41136439347070863</v>
      </c>
      <c r="X124" s="15" t="s">
        <v>59</v>
      </c>
      <c r="Y124" s="15"/>
      <c r="Z124" s="15"/>
      <c r="AA124" s="15"/>
    </row>
    <row r="125" spans="1:27" ht="12.75" customHeight="1" x14ac:dyDescent="0.2">
      <c r="A125" s="760"/>
      <c r="B125" s="764" t="s">
        <v>51</v>
      </c>
      <c r="C125" s="191" t="s">
        <v>53</v>
      </c>
      <c r="D125" s="192">
        <v>20190</v>
      </c>
      <c r="E125" s="193">
        <v>17454</v>
      </c>
      <c r="F125" s="194">
        <f t="shared" si="52"/>
        <v>1.1567548985905809</v>
      </c>
      <c r="G125" s="193">
        <v>16105</v>
      </c>
      <c r="H125" s="195">
        <v>14377</v>
      </c>
      <c r="I125" s="196">
        <f t="shared" si="53"/>
        <v>0.79767211490837053</v>
      </c>
      <c r="J125" s="196">
        <f t="shared" si="53"/>
        <v>0.82370803254268365</v>
      </c>
      <c r="K125" s="193">
        <v>5231</v>
      </c>
      <c r="L125" s="193">
        <v>4789</v>
      </c>
      <c r="M125" s="196">
        <f t="shared" si="54"/>
        <v>0.29970207402314658</v>
      </c>
      <c r="N125" s="197">
        <v>0.36384503025665993</v>
      </c>
      <c r="X125" s="15">
        <v>22.000104799832322</v>
      </c>
      <c r="Y125" s="15"/>
      <c r="Z125" s="15"/>
      <c r="AA125" s="15"/>
    </row>
    <row r="126" spans="1:27" ht="12.75" customHeight="1" thickBot="1" x14ac:dyDescent="0.25">
      <c r="A126" s="767"/>
      <c r="B126" s="768"/>
      <c r="C126" s="205" t="s">
        <v>54</v>
      </c>
      <c r="D126" s="206">
        <v>10853</v>
      </c>
      <c r="E126" s="207">
        <v>9545</v>
      </c>
      <c r="F126" s="208">
        <f t="shared" si="52"/>
        <v>1.1370350969093765</v>
      </c>
      <c r="G126" s="207">
        <v>8475</v>
      </c>
      <c r="H126" s="209">
        <v>7806</v>
      </c>
      <c r="I126" s="210">
        <f t="shared" si="53"/>
        <v>0.78089007647655029</v>
      </c>
      <c r="J126" s="210">
        <f t="shared" si="53"/>
        <v>0.81781037192247252</v>
      </c>
      <c r="K126" s="207">
        <v>3562</v>
      </c>
      <c r="L126" s="207">
        <v>3299</v>
      </c>
      <c r="M126" s="210">
        <f t="shared" si="54"/>
        <v>0.37317967522262963</v>
      </c>
      <c r="N126" s="211">
        <v>0.45631565462464768</v>
      </c>
      <c r="X126" s="15"/>
      <c r="Y126" s="15"/>
      <c r="Z126" s="15"/>
      <c r="AA126" s="15"/>
    </row>
    <row r="127" spans="1:27" ht="12.75" customHeight="1" thickBot="1" x14ac:dyDescent="0.25">
      <c r="A127" s="772" t="s">
        <v>7</v>
      </c>
      <c r="B127" s="773"/>
      <c r="C127" s="773"/>
      <c r="D127" s="773"/>
      <c r="E127" s="773"/>
      <c r="F127" s="773"/>
      <c r="G127" s="773"/>
      <c r="H127" s="773"/>
      <c r="I127" s="773"/>
      <c r="J127" s="773"/>
      <c r="K127" s="773"/>
      <c r="L127" s="773"/>
      <c r="M127" s="773"/>
      <c r="N127" s="775"/>
      <c r="X127" s="15"/>
      <c r="Y127" s="15"/>
      <c r="Z127" s="15"/>
      <c r="AA127" s="15"/>
    </row>
    <row r="128" spans="1:27" ht="12.75" customHeight="1" x14ac:dyDescent="0.2">
      <c r="A128" s="176" t="s">
        <v>50</v>
      </c>
      <c r="B128" s="177"/>
      <c r="C128" s="178"/>
      <c r="D128" s="179">
        <v>228872</v>
      </c>
      <c r="E128" s="180">
        <v>106086</v>
      </c>
      <c r="F128" s="181">
        <f t="shared" ref="F128:F134" si="55">D128/E128</f>
        <v>2.1574194521426011</v>
      </c>
      <c r="G128" s="180">
        <v>187268</v>
      </c>
      <c r="H128" s="182">
        <v>95493</v>
      </c>
      <c r="I128" s="183">
        <f t="shared" ref="I128:I134" si="56">G128/D128</f>
        <v>0.81822153867664027</v>
      </c>
      <c r="J128" s="183">
        <f t="shared" ref="J128:J134" si="57">+H128/E128</f>
        <v>0.90014705050619304</v>
      </c>
      <c r="K128" s="180">
        <v>57239</v>
      </c>
      <c r="L128" s="180">
        <v>54716</v>
      </c>
      <c r="M128" s="183">
        <f t="shared" ref="M128:M134" si="58">K128/E128</f>
        <v>0.53955281564014101</v>
      </c>
      <c r="N128" s="184">
        <v>0.59940519200360232</v>
      </c>
      <c r="X128" s="15"/>
      <c r="Y128" s="15"/>
      <c r="Z128" s="15"/>
      <c r="AA128" s="15"/>
    </row>
    <row r="129" spans="1:27" ht="12.75" customHeight="1" x14ac:dyDescent="0.2">
      <c r="A129" s="759" t="s">
        <v>51</v>
      </c>
      <c r="B129" s="762" t="s">
        <v>52</v>
      </c>
      <c r="C129" s="763"/>
      <c r="D129" s="185">
        <v>195082</v>
      </c>
      <c r="E129" s="186">
        <v>82195</v>
      </c>
      <c r="F129" s="187">
        <f t="shared" si="55"/>
        <v>2.3734047083155909</v>
      </c>
      <c r="G129" s="186">
        <v>159639</v>
      </c>
      <c r="H129" s="188">
        <v>74830</v>
      </c>
      <c r="I129" s="189">
        <f t="shared" si="56"/>
        <v>0.81831742549286968</v>
      </c>
      <c r="J129" s="189">
        <f t="shared" si="57"/>
        <v>0.91039600948962829</v>
      </c>
      <c r="K129" s="186">
        <v>47613</v>
      </c>
      <c r="L129" s="186">
        <v>45543</v>
      </c>
      <c r="M129" s="189">
        <f t="shared" si="58"/>
        <v>0.57926881197153113</v>
      </c>
      <c r="N129" s="190">
        <v>0.63628223974341847</v>
      </c>
      <c r="X129" s="15"/>
      <c r="Y129" s="15"/>
      <c r="Z129" s="15"/>
      <c r="AA129" s="15"/>
    </row>
    <row r="130" spans="1:27" ht="12.75" customHeight="1" x14ac:dyDescent="0.2">
      <c r="A130" s="760"/>
      <c r="B130" s="764" t="s">
        <v>51</v>
      </c>
      <c r="C130" s="191" t="s">
        <v>53</v>
      </c>
      <c r="D130" s="192">
        <v>73983</v>
      </c>
      <c r="E130" s="193">
        <v>48434</v>
      </c>
      <c r="F130" s="194">
        <f t="shared" si="55"/>
        <v>1.5275013420324566</v>
      </c>
      <c r="G130" s="193">
        <v>61419</v>
      </c>
      <c r="H130" s="195">
        <v>42368</v>
      </c>
      <c r="I130" s="196">
        <f t="shared" si="56"/>
        <v>0.83017720287092978</v>
      </c>
      <c r="J130" s="196">
        <f t="shared" si="57"/>
        <v>0.87475740182516415</v>
      </c>
      <c r="K130" s="193">
        <v>22628</v>
      </c>
      <c r="L130" s="193">
        <v>18336</v>
      </c>
      <c r="M130" s="196">
        <f t="shared" si="58"/>
        <v>0.46719246810092085</v>
      </c>
      <c r="N130" s="197">
        <v>0.53408232628398788</v>
      </c>
      <c r="X130" s="15"/>
      <c r="Y130" s="15"/>
      <c r="Z130" s="15"/>
      <c r="AA130" s="15"/>
    </row>
    <row r="131" spans="1:27" ht="12.75" customHeight="1" x14ac:dyDescent="0.2">
      <c r="A131" s="760"/>
      <c r="B131" s="765"/>
      <c r="C131" s="198" t="s">
        <v>54</v>
      </c>
      <c r="D131" s="199">
        <v>121099</v>
      </c>
      <c r="E131" s="200">
        <v>61192</v>
      </c>
      <c r="F131" s="201">
        <f t="shared" si="55"/>
        <v>1.9790005229441756</v>
      </c>
      <c r="G131" s="200">
        <v>98220</v>
      </c>
      <c r="H131" s="202">
        <v>54558</v>
      </c>
      <c r="I131" s="203">
        <f t="shared" si="56"/>
        <v>0.81107193288136148</v>
      </c>
      <c r="J131" s="203">
        <f t="shared" si="57"/>
        <v>0.89158713557327751</v>
      </c>
      <c r="K131" s="200">
        <v>32640</v>
      </c>
      <c r="L131" s="200">
        <v>29115</v>
      </c>
      <c r="M131" s="203">
        <f t="shared" si="58"/>
        <v>0.5334030592234279</v>
      </c>
      <c r="N131" s="204">
        <v>0.59826239964808092</v>
      </c>
      <c r="X131" s="15"/>
      <c r="Y131" s="15"/>
      <c r="Z131" s="15"/>
      <c r="AA131" s="15"/>
    </row>
    <row r="132" spans="1:27" ht="12.75" customHeight="1" x14ac:dyDescent="0.2">
      <c r="A132" s="760"/>
      <c r="B132" s="762" t="s">
        <v>55</v>
      </c>
      <c r="C132" s="763"/>
      <c r="D132" s="185">
        <v>33790</v>
      </c>
      <c r="E132" s="186">
        <v>27807</v>
      </c>
      <c r="F132" s="187">
        <f t="shared" si="55"/>
        <v>1.2151616499442586</v>
      </c>
      <c r="G132" s="186">
        <v>27629</v>
      </c>
      <c r="H132" s="188">
        <v>23571</v>
      </c>
      <c r="I132" s="189">
        <f t="shared" si="56"/>
        <v>0.81766794909736606</v>
      </c>
      <c r="J132" s="189">
        <f t="shared" si="57"/>
        <v>0.84766425720142413</v>
      </c>
      <c r="K132" s="186">
        <v>10260</v>
      </c>
      <c r="L132" s="186">
        <v>9456</v>
      </c>
      <c r="M132" s="189">
        <f t="shared" si="58"/>
        <v>0.36897184162261298</v>
      </c>
      <c r="N132" s="190">
        <v>0.43528064146620848</v>
      </c>
      <c r="X132" s="15"/>
      <c r="Y132" s="15"/>
      <c r="Z132" s="15"/>
      <c r="AA132" s="15"/>
    </row>
    <row r="133" spans="1:27" ht="12.75" customHeight="1" x14ac:dyDescent="0.2">
      <c r="A133" s="760"/>
      <c r="B133" s="764" t="s">
        <v>51</v>
      </c>
      <c r="C133" s="191" t="s">
        <v>53</v>
      </c>
      <c r="D133" s="192">
        <v>24368</v>
      </c>
      <c r="E133" s="193">
        <v>20691</v>
      </c>
      <c r="F133" s="194">
        <f t="shared" si="55"/>
        <v>1.1777101155091585</v>
      </c>
      <c r="G133" s="193">
        <v>20114</v>
      </c>
      <c r="H133" s="195">
        <v>17619</v>
      </c>
      <c r="I133" s="196">
        <f t="shared" si="56"/>
        <v>0.82542678923177937</v>
      </c>
      <c r="J133" s="196">
        <f t="shared" si="57"/>
        <v>0.85152965057271279</v>
      </c>
      <c r="K133" s="193">
        <v>7117</v>
      </c>
      <c r="L133" s="193">
        <v>6506</v>
      </c>
      <c r="M133" s="196">
        <f t="shared" si="58"/>
        <v>0.34396597554492292</v>
      </c>
      <c r="N133" s="197">
        <v>0.40393892956467448</v>
      </c>
      <c r="X133" s="15"/>
      <c r="Y133" s="15"/>
      <c r="Z133" s="15"/>
      <c r="AA133" s="15"/>
    </row>
    <row r="134" spans="1:27" ht="12.75" customHeight="1" thickBot="1" x14ac:dyDescent="0.25">
      <c r="A134" s="767"/>
      <c r="B134" s="768"/>
      <c r="C134" s="205" t="s">
        <v>54</v>
      </c>
      <c r="D134" s="206">
        <v>9422</v>
      </c>
      <c r="E134" s="207">
        <v>8556</v>
      </c>
      <c r="F134" s="208">
        <f t="shared" si="55"/>
        <v>1.1012155212716221</v>
      </c>
      <c r="G134" s="207">
        <v>7514</v>
      </c>
      <c r="H134" s="209">
        <v>6942</v>
      </c>
      <c r="I134" s="210">
        <f t="shared" si="56"/>
        <v>0.797495223943961</v>
      </c>
      <c r="J134" s="210">
        <f t="shared" si="57"/>
        <v>0.81136044880785418</v>
      </c>
      <c r="K134" s="207">
        <v>3279</v>
      </c>
      <c r="L134" s="207">
        <v>2991</v>
      </c>
      <c r="M134" s="210">
        <f t="shared" si="58"/>
        <v>0.38323983169705472</v>
      </c>
      <c r="N134" s="211">
        <v>0.47234226447709593</v>
      </c>
      <c r="X134" s="15"/>
      <c r="Y134" s="15"/>
      <c r="Z134" s="15"/>
      <c r="AA134" s="15"/>
    </row>
    <row r="135" spans="1:27" ht="12.75" customHeight="1" thickBot="1" x14ac:dyDescent="0.25">
      <c r="A135" s="769" t="s">
        <v>8</v>
      </c>
      <c r="B135" s="770"/>
      <c r="C135" s="770"/>
      <c r="D135" s="770"/>
      <c r="E135" s="770"/>
      <c r="F135" s="770"/>
      <c r="G135" s="770"/>
      <c r="H135" s="770"/>
      <c r="I135" s="770"/>
      <c r="J135" s="770"/>
      <c r="K135" s="770"/>
      <c r="L135" s="770"/>
      <c r="M135" s="770"/>
      <c r="N135" s="771"/>
      <c r="X135" s="15"/>
      <c r="Y135" s="15"/>
      <c r="Z135" s="15"/>
      <c r="AA135" s="15"/>
    </row>
    <row r="136" spans="1:27" ht="12.75" customHeight="1" x14ac:dyDescent="0.2">
      <c r="A136" s="176" t="s">
        <v>50</v>
      </c>
      <c r="B136" s="177"/>
      <c r="C136" s="178"/>
      <c r="D136" s="179">
        <v>247058</v>
      </c>
      <c r="E136" s="180">
        <v>113958</v>
      </c>
      <c r="F136" s="181">
        <v>2.1679741659207776</v>
      </c>
      <c r="G136" s="180">
        <v>203997</v>
      </c>
      <c r="H136" s="182">
        <v>103516</v>
      </c>
      <c r="I136" s="183">
        <f>G136/D136</f>
        <v>0.82570489520679358</v>
      </c>
      <c r="J136" s="183">
        <f t="shared" ref="J136:J142" si="59">+H136/E136</f>
        <v>0.90836975025886735</v>
      </c>
      <c r="K136" s="180">
        <v>64782</v>
      </c>
      <c r="L136" s="180">
        <v>62175</v>
      </c>
      <c r="M136" s="183">
        <f>K136/E136</f>
        <v>0.56847259516664039</v>
      </c>
      <c r="N136" s="184">
        <v>0.62581629892963409</v>
      </c>
      <c r="X136" s="15"/>
      <c r="Y136" s="15"/>
      <c r="Z136" s="15"/>
      <c r="AA136" s="15"/>
    </row>
    <row r="137" spans="1:27" ht="12.75" customHeight="1" x14ac:dyDescent="0.2">
      <c r="A137" s="759" t="s">
        <v>51</v>
      </c>
      <c r="B137" s="762" t="s">
        <v>52</v>
      </c>
      <c r="C137" s="763"/>
      <c r="D137" s="185">
        <v>212314</v>
      </c>
      <c r="E137" s="186">
        <v>89428</v>
      </c>
      <c r="F137" s="187">
        <v>2.3741333810439684</v>
      </c>
      <c r="G137" s="186">
        <v>175319</v>
      </c>
      <c r="H137" s="188">
        <v>82139</v>
      </c>
      <c r="I137" s="189">
        <f t="shared" ref="I137:I142" si="60">G137/D137</f>
        <v>0.82575336529856724</v>
      </c>
      <c r="J137" s="189">
        <f t="shared" si="59"/>
        <v>0.9184930894127119</v>
      </c>
      <c r="K137" s="186">
        <v>54270</v>
      </c>
      <c r="L137" s="186">
        <v>51900</v>
      </c>
      <c r="M137" s="189">
        <f t="shared" ref="M137:M142" si="61">K137/E137</f>
        <v>0.60685691282372412</v>
      </c>
      <c r="N137" s="190">
        <v>0.66070928547949204</v>
      </c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ht="12.75" customHeight="1" x14ac:dyDescent="0.2">
      <c r="A138" s="760"/>
      <c r="B138" s="764" t="s">
        <v>51</v>
      </c>
      <c r="C138" s="191" t="s">
        <v>53</v>
      </c>
      <c r="D138" s="192">
        <v>119285</v>
      </c>
      <c r="E138" s="193">
        <v>67128</v>
      </c>
      <c r="F138" s="194">
        <v>1.7769783100941485</v>
      </c>
      <c r="G138" s="193">
        <v>98398</v>
      </c>
      <c r="H138" s="195">
        <v>60113</v>
      </c>
      <c r="I138" s="196">
        <f t="shared" si="60"/>
        <v>0.82489835268474665</v>
      </c>
      <c r="J138" s="196">
        <f t="shared" si="59"/>
        <v>0.89549815278274336</v>
      </c>
      <c r="K138" s="193">
        <v>36426</v>
      </c>
      <c r="L138" s="193">
        <v>30899</v>
      </c>
      <c r="M138" s="196">
        <f t="shared" si="61"/>
        <v>0.54263496603503758</v>
      </c>
      <c r="N138" s="197">
        <v>0.60595877763545325</v>
      </c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 ht="12.75" customHeight="1" x14ac:dyDescent="0.2">
      <c r="A139" s="760"/>
      <c r="B139" s="765"/>
      <c r="C139" s="198" t="s">
        <v>54</v>
      </c>
      <c r="D139" s="199">
        <v>93029</v>
      </c>
      <c r="E139" s="200">
        <v>52015</v>
      </c>
      <c r="F139" s="201">
        <v>1.7885033163510526</v>
      </c>
      <c r="G139" s="200">
        <v>76921</v>
      </c>
      <c r="H139" s="202">
        <v>46346</v>
      </c>
      <c r="I139" s="203">
        <f t="shared" si="60"/>
        <v>0.82684969203151704</v>
      </c>
      <c r="J139" s="203">
        <f t="shared" si="59"/>
        <v>0.89101220801691816</v>
      </c>
      <c r="K139" s="200">
        <v>26312</v>
      </c>
      <c r="L139" s="200">
        <v>22262</v>
      </c>
      <c r="M139" s="203">
        <f t="shared" si="61"/>
        <v>0.50585408055368641</v>
      </c>
      <c r="N139" s="204">
        <v>0.56772968540974411</v>
      </c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ht="12.75" customHeight="1" x14ac:dyDescent="0.2">
      <c r="A140" s="760"/>
      <c r="B140" s="762" t="s">
        <v>55</v>
      </c>
      <c r="C140" s="763"/>
      <c r="D140" s="185">
        <v>34744</v>
      </c>
      <c r="E140" s="186">
        <v>28694</v>
      </c>
      <c r="F140" s="187">
        <v>1.2108454729211682</v>
      </c>
      <c r="G140" s="186">
        <v>28678</v>
      </c>
      <c r="H140" s="188">
        <v>24524</v>
      </c>
      <c r="I140" s="189">
        <f t="shared" si="60"/>
        <v>0.82540870366106378</v>
      </c>
      <c r="J140" s="189">
        <f t="shared" si="59"/>
        <v>0.8546734508956576</v>
      </c>
      <c r="K140" s="186">
        <v>11261</v>
      </c>
      <c r="L140" s="186">
        <v>10601</v>
      </c>
      <c r="M140" s="189">
        <f t="shared" si="61"/>
        <v>0.39245138356450826</v>
      </c>
      <c r="N140" s="190">
        <v>0.45918284129831999</v>
      </c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ht="12.75" customHeight="1" x14ac:dyDescent="0.2">
      <c r="A141" s="760"/>
      <c r="B141" s="764" t="s">
        <v>51</v>
      </c>
      <c r="C141" s="191" t="s">
        <v>53</v>
      </c>
      <c r="D141" s="192">
        <v>28751</v>
      </c>
      <c r="E141" s="193">
        <v>24288</v>
      </c>
      <c r="F141" s="194">
        <v>1.1837532938076416</v>
      </c>
      <c r="G141" s="193">
        <v>23896</v>
      </c>
      <c r="H141" s="195">
        <v>20757</v>
      </c>
      <c r="I141" s="196">
        <f t="shared" si="60"/>
        <v>0.83113630830231988</v>
      </c>
      <c r="J141" s="196">
        <f t="shared" si="59"/>
        <v>0.85461956521739135</v>
      </c>
      <c r="K141" s="193">
        <v>8994</v>
      </c>
      <c r="L141" s="193">
        <v>8380</v>
      </c>
      <c r="M141" s="196">
        <f t="shared" si="61"/>
        <v>0.37030632411067194</v>
      </c>
      <c r="N141" s="197">
        <v>0.43329960977019799</v>
      </c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ht="12.75" customHeight="1" thickBot="1" x14ac:dyDescent="0.25">
      <c r="A142" s="767"/>
      <c r="B142" s="768"/>
      <c r="C142" s="205" t="s">
        <v>54</v>
      </c>
      <c r="D142" s="206">
        <v>5993</v>
      </c>
      <c r="E142" s="207">
        <v>5595</v>
      </c>
      <c r="F142" s="208">
        <v>1.0711349419124219</v>
      </c>
      <c r="G142" s="207">
        <v>4782</v>
      </c>
      <c r="H142" s="209">
        <v>4546</v>
      </c>
      <c r="I142" s="210">
        <f t="shared" si="60"/>
        <v>0.7979309194059736</v>
      </c>
      <c r="J142" s="210">
        <f t="shared" si="59"/>
        <v>0.8125111706881144</v>
      </c>
      <c r="K142" s="207">
        <v>2388</v>
      </c>
      <c r="L142" s="207">
        <v>2253</v>
      </c>
      <c r="M142" s="210">
        <f t="shared" si="61"/>
        <v>0.42680965147453082</v>
      </c>
      <c r="N142" s="211">
        <v>0.52529696436427631</v>
      </c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ht="12.75" customHeight="1" thickBot="1" x14ac:dyDescent="0.25">
      <c r="A143" s="772" t="s">
        <v>9</v>
      </c>
      <c r="B143" s="773"/>
      <c r="C143" s="773"/>
      <c r="D143" s="773"/>
      <c r="E143" s="773"/>
      <c r="F143" s="773"/>
      <c r="G143" s="773"/>
      <c r="H143" s="773"/>
      <c r="I143" s="773"/>
      <c r="J143" s="773"/>
      <c r="K143" s="773"/>
      <c r="L143" s="773"/>
      <c r="M143" s="773"/>
      <c r="N143" s="758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ht="12.75" customHeight="1" x14ac:dyDescent="0.2">
      <c r="A144" s="176" t="s">
        <v>50</v>
      </c>
      <c r="B144" s="177"/>
      <c r="C144" s="178"/>
      <c r="D144" s="179">
        <v>276262</v>
      </c>
      <c r="E144" s="180">
        <v>125092</v>
      </c>
      <c r="F144" s="181">
        <v>2.2084705656636716</v>
      </c>
      <c r="G144" s="180">
        <v>233198</v>
      </c>
      <c r="H144" s="182">
        <v>114166</v>
      </c>
      <c r="I144" s="183">
        <v>0.8441189884964273</v>
      </c>
      <c r="J144" s="183">
        <v>0.91265628497425899</v>
      </c>
      <c r="K144" s="180">
        <v>68698</v>
      </c>
      <c r="L144" s="180">
        <v>65694</v>
      </c>
      <c r="M144" s="183">
        <v>0.54917980366450292</v>
      </c>
      <c r="N144" s="184">
        <v>0.60173782036683421</v>
      </c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ht="12.75" customHeight="1" x14ac:dyDescent="0.2">
      <c r="A145" s="759" t="s">
        <v>51</v>
      </c>
      <c r="B145" s="762" t="s">
        <v>52</v>
      </c>
      <c r="C145" s="763"/>
      <c r="D145" s="185">
        <v>229232</v>
      </c>
      <c r="E145" s="186">
        <v>92723</v>
      </c>
      <c r="F145" s="187">
        <v>2.4722237201125936</v>
      </c>
      <c r="G145" s="186">
        <v>193652</v>
      </c>
      <c r="H145" s="188">
        <v>85777</v>
      </c>
      <c r="I145" s="189">
        <v>0.84478606826272074</v>
      </c>
      <c r="J145" s="189">
        <v>0.92508870506778251</v>
      </c>
      <c r="K145" s="186">
        <v>55941</v>
      </c>
      <c r="L145" s="186">
        <v>53178</v>
      </c>
      <c r="M145" s="189">
        <v>0.60331309383863763</v>
      </c>
      <c r="N145" s="190">
        <v>0.65216783053732352</v>
      </c>
      <c r="S145" s="15"/>
      <c r="T145" s="15"/>
      <c r="U145" s="15"/>
      <c r="V145" s="15"/>
      <c r="W145" s="233"/>
      <c r="X145" s="233"/>
      <c r="Y145" s="15"/>
      <c r="Z145" s="15"/>
      <c r="AA145" s="15"/>
    </row>
    <row r="146" spans="1:27" ht="12.75" customHeight="1" x14ac:dyDescent="0.2">
      <c r="A146" s="760"/>
      <c r="B146" s="764" t="s">
        <v>51</v>
      </c>
      <c r="C146" s="191" t="s">
        <v>53</v>
      </c>
      <c r="D146" s="192">
        <v>154589</v>
      </c>
      <c r="E146" s="193">
        <v>76714</v>
      </c>
      <c r="F146" s="194">
        <v>2.0151341345777825</v>
      </c>
      <c r="G146" s="193">
        <v>130985</v>
      </c>
      <c r="H146" s="195">
        <v>70054</v>
      </c>
      <c r="I146" s="196">
        <v>0.84731125759271353</v>
      </c>
      <c r="J146" s="196">
        <v>0.91318403420496908</v>
      </c>
      <c r="K146" s="193">
        <v>45087</v>
      </c>
      <c r="L146" s="193">
        <v>40085</v>
      </c>
      <c r="M146" s="196">
        <v>0.58772844591599971</v>
      </c>
      <c r="N146" s="197">
        <v>0.64360350586690263</v>
      </c>
      <c r="S146" s="15"/>
      <c r="T146" s="15"/>
      <c r="U146" s="15"/>
      <c r="V146" s="15"/>
      <c r="W146" s="233"/>
      <c r="X146" s="233"/>
      <c r="Y146" s="234"/>
      <c r="Z146" s="234"/>
      <c r="AA146" s="234"/>
    </row>
    <row r="147" spans="1:27" ht="12.75" customHeight="1" x14ac:dyDescent="0.2">
      <c r="A147" s="760"/>
      <c r="B147" s="765"/>
      <c r="C147" s="198" t="s">
        <v>54</v>
      </c>
      <c r="D147" s="199">
        <v>74643</v>
      </c>
      <c r="E147" s="200">
        <v>41929</v>
      </c>
      <c r="F147" s="201">
        <v>1.7802237115123185</v>
      </c>
      <c r="G147" s="200">
        <v>62667</v>
      </c>
      <c r="H147" s="202">
        <v>37639</v>
      </c>
      <c r="I147" s="203">
        <v>0.83955628793054937</v>
      </c>
      <c r="J147" s="203">
        <v>0.89768418040020037</v>
      </c>
      <c r="K147" s="200">
        <v>17310</v>
      </c>
      <c r="L147" s="200">
        <v>14081</v>
      </c>
      <c r="M147" s="203">
        <v>0.41284075460898184</v>
      </c>
      <c r="N147" s="204">
        <v>0.45989532134222483</v>
      </c>
      <c r="S147" s="15"/>
      <c r="T147" s="15"/>
      <c r="U147" s="15"/>
      <c r="V147" s="15"/>
      <c r="W147" s="233"/>
      <c r="X147" s="233"/>
      <c r="Y147" s="15"/>
      <c r="Z147" s="15"/>
      <c r="AA147" s="15"/>
    </row>
    <row r="148" spans="1:27" ht="12.75" customHeight="1" x14ac:dyDescent="0.2">
      <c r="A148" s="760"/>
      <c r="B148" s="762" t="s">
        <v>55</v>
      </c>
      <c r="C148" s="763"/>
      <c r="D148" s="185">
        <v>47030</v>
      </c>
      <c r="E148" s="186">
        <v>37284</v>
      </c>
      <c r="F148" s="187">
        <v>1.2613989915245145</v>
      </c>
      <c r="G148" s="186">
        <v>39546</v>
      </c>
      <c r="H148" s="188">
        <v>32241</v>
      </c>
      <c r="I148" s="189">
        <v>0.84086753136295977</v>
      </c>
      <c r="J148" s="189">
        <v>0.86474090762793687</v>
      </c>
      <c r="K148" s="186">
        <v>13539</v>
      </c>
      <c r="L148" s="186">
        <v>12893</v>
      </c>
      <c r="M148" s="189">
        <v>0.36313163823624073</v>
      </c>
      <c r="N148" s="190">
        <v>0.41993114357495115</v>
      </c>
      <c r="S148" s="15"/>
      <c r="T148" s="15"/>
      <c r="U148" s="15"/>
      <c r="V148" s="15"/>
      <c r="W148" s="233"/>
      <c r="X148" s="233"/>
      <c r="Y148" s="15"/>
      <c r="Z148" s="15"/>
      <c r="AA148" s="15"/>
    </row>
    <row r="149" spans="1:27" ht="12.75" customHeight="1" x14ac:dyDescent="0.2">
      <c r="A149" s="760"/>
      <c r="B149" s="764" t="s">
        <v>51</v>
      </c>
      <c r="C149" s="191" t="s">
        <v>53</v>
      </c>
      <c r="D149" s="192">
        <v>40420</v>
      </c>
      <c r="E149" s="193">
        <v>32852</v>
      </c>
      <c r="F149" s="194">
        <v>1.2303664921465969</v>
      </c>
      <c r="G149" s="193">
        <v>33916</v>
      </c>
      <c r="H149" s="195">
        <v>28319</v>
      </c>
      <c r="I149" s="196">
        <v>0.83908955962394849</v>
      </c>
      <c r="J149" s="196">
        <v>0.86201753317910634</v>
      </c>
      <c r="K149" s="193">
        <v>11698</v>
      </c>
      <c r="L149" s="193">
        <v>11108</v>
      </c>
      <c r="M149" s="196">
        <v>0.35608182150249607</v>
      </c>
      <c r="N149" s="197">
        <v>0.41307955789399342</v>
      </c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ht="12.75" customHeight="1" thickBot="1" x14ac:dyDescent="0.25">
      <c r="A150" s="767"/>
      <c r="B150" s="768"/>
      <c r="C150" s="205" t="s">
        <v>54</v>
      </c>
      <c r="D150" s="206">
        <v>6610</v>
      </c>
      <c r="E150" s="207">
        <v>6020</v>
      </c>
      <c r="F150" s="208">
        <v>1.0980066445182723</v>
      </c>
      <c r="G150" s="207">
        <v>5630</v>
      </c>
      <c r="H150" s="209">
        <v>5142</v>
      </c>
      <c r="I150" s="210">
        <v>0.85173978819969742</v>
      </c>
      <c r="J150" s="210">
        <v>0.85415282392026581</v>
      </c>
      <c r="K150" s="207">
        <v>1990</v>
      </c>
      <c r="L150" s="207">
        <v>1829</v>
      </c>
      <c r="M150" s="210">
        <v>0.33056478405315615</v>
      </c>
      <c r="N150" s="211">
        <v>0.38700894593543367</v>
      </c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ht="12.75" customHeight="1" thickBot="1" x14ac:dyDescent="0.25">
      <c r="A151" s="772" t="s">
        <v>10</v>
      </c>
      <c r="B151" s="773"/>
      <c r="C151" s="773"/>
      <c r="D151" s="773"/>
      <c r="E151" s="773"/>
      <c r="F151" s="773"/>
      <c r="G151" s="773"/>
      <c r="H151" s="773"/>
      <c r="I151" s="773"/>
      <c r="J151" s="773"/>
      <c r="K151" s="773"/>
      <c r="L151" s="773"/>
      <c r="M151" s="773"/>
      <c r="N151" s="758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ht="12.75" customHeight="1" x14ac:dyDescent="0.2">
      <c r="A152" s="176" t="s">
        <v>50</v>
      </c>
      <c r="B152" s="177"/>
      <c r="C152" s="178"/>
      <c r="D152" s="179">
        <v>284645</v>
      </c>
      <c r="E152" s="180">
        <v>125054</v>
      </c>
      <c r="F152" s="181">
        <f>D152/E152</f>
        <v>2.2761766916691988</v>
      </c>
      <c r="G152" s="180">
        <v>239710</v>
      </c>
      <c r="H152" s="182">
        <v>113734</v>
      </c>
      <c r="I152" s="183">
        <f t="shared" ref="I152:I158" si="62">G152/D152</f>
        <v>0.84213669658697676</v>
      </c>
      <c r="J152" s="183">
        <f t="shared" ref="J152:J158" si="63">+H152/E152</f>
        <v>0.90947910502662854</v>
      </c>
      <c r="K152" s="180">
        <v>72277</v>
      </c>
      <c r="L152" s="180">
        <v>68773</v>
      </c>
      <c r="M152" s="183">
        <f t="shared" ref="M152:M158" si="64">+K152/E152</f>
        <v>0.57796631855038627</v>
      </c>
      <c r="N152" s="184">
        <f t="shared" ref="N152:N158" si="65">K152/H152</f>
        <v>0.63549158562962704</v>
      </c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ht="12.75" customHeight="1" x14ac:dyDescent="0.2">
      <c r="A153" s="759" t="s">
        <v>51</v>
      </c>
      <c r="B153" s="762" t="s">
        <v>52</v>
      </c>
      <c r="C153" s="763"/>
      <c r="D153" s="185">
        <v>235798</v>
      </c>
      <c r="E153" s="186">
        <v>92205</v>
      </c>
      <c r="F153" s="187">
        <f t="shared" ref="F153:F158" si="66">D153/E153</f>
        <v>2.557323355566401</v>
      </c>
      <c r="G153" s="186">
        <v>199797</v>
      </c>
      <c r="H153" s="188">
        <v>85482</v>
      </c>
      <c r="I153" s="189">
        <f t="shared" si="62"/>
        <v>0.84732270841991875</v>
      </c>
      <c r="J153" s="189">
        <f t="shared" si="63"/>
        <v>0.92708638360175699</v>
      </c>
      <c r="K153" s="186">
        <v>58338</v>
      </c>
      <c r="L153" s="186">
        <v>55264</v>
      </c>
      <c r="M153" s="189">
        <f t="shared" si="64"/>
        <v>0.63269887750122011</v>
      </c>
      <c r="N153" s="190">
        <f t="shared" si="65"/>
        <v>0.682459465150558</v>
      </c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ht="12.75" customHeight="1" x14ac:dyDescent="0.2">
      <c r="A154" s="760"/>
      <c r="B154" s="764" t="s">
        <v>51</v>
      </c>
      <c r="C154" s="191" t="s">
        <v>53</v>
      </c>
      <c r="D154" s="192">
        <v>171259</v>
      </c>
      <c r="E154" s="193">
        <v>78809</v>
      </c>
      <c r="F154" s="194">
        <f t="shared" si="66"/>
        <v>2.1730893679655878</v>
      </c>
      <c r="G154" s="193">
        <v>145242</v>
      </c>
      <c r="H154" s="195">
        <v>72618</v>
      </c>
      <c r="I154" s="196">
        <f t="shared" si="62"/>
        <v>0.8480838963207773</v>
      </c>
      <c r="J154" s="196">
        <f t="shared" si="63"/>
        <v>0.92144298240048728</v>
      </c>
      <c r="K154" s="193">
        <v>49294</v>
      </c>
      <c r="L154" s="193">
        <v>44228</v>
      </c>
      <c r="M154" s="196">
        <f t="shared" si="64"/>
        <v>0.62548693677118095</v>
      </c>
      <c r="N154" s="197">
        <f t="shared" si="65"/>
        <v>0.67881241565452088</v>
      </c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ht="12.75" customHeight="1" x14ac:dyDescent="0.2">
      <c r="A155" s="760"/>
      <c r="B155" s="765"/>
      <c r="C155" s="198" t="s">
        <v>54</v>
      </c>
      <c r="D155" s="199">
        <v>64539</v>
      </c>
      <c r="E155" s="200">
        <v>34586</v>
      </c>
      <c r="F155" s="201">
        <f t="shared" si="66"/>
        <v>1.8660440640721678</v>
      </c>
      <c r="G155" s="200">
        <v>54555</v>
      </c>
      <c r="H155" s="202">
        <v>30988</v>
      </c>
      <c r="I155" s="203">
        <f t="shared" si="62"/>
        <v>0.84530284014316925</v>
      </c>
      <c r="J155" s="203">
        <f t="shared" si="63"/>
        <v>0.89596946741456085</v>
      </c>
      <c r="K155" s="200">
        <v>14291</v>
      </c>
      <c r="L155" s="200">
        <v>11929</v>
      </c>
      <c r="M155" s="203">
        <f t="shared" si="64"/>
        <v>0.41320187359047011</v>
      </c>
      <c r="N155" s="204">
        <f t="shared" si="65"/>
        <v>0.46117852071769716</v>
      </c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ht="12.75" customHeight="1" x14ac:dyDescent="0.2">
      <c r="A156" s="760"/>
      <c r="B156" s="762" t="s">
        <v>55</v>
      </c>
      <c r="C156" s="763"/>
      <c r="D156" s="185">
        <v>48847</v>
      </c>
      <c r="E156" s="186">
        <v>38407</v>
      </c>
      <c r="F156" s="187">
        <f t="shared" si="66"/>
        <v>1.271825448485953</v>
      </c>
      <c r="G156" s="186">
        <v>39913</v>
      </c>
      <c r="H156" s="188">
        <v>32591</v>
      </c>
      <c r="I156" s="189">
        <f t="shared" si="62"/>
        <v>0.81710238090363785</v>
      </c>
      <c r="J156" s="189">
        <f t="shared" si="63"/>
        <v>0.84856927122659931</v>
      </c>
      <c r="K156" s="186">
        <v>14880</v>
      </c>
      <c r="L156" s="186">
        <v>13939</v>
      </c>
      <c r="M156" s="189">
        <f t="shared" si="64"/>
        <v>0.38742937485354234</v>
      </c>
      <c r="N156" s="190">
        <f t="shared" si="65"/>
        <v>0.45656776410665523</v>
      </c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ht="12.75" customHeight="1" x14ac:dyDescent="0.2">
      <c r="A157" s="760"/>
      <c r="B157" s="764" t="s">
        <v>51</v>
      </c>
      <c r="C157" s="191" t="s">
        <v>53</v>
      </c>
      <c r="D157" s="192">
        <v>44754</v>
      </c>
      <c r="E157" s="193">
        <v>35684</v>
      </c>
      <c r="F157" s="194">
        <f t="shared" si="66"/>
        <v>1.2541755408586481</v>
      </c>
      <c r="G157" s="193">
        <v>36475</v>
      </c>
      <c r="H157" s="195">
        <v>30144</v>
      </c>
      <c r="I157" s="196">
        <f t="shared" si="62"/>
        <v>0.81501094874201185</v>
      </c>
      <c r="J157" s="196">
        <f t="shared" si="63"/>
        <v>0.84474834659791498</v>
      </c>
      <c r="K157" s="193">
        <v>13776</v>
      </c>
      <c r="L157" s="193">
        <v>12847</v>
      </c>
      <c r="M157" s="196">
        <f t="shared" si="64"/>
        <v>0.38605537495796438</v>
      </c>
      <c r="N157" s="197">
        <f t="shared" si="65"/>
        <v>0.4570063694267516</v>
      </c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ht="12.75" customHeight="1" thickBot="1" x14ac:dyDescent="0.25">
      <c r="A158" s="767"/>
      <c r="B158" s="768"/>
      <c r="C158" s="205" t="s">
        <v>54</v>
      </c>
      <c r="D158" s="206">
        <v>4093</v>
      </c>
      <c r="E158" s="207">
        <v>3723</v>
      </c>
      <c r="F158" s="208">
        <f t="shared" si="66"/>
        <v>1.099382218640881</v>
      </c>
      <c r="G158" s="207">
        <v>3438</v>
      </c>
      <c r="H158" s="209">
        <v>3156</v>
      </c>
      <c r="I158" s="210">
        <f t="shared" si="62"/>
        <v>0.83997068165160027</v>
      </c>
      <c r="J158" s="210">
        <f t="shared" si="63"/>
        <v>0.84770346494762283</v>
      </c>
      <c r="K158" s="207">
        <v>1195</v>
      </c>
      <c r="L158" s="207">
        <v>1118</v>
      </c>
      <c r="M158" s="210">
        <f t="shared" si="64"/>
        <v>0.32097770615095356</v>
      </c>
      <c r="N158" s="211">
        <f t="shared" si="65"/>
        <v>0.37864385297845377</v>
      </c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2.75" customHeight="1" thickBot="1" x14ac:dyDescent="0.25">
      <c r="A159" s="772" t="s">
        <v>11</v>
      </c>
      <c r="B159" s="773"/>
      <c r="C159" s="773"/>
      <c r="D159" s="773"/>
      <c r="E159" s="773"/>
      <c r="F159" s="773"/>
      <c r="G159" s="773"/>
      <c r="H159" s="773"/>
      <c r="I159" s="773"/>
      <c r="J159" s="773"/>
      <c r="K159" s="773"/>
      <c r="L159" s="773"/>
      <c r="M159" s="773"/>
      <c r="N159" s="775"/>
      <c r="O159" s="15" t="s">
        <v>60</v>
      </c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2.75" customHeight="1" x14ac:dyDescent="0.2">
      <c r="A160" s="176" t="s">
        <v>50</v>
      </c>
      <c r="B160" s="177"/>
      <c r="C160" s="178"/>
      <c r="D160" s="179">
        <v>290519</v>
      </c>
      <c r="E160" s="180">
        <v>129910</v>
      </c>
      <c r="F160" s="181">
        <v>2.236309752905858</v>
      </c>
      <c r="G160" s="180">
        <v>245444</v>
      </c>
      <c r="H160" s="182">
        <v>119097</v>
      </c>
      <c r="I160" s="183">
        <v>0.84484663653668091</v>
      </c>
      <c r="J160" s="183">
        <v>0.91676545300592716</v>
      </c>
      <c r="K160" s="180">
        <v>79101</v>
      </c>
      <c r="L160" s="180">
        <v>75825</v>
      </c>
      <c r="M160" s="183">
        <v>0.6088907705334462</v>
      </c>
      <c r="N160" s="184">
        <v>0.66417290108063176</v>
      </c>
      <c r="O160" s="15" t="s">
        <v>56</v>
      </c>
      <c r="P160" s="15" t="s">
        <v>56</v>
      </c>
      <c r="Q160" s="15" t="s">
        <v>61</v>
      </c>
      <c r="R160" s="15" t="s">
        <v>62</v>
      </c>
      <c r="S160" s="15" t="s">
        <v>63</v>
      </c>
      <c r="T160" s="15" t="s">
        <v>59</v>
      </c>
      <c r="U160" s="15"/>
      <c r="V160" s="15"/>
      <c r="W160" s="15"/>
      <c r="X160" s="15"/>
      <c r="Y160" s="15"/>
      <c r="Z160" s="15"/>
      <c r="AA160" s="15"/>
    </row>
    <row r="161" spans="1:27" ht="12.75" customHeight="1" x14ac:dyDescent="0.2">
      <c r="A161" s="759" t="s">
        <v>51</v>
      </c>
      <c r="B161" s="762" t="s">
        <v>52</v>
      </c>
      <c r="C161" s="763"/>
      <c r="D161" s="185">
        <v>237872</v>
      </c>
      <c r="E161" s="186">
        <v>94048</v>
      </c>
      <c r="F161" s="187">
        <v>2.5292616536236814</v>
      </c>
      <c r="G161" s="186">
        <v>201387</v>
      </c>
      <c r="H161" s="188">
        <v>87392</v>
      </c>
      <c r="I161" s="189">
        <v>0.84661919015268716</v>
      </c>
      <c r="J161" s="189">
        <v>0.92922762844504936</v>
      </c>
      <c r="K161" s="186">
        <v>62367</v>
      </c>
      <c r="L161" s="186">
        <v>59542</v>
      </c>
      <c r="M161" s="189">
        <v>0.66314009867301804</v>
      </c>
      <c r="N161" s="190">
        <v>0.713646558037349</v>
      </c>
      <c r="O161" s="15" t="s">
        <v>64</v>
      </c>
      <c r="P161" s="15" t="s">
        <v>65</v>
      </c>
      <c r="Q161" s="15">
        <v>16314</v>
      </c>
      <c r="R161" s="15">
        <v>10.747956017313737</v>
      </c>
      <c r="S161" s="15">
        <v>10.747956017313737</v>
      </c>
      <c r="T161" s="15">
        <v>10.747956017313737</v>
      </c>
      <c r="U161" s="15"/>
      <c r="V161" s="15"/>
      <c r="W161" s="15"/>
      <c r="X161" s="15"/>
      <c r="Y161" s="15"/>
      <c r="Z161" s="15"/>
      <c r="AA161" s="15"/>
    </row>
    <row r="162" spans="1:27" ht="12.75" customHeight="1" x14ac:dyDescent="0.2">
      <c r="A162" s="760"/>
      <c r="B162" s="764" t="s">
        <v>51</v>
      </c>
      <c r="C162" s="191" t="s">
        <v>53</v>
      </c>
      <c r="D162" s="192">
        <v>184968</v>
      </c>
      <c r="E162" s="193">
        <v>84201</v>
      </c>
      <c r="F162" s="194">
        <v>2.1967435066091854</v>
      </c>
      <c r="G162" s="193">
        <v>156529</v>
      </c>
      <c r="H162" s="195">
        <v>77730</v>
      </c>
      <c r="I162" s="196">
        <v>0.84624908092210549</v>
      </c>
      <c r="J162" s="196">
        <v>0.92314818113799124</v>
      </c>
      <c r="K162" s="193">
        <v>55703</v>
      </c>
      <c r="L162" s="193">
        <v>50650</v>
      </c>
      <c r="M162" s="196">
        <v>0.66154796261327065</v>
      </c>
      <c r="N162" s="197">
        <v>0.71662163900681852</v>
      </c>
      <c r="O162" s="15"/>
      <c r="P162" s="15" t="s">
        <v>66</v>
      </c>
      <c r="Q162" s="15">
        <v>135473</v>
      </c>
      <c r="R162" s="15">
        <v>89.25204398268626</v>
      </c>
      <c r="S162" s="15">
        <v>89.25204398268626</v>
      </c>
      <c r="T162" s="15">
        <v>100</v>
      </c>
      <c r="U162" s="15" t="s">
        <v>59</v>
      </c>
      <c r="V162" s="15"/>
      <c r="W162" s="15"/>
      <c r="X162" s="15"/>
      <c r="Y162" s="15"/>
      <c r="Z162" s="15"/>
      <c r="AA162" s="15"/>
    </row>
    <row r="163" spans="1:27" ht="12.75" customHeight="1" x14ac:dyDescent="0.2">
      <c r="A163" s="760"/>
      <c r="B163" s="765"/>
      <c r="C163" s="198" t="s">
        <v>54</v>
      </c>
      <c r="D163" s="199">
        <v>52904</v>
      </c>
      <c r="E163" s="200">
        <v>28862</v>
      </c>
      <c r="F163" s="201">
        <v>1.832998406208856</v>
      </c>
      <c r="G163" s="200">
        <v>44858</v>
      </c>
      <c r="H163" s="202">
        <v>26012</v>
      </c>
      <c r="I163" s="203">
        <v>0.84791320127022529</v>
      </c>
      <c r="J163" s="203">
        <v>0.90125424433511192</v>
      </c>
      <c r="K163" s="200">
        <v>11727</v>
      </c>
      <c r="L163" s="200">
        <v>9740</v>
      </c>
      <c r="M163" s="203">
        <v>0.40631279883583954</v>
      </c>
      <c r="N163" s="204">
        <v>0.45083038597570352</v>
      </c>
      <c r="O163" s="15"/>
      <c r="P163" s="15" t="s">
        <v>67</v>
      </c>
      <c r="Q163" s="15">
        <v>151787</v>
      </c>
      <c r="R163" s="15">
        <v>100</v>
      </c>
      <c r="S163" s="15">
        <v>100</v>
      </c>
      <c r="T163" s="15"/>
      <c r="U163" s="15">
        <v>23.883733146559273</v>
      </c>
      <c r="V163" s="15"/>
      <c r="W163" s="15"/>
      <c r="X163" s="15"/>
      <c r="Y163" s="15"/>
      <c r="Z163" s="15"/>
      <c r="AA163" s="15"/>
    </row>
    <row r="164" spans="1:27" ht="12.75" customHeight="1" x14ac:dyDescent="0.2">
      <c r="A164" s="760"/>
      <c r="B164" s="762" t="s">
        <v>55</v>
      </c>
      <c r="C164" s="763"/>
      <c r="D164" s="185">
        <v>52647</v>
      </c>
      <c r="E164" s="186">
        <v>41827</v>
      </c>
      <c r="F164" s="187">
        <v>1.2586845817295049</v>
      </c>
      <c r="G164" s="186">
        <v>44057</v>
      </c>
      <c r="H164" s="188">
        <v>36361</v>
      </c>
      <c r="I164" s="189">
        <v>0.8368378065226888</v>
      </c>
      <c r="J164" s="189">
        <v>0.86931886102278433</v>
      </c>
      <c r="K164" s="186">
        <v>17917</v>
      </c>
      <c r="L164" s="186">
        <v>16794</v>
      </c>
      <c r="M164" s="189">
        <v>0.42835967198221242</v>
      </c>
      <c r="N164" s="190">
        <v>0.49275322460878412</v>
      </c>
      <c r="O164" s="15"/>
      <c r="P164" s="15"/>
      <c r="Q164" s="15"/>
      <c r="R164" s="15"/>
      <c r="S164" s="15"/>
      <c r="T164" s="15"/>
      <c r="U164" s="15">
        <v>100</v>
      </c>
      <c r="V164" s="15"/>
      <c r="W164" s="15"/>
      <c r="X164" s="15"/>
      <c r="Y164" s="15"/>
      <c r="Z164" s="15"/>
      <c r="AA164" s="15"/>
    </row>
    <row r="165" spans="1:27" ht="12.75" customHeight="1" x14ac:dyDescent="0.2">
      <c r="A165" s="760"/>
      <c r="B165" s="764" t="s">
        <v>51</v>
      </c>
      <c r="C165" s="191" t="s">
        <v>53</v>
      </c>
      <c r="D165" s="192">
        <v>48012</v>
      </c>
      <c r="E165" s="193">
        <v>38922</v>
      </c>
      <c r="F165" s="194">
        <v>1.2335440110991214</v>
      </c>
      <c r="G165" s="193">
        <v>40139</v>
      </c>
      <c r="H165" s="195">
        <v>33690</v>
      </c>
      <c r="I165" s="196">
        <v>0.83602016162626014</v>
      </c>
      <c r="J165" s="196">
        <v>0.86557730846308001</v>
      </c>
      <c r="K165" s="193">
        <v>16829</v>
      </c>
      <c r="L165" s="193">
        <v>15718</v>
      </c>
      <c r="M165" s="196">
        <v>0.43237757566414881</v>
      </c>
      <c r="N165" s="197">
        <v>0.49952508162659542</v>
      </c>
      <c r="P165" s="213"/>
      <c r="Q165" s="213"/>
      <c r="R165" s="213"/>
      <c r="S165" s="213"/>
      <c r="T165" s="213"/>
      <c r="U165" s="15"/>
      <c r="V165" s="15"/>
      <c r="W165" s="15"/>
      <c r="X165" s="15"/>
      <c r="Y165" s="15"/>
      <c r="Z165" s="15"/>
      <c r="AA165" s="15"/>
    </row>
    <row r="166" spans="1:27" ht="12.75" customHeight="1" thickBot="1" x14ac:dyDescent="0.25">
      <c r="A166" s="767"/>
      <c r="B166" s="768"/>
      <c r="C166" s="205" t="s">
        <v>54</v>
      </c>
      <c r="D166" s="206">
        <v>4635</v>
      </c>
      <c r="E166" s="207">
        <v>4123</v>
      </c>
      <c r="F166" s="208">
        <v>1.1241814212951735</v>
      </c>
      <c r="G166" s="207">
        <v>3918</v>
      </c>
      <c r="H166" s="209">
        <v>3544</v>
      </c>
      <c r="I166" s="210">
        <v>0.84530744336569574</v>
      </c>
      <c r="J166" s="210">
        <v>0.85956827552752846</v>
      </c>
      <c r="K166" s="207">
        <v>1174</v>
      </c>
      <c r="L166" s="207">
        <v>1098</v>
      </c>
      <c r="M166" s="210">
        <v>0.28474411836041719</v>
      </c>
      <c r="N166" s="211">
        <v>0.33126410835214448</v>
      </c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ht="12.75" customHeight="1" thickBot="1" x14ac:dyDescent="0.25">
      <c r="A167" s="772" t="s">
        <v>12</v>
      </c>
      <c r="B167" s="773"/>
      <c r="C167" s="773"/>
      <c r="D167" s="773"/>
      <c r="E167" s="773"/>
      <c r="F167" s="773"/>
      <c r="G167" s="773"/>
      <c r="H167" s="773"/>
      <c r="I167" s="773"/>
      <c r="J167" s="773"/>
      <c r="K167" s="773"/>
      <c r="L167" s="773"/>
      <c r="M167" s="773"/>
      <c r="N167" s="758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ht="12.75" customHeight="1" x14ac:dyDescent="0.2">
      <c r="A168" s="176" t="s">
        <v>50</v>
      </c>
      <c r="B168" s="177"/>
      <c r="C168" s="178"/>
      <c r="D168" s="179">
        <v>306195</v>
      </c>
      <c r="E168" s="180">
        <v>135473</v>
      </c>
      <c r="F168" s="181">
        <v>2.2601920677921061</v>
      </c>
      <c r="G168" s="180">
        <v>258371</v>
      </c>
      <c r="H168" s="182">
        <v>123631</v>
      </c>
      <c r="I168" s="183">
        <v>0.84381194990120678</v>
      </c>
      <c r="J168" s="183">
        <v>0.91258774811216992</v>
      </c>
      <c r="K168" s="180">
        <v>83559</v>
      </c>
      <c r="L168" s="180">
        <v>79378</v>
      </c>
      <c r="M168" s="183">
        <v>0.61679449041506429</v>
      </c>
      <c r="N168" s="184">
        <v>0.67587417395313476</v>
      </c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ht="12.75" customHeight="1" x14ac:dyDescent="0.2">
      <c r="A169" s="759" t="s">
        <v>51</v>
      </c>
      <c r="B169" s="762" t="s">
        <v>52</v>
      </c>
      <c r="C169" s="763"/>
      <c r="D169" s="185">
        <v>246585</v>
      </c>
      <c r="E169" s="186">
        <v>95849</v>
      </c>
      <c r="F169" s="187">
        <v>2.5726402988033259</v>
      </c>
      <c r="G169" s="186">
        <v>208968</v>
      </c>
      <c r="H169" s="188">
        <v>89065</v>
      </c>
      <c r="I169" s="189">
        <v>0.84744814161445348</v>
      </c>
      <c r="J169" s="189">
        <v>0.92922200544606626</v>
      </c>
      <c r="K169" s="186">
        <v>64506</v>
      </c>
      <c r="L169" s="186">
        <v>60858</v>
      </c>
      <c r="M169" s="189">
        <v>0.67299606672996071</v>
      </c>
      <c r="N169" s="190">
        <v>0.72425756469993829</v>
      </c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ht="12.75" customHeight="1" x14ac:dyDescent="0.2">
      <c r="A170" s="760"/>
      <c r="B170" s="764" t="s">
        <v>51</v>
      </c>
      <c r="C170" s="191" t="s">
        <v>53</v>
      </c>
      <c r="D170" s="192">
        <v>203938</v>
      </c>
      <c r="E170" s="193">
        <v>88678</v>
      </c>
      <c r="F170" s="194">
        <v>2.2997586774622794</v>
      </c>
      <c r="G170" s="193">
        <v>172898</v>
      </c>
      <c r="H170" s="195">
        <v>82241</v>
      </c>
      <c r="I170" s="196">
        <v>0.84779687944375248</v>
      </c>
      <c r="J170" s="196">
        <v>0.92741153386409259</v>
      </c>
      <c r="K170" s="193">
        <v>60430</v>
      </c>
      <c r="L170" s="193">
        <v>54775</v>
      </c>
      <c r="M170" s="196">
        <v>0.68145425020861994</v>
      </c>
      <c r="N170" s="197">
        <v>0.73479164893422988</v>
      </c>
      <c r="X170" s="15"/>
      <c r="Y170" s="15"/>
      <c r="Z170" s="15"/>
      <c r="AA170" s="15"/>
    </row>
    <row r="171" spans="1:27" ht="12.75" customHeight="1" x14ac:dyDescent="0.2">
      <c r="A171" s="760"/>
      <c r="B171" s="765"/>
      <c r="C171" s="198" t="s">
        <v>54</v>
      </c>
      <c r="D171" s="199">
        <v>42647</v>
      </c>
      <c r="E171" s="200">
        <v>23151</v>
      </c>
      <c r="F171" s="201">
        <v>1.8421234503909119</v>
      </c>
      <c r="G171" s="200">
        <v>36070</v>
      </c>
      <c r="H171" s="202">
        <v>20645</v>
      </c>
      <c r="I171" s="203">
        <v>0.84578047693858893</v>
      </c>
      <c r="J171" s="203">
        <v>0.89175413589045827</v>
      </c>
      <c r="K171" s="200">
        <v>8152</v>
      </c>
      <c r="L171" s="200">
        <v>6771</v>
      </c>
      <c r="M171" s="203">
        <v>0.35212301844412769</v>
      </c>
      <c r="N171" s="204">
        <v>0.39486558488738194</v>
      </c>
      <c r="X171" s="15"/>
      <c r="Y171" s="15"/>
      <c r="Z171" s="15"/>
      <c r="AA171" s="15"/>
    </row>
    <row r="172" spans="1:27" ht="12.75" customHeight="1" x14ac:dyDescent="0.2">
      <c r="A172" s="760"/>
      <c r="B172" s="762" t="s">
        <v>55</v>
      </c>
      <c r="C172" s="763"/>
      <c r="D172" s="185">
        <v>59610</v>
      </c>
      <c r="E172" s="186">
        <v>46167</v>
      </c>
      <c r="F172" s="187">
        <v>1.291182013126259</v>
      </c>
      <c r="G172" s="186">
        <v>49403</v>
      </c>
      <c r="H172" s="188">
        <v>39732</v>
      </c>
      <c r="I172" s="189">
        <v>0.82877034054688814</v>
      </c>
      <c r="J172" s="189">
        <v>0.86061472480343104</v>
      </c>
      <c r="K172" s="186">
        <v>20402</v>
      </c>
      <c r="L172" s="186">
        <v>19096</v>
      </c>
      <c r="M172" s="189">
        <v>0.44191738687807308</v>
      </c>
      <c r="N172" s="190">
        <v>0.51349038558340887</v>
      </c>
      <c r="X172" s="15"/>
      <c r="Y172" s="15"/>
      <c r="Z172" s="15"/>
      <c r="AA172" s="15"/>
    </row>
    <row r="173" spans="1:27" ht="12.75" customHeight="1" x14ac:dyDescent="0.2">
      <c r="A173" s="760"/>
      <c r="B173" s="764" t="s">
        <v>51</v>
      </c>
      <c r="C173" s="191" t="s">
        <v>53</v>
      </c>
      <c r="D173" s="192">
        <v>56609</v>
      </c>
      <c r="E173" s="193">
        <v>44316</v>
      </c>
      <c r="F173" s="194">
        <v>1.2773941691488402</v>
      </c>
      <c r="G173" s="193">
        <v>46850</v>
      </c>
      <c r="H173" s="195">
        <v>38041</v>
      </c>
      <c r="I173" s="196">
        <v>0.82760691762793903</v>
      </c>
      <c r="J173" s="196">
        <v>0.85840328549508083</v>
      </c>
      <c r="K173" s="193">
        <v>19527</v>
      </c>
      <c r="L173" s="193">
        <v>18272</v>
      </c>
      <c r="M173" s="196">
        <v>0.44063092336853504</v>
      </c>
      <c r="N173" s="197">
        <v>0.51331458163560373</v>
      </c>
      <c r="X173" s="15"/>
      <c r="Y173" s="15"/>
      <c r="Z173" s="15"/>
      <c r="AA173" s="15"/>
    </row>
    <row r="174" spans="1:27" ht="12.75" customHeight="1" thickBot="1" x14ac:dyDescent="0.25">
      <c r="A174" s="767"/>
      <c r="B174" s="768"/>
      <c r="C174" s="205" t="s">
        <v>54</v>
      </c>
      <c r="D174" s="206">
        <v>3001</v>
      </c>
      <c r="E174" s="207">
        <v>2683</v>
      </c>
      <c r="F174" s="208">
        <v>1.1185240402534475</v>
      </c>
      <c r="G174" s="207">
        <v>2553</v>
      </c>
      <c r="H174" s="209">
        <v>2327</v>
      </c>
      <c r="I174" s="210">
        <v>0.85071642785738089</v>
      </c>
      <c r="J174" s="210">
        <v>0.86731270965337304</v>
      </c>
      <c r="K174" s="207">
        <v>955</v>
      </c>
      <c r="L174" s="207">
        <v>855</v>
      </c>
      <c r="M174" s="210">
        <v>0.35594483786805814</v>
      </c>
      <c r="N174" s="211">
        <v>0.41039965620971208</v>
      </c>
      <c r="X174" s="15"/>
      <c r="Y174" s="15"/>
      <c r="Z174" s="15"/>
      <c r="AA174" s="15"/>
    </row>
    <row r="175" spans="1:27" ht="12.75" customHeight="1" thickBot="1" x14ac:dyDescent="0.25">
      <c r="A175" s="772" t="s">
        <v>13</v>
      </c>
      <c r="B175" s="773"/>
      <c r="C175" s="773"/>
      <c r="D175" s="773"/>
      <c r="E175" s="773"/>
      <c r="F175" s="773"/>
      <c r="G175" s="773"/>
      <c r="H175" s="773"/>
      <c r="I175" s="773"/>
      <c r="J175" s="773"/>
      <c r="K175" s="773"/>
      <c r="L175" s="773"/>
      <c r="M175" s="773"/>
      <c r="N175" s="758"/>
      <c r="X175" s="15"/>
      <c r="Y175" s="15"/>
      <c r="Z175" s="15"/>
      <c r="AA175" s="15"/>
    </row>
    <row r="176" spans="1:27" ht="12.75" customHeight="1" x14ac:dyDescent="0.2">
      <c r="A176" s="214" t="s">
        <v>50</v>
      </c>
      <c r="B176" s="178"/>
      <c r="C176" s="178"/>
      <c r="D176" s="179">
        <v>300856</v>
      </c>
      <c r="E176" s="215">
        <v>134261</v>
      </c>
      <c r="F176" s="181">
        <f>D176/E176</f>
        <v>2.2408294292460207</v>
      </c>
      <c r="G176" s="182">
        <v>255963</v>
      </c>
      <c r="H176" s="182">
        <v>123164</v>
      </c>
      <c r="I176" s="183">
        <f t="shared" ref="I176:I182" si="67">G176/D176</f>
        <v>0.85078243412130716</v>
      </c>
      <c r="J176" s="183">
        <f t="shared" ref="J176:J182" si="68">+H176/E176</f>
        <v>0.91734755439032933</v>
      </c>
      <c r="K176" s="182">
        <v>88702</v>
      </c>
      <c r="L176" s="182">
        <v>84057</v>
      </c>
      <c r="M176" s="183">
        <f t="shared" ref="M176:M182" si="69">+K176/E176</f>
        <v>0.66066839960971535</v>
      </c>
      <c r="N176" s="184">
        <f t="shared" ref="N176:N182" si="70">K176/H176</f>
        <v>0.72019421259458938</v>
      </c>
      <c r="X176" s="15"/>
      <c r="Y176" s="15"/>
      <c r="Z176" s="15"/>
      <c r="AA176" s="15"/>
    </row>
    <row r="177" spans="1:27" ht="12.75" customHeight="1" x14ac:dyDescent="0.2">
      <c r="A177" s="759" t="s">
        <v>51</v>
      </c>
      <c r="B177" s="762" t="s">
        <v>52</v>
      </c>
      <c r="C177" s="763"/>
      <c r="D177" s="185">
        <v>241976</v>
      </c>
      <c r="E177" s="216">
        <v>94854</v>
      </c>
      <c r="F177" s="187">
        <f t="shared" ref="F177:F182" si="71">D177/E177</f>
        <v>2.551036329516942</v>
      </c>
      <c r="G177" s="188">
        <v>206654</v>
      </c>
      <c r="H177" s="188">
        <v>88461</v>
      </c>
      <c r="I177" s="189">
        <f t="shared" si="67"/>
        <v>0.85402684563758391</v>
      </c>
      <c r="J177" s="189">
        <f t="shared" si="68"/>
        <v>0.93260168258586884</v>
      </c>
      <c r="K177" s="188">
        <v>67652</v>
      </c>
      <c r="L177" s="188">
        <v>63771</v>
      </c>
      <c r="M177" s="189">
        <f t="shared" si="69"/>
        <v>0.71322242604423636</v>
      </c>
      <c r="N177" s="190">
        <f t="shared" si="70"/>
        <v>0.76476639423022574</v>
      </c>
      <c r="X177" s="15"/>
      <c r="Y177" s="15"/>
      <c r="Z177" s="15"/>
      <c r="AA177" s="15"/>
    </row>
    <row r="178" spans="1:27" ht="12.75" customHeight="1" x14ac:dyDescent="0.2">
      <c r="A178" s="760"/>
      <c r="B178" s="764" t="s">
        <v>51</v>
      </c>
      <c r="C178" s="191" t="s">
        <v>53</v>
      </c>
      <c r="D178" s="192">
        <v>204269</v>
      </c>
      <c r="E178" s="217">
        <v>88451</v>
      </c>
      <c r="F178" s="194">
        <f t="shared" si="71"/>
        <v>2.3094029462640333</v>
      </c>
      <c r="G178" s="195">
        <v>175188</v>
      </c>
      <c r="H178" s="195">
        <v>72752</v>
      </c>
      <c r="I178" s="196">
        <f t="shared" si="67"/>
        <v>0.85763380640234199</v>
      </c>
      <c r="J178" s="196">
        <f t="shared" si="68"/>
        <v>0.82251189924364898</v>
      </c>
      <c r="K178" s="195">
        <v>64183</v>
      </c>
      <c r="L178" s="195">
        <v>58320</v>
      </c>
      <c r="M178" s="196">
        <f t="shared" si="69"/>
        <v>0.72563340154435785</v>
      </c>
      <c r="N178" s="197">
        <f t="shared" si="70"/>
        <v>0.88221629645920385</v>
      </c>
      <c r="X178" s="15"/>
      <c r="Y178" s="15"/>
      <c r="Z178" s="15"/>
      <c r="AA178" s="15"/>
    </row>
    <row r="179" spans="1:27" ht="12.75" customHeight="1" x14ac:dyDescent="0.2">
      <c r="A179" s="760"/>
      <c r="B179" s="774"/>
      <c r="C179" s="198" t="s">
        <v>54</v>
      </c>
      <c r="D179" s="199">
        <v>37707</v>
      </c>
      <c r="E179" s="218">
        <v>20124</v>
      </c>
      <c r="F179" s="201">
        <f t="shared" si="71"/>
        <v>1.8737328562909958</v>
      </c>
      <c r="G179" s="202">
        <v>31466</v>
      </c>
      <c r="H179" s="202">
        <v>15709</v>
      </c>
      <c r="I179" s="203">
        <f t="shared" si="67"/>
        <v>0.83448696528496036</v>
      </c>
      <c r="J179" s="203">
        <f t="shared" si="68"/>
        <v>0.78061021665672825</v>
      </c>
      <c r="K179" s="202">
        <v>7198</v>
      </c>
      <c r="L179" s="202">
        <v>6123</v>
      </c>
      <c r="M179" s="203">
        <f t="shared" si="69"/>
        <v>0.3576823693102763</v>
      </c>
      <c r="N179" s="204">
        <f t="shared" si="70"/>
        <v>0.45820867018906358</v>
      </c>
      <c r="X179" s="15"/>
      <c r="Y179" s="15"/>
      <c r="Z179" s="15"/>
      <c r="AA179" s="15"/>
    </row>
    <row r="180" spans="1:27" ht="12.75" customHeight="1" x14ac:dyDescent="0.2">
      <c r="A180" s="760"/>
      <c r="B180" s="762" t="s">
        <v>55</v>
      </c>
      <c r="C180" s="763"/>
      <c r="D180" s="185">
        <v>58880</v>
      </c>
      <c r="E180" s="216">
        <v>46184</v>
      </c>
      <c r="F180" s="187">
        <f t="shared" si="71"/>
        <v>1.2749003984063745</v>
      </c>
      <c r="G180" s="188">
        <v>49309</v>
      </c>
      <c r="H180" s="188">
        <v>40137</v>
      </c>
      <c r="I180" s="189">
        <f t="shared" si="67"/>
        <v>0.8374490489130435</v>
      </c>
      <c r="J180" s="189">
        <f t="shared" si="68"/>
        <v>0.86906720942317683</v>
      </c>
      <c r="K180" s="188">
        <v>22679</v>
      </c>
      <c r="L180" s="188">
        <v>20962</v>
      </c>
      <c r="M180" s="189">
        <f t="shared" si="69"/>
        <v>0.49105750909405854</v>
      </c>
      <c r="N180" s="190">
        <f t="shared" si="70"/>
        <v>0.56503973889428705</v>
      </c>
      <c r="X180" s="15"/>
      <c r="Y180" s="15"/>
      <c r="Z180" s="15"/>
      <c r="AA180" s="15"/>
    </row>
    <row r="181" spans="1:27" ht="12.75" customHeight="1" x14ac:dyDescent="0.2">
      <c r="A181" s="760"/>
      <c r="B181" s="764" t="s">
        <v>51</v>
      </c>
      <c r="C181" s="191" t="s">
        <v>53</v>
      </c>
      <c r="D181" s="192">
        <v>56983</v>
      </c>
      <c r="E181" s="217">
        <v>45069</v>
      </c>
      <c r="F181" s="194">
        <f t="shared" si="71"/>
        <v>1.2643502185537732</v>
      </c>
      <c r="G181" s="195">
        <v>47832</v>
      </c>
      <c r="H181" s="195">
        <v>38832</v>
      </c>
      <c r="I181" s="196">
        <f t="shared" si="67"/>
        <v>0.83940824456416829</v>
      </c>
      <c r="J181" s="196">
        <f t="shared" si="68"/>
        <v>0.86161219463489314</v>
      </c>
      <c r="K181" s="195">
        <v>22111</v>
      </c>
      <c r="L181" s="195">
        <v>20391</v>
      </c>
      <c r="M181" s="196">
        <f t="shared" si="69"/>
        <v>0.49060329716656681</v>
      </c>
      <c r="N181" s="197">
        <f t="shared" si="70"/>
        <v>0.56940152451586323</v>
      </c>
      <c r="X181" s="15"/>
      <c r="Y181" s="15"/>
      <c r="Z181" s="15"/>
      <c r="AA181" s="15"/>
    </row>
    <row r="182" spans="1:27" ht="12.75" customHeight="1" thickBot="1" x14ac:dyDescent="0.25">
      <c r="A182" s="761"/>
      <c r="B182" s="766"/>
      <c r="C182" s="219" t="s">
        <v>54</v>
      </c>
      <c r="D182" s="220">
        <v>1897</v>
      </c>
      <c r="E182" s="221">
        <v>1699</v>
      </c>
      <c r="F182" s="222">
        <f t="shared" si="71"/>
        <v>1.116539140670983</v>
      </c>
      <c r="G182" s="223">
        <v>1477</v>
      </c>
      <c r="H182" s="223">
        <v>1311</v>
      </c>
      <c r="I182" s="224">
        <f t="shared" si="67"/>
        <v>0.77859778597785978</v>
      </c>
      <c r="J182" s="224">
        <f t="shared" si="68"/>
        <v>0.77163037080635666</v>
      </c>
      <c r="K182" s="223">
        <v>657</v>
      </c>
      <c r="L182" s="223">
        <v>591</v>
      </c>
      <c r="M182" s="224">
        <f t="shared" si="69"/>
        <v>0.3866980576809888</v>
      </c>
      <c r="N182" s="225">
        <f t="shared" si="70"/>
        <v>0.50114416475972545</v>
      </c>
      <c r="X182" s="15"/>
      <c r="Y182" s="15"/>
      <c r="Z182" s="15"/>
      <c r="AA182" s="15"/>
    </row>
    <row r="183" spans="1:27" ht="12.75" customHeight="1" thickTop="1" thickBot="1" x14ac:dyDescent="0.25">
      <c r="A183" s="772" t="s">
        <v>14</v>
      </c>
      <c r="B183" s="773"/>
      <c r="C183" s="773"/>
      <c r="D183" s="773"/>
      <c r="E183" s="773"/>
      <c r="F183" s="773"/>
      <c r="G183" s="773"/>
      <c r="H183" s="773"/>
      <c r="I183" s="773"/>
      <c r="J183" s="773"/>
      <c r="K183" s="773"/>
      <c r="L183" s="773"/>
      <c r="M183" s="773"/>
      <c r="N183" s="758"/>
      <c r="X183" s="15"/>
      <c r="Y183" s="15"/>
      <c r="Z183" s="15"/>
      <c r="AA183" s="15"/>
    </row>
    <row r="184" spans="1:27" ht="12.75" customHeight="1" x14ac:dyDescent="0.2">
      <c r="A184" s="214" t="s">
        <v>50</v>
      </c>
      <c r="B184" s="178"/>
      <c r="C184" s="178"/>
      <c r="D184" s="179">
        <v>306512</v>
      </c>
      <c r="E184" s="215">
        <v>134108</v>
      </c>
      <c r="F184" s="181">
        <f>D184/E184</f>
        <v>2.285560891222</v>
      </c>
      <c r="G184" s="182">
        <v>264761</v>
      </c>
      <c r="H184" s="182">
        <v>124081</v>
      </c>
      <c r="I184" s="183">
        <f t="shared" ref="I184:I190" si="72">G184/D184</f>
        <v>0.86378673591898525</v>
      </c>
      <c r="J184" s="183">
        <f t="shared" ref="J184:J190" si="73">+H184/E184</f>
        <v>0.92523190264562893</v>
      </c>
      <c r="K184" s="182">
        <v>91403</v>
      </c>
      <c r="L184" s="182">
        <v>86115</v>
      </c>
      <c r="M184" s="183">
        <f t="shared" ref="M184:M190" si="74">+K184/E184</f>
        <v>0.68156262117099653</v>
      </c>
      <c r="N184" s="184">
        <f t="shared" ref="N184:N190" si="75">K184/H184</f>
        <v>0.73663977563043492</v>
      </c>
      <c r="AA184" s="15"/>
    </row>
    <row r="185" spans="1:27" ht="12.75" customHeight="1" x14ac:dyDescent="0.2">
      <c r="A185" s="759" t="s">
        <v>51</v>
      </c>
      <c r="B185" s="762" t="s">
        <v>52</v>
      </c>
      <c r="C185" s="763"/>
      <c r="D185" s="185">
        <v>248843</v>
      </c>
      <c r="E185" s="216">
        <v>96277</v>
      </c>
      <c r="F185" s="187">
        <f t="shared" ref="F185:F190" si="76">D185/E185</f>
        <v>2.5846567716069258</v>
      </c>
      <c r="G185" s="188">
        <v>216118</v>
      </c>
      <c r="H185" s="188">
        <v>90474</v>
      </c>
      <c r="I185" s="189">
        <f t="shared" si="72"/>
        <v>0.86849137809783683</v>
      </c>
      <c r="J185" s="189">
        <f t="shared" si="73"/>
        <v>0.93972599894055697</v>
      </c>
      <c r="K185" s="188">
        <v>69537</v>
      </c>
      <c r="L185" s="188">
        <v>64962</v>
      </c>
      <c r="M185" s="189">
        <f t="shared" si="74"/>
        <v>0.72225972973815133</v>
      </c>
      <c r="N185" s="190">
        <f t="shared" si="75"/>
        <v>0.7685854499635254</v>
      </c>
      <c r="AA185" s="15"/>
    </row>
    <row r="186" spans="1:27" ht="12.75" customHeight="1" x14ac:dyDescent="0.2">
      <c r="A186" s="760"/>
      <c r="B186" s="764" t="s">
        <v>51</v>
      </c>
      <c r="C186" s="191" t="s">
        <v>53</v>
      </c>
      <c r="D186" s="192">
        <v>213290</v>
      </c>
      <c r="E186" s="217">
        <v>90740</v>
      </c>
      <c r="F186" s="194">
        <f t="shared" si="76"/>
        <v>2.3505620454044522</v>
      </c>
      <c r="G186" s="195">
        <v>185472</v>
      </c>
      <c r="H186" s="195">
        <v>85252</v>
      </c>
      <c r="I186" s="196">
        <f t="shared" si="72"/>
        <v>0.86957663275352803</v>
      </c>
      <c r="J186" s="196">
        <f t="shared" si="73"/>
        <v>0.9395195062816839</v>
      </c>
      <c r="K186" s="195">
        <v>66510</v>
      </c>
      <c r="L186" s="195">
        <v>60034</v>
      </c>
      <c r="M186" s="196">
        <f t="shared" si="74"/>
        <v>0.73297333039453383</v>
      </c>
      <c r="N186" s="197">
        <f t="shared" si="75"/>
        <v>0.7801576502604044</v>
      </c>
      <c r="AA186" s="15"/>
    </row>
    <row r="187" spans="1:27" ht="12.75" customHeight="1" x14ac:dyDescent="0.2">
      <c r="A187" s="760"/>
      <c r="B187" s="774"/>
      <c r="C187" s="198" t="s">
        <v>54</v>
      </c>
      <c r="D187" s="199">
        <v>35553</v>
      </c>
      <c r="E187" s="218">
        <v>18416</v>
      </c>
      <c r="F187" s="201">
        <f t="shared" si="76"/>
        <v>1.930549522154648</v>
      </c>
      <c r="G187" s="202">
        <v>30646</v>
      </c>
      <c r="H187" s="202">
        <v>16740</v>
      </c>
      <c r="I187" s="203">
        <f t="shared" si="72"/>
        <v>0.86198070486316203</v>
      </c>
      <c r="J187" s="203">
        <f t="shared" si="73"/>
        <v>0.90899218071242394</v>
      </c>
      <c r="K187" s="202">
        <v>6283</v>
      </c>
      <c r="L187" s="202">
        <v>5582</v>
      </c>
      <c r="M187" s="203">
        <f t="shared" si="74"/>
        <v>0.34117072111207647</v>
      </c>
      <c r="N187" s="204">
        <f t="shared" si="75"/>
        <v>0.37532855436081242</v>
      </c>
      <c r="AA187" s="15"/>
    </row>
    <row r="188" spans="1:27" ht="12.75" customHeight="1" x14ac:dyDescent="0.2">
      <c r="A188" s="760"/>
      <c r="B188" s="762" t="s">
        <v>55</v>
      </c>
      <c r="C188" s="763"/>
      <c r="D188" s="185">
        <v>57669</v>
      </c>
      <c r="E188" s="216">
        <v>44496</v>
      </c>
      <c r="F188" s="187">
        <f t="shared" si="76"/>
        <v>1.2960490830636462</v>
      </c>
      <c r="G188" s="188">
        <v>48643</v>
      </c>
      <c r="H188" s="188">
        <v>39018</v>
      </c>
      <c r="I188" s="189">
        <f t="shared" si="72"/>
        <v>0.84348610171842753</v>
      </c>
      <c r="J188" s="189">
        <f t="shared" si="73"/>
        <v>0.87688781014023731</v>
      </c>
      <c r="K188" s="188">
        <v>23699</v>
      </c>
      <c r="L188" s="188">
        <v>21890</v>
      </c>
      <c r="M188" s="189">
        <f t="shared" si="74"/>
        <v>0.53260967277957572</v>
      </c>
      <c r="N188" s="190">
        <f t="shared" si="75"/>
        <v>0.60738633451227642</v>
      </c>
      <c r="AA188" s="15"/>
    </row>
    <row r="189" spans="1:27" ht="12.75" customHeight="1" x14ac:dyDescent="0.2">
      <c r="A189" s="760"/>
      <c r="B189" s="764" t="s">
        <v>51</v>
      </c>
      <c r="C189" s="191" t="s">
        <v>53</v>
      </c>
      <c r="D189" s="192">
        <v>56493</v>
      </c>
      <c r="E189" s="217">
        <v>43855</v>
      </c>
      <c r="F189" s="194">
        <f t="shared" si="76"/>
        <v>1.2881769467563562</v>
      </c>
      <c r="G189" s="195">
        <v>47666</v>
      </c>
      <c r="H189" s="195">
        <v>38445</v>
      </c>
      <c r="I189" s="196">
        <f t="shared" si="72"/>
        <v>0.84375055316587899</v>
      </c>
      <c r="J189" s="196">
        <f t="shared" si="73"/>
        <v>0.8766389237259149</v>
      </c>
      <c r="K189" s="195">
        <v>23273</v>
      </c>
      <c r="L189" s="195">
        <v>21458</v>
      </c>
      <c r="M189" s="196">
        <f t="shared" si="74"/>
        <v>0.53068065214912785</v>
      </c>
      <c r="N189" s="197">
        <f t="shared" si="75"/>
        <v>0.60535830407075042</v>
      </c>
      <c r="P189" s="16" t="s">
        <v>56</v>
      </c>
      <c r="Y189" s="15"/>
    </row>
    <row r="190" spans="1:27" ht="12.75" customHeight="1" thickBot="1" x14ac:dyDescent="0.25">
      <c r="A190" s="761"/>
      <c r="B190" s="766"/>
      <c r="C190" s="219" t="s">
        <v>54</v>
      </c>
      <c r="D190" s="220">
        <v>1176</v>
      </c>
      <c r="E190" s="221">
        <v>1011</v>
      </c>
      <c r="F190" s="222">
        <f t="shared" si="76"/>
        <v>1.1632047477744807</v>
      </c>
      <c r="G190" s="223">
        <v>977</v>
      </c>
      <c r="H190" s="223">
        <v>866</v>
      </c>
      <c r="I190" s="224">
        <f t="shared" si="72"/>
        <v>0.83078231292517002</v>
      </c>
      <c r="J190" s="224">
        <f t="shared" si="73"/>
        <v>0.85657764589515328</v>
      </c>
      <c r="K190" s="223">
        <v>513</v>
      </c>
      <c r="L190" s="223">
        <v>454</v>
      </c>
      <c r="M190" s="224">
        <f t="shared" si="74"/>
        <v>0.50741839762611274</v>
      </c>
      <c r="N190" s="225">
        <f t="shared" si="75"/>
        <v>0.59237875288683606</v>
      </c>
      <c r="Y190" s="15"/>
    </row>
    <row r="191" spans="1:27" ht="12.75" customHeight="1" thickTop="1" thickBot="1" x14ac:dyDescent="0.25">
      <c r="A191" s="772" t="s">
        <v>15</v>
      </c>
      <c r="B191" s="773"/>
      <c r="C191" s="773"/>
      <c r="D191" s="773"/>
      <c r="E191" s="773"/>
      <c r="F191" s="773"/>
      <c r="G191" s="773"/>
      <c r="H191" s="773"/>
      <c r="I191" s="773"/>
      <c r="J191" s="773"/>
      <c r="K191" s="773"/>
      <c r="L191" s="773"/>
      <c r="M191" s="773"/>
      <c r="N191" s="758"/>
      <c r="V191" s="15"/>
      <c r="W191" s="15"/>
      <c r="X191" s="15"/>
      <c r="Y191" s="15"/>
    </row>
    <row r="192" spans="1:27" ht="12.75" customHeight="1" x14ac:dyDescent="0.2">
      <c r="A192" s="214" t="s">
        <v>50</v>
      </c>
      <c r="B192" s="178"/>
      <c r="C192" s="178"/>
      <c r="D192" s="179">
        <v>313230</v>
      </c>
      <c r="E192" s="215">
        <v>138660</v>
      </c>
      <c r="F192" s="181">
        <f>D192/E192</f>
        <v>2.258978797057551</v>
      </c>
      <c r="G192" s="182">
        <v>272661</v>
      </c>
      <c r="H192" s="182">
        <v>128453</v>
      </c>
      <c r="I192" s="183">
        <f t="shared" ref="I192:I198" si="77">G192/D192</f>
        <v>0.87048175462120492</v>
      </c>
      <c r="J192" s="183">
        <f t="shared" ref="J192:J198" si="78">+H192/E192</f>
        <v>0.92638828789845662</v>
      </c>
      <c r="K192" s="182">
        <v>92933</v>
      </c>
      <c r="L192" s="182">
        <v>87711</v>
      </c>
      <c r="M192" s="183">
        <f t="shared" ref="M192:M198" si="79">+K192/E192</f>
        <v>0.67022212606375309</v>
      </c>
      <c r="N192" s="184">
        <f t="shared" ref="N192:N198" si="80">K192/H192</f>
        <v>0.72347862642367244</v>
      </c>
      <c r="V192" s="15"/>
      <c r="W192" s="15"/>
      <c r="X192" s="15"/>
      <c r="Y192" s="15"/>
    </row>
    <row r="193" spans="1:25" ht="12.75" customHeight="1" x14ac:dyDescent="0.2">
      <c r="A193" s="759" t="s">
        <v>51</v>
      </c>
      <c r="B193" s="762" t="s">
        <v>52</v>
      </c>
      <c r="C193" s="763"/>
      <c r="D193" s="185">
        <v>257315</v>
      </c>
      <c r="E193" s="216">
        <v>101334</v>
      </c>
      <c r="F193" s="187">
        <f t="shared" ref="F193:F198" si="81">D193/E193</f>
        <v>2.5392760573943591</v>
      </c>
      <c r="G193" s="188">
        <v>225300</v>
      </c>
      <c r="H193" s="188">
        <v>95233</v>
      </c>
      <c r="I193" s="189">
        <f t="shared" si="77"/>
        <v>0.87558051415580129</v>
      </c>
      <c r="J193" s="189">
        <f t="shared" si="78"/>
        <v>0.9397931592555312</v>
      </c>
      <c r="K193" s="188">
        <v>71515</v>
      </c>
      <c r="L193" s="188">
        <v>67265</v>
      </c>
      <c r="M193" s="189">
        <f t="shared" si="79"/>
        <v>0.70573548858231194</v>
      </c>
      <c r="N193" s="190">
        <f t="shared" si="80"/>
        <v>0.75094767570065002</v>
      </c>
      <c r="V193" s="15"/>
      <c r="W193" s="15"/>
      <c r="X193" s="15"/>
      <c r="Y193" s="15"/>
    </row>
    <row r="194" spans="1:25" ht="12.75" customHeight="1" x14ac:dyDescent="0.2">
      <c r="A194" s="760"/>
      <c r="B194" s="764" t="s">
        <v>51</v>
      </c>
      <c r="C194" s="191" t="s">
        <v>53</v>
      </c>
      <c r="D194" s="192">
        <v>222158</v>
      </c>
      <c r="E194" s="217">
        <v>96086</v>
      </c>
      <c r="F194" s="194">
        <f t="shared" si="81"/>
        <v>2.3120745998376453</v>
      </c>
      <c r="G194" s="195">
        <v>194651</v>
      </c>
      <c r="H194" s="195">
        <v>90392</v>
      </c>
      <c r="I194" s="196">
        <f t="shared" si="77"/>
        <v>0.87618271680515669</v>
      </c>
      <c r="J194" s="196">
        <f t="shared" si="78"/>
        <v>0.94074058655787529</v>
      </c>
      <c r="K194" s="195">
        <v>68534</v>
      </c>
      <c r="L194" s="195">
        <v>62371</v>
      </c>
      <c r="M194" s="196">
        <f t="shared" si="79"/>
        <v>0.71325687405032989</v>
      </c>
      <c r="N194" s="197">
        <f t="shared" si="80"/>
        <v>0.75818656518275951</v>
      </c>
      <c r="V194" s="15"/>
      <c r="W194" s="15"/>
      <c r="X194" s="15"/>
      <c r="Y194" s="15"/>
    </row>
    <row r="195" spans="1:25" ht="12.75" customHeight="1" x14ac:dyDescent="0.2">
      <c r="A195" s="760"/>
      <c r="B195" s="774"/>
      <c r="C195" s="198" t="s">
        <v>54</v>
      </c>
      <c r="D195" s="199">
        <v>35157</v>
      </c>
      <c r="E195" s="218">
        <v>17862</v>
      </c>
      <c r="F195" s="201">
        <f t="shared" si="81"/>
        <v>1.9682566341954988</v>
      </c>
      <c r="G195" s="202">
        <v>30649</v>
      </c>
      <c r="H195" s="202">
        <v>16189</v>
      </c>
      <c r="I195" s="203">
        <f t="shared" si="77"/>
        <v>0.87177517990727305</v>
      </c>
      <c r="J195" s="203">
        <f t="shared" si="78"/>
        <v>0.90633747620647187</v>
      </c>
      <c r="K195" s="202">
        <v>6109</v>
      </c>
      <c r="L195" s="202">
        <v>5461</v>
      </c>
      <c r="M195" s="203">
        <f t="shared" si="79"/>
        <v>0.34201097301533984</v>
      </c>
      <c r="N195" s="204">
        <f t="shared" si="80"/>
        <v>0.37735499413181789</v>
      </c>
      <c r="V195" s="15"/>
      <c r="W195" s="15"/>
      <c r="X195" s="15"/>
      <c r="Y195" s="15"/>
    </row>
    <row r="196" spans="1:25" ht="12.75" customHeight="1" x14ac:dyDescent="0.2">
      <c r="A196" s="760"/>
      <c r="B196" s="762" t="s">
        <v>55</v>
      </c>
      <c r="C196" s="763"/>
      <c r="D196" s="185">
        <v>55915</v>
      </c>
      <c r="E196" s="216">
        <v>44289</v>
      </c>
      <c r="F196" s="187">
        <f t="shared" si="81"/>
        <v>1.2625031046083677</v>
      </c>
      <c r="G196" s="188">
        <v>47361</v>
      </c>
      <c r="H196" s="188">
        <v>38818</v>
      </c>
      <c r="I196" s="189">
        <f t="shared" si="77"/>
        <v>0.84701779486720918</v>
      </c>
      <c r="J196" s="189">
        <f t="shared" si="78"/>
        <v>0.87647045541782387</v>
      </c>
      <c r="K196" s="188">
        <v>23293</v>
      </c>
      <c r="L196" s="188">
        <v>21135</v>
      </c>
      <c r="M196" s="189">
        <f t="shared" si="79"/>
        <v>0.52593194698457857</v>
      </c>
      <c r="N196" s="190">
        <f t="shared" si="80"/>
        <v>0.60005667473852331</v>
      </c>
      <c r="V196" s="15"/>
      <c r="W196" s="15"/>
      <c r="X196" s="15"/>
      <c r="Y196" s="15"/>
    </row>
    <row r="197" spans="1:25" ht="12.75" customHeight="1" x14ac:dyDescent="0.2">
      <c r="A197" s="760"/>
      <c r="B197" s="764" t="s">
        <v>51</v>
      </c>
      <c r="C197" s="191" t="s">
        <v>53</v>
      </c>
      <c r="D197" s="192">
        <v>54345</v>
      </c>
      <c r="E197" s="217">
        <v>43404</v>
      </c>
      <c r="F197" s="194">
        <f t="shared" si="81"/>
        <v>1.2520735416090683</v>
      </c>
      <c r="G197" s="195">
        <v>46180</v>
      </c>
      <c r="H197" s="195">
        <v>38086</v>
      </c>
      <c r="I197" s="196">
        <f t="shared" si="77"/>
        <v>0.84975618732174074</v>
      </c>
      <c r="J197" s="196">
        <f t="shared" si="78"/>
        <v>0.87747673025527606</v>
      </c>
      <c r="K197" s="195">
        <v>22806</v>
      </c>
      <c r="L197" s="195">
        <v>20676</v>
      </c>
      <c r="M197" s="196">
        <f t="shared" si="79"/>
        <v>0.5254354437379043</v>
      </c>
      <c r="N197" s="197">
        <f t="shared" si="80"/>
        <v>0.59880270965709181</v>
      </c>
      <c r="V197" s="15"/>
      <c r="W197" s="15"/>
      <c r="X197" s="15"/>
      <c r="Y197" s="15"/>
    </row>
    <row r="198" spans="1:25" ht="12.75" customHeight="1" thickBot="1" x14ac:dyDescent="0.25">
      <c r="A198" s="761"/>
      <c r="B198" s="766"/>
      <c r="C198" s="219" t="s">
        <v>54</v>
      </c>
      <c r="D198" s="220">
        <v>1570</v>
      </c>
      <c r="E198" s="221">
        <v>1437</v>
      </c>
      <c r="F198" s="222">
        <f t="shared" si="81"/>
        <v>1.092553931802366</v>
      </c>
      <c r="G198" s="223">
        <v>1181</v>
      </c>
      <c r="H198" s="223">
        <v>1095</v>
      </c>
      <c r="I198" s="224">
        <f t="shared" si="77"/>
        <v>0.75222929936305738</v>
      </c>
      <c r="J198" s="224">
        <f t="shared" si="78"/>
        <v>0.76200417536534448</v>
      </c>
      <c r="K198" s="223">
        <v>562</v>
      </c>
      <c r="L198" s="223">
        <v>484</v>
      </c>
      <c r="M198" s="224">
        <f t="shared" si="79"/>
        <v>0.39109255393180237</v>
      </c>
      <c r="N198" s="225">
        <f t="shared" si="80"/>
        <v>0.51324200913242013</v>
      </c>
      <c r="V198" s="15"/>
      <c r="W198" s="15"/>
      <c r="X198" s="15"/>
      <c r="Y198" s="15"/>
    </row>
    <row r="199" spans="1:25" ht="12.75" customHeight="1" thickTop="1" thickBot="1" x14ac:dyDescent="0.25">
      <c r="A199" s="772" t="s">
        <v>16</v>
      </c>
      <c r="B199" s="773"/>
      <c r="C199" s="773"/>
      <c r="D199" s="773"/>
      <c r="E199" s="773"/>
      <c r="F199" s="773"/>
      <c r="G199" s="773"/>
      <c r="H199" s="773"/>
      <c r="I199" s="773"/>
      <c r="J199" s="773"/>
      <c r="K199" s="773"/>
      <c r="L199" s="773"/>
      <c r="M199" s="773"/>
      <c r="N199" s="758"/>
      <c r="V199" s="15"/>
      <c r="W199" s="15"/>
      <c r="X199" s="15"/>
      <c r="Y199" s="15"/>
    </row>
    <row r="200" spans="1:25" ht="12.75" customHeight="1" x14ac:dyDescent="0.2">
      <c r="A200" s="214" t="s">
        <v>50</v>
      </c>
      <c r="B200" s="178"/>
      <c r="C200" s="178"/>
      <c r="D200" s="179">
        <v>314176</v>
      </c>
      <c r="E200" s="215">
        <v>139307</v>
      </c>
      <c r="F200" s="181">
        <f>D200/E200</f>
        <v>2.255277911375595</v>
      </c>
      <c r="G200" s="182">
        <v>274901</v>
      </c>
      <c r="H200" s="182">
        <v>129451</v>
      </c>
      <c r="I200" s="183">
        <f t="shared" ref="I200:I206" si="82">G200/D200</f>
        <v>0.87499045121205943</v>
      </c>
      <c r="J200" s="183">
        <f t="shared" ref="J200:J206" si="83">+H200/E200</f>
        <v>0.92924978644289236</v>
      </c>
      <c r="K200" s="182">
        <v>92293</v>
      </c>
      <c r="L200" s="182">
        <v>86851</v>
      </c>
      <c r="M200" s="183">
        <f t="shared" ref="M200:M206" si="84">+K200/E200</f>
        <v>0.66251516434924307</v>
      </c>
      <c r="N200" s="184">
        <f t="shared" ref="N200:N206" si="85">K200/H200</f>
        <v>0.71295702621068979</v>
      </c>
      <c r="V200" s="15"/>
      <c r="W200" s="15"/>
      <c r="X200" s="15"/>
      <c r="Y200" s="15"/>
    </row>
    <row r="201" spans="1:25" ht="12.75" customHeight="1" x14ac:dyDescent="0.2">
      <c r="A201" s="759" t="s">
        <v>51</v>
      </c>
      <c r="B201" s="762" t="s">
        <v>52</v>
      </c>
      <c r="C201" s="763"/>
      <c r="D201" s="185">
        <v>255012</v>
      </c>
      <c r="E201" s="216">
        <v>100119</v>
      </c>
      <c r="F201" s="187">
        <f t="shared" ref="F201:F206" si="86">D201/E201</f>
        <v>2.5470889641326822</v>
      </c>
      <c r="G201" s="188">
        <v>224058</v>
      </c>
      <c r="H201" s="188">
        <v>94208</v>
      </c>
      <c r="I201" s="189">
        <f t="shared" si="82"/>
        <v>0.87861747682461999</v>
      </c>
      <c r="J201" s="189">
        <f t="shared" si="83"/>
        <v>0.94096025729382038</v>
      </c>
      <c r="K201" s="188">
        <v>70650</v>
      </c>
      <c r="L201" s="188">
        <v>66093</v>
      </c>
      <c r="M201" s="189">
        <f t="shared" si="84"/>
        <v>0.70566026428550022</v>
      </c>
      <c r="N201" s="190">
        <f t="shared" si="85"/>
        <v>0.74993631114130432</v>
      </c>
      <c r="V201" s="15"/>
      <c r="W201" s="15"/>
      <c r="X201" s="15"/>
      <c r="Y201" s="15"/>
    </row>
    <row r="202" spans="1:25" ht="12.75" customHeight="1" x14ac:dyDescent="0.2">
      <c r="A202" s="760"/>
      <c r="B202" s="764" t="s">
        <v>51</v>
      </c>
      <c r="C202" s="191" t="s">
        <v>53</v>
      </c>
      <c r="D202" s="192">
        <v>220215</v>
      </c>
      <c r="E202" s="217">
        <v>94976</v>
      </c>
      <c r="F202" s="194">
        <f t="shared" si="86"/>
        <v>2.3186383928571428</v>
      </c>
      <c r="G202" s="195">
        <v>193926</v>
      </c>
      <c r="H202" s="195">
        <v>89471</v>
      </c>
      <c r="I202" s="196">
        <f t="shared" si="82"/>
        <v>0.88062121108916291</v>
      </c>
      <c r="J202" s="196">
        <f t="shared" si="83"/>
        <v>0.9420379885444744</v>
      </c>
      <c r="K202" s="195">
        <v>67251</v>
      </c>
      <c r="L202" s="195">
        <v>61214</v>
      </c>
      <c r="M202" s="196">
        <f t="shared" si="84"/>
        <v>0.70808414757412397</v>
      </c>
      <c r="N202" s="197">
        <f t="shared" si="85"/>
        <v>0.75165137307060392</v>
      </c>
      <c r="V202" s="15"/>
      <c r="W202" s="15"/>
      <c r="X202" s="15"/>
      <c r="Y202" s="15"/>
    </row>
    <row r="203" spans="1:25" ht="12.75" customHeight="1" x14ac:dyDescent="0.2">
      <c r="A203" s="760"/>
      <c r="B203" s="774"/>
      <c r="C203" s="198" t="s">
        <v>54</v>
      </c>
      <c r="D203" s="199">
        <v>34797</v>
      </c>
      <c r="E203" s="218">
        <v>17592</v>
      </c>
      <c r="F203" s="201">
        <f t="shared" si="86"/>
        <v>1.9780013642564802</v>
      </c>
      <c r="G203" s="202">
        <v>30132</v>
      </c>
      <c r="H203" s="202">
        <v>15728</v>
      </c>
      <c r="I203" s="203">
        <f t="shared" si="82"/>
        <v>0.8659367186826451</v>
      </c>
      <c r="J203" s="203">
        <f t="shared" si="83"/>
        <v>0.89404274670304684</v>
      </c>
      <c r="K203" s="202">
        <v>6037</v>
      </c>
      <c r="L203" s="202">
        <v>5478</v>
      </c>
      <c r="M203" s="203">
        <f t="shared" si="84"/>
        <v>0.34316734879490679</v>
      </c>
      <c r="N203" s="204">
        <f t="shared" si="85"/>
        <v>0.38383774160732453</v>
      </c>
      <c r="V203" s="15"/>
      <c r="W203" s="15"/>
      <c r="X203" s="15"/>
      <c r="Y203" s="15"/>
    </row>
    <row r="204" spans="1:25" ht="12.75" customHeight="1" x14ac:dyDescent="0.2">
      <c r="A204" s="760"/>
      <c r="B204" s="762" t="s">
        <v>55</v>
      </c>
      <c r="C204" s="763"/>
      <c r="D204" s="185">
        <v>59164</v>
      </c>
      <c r="E204" s="216">
        <v>46304</v>
      </c>
      <c r="F204" s="187">
        <f t="shared" si="86"/>
        <v>1.2777297857636489</v>
      </c>
      <c r="G204" s="188">
        <v>50843</v>
      </c>
      <c r="H204" s="188">
        <v>41150</v>
      </c>
      <c r="I204" s="189">
        <f t="shared" si="82"/>
        <v>0.85935704144412139</v>
      </c>
      <c r="J204" s="189">
        <f t="shared" si="83"/>
        <v>0.88869212163096056</v>
      </c>
      <c r="K204" s="188">
        <v>23530</v>
      </c>
      <c r="L204" s="188">
        <v>21490</v>
      </c>
      <c r="M204" s="189">
        <f t="shared" si="84"/>
        <v>0.50816344160331717</v>
      </c>
      <c r="N204" s="190">
        <f t="shared" si="85"/>
        <v>0.5718104495747266</v>
      </c>
      <c r="V204" s="15"/>
      <c r="W204" s="15"/>
      <c r="X204" s="15"/>
      <c r="Y204" s="15"/>
    </row>
    <row r="205" spans="1:25" ht="12.75" customHeight="1" x14ac:dyDescent="0.2">
      <c r="A205" s="760"/>
      <c r="B205" s="764" t="s">
        <v>51</v>
      </c>
      <c r="C205" s="191" t="s">
        <v>53</v>
      </c>
      <c r="D205" s="192">
        <v>57924</v>
      </c>
      <c r="E205" s="217">
        <v>45650</v>
      </c>
      <c r="F205" s="194">
        <f t="shared" si="86"/>
        <v>1.2688718510405257</v>
      </c>
      <c r="G205" s="195">
        <v>49774</v>
      </c>
      <c r="H205" s="195">
        <v>40554</v>
      </c>
      <c r="I205" s="196">
        <f t="shared" si="82"/>
        <v>0.85929839099509697</v>
      </c>
      <c r="J205" s="196">
        <f t="shared" si="83"/>
        <v>0.888368017524644</v>
      </c>
      <c r="K205" s="195">
        <v>23068</v>
      </c>
      <c r="L205" s="195">
        <v>21053</v>
      </c>
      <c r="M205" s="196">
        <f t="shared" si="84"/>
        <v>0.50532311062431545</v>
      </c>
      <c r="N205" s="197">
        <f t="shared" si="85"/>
        <v>0.56882181782314933</v>
      </c>
      <c r="V205" s="15"/>
      <c r="W205" s="15"/>
      <c r="X205" s="15"/>
      <c r="Y205" s="15"/>
    </row>
    <row r="206" spans="1:25" ht="12.75" customHeight="1" thickBot="1" x14ac:dyDescent="0.25">
      <c r="A206" s="761"/>
      <c r="B206" s="766"/>
      <c r="C206" s="219" t="s">
        <v>54</v>
      </c>
      <c r="D206" s="220">
        <v>1240</v>
      </c>
      <c r="E206" s="221">
        <v>1067</v>
      </c>
      <c r="F206" s="222">
        <f t="shared" si="86"/>
        <v>1.162136832239925</v>
      </c>
      <c r="G206" s="223">
        <v>1069</v>
      </c>
      <c r="H206" s="223">
        <v>950</v>
      </c>
      <c r="I206" s="224">
        <f t="shared" si="82"/>
        <v>0.86209677419354835</v>
      </c>
      <c r="J206" s="224">
        <f t="shared" si="83"/>
        <v>0.89034676663542645</v>
      </c>
      <c r="K206" s="223">
        <v>546</v>
      </c>
      <c r="L206" s="223">
        <v>455</v>
      </c>
      <c r="M206" s="224">
        <f t="shared" si="84"/>
        <v>0.51171508903467666</v>
      </c>
      <c r="N206" s="225">
        <f t="shared" si="85"/>
        <v>0.57473684210526321</v>
      </c>
      <c r="V206" s="15"/>
      <c r="W206" s="15"/>
      <c r="X206" s="15"/>
      <c r="Y206" s="15"/>
    </row>
    <row r="207" spans="1:25" ht="12.75" customHeight="1" thickTop="1" thickBot="1" x14ac:dyDescent="0.25">
      <c r="A207" s="772" t="s">
        <v>17</v>
      </c>
      <c r="B207" s="773"/>
      <c r="C207" s="773"/>
      <c r="D207" s="773"/>
      <c r="E207" s="773"/>
      <c r="F207" s="773"/>
      <c r="G207" s="773"/>
      <c r="H207" s="773"/>
      <c r="I207" s="773"/>
      <c r="J207" s="773"/>
      <c r="K207" s="773"/>
      <c r="L207" s="773"/>
      <c r="M207" s="773"/>
      <c r="N207" s="758"/>
      <c r="V207" s="15"/>
      <c r="W207" s="15"/>
      <c r="X207" s="15"/>
      <c r="Y207" s="15"/>
    </row>
    <row r="208" spans="1:25" ht="12.75" customHeight="1" x14ac:dyDescent="0.2">
      <c r="A208" s="214" t="s">
        <v>50</v>
      </c>
      <c r="B208" s="178"/>
      <c r="C208" s="178"/>
      <c r="D208" s="179">
        <v>295170</v>
      </c>
      <c r="E208" s="215">
        <v>131825</v>
      </c>
      <c r="F208" s="181">
        <f>D208/E208</f>
        <v>2.2391048738858337</v>
      </c>
      <c r="G208" s="182">
        <v>256940</v>
      </c>
      <c r="H208" s="182">
        <v>122092</v>
      </c>
      <c r="I208" s="183">
        <f t="shared" ref="I208:I214" si="87">G208/D208</f>
        <v>0.87048141748822716</v>
      </c>
      <c r="J208" s="183">
        <f>+H208/E208</f>
        <v>0.92616726721031672</v>
      </c>
      <c r="K208" s="182">
        <v>88014</v>
      </c>
      <c r="L208" s="182">
        <v>82509</v>
      </c>
      <c r="M208" s="183">
        <f t="shared" ref="M208:M214" si="88">+K208/E208</f>
        <v>0.6676578797648397</v>
      </c>
      <c r="N208" s="184">
        <f>K208/H208</f>
        <v>0.72088261311142421</v>
      </c>
      <c r="V208" s="15"/>
      <c r="W208" s="15"/>
      <c r="X208" s="15"/>
      <c r="Y208" s="15"/>
    </row>
    <row r="209" spans="1:25" ht="12.75" customHeight="1" x14ac:dyDescent="0.2">
      <c r="A209" s="759" t="s">
        <v>51</v>
      </c>
      <c r="B209" s="762" t="s">
        <v>52</v>
      </c>
      <c r="C209" s="763"/>
      <c r="D209" s="185">
        <v>243632</v>
      </c>
      <c r="E209" s="216">
        <v>97725</v>
      </c>
      <c r="F209" s="187">
        <f t="shared" ref="F209:F214" si="89">D209/E209</f>
        <v>2.4930365822460989</v>
      </c>
      <c r="G209" s="188">
        <v>212938</v>
      </c>
      <c r="H209" s="188">
        <v>91545</v>
      </c>
      <c r="I209" s="189">
        <f t="shared" si="87"/>
        <v>0.8740149077296907</v>
      </c>
      <c r="J209" s="189">
        <f t="shared" ref="J209:J214" si="90">+H209/E209</f>
        <v>0.93676132003069834</v>
      </c>
      <c r="K209" s="188">
        <v>68380</v>
      </c>
      <c r="L209" s="188">
        <v>63827</v>
      </c>
      <c r="M209" s="189">
        <f t="shared" si="88"/>
        <v>0.69971859810693271</v>
      </c>
      <c r="N209" s="190">
        <f t="shared" ref="N209:N214" si="91">K209/H209</f>
        <v>0.7469550494292424</v>
      </c>
      <c r="V209" s="15"/>
      <c r="W209" s="15"/>
      <c r="X209" s="15"/>
      <c r="Y209" s="15"/>
    </row>
    <row r="210" spans="1:25" ht="12.75" customHeight="1" x14ac:dyDescent="0.2">
      <c r="A210" s="760"/>
      <c r="B210" s="764" t="s">
        <v>51</v>
      </c>
      <c r="C210" s="191" t="s">
        <v>53</v>
      </c>
      <c r="D210" s="192">
        <v>211273</v>
      </c>
      <c r="E210" s="217">
        <v>92748</v>
      </c>
      <c r="F210" s="194">
        <f t="shared" si="89"/>
        <v>2.2779251304610342</v>
      </c>
      <c r="G210" s="195">
        <v>185097</v>
      </c>
      <c r="H210" s="195">
        <v>86918</v>
      </c>
      <c r="I210" s="196">
        <f t="shared" si="87"/>
        <v>0.87610343015908332</v>
      </c>
      <c r="J210" s="196">
        <f t="shared" si="90"/>
        <v>0.93714150170354082</v>
      </c>
      <c r="K210" s="195">
        <v>65684</v>
      </c>
      <c r="L210" s="195">
        <v>59688</v>
      </c>
      <c r="M210" s="196">
        <f t="shared" si="88"/>
        <v>0.70819855953767197</v>
      </c>
      <c r="N210" s="197">
        <f t="shared" si="91"/>
        <v>0.75570077544352143</v>
      </c>
      <c r="V210" s="15"/>
      <c r="W210" s="15"/>
      <c r="X210" s="15"/>
      <c r="Y210" s="15"/>
    </row>
    <row r="211" spans="1:25" ht="12.75" customHeight="1" x14ac:dyDescent="0.2">
      <c r="A211" s="760"/>
      <c r="B211" s="774"/>
      <c r="C211" s="198" t="s">
        <v>54</v>
      </c>
      <c r="D211" s="199">
        <v>32359</v>
      </c>
      <c r="E211" s="218">
        <v>16549</v>
      </c>
      <c r="F211" s="201">
        <f t="shared" si="89"/>
        <v>1.9553447338207746</v>
      </c>
      <c r="G211" s="202">
        <v>27841</v>
      </c>
      <c r="H211" s="202">
        <v>14888</v>
      </c>
      <c r="I211" s="203">
        <f t="shared" si="87"/>
        <v>0.86037887450168427</v>
      </c>
      <c r="J211" s="203">
        <f t="shared" si="90"/>
        <v>0.89963139766753275</v>
      </c>
      <c r="K211" s="202">
        <v>4993</v>
      </c>
      <c r="L211" s="202">
        <v>4532</v>
      </c>
      <c r="M211" s="203">
        <f t="shared" si="88"/>
        <v>0.30171007311620035</v>
      </c>
      <c r="N211" s="204">
        <f t="shared" si="91"/>
        <v>0.33537076840408381</v>
      </c>
      <c r="V211" s="15"/>
      <c r="W211" s="15"/>
      <c r="X211" s="15"/>
      <c r="Y211" s="15"/>
    </row>
    <row r="212" spans="1:25" ht="12.75" customHeight="1" x14ac:dyDescent="0.2">
      <c r="A212" s="760"/>
      <c r="B212" s="762" t="s">
        <v>55</v>
      </c>
      <c r="C212" s="763"/>
      <c r="D212" s="185">
        <v>51538</v>
      </c>
      <c r="E212" s="216">
        <v>40455</v>
      </c>
      <c r="F212" s="187">
        <f t="shared" si="89"/>
        <v>1.2739587195649487</v>
      </c>
      <c r="G212" s="188">
        <v>44002</v>
      </c>
      <c r="H212" s="188">
        <v>35706</v>
      </c>
      <c r="I212" s="189">
        <f t="shared" si="87"/>
        <v>0.85377779502503004</v>
      </c>
      <c r="J212" s="189">
        <f t="shared" si="90"/>
        <v>0.88261030774935112</v>
      </c>
      <c r="K212" s="188">
        <v>21208</v>
      </c>
      <c r="L212" s="188">
        <v>19157</v>
      </c>
      <c r="M212" s="189">
        <f t="shared" si="88"/>
        <v>0.52423680632801883</v>
      </c>
      <c r="N212" s="190">
        <f t="shared" si="91"/>
        <v>0.59396179913739988</v>
      </c>
      <c r="V212" s="15"/>
      <c r="W212" s="15"/>
      <c r="X212" s="15"/>
      <c r="Y212" s="15"/>
    </row>
    <row r="213" spans="1:25" ht="12.75" customHeight="1" x14ac:dyDescent="0.2">
      <c r="A213" s="760"/>
      <c r="B213" s="764" t="s">
        <v>51</v>
      </c>
      <c r="C213" s="191" t="s">
        <v>53</v>
      </c>
      <c r="D213" s="192">
        <v>49723</v>
      </c>
      <c r="E213" s="217">
        <v>39525</v>
      </c>
      <c r="F213" s="194">
        <f t="shared" si="89"/>
        <v>1.2580139152435168</v>
      </c>
      <c r="G213" s="195">
        <v>42625</v>
      </c>
      <c r="H213" s="195">
        <v>34914</v>
      </c>
      <c r="I213" s="196">
        <f t="shared" si="87"/>
        <v>0.85724916034832976</v>
      </c>
      <c r="J213" s="196">
        <f t="shared" si="90"/>
        <v>0.88333965844402274</v>
      </c>
      <c r="K213" s="195">
        <v>20467</v>
      </c>
      <c r="L213" s="195">
        <v>18484</v>
      </c>
      <c r="M213" s="196">
        <f t="shared" si="88"/>
        <v>0.51782416192283365</v>
      </c>
      <c r="N213" s="197">
        <f t="shared" si="91"/>
        <v>0.58621183479406547</v>
      </c>
      <c r="V213" s="15"/>
      <c r="W213" s="15"/>
      <c r="X213" s="15"/>
      <c r="Y213" s="15"/>
    </row>
    <row r="214" spans="1:25" ht="12.75" customHeight="1" thickBot="1" x14ac:dyDescent="0.25">
      <c r="A214" s="761"/>
      <c r="B214" s="766"/>
      <c r="C214" s="219" t="s">
        <v>54</v>
      </c>
      <c r="D214" s="220">
        <v>1815</v>
      </c>
      <c r="E214" s="221">
        <v>1677</v>
      </c>
      <c r="F214" s="222">
        <f t="shared" si="89"/>
        <v>1.0822898032200359</v>
      </c>
      <c r="G214" s="223">
        <v>1377</v>
      </c>
      <c r="H214" s="223">
        <v>1274</v>
      </c>
      <c r="I214" s="224">
        <f t="shared" si="87"/>
        <v>0.75867768595041318</v>
      </c>
      <c r="J214" s="224">
        <f t="shared" si="90"/>
        <v>0.75968992248062017</v>
      </c>
      <c r="K214" s="223">
        <v>810</v>
      </c>
      <c r="L214" s="223">
        <v>691</v>
      </c>
      <c r="M214" s="224">
        <f t="shared" si="88"/>
        <v>0.48300536672629696</v>
      </c>
      <c r="N214" s="225">
        <f t="shared" si="91"/>
        <v>0.63579277864992145</v>
      </c>
      <c r="V214" s="15"/>
      <c r="W214" s="15"/>
      <c r="X214" s="15"/>
      <c r="Y214" s="15"/>
    </row>
    <row r="215" spans="1:25" ht="12.75" customHeight="1" thickTop="1" thickBot="1" x14ac:dyDescent="0.25">
      <c r="A215" s="772" t="s">
        <v>37</v>
      </c>
      <c r="B215" s="773"/>
      <c r="C215" s="773"/>
      <c r="D215" s="773"/>
      <c r="E215" s="773"/>
      <c r="F215" s="773"/>
      <c r="G215" s="773"/>
      <c r="H215" s="773"/>
      <c r="I215" s="773"/>
      <c r="J215" s="773"/>
      <c r="K215" s="773"/>
      <c r="L215" s="773"/>
      <c r="M215" s="773"/>
      <c r="N215" s="758"/>
      <c r="V215" s="15"/>
      <c r="W215" s="15"/>
      <c r="X215" s="15"/>
      <c r="Y215" s="15"/>
    </row>
    <row r="216" spans="1:25" ht="12.75" customHeight="1" x14ac:dyDescent="0.2">
      <c r="A216" s="214" t="s">
        <v>50</v>
      </c>
      <c r="B216" s="178"/>
      <c r="C216" s="178"/>
      <c r="D216" s="179">
        <v>277561</v>
      </c>
      <c r="E216" s="215">
        <v>125798</v>
      </c>
      <c r="F216" s="181">
        <f>D216/E216</f>
        <v>2.2064023275409785</v>
      </c>
      <c r="G216" s="182">
        <v>239564</v>
      </c>
      <c r="H216" s="182">
        <v>108747</v>
      </c>
      <c r="I216" s="183">
        <f t="shared" ref="I216:I222" si="92">G216/D216</f>
        <v>0.86310396633532804</v>
      </c>
      <c r="J216" s="183">
        <f>+H216/E216</f>
        <v>0.86445730456764014</v>
      </c>
      <c r="K216" s="182">
        <v>84467</v>
      </c>
      <c r="L216" s="182">
        <v>79253</v>
      </c>
      <c r="M216" s="183">
        <f t="shared" ref="M216:M222" si="93">+K216/E216</f>
        <v>0.67144946660519245</v>
      </c>
      <c r="N216" s="184">
        <f>K216/H216</f>
        <v>0.77672947299695627</v>
      </c>
      <c r="V216" s="15"/>
      <c r="W216" s="15"/>
      <c r="X216" s="15"/>
      <c r="Y216" s="15"/>
    </row>
    <row r="217" spans="1:25" ht="12.75" customHeight="1" x14ac:dyDescent="0.2">
      <c r="A217" s="759" t="s">
        <v>51</v>
      </c>
      <c r="B217" s="762" t="s">
        <v>52</v>
      </c>
      <c r="C217" s="763"/>
      <c r="D217" s="185">
        <v>230405</v>
      </c>
      <c r="E217" s="216">
        <v>94356</v>
      </c>
      <c r="F217" s="187">
        <f t="shared" ref="F217:F222" si="94">D217/E217</f>
        <v>2.4418690915257111</v>
      </c>
      <c r="G217" s="188">
        <v>199977</v>
      </c>
      <c r="H217" s="188">
        <v>82182</v>
      </c>
      <c r="I217" s="189">
        <f t="shared" si="92"/>
        <v>0.86793689373060479</v>
      </c>
      <c r="J217" s="189">
        <f t="shared" ref="J217:J222" si="95">+H217/E217</f>
        <v>0.87097799821950905</v>
      </c>
      <c r="K217" s="188">
        <v>66323</v>
      </c>
      <c r="L217" s="188">
        <v>62006</v>
      </c>
      <c r="M217" s="189">
        <f t="shared" si="93"/>
        <v>0.70290177625164274</v>
      </c>
      <c r="N217" s="190">
        <f t="shared" ref="N217:N222" si="96">K217/H217</f>
        <v>0.80702586941179333</v>
      </c>
      <c r="V217" s="15"/>
      <c r="W217" s="15"/>
      <c r="X217" s="15"/>
      <c r="Y217" s="15"/>
    </row>
    <row r="218" spans="1:25" ht="12.75" customHeight="1" x14ac:dyDescent="0.2">
      <c r="A218" s="760"/>
      <c r="B218" s="764" t="s">
        <v>51</v>
      </c>
      <c r="C218" s="191" t="s">
        <v>53</v>
      </c>
      <c r="D218" s="192">
        <v>198817</v>
      </c>
      <c r="E218" s="217">
        <v>89171</v>
      </c>
      <c r="F218" s="194">
        <f t="shared" si="94"/>
        <v>2.2296150093640308</v>
      </c>
      <c r="G218" s="195">
        <v>172754</v>
      </c>
      <c r="H218" s="195">
        <v>77846</v>
      </c>
      <c r="I218" s="196">
        <f t="shared" si="92"/>
        <v>0.86890960028568986</v>
      </c>
      <c r="J218" s="196">
        <f t="shared" si="95"/>
        <v>0.87299682632245912</v>
      </c>
      <c r="K218" s="195">
        <v>63314</v>
      </c>
      <c r="L218" s="195">
        <v>57618</v>
      </c>
      <c r="M218" s="196">
        <f t="shared" si="93"/>
        <v>0.71002904531742383</v>
      </c>
      <c r="N218" s="197">
        <f t="shared" si="96"/>
        <v>0.81332374174652522</v>
      </c>
      <c r="V218" s="15"/>
      <c r="W218" s="15"/>
      <c r="X218" s="15"/>
      <c r="Y218" s="15"/>
    </row>
    <row r="219" spans="1:25" ht="12.75" customHeight="1" x14ac:dyDescent="0.2">
      <c r="A219" s="760"/>
      <c r="B219" s="774"/>
      <c r="C219" s="198" t="s">
        <v>54</v>
      </c>
      <c r="D219" s="199">
        <v>31588</v>
      </c>
      <c r="E219" s="218">
        <v>16390</v>
      </c>
      <c r="F219" s="201">
        <f t="shared" si="94"/>
        <v>1.9272727272727272</v>
      </c>
      <c r="G219" s="202">
        <v>27223</v>
      </c>
      <c r="H219" s="202">
        <v>14077</v>
      </c>
      <c r="I219" s="203">
        <f t="shared" si="92"/>
        <v>0.86181461314423202</v>
      </c>
      <c r="J219" s="203">
        <f t="shared" si="95"/>
        <v>0.85887736424649175</v>
      </c>
      <c r="K219" s="202">
        <v>5186</v>
      </c>
      <c r="L219" s="202">
        <v>4763</v>
      </c>
      <c r="M219" s="203">
        <f t="shared" si="93"/>
        <v>0.31641244661378892</v>
      </c>
      <c r="N219" s="204">
        <f t="shared" si="96"/>
        <v>0.3684023584570576</v>
      </c>
      <c r="V219" s="15"/>
      <c r="W219" s="15"/>
      <c r="X219" s="15"/>
      <c r="Y219" s="15"/>
    </row>
    <row r="220" spans="1:25" ht="12.75" customHeight="1" x14ac:dyDescent="0.2">
      <c r="A220" s="760"/>
      <c r="B220" s="762" t="s">
        <v>55</v>
      </c>
      <c r="C220" s="763"/>
      <c r="D220" s="185">
        <v>47156</v>
      </c>
      <c r="E220" s="216">
        <v>37540</v>
      </c>
      <c r="F220" s="187">
        <f t="shared" si="94"/>
        <v>1.2561534363345765</v>
      </c>
      <c r="G220" s="188">
        <v>39587</v>
      </c>
      <c r="H220" s="188">
        <v>31678</v>
      </c>
      <c r="I220" s="189">
        <f t="shared" si="92"/>
        <v>0.83949020273135977</v>
      </c>
      <c r="J220" s="189">
        <f t="shared" si="95"/>
        <v>0.84384656366542354</v>
      </c>
      <c r="K220" s="188">
        <v>19770</v>
      </c>
      <c r="L220" s="188">
        <v>17719</v>
      </c>
      <c r="M220" s="189">
        <f t="shared" si="93"/>
        <v>0.52663825253063401</v>
      </c>
      <c r="N220" s="190">
        <f t="shared" si="96"/>
        <v>0.62409243007765647</v>
      </c>
      <c r="V220" s="15"/>
      <c r="W220" s="15"/>
      <c r="X220" s="15"/>
      <c r="Y220" s="15"/>
    </row>
    <row r="221" spans="1:25" ht="12.75" customHeight="1" x14ac:dyDescent="0.2">
      <c r="A221" s="760"/>
      <c r="B221" s="764" t="s">
        <v>51</v>
      </c>
      <c r="C221" s="191" t="s">
        <v>53</v>
      </c>
      <c r="D221" s="192">
        <v>46139</v>
      </c>
      <c r="E221" s="217">
        <v>36980</v>
      </c>
      <c r="F221" s="194">
        <f t="shared" si="94"/>
        <v>1.2476744186046511</v>
      </c>
      <c r="G221" s="195">
        <v>38720</v>
      </c>
      <c r="H221" s="195">
        <v>31210</v>
      </c>
      <c r="I221" s="196">
        <f t="shared" si="92"/>
        <v>0.83920327705411912</v>
      </c>
      <c r="J221" s="196">
        <f t="shared" si="95"/>
        <v>0.84396971335857218</v>
      </c>
      <c r="K221" s="195">
        <v>19394</v>
      </c>
      <c r="L221" s="195">
        <v>17357</v>
      </c>
      <c r="M221" s="196">
        <f t="shared" si="93"/>
        <v>0.52444564629529478</v>
      </c>
      <c r="N221" s="197">
        <f t="shared" si="96"/>
        <v>0.62140339634732455</v>
      </c>
      <c r="V221" s="15"/>
      <c r="W221" s="15"/>
      <c r="X221" s="15"/>
      <c r="Y221" s="15"/>
    </row>
    <row r="222" spans="1:25" ht="12.75" customHeight="1" thickBot="1" x14ac:dyDescent="0.25">
      <c r="A222" s="761"/>
      <c r="B222" s="766"/>
      <c r="C222" s="219" t="s">
        <v>54</v>
      </c>
      <c r="D222" s="220">
        <v>1017</v>
      </c>
      <c r="E222" s="221">
        <v>872</v>
      </c>
      <c r="F222" s="222">
        <f t="shared" si="94"/>
        <v>1.1662844036697249</v>
      </c>
      <c r="G222" s="223">
        <v>867</v>
      </c>
      <c r="H222" s="223">
        <v>737</v>
      </c>
      <c r="I222" s="224">
        <f t="shared" si="92"/>
        <v>0.85250737463126847</v>
      </c>
      <c r="J222" s="224">
        <f t="shared" si="95"/>
        <v>0.84518348623853212</v>
      </c>
      <c r="K222" s="223">
        <v>426</v>
      </c>
      <c r="L222" s="223">
        <v>373</v>
      </c>
      <c r="M222" s="224">
        <f t="shared" si="93"/>
        <v>0.48853211009174313</v>
      </c>
      <c r="N222" s="225">
        <f t="shared" si="96"/>
        <v>0.57801899592944372</v>
      </c>
      <c r="V222" s="15"/>
      <c r="W222" s="15"/>
      <c r="X222" s="15"/>
      <c r="Y222" s="15"/>
    </row>
    <row r="223" spans="1:25" ht="12.75" customHeight="1" thickTop="1" thickBot="1" x14ac:dyDescent="0.25">
      <c r="A223" s="772" t="s">
        <v>577</v>
      </c>
      <c r="B223" s="773"/>
      <c r="C223" s="773"/>
      <c r="D223" s="773"/>
      <c r="E223" s="773"/>
      <c r="F223" s="773"/>
      <c r="G223" s="773"/>
      <c r="H223" s="773"/>
      <c r="I223" s="773"/>
      <c r="J223" s="773"/>
      <c r="K223" s="773"/>
      <c r="L223" s="773"/>
      <c r="M223" s="773"/>
      <c r="N223" s="775"/>
      <c r="V223" s="15"/>
      <c r="W223" s="15"/>
      <c r="X223" s="15"/>
      <c r="Y223" s="15"/>
    </row>
    <row r="224" spans="1:25" ht="12.75" customHeight="1" x14ac:dyDescent="0.2">
      <c r="A224" s="214" t="s">
        <v>50</v>
      </c>
      <c r="B224" s="178"/>
      <c r="C224" s="178"/>
      <c r="D224" s="179">
        <v>248575</v>
      </c>
      <c r="E224" s="215">
        <v>114138</v>
      </c>
      <c r="F224" s="181">
        <f>D224/E224</f>
        <v>2.1778461161050657</v>
      </c>
      <c r="G224" s="182">
        <v>213747</v>
      </c>
      <c r="H224" s="182">
        <v>104346</v>
      </c>
      <c r="I224" s="183">
        <f t="shared" ref="I224:I230" si="97">G224/D224</f>
        <v>0.859889369405612</v>
      </c>
      <c r="J224" s="183">
        <f>+H224/E224</f>
        <v>0.91420911528150139</v>
      </c>
      <c r="K224" s="182">
        <v>76576</v>
      </c>
      <c r="L224" s="182">
        <v>71223</v>
      </c>
      <c r="M224" s="183">
        <f t="shared" ref="M224:M230" si="98">+K224/E224</f>
        <v>0.67090714748812841</v>
      </c>
      <c r="N224" s="184">
        <f>K224/H224</f>
        <v>0.73386617599141313</v>
      </c>
      <c r="V224" s="15"/>
      <c r="W224" s="15"/>
      <c r="X224" s="15"/>
      <c r="Y224" s="15"/>
    </row>
    <row r="225" spans="1:25" ht="12.75" customHeight="1" x14ac:dyDescent="0.2">
      <c r="A225" s="759" t="s">
        <v>51</v>
      </c>
      <c r="B225" s="762" t="s">
        <v>52</v>
      </c>
      <c r="C225" s="763"/>
      <c r="D225" s="185">
        <v>204168</v>
      </c>
      <c r="E225" s="216">
        <v>84790</v>
      </c>
      <c r="F225" s="187">
        <f>D225/E225</f>
        <v>2.407925462908362</v>
      </c>
      <c r="G225" s="188">
        <v>176751</v>
      </c>
      <c r="H225" s="188">
        <v>78634</v>
      </c>
      <c r="I225" s="189">
        <f t="shared" si="97"/>
        <v>0.86571353003408957</v>
      </c>
      <c r="J225" s="189">
        <f t="shared" ref="J225:J230" si="99">+H225/E225</f>
        <v>0.92739709871447107</v>
      </c>
      <c r="K225" s="188">
        <v>59275</v>
      </c>
      <c r="L225" s="188">
        <v>54920</v>
      </c>
      <c r="M225" s="189">
        <f t="shared" si="98"/>
        <v>0.69908008019813661</v>
      </c>
      <c r="N225" s="190">
        <f t="shared" ref="N225:N230" si="100">K225/H225</f>
        <v>0.75380878500394233</v>
      </c>
      <c r="V225" s="15"/>
      <c r="W225" s="15"/>
      <c r="X225" s="15"/>
      <c r="Y225" s="15"/>
    </row>
    <row r="226" spans="1:25" ht="12.75" customHeight="1" x14ac:dyDescent="0.2">
      <c r="A226" s="760"/>
      <c r="B226" s="764" t="s">
        <v>51</v>
      </c>
      <c r="C226" s="191" t="s">
        <v>53</v>
      </c>
      <c r="D226" s="192">
        <v>172949</v>
      </c>
      <c r="E226" s="217">
        <v>79653</v>
      </c>
      <c r="F226" s="187">
        <f t="shared" ref="F226:F230" si="101">D226/E226</f>
        <v>2.171280428860181</v>
      </c>
      <c r="G226" s="195">
        <v>150011</v>
      </c>
      <c r="H226" s="195">
        <v>73940</v>
      </c>
      <c r="I226" s="196">
        <f t="shared" si="97"/>
        <v>0.86737130599193979</v>
      </c>
      <c r="J226" s="196">
        <f t="shared" si="99"/>
        <v>0.92827639888014257</v>
      </c>
      <c r="K226" s="195">
        <v>56439</v>
      </c>
      <c r="L226" s="195">
        <v>50614</v>
      </c>
      <c r="M226" s="196">
        <f t="shared" si="98"/>
        <v>0.70856088282927199</v>
      </c>
      <c r="N226" s="197">
        <f t="shared" si="100"/>
        <v>0.7633080876386259</v>
      </c>
      <c r="V226" s="15"/>
      <c r="W226" s="15"/>
      <c r="X226" s="15"/>
      <c r="Y226" s="15"/>
    </row>
    <row r="227" spans="1:25" ht="12.75" customHeight="1" x14ac:dyDescent="0.2">
      <c r="A227" s="760"/>
      <c r="B227" s="774"/>
      <c r="C227" s="198" t="s">
        <v>54</v>
      </c>
      <c r="D227" s="199">
        <v>31229</v>
      </c>
      <c r="E227" s="218">
        <v>15861</v>
      </c>
      <c r="F227" s="187">
        <f t="shared" si="101"/>
        <v>1.9689174705251875</v>
      </c>
      <c r="G227" s="202">
        <v>26740</v>
      </c>
      <c r="H227" s="202">
        <v>14047</v>
      </c>
      <c r="I227" s="203">
        <f t="shared" si="97"/>
        <v>0.8562554036312402</v>
      </c>
      <c r="J227" s="203">
        <f t="shared" si="99"/>
        <v>0.88563142298720132</v>
      </c>
      <c r="K227" s="202">
        <v>5187</v>
      </c>
      <c r="L227" s="202">
        <v>4670</v>
      </c>
      <c r="M227" s="203">
        <f t="shared" si="98"/>
        <v>0.32702856062038965</v>
      </c>
      <c r="N227" s="204">
        <f t="shared" si="100"/>
        <v>0.3692603402861821</v>
      </c>
      <c r="V227" s="15"/>
      <c r="W227" s="15"/>
      <c r="X227" s="15"/>
      <c r="Y227" s="15"/>
    </row>
    <row r="228" spans="1:25" ht="12.75" customHeight="1" x14ac:dyDescent="0.2">
      <c r="A228" s="760"/>
      <c r="B228" s="762" t="s">
        <v>55</v>
      </c>
      <c r="C228" s="763"/>
      <c r="D228" s="185">
        <v>44407</v>
      </c>
      <c r="E228" s="216">
        <v>34890</v>
      </c>
      <c r="F228" s="187">
        <f t="shared" si="101"/>
        <v>1.2727715677844655</v>
      </c>
      <c r="G228" s="188">
        <v>36996</v>
      </c>
      <c r="H228" s="188">
        <v>30072</v>
      </c>
      <c r="I228" s="189">
        <f t="shared" si="97"/>
        <v>0.83311189677303132</v>
      </c>
      <c r="J228" s="189">
        <f t="shared" si="99"/>
        <v>0.86190885640584691</v>
      </c>
      <c r="K228" s="188">
        <v>18865</v>
      </c>
      <c r="L228" s="188">
        <v>16761</v>
      </c>
      <c r="M228" s="189">
        <f t="shared" si="98"/>
        <v>0.54069934078532533</v>
      </c>
      <c r="N228" s="190">
        <f t="shared" si="100"/>
        <v>0.62732774674115455</v>
      </c>
      <c r="V228" s="15"/>
      <c r="W228" s="15"/>
      <c r="X228" s="15"/>
      <c r="Y228" s="15"/>
    </row>
    <row r="229" spans="1:25" ht="12.75" customHeight="1" x14ac:dyDescent="0.2">
      <c r="A229" s="760"/>
      <c r="B229" s="764" t="s">
        <v>51</v>
      </c>
      <c r="C229" s="191" t="s">
        <v>53</v>
      </c>
      <c r="D229" s="192">
        <v>42633</v>
      </c>
      <c r="E229" s="217">
        <v>33852</v>
      </c>
      <c r="F229" s="187">
        <f t="shared" si="101"/>
        <v>1.2593938319744771</v>
      </c>
      <c r="G229" s="195">
        <v>35448</v>
      </c>
      <c r="H229" s="195">
        <v>29127</v>
      </c>
      <c r="I229" s="196">
        <f t="shared" si="97"/>
        <v>0.83146858067694041</v>
      </c>
      <c r="J229" s="196">
        <f t="shared" si="99"/>
        <v>0.86042183622828783</v>
      </c>
      <c r="K229" s="195">
        <v>18121</v>
      </c>
      <c r="L229" s="195">
        <v>16065</v>
      </c>
      <c r="M229" s="196">
        <f t="shared" si="98"/>
        <v>0.53530072078459179</v>
      </c>
      <c r="N229" s="197">
        <f t="shared" si="100"/>
        <v>0.62213753561987162</v>
      </c>
      <c r="V229" s="15"/>
      <c r="W229" s="15"/>
      <c r="X229" s="15"/>
      <c r="Y229" s="15"/>
    </row>
    <row r="230" spans="1:25" ht="12.75" customHeight="1" thickBot="1" x14ac:dyDescent="0.25">
      <c r="A230" s="761"/>
      <c r="B230" s="766"/>
      <c r="C230" s="219" t="s">
        <v>54</v>
      </c>
      <c r="D230" s="220">
        <v>1774</v>
      </c>
      <c r="E230" s="221">
        <v>1485</v>
      </c>
      <c r="F230" s="747">
        <f t="shared" si="101"/>
        <v>1.1946127946127947</v>
      </c>
      <c r="G230" s="223">
        <v>1508</v>
      </c>
      <c r="H230" s="223">
        <v>1302</v>
      </c>
      <c r="I230" s="224">
        <f t="shared" si="97"/>
        <v>0.8500563697857948</v>
      </c>
      <c r="J230" s="224">
        <f t="shared" si="99"/>
        <v>0.87676767676767675</v>
      </c>
      <c r="K230" s="223">
        <v>833</v>
      </c>
      <c r="L230" s="223">
        <v>717</v>
      </c>
      <c r="M230" s="224">
        <f t="shared" si="98"/>
        <v>0.56094276094276097</v>
      </c>
      <c r="N230" s="225">
        <f t="shared" si="100"/>
        <v>0.63978494623655913</v>
      </c>
      <c r="V230" s="15"/>
      <c r="W230" s="15"/>
      <c r="X230" s="15"/>
      <c r="Y230" s="15"/>
    </row>
    <row r="231" spans="1:25" ht="14.25" thickTop="1" thickBot="1" x14ac:dyDescent="0.25">
      <c r="A231" s="16" t="s">
        <v>57</v>
      </c>
      <c r="B231" s="227"/>
      <c r="C231" s="227"/>
      <c r="D231" s="227"/>
      <c r="E231" s="227"/>
      <c r="F231" s="227"/>
      <c r="G231" s="227"/>
      <c r="H231" s="227"/>
      <c r="I231" s="227"/>
      <c r="J231" s="227"/>
      <c r="K231" s="227"/>
      <c r="L231" s="227"/>
      <c r="M231" s="227"/>
      <c r="N231" s="227"/>
      <c r="V231" s="15"/>
      <c r="W231" s="15"/>
      <c r="X231" s="15"/>
      <c r="Y231" s="15"/>
    </row>
    <row r="232" spans="1:25" ht="13.5" thickBot="1" x14ac:dyDescent="0.25">
      <c r="A232" s="230" t="s">
        <v>68</v>
      </c>
      <c r="B232" s="231"/>
      <c r="C232" s="231"/>
      <c r="D232" s="231"/>
      <c r="E232" s="231"/>
      <c r="F232" s="231"/>
      <c r="G232" s="231"/>
      <c r="H232" s="231"/>
      <c r="I232" s="231"/>
      <c r="J232" s="231"/>
      <c r="K232" s="231"/>
      <c r="L232" s="231"/>
      <c r="M232" s="231"/>
      <c r="N232" s="232"/>
      <c r="V232" s="15"/>
      <c r="W232" s="15"/>
      <c r="X232" s="15"/>
      <c r="Y232" s="15"/>
    </row>
    <row r="233" spans="1:25" ht="12.75" customHeight="1" thickBot="1" x14ac:dyDescent="0.25">
      <c r="A233" s="769" t="s">
        <v>6</v>
      </c>
      <c r="B233" s="770"/>
      <c r="C233" s="770"/>
      <c r="D233" s="770"/>
      <c r="E233" s="770"/>
      <c r="F233" s="770"/>
      <c r="G233" s="770"/>
      <c r="H233" s="770"/>
      <c r="I233" s="770"/>
      <c r="J233" s="770"/>
      <c r="K233" s="770"/>
      <c r="L233" s="770"/>
      <c r="M233" s="770"/>
      <c r="N233" s="771"/>
      <c r="V233" s="15"/>
      <c r="W233" s="15"/>
      <c r="X233" s="15"/>
      <c r="Y233" s="15"/>
    </row>
    <row r="234" spans="1:25" ht="12.75" customHeight="1" x14ac:dyDescent="0.2">
      <c r="A234" s="176" t="s">
        <v>50</v>
      </c>
      <c r="B234" s="177"/>
      <c r="C234" s="178"/>
      <c r="D234" s="235">
        <v>3860</v>
      </c>
      <c r="E234" s="236">
        <v>3635</v>
      </c>
      <c r="F234" s="237">
        <f t="shared" ref="F234:F239" si="102">+D234/E234</f>
        <v>1.061898211829436</v>
      </c>
      <c r="G234" s="236">
        <v>3376</v>
      </c>
      <c r="H234" s="238">
        <v>3262</v>
      </c>
      <c r="I234" s="239">
        <f t="shared" ref="I234:J247" si="103">+G234/D234</f>
        <v>0.87461139896373052</v>
      </c>
      <c r="J234" s="239">
        <f t="shared" si="103"/>
        <v>0.89738651994497942</v>
      </c>
      <c r="K234" s="236">
        <v>3022</v>
      </c>
      <c r="L234" s="238">
        <v>2760</v>
      </c>
      <c r="M234" s="239">
        <f t="shared" ref="M234:M239" si="104">+K234/E234</f>
        <v>0.83136176066024758</v>
      </c>
      <c r="N234" s="240">
        <v>0.92642550582464744</v>
      </c>
      <c r="V234" s="15"/>
      <c r="W234" s="15"/>
      <c r="X234" s="15"/>
      <c r="Y234" s="15"/>
    </row>
    <row r="235" spans="1:25" ht="12.75" customHeight="1" x14ac:dyDescent="0.2">
      <c r="A235" s="759" t="s">
        <v>51</v>
      </c>
      <c r="B235" s="762" t="s">
        <v>52</v>
      </c>
      <c r="C235" s="763"/>
      <c r="D235" s="241">
        <v>2351</v>
      </c>
      <c r="E235" s="242">
        <v>2183</v>
      </c>
      <c r="F235" s="243">
        <f t="shared" si="102"/>
        <v>1.0769583142464498</v>
      </c>
      <c r="G235" s="244">
        <v>2019</v>
      </c>
      <c r="H235" s="242">
        <v>1923</v>
      </c>
      <c r="I235" s="245">
        <f t="shared" si="103"/>
        <v>0.85878349638451723</v>
      </c>
      <c r="J235" s="245">
        <f t="shared" si="103"/>
        <v>0.88089784699954188</v>
      </c>
      <c r="K235" s="244">
        <v>1813</v>
      </c>
      <c r="L235" s="244">
        <v>1605</v>
      </c>
      <c r="M235" s="245">
        <f t="shared" si="104"/>
        <v>0.83050847457627119</v>
      </c>
      <c r="N235" s="246">
        <v>0.94279771190847639</v>
      </c>
      <c r="V235" s="15"/>
      <c r="W235" s="15"/>
      <c r="X235" s="15"/>
      <c r="Y235" s="15"/>
    </row>
    <row r="236" spans="1:25" ht="12.75" customHeight="1" x14ac:dyDescent="0.2">
      <c r="A236" s="760"/>
      <c r="B236" s="764" t="s">
        <v>51</v>
      </c>
      <c r="C236" s="191" t="s">
        <v>53</v>
      </c>
      <c r="D236" s="247">
        <v>2213</v>
      </c>
      <c r="E236" s="248">
        <v>2054</v>
      </c>
      <c r="F236" s="249">
        <f t="shared" si="102"/>
        <v>1.0774099318403116</v>
      </c>
      <c r="G236" s="250">
        <v>1916</v>
      </c>
      <c r="H236" s="248">
        <v>1821</v>
      </c>
      <c r="I236" s="251">
        <f t="shared" si="103"/>
        <v>0.8657930411206507</v>
      </c>
      <c r="J236" s="251">
        <f t="shared" si="103"/>
        <v>0.88656280428432332</v>
      </c>
      <c r="K236" s="250">
        <v>1711</v>
      </c>
      <c r="L236" s="250">
        <v>1502</v>
      </c>
      <c r="M236" s="251">
        <f t="shared" si="104"/>
        <v>0.83300876338851026</v>
      </c>
      <c r="N236" s="252">
        <v>0.93959362987369577</v>
      </c>
      <c r="V236" s="15"/>
      <c r="W236" s="15"/>
      <c r="X236" s="15"/>
      <c r="Y236" s="15"/>
    </row>
    <row r="237" spans="1:25" ht="12.75" customHeight="1" x14ac:dyDescent="0.2">
      <c r="A237" s="760"/>
      <c r="B237" s="765"/>
      <c r="C237" s="198" t="s">
        <v>54</v>
      </c>
      <c r="D237" s="253">
        <v>138</v>
      </c>
      <c r="E237" s="254">
        <v>138</v>
      </c>
      <c r="F237" s="255">
        <f t="shared" si="102"/>
        <v>1</v>
      </c>
      <c r="G237" s="256">
        <v>103</v>
      </c>
      <c r="H237" s="254">
        <v>103</v>
      </c>
      <c r="I237" s="257">
        <f t="shared" si="103"/>
        <v>0.74637681159420288</v>
      </c>
      <c r="J237" s="257">
        <f t="shared" si="103"/>
        <v>0.74637681159420288</v>
      </c>
      <c r="K237" s="256">
        <v>103</v>
      </c>
      <c r="L237" s="256">
        <v>103</v>
      </c>
      <c r="M237" s="257">
        <f t="shared" si="104"/>
        <v>0.74637681159420288</v>
      </c>
      <c r="N237" s="258">
        <v>1</v>
      </c>
      <c r="V237" s="15"/>
      <c r="W237" s="15"/>
      <c r="X237" s="15"/>
      <c r="Y237" s="15"/>
    </row>
    <row r="238" spans="1:25" ht="12.75" customHeight="1" x14ac:dyDescent="0.2">
      <c r="A238" s="760"/>
      <c r="B238" s="762" t="s">
        <v>55</v>
      </c>
      <c r="C238" s="763"/>
      <c r="D238" s="241">
        <v>1509</v>
      </c>
      <c r="E238" s="242">
        <v>1482</v>
      </c>
      <c r="F238" s="243">
        <f t="shared" si="102"/>
        <v>1.0182186234817814</v>
      </c>
      <c r="G238" s="244">
        <v>1357</v>
      </c>
      <c r="H238" s="242">
        <v>1350</v>
      </c>
      <c r="I238" s="245">
        <f t="shared" si="103"/>
        <v>0.89927104042412198</v>
      </c>
      <c r="J238" s="245">
        <f t="shared" si="103"/>
        <v>0.91093117408906887</v>
      </c>
      <c r="K238" s="244">
        <v>1218</v>
      </c>
      <c r="L238" s="244">
        <v>1155</v>
      </c>
      <c r="M238" s="245">
        <f t="shared" si="104"/>
        <v>0.82186234817813764</v>
      </c>
      <c r="N238" s="246">
        <v>0.90222222222222226</v>
      </c>
      <c r="V238" s="15"/>
      <c r="W238" s="15"/>
      <c r="X238" s="15"/>
      <c r="Y238" s="15"/>
    </row>
    <row r="239" spans="1:25" ht="12.75" customHeight="1" x14ac:dyDescent="0.2">
      <c r="A239" s="760"/>
      <c r="B239" s="764" t="s">
        <v>51</v>
      </c>
      <c r="C239" s="191" t="s">
        <v>53</v>
      </c>
      <c r="D239" s="247">
        <v>1509</v>
      </c>
      <c r="E239" s="248">
        <v>1482</v>
      </c>
      <c r="F239" s="249">
        <f t="shared" si="102"/>
        <v>1.0182186234817814</v>
      </c>
      <c r="G239" s="250">
        <v>1357</v>
      </c>
      <c r="H239" s="248">
        <v>1350</v>
      </c>
      <c r="I239" s="251">
        <f t="shared" si="103"/>
        <v>0.89927104042412198</v>
      </c>
      <c r="J239" s="251">
        <f t="shared" si="103"/>
        <v>0.91093117408906887</v>
      </c>
      <c r="K239" s="250">
        <v>1218</v>
      </c>
      <c r="L239" s="250">
        <v>1155</v>
      </c>
      <c r="M239" s="251">
        <f t="shared" si="104"/>
        <v>0.82186234817813764</v>
      </c>
      <c r="N239" s="252">
        <v>0.90222222222222226</v>
      </c>
      <c r="V239" s="15"/>
      <c r="W239" s="15"/>
      <c r="X239" s="15"/>
      <c r="Y239" s="15"/>
    </row>
    <row r="240" spans="1:25" ht="12.75" customHeight="1" thickBot="1" x14ac:dyDescent="0.25">
      <c r="A240" s="767"/>
      <c r="B240" s="768"/>
      <c r="C240" s="205" t="s">
        <v>54</v>
      </c>
      <c r="D240" s="259">
        <v>0</v>
      </c>
      <c r="E240" s="260">
        <v>0</v>
      </c>
      <c r="F240" s="261" t="s">
        <v>69</v>
      </c>
      <c r="G240" s="262">
        <v>0</v>
      </c>
      <c r="H240" s="260">
        <v>0</v>
      </c>
      <c r="I240" s="263" t="s">
        <v>69</v>
      </c>
      <c r="J240" s="263" t="s">
        <v>69</v>
      </c>
      <c r="K240" s="262">
        <v>0</v>
      </c>
      <c r="L240" s="262">
        <v>0</v>
      </c>
      <c r="M240" s="263" t="s">
        <v>69</v>
      </c>
      <c r="N240" s="264" t="s">
        <v>69</v>
      </c>
      <c r="V240" s="15" t="s">
        <v>63</v>
      </c>
      <c r="W240" s="15" t="s">
        <v>59</v>
      </c>
      <c r="X240" s="15"/>
      <c r="Y240" s="15"/>
    </row>
    <row r="241" spans="1:27" ht="12.75" customHeight="1" thickBot="1" x14ac:dyDescent="0.25">
      <c r="A241" s="769" t="s">
        <v>7</v>
      </c>
      <c r="B241" s="770"/>
      <c r="C241" s="770"/>
      <c r="D241" s="770"/>
      <c r="E241" s="770"/>
      <c r="F241" s="770"/>
      <c r="G241" s="770"/>
      <c r="H241" s="770"/>
      <c r="I241" s="770"/>
      <c r="J241" s="770"/>
      <c r="K241" s="770"/>
      <c r="L241" s="770"/>
      <c r="M241" s="770"/>
      <c r="N241" s="771"/>
      <c r="V241" s="15">
        <v>56.852116997340971</v>
      </c>
      <c r="W241" s="15">
        <v>56.852116997340971</v>
      </c>
      <c r="X241" s="15"/>
      <c r="Y241" s="15"/>
    </row>
    <row r="242" spans="1:27" ht="12.75" customHeight="1" x14ac:dyDescent="0.2">
      <c r="A242" s="176" t="s">
        <v>50</v>
      </c>
      <c r="B242" s="177"/>
      <c r="C242" s="178"/>
      <c r="D242" s="235">
        <v>5154</v>
      </c>
      <c r="E242" s="236">
        <v>4843</v>
      </c>
      <c r="F242" s="237">
        <f t="shared" ref="F242:F247" si="105">D242/E242</f>
        <v>1.0642163947966137</v>
      </c>
      <c r="G242" s="236">
        <v>5451</v>
      </c>
      <c r="H242" s="238">
        <v>4396</v>
      </c>
      <c r="I242" s="239">
        <f t="shared" ref="I242:I247" si="106">G242/D242</f>
        <v>1.0576251455180443</v>
      </c>
      <c r="J242" s="239">
        <f t="shared" si="103"/>
        <v>0.90770183770390256</v>
      </c>
      <c r="K242" s="236">
        <v>4174</v>
      </c>
      <c r="L242" s="238">
        <v>3694</v>
      </c>
      <c r="M242" s="239">
        <f t="shared" ref="M242:M247" si="107">K242/E242</f>
        <v>0.86186248193268633</v>
      </c>
      <c r="N242" s="240">
        <v>0.94949954504094636</v>
      </c>
      <c r="X242" s="15">
        <v>43.147883002659029</v>
      </c>
      <c r="Y242" s="15">
        <v>100</v>
      </c>
      <c r="Z242" s="15"/>
      <c r="AA242" s="15"/>
    </row>
    <row r="243" spans="1:27" ht="12.75" customHeight="1" x14ac:dyDescent="0.2">
      <c r="A243" s="759" t="s">
        <v>51</v>
      </c>
      <c r="B243" s="762" t="s">
        <v>52</v>
      </c>
      <c r="C243" s="763"/>
      <c r="D243" s="241">
        <v>3311</v>
      </c>
      <c r="E243" s="242">
        <v>3079</v>
      </c>
      <c r="F243" s="243">
        <f t="shared" si="105"/>
        <v>1.0753491393309516</v>
      </c>
      <c r="G243" s="244">
        <v>2740</v>
      </c>
      <c r="H243" s="242">
        <v>2735</v>
      </c>
      <c r="I243" s="245">
        <f t="shared" si="106"/>
        <v>0.82754454847478098</v>
      </c>
      <c r="J243" s="245">
        <f t="shared" si="103"/>
        <v>0.88827541409548549</v>
      </c>
      <c r="K243" s="244">
        <v>2533</v>
      </c>
      <c r="L243" s="244">
        <v>2189</v>
      </c>
      <c r="M243" s="245">
        <f t="shared" si="107"/>
        <v>0.82266969795388112</v>
      </c>
      <c r="N243" s="246">
        <v>0.92614259597806214</v>
      </c>
      <c r="X243" s="15">
        <v>100</v>
      </c>
      <c r="Y243" s="15"/>
      <c r="Z243" s="15"/>
      <c r="AA243" s="15"/>
    </row>
    <row r="244" spans="1:27" ht="12.75" customHeight="1" x14ac:dyDescent="0.2">
      <c r="A244" s="760"/>
      <c r="B244" s="764" t="s">
        <v>51</v>
      </c>
      <c r="C244" s="191" t="s">
        <v>53</v>
      </c>
      <c r="D244" s="247">
        <v>3197</v>
      </c>
      <c r="E244" s="248">
        <v>2970</v>
      </c>
      <c r="F244" s="249">
        <f t="shared" si="105"/>
        <v>1.0764309764309765</v>
      </c>
      <c r="G244" s="250">
        <v>2782</v>
      </c>
      <c r="H244" s="248">
        <v>2669</v>
      </c>
      <c r="I244" s="251">
        <f t="shared" si="106"/>
        <v>0.87019080387863623</v>
      </c>
      <c r="J244" s="251">
        <f t="shared" si="103"/>
        <v>0.8986531986531987</v>
      </c>
      <c r="K244" s="250">
        <v>2465</v>
      </c>
      <c r="L244" s="250">
        <v>2121</v>
      </c>
      <c r="M244" s="251">
        <f t="shared" si="107"/>
        <v>0.82996632996633002</v>
      </c>
      <c r="N244" s="252">
        <v>0.92356687898089174</v>
      </c>
      <c r="X244" s="15"/>
      <c r="Y244" s="15"/>
      <c r="Z244" s="15"/>
      <c r="AA244" s="15"/>
    </row>
    <row r="245" spans="1:27" ht="12.75" customHeight="1" x14ac:dyDescent="0.2">
      <c r="A245" s="760"/>
      <c r="B245" s="765"/>
      <c r="C245" s="198" t="s">
        <v>54</v>
      </c>
      <c r="D245" s="253">
        <v>114</v>
      </c>
      <c r="E245" s="254">
        <v>114</v>
      </c>
      <c r="F245" s="255">
        <f t="shared" si="105"/>
        <v>1</v>
      </c>
      <c r="G245" s="256">
        <v>68</v>
      </c>
      <c r="H245" s="254">
        <v>68</v>
      </c>
      <c r="I245" s="257">
        <f t="shared" si="106"/>
        <v>0.59649122807017541</v>
      </c>
      <c r="J245" s="257">
        <f t="shared" si="103"/>
        <v>0.59649122807017541</v>
      </c>
      <c r="K245" s="256">
        <v>68</v>
      </c>
      <c r="L245" s="256">
        <v>68</v>
      </c>
      <c r="M245" s="257">
        <f t="shared" si="107"/>
        <v>0.59649122807017541</v>
      </c>
      <c r="N245" s="258">
        <v>1</v>
      </c>
      <c r="X245" s="15"/>
      <c r="Y245" s="15"/>
      <c r="Z245" s="15"/>
      <c r="AA245" s="15"/>
    </row>
    <row r="246" spans="1:27" ht="12.75" customHeight="1" x14ac:dyDescent="0.2">
      <c r="A246" s="760"/>
      <c r="B246" s="762" t="s">
        <v>55</v>
      </c>
      <c r="C246" s="763"/>
      <c r="D246" s="241">
        <v>1843</v>
      </c>
      <c r="E246" s="242">
        <v>1808</v>
      </c>
      <c r="F246" s="243">
        <f t="shared" si="105"/>
        <v>1.019358407079646</v>
      </c>
      <c r="G246" s="244">
        <v>1691</v>
      </c>
      <c r="H246" s="242">
        <v>1675</v>
      </c>
      <c r="I246" s="245">
        <f t="shared" si="106"/>
        <v>0.91752577319587625</v>
      </c>
      <c r="J246" s="245">
        <f t="shared" si="103"/>
        <v>0.92643805309734517</v>
      </c>
      <c r="K246" s="244">
        <v>1652</v>
      </c>
      <c r="L246" s="244">
        <v>1506</v>
      </c>
      <c r="M246" s="245">
        <f t="shared" si="107"/>
        <v>0.91371681415929207</v>
      </c>
      <c r="N246" s="246">
        <v>0.98626865671641795</v>
      </c>
      <c r="X246" s="15"/>
      <c r="Y246" s="15"/>
      <c r="Z246" s="15"/>
      <c r="AA246" s="15"/>
    </row>
    <row r="247" spans="1:27" ht="12.75" customHeight="1" x14ac:dyDescent="0.2">
      <c r="A247" s="760"/>
      <c r="B247" s="764" t="s">
        <v>51</v>
      </c>
      <c r="C247" s="191" t="s">
        <v>53</v>
      </c>
      <c r="D247" s="247">
        <v>1843</v>
      </c>
      <c r="E247" s="248">
        <v>1808</v>
      </c>
      <c r="F247" s="249">
        <f t="shared" si="105"/>
        <v>1.019358407079646</v>
      </c>
      <c r="G247" s="250">
        <v>1691</v>
      </c>
      <c r="H247" s="248">
        <v>1675</v>
      </c>
      <c r="I247" s="251">
        <f t="shared" si="106"/>
        <v>0.91752577319587625</v>
      </c>
      <c r="J247" s="251">
        <f t="shared" si="103"/>
        <v>0.92643805309734517</v>
      </c>
      <c r="K247" s="250">
        <v>1652</v>
      </c>
      <c r="L247" s="250">
        <v>1506</v>
      </c>
      <c r="M247" s="251">
        <f t="shared" si="107"/>
        <v>0.91371681415929207</v>
      </c>
      <c r="N247" s="252">
        <v>0.98626865671641795</v>
      </c>
    </row>
    <row r="248" spans="1:27" ht="12.75" customHeight="1" thickBot="1" x14ac:dyDescent="0.25">
      <c r="A248" s="767"/>
      <c r="B248" s="768"/>
      <c r="C248" s="205" t="s">
        <v>54</v>
      </c>
      <c r="D248" s="259">
        <v>0</v>
      </c>
      <c r="E248" s="260">
        <v>0</v>
      </c>
      <c r="F248" s="261" t="s">
        <v>69</v>
      </c>
      <c r="G248" s="262">
        <v>0</v>
      </c>
      <c r="H248" s="260">
        <v>0</v>
      </c>
      <c r="I248" s="263" t="s">
        <v>69</v>
      </c>
      <c r="J248" s="263" t="s">
        <v>69</v>
      </c>
      <c r="K248" s="262">
        <v>0</v>
      </c>
      <c r="L248" s="262">
        <v>0</v>
      </c>
      <c r="M248" s="263" t="s">
        <v>69</v>
      </c>
      <c r="N248" s="264" t="s">
        <v>69</v>
      </c>
    </row>
    <row r="249" spans="1:27" ht="12.75" customHeight="1" thickBot="1" x14ac:dyDescent="0.25">
      <c r="A249" s="756" t="s">
        <v>8</v>
      </c>
      <c r="B249" s="757"/>
      <c r="C249" s="757"/>
      <c r="D249" s="757"/>
      <c r="E249" s="757"/>
      <c r="F249" s="757"/>
      <c r="G249" s="757"/>
      <c r="H249" s="757"/>
      <c r="I249" s="757"/>
      <c r="J249" s="757"/>
      <c r="K249" s="757"/>
      <c r="L249" s="757"/>
      <c r="M249" s="757"/>
      <c r="N249" s="758"/>
    </row>
    <row r="250" spans="1:27" ht="12.75" customHeight="1" x14ac:dyDescent="0.2">
      <c r="A250" s="176" t="s">
        <v>50</v>
      </c>
      <c r="B250" s="177"/>
      <c r="C250" s="178"/>
      <c r="D250" s="235">
        <v>6215</v>
      </c>
      <c r="E250" s="236">
        <v>5826</v>
      </c>
      <c r="F250" s="237">
        <f t="shared" ref="F250:F255" si="108">D250/E250</f>
        <v>1.0667696532784072</v>
      </c>
      <c r="G250" s="236">
        <v>5439</v>
      </c>
      <c r="H250" s="238">
        <v>5276</v>
      </c>
      <c r="I250" s="239">
        <f t="shared" ref="I250:I255" si="109">G250/D250</f>
        <v>0.87514078841512466</v>
      </c>
      <c r="J250" s="239">
        <f t="shared" ref="J250:J255" si="110">+H250/E250</f>
        <v>0.90559560590456578</v>
      </c>
      <c r="K250" s="236">
        <v>5112</v>
      </c>
      <c r="L250" s="238">
        <v>4400</v>
      </c>
      <c r="M250" s="239">
        <f t="shared" ref="M250:M255" si="111">K250/E250</f>
        <v>0.87744593202883625</v>
      </c>
      <c r="N250" s="240">
        <v>0.96891584533737685</v>
      </c>
    </row>
    <row r="251" spans="1:27" ht="12.75" customHeight="1" x14ac:dyDescent="0.2">
      <c r="A251" s="759" t="s">
        <v>51</v>
      </c>
      <c r="B251" s="762" t="s">
        <v>52</v>
      </c>
      <c r="C251" s="763"/>
      <c r="D251" s="241">
        <v>3778</v>
      </c>
      <c r="E251" s="242">
        <v>3487</v>
      </c>
      <c r="F251" s="243">
        <f t="shared" si="108"/>
        <v>1.083452824777746</v>
      </c>
      <c r="G251" s="244">
        <v>3171</v>
      </c>
      <c r="H251" s="242">
        <v>3057</v>
      </c>
      <c r="I251" s="245">
        <f t="shared" si="109"/>
        <v>0.83933298041291693</v>
      </c>
      <c r="J251" s="245">
        <f t="shared" si="110"/>
        <v>0.87668482936621739</v>
      </c>
      <c r="K251" s="244">
        <v>2922</v>
      </c>
      <c r="L251" s="244">
        <v>2467</v>
      </c>
      <c r="M251" s="245">
        <f t="shared" si="111"/>
        <v>0.83796960137654142</v>
      </c>
      <c r="N251" s="246">
        <v>0.95583905789990187</v>
      </c>
    </row>
    <row r="252" spans="1:27" ht="12.75" customHeight="1" x14ac:dyDescent="0.2">
      <c r="A252" s="760"/>
      <c r="B252" s="764" t="s">
        <v>51</v>
      </c>
      <c r="C252" s="191" t="s">
        <v>53</v>
      </c>
      <c r="D252" s="247">
        <v>3700</v>
      </c>
      <c r="E252" s="248">
        <v>3412</v>
      </c>
      <c r="F252" s="249">
        <f t="shared" si="108"/>
        <v>1.0844079718640094</v>
      </c>
      <c r="G252" s="250">
        <v>3112</v>
      </c>
      <c r="H252" s="248">
        <v>2998</v>
      </c>
      <c r="I252" s="251">
        <f t="shared" si="109"/>
        <v>0.84108108108108104</v>
      </c>
      <c r="J252" s="251">
        <f t="shared" si="110"/>
        <v>0.87866354044548656</v>
      </c>
      <c r="K252" s="250">
        <v>2863</v>
      </c>
      <c r="L252" s="250">
        <v>2416</v>
      </c>
      <c r="M252" s="251">
        <f t="shared" si="111"/>
        <v>0.83909730363423207</v>
      </c>
      <c r="N252" s="252">
        <v>0.95496997998665778</v>
      </c>
    </row>
    <row r="253" spans="1:27" ht="12.75" customHeight="1" x14ac:dyDescent="0.2">
      <c r="A253" s="760"/>
      <c r="B253" s="765"/>
      <c r="C253" s="198" t="s">
        <v>54</v>
      </c>
      <c r="D253" s="253">
        <v>78</v>
      </c>
      <c r="E253" s="254">
        <v>78</v>
      </c>
      <c r="F253" s="255">
        <f t="shared" si="108"/>
        <v>1</v>
      </c>
      <c r="G253" s="256">
        <v>59</v>
      </c>
      <c r="H253" s="254">
        <v>59</v>
      </c>
      <c r="I253" s="257">
        <f t="shared" si="109"/>
        <v>0.75641025641025639</v>
      </c>
      <c r="J253" s="257">
        <f t="shared" si="110"/>
        <v>0.75641025641025639</v>
      </c>
      <c r="K253" s="256">
        <v>59</v>
      </c>
      <c r="L253" s="256">
        <v>51</v>
      </c>
      <c r="M253" s="257">
        <f t="shared" si="111"/>
        <v>0.75641025641025639</v>
      </c>
      <c r="N253" s="258">
        <v>1</v>
      </c>
    </row>
    <row r="254" spans="1:27" ht="12.75" customHeight="1" x14ac:dyDescent="0.2">
      <c r="A254" s="760"/>
      <c r="B254" s="762" t="s">
        <v>55</v>
      </c>
      <c r="C254" s="763"/>
      <c r="D254" s="241">
        <v>2437</v>
      </c>
      <c r="E254" s="242">
        <v>2380</v>
      </c>
      <c r="F254" s="243">
        <f t="shared" si="108"/>
        <v>1.0239495798319327</v>
      </c>
      <c r="G254" s="244">
        <v>2268</v>
      </c>
      <c r="H254" s="242">
        <v>2236</v>
      </c>
      <c r="I254" s="245">
        <f t="shared" si="109"/>
        <v>0.93065244152646698</v>
      </c>
      <c r="J254" s="245">
        <f t="shared" si="110"/>
        <v>0.93949579831932772</v>
      </c>
      <c r="K254" s="244">
        <v>2202</v>
      </c>
      <c r="L254" s="244">
        <v>1935</v>
      </c>
      <c r="M254" s="245">
        <f t="shared" si="111"/>
        <v>0.92521008403361349</v>
      </c>
      <c r="N254" s="246">
        <v>0.98479427549194987</v>
      </c>
    </row>
    <row r="255" spans="1:27" ht="12.75" customHeight="1" x14ac:dyDescent="0.2">
      <c r="A255" s="760"/>
      <c r="B255" s="764" t="s">
        <v>51</v>
      </c>
      <c r="C255" s="191" t="s">
        <v>53</v>
      </c>
      <c r="D255" s="247">
        <v>2437</v>
      </c>
      <c r="E255" s="248">
        <v>2380</v>
      </c>
      <c r="F255" s="249">
        <f t="shared" si="108"/>
        <v>1.0239495798319327</v>
      </c>
      <c r="G255" s="250">
        <v>2268</v>
      </c>
      <c r="H255" s="248">
        <v>2236</v>
      </c>
      <c r="I255" s="251">
        <f t="shared" si="109"/>
        <v>0.93065244152646698</v>
      </c>
      <c r="J255" s="251">
        <f t="shared" si="110"/>
        <v>0.93949579831932772</v>
      </c>
      <c r="K255" s="250">
        <v>2202</v>
      </c>
      <c r="L255" s="250">
        <v>1935</v>
      </c>
      <c r="M255" s="251">
        <f t="shared" si="111"/>
        <v>0.92521008403361349</v>
      </c>
      <c r="N255" s="252">
        <v>0.98479427549194987</v>
      </c>
    </row>
    <row r="256" spans="1:27" ht="12.75" customHeight="1" thickBot="1" x14ac:dyDescent="0.25">
      <c r="A256" s="767"/>
      <c r="B256" s="768"/>
      <c r="C256" s="205" t="s">
        <v>54</v>
      </c>
      <c r="D256" s="259">
        <v>0</v>
      </c>
      <c r="E256" s="260">
        <v>0</v>
      </c>
      <c r="F256" s="261" t="s">
        <v>69</v>
      </c>
      <c r="G256" s="262">
        <v>0</v>
      </c>
      <c r="H256" s="260">
        <v>0</v>
      </c>
      <c r="I256" s="263" t="s">
        <v>69</v>
      </c>
      <c r="J256" s="263" t="s">
        <v>69</v>
      </c>
      <c r="K256" s="262">
        <v>0</v>
      </c>
      <c r="L256" s="262">
        <v>0</v>
      </c>
      <c r="M256" s="263" t="s">
        <v>69</v>
      </c>
      <c r="N256" s="264" t="s">
        <v>69</v>
      </c>
    </row>
    <row r="257" spans="1:14" ht="12.75" customHeight="1" thickBot="1" x14ac:dyDescent="0.25">
      <c r="A257" s="756" t="s">
        <v>9</v>
      </c>
      <c r="B257" s="757"/>
      <c r="C257" s="757"/>
      <c r="D257" s="757"/>
      <c r="E257" s="757"/>
      <c r="F257" s="757"/>
      <c r="G257" s="757"/>
      <c r="H257" s="757"/>
      <c r="I257" s="757"/>
      <c r="J257" s="757"/>
      <c r="K257" s="757"/>
      <c r="L257" s="757"/>
      <c r="M257" s="757"/>
      <c r="N257" s="758"/>
    </row>
    <row r="258" spans="1:14" ht="12.75" customHeight="1" x14ac:dyDescent="0.2">
      <c r="A258" s="176" t="s">
        <v>50</v>
      </c>
      <c r="B258" s="177"/>
      <c r="C258" s="178"/>
      <c r="D258" s="235">
        <v>8715</v>
      </c>
      <c r="E258" s="236">
        <v>8242</v>
      </c>
      <c r="F258" s="237">
        <v>1.0573889832564911</v>
      </c>
      <c r="G258" s="236">
        <v>7779</v>
      </c>
      <c r="H258" s="238">
        <v>7570</v>
      </c>
      <c r="I258" s="239">
        <v>0.89259896729776245</v>
      </c>
      <c r="J258" s="239">
        <v>0.91846639165251154</v>
      </c>
      <c r="K258" s="236">
        <v>7319</v>
      </c>
      <c r="L258" s="238">
        <v>6592</v>
      </c>
      <c r="M258" s="239">
        <v>0.88801261829653</v>
      </c>
      <c r="N258" s="240">
        <v>0.96684280052840155</v>
      </c>
    </row>
    <row r="259" spans="1:14" ht="12.75" customHeight="1" x14ac:dyDescent="0.2">
      <c r="A259" s="759" t="s">
        <v>51</v>
      </c>
      <c r="B259" s="762" t="s">
        <v>52</v>
      </c>
      <c r="C259" s="763"/>
      <c r="D259" s="241">
        <v>4365</v>
      </c>
      <c r="E259" s="242">
        <v>4025</v>
      </c>
      <c r="F259" s="243">
        <v>1.0844720496894409</v>
      </c>
      <c r="G259" s="244">
        <v>3733</v>
      </c>
      <c r="H259" s="242">
        <v>3579</v>
      </c>
      <c r="I259" s="245">
        <v>0.85521191294387167</v>
      </c>
      <c r="J259" s="245">
        <v>0.88919254658385094</v>
      </c>
      <c r="K259" s="244">
        <v>3412</v>
      </c>
      <c r="L259" s="244">
        <v>2985</v>
      </c>
      <c r="M259" s="245">
        <v>0.8477018633540373</v>
      </c>
      <c r="N259" s="246">
        <v>0.95333892148644872</v>
      </c>
    </row>
    <row r="260" spans="1:14" ht="12.75" customHeight="1" x14ac:dyDescent="0.2">
      <c r="A260" s="760"/>
      <c r="B260" s="764" t="s">
        <v>51</v>
      </c>
      <c r="C260" s="191" t="s">
        <v>53</v>
      </c>
      <c r="D260" s="247">
        <v>4309</v>
      </c>
      <c r="E260" s="248">
        <v>3982</v>
      </c>
      <c r="F260" s="249">
        <v>1.082119537920643</v>
      </c>
      <c r="G260" s="250">
        <v>3692</v>
      </c>
      <c r="H260" s="248">
        <v>3546</v>
      </c>
      <c r="I260" s="251">
        <v>0.8568113251334416</v>
      </c>
      <c r="J260" s="251">
        <v>0.89050728277247615</v>
      </c>
      <c r="K260" s="250">
        <v>3378</v>
      </c>
      <c r="L260" s="250">
        <v>2949</v>
      </c>
      <c r="M260" s="251">
        <v>0.84831742842792568</v>
      </c>
      <c r="N260" s="252">
        <v>0.95262267343485618</v>
      </c>
    </row>
    <row r="261" spans="1:14" ht="12.75" customHeight="1" x14ac:dyDescent="0.2">
      <c r="A261" s="760"/>
      <c r="B261" s="765"/>
      <c r="C261" s="198" t="s">
        <v>54</v>
      </c>
      <c r="D261" s="253">
        <v>56</v>
      </c>
      <c r="E261" s="254">
        <v>56</v>
      </c>
      <c r="F261" s="255">
        <v>1</v>
      </c>
      <c r="G261" s="256">
        <v>41</v>
      </c>
      <c r="H261" s="254">
        <v>41</v>
      </c>
      <c r="I261" s="257">
        <v>0.7321428571428571</v>
      </c>
      <c r="J261" s="257">
        <v>0.7321428571428571</v>
      </c>
      <c r="K261" s="256">
        <v>41</v>
      </c>
      <c r="L261" s="256">
        <v>36</v>
      </c>
      <c r="M261" s="257">
        <v>0.7321428571428571</v>
      </c>
      <c r="N261" s="258">
        <v>1</v>
      </c>
    </row>
    <row r="262" spans="1:14" ht="12.75" customHeight="1" x14ac:dyDescent="0.2">
      <c r="A262" s="760"/>
      <c r="B262" s="762" t="s">
        <v>55</v>
      </c>
      <c r="C262" s="763"/>
      <c r="D262" s="241">
        <v>4350</v>
      </c>
      <c r="E262" s="242">
        <v>4261</v>
      </c>
      <c r="F262" s="243">
        <v>1.0208871157005397</v>
      </c>
      <c r="G262" s="244">
        <v>4046</v>
      </c>
      <c r="H262" s="242">
        <v>4015</v>
      </c>
      <c r="I262" s="245">
        <v>0.93011494252873561</v>
      </c>
      <c r="J262" s="245">
        <v>0.94226707345693494</v>
      </c>
      <c r="K262" s="244">
        <v>3923</v>
      </c>
      <c r="L262" s="244">
        <v>3611</v>
      </c>
      <c r="M262" s="245">
        <v>0.92067589767660174</v>
      </c>
      <c r="N262" s="246">
        <v>0.97708592777085923</v>
      </c>
    </row>
    <row r="263" spans="1:14" ht="12.75" customHeight="1" x14ac:dyDescent="0.2">
      <c r="A263" s="760"/>
      <c r="B263" s="764" t="s">
        <v>51</v>
      </c>
      <c r="C263" s="191" t="s">
        <v>53</v>
      </c>
      <c r="D263" s="247">
        <v>4350</v>
      </c>
      <c r="E263" s="248">
        <v>4261</v>
      </c>
      <c r="F263" s="249">
        <v>1.0208871157005397</v>
      </c>
      <c r="G263" s="250">
        <v>4046</v>
      </c>
      <c r="H263" s="248">
        <v>4015</v>
      </c>
      <c r="I263" s="251">
        <v>0.93011494252873561</v>
      </c>
      <c r="J263" s="251">
        <v>0.94226707345693494</v>
      </c>
      <c r="K263" s="250">
        <v>3923</v>
      </c>
      <c r="L263" s="250">
        <v>3611</v>
      </c>
      <c r="M263" s="251">
        <v>0.92067589767660174</v>
      </c>
      <c r="N263" s="252">
        <v>0.97708592777085923</v>
      </c>
    </row>
    <row r="264" spans="1:14" ht="12.75" customHeight="1" thickBot="1" x14ac:dyDescent="0.25">
      <c r="A264" s="767"/>
      <c r="B264" s="768"/>
      <c r="C264" s="205" t="s">
        <v>54</v>
      </c>
      <c r="D264" s="259">
        <v>0</v>
      </c>
      <c r="E264" s="260">
        <v>0</v>
      </c>
      <c r="F264" s="261" t="s">
        <v>69</v>
      </c>
      <c r="G264" s="262">
        <v>0</v>
      </c>
      <c r="H264" s="260">
        <v>0</v>
      </c>
      <c r="I264" s="263" t="s">
        <v>69</v>
      </c>
      <c r="J264" s="263" t="s">
        <v>69</v>
      </c>
      <c r="K264" s="262">
        <v>0</v>
      </c>
      <c r="L264" s="262">
        <v>0</v>
      </c>
      <c r="M264" s="263" t="s">
        <v>69</v>
      </c>
      <c r="N264" s="264" t="s">
        <v>69</v>
      </c>
    </row>
    <row r="265" spans="1:14" ht="12.75" customHeight="1" thickBot="1" x14ac:dyDescent="0.25">
      <c r="A265" s="756" t="s">
        <v>10</v>
      </c>
      <c r="B265" s="757"/>
      <c r="C265" s="757"/>
      <c r="D265" s="757"/>
      <c r="E265" s="757"/>
      <c r="F265" s="757"/>
      <c r="G265" s="757"/>
      <c r="H265" s="757"/>
      <c r="I265" s="757"/>
      <c r="J265" s="757"/>
      <c r="K265" s="757"/>
      <c r="L265" s="757"/>
      <c r="M265" s="757"/>
      <c r="N265" s="758"/>
    </row>
    <row r="266" spans="1:14" ht="12.75" customHeight="1" x14ac:dyDescent="0.2">
      <c r="A266" s="176" t="s">
        <v>50</v>
      </c>
      <c r="B266" s="177"/>
      <c r="C266" s="178"/>
      <c r="D266" s="235">
        <v>10113</v>
      </c>
      <c r="E266" s="236">
        <v>9336</v>
      </c>
      <c r="F266" s="237">
        <f t="shared" ref="F266:F271" si="112">D266/E266</f>
        <v>1.0832262210796915</v>
      </c>
      <c r="G266" s="236">
        <v>9037</v>
      </c>
      <c r="H266" s="238">
        <v>8583</v>
      </c>
      <c r="I266" s="239">
        <f t="shared" ref="I266:I271" si="113">G266/D266</f>
        <v>0.8936022940769307</v>
      </c>
      <c r="J266" s="239">
        <f t="shared" ref="J266:J271" si="114">+H266/E266</f>
        <v>0.91934447300771205</v>
      </c>
      <c r="K266" s="236">
        <v>8197</v>
      </c>
      <c r="L266" s="238">
        <v>7538</v>
      </c>
      <c r="M266" s="239">
        <f t="shared" ref="M266:M271" si="115">+K266/E266</f>
        <v>0.87799914310197091</v>
      </c>
      <c r="N266" s="240">
        <f t="shared" ref="N266:N271" si="116">K266/H266</f>
        <v>0.95502737970406615</v>
      </c>
    </row>
    <row r="267" spans="1:14" ht="12.75" customHeight="1" x14ac:dyDescent="0.2">
      <c r="A267" s="759" t="s">
        <v>51</v>
      </c>
      <c r="B267" s="762" t="s">
        <v>52</v>
      </c>
      <c r="C267" s="763"/>
      <c r="D267" s="241">
        <v>5104</v>
      </c>
      <c r="E267" s="242">
        <v>4575</v>
      </c>
      <c r="F267" s="243">
        <f t="shared" si="112"/>
        <v>1.1156284153005465</v>
      </c>
      <c r="G267" s="244">
        <v>4451</v>
      </c>
      <c r="H267" s="242">
        <v>4136</v>
      </c>
      <c r="I267" s="245">
        <f t="shared" si="113"/>
        <v>0.87206112852664575</v>
      </c>
      <c r="J267" s="245">
        <f t="shared" si="114"/>
        <v>0.9040437158469945</v>
      </c>
      <c r="K267" s="244">
        <v>3874</v>
      </c>
      <c r="L267" s="244">
        <v>3430</v>
      </c>
      <c r="M267" s="245">
        <f t="shared" si="115"/>
        <v>0.84677595628415303</v>
      </c>
      <c r="N267" s="246">
        <f t="shared" si="116"/>
        <v>0.93665377176015474</v>
      </c>
    </row>
    <row r="268" spans="1:14" ht="12.75" customHeight="1" x14ac:dyDescent="0.2">
      <c r="A268" s="760"/>
      <c r="B268" s="764" t="s">
        <v>51</v>
      </c>
      <c r="C268" s="191" t="s">
        <v>53</v>
      </c>
      <c r="D268" s="247">
        <v>5048</v>
      </c>
      <c r="E268" s="248">
        <v>4526</v>
      </c>
      <c r="F268" s="249">
        <f t="shared" si="112"/>
        <v>1.1153336279275299</v>
      </c>
      <c r="G268" s="250">
        <v>4408</v>
      </c>
      <c r="H268" s="248">
        <v>4097</v>
      </c>
      <c r="I268" s="251">
        <f t="shared" si="113"/>
        <v>0.87321711568938198</v>
      </c>
      <c r="J268" s="251">
        <f t="shared" si="114"/>
        <v>0.90521431727794965</v>
      </c>
      <c r="K268" s="250">
        <v>3832</v>
      </c>
      <c r="L268" s="250">
        <v>3396</v>
      </c>
      <c r="M268" s="251">
        <f t="shared" si="115"/>
        <v>0.84666372072470175</v>
      </c>
      <c r="N268" s="252">
        <f t="shared" si="116"/>
        <v>0.93531852575054919</v>
      </c>
    </row>
    <row r="269" spans="1:14" ht="12.75" customHeight="1" x14ac:dyDescent="0.2">
      <c r="A269" s="760"/>
      <c r="B269" s="765"/>
      <c r="C269" s="198" t="s">
        <v>54</v>
      </c>
      <c r="D269" s="253">
        <v>56</v>
      </c>
      <c r="E269" s="254">
        <v>55</v>
      </c>
      <c r="F269" s="255">
        <f t="shared" si="112"/>
        <v>1.0181818181818181</v>
      </c>
      <c r="G269" s="256">
        <v>43</v>
      </c>
      <c r="H269" s="254">
        <v>42</v>
      </c>
      <c r="I269" s="257">
        <f t="shared" si="113"/>
        <v>0.7678571428571429</v>
      </c>
      <c r="J269" s="257">
        <f t="shared" si="114"/>
        <v>0.76363636363636367</v>
      </c>
      <c r="K269" s="256">
        <v>42</v>
      </c>
      <c r="L269" s="256">
        <v>34</v>
      </c>
      <c r="M269" s="257">
        <f t="shared" si="115"/>
        <v>0.76363636363636367</v>
      </c>
      <c r="N269" s="258">
        <f t="shared" si="116"/>
        <v>1</v>
      </c>
    </row>
    <row r="270" spans="1:14" ht="12.75" customHeight="1" x14ac:dyDescent="0.2">
      <c r="A270" s="760"/>
      <c r="B270" s="762" t="s">
        <v>55</v>
      </c>
      <c r="C270" s="763"/>
      <c r="D270" s="241">
        <v>5009</v>
      </c>
      <c r="E270" s="242">
        <v>4813</v>
      </c>
      <c r="F270" s="243">
        <f t="shared" si="112"/>
        <v>1.0407230417618949</v>
      </c>
      <c r="G270" s="244">
        <v>4586</v>
      </c>
      <c r="H270" s="242">
        <v>4475</v>
      </c>
      <c r="I270" s="245">
        <f t="shared" si="113"/>
        <v>0.91555200638850065</v>
      </c>
      <c r="J270" s="245">
        <f t="shared" si="114"/>
        <v>0.92977353002285479</v>
      </c>
      <c r="K270" s="244">
        <v>4347</v>
      </c>
      <c r="L270" s="244">
        <v>4118</v>
      </c>
      <c r="M270" s="245">
        <f t="shared" si="115"/>
        <v>0.90317889050488265</v>
      </c>
      <c r="N270" s="246">
        <f t="shared" si="116"/>
        <v>0.97139664804469272</v>
      </c>
    </row>
    <row r="271" spans="1:14" ht="12.75" customHeight="1" x14ac:dyDescent="0.2">
      <c r="A271" s="760"/>
      <c r="B271" s="764" t="s">
        <v>51</v>
      </c>
      <c r="C271" s="191" t="s">
        <v>53</v>
      </c>
      <c r="D271" s="247">
        <v>5009</v>
      </c>
      <c r="E271" s="248">
        <v>4813</v>
      </c>
      <c r="F271" s="249">
        <f t="shared" si="112"/>
        <v>1.0407230417618949</v>
      </c>
      <c r="G271" s="250">
        <v>4586</v>
      </c>
      <c r="H271" s="248">
        <v>4475</v>
      </c>
      <c r="I271" s="251">
        <f t="shared" si="113"/>
        <v>0.91555200638850065</v>
      </c>
      <c r="J271" s="251">
        <f t="shared" si="114"/>
        <v>0.92977353002285479</v>
      </c>
      <c r="K271" s="250">
        <v>4347</v>
      </c>
      <c r="L271" s="250">
        <v>4118</v>
      </c>
      <c r="M271" s="251">
        <f t="shared" si="115"/>
        <v>0.90317889050488265</v>
      </c>
      <c r="N271" s="252">
        <f t="shared" si="116"/>
        <v>0.97139664804469272</v>
      </c>
    </row>
    <row r="272" spans="1:14" ht="12.75" customHeight="1" thickBot="1" x14ac:dyDescent="0.25">
      <c r="A272" s="767"/>
      <c r="B272" s="768"/>
      <c r="C272" s="205" t="s">
        <v>54</v>
      </c>
      <c r="D272" s="259">
        <v>0</v>
      </c>
      <c r="E272" s="260">
        <v>0</v>
      </c>
      <c r="F272" s="261" t="s">
        <v>69</v>
      </c>
      <c r="G272" s="262">
        <v>0</v>
      </c>
      <c r="H272" s="260">
        <v>0</v>
      </c>
      <c r="I272" s="263" t="s">
        <v>69</v>
      </c>
      <c r="J272" s="263" t="s">
        <v>69</v>
      </c>
      <c r="K272" s="262">
        <v>0</v>
      </c>
      <c r="L272" s="262">
        <v>0</v>
      </c>
      <c r="M272" s="263" t="s">
        <v>69</v>
      </c>
      <c r="N272" s="264" t="s">
        <v>69</v>
      </c>
    </row>
    <row r="273" spans="1:14" ht="12.75" customHeight="1" thickBot="1" x14ac:dyDescent="0.25">
      <c r="A273" s="756" t="s">
        <v>11</v>
      </c>
      <c r="B273" s="757"/>
      <c r="C273" s="757"/>
      <c r="D273" s="757"/>
      <c r="E273" s="757"/>
      <c r="F273" s="757"/>
      <c r="G273" s="757"/>
      <c r="H273" s="757"/>
      <c r="I273" s="757"/>
      <c r="J273" s="757"/>
      <c r="K273" s="757"/>
      <c r="L273" s="757"/>
      <c r="M273" s="757"/>
      <c r="N273" s="758"/>
    </row>
    <row r="274" spans="1:14" ht="12.75" customHeight="1" x14ac:dyDescent="0.2">
      <c r="A274" s="176" t="s">
        <v>50</v>
      </c>
      <c r="B274" s="177"/>
      <c r="C274" s="178"/>
      <c r="D274" s="235">
        <v>12815</v>
      </c>
      <c r="E274" s="236">
        <v>11978</v>
      </c>
      <c r="F274" s="237">
        <v>1.0698781098680914</v>
      </c>
      <c r="G274" s="236">
        <v>11511</v>
      </c>
      <c r="H274" s="238">
        <v>11037</v>
      </c>
      <c r="I274" s="239">
        <v>0.89824424502536093</v>
      </c>
      <c r="J274" s="239">
        <v>0.92143930539322094</v>
      </c>
      <c r="K274" s="236">
        <v>10357</v>
      </c>
      <c r="L274" s="238">
        <v>9774</v>
      </c>
      <c r="M274" s="239">
        <v>0.86466855902487894</v>
      </c>
      <c r="N274" s="240">
        <v>0.9383890549968289</v>
      </c>
    </row>
    <row r="275" spans="1:14" ht="12.75" customHeight="1" x14ac:dyDescent="0.2">
      <c r="A275" s="759" t="s">
        <v>51</v>
      </c>
      <c r="B275" s="762" t="s">
        <v>52</v>
      </c>
      <c r="C275" s="763"/>
      <c r="D275" s="241">
        <v>5979</v>
      </c>
      <c r="E275" s="242">
        <v>5448</v>
      </c>
      <c r="F275" s="243">
        <v>1.097466960352423</v>
      </c>
      <c r="G275" s="244">
        <v>5264</v>
      </c>
      <c r="H275" s="242">
        <v>4941</v>
      </c>
      <c r="I275" s="245">
        <v>0.88041478508111726</v>
      </c>
      <c r="J275" s="245">
        <v>0.9069383259911894</v>
      </c>
      <c r="K275" s="244">
        <v>4758</v>
      </c>
      <c r="L275" s="244">
        <v>4219</v>
      </c>
      <c r="M275" s="245">
        <v>0.87334801762114533</v>
      </c>
      <c r="N275" s="246">
        <v>0.96296296296296291</v>
      </c>
    </row>
    <row r="276" spans="1:14" ht="12.75" customHeight="1" x14ac:dyDescent="0.2">
      <c r="A276" s="760"/>
      <c r="B276" s="764" t="s">
        <v>51</v>
      </c>
      <c r="C276" s="191" t="s">
        <v>53</v>
      </c>
      <c r="D276" s="247">
        <v>5964</v>
      </c>
      <c r="E276" s="248">
        <v>5435</v>
      </c>
      <c r="F276" s="249">
        <v>1.0973321067157313</v>
      </c>
      <c r="G276" s="250">
        <v>5255</v>
      </c>
      <c r="H276" s="248">
        <v>4933</v>
      </c>
      <c r="I276" s="251">
        <v>0.88112005365526491</v>
      </c>
      <c r="J276" s="251">
        <v>0.90763569457221716</v>
      </c>
      <c r="K276" s="250">
        <v>4750</v>
      </c>
      <c r="L276" s="250">
        <v>4211</v>
      </c>
      <c r="M276" s="251">
        <v>0.87396504139834408</v>
      </c>
      <c r="N276" s="252">
        <v>0.96290289884451652</v>
      </c>
    </row>
    <row r="277" spans="1:14" ht="12.75" customHeight="1" x14ac:dyDescent="0.2">
      <c r="A277" s="760"/>
      <c r="B277" s="765"/>
      <c r="C277" s="198" t="s">
        <v>54</v>
      </c>
      <c r="D277" s="253">
        <v>15</v>
      </c>
      <c r="E277" s="254">
        <v>13</v>
      </c>
      <c r="F277" s="255">
        <v>1.1538461538461537</v>
      </c>
      <c r="G277" s="256">
        <v>9</v>
      </c>
      <c r="H277" s="254">
        <v>8</v>
      </c>
      <c r="I277" s="257">
        <v>0.6</v>
      </c>
      <c r="J277" s="257">
        <v>0.61538461538461542</v>
      </c>
      <c r="K277" s="256">
        <v>8</v>
      </c>
      <c r="L277" s="256">
        <v>8</v>
      </c>
      <c r="M277" s="257">
        <v>0.61538461538461542</v>
      </c>
      <c r="N277" s="258">
        <v>1</v>
      </c>
    </row>
    <row r="278" spans="1:14" ht="12.75" customHeight="1" x14ac:dyDescent="0.2">
      <c r="A278" s="760"/>
      <c r="B278" s="762" t="s">
        <v>55</v>
      </c>
      <c r="C278" s="763"/>
      <c r="D278" s="241">
        <v>6836</v>
      </c>
      <c r="E278" s="242">
        <v>6623</v>
      </c>
      <c r="F278" s="243">
        <v>1.0321606522723841</v>
      </c>
      <c r="G278" s="244">
        <v>6247</v>
      </c>
      <c r="H278" s="242">
        <v>6136</v>
      </c>
      <c r="I278" s="245">
        <v>0.91383850204798123</v>
      </c>
      <c r="J278" s="245">
        <v>0.92646836780914998</v>
      </c>
      <c r="K278" s="244">
        <v>5909</v>
      </c>
      <c r="L278" s="244">
        <v>5559</v>
      </c>
      <c r="M278" s="245">
        <v>0.89219386984750115</v>
      </c>
      <c r="N278" s="246">
        <v>0.96300521512385917</v>
      </c>
    </row>
    <row r="279" spans="1:14" ht="12.75" customHeight="1" x14ac:dyDescent="0.2">
      <c r="A279" s="760"/>
      <c r="B279" s="764" t="s">
        <v>51</v>
      </c>
      <c r="C279" s="191" t="s">
        <v>53</v>
      </c>
      <c r="D279" s="247">
        <v>6836</v>
      </c>
      <c r="E279" s="248">
        <v>6623</v>
      </c>
      <c r="F279" s="249">
        <v>1.0321606522723841</v>
      </c>
      <c r="G279" s="250">
        <v>6247</v>
      </c>
      <c r="H279" s="248">
        <v>6136</v>
      </c>
      <c r="I279" s="251">
        <v>0.91383850204798123</v>
      </c>
      <c r="J279" s="251">
        <v>0.92646836780914998</v>
      </c>
      <c r="K279" s="250">
        <v>5909</v>
      </c>
      <c r="L279" s="250">
        <v>5559</v>
      </c>
      <c r="M279" s="251">
        <v>0.89219386984750115</v>
      </c>
      <c r="N279" s="252">
        <v>0.96300521512385917</v>
      </c>
    </row>
    <row r="280" spans="1:14" ht="12.75" customHeight="1" thickBot="1" x14ac:dyDescent="0.25">
      <c r="A280" s="767"/>
      <c r="B280" s="768"/>
      <c r="C280" s="205" t="s">
        <v>54</v>
      </c>
      <c r="D280" s="259">
        <v>0</v>
      </c>
      <c r="E280" s="260">
        <v>0</v>
      </c>
      <c r="F280" s="261" t="s">
        <v>69</v>
      </c>
      <c r="G280" s="262">
        <v>0</v>
      </c>
      <c r="H280" s="260">
        <v>0</v>
      </c>
      <c r="I280" s="263" t="s">
        <v>69</v>
      </c>
      <c r="J280" s="263" t="s">
        <v>69</v>
      </c>
      <c r="K280" s="262">
        <v>0</v>
      </c>
      <c r="L280" s="262">
        <v>0</v>
      </c>
      <c r="M280" s="263" t="s">
        <v>69</v>
      </c>
      <c r="N280" s="264" t="s">
        <v>69</v>
      </c>
    </row>
    <row r="281" spans="1:14" ht="12.75" customHeight="1" thickBot="1" x14ac:dyDescent="0.25">
      <c r="A281" s="756" t="s">
        <v>12</v>
      </c>
      <c r="B281" s="757"/>
      <c r="C281" s="757"/>
      <c r="D281" s="757"/>
      <c r="E281" s="757"/>
      <c r="F281" s="757"/>
      <c r="G281" s="757"/>
      <c r="H281" s="757"/>
      <c r="I281" s="757"/>
      <c r="J281" s="757"/>
      <c r="K281" s="757"/>
      <c r="L281" s="757"/>
      <c r="M281" s="757"/>
      <c r="N281" s="758"/>
    </row>
    <row r="282" spans="1:14" ht="12.75" customHeight="1" x14ac:dyDescent="0.2">
      <c r="A282" s="176" t="s">
        <v>50</v>
      </c>
      <c r="B282" s="177"/>
      <c r="C282" s="178"/>
      <c r="D282" s="235">
        <v>17509</v>
      </c>
      <c r="E282" s="236">
        <v>16314</v>
      </c>
      <c r="F282" s="237">
        <f>D282/E282</f>
        <v>1.0732499693514772</v>
      </c>
      <c r="G282" s="236">
        <v>16057</v>
      </c>
      <c r="H282" s="238">
        <v>15398</v>
      </c>
      <c r="I282" s="239">
        <f>G282/D282</f>
        <v>0.91707122051516365</v>
      </c>
      <c r="J282" s="239">
        <f>+H282/E282</f>
        <v>0.94385190633811455</v>
      </c>
      <c r="K282" s="236">
        <v>14459</v>
      </c>
      <c r="L282" s="238">
        <v>13595</v>
      </c>
      <c r="M282" s="239">
        <f>+K282/E282</f>
        <v>0.88629398063013365</v>
      </c>
      <c r="N282" s="240">
        <f>K282/H282</f>
        <v>0.9390180542927653</v>
      </c>
    </row>
    <row r="283" spans="1:14" ht="12.75" customHeight="1" x14ac:dyDescent="0.2">
      <c r="A283" s="759" t="s">
        <v>51</v>
      </c>
      <c r="B283" s="762" t="s">
        <v>52</v>
      </c>
      <c r="C283" s="763"/>
      <c r="D283" s="241">
        <v>7513</v>
      </c>
      <c r="E283" s="242">
        <v>6814</v>
      </c>
      <c r="F283" s="243">
        <f>D283/E283</f>
        <v>1.1025829175227473</v>
      </c>
      <c r="G283" s="244">
        <v>6608</v>
      </c>
      <c r="H283" s="242">
        <v>6281</v>
      </c>
      <c r="I283" s="245">
        <f>G283/D283</f>
        <v>0.87954212697990153</v>
      </c>
      <c r="J283" s="245">
        <f>+H283/E283</f>
        <v>0.92177869093043729</v>
      </c>
      <c r="K283" s="244">
        <v>5825</v>
      </c>
      <c r="L283" s="244">
        <v>5407</v>
      </c>
      <c r="M283" s="245">
        <f>+K283/E283</f>
        <v>0.85485764602289405</v>
      </c>
      <c r="N283" s="246">
        <f>K283/H283</f>
        <v>0.92740009552619007</v>
      </c>
    </row>
    <row r="284" spans="1:14" ht="12.75" customHeight="1" x14ac:dyDescent="0.2">
      <c r="A284" s="760"/>
      <c r="B284" s="764" t="s">
        <v>51</v>
      </c>
      <c r="C284" s="191" t="s">
        <v>53</v>
      </c>
      <c r="D284" s="247">
        <v>7513</v>
      </c>
      <c r="E284" s="248">
        <v>6814</v>
      </c>
      <c r="F284" s="249">
        <f>D284/E284</f>
        <v>1.1025829175227473</v>
      </c>
      <c r="G284" s="250">
        <v>6608</v>
      </c>
      <c r="H284" s="248">
        <v>6281</v>
      </c>
      <c r="I284" s="251">
        <f>G284/D284</f>
        <v>0.87954212697990153</v>
      </c>
      <c r="J284" s="251">
        <f>+H284/E284</f>
        <v>0.92177869093043729</v>
      </c>
      <c r="K284" s="250">
        <v>5825</v>
      </c>
      <c r="L284" s="250">
        <v>5407</v>
      </c>
      <c r="M284" s="251">
        <f>+K284/E284</f>
        <v>0.85485764602289405</v>
      </c>
      <c r="N284" s="252">
        <f>K284/H284</f>
        <v>0.92740009552619007</v>
      </c>
    </row>
    <row r="285" spans="1:14" ht="12.75" customHeight="1" x14ac:dyDescent="0.2">
      <c r="A285" s="760"/>
      <c r="B285" s="765"/>
      <c r="C285" s="198" t="s">
        <v>54</v>
      </c>
      <c r="D285" s="253">
        <v>0</v>
      </c>
      <c r="E285" s="254">
        <v>0</v>
      </c>
      <c r="F285" s="255" t="s">
        <v>69</v>
      </c>
      <c r="G285" s="256">
        <v>0</v>
      </c>
      <c r="H285" s="254">
        <v>0</v>
      </c>
      <c r="I285" s="257" t="s">
        <v>69</v>
      </c>
      <c r="J285" s="257" t="s">
        <v>69</v>
      </c>
      <c r="K285" s="256">
        <v>0</v>
      </c>
      <c r="L285" s="256">
        <v>0</v>
      </c>
      <c r="M285" s="257" t="s">
        <v>69</v>
      </c>
      <c r="N285" s="258" t="s">
        <v>69</v>
      </c>
    </row>
    <row r="286" spans="1:14" ht="12.75" customHeight="1" x14ac:dyDescent="0.2">
      <c r="A286" s="760"/>
      <c r="B286" s="762" t="s">
        <v>55</v>
      </c>
      <c r="C286" s="763"/>
      <c r="D286" s="241">
        <v>9996</v>
      </c>
      <c r="E286" s="242">
        <v>9639</v>
      </c>
      <c r="F286" s="243">
        <f>D286/E286</f>
        <v>1.037037037037037</v>
      </c>
      <c r="G286" s="244">
        <v>9449</v>
      </c>
      <c r="H286" s="242">
        <v>9216</v>
      </c>
      <c r="I286" s="245">
        <f>G286/D286</f>
        <v>0.94527811124449779</v>
      </c>
      <c r="J286" s="245">
        <f>+H286/E286</f>
        <v>0.95611577964519145</v>
      </c>
      <c r="K286" s="244">
        <v>8685</v>
      </c>
      <c r="L286" s="244">
        <v>8210</v>
      </c>
      <c r="M286" s="245">
        <f>+K286/E286</f>
        <v>0.90102707749766575</v>
      </c>
      <c r="N286" s="246">
        <f>K286/H286</f>
        <v>0.9423828125</v>
      </c>
    </row>
    <row r="287" spans="1:14" ht="12.75" customHeight="1" x14ac:dyDescent="0.2">
      <c r="A287" s="760"/>
      <c r="B287" s="764" t="s">
        <v>51</v>
      </c>
      <c r="C287" s="191" t="s">
        <v>53</v>
      </c>
      <c r="D287" s="247">
        <v>9957</v>
      </c>
      <c r="E287" s="248">
        <v>9602</v>
      </c>
      <c r="F287" s="249">
        <f>D287/E287</f>
        <v>1.0369714642782755</v>
      </c>
      <c r="G287" s="250">
        <v>9410</v>
      </c>
      <c r="H287" s="248">
        <v>9179</v>
      </c>
      <c r="I287" s="251">
        <f>G287/D287</f>
        <v>0.94506377422918553</v>
      </c>
      <c r="J287" s="251">
        <f>+H287/E287</f>
        <v>0.95594667777546349</v>
      </c>
      <c r="K287" s="250">
        <v>8648</v>
      </c>
      <c r="L287" s="250">
        <v>8173</v>
      </c>
      <c r="M287" s="251">
        <f>+K287/E287</f>
        <v>0.90064569881274736</v>
      </c>
      <c r="N287" s="252">
        <f>K287/H287</f>
        <v>0.94215056106329664</v>
      </c>
    </row>
    <row r="288" spans="1:14" ht="12.75" customHeight="1" thickBot="1" x14ac:dyDescent="0.25">
      <c r="A288" s="767"/>
      <c r="B288" s="768"/>
      <c r="C288" s="205" t="s">
        <v>54</v>
      </c>
      <c r="D288" s="259">
        <v>39</v>
      </c>
      <c r="E288" s="260">
        <v>38</v>
      </c>
      <c r="F288" s="261">
        <f>D288/E288</f>
        <v>1.0263157894736843</v>
      </c>
      <c r="G288" s="262">
        <v>39</v>
      </c>
      <c r="H288" s="260">
        <v>38</v>
      </c>
      <c r="I288" s="263">
        <f>G288/D288</f>
        <v>1</v>
      </c>
      <c r="J288" s="263">
        <f>+H288/E288</f>
        <v>1</v>
      </c>
      <c r="K288" s="262">
        <v>38</v>
      </c>
      <c r="L288" s="262">
        <v>38</v>
      </c>
      <c r="M288" s="263">
        <f>+K288/E288</f>
        <v>1</v>
      </c>
      <c r="N288" s="264">
        <f>K288/H288</f>
        <v>1</v>
      </c>
    </row>
    <row r="289" spans="1:14" ht="12.75" customHeight="1" thickBot="1" x14ac:dyDescent="0.25">
      <c r="A289" s="756" t="s">
        <v>13</v>
      </c>
      <c r="B289" s="757"/>
      <c r="C289" s="757"/>
      <c r="D289" s="757"/>
      <c r="E289" s="757"/>
      <c r="F289" s="757"/>
      <c r="G289" s="757"/>
      <c r="H289" s="757"/>
      <c r="I289" s="757"/>
      <c r="J289" s="757"/>
      <c r="K289" s="757"/>
      <c r="L289" s="757"/>
      <c r="M289" s="757"/>
      <c r="N289" s="758"/>
    </row>
    <row r="290" spans="1:14" ht="12.75" customHeight="1" x14ac:dyDescent="0.2">
      <c r="A290" s="176" t="s">
        <v>50</v>
      </c>
      <c r="B290" s="177"/>
      <c r="C290" s="178"/>
      <c r="D290" s="235">
        <v>19509</v>
      </c>
      <c r="E290" s="236">
        <v>18059</v>
      </c>
      <c r="F290" s="237">
        <f>D290/E290</f>
        <v>1.0802923749930782</v>
      </c>
      <c r="G290" s="236">
        <v>17430</v>
      </c>
      <c r="H290" s="238">
        <v>16715</v>
      </c>
      <c r="I290" s="239">
        <f>G290/D290</f>
        <v>0.89343379978471471</v>
      </c>
      <c r="J290" s="239">
        <f>+H290/E290</f>
        <v>0.92557727448917437</v>
      </c>
      <c r="K290" s="236">
        <v>16298</v>
      </c>
      <c r="L290" s="238">
        <v>14916</v>
      </c>
      <c r="M290" s="239">
        <f>+K290/E290</f>
        <v>0.90248629492219945</v>
      </c>
      <c r="N290" s="240">
        <f>K290/H290</f>
        <v>0.97505234819024833</v>
      </c>
    </row>
    <row r="291" spans="1:14" ht="12.75" customHeight="1" x14ac:dyDescent="0.2">
      <c r="A291" s="759" t="s">
        <v>51</v>
      </c>
      <c r="B291" s="762" t="s">
        <v>52</v>
      </c>
      <c r="C291" s="763"/>
      <c r="D291" s="241">
        <v>7971</v>
      </c>
      <c r="E291" s="242">
        <v>7162</v>
      </c>
      <c r="F291" s="243">
        <f>D291/E291</f>
        <v>1.1129572745043284</v>
      </c>
      <c r="G291" s="244">
        <v>6854</v>
      </c>
      <c r="H291" s="242">
        <v>6468</v>
      </c>
      <c r="I291" s="245">
        <f>G291/D291</f>
        <v>0.85986701794003262</v>
      </c>
      <c r="J291" s="245">
        <f>+H291/E291</f>
        <v>0.90309969282323377</v>
      </c>
      <c r="K291" s="244">
        <v>6266</v>
      </c>
      <c r="L291" s="244">
        <v>5636</v>
      </c>
      <c r="M291" s="245">
        <f>+K291/E291</f>
        <v>0.8748952806478637</v>
      </c>
      <c r="N291" s="246">
        <f>K291/H291</f>
        <v>0.96876932591218301</v>
      </c>
    </row>
    <row r="292" spans="1:14" ht="12.75" customHeight="1" x14ac:dyDescent="0.2">
      <c r="A292" s="760"/>
      <c r="B292" s="764" t="s">
        <v>51</v>
      </c>
      <c r="C292" s="191" t="s">
        <v>53</v>
      </c>
      <c r="D292" s="247">
        <v>7971</v>
      </c>
      <c r="E292" s="248">
        <v>7162</v>
      </c>
      <c r="F292" s="249">
        <f>D292/E292</f>
        <v>1.1129572745043284</v>
      </c>
      <c r="G292" s="250">
        <v>6854</v>
      </c>
      <c r="H292" s="248">
        <v>6468</v>
      </c>
      <c r="I292" s="251">
        <f>G292/D292</f>
        <v>0.85986701794003262</v>
      </c>
      <c r="J292" s="251">
        <f>+H292/E292</f>
        <v>0.90309969282323377</v>
      </c>
      <c r="K292" s="250">
        <v>6266</v>
      </c>
      <c r="L292" s="250">
        <v>5636</v>
      </c>
      <c r="M292" s="251">
        <f>+K292/E292</f>
        <v>0.8748952806478637</v>
      </c>
      <c r="N292" s="252">
        <f>K292/H292</f>
        <v>0.96876932591218301</v>
      </c>
    </row>
    <row r="293" spans="1:14" ht="12.75" customHeight="1" x14ac:dyDescent="0.2">
      <c r="A293" s="760"/>
      <c r="B293" s="765"/>
      <c r="C293" s="198" t="s">
        <v>54</v>
      </c>
      <c r="D293" s="253" t="s">
        <v>70</v>
      </c>
      <c r="E293" s="254" t="s">
        <v>70</v>
      </c>
      <c r="F293" s="255" t="s">
        <v>69</v>
      </c>
      <c r="G293" s="256" t="s">
        <v>70</v>
      </c>
      <c r="H293" s="254" t="s">
        <v>69</v>
      </c>
      <c r="I293" s="257" t="s">
        <v>69</v>
      </c>
      <c r="J293" s="257" t="s">
        <v>69</v>
      </c>
      <c r="K293" s="256" t="s">
        <v>70</v>
      </c>
      <c r="L293" s="256" t="s">
        <v>70</v>
      </c>
      <c r="M293" s="257" t="s">
        <v>69</v>
      </c>
      <c r="N293" s="258" t="s">
        <v>69</v>
      </c>
    </row>
    <row r="294" spans="1:14" ht="12.75" customHeight="1" x14ac:dyDescent="0.2">
      <c r="A294" s="760"/>
      <c r="B294" s="762" t="s">
        <v>55</v>
      </c>
      <c r="C294" s="763"/>
      <c r="D294" s="241">
        <v>11538</v>
      </c>
      <c r="E294" s="242">
        <v>11060</v>
      </c>
      <c r="F294" s="243">
        <f>D294/E294</f>
        <v>1.0432188065099457</v>
      </c>
      <c r="G294" s="244">
        <v>10576</v>
      </c>
      <c r="H294" s="242">
        <v>10331</v>
      </c>
      <c r="I294" s="245">
        <f>G294/D294</f>
        <v>0.9166233315999307</v>
      </c>
      <c r="J294" s="245">
        <f>+H294/E294</f>
        <v>0.93408679927667271</v>
      </c>
      <c r="K294" s="244">
        <v>10091</v>
      </c>
      <c r="L294" s="244">
        <v>9299</v>
      </c>
      <c r="M294" s="245">
        <f>+K294/E294</f>
        <v>0.91238698010849906</v>
      </c>
      <c r="N294" s="246">
        <f>K294/H294</f>
        <v>0.97676894782692869</v>
      </c>
    </row>
    <row r="295" spans="1:14" ht="12.75" customHeight="1" x14ac:dyDescent="0.2">
      <c r="A295" s="760"/>
      <c r="B295" s="764" t="s">
        <v>51</v>
      </c>
      <c r="C295" s="191" t="s">
        <v>53</v>
      </c>
      <c r="D295" s="247">
        <v>11454</v>
      </c>
      <c r="E295" s="248">
        <v>10976</v>
      </c>
      <c r="F295" s="249">
        <f>D295/E295</f>
        <v>1.0435495626822158</v>
      </c>
      <c r="G295" s="250">
        <v>10492</v>
      </c>
      <c r="H295" s="248">
        <v>10247</v>
      </c>
      <c r="I295" s="251">
        <f>G295/D295</f>
        <v>0.91601187358128167</v>
      </c>
      <c r="J295" s="251">
        <f>+H295/E295</f>
        <v>0.93358236151603502</v>
      </c>
      <c r="K295" s="250">
        <v>10011</v>
      </c>
      <c r="L295" s="250">
        <v>9219</v>
      </c>
      <c r="M295" s="251">
        <f>+K295/E295</f>
        <v>0.91208090379008744</v>
      </c>
      <c r="N295" s="252">
        <f>K295/H295</f>
        <v>0.97696886893724988</v>
      </c>
    </row>
    <row r="296" spans="1:14" ht="12.75" customHeight="1" thickBot="1" x14ac:dyDescent="0.25">
      <c r="A296" s="761"/>
      <c r="B296" s="766"/>
      <c r="C296" s="219" t="s">
        <v>54</v>
      </c>
      <c r="D296" s="265">
        <v>84</v>
      </c>
      <c r="E296" s="266">
        <v>84</v>
      </c>
      <c r="F296" s="267">
        <f>D296/E296</f>
        <v>1</v>
      </c>
      <c r="G296" s="268">
        <v>84</v>
      </c>
      <c r="H296" s="266">
        <v>84</v>
      </c>
      <c r="I296" s="269">
        <f>G296/D296</f>
        <v>1</v>
      </c>
      <c r="J296" s="269">
        <f>+H296/E296</f>
        <v>1</v>
      </c>
      <c r="K296" s="268">
        <v>80</v>
      </c>
      <c r="L296" s="268">
        <v>80</v>
      </c>
      <c r="M296" s="269">
        <f>+K296/E296</f>
        <v>0.95238095238095233</v>
      </c>
      <c r="N296" s="270">
        <f>K296/H296</f>
        <v>0.95238095238095233</v>
      </c>
    </row>
    <row r="297" spans="1:14" ht="12.75" customHeight="1" thickTop="1" thickBot="1" x14ac:dyDescent="0.25">
      <c r="A297" s="756" t="s">
        <v>14</v>
      </c>
      <c r="B297" s="757"/>
      <c r="C297" s="757"/>
      <c r="D297" s="757"/>
      <c r="E297" s="757"/>
      <c r="F297" s="757"/>
      <c r="G297" s="757"/>
      <c r="H297" s="757"/>
      <c r="I297" s="757"/>
      <c r="J297" s="757"/>
      <c r="K297" s="757"/>
      <c r="L297" s="757"/>
      <c r="M297" s="757"/>
      <c r="N297" s="758"/>
    </row>
    <row r="298" spans="1:14" ht="12.75" customHeight="1" x14ac:dyDescent="0.2">
      <c r="A298" s="176" t="s">
        <v>50</v>
      </c>
      <c r="B298" s="177"/>
      <c r="C298" s="178"/>
      <c r="D298" s="235">
        <v>18481</v>
      </c>
      <c r="E298" s="236">
        <v>17101</v>
      </c>
      <c r="F298" s="237">
        <f>D298/E298</f>
        <v>1.0806970352610958</v>
      </c>
      <c r="G298" s="236">
        <v>17336</v>
      </c>
      <c r="H298" s="238">
        <v>16369</v>
      </c>
      <c r="I298" s="239">
        <f t="shared" ref="I298:I304" si="117">G298/D298</f>
        <v>0.93804447811265623</v>
      </c>
      <c r="J298" s="239">
        <f t="shared" ref="J298:J304" si="118">+H298/E298</f>
        <v>0.95719548564411439</v>
      </c>
      <c r="K298" s="236">
        <v>15007</v>
      </c>
      <c r="L298" s="238">
        <v>13919</v>
      </c>
      <c r="M298" s="239">
        <f t="shared" ref="M298:M304" si="119">+K298/E298</f>
        <v>0.87755102040816324</v>
      </c>
      <c r="N298" s="240">
        <f t="shared" ref="N298:N304" si="120">K298/H298</f>
        <v>0.91679393976418844</v>
      </c>
    </row>
    <row r="299" spans="1:14" ht="12.75" customHeight="1" x14ac:dyDescent="0.2">
      <c r="A299" s="759" t="s">
        <v>51</v>
      </c>
      <c r="B299" s="762" t="s">
        <v>52</v>
      </c>
      <c r="C299" s="763"/>
      <c r="D299" s="241">
        <v>8265</v>
      </c>
      <c r="E299" s="242">
        <v>7462</v>
      </c>
      <c r="F299" s="243">
        <f>D299/E299</f>
        <v>1.107611900294827</v>
      </c>
      <c r="G299" s="244">
        <v>7592</v>
      </c>
      <c r="H299" s="242">
        <v>7051</v>
      </c>
      <c r="I299" s="245">
        <f t="shared" si="117"/>
        <v>0.91857229280096797</v>
      </c>
      <c r="J299" s="245">
        <f t="shared" si="118"/>
        <v>0.94492093272581079</v>
      </c>
      <c r="K299" s="244">
        <v>6398</v>
      </c>
      <c r="L299" s="244">
        <v>5848</v>
      </c>
      <c r="M299" s="245">
        <f t="shared" si="119"/>
        <v>0.85741088180112568</v>
      </c>
      <c r="N299" s="246">
        <f t="shared" si="120"/>
        <v>0.90738902283364065</v>
      </c>
    </row>
    <row r="300" spans="1:14" ht="12.75" customHeight="1" x14ac:dyDescent="0.2">
      <c r="A300" s="760"/>
      <c r="B300" s="764" t="s">
        <v>51</v>
      </c>
      <c r="C300" s="191" t="s">
        <v>53</v>
      </c>
      <c r="D300" s="247">
        <v>8265</v>
      </c>
      <c r="E300" s="248">
        <v>7462</v>
      </c>
      <c r="F300" s="249">
        <f>D300/E300</f>
        <v>1.107611900294827</v>
      </c>
      <c r="G300" s="250">
        <v>7592</v>
      </c>
      <c r="H300" s="248">
        <v>7051</v>
      </c>
      <c r="I300" s="251">
        <f t="shared" si="117"/>
        <v>0.91857229280096797</v>
      </c>
      <c r="J300" s="251">
        <f t="shared" si="118"/>
        <v>0.94492093272581079</v>
      </c>
      <c r="K300" s="250">
        <v>6398</v>
      </c>
      <c r="L300" s="250">
        <v>5848</v>
      </c>
      <c r="M300" s="251">
        <f t="shared" si="119"/>
        <v>0.85741088180112568</v>
      </c>
      <c r="N300" s="252">
        <f t="shared" si="120"/>
        <v>0.90738902283364065</v>
      </c>
    </row>
    <row r="301" spans="1:14" ht="12.75" customHeight="1" x14ac:dyDescent="0.2">
      <c r="A301" s="760"/>
      <c r="B301" s="765"/>
      <c r="C301" s="198" t="s">
        <v>54</v>
      </c>
      <c r="D301" s="253" t="s">
        <v>70</v>
      </c>
      <c r="E301" s="254" t="s">
        <v>70</v>
      </c>
      <c r="F301" s="256" t="s">
        <v>69</v>
      </c>
      <c r="G301" s="256" t="s">
        <v>70</v>
      </c>
      <c r="H301" s="254" t="s">
        <v>69</v>
      </c>
      <c r="I301" s="257" t="s">
        <v>69</v>
      </c>
      <c r="J301" s="257" t="s">
        <v>69</v>
      </c>
      <c r="K301" s="256" t="s">
        <v>70</v>
      </c>
      <c r="L301" s="271" t="s">
        <v>70</v>
      </c>
      <c r="M301" s="257" t="s">
        <v>69</v>
      </c>
      <c r="N301" s="258" t="s">
        <v>69</v>
      </c>
    </row>
    <row r="302" spans="1:14" ht="12.75" customHeight="1" x14ac:dyDescent="0.2">
      <c r="A302" s="760"/>
      <c r="B302" s="762" t="s">
        <v>55</v>
      </c>
      <c r="C302" s="763"/>
      <c r="D302" s="241">
        <v>10216</v>
      </c>
      <c r="E302" s="242">
        <v>9816</v>
      </c>
      <c r="F302" s="243">
        <f>D302/E302</f>
        <v>1.0407497962510188</v>
      </c>
      <c r="G302" s="244">
        <v>9744</v>
      </c>
      <c r="H302" s="242">
        <v>9460</v>
      </c>
      <c r="I302" s="245">
        <f t="shared" si="117"/>
        <v>0.95379796397807359</v>
      </c>
      <c r="J302" s="245">
        <f t="shared" si="118"/>
        <v>0.96373268133659329</v>
      </c>
      <c r="K302" s="244">
        <v>8689</v>
      </c>
      <c r="L302" s="244">
        <v>8099</v>
      </c>
      <c r="M302" s="245">
        <f t="shared" si="119"/>
        <v>0.88518744906275471</v>
      </c>
      <c r="N302" s="246">
        <f t="shared" si="120"/>
        <v>0.91849894291754752</v>
      </c>
    </row>
    <row r="303" spans="1:14" ht="12.75" customHeight="1" x14ac:dyDescent="0.2">
      <c r="A303" s="760"/>
      <c r="B303" s="764" t="s">
        <v>51</v>
      </c>
      <c r="C303" s="191" t="s">
        <v>53</v>
      </c>
      <c r="D303" s="247">
        <v>10127</v>
      </c>
      <c r="E303" s="248">
        <v>9729</v>
      </c>
      <c r="F303" s="249">
        <f>D303/E303</f>
        <v>1.0409086237023333</v>
      </c>
      <c r="G303" s="250">
        <v>9655</v>
      </c>
      <c r="H303" s="248">
        <v>9373</v>
      </c>
      <c r="I303" s="251">
        <f t="shared" si="117"/>
        <v>0.9533919225831935</v>
      </c>
      <c r="J303" s="251">
        <f t="shared" si="118"/>
        <v>0.96340836673861652</v>
      </c>
      <c r="K303" s="250">
        <v>8605</v>
      </c>
      <c r="L303" s="250">
        <v>8015</v>
      </c>
      <c r="M303" s="251">
        <f t="shared" si="119"/>
        <v>0.88446911296124986</v>
      </c>
      <c r="N303" s="252">
        <f t="shared" si="120"/>
        <v>0.91806252000426758</v>
      </c>
    </row>
    <row r="304" spans="1:14" ht="12.75" customHeight="1" thickBot="1" x14ac:dyDescent="0.25">
      <c r="A304" s="761"/>
      <c r="B304" s="766"/>
      <c r="C304" s="219" t="s">
        <v>54</v>
      </c>
      <c r="D304" s="265">
        <v>89</v>
      </c>
      <c r="E304" s="266">
        <v>87</v>
      </c>
      <c r="F304" s="267">
        <f>D304/E304</f>
        <v>1.0229885057471264</v>
      </c>
      <c r="G304" s="268">
        <v>89</v>
      </c>
      <c r="H304" s="266">
        <v>87</v>
      </c>
      <c r="I304" s="269">
        <f t="shared" si="117"/>
        <v>1</v>
      </c>
      <c r="J304" s="269">
        <f t="shared" si="118"/>
        <v>1</v>
      </c>
      <c r="K304" s="268">
        <v>84</v>
      </c>
      <c r="L304" s="268">
        <v>84</v>
      </c>
      <c r="M304" s="269">
        <f t="shared" si="119"/>
        <v>0.96551724137931039</v>
      </c>
      <c r="N304" s="270">
        <f t="shared" si="120"/>
        <v>0.96551724137931039</v>
      </c>
    </row>
    <row r="305" spans="1:14" ht="12.75" customHeight="1" thickTop="1" thickBot="1" x14ac:dyDescent="0.25">
      <c r="A305" s="756" t="s">
        <v>15</v>
      </c>
      <c r="B305" s="757"/>
      <c r="C305" s="757"/>
      <c r="D305" s="757"/>
      <c r="E305" s="757"/>
      <c r="F305" s="757"/>
      <c r="G305" s="757"/>
      <c r="H305" s="757"/>
      <c r="I305" s="757"/>
      <c r="J305" s="757"/>
      <c r="K305" s="757"/>
      <c r="L305" s="757"/>
      <c r="M305" s="757"/>
      <c r="N305" s="758"/>
    </row>
    <row r="306" spans="1:14" ht="12.75" customHeight="1" x14ac:dyDescent="0.2">
      <c r="A306" s="176" t="s">
        <v>50</v>
      </c>
      <c r="B306" s="177"/>
      <c r="C306" s="178"/>
      <c r="D306" s="235">
        <v>18306</v>
      </c>
      <c r="E306" s="236">
        <v>16724</v>
      </c>
      <c r="F306" s="237">
        <f>D306/E306</f>
        <v>1.0945945945945945</v>
      </c>
      <c r="G306" s="236">
        <v>16284</v>
      </c>
      <c r="H306" s="238">
        <v>15324</v>
      </c>
      <c r="I306" s="239">
        <f>G306/D306</f>
        <v>0.88954441166830545</v>
      </c>
      <c r="J306" s="239">
        <f>+H306/E306</f>
        <v>0.91628796938531454</v>
      </c>
      <c r="K306" s="236">
        <v>14352</v>
      </c>
      <c r="L306" s="238">
        <v>13222</v>
      </c>
      <c r="M306" s="239">
        <f>+K306/E306</f>
        <v>0.85816790241569008</v>
      </c>
      <c r="N306" s="240">
        <f>K306/H306</f>
        <v>0.93657008613938919</v>
      </c>
    </row>
    <row r="307" spans="1:14" ht="12.75" customHeight="1" x14ac:dyDescent="0.2">
      <c r="A307" s="759" t="s">
        <v>51</v>
      </c>
      <c r="B307" s="762" t="s">
        <v>52</v>
      </c>
      <c r="C307" s="763"/>
      <c r="D307" s="241">
        <v>8465</v>
      </c>
      <c r="E307" s="242">
        <v>7555</v>
      </c>
      <c r="F307" s="243">
        <f>D307/E307</f>
        <v>1.1204500330906684</v>
      </c>
      <c r="G307" s="244">
        <v>7452</v>
      </c>
      <c r="H307" s="242">
        <v>6896</v>
      </c>
      <c r="I307" s="245">
        <f>G307/D307</f>
        <v>0.88033077377436508</v>
      </c>
      <c r="J307" s="245">
        <f>+H307/E307</f>
        <v>0.91277299801455991</v>
      </c>
      <c r="K307" s="244">
        <v>6375</v>
      </c>
      <c r="L307" s="244">
        <v>5847</v>
      </c>
      <c r="M307" s="245">
        <f>+K307/E307</f>
        <v>0.84381204500330909</v>
      </c>
      <c r="N307" s="246">
        <f>K307/H307</f>
        <v>0.92444895591647336</v>
      </c>
    </row>
    <row r="308" spans="1:14" ht="12.75" customHeight="1" x14ac:dyDescent="0.2">
      <c r="A308" s="760"/>
      <c r="B308" s="764" t="s">
        <v>51</v>
      </c>
      <c r="C308" s="191" t="s">
        <v>53</v>
      </c>
      <c r="D308" s="247">
        <v>8465</v>
      </c>
      <c r="E308" s="248">
        <v>7555</v>
      </c>
      <c r="F308" s="249">
        <f>D308/E308</f>
        <v>1.1204500330906684</v>
      </c>
      <c r="G308" s="250">
        <v>7452</v>
      </c>
      <c r="H308" s="248">
        <v>6896</v>
      </c>
      <c r="I308" s="251">
        <f>G308/D308</f>
        <v>0.88033077377436508</v>
      </c>
      <c r="J308" s="251">
        <f>+H308/E308</f>
        <v>0.91277299801455991</v>
      </c>
      <c r="K308" s="250">
        <v>6375</v>
      </c>
      <c r="L308" s="250">
        <v>5847</v>
      </c>
      <c r="M308" s="251">
        <f>+K308/E308</f>
        <v>0.84381204500330909</v>
      </c>
      <c r="N308" s="252">
        <f>K308/H308</f>
        <v>0.92444895591647336</v>
      </c>
    </row>
    <row r="309" spans="1:14" ht="12.75" customHeight="1" x14ac:dyDescent="0.2">
      <c r="A309" s="760"/>
      <c r="B309" s="765"/>
      <c r="C309" s="198" t="s">
        <v>54</v>
      </c>
      <c r="D309" s="253">
        <v>0</v>
      </c>
      <c r="E309" s="254">
        <v>0</v>
      </c>
      <c r="F309" s="256" t="s">
        <v>69</v>
      </c>
      <c r="G309" s="256">
        <v>0</v>
      </c>
      <c r="H309" s="254">
        <v>0</v>
      </c>
      <c r="I309" s="257" t="s">
        <v>69</v>
      </c>
      <c r="J309" s="257" t="s">
        <v>69</v>
      </c>
      <c r="K309" s="256">
        <v>0</v>
      </c>
      <c r="L309" s="271">
        <v>0</v>
      </c>
      <c r="M309" s="257" t="s">
        <v>69</v>
      </c>
      <c r="N309" s="258" t="s">
        <v>69</v>
      </c>
    </row>
    <row r="310" spans="1:14" ht="12.75" customHeight="1" x14ac:dyDescent="0.2">
      <c r="A310" s="760"/>
      <c r="B310" s="762" t="s">
        <v>55</v>
      </c>
      <c r="C310" s="763"/>
      <c r="D310" s="241">
        <v>9841</v>
      </c>
      <c r="E310" s="242">
        <v>9372</v>
      </c>
      <c r="F310" s="243">
        <f>D310/E310</f>
        <v>1.0500426803243705</v>
      </c>
      <c r="G310" s="244">
        <v>8832</v>
      </c>
      <c r="H310" s="242">
        <v>8550</v>
      </c>
      <c r="I310" s="245">
        <f>G310/D310</f>
        <v>0.89746976933238487</v>
      </c>
      <c r="J310" s="245">
        <f>+H310/E310</f>
        <v>0.91229193341869397</v>
      </c>
      <c r="K310" s="244">
        <v>8041</v>
      </c>
      <c r="L310" s="244">
        <v>7386</v>
      </c>
      <c r="M310" s="245">
        <f>+K310/E310</f>
        <v>0.857981220657277</v>
      </c>
      <c r="N310" s="246">
        <f>K310/H310</f>
        <v>0.9404678362573099</v>
      </c>
    </row>
    <row r="311" spans="1:14" ht="12.75" customHeight="1" x14ac:dyDescent="0.2">
      <c r="A311" s="760"/>
      <c r="B311" s="764" t="s">
        <v>51</v>
      </c>
      <c r="C311" s="191" t="s">
        <v>53</v>
      </c>
      <c r="D311" s="247">
        <v>9769</v>
      </c>
      <c r="E311" s="248">
        <v>9301</v>
      </c>
      <c r="F311" s="249">
        <f>D311/E311</f>
        <v>1.0503171701967531</v>
      </c>
      <c r="G311" s="250">
        <v>8760</v>
      </c>
      <c r="H311" s="248">
        <v>8479</v>
      </c>
      <c r="I311" s="251">
        <f>G311/D311</f>
        <v>0.89671409560855764</v>
      </c>
      <c r="J311" s="251">
        <f>+H311/E311</f>
        <v>0.91162240619288248</v>
      </c>
      <c r="K311" s="250">
        <v>7970</v>
      </c>
      <c r="L311" s="250">
        <v>7315</v>
      </c>
      <c r="M311" s="251">
        <f>+K311/E311</f>
        <v>0.85689710783786688</v>
      </c>
      <c r="N311" s="252">
        <f>K311/H311</f>
        <v>0.93996933600660459</v>
      </c>
    </row>
    <row r="312" spans="1:14" ht="12.75" customHeight="1" thickBot="1" x14ac:dyDescent="0.25">
      <c r="A312" s="761"/>
      <c r="B312" s="766"/>
      <c r="C312" s="219" t="s">
        <v>54</v>
      </c>
      <c r="D312" s="265">
        <v>72</v>
      </c>
      <c r="E312" s="266">
        <v>71</v>
      </c>
      <c r="F312" s="267">
        <f>D312/E312</f>
        <v>1.0140845070422535</v>
      </c>
      <c r="G312" s="268">
        <v>72</v>
      </c>
      <c r="H312" s="266">
        <v>71</v>
      </c>
      <c r="I312" s="269">
        <f>G312/D312</f>
        <v>1</v>
      </c>
      <c r="J312" s="269">
        <f>+H312/E312</f>
        <v>1</v>
      </c>
      <c r="K312" s="268">
        <v>71</v>
      </c>
      <c r="L312" s="268">
        <v>71</v>
      </c>
      <c r="M312" s="269">
        <f>+K312/E312</f>
        <v>1</v>
      </c>
      <c r="N312" s="270">
        <f>K312/H312</f>
        <v>1</v>
      </c>
    </row>
    <row r="313" spans="1:14" ht="12.75" customHeight="1" thickTop="1" thickBot="1" x14ac:dyDescent="0.25">
      <c r="A313" s="756" t="s">
        <v>16</v>
      </c>
      <c r="B313" s="757"/>
      <c r="C313" s="757"/>
      <c r="D313" s="757"/>
      <c r="E313" s="757"/>
      <c r="F313" s="757"/>
      <c r="G313" s="757"/>
      <c r="H313" s="757"/>
      <c r="I313" s="757"/>
      <c r="J313" s="757"/>
      <c r="K313" s="757"/>
      <c r="L313" s="757"/>
      <c r="M313" s="757"/>
      <c r="N313" s="758"/>
    </row>
    <row r="314" spans="1:14" ht="12.75" customHeight="1" x14ac:dyDescent="0.2">
      <c r="A314" s="176" t="s">
        <v>50</v>
      </c>
      <c r="B314" s="177"/>
      <c r="C314" s="178"/>
      <c r="D314" s="235">
        <v>15890</v>
      </c>
      <c r="E314" s="236">
        <v>14616</v>
      </c>
      <c r="F314" s="237">
        <f>D314/E314</f>
        <v>1.0871647509578544</v>
      </c>
      <c r="G314" s="236">
        <v>13680</v>
      </c>
      <c r="H314" s="238">
        <v>13051</v>
      </c>
      <c r="I314" s="239">
        <f>G314/D314</f>
        <v>0.8609188168659534</v>
      </c>
      <c r="J314" s="239">
        <f>+H314/E314</f>
        <v>0.89292556102900933</v>
      </c>
      <c r="K314" s="236">
        <v>12266</v>
      </c>
      <c r="L314" s="238">
        <v>11208</v>
      </c>
      <c r="M314" s="239">
        <f>+K314/E314</f>
        <v>0.83921729611384788</v>
      </c>
      <c r="N314" s="240">
        <f>K314/H314</f>
        <v>0.9398513523867903</v>
      </c>
    </row>
    <row r="315" spans="1:14" ht="12.75" customHeight="1" x14ac:dyDescent="0.2">
      <c r="A315" s="759" t="s">
        <v>51</v>
      </c>
      <c r="B315" s="762" t="s">
        <v>52</v>
      </c>
      <c r="C315" s="763"/>
      <c r="D315" s="241">
        <v>7636</v>
      </c>
      <c r="E315" s="242">
        <v>6886</v>
      </c>
      <c r="F315" s="243">
        <f>D315/E315</f>
        <v>1.1089166424629684</v>
      </c>
      <c r="G315" s="244">
        <v>6446</v>
      </c>
      <c r="H315" s="242">
        <v>6070</v>
      </c>
      <c r="I315" s="245">
        <f>G315/D315</f>
        <v>0.84415924567836564</v>
      </c>
      <c r="J315" s="245">
        <f>+H315/E315</f>
        <v>0.88149869300029049</v>
      </c>
      <c r="K315" s="244">
        <v>5630</v>
      </c>
      <c r="L315" s="244">
        <v>5054</v>
      </c>
      <c r="M315" s="245">
        <f>+K315/E315</f>
        <v>0.81760092942201568</v>
      </c>
      <c r="N315" s="246">
        <f>K315/H315</f>
        <v>0.92751235584843494</v>
      </c>
    </row>
    <row r="316" spans="1:14" ht="12.75" customHeight="1" x14ac:dyDescent="0.2">
      <c r="A316" s="760"/>
      <c r="B316" s="764" t="s">
        <v>51</v>
      </c>
      <c r="C316" s="191" t="s">
        <v>53</v>
      </c>
      <c r="D316" s="247">
        <v>7636</v>
      </c>
      <c r="E316" s="248">
        <v>6886</v>
      </c>
      <c r="F316" s="249">
        <f>D316/E316</f>
        <v>1.1089166424629684</v>
      </c>
      <c r="G316" s="250">
        <v>6446</v>
      </c>
      <c r="H316" s="248">
        <v>6070</v>
      </c>
      <c r="I316" s="251">
        <f>G316/D316</f>
        <v>0.84415924567836564</v>
      </c>
      <c r="J316" s="251">
        <f>+H316/E316</f>
        <v>0.88149869300029049</v>
      </c>
      <c r="K316" s="250">
        <v>5630</v>
      </c>
      <c r="L316" s="250">
        <v>5054</v>
      </c>
      <c r="M316" s="251">
        <f>+K316/E316</f>
        <v>0.81760092942201568</v>
      </c>
      <c r="N316" s="252">
        <f>K316/H316</f>
        <v>0.92751235584843494</v>
      </c>
    </row>
    <row r="317" spans="1:14" ht="12.75" customHeight="1" x14ac:dyDescent="0.2">
      <c r="A317" s="760"/>
      <c r="B317" s="765"/>
      <c r="C317" s="198" t="s">
        <v>54</v>
      </c>
      <c r="D317" s="253">
        <v>0</v>
      </c>
      <c r="E317" s="254">
        <v>0</v>
      </c>
      <c r="F317" s="256" t="s">
        <v>69</v>
      </c>
      <c r="G317" s="256">
        <v>0</v>
      </c>
      <c r="H317" s="254">
        <v>0</v>
      </c>
      <c r="I317" s="257" t="s">
        <v>69</v>
      </c>
      <c r="J317" s="257" t="s">
        <v>69</v>
      </c>
      <c r="K317" s="256">
        <v>0</v>
      </c>
      <c r="L317" s="271">
        <v>0</v>
      </c>
      <c r="M317" s="257" t="s">
        <v>69</v>
      </c>
      <c r="N317" s="258" t="s">
        <v>69</v>
      </c>
    </row>
    <row r="318" spans="1:14" ht="12.75" customHeight="1" x14ac:dyDescent="0.2">
      <c r="A318" s="760"/>
      <c r="B318" s="762" t="s">
        <v>55</v>
      </c>
      <c r="C318" s="763"/>
      <c r="D318" s="241">
        <v>8254</v>
      </c>
      <c r="E318" s="242">
        <v>7926</v>
      </c>
      <c r="F318" s="243">
        <f>D318/E318</f>
        <v>1.041382790815039</v>
      </c>
      <c r="G318" s="244">
        <v>7234</v>
      </c>
      <c r="H318" s="242">
        <v>7077</v>
      </c>
      <c r="I318" s="245">
        <f>G318/D318</f>
        <v>0.87642355221710688</v>
      </c>
      <c r="J318" s="245">
        <f>+H318/E318</f>
        <v>0.892884178652536</v>
      </c>
      <c r="K318" s="244">
        <v>6692</v>
      </c>
      <c r="L318" s="244">
        <v>6168</v>
      </c>
      <c r="M318" s="245">
        <f>+K318/E318</f>
        <v>0.84430986626293214</v>
      </c>
      <c r="N318" s="246">
        <f>K318/H318</f>
        <v>0.94559841740850648</v>
      </c>
    </row>
    <row r="319" spans="1:14" ht="12.75" customHeight="1" x14ac:dyDescent="0.2">
      <c r="A319" s="760"/>
      <c r="B319" s="764" t="s">
        <v>51</v>
      </c>
      <c r="C319" s="191" t="s">
        <v>53</v>
      </c>
      <c r="D319" s="247">
        <v>8119</v>
      </c>
      <c r="E319" s="248">
        <v>7792</v>
      </c>
      <c r="F319" s="249">
        <f>D319/E319</f>
        <v>1.0419661190965093</v>
      </c>
      <c r="G319" s="250">
        <v>7099</v>
      </c>
      <c r="H319" s="248">
        <v>6943</v>
      </c>
      <c r="I319" s="251">
        <f>G319/D319</f>
        <v>0.87436876462618551</v>
      </c>
      <c r="J319" s="251">
        <f>+H319/E319</f>
        <v>0.89104209445585214</v>
      </c>
      <c r="K319" s="250">
        <v>6564</v>
      </c>
      <c r="L319" s="250">
        <v>6040</v>
      </c>
      <c r="M319" s="251">
        <f>+K319/E319</f>
        <v>0.8424024640657084</v>
      </c>
      <c r="N319" s="252">
        <f>K319/H319</f>
        <v>0.94541264583033269</v>
      </c>
    </row>
    <row r="320" spans="1:14" ht="12.75" customHeight="1" thickBot="1" x14ac:dyDescent="0.25">
      <c r="A320" s="761"/>
      <c r="B320" s="766"/>
      <c r="C320" s="219" t="s">
        <v>54</v>
      </c>
      <c r="D320" s="265">
        <v>135</v>
      </c>
      <c r="E320" s="266">
        <v>134</v>
      </c>
      <c r="F320" s="267">
        <f>D320/E320</f>
        <v>1.0074626865671641</v>
      </c>
      <c r="G320" s="268">
        <v>135</v>
      </c>
      <c r="H320" s="266">
        <v>134</v>
      </c>
      <c r="I320" s="269">
        <f>G320/D320</f>
        <v>1</v>
      </c>
      <c r="J320" s="269">
        <f>+H320/E320</f>
        <v>1</v>
      </c>
      <c r="K320" s="268">
        <v>128</v>
      </c>
      <c r="L320" s="268">
        <v>128</v>
      </c>
      <c r="M320" s="269">
        <f>+K320/E320</f>
        <v>0.95522388059701491</v>
      </c>
      <c r="N320" s="270">
        <f>K320/H320</f>
        <v>0.95522388059701491</v>
      </c>
    </row>
    <row r="321" spans="1:14" ht="12.75" customHeight="1" thickTop="1" thickBot="1" x14ac:dyDescent="0.25">
      <c r="A321" s="756" t="s">
        <v>17</v>
      </c>
      <c r="B321" s="757"/>
      <c r="C321" s="757"/>
      <c r="D321" s="757"/>
      <c r="E321" s="757"/>
      <c r="F321" s="757"/>
      <c r="G321" s="757"/>
      <c r="H321" s="757"/>
      <c r="I321" s="757"/>
      <c r="J321" s="757"/>
      <c r="K321" s="757"/>
      <c r="L321" s="757"/>
      <c r="M321" s="757"/>
      <c r="N321" s="758"/>
    </row>
    <row r="322" spans="1:14" ht="12.75" customHeight="1" x14ac:dyDescent="0.2">
      <c r="A322" s="176" t="s">
        <v>50</v>
      </c>
      <c r="B322" s="177"/>
      <c r="C322" s="178"/>
      <c r="D322" s="235">
        <v>14282</v>
      </c>
      <c r="E322" s="236">
        <v>13100</v>
      </c>
      <c r="F322" s="237">
        <f>D322/E322</f>
        <v>1.0902290076335879</v>
      </c>
      <c r="G322" s="236">
        <v>11366</v>
      </c>
      <c r="H322" s="238">
        <v>11772</v>
      </c>
      <c r="I322" s="239">
        <f>G322/D322</f>
        <v>0.79582691499789948</v>
      </c>
      <c r="J322" s="239">
        <f>+H322/E322</f>
        <v>0.89862595419847324</v>
      </c>
      <c r="K322" s="236">
        <v>10906</v>
      </c>
      <c r="L322" s="238">
        <v>10085</v>
      </c>
      <c r="M322" s="239">
        <f>+K322/E322</f>
        <v>0.83251908396946561</v>
      </c>
      <c r="N322" s="240">
        <f>K322/H322</f>
        <v>0.92643560992184848</v>
      </c>
    </row>
    <row r="323" spans="1:14" ht="12.75" customHeight="1" x14ac:dyDescent="0.2">
      <c r="A323" s="759" t="s">
        <v>51</v>
      </c>
      <c r="B323" s="762" t="s">
        <v>52</v>
      </c>
      <c r="C323" s="763"/>
      <c r="D323" s="241">
        <v>7040</v>
      </c>
      <c r="E323" s="242">
        <v>6301</v>
      </c>
      <c r="F323" s="243">
        <f>D323/E323</f>
        <v>1.1172829709569909</v>
      </c>
      <c r="G323" s="244">
        <v>5386</v>
      </c>
      <c r="H323" s="242">
        <v>5621</v>
      </c>
      <c r="I323" s="245">
        <f>G323/D323</f>
        <v>0.76505681818181814</v>
      </c>
      <c r="J323" s="245">
        <f>+H323/E323</f>
        <v>0.8920806221234725</v>
      </c>
      <c r="K323" s="244">
        <v>5115</v>
      </c>
      <c r="L323" s="244">
        <v>4657</v>
      </c>
      <c r="M323" s="245">
        <f>+K323/E323</f>
        <v>0.81177590858593873</v>
      </c>
      <c r="N323" s="246">
        <f>K323/H323</f>
        <v>0.90998043052837574</v>
      </c>
    </row>
    <row r="324" spans="1:14" ht="12.75" customHeight="1" x14ac:dyDescent="0.2">
      <c r="A324" s="760"/>
      <c r="B324" s="764" t="s">
        <v>51</v>
      </c>
      <c r="C324" s="191" t="s">
        <v>53</v>
      </c>
      <c r="D324" s="247">
        <v>7040</v>
      </c>
      <c r="E324" s="248">
        <v>6301</v>
      </c>
      <c r="F324" s="249">
        <f>D324/E324</f>
        <v>1.1172829709569909</v>
      </c>
      <c r="G324" s="250">
        <v>5386</v>
      </c>
      <c r="H324" s="248">
        <v>5621</v>
      </c>
      <c r="I324" s="251">
        <f>G324/D324</f>
        <v>0.76505681818181814</v>
      </c>
      <c r="J324" s="251">
        <f>+H324/E324</f>
        <v>0.8920806221234725</v>
      </c>
      <c r="K324" s="250">
        <v>5115</v>
      </c>
      <c r="L324" s="250">
        <v>4657</v>
      </c>
      <c r="M324" s="251">
        <f>+K324/E324</f>
        <v>0.81177590858593873</v>
      </c>
      <c r="N324" s="252">
        <f>K324/H324</f>
        <v>0.90998043052837574</v>
      </c>
    </row>
    <row r="325" spans="1:14" ht="12.75" customHeight="1" x14ac:dyDescent="0.2">
      <c r="A325" s="760"/>
      <c r="B325" s="765"/>
      <c r="C325" s="198" t="s">
        <v>54</v>
      </c>
      <c r="D325" s="253">
        <v>0</v>
      </c>
      <c r="E325" s="254">
        <v>0</v>
      </c>
      <c r="F325" s="256" t="s">
        <v>69</v>
      </c>
      <c r="G325" s="256">
        <v>0</v>
      </c>
      <c r="H325" s="254">
        <v>0</v>
      </c>
      <c r="I325" s="257" t="s">
        <v>69</v>
      </c>
      <c r="J325" s="257" t="s">
        <v>69</v>
      </c>
      <c r="K325" s="256">
        <v>0</v>
      </c>
      <c r="L325" s="271">
        <v>0</v>
      </c>
      <c r="M325" s="257" t="s">
        <v>69</v>
      </c>
      <c r="N325" s="258" t="s">
        <v>69</v>
      </c>
    </row>
    <row r="326" spans="1:14" ht="12.75" customHeight="1" x14ac:dyDescent="0.2">
      <c r="A326" s="760"/>
      <c r="B326" s="762" t="s">
        <v>55</v>
      </c>
      <c r="C326" s="763"/>
      <c r="D326" s="241">
        <v>7242</v>
      </c>
      <c r="E326" s="242">
        <v>6968</v>
      </c>
      <c r="F326" s="243">
        <f>D326/E326</f>
        <v>1.0393226176808266</v>
      </c>
      <c r="G326" s="244">
        <v>6043</v>
      </c>
      <c r="H326" s="242">
        <v>6151</v>
      </c>
      <c r="I326" s="245">
        <f>G326/D326</f>
        <v>0.83443800055233364</v>
      </c>
      <c r="J326" s="245">
        <f>+H326/E326</f>
        <v>0.88274971297359361</v>
      </c>
      <c r="K326" s="244">
        <v>5833</v>
      </c>
      <c r="L326" s="244">
        <v>5449</v>
      </c>
      <c r="M326" s="245">
        <f>+K326/E326</f>
        <v>0.83711251435132028</v>
      </c>
      <c r="N326" s="246">
        <f>K326/H326</f>
        <v>0.94830108925377987</v>
      </c>
    </row>
    <row r="327" spans="1:14" ht="12.75" customHeight="1" x14ac:dyDescent="0.2">
      <c r="A327" s="760"/>
      <c r="B327" s="764" t="s">
        <v>51</v>
      </c>
      <c r="C327" s="191" t="s">
        <v>53</v>
      </c>
      <c r="D327" s="247">
        <v>7242</v>
      </c>
      <c r="E327" s="248">
        <v>6968</v>
      </c>
      <c r="F327" s="249">
        <f>D327/E327</f>
        <v>1.0393226176808266</v>
      </c>
      <c r="G327" s="250">
        <v>6043</v>
      </c>
      <c r="H327" s="248">
        <v>6151</v>
      </c>
      <c r="I327" s="251">
        <f>G327/D327</f>
        <v>0.83443800055233364</v>
      </c>
      <c r="J327" s="251">
        <f>+H327/E327</f>
        <v>0.88274971297359361</v>
      </c>
      <c r="K327" s="250">
        <v>5833</v>
      </c>
      <c r="L327" s="250">
        <v>5449</v>
      </c>
      <c r="M327" s="251">
        <f>+K327/E327</f>
        <v>0.83711251435132028</v>
      </c>
      <c r="N327" s="252">
        <f>K327/H327</f>
        <v>0.94830108925377987</v>
      </c>
    </row>
    <row r="328" spans="1:14" ht="12.75" customHeight="1" thickBot="1" x14ac:dyDescent="0.25">
      <c r="A328" s="761"/>
      <c r="B328" s="766"/>
      <c r="C328" s="219" t="s">
        <v>54</v>
      </c>
      <c r="D328" s="265">
        <v>0</v>
      </c>
      <c r="E328" s="266">
        <v>0</v>
      </c>
      <c r="F328" s="267" t="s">
        <v>71</v>
      </c>
      <c r="G328" s="268">
        <v>0</v>
      </c>
      <c r="H328" s="266">
        <v>0</v>
      </c>
      <c r="I328" s="269" t="s">
        <v>71</v>
      </c>
      <c r="J328" s="269" t="s">
        <v>71</v>
      </c>
      <c r="K328" s="268">
        <v>0</v>
      </c>
      <c r="L328" s="268">
        <v>0</v>
      </c>
      <c r="M328" s="269" t="s">
        <v>71</v>
      </c>
      <c r="N328" s="270" t="s">
        <v>71</v>
      </c>
    </row>
    <row r="329" spans="1:14" ht="12.75" customHeight="1" thickTop="1" thickBot="1" x14ac:dyDescent="0.25">
      <c r="A329" s="756" t="s">
        <v>37</v>
      </c>
      <c r="B329" s="757"/>
      <c r="C329" s="757"/>
      <c r="D329" s="757"/>
      <c r="E329" s="757"/>
      <c r="F329" s="757"/>
      <c r="G329" s="757"/>
      <c r="H329" s="757"/>
      <c r="I329" s="757"/>
      <c r="J329" s="757"/>
      <c r="K329" s="757"/>
      <c r="L329" s="757"/>
      <c r="M329" s="757"/>
      <c r="N329" s="758"/>
    </row>
    <row r="330" spans="1:14" ht="12.75" customHeight="1" x14ac:dyDescent="0.2">
      <c r="A330" s="176" t="s">
        <v>50</v>
      </c>
      <c r="B330" s="177"/>
      <c r="C330" s="178"/>
      <c r="D330" s="235">
        <v>13392</v>
      </c>
      <c r="E330" s="236">
        <v>12088</v>
      </c>
      <c r="F330" s="237">
        <f>D330/E330</f>
        <v>1.1078755790866976</v>
      </c>
      <c r="G330" s="236">
        <v>10838</v>
      </c>
      <c r="H330" s="238">
        <v>10031</v>
      </c>
      <c r="I330" s="239">
        <f>G330/D330</f>
        <v>0.80928912783751494</v>
      </c>
      <c r="J330" s="239">
        <f>+H330/E330</f>
        <v>0.8298312375909993</v>
      </c>
      <c r="K330" s="236">
        <v>9905</v>
      </c>
      <c r="L330" s="238">
        <v>9052</v>
      </c>
      <c r="M330" s="239">
        <f>+K330/E330</f>
        <v>0.81940767703507611</v>
      </c>
      <c r="N330" s="240">
        <f>K330/H330</f>
        <v>0.98743893928820659</v>
      </c>
    </row>
    <row r="331" spans="1:14" ht="12.75" customHeight="1" x14ac:dyDescent="0.2">
      <c r="A331" s="759" t="s">
        <v>51</v>
      </c>
      <c r="B331" s="762" t="s">
        <v>52</v>
      </c>
      <c r="C331" s="763"/>
      <c r="D331" s="241">
        <v>6755</v>
      </c>
      <c r="E331" s="242">
        <v>5957</v>
      </c>
      <c r="F331" s="243">
        <f>D331/E331</f>
        <v>1.1339600470035254</v>
      </c>
      <c r="G331" s="244">
        <v>5447</v>
      </c>
      <c r="H331" s="242">
        <v>4947</v>
      </c>
      <c r="I331" s="245">
        <f>G331/D331</f>
        <v>0.80636565507031832</v>
      </c>
      <c r="J331" s="245">
        <f>+H331/E331</f>
        <v>0.83045156958200439</v>
      </c>
      <c r="K331" s="244">
        <v>4836</v>
      </c>
      <c r="L331" s="244">
        <v>4406</v>
      </c>
      <c r="M331" s="245">
        <f>+K331/E331</f>
        <v>0.81181802920933355</v>
      </c>
      <c r="N331" s="246">
        <f>K331/H331</f>
        <v>0.97756215888417219</v>
      </c>
    </row>
    <row r="332" spans="1:14" ht="12.75" customHeight="1" x14ac:dyDescent="0.2">
      <c r="A332" s="760"/>
      <c r="B332" s="764" t="s">
        <v>51</v>
      </c>
      <c r="C332" s="191" t="s">
        <v>53</v>
      </c>
      <c r="D332" s="247">
        <v>6755</v>
      </c>
      <c r="E332" s="248">
        <v>5957</v>
      </c>
      <c r="F332" s="249">
        <f>D332/E332</f>
        <v>1.1339600470035254</v>
      </c>
      <c r="G332" s="250">
        <v>5447</v>
      </c>
      <c r="H332" s="248">
        <v>4947</v>
      </c>
      <c r="I332" s="251">
        <f>G332/D332</f>
        <v>0.80636565507031832</v>
      </c>
      <c r="J332" s="251">
        <f>+H332/E332</f>
        <v>0.83045156958200439</v>
      </c>
      <c r="K332" s="250">
        <v>4836</v>
      </c>
      <c r="L332" s="250">
        <v>4406</v>
      </c>
      <c r="M332" s="251">
        <f>+K332/E332</f>
        <v>0.81181802920933355</v>
      </c>
      <c r="N332" s="252">
        <f>K332/H332</f>
        <v>0.97756215888417219</v>
      </c>
    </row>
    <row r="333" spans="1:14" ht="12.75" customHeight="1" x14ac:dyDescent="0.2">
      <c r="A333" s="760"/>
      <c r="B333" s="765"/>
      <c r="C333" s="198" t="s">
        <v>54</v>
      </c>
      <c r="D333" s="253">
        <v>0</v>
      </c>
      <c r="E333" s="254">
        <v>0</v>
      </c>
      <c r="F333" s="256" t="s">
        <v>69</v>
      </c>
      <c r="G333" s="256">
        <v>0</v>
      </c>
      <c r="H333" s="254">
        <v>0</v>
      </c>
      <c r="I333" s="257" t="s">
        <v>69</v>
      </c>
      <c r="J333" s="257" t="s">
        <v>69</v>
      </c>
      <c r="K333" s="256">
        <v>0</v>
      </c>
      <c r="L333" s="271">
        <v>0</v>
      </c>
      <c r="M333" s="257" t="s">
        <v>69</v>
      </c>
      <c r="N333" s="258" t="s">
        <v>69</v>
      </c>
    </row>
    <row r="334" spans="1:14" ht="12.75" customHeight="1" x14ac:dyDescent="0.2">
      <c r="A334" s="760"/>
      <c r="B334" s="762" t="s">
        <v>55</v>
      </c>
      <c r="C334" s="763"/>
      <c r="D334" s="241">
        <v>6637</v>
      </c>
      <c r="E334" s="242">
        <v>6329</v>
      </c>
      <c r="F334" s="243">
        <f>D334/E334</f>
        <v>1.0486648759677675</v>
      </c>
      <c r="G334" s="244">
        <v>5391</v>
      </c>
      <c r="H334" s="242">
        <v>5211</v>
      </c>
      <c r="I334" s="245">
        <f>G334/D334</f>
        <v>0.81226457736929336</v>
      </c>
      <c r="J334" s="245">
        <f>+H334/E334</f>
        <v>0.82335282035076629</v>
      </c>
      <c r="K334" s="244">
        <v>5130</v>
      </c>
      <c r="L334" s="244">
        <v>4667</v>
      </c>
      <c r="M334" s="245">
        <f>+K334/E334</f>
        <v>0.81055458998261964</v>
      </c>
      <c r="N334" s="246">
        <f>K334/H334</f>
        <v>0.98445595854922274</v>
      </c>
    </row>
    <row r="335" spans="1:14" ht="12.75" customHeight="1" x14ac:dyDescent="0.2">
      <c r="A335" s="760"/>
      <c r="B335" s="764" t="s">
        <v>51</v>
      </c>
      <c r="C335" s="191" t="s">
        <v>53</v>
      </c>
      <c r="D335" s="247">
        <v>6637</v>
      </c>
      <c r="E335" s="248">
        <v>6329</v>
      </c>
      <c r="F335" s="249">
        <f>D335/E335</f>
        <v>1.0486648759677675</v>
      </c>
      <c r="G335" s="250">
        <v>5391</v>
      </c>
      <c r="H335" s="248">
        <v>5211</v>
      </c>
      <c r="I335" s="251">
        <f>G335/D335</f>
        <v>0.81226457736929336</v>
      </c>
      <c r="J335" s="251">
        <f>+H335/E335</f>
        <v>0.82335282035076629</v>
      </c>
      <c r="K335" s="250">
        <v>5130</v>
      </c>
      <c r="L335" s="250">
        <v>1667</v>
      </c>
      <c r="M335" s="251">
        <f>+K335/E335</f>
        <v>0.81055458998261964</v>
      </c>
      <c r="N335" s="252">
        <f>K335/H335</f>
        <v>0.98445595854922274</v>
      </c>
    </row>
    <row r="336" spans="1:14" ht="12.75" customHeight="1" thickBot="1" x14ac:dyDescent="0.25">
      <c r="A336" s="761"/>
      <c r="B336" s="766"/>
      <c r="C336" s="219" t="s">
        <v>54</v>
      </c>
      <c r="D336" s="265">
        <v>0</v>
      </c>
      <c r="E336" s="266">
        <v>0</v>
      </c>
      <c r="F336" s="267" t="s">
        <v>71</v>
      </c>
      <c r="G336" s="268">
        <v>0</v>
      </c>
      <c r="H336" s="266">
        <v>0</v>
      </c>
      <c r="I336" s="269" t="s">
        <v>71</v>
      </c>
      <c r="J336" s="269" t="s">
        <v>71</v>
      </c>
      <c r="K336" s="268">
        <v>0</v>
      </c>
      <c r="L336" s="268">
        <v>0</v>
      </c>
      <c r="M336" s="269" t="s">
        <v>71</v>
      </c>
      <c r="N336" s="270" t="s">
        <v>71</v>
      </c>
    </row>
    <row r="337" spans="1:14" ht="12.75" customHeight="1" thickTop="1" thickBot="1" x14ac:dyDescent="0.25">
      <c r="A337" s="756" t="s">
        <v>577</v>
      </c>
      <c r="B337" s="757"/>
      <c r="C337" s="757"/>
      <c r="D337" s="757"/>
      <c r="E337" s="757"/>
      <c r="F337" s="757"/>
      <c r="G337" s="757"/>
      <c r="H337" s="757"/>
      <c r="I337" s="757"/>
      <c r="J337" s="757"/>
      <c r="K337" s="757"/>
      <c r="L337" s="757"/>
      <c r="M337" s="757"/>
      <c r="N337" s="758"/>
    </row>
    <row r="338" spans="1:14" ht="12.75" customHeight="1" x14ac:dyDescent="0.2">
      <c r="A338" s="176" t="s">
        <v>50</v>
      </c>
      <c r="B338" s="177"/>
      <c r="C338" s="178"/>
      <c r="D338" s="235">
        <v>11892</v>
      </c>
      <c r="E338" s="236">
        <v>10884</v>
      </c>
      <c r="F338" s="237">
        <f>D338/E338</f>
        <v>1.0926130099228224</v>
      </c>
      <c r="G338" s="236">
        <v>9600</v>
      </c>
      <c r="H338" s="238">
        <v>9236</v>
      </c>
      <c r="I338" s="239">
        <f t="shared" ref="I338:I343" si="121">G338/D338</f>
        <v>0.80726538849646823</v>
      </c>
      <c r="J338" s="239">
        <f>+H338/E338</f>
        <v>0.84858507901506797</v>
      </c>
      <c r="K338" s="236">
        <v>8837</v>
      </c>
      <c r="L338" s="238">
        <v>8031</v>
      </c>
      <c r="M338" s="239">
        <f t="shared" ref="M338:M343" si="122">+K338/E338</f>
        <v>0.81192576258728411</v>
      </c>
      <c r="N338" s="240">
        <f>K338/H338</f>
        <v>0.95679948029449979</v>
      </c>
    </row>
    <row r="339" spans="1:14" ht="12.75" customHeight="1" x14ac:dyDescent="0.2">
      <c r="A339" s="759" t="s">
        <v>51</v>
      </c>
      <c r="B339" s="762" t="s">
        <v>52</v>
      </c>
      <c r="C339" s="763"/>
      <c r="D339" s="241">
        <v>5693</v>
      </c>
      <c r="E339" s="242">
        <v>5079</v>
      </c>
      <c r="F339" s="243">
        <f>D339/E339</f>
        <v>1.120889938964363</v>
      </c>
      <c r="G339" s="244">
        <v>4616</v>
      </c>
      <c r="H339" s="242">
        <v>4402</v>
      </c>
      <c r="I339" s="245">
        <f t="shared" si="121"/>
        <v>0.81082030563850338</v>
      </c>
      <c r="J339" s="245">
        <f t="shared" ref="J339:J343" si="123">+H339/E339</f>
        <v>0.86670604449694821</v>
      </c>
      <c r="K339" s="244">
        <v>4148</v>
      </c>
      <c r="L339" s="244">
        <v>3755</v>
      </c>
      <c r="M339" s="245">
        <f t="shared" si="122"/>
        <v>0.81669620003937782</v>
      </c>
      <c r="N339" s="246">
        <f t="shared" ref="N339:N343" si="124">K339/H339</f>
        <v>0.94229895502044525</v>
      </c>
    </row>
    <row r="340" spans="1:14" ht="12.75" customHeight="1" x14ac:dyDescent="0.2">
      <c r="A340" s="760"/>
      <c r="B340" s="764" t="s">
        <v>51</v>
      </c>
      <c r="C340" s="191" t="s">
        <v>53</v>
      </c>
      <c r="D340" s="247">
        <v>5693</v>
      </c>
      <c r="E340" s="248">
        <v>5079</v>
      </c>
      <c r="F340" s="249">
        <f t="shared" ref="F340:F343" si="125">D340/E340</f>
        <v>1.120889938964363</v>
      </c>
      <c r="G340" s="250">
        <v>4616</v>
      </c>
      <c r="H340" s="248">
        <v>4402</v>
      </c>
      <c r="I340" s="251">
        <f t="shared" si="121"/>
        <v>0.81082030563850338</v>
      </c>
      <c r="J340" s="251">
        <f t="shared" si="123"/>
        <v>0.86670604449694821</v>
      </c>
      <c r="K340" s="250">
        <v>4148</v>
      </c>
      <c r="L340" s="250">
        <v>3755</v>
      </c>
      <c r="M340" s="251">
        <f t="shared" si="122"/>
        <v>0.81669620003937782</v>
      </c>
      <c r="N340" s="252">
        <f t="shared" si="124"/>
        <v>0.94229895502044525</v>
      </c>
    </row>
    <row r="341" spans="1:14" ht="12.75" customHeight="1" x14ac:dyDescent="0.2">
      <c r="A341" s="760"/>
      <c r="B341" s="765"/>
      <c r="C341" s="198" t="s">
        <v>54</v>
      </c>
      <c r="D341" s="253">
        <v>0</v>
      </c>
      <c r="E341" s="254">
        <v>0</v>
      </c>
      <c r="F341" s="256" t="s">
        <v>69</v>
      </c>
      <c r="G341" s="256">
        <v>0</v>
      </c>
      <c r="H341" s="254">
        <v>0</v>
      </c>
      <c r="I341" s="257" t="s">
        <v>69</v>
      </c>
      <c r="J341" s="257" t="s">
        <v>69</v>
      </c>
      <c r="K341" s="256">
        <v>0</v>
      </c>
      <c r="L341" s="271">
        <v>0</v>
      </c>
      <c r="M341" s="257" t="s">
        <v>69</v>
      </c>
      <c r="N341" s="258" t="s">
        <v>69</v>
      </c>
    </row>
    <row r="342" spans="1:14" ht="12.75" customHeight="1" x14ac:dyDescent="0.2">
      <c r="A342" s="760"/>
      <c r="B342" s="762" t="s">
        <v>55</v>
      </c>
      <c r="C342" s="763"/>
      <c r="D342" s="241">
        <v>6199</v>
      </c>
      <c r="E342" s="242">
        <v>5929</v>
      </c>
      <c r="F342" s="243">
        <f t="shared" si="125"/>
        <v>1.0455388767077078</v>
      </c>
      <c r="G342" s="244">
        <v>4984</v>
      </c>
      <c r="H342" s="242">
        <v>4983</v>
      </c>
      <c r="I342" s="245">
        <f t="shared" si="121"/>
        <v>0.80400064526536541</v>
      </c>
      <c r="J342" s="245">
        <f t="shared" si="123"/>
        <v>0.84044526901669758</v>
      </c>
      <c r="K342" s="244">
        <v>4728</v>
      </c>
      <c r="L342" s="244">
        <v>4283</v>
      </c>
      <c r="M342" s="245">
        <f t="shared" si="122"/>
        <v>0.79743632990386237</v>
      </c>
      <c r="N342" s="246">
        <f t="shared" si="124"/>
        <v>0.94882600842865739</v>
      </c>
    </row>
    <row r="343" spans="1:14" ht="12.75" customHeight="1" x14ac:dyDescent="0.2">
      <c r="A343" s="760"/>
      <c r="B343" s="764" t="s">
        <v>51</v>
      </c>
      <c r="C343" s="191" t="s">
        <v>53</v>
      </c>
      <c r="D343" s="247">
        <v>6199</v>
      </c>
      <c r="E343" s="248">
        <v>5929</v>
      </c>
      <c r="F343" s="249">
        <f t="shared" si="125"/>
        <v>1.0455388767077078</v>
      </c>
      <c r="G343" s="250">
        <v>4984</v>
      </c>
      <c r="H343" s="248">
        <v>4983</v>
      </c>
      <c r="I343" s="251">
        <f t="shared" si="121"/>
        <v>0.80400064526536541</v>
      </c>
      <c r="J343" s="251">
        <f t="shared" si="123"/>
        <v>0.84044526901669758</v>
      </c>
      <c r="K343" s="250">
        <v>4728</v>
      </c>
      <c r="L343" s="250">
        <v>4283</v>
      </c>
      <c r="M343" s="251">
        <f t="shared" si="122"/>
        <v>0.79743632990386237</v>
      </c>
      <c r="N343" s="252">
        <f t="shared" si="124"/>
        <v>0.94882600842865739</v>
      </c>
    </row>
    <row r="344" spans="1:14" ht="12.75" customHeight="1" thickBot="1" x14ac:dyDescent="0.25">
      <c r="A344" s="761"/>
      <c r="B344" s="766"/>
      <c r="C344" s="219" t="s">
        <v>54</v>
      </c>
      <c r="D344" s="265">
        <v>0</v>
      </c>
      <c r="E344" s="266">
        <v>0</v>
      </c>
      <c r="F344" s="267" t="s">
        <v>69</v>
      </c>
      <c r="G344" s="268">
        <v>0</v>
      </c>
      <c r="H344" s="266">
        <v>0</v>
      </c>
      <c r="I344" s="269" t="s">
        <v>69</v>
      </c>
      <c r="J344" s="269" t="s">
        <v>69</v>
      </c>
      <c r="K344" s="268">
        <v>0</v>
      </c>
      <c r="L344" s="268">
        <v>0</v>
      </c>
      <c r="M344" s="269" t="s">
        <v>69</v>
      </c>
      <c r="N344" s="270" t="s">
        <v>69</v>
      </c>
    </row>
    <row r="345" spans="1:14" ht="13.5" thickTop="1" x14ac:dyDescent="0.2">
      <c r="A345" s="16" t="s">
        <v>57</v>
      </c>
    </row>
    <row r="346" spans="1:14" x14ac:dyDescent="0.2">
      <c r="E346" s="16"/>
      <c r="F346" s="16"/>
      <c r="G346" s="16"/>
      <c r="H346" s="16"/>
      <c r="I346" s="16"/>
      <c r="J346" s="16"/>
      <c r="K346" s="16"/>
    </row>
    <row r="347" spans="1:14" x14ac:dyDescent="0.2">
      <c r="E347" s="35"/>
      <c r="F347" s="35"/>
      <c r="G347" s="16"/>
      <c r="H347" s="16"/>
      <c r="I347" s="16"/>
      <c r="J347" s="16"/>
      <c r="K347" s="16"/>
    </row>
    <row r="348" spans="1:14" x14ac:dyDescent="0.2">
      <c r="E348" s="35"/>
      <c r="F348" s="35"/>
      <c r="G348" s="16"/>
      <c r="H348" s="16"/>
      <c r="I348" s="16"/>
      <c r="J348" s="16"/>
      <c r="K348" s="16"/>
    </row>
    <row r="349" spans="1:14" x14ac:dyDescent="0.2">
      <c r="E349" s="35"/>
      <c r="F349" s="35"/>
      <c r="G349" s="16"/>
      <c r="H349" s="16"/>
      <c r="I349" s="16"/>
      <c r="J349" s="16"/>
      <c r="K349" s="16"/>
    </row>
    <row r="350" spans="1:14" x14ac:dyDescent="0.2">
      <c r="E350" s="16"/>
      <c r="F350" s="16"/>
      <c r="G350" s="16"/>
      <c r="H350" s="16"/>
      <c r="I350" s="16"/>
      <c r="J350" s="16"/>
      <c r="K350" s="16"/>
    </row>
    <row r="352" spans="1:14" x14ac:dyDescent="0.2">
      <c r="D352" s="276"/>
      <c r="E352" s="276"/>
      <c r="F352" s="276"/>
      <c r="G352" s="276"/>
      <c r="H352" s="277"/>
      <c r="I352" s="278"/>
      <c r="J352" s="278"/>
    </row>
    <row r="353" spans="4:10" x14ac:dyDescent="0.2">
      <c r="D353" s="276"/>
      <c r="E353" s="276"/>
      <c r="F353" s="276"/>
      <c r="G353" s="276"/>
      <c r="H353" s="277"/>
      <c r="I353" s="278"/>
      <c r="J353" s="278"/>
    </row>
    <row r="354" spans="4:10" x14ac:dyDescent="0.2">
      <c r="D354" s="279"/>
      <c r="E354" s="279"/>
      <c r="F354" s="279"/>
      <c r="G354" s="279"/>
      <c r="H354" s="280"/>
      <c r="I354" s="278"/>
      <c r="J354" s="278"/>
    </row>
    <row r="355" spans="4:10" x14ac:dyDescent="0.2">
      <c r="D355" s="279"/>
      <c r="E355" s="279"/>
      <c r="F355" s="279"/>
      <c r="G355" s="279"/>
      <c r="H355" s="280"/>
      <c r="I355" s="278"/>
      <c r="J355" s="278"/>
    </row>
  </sheetData>
  <sheetProtection password="E1D9" sheet="1" objects="1" scenarios="1"/>
  <mergeCells count="253">
    <mergeCell ref="B18:B19"/>
    <mergeCell ref="A28:N28"/>
    <mergeCell ref="A30:A35"/>
    <mergeCell ref="B30:C30"/>
    <mergeCell ref="B31:B32"/>
    <mergeCell ref="B33:C33"/>
    <mergeCell ref="B34:B35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5:B16"/>
    <mergeCell ref="B17:C17"/>
    <mergeCell ref="A44:N44"/>
    <mergeCell ref="A46:A51"/>
    <mergeCell ref="B46:C46"/>
    <mergeCell ref="B47:B48"/>
    <mergeCell ref="B49:C49"/>
    <mergeCell ref="B50:B51"/>
    <mergeCell ref="A36:N36"/>
    <mergeCell ref="A38:A43"/>
    <mergeCell ref="B38:C38"/>
    <mergeCell ref="B39:B40"/>
    <mergeCell ref="B41:C41"/>
    <mergeCell ref="B42:B43"/>
    <mergeCell ref="A60:N60"/>
    <mergeCell ref="A62:A67"/>
    <mergeCell ref="B62:C62"/>
    <mergeCell ref="B63:B64"/>
    <mergeCell ref="B65:C65"/>
    <mergeCell ref="B66:B67"/>
    <mergeCell ref="A52:N52"/>
    <mergeCell ref="A54:A59"/>
    <mergeCell ref="B54:C54"/>
    <mergeCell ref="B55:B56"/>
    <mergeCell ref="B57:C57"/>
    <mergeCell ref="B58:B59"/>
    <mergeCell ref="A76:N76"/>
    <mergeCell ref="A78:A83"/>
    <mergeCell ref="B78:C78"/>
    <mergeCell ref="B79:B80"/>
    <mergeCell ref="B81:C81"/>
    <mergeCell ref="B82:B83"/>
    <mergeCell ref="A68:N68"/>
    <mergeCell ref="A70:A75"/>
    <mergeCell ref="B70:C70"/>
    <mergeCell ref="B71:B72"/>
    <mergeCell ref="B73:C73"/>
    <mergeCell ref="B74:B75"/>
    <mergeCell ref="A108:N108"/>
    <mergeCell ref="A110:A115"/>
    <mergeCell ref="B110:C110"/>
    <mergeCell ref="B111:B112"/>
    <mergeCell ref="B113:C113"/>
    <mergeCell ref="B114:B115"/>
    <mergeCell ref="A84:N84"/>
    <mergeCell ref="A86:A91"/>
    <mergeCell ref="B86:C86"/>
    <mergeCell ref="B87:B88"/>
    <mergeCell ref="B89:C89"/>
    <mergeCell ref="B90:B91"/>
    <mergeCell ref="A92:N92"/>
    <mergeCell ref="A94:A99"/>
    <mergeCell ref="B94:C94"/>
    <mergeCell ref="B95:B96"/>
    <mergeCell ref="B97:C97"/>
    <mergeCell ref="B98:B99"/>
    <mergeCell ref="A100:N100"/>
    <mergeCell ref="A102:A107"/>
    <mergeCell ref="B102:C102"/>
    <mergeCell ref="B103:B104"/>
    <mergeCell ref="B105:C105"/>
    <mergeCell ref="B106:B107"/>
    <mergeCell ref="A127:N127"/>
    <mergeCell ref="A129:A134"/>
    <mergeCell ref="B129:C129"/>
    <mergeCell ref="B130:B131"/>
    <mergeCell ref="B132:C132"/>
    <mergeCell ref="B133:B134"/>
    <mergeCell ref="A119:N119"/>
    <mergeCell ref="A121:A126"/>
    <mergeCell ref="B121:C121"/>
    <mergeCell ref="B122:B123"/>
    <mergeCell ref="B124:C124"/>
    <mergeCell ref="B125:B126"/>
    <mergeCell ref="A143:N143"/>
    <mergeCell ref="A145:A150"/>
    <mergeCell ref="B145:C145"/>
    <mergeCell ref="B146:B147"/>
    <mergeCell ref="B148:C148"/>
    <mergeCell ref="B149:B150"/>
    <mergeCell ref="A135:N135"/>
    <mergeCell ref="A137:A142"/>
    <mergeCell ref="B137:C137"/>
    <mergeCell ref="B138:B139"/>
    <mergeCell ref="B140:C140"/>
    <mergeCell ref="B141:B142"/>
    <mergeCell ref="A159:N159"/>
    <mergeCell ref="A161:A166"/>
    <mergeCell ref="B161:C161"/>
    <mergeCell ref="B162:B163"/>
    <mergeCell ref="B164:C164"/>
    <mergeCell ref="B165:B166"/>
    <mergeCell ref="A151:N151"/>
    <mergeCell ref="A153:A158"/>
    <mergeCell ref="B153:C153"/>
    <mergeCell ref="B154:B155"/>
    <mergeCell ref="B156:C156"/>
    <mergeCell ref="B157:B158"/>
    <mergeCell ref="A175:N175"/>
    <mergeCell ref="A177:A182"/>
    <mergeCell ref="B177:C177"/>
    <mergeCell ref="B178:B179"/>
    <mergeCell ref="B180:C180"/>
    <mergeCell ref="B181:B182"/>
    <mergeCell ref="A167:N167"/>
    <mergeCell ref="A169:A174"/>
    <mergeCell ref="B169:C169"/>
    <mergeCell ref="B170:B171"/>
    <mergeCell ref="B172:C172"/>
    <mergeCell ref="B173:B174"/>
    <mergeCell ref="A191:N191"/>
    <mergeCell ref="A193:A198"/>
    <mergeCell ref="B193:C193"/>
    <mergeCell ref="B194:B195"/>
    <mergeCell ref="B196:C196"/>
    <mergeCell ref="B197:B198"/>
    <mergeCell ref="A183:N183"/>
    <mergeCell ref="A185:A190"/>
    <mergeCell ref="B185:C185"/>
    <mergeCell ref="B186:B187"/>
    <mergeCell ref="B188:C188"/>
    <mergeCell ref="B189:B190"/>
    <mergeCell ref="A223:N223"/>
    <mergeCell ref="A225:A230"/>
    <mergeCell ref="B225:C225"/>
    <mergeCell ref="B226:B227"/>
    <mergeCell ref="B228:C228"/>
    <mergeCell ref="B229:B230"/>
    <mergeCell ref="A199:N199"/>
    <mergeCell ref="A201:A206"/>
    <mergeCell ref="B201:C201"/>
    <mergeCell ref="B202:B203"/>
    <mergeCell ref="B204:C204"/>
    <mergeCell ref="B205:B206"/>
    <mergeCell ref="A207:N207"/>
    <mergeCell ref="A209:A214"/>
    <mergeCell ref="B209:C209"/>
    <mergeCell ref="B210:B211"/>
    <mergeCell ref="B212:C212"/>
    <mergeCell ref="B213:B214"/>
    <mergeCell ref="A215:N215"/>
    <mergeCell ref="A217:A222"/>
    <mergeCell ref="B217:C217"/>
    <mergeCell ref="B218:B219"/>
    <mergeCell ref="B220:C220"/>
    <mergeCell ref="B221:B222"/>
    <mergeCell ref="A241:N241"/>
    <mergeCell ref="A243:A248"/>
    <mergeCell ref="B243:C243"/>
    <mergeCell ref="B244:B245"/>
    <mergeCell ref="B246:C246"/>
    <mergeCell ref="B247:B248"/>
    <mergeCell ref="A233:N233"/>
    <mergeCell ref="A235:A240"/>
    <mergeCell ref="B235:C235"/>
    <mergeCell ref="B236:B237"/>
    <mergeCell ref="B238:C238"/>
    <mergeCell ref="B239:B240"/>
    <mergeCell ref="A257:N257"/>
    <mergeCell ref="A259:A264"/>
    <mergeCell ref="B259:C259"/>
    <mergeCell ref="B260:B261"/>
    <mergeCell ref="B262:C262"/>
    <mergeCell ref="B263:B264"/>
    <mergeCell ref="A249:N249"/>
    <mergeCell ref="A251:A256"/>
    <mergeCell ref="B251:C251"/>
    <mergeCell ref="B252:B253"/>
    <mergeCell ref="B254:C254"/>
    <mergeCell ref="B255:B256"/>
    <mergeCell ref="A273:N273"/>
    <mergeCell ref="A275:A280"/>
    <mergeCell ref="B275:C275"/>
    <mergeCell ref="B276:B277"/>
    <mergeCell ref="B278:C278"/>
    <mergeCell ref="B279:B280"/>
    <mergeCell ref="A265:N265"/>
    <mergeCell ref="A267:A272"/>
    <mergeCell ref="B267:C267"/>
    <mergeCell ref="B268:B269"/>
    <mergeCell ref="B270:C270"/>
    <mergeCell ref="B271:B272"/>
    <mergeCell ref="A313:N313"/>
    <mergeCell ref="A315:A320"/>
    <mergeCell ref="B315:C315"/>
    <mergeCell ref="B316:B317"/>
    <mergeCell ref="B318:C318"/>
    <mergeCell ref="B319:B320"/>
    <mergeCell ref="A281:N281"/>
    <mergeCell ref="A283:A288"/>
    <mergeCell ref="B283:C283"/>
    <mergeCell ref="B284:B285"/>
    <mergeCell ref="B286:C286"/>
    <mergeCell ref="B287:B288"/>
    <mergeCell ref="A289:N289"/>
    <mergeCell ref="A291:A296"/>
    <mergeCell ref="B291:C291"/>
    <mergeCell ref="B292:B293"/>
    <mergeCell ref="B294:C294"/>
    <mergeCell ref="B295:B296"/>
    <mergeCell ref="A305:N305"/>
    <mergeCell ref="A307:A312"/>
    <mergeCell ref="B307:C307"/>
    <mergeCell ref="B308:B309"/>
    <mergeCell ref="B310:C310"/>
    <mergeCell ref="B311:B312"/>
    <mergeCell ref="A337:N337"/>
    <mergeCell ref="A339:A344"/>
    <mergeCell ref="B339:C339"/>
    <mergeCell ref="B340:B341"/>
    <mergeCell ref="B342:C342"/>
    <mergeCell ref="B343:B344"/>
    <mergeCell ref="A297:N297"/>
    <mergeCell ref="A299:A304"/>
    <mergeCell ref="B299:C299"/>
    <mergeCell ref="B300:B301"/>
    <mergeCell ref="B302:C302"/>
    <mergeCell ref="B303:B304"/>
    <mergeCell ref="B334:C334"/>
    <mergeCell ref="B335:B336"/>
    <mergeCell ref="A329:N329"/>
    <mergeCell ref="A331:A336"/>
    <mergeCell ref="B331:C331"/>
    <mergeCell ref="B332:B333"/>
    <mergeCell ref="A321:N321"/>
    <mergeCell ref="A323:A328"/>
    <mergeCell ref="B323:C323"/>
    <mergeCell ref="B324:B325"/>
    <mergeCell ref="B326:C326"/>
    <mergeCell ref="B327:B32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7"/>
  <sheetViews>
    <sheetView workbookViewId="0"/>
  </sheetViews>
  <sheetFormatPr defaultRowHeight="12.75" x14ac:dyDescent="0.2"/>
  <cols>
    <col min="1" max="1" width="35.5703125" style="12" customWidth="1"/>
    <col min="2" max="16" width="6.7109375" style="12" customWidth="1"/>
    <col min="17" max="17" width="8.28515625" style="284" customWidth="1"/>
    <col min="18" max="256" width="9.140625" style="12"/>
    <col min="257" max="257" width="35.5703125" style="12" customWidth="1"/>
    <col min="258" max="271" width="6.7109375" style="12" customWidth="1"/>
    <col min="272" max="512" width="9.140625" style="12"/>
    <col min="513" max="513" width="35.5703125" style="12" customWidth="1"/>
    <col min="514" max="527" width="6.7109375" style="12" customWidth="1"/>
    <col min="528" max="768" width="9.140625" style="12"/>
    <col min="769" max="769" width="35.5703125" style="12" customWidth="1"/>
    <col min="770" max="783" width="6.7109375" style="12" customWidth="1"/>
    <col min="784" max="1024" width="9.140625" style="12"/>
    <col min="1025" max="1025" width="35.5703125" style="12" customWidth="1"/>
    <col min="1026" max="1039" width="6.7109375" style="12" customWidth="1"/>
    <col min="1040" max="1280" width="9.140625" style="12"/>
    <col min="1281" max="1281" width="35.5703125" style="12" customWidth="1"/>
    <col min="1282" max="1295" width="6.7109375" style="12" customWidth="1"/>
    <col min="1296" max="1536" width="9.140625" style="12"/>
    <col min="1537" max="1537" width="35.5703125" style="12" customWidth="1"/>
    <col min="1538" max="1551" width="6.7109375" style="12" customWidth="1"/>
    <col min="1552" max="1792" width="9.140625" style="12"/>
    <col min="1793" max="1793" width="35.5703125" style="12" customWidth="1"/>
    <col min="1794" max="1807" width="6.7109375" style="12" customWidth="1"/>
    <col min="1808" max="2048" width="9.140625" style="12"/>
    <col min="2049" max="2049" width="35.5703125" style="12" customWidth="1"/>
    <col min="2050" max="2063" width="6.7109375" style="12" customWidth="1"/>
    <col min="2064" max="2304" width="9.140625" style="12"/>
    <col min="2305" max="2305" width="35.5703125" style="12" customWidth="1"/>
    <col min="2306" max="2319" width="6.7109375" style="12" customWidth="1"/>
    <col min="2320" max="2560" width="9.140625" style="12"/>
    <col min="2561" max="2561" width="35.5703125" style="12" customWidth="1"/>
    <col min="2562" max="2575" width="6.7109375" style="12" customWidth="1"/>
    <col min="2576" max="2816" width="9.140625" style="12"/>
    <col min="2817" max="2817" width="35.5703125" style="12" customWidth="1"/>
    <col min="2818" max="2831" width="6.7109375" style="12" customWidth="1"/>
    <col min="2832" max="3072" width="9.140625" style="12"/>
    <col min="3073" max="3073" width="35.5703125" style="12" customWidth="1"/>
    <col min="3074" max="3087" width="6.7109375" style="12" customWidth="1"/>
    <col min="3088" max="3328" width="9.140625" style="12"/>
    <col min="3329" max="3329" width="35.5703125" style="12" customWidth="1"/>
    <col min="3330" max="3343" width="6.7109375" style="12" customWidth="1"/>
    <col min="3344" max="3584" width="9.140625" style="12"/>
    <col min="3585" max="3585" width="35.5703125" style="12" customWidth="1"/>
    <col min="3586" max="3599" width="6.7109375" style="12" customWidth="1"/>
    <col min="3600" max="3840" width="9.140625" style="12"/>
    <col min="3841" max="3841" width="35.5703125" style="12" customWidth="1"/>
    <col min="3842" max="3855" width="6.7109375" style="12" customWidth="1"/>
    <col min="3856" max="4096" width="9.140625" style="12"/>
    <col min="4097" max="4097" width="35.5703125" style="12" customWidth="1"/>
    <col min="4098" max="4111" width="6.7109375" style="12" customWidth="1"/>
    <col min="4112" max="4352" width="9.140625" style="12"/>
    <col min="4353" max="4353" width="35.5703125" style="12" customWidth="1"/>
    <col min="4354" max="4367" width="6.7109375" style="12" customWidth="1"/>
    <col min="4368" max="4608" width="9.140625" style="12"/>
    <col min="4609" max="4609" width="35.5703125" style="12" customWidth="1"/>
    <col min="4610" max="4623" width="6.7109375" style="12" customWidth="1"/>
    <col min="4624" max="4864" width="9.140625" style="12"/>
    <col min="4865" max="4865" width="35.5703125" style="12" customWidth="1"/>
    <col min="4866" max="4879" width="6.7109375" style="12" customWidth="1"/>
    <col min="4880" max="5120" width="9.140625" style="12"/>
    <col min="5121" max="5121" width="35.5703125" style="12" customWidth="1"/>
    <col min="5122" max="5135" width="6.7109375" style="12" customWidth="1"/>
    <col min="5136" max="5376" width="9.140625" style="12"/>
    <col min="5377" max="5377" width="35.5703125" style="12" customWidth="1"/>
    <col min="5378" max="5391" width="6.7109375" style="12" customWidth="1"/>
    <col min="5392" max="5632" width="9.140625" style="12"/>
    <col min="5633" max="5633" width="35.5703125" style="12" customWidth="1"/>
    <col min="5634" max="5647" width="6.7109375" style="12" customWidth="1"/>
    <col min="5648" max="5888" width="9.140625" style="12"/>
    <col min="5889" max="5889" width="35.5703125" style="12" customWidth="1"/>
    <col min="5890" max="5903" width="6.7109375" style="12" customWidth="1"/>
    <col min="5904" max="6144" width="9.140625" style="12"/>
    <col min="6145" max="6145" width="35.5703125" style="12" customWidth="1"/>
    <col min="6146" max="6159" width="6.7109375" style="12" customWidth="1"/>
    <col min="6160" max="6400" width="9.140625" style="12"/>
    <col min="6401" max="6401" width="35.5703125" style="12" customWidth="1"/>
    <col min="6402" max="6415" width="6.7109375" style="12" customWidth="1"/>
    <col min="6416" max="6656" width="9.140625" style="12"/>
    <col min="6657" max="6657" width="35.5703125" style="12" customWidth="1"/>
    <col min="6658" max="6671" width="6.7109375" style="12" customWidth="1"/>
    <col min="6672" max="6912" width="9.140625" style="12"/>
    <col min="6913" max="6913" width="35.5703125" style="12" customWidth="1"/>
    <col min="6914" max="6927" width="6.7109375" style="12" customWidth="1"/>
    <col min="6928" max="7168" width="9.140625" style="12"/>
    <col min="7169" max="7169" width="35.5703125" style="12" customWidth="1"/>
    <col min="7170" max="7183" width="6.7109375" style="12" customWidth="1"/>
    <col min="7184" max="7424" width="9.140625" style="12"/>
    <col min="7425" max="7425" width="35.5703125" style="12" customWidth="1"/>
    <col min="7426" max="7439" width="6.7109375" style="12" customWidth="1"/>
    <col min="7440" max="7680" width="9.140625" style="12"/>
    <col min="7681" max="7681" width="35.5703125" style="12" customWidth="1"/>
    <col min="7682" max="7695" width="6.7109375" style="12" customWidth="1"/>
    <col min="7696" max="7936" width="9.140625" style="12"/>
    <col min="7937" max="7937" width="35.5703125" style="12" customWidth="1"/>
    <col min="7938" max="7951" width="6.7109375" style="12" customWidth="1"/>
    <col min="7952" max="8192" width="9.140625" style="12"/>
    <col min="8193" max="8193" width="35.5703125" style="12" customWidth="1"/>
    <col min="8194" max="8207" width="6.7109375" style="12" customWidth="1"/>
    <col min="8208" max="8448" width="9.140625" style="12"/>
    <col min="8449" max="8449" width="35.5703125" style="12" customWidth="1"/>
    <col min="8450" max="8463" width="6.7109375" style="12" customWidth="1"/>
    <col min="8464" max="8704" width="9.140625" style="12"/>
    <col min="8705" max="8705" width="35.5703125" style="12" customWidth="1"/>
    <col min="8706" max="8719" width="6.7109375" style="12" customWidth="1"/>
    <col min="8720" max="8960" width="9.140625" style="12"/>
    <col min="8961" max="8961" width="35.5703125" style="12" customWidth="1"/>
    <col min="8962" max="8975" width="6.7109375" style="12" customWidth="1"/>
    <col min="8976" max="9216" width="9.140625" style="12"/>
    <col min="9217" max="9217" width="35.5703125" style="12" customWidth="1"/>
    <col min="9218" max="9231" width="6.7109375" style="12" customWidth="1"/>
    <col min="9232" max="9472" width="9.140625" style="12"/>
    <col min="9473" max="9473" width="35.5703125" style="12" customWidth="1"/>
    <col min="9474" max="9487" width="6.7109375" style="12" customWidth="1"/>
    <col min="9488" max="9728" width="9.140625" style="12"/>
    <col min="9729" max="9729" width="35.5703125" style="12" customWidth="1"/>
    <col min="9730" max="9743" width="6.7109375" style="12" customWidth="1"/>
    <col min="9744" max="9984" width="9.140625" style="12"/>
    <col min="9985" max="9985" width="35.5703125" style="12" customWidth="1"/>
    <col min="9986" max="9999" width="6.7109375" style="12" customWidth="1"/>
    <col min="10000" max="10240" width="9.140625" style="12"/>
    <col min="10241" max="10241" width="35.5703125" style="12" customWidth="1"/>
    <col min="10242" max="10255" width="6.7109375" style="12" customWidth="1"/>
    <col min="10256" max="10496" width="9.140625" style="12"/>
    <col min="10497" max="10497" width="35.5703125" style="12" customWidth="1"/>
    <col min="10498" max="10511" width="6.7109375" style="12" customWidth="1"/>
    <col min="10512" max="10752" width="9.140625" style="12"/>
    <col min="10753" max="10753" width="35.5703125" style="12" customWidth="1"/>
    <col min="10754" max="10767" width="6.7109375" style="12" customWidth="1"/>
    <col min="10768" max="11008" width="9.140625" style="12"/>
    <col min="11009" max="11009" width="35.5703125" style="12" customWidth="1"/>
    <col min="11010" max="11023" width="6.7109375" style="12" customWidth="1"/>
    <col min="11024" max="11264" width="9.140625" style="12"/>
    <col min="11265" max="11265" width="35.5703125" style="12" customWidth="1"/>
    <col min="11266" max="11279" width="6.7109375" style="12" customWidth="1"/>
    <col min="11280" max="11520" width="9.140625" style="12"/>
    <col min="11521" max="11521" width="35.5703125" style="12" customWidth="1"/>
    <col min="11522" max="11535" width="6.7109375" style="12" customWidth="1"/>
    <col min="11536" max="11776" width="9.140625" style="12"/>
    <col min="11777" max="11777" width="35.5703125" style="12" customWidth="1"/>
    <col min="11778" max="11791" width="6.7109375" style="12" customWidth="1"/>
    <col min="11792" max="12032" width="9.140625" style="12"/>
    <col min="12033" max="12033" width="35.5703125" style="12" customWidth="1"/>
    <col min="12034" max="12047" width="6.7109375" style="12" customWidth="1"/>
    <col min="12048" max="12288" width="9.140625" style="12"/>
    <col min="12289" max="12289" width="35.5703125" style="12" customWidth="1"/>
    <col min="12290" max="12303" width="6.7109375" style="12" customWidth="1"/>
    <col min="12304" max="12544" width="9.140625" style="12"/>
    <col min="12545" max="12545" width="35.5703125" style="12" customWidth="1"/>
    <col min="12546" max="12559" width="6.7109375" style="12" customWidth="1"/>
    <col min="12560" max="12800" width="9.140625" style="12"/>
    <col min="12801" max="12801" width="35.5703125" style="12" customWidth="1"/>
    <col min="12802" max="12815" width="6.7109375" style="12" customWidth="1"/>
    <col min="12816" max="13056" width="9.140625" style="12"/>
    <col min="13057" max="13057" width="35.5703125" style="12" customWidth="1"/>
    <col min="13058" max="13071" width="6.7109375" style="12" customWidth="1"/>
    <col min="13072" max="13312" width="9.140625" style="12"/>
    <col min="13313" max="13313" width="35.5703125" style="12" customWidth="1"/>
    <col min="13314" max="13327" width="6.7109375" style="12" customWidth="1"/>
    <col min="13328" max="13568" width="9.140625" style="12"/>
    <col min="13569" max="13569" width="35.5703125" style="12" customWidth="1"/>
    <col min="13570" max="13583" width="6.7109375" style="12" customWidth="1"/>
    <col min="13584" max="13824" width="9.140625" style="12"/>
    <col min="13825" max="13825" width="35.5703125" style="12" customWidth="1"/>
    <col min="13826" max="13839" width="6.7109375" style="12" customWidth="1"/>
    <col min="13840" max="14080" width="9.140625" style="12"/>
    <col min="14081" max="14081" width="35.5703125" style="12" customWidth="1"/>
    <col min="14082" max="14095" width="6.7109375" style="12" customWidth="1"/>
    <col min="14096" max="14336" width="9.140625" style="12"/>
    <col min="14337" max="14337" width="35.5703125" style="12" customWidth="1"/>
    <col min="14338" max="14351" width="6.7109375" style="12" customWidth="1"/>
    <col min="14352" max="14592" width="9.140625" style="12"/>
    <col min="14593" max="14593" width="35.5703125" style="12" customWidth="1"/>
    <col min="14594" max="14607" width="6.7109375" style="12" customWidth="1"/>
    <col min="14608" max="14848" width="9.140625" style="12"/>
    <col min="14849" max="14849" width="35.5703125" style="12" customWidth="1"/>
    <col min="14850" max="14863" width="6.7109375" style="12" customWidth="1"/>
    <col min="14864" max="15104" width="9.140625" style="12"/>
    <col min="15105" max="15105" width="35.5703125" style="12" customWidth="1"/>
    <col min="15106" max="15119" width="6.7109375" style="12" customWidth="1"/>
    <col min="15120" max="15360" width="9.140625" style="12"/>
    <col min="15361" max="15361" width="35.5703125" style="12" customWidth="1"/>
    <col min="15362" max="15375" width="6.7109375" style="12" customWidth="1"/>
    <col min="15376" max="15616" width="9.140625" style="12"/>
    <col min="15617" max="15617" width="35.5703125" style="12" customWidth="1"/>
    <col min="15618" max="15631" width="6.7109375" style="12" customWidth="1"/>
    <col min="15632" max="15872" width="9.140625" style="12"/>
    <col min="15873" max="15873" width="35.5703125" style="12" customWidth="1"/>
    <col min="15874" max="15887" width="6.7109375" style="12" customWidth="1"/>
    <col min="15888" max="16128" width="9.140625" style="12"/>
    <col min="16129" max="16129" width="35.5703125" style="12" customWidth="1"/>
    <col min="16130" max="16143" width="6.7109375" style="12" customWidth="1"/>
    <col min="16144" max="16384" width="9.140625" style="12"/>
  </cols>
  <sheetData>
    <row r="1" spans="1:47" s="282" customFormat="1" ht="18" customHeight="1" x14ac:dyDescent="0.25">
      <c r="A1" s="281" t="s">
        <v>585</v>
      </c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3"/>
      <c r="AD1" s="283"/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</row>
    <row r="2" spans="1:47" ht="5.0999999999999996" customHeight="1" thickBot="1" x14ac:dyDescent="0.25">
      <c r="A2" s="16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</row>
    <row r="3" spans="1:47" ht="14.25" thickTop="1" thickBot="1" x14ac:dyDescent="0.25">
      <c r="A3" s="168" t="s">
        <v>72</v>
      </c>
      <c r="B3" s="285" t="s">
        <v>25</v>
      </c>
      <c r="C3" s="285" t="s">
        <v>5</v>
      </c>
      <c r="D3" s="285" t="s">
        <v>6</v>
      </c>
      <c r="E3" s="285" t="s">
        <v>7</v>
      </c>
      <c r="F3" s="286" t="s">
        <v>8</v>
      </c>
      <c r="G3" s="286" t="s">
        <v>9</v>
      </c>
      <c r="H3" s="285" t="s">
        <v>10</v>
      </c>
      <c r="I3" s="285" t="s">
        <v>11</v>
      </c>
      <c r="J3" s="287" t="s">
        <v>12</v>
      </c>
      <c r="K3" s="288" t="s">
        <v>13</v>
      </c>
      <c r="L3" s="288" t="s">
        <v>14</v>
      </c>
      <c r="M3" s="288" t="s">
        <v>15</v>
      </c>
      <c r="N3" s="288" t="s">
        <v>16</v>
      </c>
      <c r="O3" s="288" t="s">
        <v>17</v>
      </c>
      <c r="P3" s="288" t="s">
        <v>37</v>
      </c>
      <c r="Q3" s="289" t="s">
        <v>577</v>
      </c>
      <c r="R3" s="291"/>
      <c r="S3" s="290"/>
      <c r="T3" s="290"/>
      <c r="U3" s="290"/>
      <c r="V3" s="292"/>
      <c r="W3" s="292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  <c r="AN3" s="284"/>
      <c r="AO3" s="284"/>
      <c r="AP3" s="284"/>
      <c r="AQ3" s="284"/>
      <c r="AR3" s="284"/>
      <c r="AS3" s="284"/>
      <c r="AT3" s="284"/>
      <c r="AU3" s="284"/>
    </row>
    <row r="4" spans="1:47" ht="14.25" thickTop="1" thickBot="1" x14ac:dyDescent="0.25">
      <c r="A4" s="293" t="s">
        <v>39</v>
      </c>
      <c r="B4" s="294"/>
      <c r="C4" s="294"/>
      <c r="D4" s="294"/>
      <c r="E4" s="294"/>
      <c r="F4" s="294"/>
      <c r="G4" s="294"/>
      <c r="H4" s="294"/>
      <c r="I4" s="294"/>
      <c r="J4" s="295"/>
      <c r="K4" s="294"/>
      <c r="L4" s="294"/>
      <c r="M4" s="294"/>
      <c r="N4" s="294"/>
      <c r="O4" s="294"/>
      <c r="P4" s="294"/>
      <c r="Q4" s="296"/>
      <c r="R4" s="11"/>
      <c r="S4" s="297"/>
      <c r="T4" s="297"/>
      <c r="U4" s="297"/>
      <c r="V4" s="297"/>
      <c r="W4" s="297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</row>
    <row r="5" spans="1:47" x14ac:dyDescent="0.2">
      <c r="A5" s="298" t="s">
        <v>73</v>
      </c>
      <c r="B5" s="299">
        <v>18612</v>
      </c>
      <c r="C5" s="299">
        <v>13956</v>
      </c>
      <c r="D5" s="299">
        <v>21779</v>
      </c>
      <c r="E5" s="299">
        <v>18108</v>
      </c>
      <c r="F5" s="300" t="s">
        <v>74</v>
      </c>
      <c r="G5" s="300">
        <v>22842</v>
      </c>
      <c r="H5" s="299">
        <v>20076</v>
      </c>
      <c r="I5" s="299">
        <v>20599</v>
      </c>
      <c r="J5" s="301">
        <v>21267</v>
      </c>
      <c r="K5" s="302">
        <v>21298</v>
      </c>
      <c r="L5" s="303">
        <v>21688</v>
      </c>
      <c r="M5" s="303">
        <v>23372</v>
      </c>
      <c r="N5" s="303">
        <v>22877</v>
      </c>
      <c r="O5" s="303">
        <v>21918</v>
      </c>
      <c r="P5" s="303">
        <v>21986</v>
      </c>
      <c r="Q5" s="304">
        <v>20557</v>
      </c>
      <c r="R5" s="11"/>
      <c r="S5" s="163"/>
      <c r="U5" s="297"/>
      <c r="V5" s="297"/>
      <c r="W5" s="297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</row>
    <row r="6" spans="1:47" x14ac:dyDescent="0.2">
      <c r="A6" s="305" t="s">
        <v>75</v>
      </c>
      <c r="B6" s="306">
        <v>42653</v>
      </c>
      <c r="C6" s="306">
        <v>28740</v>
      </c>
      <c r="D6" s="306">
        <v>42957</v>
      </c>
      <c r="E6" s="306">
        <v>44176</v>
      </c>
      <c r="F6" s="307" t="s">
        <v>74</v>
      </c>
      <c r="G6" s="307">
        <v>27144</v>
      </c>
      <c r="H6" s="306">
        <v>48314</v>
      </c>
      <c r="I6" s="306">
        <v>48542</v>
      </c>
      <c r="J6" s="308">
        <v>48638</v>
      </c>
      <c r="K6" s="309">
        <v>47840</v>
      </c>
      <c r="L6" s="310">
        <v>47089</v>
      </c>
      <c r="M6" s="310">
        <v>48717</v>
      </c>
      <c r="N6" s="310">
        <v>48369</v>
      </c>
      <c r="O6" s="310">
        <v>46979</v>
      </c>
      <c r="P6" s="310">
        <v>45503</v>
      </c>
      <c r="Q6" s="311">
        <v>39428</v>
      </c>
      <c r="R6" s="11"/>
      <c r="S6" s="163"/>
      <c r="U6" s="297"/>
      <c r="V6" s="297"/>
      <c r="W6" s="297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P6" s="284"/>
      <c r="AQ6" s="284"/>
      <c r="AR6" s="284"/>
      <c r="AS6" s="284"/>
      <c r="AT6" s="284"/>
      <c r="AU6" s="284"/>
    </row>
    <row r="7" spans="1:47" x14ac:dyDescent="0.2">
      <c r="A7" s="305" t="s">
        <v>76</v>
      </c>
      <c r="B7" s="306">
        <v>6326</v>
      </c>
      <c r="C7" s="306">
        <v>4766</v>
      </c>
      <c r="D7" s="306">
        <v>5847</v>
      </c>
      <c r="E7" s="306">
        <v>7061</v>
      </c>
      <c r="F7" s="307" t="s">
        <v>74</v>
      </c>
      <c r="G7" s="307">
        <v>7757</v>
      </c>
      <c r="H7" s="306">
        <v>8792</v>
      </c>
      <c r="I7" s="306">
        <v>8980</v>
      </c>
      <c r="J7" s="308">
        <v>9173</v>
      </c>
      <c r="K7" s="309">
        <v>9298</v>
      </c>
      <c r="L7" s="310">
        <v>10078</v>
      </c>
      <c r="M7" s="310">
        <v>10938</v>
      </c>
      <c r="N7" s="310">
        <v>10850</v>
      </c>
      <c r="O7" s="310">
        <v>11598</v>
      </c>
      <c r="P7" s="310">
        <v>10904</v>
      </c>
      <c r="Q7" s="311">
        <v>10187</v>
      </c>
      <c r="R7" s="11"/>
      <c r="S7" s="163"/>
      <c r="U7" s="297"/>
      <c r="V7" s="297"/>
      <c r="W7" s="297"/>
      <c r="X7" s="284"/>
      <c r="Y7" s="284"/>
      <c r="Z7" s="284"/>
      <c r="AA7" s="284"/>
      <c r="AB7" s="284"/>
      <c r="AC7" s="284"/>
      <c r="AD7" s="284"/>
      <c r="AE7" s="284"/>
      <c r="AF7" s="284"/>
      <c r="AG7" s="284"/>
      <c r="AH7" s="284"/>
      <c r="AI7" s="284"/>
      <c r="AJ7" s="284"/>
      <c r="AK7" s="284"/>
      <c r="AL7" s="284"/>
      <c r="AM7" s="284"/>
      <c r="AN7" s="284"/>
      <c r="AO7" s="284"/>
      <c r="AP7" s="284"/>
      <c r="AQ7" s="284"/>
      <c r="AR7" s="284"/>
      <c r="AS7" s="284"/>
      <c r="AT7" s="284"/>
      <c r="AU7" s="284"/>
    </row>
    <row r="8" spans="1:47" x14ac:dyDescent="0.2">
      <c r="A8" s="305" t="s">
        <v>77</v>
      </c>
      <c r="B8" s="306">
        <v>13414</v>
      </c>
      <c r="C8" s="306">
        <v>12829</v>
      </c>
      <c r="D8" s="306">
        <v>17148</v>
      </c>
      <c r="E8" s="306">
        <v>16672</v>
      </c>
      <c r="F8" s="307" t="s">
        <v>74</v>
      </c>
      <c r="G8" s="307">
        <v>23851</v>
      </c>
      <c r="H8" s="306">
        <v>25580</v>
      </c>
      <c r="I8" s="306">
        <v>27543</v>
      </c>
      <c r="J8" s="308">
        <v>26681</v>
      </c>
      <c r="K8" s="309">
        <v>26832</v>
      </c>
      <c r="L8" s="310">
        <v>28389</v>
      </c>
      <c r="M8" s="310">
        <v>31250</v>
      </c>
      <c r="N8" s="310">
        <v>32520</v>
      </c>
      <c r="O8" s="310">
        <v>34042</v>
      </c>
      <c r="P8" s="310">
        <v>34466</v>
      </c>
      <c r="Q8" s="311">
        <v>33876</v>
      </c>
      <c r="R8" s="11"/>
      <c r="S8" s="163"/>
      <c r="U8" s="297"/>
      <c r="V8" s="297"/>
      <c r="W8" s="297"/>
      <c r="X8" s="284"/>
      <c r="Y8" s="284"/>
      <c r="Z8" s="284"/>
      <c r="AA8" s="284"/>
      <c r="AB8" s="284"/>
      <c r="AC8" s="284"/>
      <c r="AD8" s="284"/>
      <c r="AE8" s="284"/>
      <c r="AF8" s="284"/>
      <c r="AG8" s="284"/>
      <c r="AH8" s="284"/>
      <c r="AI8" s="284"/>
      <c r="AJ8" s="284"/>
      <c r="AK8" s="284"/>
      <c r="AL8" s="284"/>
      <c r="AM8" s="284"/>
      <c r="AN8" s="284"/>
      <c r="AO8" s="284"/>
      <c r="AP8" s="284"/>
      <c r="AQ8" s="284"/>
      <c r="AR8" s="284"/>
      <c r="AS8" s="284"/>
      <c r="AT8" s="284"/>
      <c r="AU8" s="284"/>
    </row>
    <row r="9" spans="1:47" x14ac:dyDescent="0.2">
      <c r="A9" s="305" t="s">
        <v>78</v>
      </c>
      <c r="B9" s="306">
        <v>36843</v>
      </c>
      <c r="C9" s="306">
        <v>40517</v>
      </c>
      <c r="D9" s="306">
        <v>39000</v>
      </c>
      <c r="E9" s="306">
        <v>36197</v>
      </c>
      <c r="F9" s="307" t="s">
        <v>74</v>
      </c>
      <c r="G9" s="307">
        <v>52588</v>
      </c>
      <c r="H9" s="306">
        <v>56709</v>
      </c>
      <c r="I9" s="306">
        <v>60104</v>
      </c>
      <c r="J9" s="308">
        <v>68318</v>
      </c>
      <c r="K9" s="309">
        <v>71395</v>
      </c>
      <c r="L9" s="310">
        <v>72967</v>
      </c>
      <c r="M9" s="310">
        <v>71223</v>
      </c>
      <c r="N9" s="310">
        <v>67194</v>
      </c>
      <c r="O9" s="310">
        <v>61775</v>
      </c>
      <c r="P9" s="310">
        <v>58504</v>
      </c>
      <c r="Q9" s="311">
        <v>49849</v>
      </c>
      <c r="R9" s="11"/>
      <c r="S9" s="163"/>
      <c r="T9" s="312"/>
      <c r="U9" s="297"/>
      <c r="V9" s="297"/>
      <c r="W9" s="297"/>
      <c r="X9" s="284"/>
      <c r="Y9" s="284"/>
      <c r="Z9" s="284"/>
      <c r="AA9" s="284"/>
      <c r="AB9" s="284"/>
      <c r="AC9" s="284"/>
      <c r="AD9" s="284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4"/>
      <c r="AP9" s="284"/>
      <c r="AQ9" s="284"/>
      <c r="AR9" s="284"/>
      <c r="AS9" s="284"/>
      <c r="AT9" s="284"/>
      <c r="AU9" s="284"/>
    </row>
    <row r="10" spans="1:47" x14ac:dyDescent="0.2">
      <c r="A10" s="305" t="s">
        <v>79</v>
      </c>
      <c r="B10" s="306">
        <v>46799</v>
      </c>
      <c r="C10" s="306">
        <v>39372</v>
      </c>
      <c r="D10" s="306">
        <v>46717</v>
      </c>
      <c r="E10" s="306">
        <v>43047</v>
      </c>
      <c r="F10" s="307" t="s">
        <v>74</v>
      </c>
      <c r="G10" s="307">
        <v>52461</v>
      </c>
      <c r="H10" s="306">
        <v>61051</v>
      </c>
      <c r="I10" s="306">
        <v>66010</v>
      </c>
      <c r="J10" s="308">
        <v>71046</v>
      </c>
      <c r="K10" s="309">
        <v>72351</v>
      </c>
      <c r="L10" s="310">
        <v>72968</v>
      </c>
      <c r="M10" s="310">
        <v>71570</v>
      </c>
      <c r="N10" s="310">
        <v>70460</v>
      </c>
      <c r="O10" s="310">
        <v>63160</v>
      </c>
      <c r="P10" s="310">
        <v>55202</v>
      </c>
      <c r="Q10" s="311">
        <v>44675</v>
      </c>
      <c r="R10" s="11"/>
      <c r="S10" s="163"/>
      <c r="T10" s="312"/>
      <c r="U10" s="297"/>
      <c r="V10" s="297"/>
      <c r="W10" s="297"/>
      <c r="X10" s="284"/>
      <c r="Y10" s="284"/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  <c r="AJ10" s="284"/>
      <c r="AK10" s="284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</row>
    <row r="11" spans="1:47" x14ac:dyDescent="0.2">
      <c r="A11" s="305" t="s">
        <v>80</v>
      </c>
      <c r="B11" s="306">
        <v>15852</v>
      </c>
      <c r="C11" s="306">
        <v>18074</v>
      </c>
      <c r="D11" s="306">
        <v>16137</v>
      </c>
      <c r="E11" s="306">
        <v>15741</v>
      </c>
      <c r="F11" s="307" t="s">
        <v>74</v>
      </c>
      <c r="G11" s="307">
        <v>20648</v>
      </c>
      <c r="H11" s="306">
        <v>21048</v>
      </c>
      <c r="I11" s="306">
        <v>19393</v>
      </c>
      <c r="J11" s="308">
        <v>20502</v>
      </c>
      <c r="K11" s="309">
        <v>19195</v>
      </c>
      <c r="L11" s="310">
        <v>19139</v>
      </c>
      <c r="M11" s="310">
        <v>17701</v>
      </c>
      <c r="N11" s="310">
        <v>16576</v>
      </c>
      <c r="O11" s="310">
        <v>13360</v>
      </c>
      <c r="P11" s="310">
        <v>12995</v>
      </c>
      <c r="Q11" s="311">
        <v>12299</v>
      </c>
      <c r="R11" s="11"/>
      <c r="S11" s="163"/>
      <c r="T11" s="312"/>
      <c r="U11" s="297"/>
      <c r="V11" s="297"/>
      <c r="W11" s="297"/>
      <c r="X11" s="284"/>
      <c r="Y11" s="284"/>
      <c r="Z11" s="284"/>
      <c r="AA11" s="284"/>
      <c r="AB11" s="284"/>
      <c r="AC11" s="284"/>
      <c r="AD11" s="284"/>
      <c r="AE11" s="284"/>
      <c r="AF11" s="284"/>
      <c r="AG11" s="284"/>
      <c r="AH11" s="284"/>
      <c r="AI11" s="284"/>
      <c r="AJ11" s="284"/>
      <c r="AK11" s="284"/>
      <c r="AL11" s="284"/>
      <c r="AM11" s="284"/>
      <c r="AN11" s="284"/>
      <c r="AO11" s="284"/>
      <c r="AP11" s="284"/>
      <c r="AQ11" s="284"/>
      <c r="AR11" s="284"/>
      <c r="AS11" s="284"/>
      <c r="AT11" s="284"/>
      <c r="AU11" s="284"/>
    </row>
    <row r="12" spans="1:47" x14ac:dyDescent="0.2">
      <c r="A12" s="305" t="s">
        <v>81</v>
      </c>
      <c r="B12" s="306">
        <v>44593</v>
      </c>
      <c r="C12" s="306">
        <v>42516</v>
      </c>
      <c r="D12" s="306">
        <v>40529</v>
      </c>
      <c r="E12" s="306">
        <v>46316</v>
      </c>
      <c r="F12" s="307" t="s">
        <v>74</v>
      </c>
      <c r="G12" s="307">
        <v>47258</v>
      </c>
      <c r="H12" s="306">
        <v>44139</v>
      </c>
      <c r="I12" s="306">
        <v>42817</v>
      </c>
      <c r="J12" s="308">
        <v>48392</v>
      </c>
      <c r="K12" s="309">
        <v>42356</v>
      </c>
      <c r="L12" s="310">
        <v>42227</v>
      </c>
      <c r="M12" s="310">
        <v>46358</v>
      </c>
      <c r="N12" s="310">
        <v>50797</v>
      </c>
      <c r="O12" s="310">
        <v>46773</v>
      </c>
      <c r="P12" s="310">
        <v>42469</v>
      </c>
      <c r="Q12" s="311">
        <v>41180</v>
      </c>
      <c r="R12" s="11"/>
      <c r="S12" s="163"/>
      <c r="T12" s="312"/>
      <c r="U12" s="297"/>
      <c r="V12" s="297"/>
      <c r="W12" s="313"/>
      <c r="X12" s="284"/>
      <c r="Y12" s="284"/>
      <c r="Z12" s="284"/>
      <c r="AA12" s="284"/>
      <c r="AB12" s="284"/>
      <c r="AC12" s="284"/>
      <c r="AD12" s="284"/>
      <c r="AE12" s="284"/>
      <c r="AF12" s="284"/>
      <c r="AG12" s="284"/>
      <c r="AH12" s="284"/>
      <c r="AI12" s="284"/>
      <c r="AJ12" s="284"/>
      <c r="AK12" s="284"/>
      <c r="AL12" s="284"/>
      <c r="AM12" s="284"/>
      <c r="AN12" s="284"/>
      <c r="AO12" s="284"/>
      <c r="AP12" s="284"/>
      <c r="AQ12" s="284"/>
      <c r="AR12" s="284"/>
      <c r="AS12" s="284"/>
      <c r="AT12" s="284"/>
      <c r="AU12" s="284"/>
    </row>
    <row r="13" spans="1:47" x14ac:dyDescent="0.2">
      <c r="A13" s="305" t="s">
        <v>82</v>
      </c>
      <c r="B13" s="306">
        <v>8727</v>
      </c>
      <c r="C13" s="306">
        <v>7403</v>
      </c>
      <c r="D13" s="306">
        <v>7338</v>
      </c>
      <c r="E13" s="306">
        <v>6708</v>
      </c>
      <c r="F13" s="307" t="s">
        <v>74</v>
      </c>
      <c r="G13" s="307">
        <v>7893</v>
      </c>
      <c r="H13" s="306">
        <v>9049</v>
      </c>
      <c r="I13" s="306">
        <v>9346</v>
      </c>
      <c r="J13" s="308">
        <v>9687</v>
      </c>
      <c r="K13" s="309">
        <v>9800</v>
      </c>
      <c r="L13" s="310">
        <v>10448</v>
      </c>
      <c r="M13" s="310">
        <v>10407</v>
      </c>
      <c r="N13" s="310">
        <v>10423</v>
      </c>
      <c r="O13" s="310">
        <v>9847</v>
      </c>
      <c r="P13" s="310">
        <v>8924</v>
      </c>
      <c r="Q13" s="311">
        <v>8416</v>
      </c>
      <c r="R13" s="11"/>
      <c r="S13" s="163"/>
      <c r="T13" s="312"/>
      <c r="U13" s="297"/>
      <c r="V13" s="297"/>
      <c r="W13" s="297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  <c r="AJ13" s="284"/>
      <c r="AK13" s="284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</row>
    <row r="14" spans="1:47" x14ac:dyDescent="0.2">
      <c r="A14" s="314" t="s">
        <v>83</v>
      </c>
      <c r="B14" s="315">
        <v>0</v>
      </c>
      <c r="C14" s="315">
        <v>0</v>
      </c>
      <c r="D14" s="315">
        <v>0</v>
      </c>
      <c r="E14" s="315">
        <v>0</v>
      </c>
      <c r="F14" s="316" t="s">
        <v>74</v>
      </c>
      <c r="G14" s="316">
        <v>22535</v>
      </c>
      <c r="H14" s="315">
        <v>0</v>
      </c>
      <c r="I14" s="315">
        <v>0</v>
      </c>
      <c r="J14" s="317">
        <v>0</v>
      </c>
      <c r="K14" s="318">
        <v>0</v>
      </c>
      <c r="L14" s="316">
        <v>0</v>
      </c>
      <c r="M14" s="316">
        <v>0</v>
      </c>
      <c r="N14" s="316">
        <v>0</v>
      </c>
      <c r="O14" s="316">
        <v>0</v>
      </c>
      <c r="P14" s="316">
        <v>0</v>
      </c>
      <c r="Q14" s="319">
        <v>0</v>
      </c>
      <c r="R14" s="11"/>
      <c r="S14" s="312"/>
      <c r="T14" s="312"/>
      <c r="U14" s="297"/>
      <c r="V14" s="297"/>
      <c r="W14" s="297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</row>
    <row r="15" spans="1:47" ht="13.5" thickBot="1" x14ac:dyDescent="0.25">
      <c r="A15" s="320" t="s">
        <v>50</v>
      </c>
      <c r="B15" s="321">
        <v>233819</v>
      </c>
      <c r="C15" s="321">
        <v>208173</v>
      </c>
      <c r="D15" s="321">
        <v>237452</v>
      </c>
      <c r="E15" s="321">
        <v>234026</v>
      </c>
      <c r="F15" s="322" t="s">
        <v>74</v>
      </c>
      <c r="G15" s="322">
        <v>284977</v>
      </c>
      <c r="H15" s="321">
        <v>294758</v>
      </c>
      <c r="I15" s="321">
        <v>303334</v>
      </c>
      <c r="J15" s="323">
        <v>323704</v>
      </c>
      <c r="K15" s="324">
        <v>320365</v>
      </c>
      <c r="L15" s="325">
        <v>324993</v>
      </c>
      <c r="M15" s="325">
        <v>331536</v>
      </c>
      <c r="N15" s="325">
        <v>330066</v>
      </c>
      <c r="O15" s="325">
        <f>+'vš_druh studia '!D93</f>
        <v>309452</v>
      </c>
      <c r="P15" s="325">
        <f>+'vš_druh studia '!D101</f>
        <v>290953</v>
      </c>
      <c r="Q15" s="326">
        <f>+'vš_druh studia '!D109</f>
        <v>260467</v>
      </c>
      <c r="S15" s="312"/>
      <c r="T15" s="312"/>
      <c r="U15" s="297"/>
      <c r="V15" s="297"/>
      <c r="W15" s="297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</row>
    <row r="16" spans="1:47" ht="13.5" thickBot="1" x14ac:dyDescent="0.25">
      <c r="A16" s="327" t="s">
        <v>84</v>
      </c>
      <c r="B16" s="328"/>
      <c r="C16" s="328"/>
      <c r="D16" s="328"/>
      <c r="E16" s="328"/>
      <c r="F16" s="328"/>
      <c r="G16" s="328"/>
      <c r="H16" s="328"/>
      <c r="I16" s="328"/>
      <c r="J16" s="329"/>
      <c r="K16" s="328"/>
      <c r="L16" s="330"/>
      <c r="M16" s="330"/>
      <c r="N16" s="330"/>
      <c r="O16" s="330"/>
      <c r="P16" s="330"/>
      <c r="Q16" s="331"/>
      <c r="S16" s="312"/>
      <c r="T16" s="312"/>
      <c r="U16" s="297"/>
      <c r="V16" s="297"/>
      <c r="W16" s="297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  <c r="AJ16" s="284"/>
      <c r="AK16" s="284"/>
      <c r="AL16" s="284"/>
      <c r="AM16" s="284"/>
      <c r="AN16" s="284"/>
      <c r="AO16" s="284"/>
      <c r="AP16" s="284"/>
      <c r="AQ16" s="284"/>
      <c r="AR16" s="284"/>
      <c r="AS16" s="284"/>
      <c r="AT16" s="284"/>
      <c r="AU16" s="284"/>
    </row>
    <row r="17" spans="1:47" x14ac:dyDescent="0.2">
      <c r="A17" s="298" t="s">
        <v>73</v>
      </c>
      <c r="B17" s="299">
        <v>13854</v>
      </c>
      <c r="C17" s="299">
        <v>10285</v>
      </c>
      <c r="D17" s="299">
        <v>13627</v>
      </c>
      <c r="E17" s="299">
        <v>12727</v>
      </c>
      <c r="F17" s="300" t="s">
        <v>74</v>
      </c>
      <c r="G17" s="300">
        <v>15887</v>
      </c>
      <c r="H17" s="299">
        <v>14260</v>
      </c>
      <c r="I17" s="299">
        <v>14810</v>
      </c>
      <c r="J17" s="301">
        <v>15253</v>
      </c>
      <c r="K17" s="302">
        <v>15644</v>
      </c>
      <c r="L17" s="303">
        <v>15847</v>
      </c>
      <c r="M17" s="303">
        <v>17234</v>
      </c>
      <c r="N17" s="303">
        <v>16793</v>
      </c>
      <c r="O17" s="303">
        <v>16215</v>
      </c>
      <c r="P17" s="303">
        <v>16141</v>
      </c>
      <c r="Q17" s="304">
        <v>15065</v>
      </c>
      <c r="S17" s="312"/>
      <c r="T17" s="312"/>
      <c r="U17" s="297"/>
      <c r="V17" s="297"/>
      <c r="W17" s="297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  <c r="AJ17" s="284"/>
      <c r="AK17" s="284"/>
      <c r="AL17" s="284"/>
      <c r="AM17" s="284"/>
      <c r="AN17" s="284"/>
      <c r="AO17" s="284"/>
      <c r="AP17" s="284"/>
      <c r="AQ17" s="284"/>
      <c r="AR17" s="284"/>
      <c r="AS17" s="284"/>
      <c r="AT17" s="284"/>
      <c r="AU17" s="284"/>
    </row>
    <row r="18" spans="1:47" x14ac:dyDescent="0.2">
      <c r="A18" s="305" t="s">
        <v>75</v>
      </c>
      <c r="B18" s="306">
        <v>27370</v>
      </c>
      <c r="C18" s="306">
        <v>20646</v>
      </c>
      <c r="D18" s="306">
        <v>27013</v>
      </c>
      <c r="E18" s="306">
        <v>28131</v>
      </c>
      <c r="F18" s="307" t="s">
        <v>74</v>
      </c>
      <c r="G18" s="307">
        <v>21429</v>
      </c>
      <c r="H18" s="306">
        <v>32228</v>
      </c>
      <c r="I18" s="306">
        <v>33528</v>
      </c>
      <c r="J18" s="308">
        <v>34333</v>
      </c>
      <c r="K18" s="309">
        <v>35074</v>
      </c>
      <c r="L18" s="310">
        <v>34285</v>
      </c>
      <c r="M18" s="310">
        <v>35789</v>
      </c>
      <c r="N18" s="310">
        <v>35603</v>
      </c>
      <c r="O18" s="310">
        <v>34571</v>
      </c>
      <c r="P18" s="310">
        <v>33567</v>
      </c>
      <c r="Q18" s="311">
        <v>29614</v>
      </c>
      <c r="S18" s="312"/>
      <c r="T18" s="312"/>
      <c r="U18" s="297"/>
      <c r="V18" s="292"/>
      <c r="W18" s="292"/>
      <c r="X18" s="284"/>
      <c r="Y18" s="284"/>
      <c r="Z18" s="284"/>
      <c r="AA18" s="284"/>
      <c r="AB18" s="284"/>
      <c r="AC18" s="284"/>
      <c r="AD18" s="284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</row>
    <row r="19" spans="1:47" x14ac:dyDescent="0.2">
      <c r="A19" s="305" t="s">
        <v>76</v>
      </c>
      <c r="B19" s="306">
        <v>4967</v>
      </c>
      <c r="C19" s="306">
        <v>3941</v>
      </c>
      <c r="D19" s="306">
        <v>4477</v>
      </c>
      <c r="E19" s="306">
        <v>5501</v>
      </c>
      <c r="F19" s="307" t="s">
        <v>74</v>
      </c>
      <c r="G19" s="307">
        <v>5829</v>
      </c>
      <c r="H19" s="306">
        <v>6242</v>
      </c>
      <c r="I19" s="306">
        <v>6620</v>
      </c>
      <c r="J19" s="308">
        <v>6629</v>
      </c>
      <c r="K19" s="309">
        <v>6875</v>
      </c>
      <c r="L19" s="310">
        <v>7575</v>
      </c>
      <c r="M19" s="310">
        <v>8034</v>
      </c>
      <c r="N19" s="310">
        <v>7756</v>
      </c>
      <c r="O19" s="310">
        <v>8753</v>
      </c>
      <c r="P19" s="310">
        <v>8211</v>
      </c>
      <c r="Q19" s="311">
        <v>7616</v>
      </c>
      <c r="S19" s="312"/>
      <c r="T19" s="312"/>
      <c r="U19" s="297"/>
      <c r="V19" s="292"/>
      <c r="W19" s="292"/>
      <c r="X19" s="284"/>
      <c r="Y19" s="284"/>
      <c r="Z19" s="284"/>
      <c r="AA19" s="284"/>
      <c r="AB19" s="284"/>
      <c r="AC19" s="284"/>
      <c r="AD19" s="284"/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/>
      <c r="AT19" s="284"/>
      <c r="AU19" s="284"/>
    </row>
    <row r="20" spans="1:47" x14ac:dyDescent="0.2">
      <c r="A20" s="305" t="s">
        <v>77</v>
      </c>
      <c r="B20" s="306">
        <v>7023</v>
      </c>
      <c r="C20" s="306">
        <v>7226</v>
      </c>
      <c r="D20" s="306">
        <v>8803</v>
      </c>
      <c r="E20" s="306">
        <v>8801</v>
      </c>
      <c r="F20" s="307" t="s">
        <v>74</v>
      </c>
      <c r="G20" s="307">
        <v>12464</v>
      </c>
      <c r="H20" s="306">
        <v>12534</v>
      </c>
      <c r="I20" s="306">
        <v>12994</v>
      </c>
      <c r="J20" s="308">
        <v>12605</v>
      </c>
      <c r="K20" s="309">
        <v>12020</v>
      </c>
      <c r="L20" s="310">
        <v>12884</v>
      </c>
      <c r="M20" s="310">
        <v>14157</v>
      </c>
      <c r="N20" s="310">
        <v>14615</v>
      </c>
      <c r="O20" s="310">
        <v>15277</v>
      </c>
      <c r="P20" s="310">
        <v>15871</v>
      </c>
      <c r="Q20" s="311">
        <v>15098</v>
      </c>
      <c r="R20" s="297"/>
      <c r="S20" s="297"/>
      <c r="T20" s="297"/>
      <c r="U20" s="297"/>
      <c r="V20" s="292"/>
      <c r="W20" s="292"/>
      <c r="X20" s="284"/>
      <c r="Y20" s="284"/>
      <c r="Z20" s="284"/>
      <c r="AA20" s="284"/>
      <c r="AB20" s="284"/>
      <c r="AC20" s="284"/>
      <c r="AD20" s="284"/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/>
      <c r="AT20" s="284"/>
      <c r="AU20" s="284"/>
    </row>
    <row r="21" spans="1:47" x14ac:dyDescent="0.2">
      <c r="A21" s="305" t="s">
        <v>78</v>
      </c>
      <c r="B21" s="306">
        <v>25823</v>
      </c>
      <c r="C21" s="306">
        <v>28757</v>
      </c>
      <c r="D21" s="306">
        <v>25658</v>
      </c>
      <c r="E21" s="306">
        <v>23130</v>
      </c>
      <c r="F21" s="307" t="s">
        <v>74</v>
      </c>
      <c r="G21" s="307">
        <v>32631</v>
      </c>
      <c r="H21" s="306">
        <v>34135</v>
      </c>
      <c r="I21" s="306">
        <v>36321</v>
      </c>
      <c r="J21" s="308">
        <v>40058</v>
      </c>
      <c r="K21" s="309">
        <v>40545</v>
      </c>
      <c r="L21" s="310">
        <v>40822</v>
      </c>
      <c r="M21" s="310">
        <v>40725</v>
      </c>
      <c r="N21" s="310">
        <v>39595</v>
      </c>
      <c r="O21" s="310">
        <v>36891</v>
      </c>
      <c r="P21" s="310">
        <v>35371</v>
      </c>
      <c r="Q21" s="311">
        <v>30341</v>
      </c>
      <c r="R21" s="297"/>
      <c r="S21" s="297"/>
      <c r="T21" s="297"/>
      <c r="U21" s="297"/>
      <c r="V21" s="292"/>
      <c r="W21" s="292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/>
      <c r="AT21" s="284"/>
      <c r="AU21" s="284"/>
    </row>
    <row r="22" spans="1:47" x14ac:dyDescent="0.2">
      <c r="A22" s="305" t="s">
        <v>79</v>
      </c>
      <c r="B22" s="306">
        <v>26475</v>
      </c>
      <c r="C22" s="306">
        <v>24343</v>
      </c>
      <c r="D22" s="306">
        <v>26950</v>
      </c>
      <c r="E22" s="306">
        <v>25908</v>
      </c>
      <c r="F22" s="307" t="s">
        <v>74</v>
      </c>
      <c r="G22" s="307">
        <v>30336</v>
      </c>
      <c r="H22" s="306">
        <v>33309</v>
      </c>
      <c r="I22" s="306">
        <v>37063</v>
      </c>
      <c r="J22" s="308">
        <v>39906</v>
      </c>
      <c r="K22" s="309">
        <v>42038</v>
      </c>
      <c r="L22" s="310">
        <v>42929</v>
      </c>
      <c r="M22" s="310">
        <v>43140</v>
      </c>
      <c r="N22" s="310">
        <v>41806</v>
      </c>
      <c r="O22" s="310">
        <v>37791</v>
      </c>
      <c r="P22" s="310">
        <v>33767</v>
      </c>
      <c r="Q22" s="311">
        <v>28341</v>
      </c>
      <c r="R22" s="297"/>
      <c r="S22" s="297"/>
      <c r="T22" s="297"/>
      <c r="U22" s="297"/>
      <c r="V22" s="292"/>
      <c r="W22" s="292"/>
    </row>
    <row r="23" spans="1:47" x14ac:dyDescent="0.2">
      <c r="A23" s="305" t="s">
        <v>80</v>
      </c>
      <c r="B23" s="306">
        <v>9886</v>
      </c>
      <c r="C23" s="306">
        <v>11910</v>
      </c>
      <c r="D23" s="306">
        <v>9925</v>
      </c>
      <c r="E23" s="306">
        <v>9882</v>
      </c>
      <c r="F23" s="307" t="s">
        <v>74</v>
      </c>
      <c r="G23" s="307">
        <v>13761</v>
      </c>
      <c r="H23" s="306">
        <v>13330</v>
      </c>
      <c r="I23" s="306">
        <v>12251</v>
      </c>
      <c r="J23" s="308">
        <v>13097</v>
      </c>
      <c r="K23" s="309">
        <v>12350</v>
      </c>
      <c r="L23" s="310">
        <v>12104</v>
      </c>
      <c r="M23" s="310">
        <v>11276</v>
      </c>
      <c r="N23" s="310">
        <v>10715</v>
      </c>
      <c r="O23" s="310">
        <v>9243</v>
      </c>
      <c r="P23" s="310">
        <v>8940</v>
      </c>
      <c r="Q23" s="311">
        <v>8363</v>
      </c>
      <c r="R23" s="297"/>
      <c r="S23" s="297"/>
      <c r="T23" s="297"/>
      <c r="U23" s="297"/>
      <c r="V23" s="292"/>
      <c r="W23" s="292"/>
    </row>
    <row r="24" spans="1:47" x14ac:dyDescent="0.2">
      <c r="A24" s="305" t="s">
        <v>81</v>
      </c>
      <c r="B24" s="306">
        <v>30301</v>
      </c>
      <c r="C24" s="306">
        <v>29511</v>
      </c>
      <c r="D24" s="306">
        <v>26644</v>
      </c>
      <c r="E24" s="306">
        <v>30214</v>
      </c>
      <c r="F24" s="307" t="s">
        <v>74</v>
      </c>
      <c r="G24" s="307">
        <v>32328</v>
      </c>
      <c r="H24" s="306">
        <v>30268</v>
      </c>
      <c r="I24" s="306">
        <v>30134</v>
      </c>
      <c r="J24" s="308">
        <v>33672</v>
      </c>
      <c r="K24" s="309">
        <v>29432</v>
      </c>
      <c r="L24" s="310">
        <v>29182</v>
      </c>
      <c r="M24" s="310">
        <v>31356</v>
      </c>
      <c r="N24" s="310">
        <v>33903</v>
      </c>
      <c r="O24" s="310">
        <v>30910</v>
      </c>
      <c r="P24" s="310">
        <v>28217</v>
      </c>
      <c r="Q24" s="311">
        <v>26646</v>
      </c>
      <c r="R24" s="297"/>
      <c r="S24" s="297"/>
      <c r="T24" s="297"/>
      <c r="U24" s="297"/>
      <c r="V24" s="292"/>
      <c r="W24" s="292"/>
    </row>
    <row r="25" spans="1:47" x14ac:dyDescent="0.2">
      <c r="A25" s="305" t="s">
        <v>82</v>
      </c>
      <c r="B25" s="306">
        <v>6577</v>
      </c>
      <c r="C25" s="306">
        <v>5862</v>
      </c>
      <c r="D25" s="306">
        <v>5502</v>
      </c>
      <c r="E25" s="306">
        <v>5049</v>
      </c>
      <c r="F25" s="307" t="s">
        <v>74</v>
      </c>
      <c r="G25" s="307">
        <v>5880</v>
      </c>
      <c r="H25" s="306">
        <v>6067</v>
      </c>
      <c r="I25" s="306">
        <v>6473</v>
      </c>
      <c r="J25" s="308">
        <v>6783</v>
      </c>
      <c r="K25" s="309">
        <v>6684</v>
      </c>
      <c r="L25" s="310">
        <v>7001</v>
      </c>
      <c r="M25" s="310">
        <v>7105</v>
      </c>
      <c r="N25" s="310">
        <v>6996</v>
      </c>
      <c r="O25" s="310">
        <v>6605</v>
      </c>
      <c r="P25" s="310">
        <v>5982</v>
      </c>
      <c r="Q25" s="311">
        <v>5661</v>
      </c>
      <c r="R25" s="297"/>
      <c r="S25" s="297"/>
      <c r="T25" s="297"/>
      <c r="U25" s="297"/>
      <c r="V25" s="292"/>
      <c r="W25" s="292"/>
    </row>
    <row r="26" spans="1:47" x14ac:dyDescent="0.2">
      <c r="A26" s="314" t="s">
        <v>83</v>
      </c>
      <c r="B26" s="315">
        <v>0</v>
      </c>
      <c r="C26" s="315">
        <v>0</v>
      </c>
      <c r="D26" s="315">
        <v>0</v>
      </c>
      <c r="E26" s="315">
        <v>0</v>
      </c>
      <c r="F26" s="316" t="s">
        <v>74</v>
      </c>
      <c r="G26" s="316">
        <v>18560</v>
      </c>
      <c r="H26" s="315">
        <v>0</v>
      </c>
      <c r="I26" s="315">
        <v>0</v>
      </c>
      <c r="J26" s="317">
        <v>0</v>
      </c>
      <c r="K26" s="318">
        <v>0</v>
      </c>
      <c r="L26" s="316">
        <v>0</v>
      </c>
      <c r="M26" s="316">
        <v>0</v>
      </c>
      <c r="N26" s="316">
        <v>0</v>
      </c>
      <c r="O26" s="316">
        <v>0</v>
      </c>
      <c r="P26" s="316">
        <v>0</v>
      </c>
      <c r="Q26" s="319">
        <v>0</v>
      </c>
      <c r="R26" s="297"/>
      <c r="S26" s="297"/>
      <c r="T26" s="297"/>
      <c r="U26" s="297"/>
      <c r="V26" s="292"/>
      <c r="W26" s="292"/>
    </row>
    <row r="27" spans="1:47" ht="13.5" thickBot="1" x14ac:dyDescent="0.25">
      <c r="A27" s="320" t="s">
        <v>50</v>
      </c>
      <c r="B27" s="321">
        <v>105439</v>
      </c>
      <c r="C27" s="321">
        <v>103485</v>
      </c>
      <c r="D27" s="321">
        <v>105000</v>
      </c>
      <c r="E27" s="321">
        <v>108848</v>
      </c>
      <c r="F27" s="322" t="s">
        <v>74</v>
      </c>
      <c r="G27" s="322">
        <v>130353</v>
      </c>
      <c r="H27" s="321">
        <v>130934</v>
      </c>
      <c r="I27" s="321">
        <v>137836</v>
      </c>
      <c r="J27" s="323">
        <v>146800</v>
      </c>
      <c r="K27" s="321">
        <v>147276</v>
      </c>
      <c r="L27" s="332">
        <v>146620</v>
      </c>
      <c r="M27" s="332">
        <v>150588</v>
      </c>
      <c r="N27" s="332">
        <v>149613</v>
      </c>
      <c r="O27" s="332">
        <f>+'vš_druh studia '!E93</f>
        <v>141054</v>
      </c>
      <c r="P27" s="332">
        <f>+'vš_druh studia '!E101</f>
        <v>134257</v>
      </c>
      <c r="Q27" s="333">
        <f>+'vš_druh studia '!E109</f>
        <v>121761</v>
      </c>
      <c r="R27" s="297"/>
      <c r="S27" s="297"/>
      <c r="T27" s="297"/>
      <c r="U27" s="297"/>
      <c r="V27" s="292"/>
      <c r="W27" s="292"/>
    </row>
    <row r="28" spans="1:47" ht="13.5" thickBot="1" x14ac:dyDescent="0.25">
      <c r="A28" s="327" t="s">
        <v>85</v>
      </c>
      <c r="B28" s="328"/>
      <c r="C28" s="328"/>
      <c r="D28" s="328"/>
      <c r="E28" s="328"/>
      <c r="F28" s="328"/>
      <c r="G28" s="328"/>
      <c r="H28" s="328"/>
      <c r="I28" s="328"/>
      <c r="J28" s="329"/>
      <c r="K28" s="328"/>
      <c r="L28" s="328"/>
      <c r="M28" s="328"/>
      <c r="N28" s="328"/>
      <c r="O28" s="328"/>
      <c r="P28" s="328"/>
      <c r="Q28" s="334"/>
      <c r="T28" s="297"/>
      <c r="U28" s="297"/>
      <c r="V28" s="292"/>
      <c r="W28" s="292"/>
    </row>
    <row r="29" spans="1:47" x14ac:dyDescent="0.2">
      <c r="A29" s="298" t="s">
        <v>73</v>
      </c>
      <c r="B29" s="335">
        <v>1.3434387180597662</v>
      </c>
      <c r="C29" s="335">
        <v>1.3569275644141954</v>
      </c>
      <c r="D29" s="335">
        <v>1.598224113891539</v>
      </c>
      <c r="E29" s="335">
        <v>1.4228019171839397</v>
      </c>
      <c r="F29" s="336" t="s">
        <v>21</v>
      </c>
      <c r="G29" s="336">
        <v>1.4377793164222321</v>
      </c>
      <c r="H29" s="335">
        <f>H5/H17</f>
        <v>1.4078541374474054</v>
      </c>
      <c r="I29" s="335">
        <v>1.3908845374746792</v>
      </c>
      <c r="J29" s="337">
        <v>1.3942830918507834</v>
      </c>
      <c r="K29" s="338">
        <v>1.3614165175147022</v>
      </c>
      <c r="L29" s="339">
        <v>1.3685871142803054</v>
      </c>
      <c r="M29" s="339">
        <f t="shared" ref="M29:O37" si="0">M5/M17</f>
        <v>1.3561564349541604</v>
      </c>
      <c r="N29" s="339">
        <f t="shared" si="0"/>
        <v>1.3622938128982314</v>
      </c>
      <c r="O29" s="339">
        <f t="shared" si="0"/>
        <v>1.3517113783533765</v>
      </c>
      <c r="P29" s="339">
        <f t="shared" ref="P29:Q29" si="1">P5/P17</f>
        <v>1.3621213059909547</v>
      </c>
      <c r="Q29" s="340">
        <f t="shared" si="1"/>
        <v>1.3645536010620645</v>
      </c>
      <c r="T29" s="297"/>
      <c r="U29" s="297"/>
      <c r="V29" s="292"/>
      <c r="W29" s="292"/>
    </row>
    <row r="30" spans="1:47" x14ac:dyDescent="0.2">
      <c r="A30" s="305" t="s">
        <v>75</v>
      </c>
      <c r="B30" s="341">
        <v>1.5583850931677019</v>
      </c>
      <c r="C30" s="341">
        <v>1.3920371984888114</v>
      </c>
      <c r="D30" s="341">
        <v>1.5902343316181098</v>
      </c>
      <c r="E30" s="341">
        <v>1.5703672105506381</v>
      </c>
      <c r="F30" s="342" t="s">
        <v>21</v>
      </c>
      <c r="G30" s="342">
        <v>1.2666946661066778</v>
      </c>
      <c r="H30" s="341">
        <f>H6/H18</f>
        <v>1.4991311902693309</v>
      </c>
      <c r="I30" s="341">
        <v>1.4478048198520639</v>
      </c>
      <c r="J30" s="343">
        <v>1.416654530626511</v>
      </c>
      <c r="K30" s="344">
        <v>1.3639733135656043</v>
      </c>
      <c r="L30" s="345">
        <v>1.3734577803704244</v>
      </c>
      <c r="M30" s="345">
        <f t="shared" si="0"/>
        <v>1.361228310374696</v>
      </c>
      <c r="N30" s="345">
        <f t="shared" si="0"/>
        <v>1.3585652894419009</v>
      </c>
      <c r="O30" s="345">
        <f t="shared" si="0"/>
        <v>1.358913540250499</v>
      </c>
      <c r="P30" s="345">
        <f t="shared" ref="P30:Q30" si="2">P6/P18</f>
        <v>1.3555873327970924</v>
      </c>
      <c r="Q30" s="346">
        <f t="shared" si="2"/>
        <v>1.3313973120821234</v>
      </c>
      <c r="T30" s="292"/>
      <c r="U30" s="292"/>
      <c r="V30" s="292"/>
      <c r="W30" s="292"/>
    </row>
    <row r="31" spans="1:47" x14ac:dyDescent="0.2">
      <c r="A31" s="305" t="s">
        <v>76</v>
      </c>
      <c r="B31" s="341">
        <v>1.2736057982685727</v>
      </c>
      <c r="C31" s="341">
        <v>1.2093377315402183</v>
      </c>
      <c r="D31" s="341">
        <v>1.3060084878266696</v>
      </c>
      <c r="E31" s="341">
        <v>1.283584802763134</v>
      </c>
      <c r="F31" s="342" t="s">
        <v>21</v>
      </c>
      <c r="G31" s="342">
        <v>1.3307599931377594</v>
      </c>
      <c r="H31" s="341">
        <f>H7/H19</f>
        <v>1.4085229093239346</v>
      </c>
      <c r="I31" s="341">
        <v>1.3564954682779455</v>
      </c>
      <c r="J31" s="343">
        <v>1.3837682908432645</v>
      </c>
      <c r="K31" s="344">
        <v>1.3524363636363637</v>
      </c>
      <c r="L31" s="345">
        <v>1.3304290429042904</v>
      </c>
      <c r="M31" s="345">
        <f t="shared" si="0"/>
        <v>1.361463778939507</v>
      </c>
      <c r="N31" s="345">
        <f t="shared" si="0"/>
        <v>1.3989169675090252</v>
      </c>
      <c r="O31" s="345">
        <f t="shared" si="0"/>
        <v>1.3250314177996116</v>
      </c>
      <c r="P31" s="345">
        <f t="shared" ref="P31:Q31" si="3">P7/P19</f>
        <v>1.3279746681281208</v>
      </c>
      <c r="Q31" s="346">
        <f t="shared" si="3"/>
        <v>1.337578781512605</v>
      </c>
      <c r="T31" s="292"/>
      <c r="U31" s="297"/>
      <c r="V31" s="297"/>
    </row>
    <row r="32" spans="1:47" x14ac:dyDescent="0.2">
      <c r="A32" s="305" t="s">
        <v>77</v>
      </c>
      <c r="B32" s="341">
        <v>1.9100099672504627</v>
      </c>
      <c r="C32" s="341">
        <v>1.7753944090783282</v>
      </c>
      <c r="D32" s="341">
        <v>1.9479722821765306</v>
      </c>
      <c r="E32" s="341">
        <v>1.8943301897511646</v>
      </c>
      <c r="F32" s="342" t="s">
        <v>21</v>
      </c>
      <c r="G32" s="342">
        <v>1.9135911424903722</v>
      </c>
      <c r="H32" s="341">
        <f>H8/H20</f>
        <v>2.0408488910164353</v>
      </c>
      <c r="I32" s="341">
        <v>2.1196706172079423</v>
      </c>
      <c r="J32" s="343">
        <v>2.1166997223324078</v>
      </c>
      <c r="K32" s="344">
        <v>2.2322795341098169</v>
      </c>
      <c r="L32" s="345">
        <v>2.2034306116113007</v>
      </c>
      <c r="M32" s="345">
        <f t="shared" si="0"/>
        <v>2.2073885710249348</v>
      </c>
      <c r="N32" s="345">
        <f t="shared" si="0"/>
        <v>2.2251111871365037</v>
      </c>
      <c r="O32" s="345">
        <f t="shared" si="0"/>
        <v>2.2283170779603325</v>
      </c>
      <c r="P32" s="345">
        <f t="shared" ref="P32:Q32" si="4">P8/P20</f>
        <v>2.1716337974922815</v>
      </c>
      <c r="Q32" s="346">
        <f t="shared" si="4"/>
        <v>2.2437408928334879</v>
      </c>
      <c r="R32" s="297"/>
      <c r="S32" s="292"/>
      <c r="T32" s="292"/>
      <c r="U32" s="297"/>
      <c r="V32" s="297"/>
    </row>
    <row r="33" spans="1:22" x14ac:dyDescent="0.2">
      <c r="A33" s="305" t="s">
        <v>78</v>
      </c>
      <c r="B33" s="341">
        <v>1.4267513456995702</v>
      </c>
      <c r="C33" s="341">
        <v>1.4089439093090379</v>
      </c>
      <c r="D33" s="341">
        <v>1.5199937641281471</v>
      </c>
      <c r="E33" s="341">
        <v>1.5649373108517077</v>
      </c>
      <c r="F33" s="342" t="s">
        <v>74</v>
      </c>
      <c r="G33" s="342">
        <v>1.6115963347736815</v>
      </c>
      <c r="H33" s="341">
        <v>1.6613153654606709</v>
      </c>
      <c r="I33" s="341">
        <v>1.6613153654606709</v>
      </c>
      <c r="J33" s="343">
        <v>1.6613153654606709</v>
      </c>
      <c r="K33" s="344">
        <v>1.7608829695400172</v>
      </c>
      <c r="L33" s="345">
        <v>1.787443045416687</v>
      </c>
      <c r="M33" s="345">
        <f t="shared" si="0"/>
        <v>1.7488766114180478</v>
      </c>
      <c r="N33" s="345">
        <f t="shared" si="0"/>
        <v>1.6970324535926253</v>
      </c>
      <c r="O33" s="345">
        <f t="shared" si="0"/>
        <v>1.6745276625735275</v>
      </c>
      <c r="P33" s="345">
        <f t="shared" ref="P33:Q33" si="5">P9/P21</f>
        <v>1.6540103474597834</v>
      </c>
      <c r="Q33" s="346">
        <f t="shared" si="5"/>
        <v>1.6429583731584325</v>
      </c>
      <c r="R33" s="347"/>
      <c r="S33" s="292"/>
      <c r="T33" s="292"/>
      <c r="U33" s="297"/>
      <c r="V33" s="297"/>
    </row>
    <row r="34" spans="1:22" x14ac:dyDescent="0.2">
      <c r="A34" s="305" t="s">
        <v>79</v>
      </c>
      <c r="B34" s="341">
        <v>1.7676676109537299</v>
      </c>
      <c r="C34" s="341">
        <v>1.6173848745019102</v>
      </c>
      <c r="D34" s="341">
        <v>1.733469387755102</v>
      </c>
      <c r="E34" s="341">
        <v>1.6615331171838814</v>
      </c>
      <c r="F34" s="342" t="s">
        <v>74</v>
      </c>
      <c r="G34" s="342">
        <v>1.7293314873417722</v>
      </c>
      <c r="H34" s="341">
        <v>1.8328679936353538</v>
      </c>
      <c r="I34" s="341">
        <v>1.8328679936353538</v>
      </c>
      <c r="J34" s="343">
        <v>1.8328679936353538</v>
      </c>
      <c r="K34" s="344">
        <v>1.7210856843807982</v>
      </c>
      <c r="L34" s="345">
        <v>1.6997367746744625</v>
      </c>
      <c r="M34" s="345">
        <f t="shared" si="0"/>
        <v>1.6590171534538711</v>
      </c>
      <c r="N34" s="345">
        <f t="shared" si="0"/>
        <v>1.6854040089939244</v>
      </c>
      <c r="O34" s="345">
        <f t="shared" si="0"/>
        <v>1.6712973988515785</v>
      </c>
      <c r="P34" s="345">
        <f t="shared" ref="P34:Q34" si="6">P10/P22</f>
        <v>1.6347913643498091</v>
      </c>
      <c r="Q34" s="346">
        <f t="shared" si="6"/>
        <v>1.5763381673194312</v>
      </c>
      <c r="R34" s="292"/>
      <c r="S34" s="292"/>
      <c r="T34" s="292"/>
      <c r="U34" s="297"/>
      <c r="V34" s="297"/>
    </row>
    <row r="35" spans="1:22" x14ac:dyDescent="0.2">
      <c r="A35" s="305" t="s">
        <v>80</v>
      </c>
      <c r="B35" s="341">
        <v>1.6034796682176815</v>
      </c>
      <c r="C35" s="341">
        <v>1.5175482787573467</v>
      </c>
      <c r="D35" s="341">
        <v>1.6258942065491184</v>
      </c>
      <c r="E35" s="341">
        <v>1.5928961748633881</v>
      </c>
      <c r="F35" s="342" t="s">
        <v>74</v>
      </c>
      <c r="G35" s="342">
        <v>1.5004723493932126</v>
      </c>
      <c r="H35" s="341">
        <f>H11/H23</f>
        <v>1.5789947486871718</v>
      </c>
      <c r="I35" s="341">
        <v>1.5829728185454248</v>
      </c>
      <c r="J35" s="343">
        <v>1.5653966557226846</v>
      </c>
      <c r="K35" s="344">
        <v>1.5542510121457489</v>
      </c>
      <c r="L35" s="345">
        <v>1.5812128222075348</v>
      </c>
      <c r="M35" s="345">
        <f t="shared" si="0"/>
        <v>1.5697942532813054</v>
      </c>
      <c r="N35" s="345">
        <f t="shared" si="0"/>
        <v>1.5469902006532898</v>
      </c>
      <c r="O35" s="345">
        <f t="shared" si="0"/>
        <v>1.4454181542789137</v>
      </c>
      <c r="P35" s="345">
        <f t="shared" ref="P35:Q35" si="7">P11/P23</f>
        <v>1.453579418344519</v>
      </c>
      <c r="Q35" s="346">
        <f t="shared" si="7"/>
        <v>1.4706445055602058</v>
      </c>
      <c r="R35" s="292"/>
      <c r="S35" s="292"/>
      <c r="T35" s="292"/>
      <c r="U35" s="297"/>
      <c r="V35" s="297"/>
    </row>
    <row r="36" spans="1:22" x14ac:dyDescent="0.2">
      <c r="A36" s="305" t="s">
        <v>81</v>
      </c>
      <c r="B36" s="341">
        <v>1.47166760172932</v>
      </c>
      <c r="C36" s="341">
        <v>1.4406831351021654</v>
      </c>
      <c r="D36" s="341">
        <v>1.521130460891758</v>
      </c>
      <c r="E36" s="341">
        <v>1.5329317534917588</v>
      </c>
      <c r="F36" s="342" t="s">
        <v>74</v>
      </c>
      <c r="G36" s="342">
        <v>1.4618287552585993</v>
      </c>
      <c r="H36" s="341">
        <f>H12/H24</f>
        <v>1.4582727633143915</v>
      </c>
      <c r="I36" s="341">
        <v>1.4208867060463264</v>
      </c>
      <c r="J36" s="343">
        <v>1.4371584699453552</v>
      </c>
      <c r="K36" s="344">
        <v>1.4391138896439251</v>
      </c>
      <c r="L36" s="345">
        <v>1.4470221369337262</v>
      </c>
      <c r="M36" s="345">
        <f t="shared" si="0"/>
        <v>1.478441127694859</v>
      </c>
      <c r="N36" s="345">
        <f t="shared" si="0"/>
        <v>1.4983039848980917</v>
      </c>
      <c r="O36" s="345">
        <f t="shared" si="0"/>
        <v>1.5131996117761242</v>
      </c>
      <c r="P36" s="345">
        <f t="shared" ref="P36:Q36" si="8">P12/P24</f>
        <v>1.5050855867030513</v>
      </c>
      <c r="Q36" s="346">
        <f t="shared" si="8"/>
        <v>1.5454477219845379</v>
      </c>
      <c r="R36" s="292"/>
      <c r="S36" s="292"/>
      <c r="T36" s="292"/>
      <c r="U36" s="297"/>
      <c r="V36" s="297"/>
    </row>
    <row r="37" spans="1:22" x14ac:dyDescent="0.2">
      <c r="A37" s="305" t="s">
        <v>82</v>
      </c>
      <c r="B37" s="341">
        <v>1.3268967614413867</v>
      </c>
      <c r="C37" s="341">
        <v>1.2628795632889798</v>
      </c>
      <c r="D37" s="341">
        <v>1.3336968375136313</v>
      </c>
      <c r="E37" s="341">
        <v>1.328579916815211</v>
      </c>
      <c r="F37" s="342" t="s">
        <v>74</v>
      </c>
      <c r="G37" s="342">
        <v>1.3423469387755103</v>
      </c>
      <c r="H37" s="341">
        <f>H13/H25</f>
        <v>1.4915114554145377</v>
      </c>
      <c r="I37" s="341">
        <v>1.4438436582728256</v>
      </c>
      <c r="J37" s="343">
        <v>1.4281291463954002</v>
      </c>
      <c r="K37" s="344">
        <v>1.4661879114302814</v>
      </c>
      <c r="L37" s="345">
        <v>1.4923582345379232</v>
      </c>
      <c r="M37" s="345">
        <f t="shared" si="0"/>
        <v>1.4647431386347642</v>
      </c>
      <c r="N37" s="345">
        <f t="shared" si="0"/>
        <v>1.4898513436249285</v>
      </c>
      <c r="O37" s="345">
        <f t="shared" si="0"/>
        <v>1.4908402725208176</v>
      </c>
      <c r="P37" s="345">
        <f t="shared" ref="P37:Q37" si="9">P13/P25</f>
        <v>1.4918087596121699</v>
      </c>
      <c r="Q37" s="346">
        <f t="shared" si="9"/>
        <v>1.4866631337219574</v>
      </c>
      <c r="R37" s="292"/>
      <c r="S37" s="292"/>
      <c r="T37" s="292"/>
      <c r="U37" s="292"/>
      <c r="V37" s="292"/>
    </row>
    <row r="38" spans="1:22" x14ac:dyDescent="0.2">
      <c r="A38" s="314" t="s">
        <v>83</v>
      </c>
      <c r="B38" s="348" t="s">
        <v>69</v>
      </c>
      <c r="C38" s="348" t="s">
        <v>69</v>
      </c>
      <c r="D38" s="348" t="s">
        <v>69</v>
      </c>
      <c r="E38" s="348" t="s">
        <v>69</v>
      </c>
      <c r="F38" s="349" t="s">
        <v>74</v>
      </c>
      <c r="G38" s="349">
        <v>1.2141702586206897</v>
      </c>
      <c r="H38" s="348" t="s">
        <v>69</v>
      </c>
      <c r="I38" s="348" t="s">
        <v>69</v>
      </c>
      <c r="J38" s="350" t="s">
        <v>69</v>
      </c>
      <c r="K38" s="351" t="s">
        <v>69</v>
      </c>
      <c r="L38" s="352" t="s">
        <v>69</v>
      </c>
      <c r="M38" s="352" t="s">
        <v>69</v>
      </c>
      <c r="N38" s="352" t="s">
        <v>69</v>
      </c>
      <c r="O38" s="352" t="s">
        <v>69</v>
      </c>
      <c r="P38" s="352" t="s">
        <v>69</v>
      </c>
      <c r="Q38" s="353" t="s">
        <v>69</v>
      </c>
      <c r="R38" s="292"/>
      <c r="S38" s="292"/>
      <c r="T38" s="292"/>
      <c r="U38" s="292"/>
      <c r="V38" s="292"/>
    </row>
    <row r="39" spans="1:22" ht="13.5" thickBot="1" x14ac:dyDescent="0.25">
      <c r="A39" s="320" t="s">
        <v>50</v>
      </c>
      <c r="B39" s="354">
        <v>2.2175760392264721</v>
      </c>
      <c r="C39" s="354">
        <v>2.0116248731700246</v>
      </c>
      <c r="D39" s="354">
        <v>2.2614476190476189</v>
      </c>
      <c r="E39" s="354">
        <v>2.1500257239453182</v>
      </c>
      <c r="F39" s="355" t="s">
        <v>74</v>
      </c>
      <c r="G39" s="355">
        <v>2.1861944105620892</v>
      </c>
      <c r="H39" s="354">
        <f>H15/H27</f>
        <v>2.2511952586799455</v>
      </c>
      <c r="I39" s="354">
        <v>2.2006877738762007</v>
      </c>
      <c r="J39" s="356">
        <v>2.205068119891008</v>
      </c>
      <c r="K39" s="357">
        <v>2.1752695619109699</v>
      </c>
      <c r="L39" s="358">
        <v>2.2165666348383577</v>
      </c>
      <c r="M39" s="358">
        <f>M15/M27</f>
        <v>2.2016096900151405</v>
      </c>
      <c r="N39" s="358">
        <f>N15/N27</f>
        <v>2.2061318200958473</v>
      </c>
      <c r="O39" s="358">
        <f>O15/O27</f>
        <v>2.1938548357366683</v>
      </c>
      <c r="P39" s="358">
        <f>P15/P27</f>
        <v>2.1671346745421096</v>
      </c>
      <c r="Q39" s="359">
        <f>Q15/Q27</f>
        <v>2.1391660712379168</v>
      </c>
      <c r="R39" s="292"/>
      <c r="S39" s="292"/>
      <c r="T39" s="292"/>
      <c r="U39" s="292"/>
      <c r="V39" s="292"/>
    </row>
    <row r="40" spans="1:22" ht="13.5" thickBot="1" x14ac:dyDescent="0.25">
      <c r="A40" s="327" t="s">
        <v>86</v>
      </c>
      <c r="B40" s="328"/>
      <c r="C40" s="328"/>
      <c r="D40" s="328"/>
      <c r="E40" s="328"/>
      <c r="F40" s="328"/>
      <c r="G40" s="328"/>
      <c r="H40" s="328"/>
      <c r="I40" s="328"/>
      <c r="J40" s="329"/>
      <c r="K40" s="328"/>
      <c r="L40" s="328"/>
      <c r="M40" s="328"/>
      <c r="N40" s="328"/>
      <c r="O40" s="328"/>
      <c r="P40" s="328"/>
      <c r="Q40" s="334"/>
      <c r="S40" s="292"/>
      <c r="T40" s="292"/>
      <c r="U40" s="292"/>
      <c r="V40" s="292"/>
    </row>
    <row r="41" spans="1:22" x14ac:dyDescent="0.2">
      <c r="A41" s="298" t="s">
        <v>73</v>
      </c>
      <c r="B41" s="360" t="s">
        <v>21</v>
      </c>
      <c r="C41" s="360" t="s">
        <v>21</v>
      </c>
      <c r="D41" s="360" t="s">
        <v>21</v>
      </c>
      <c r="E41" s="360" t="s">
        <v>21</v>
      </c>
      <c r="F41" s="300" t="s">
        <v>21</v>
      </c>
      <c r="G41" s="361">
        <v>13712</v>
      </c>
      <c r="H41" s="362">
        <v>12481</v>
      </c>
      <c r="I41" s="362">
        <v>12903</v>
      </c>
      <c r="J41" s="363">
        <v>13528</v>
      </c>
      <c r="K41" s="302">
        <v>13988</v>
      </c>
      <c r="L41" s="303">
        <v>14488</v>
      </c>
      <c r="M41" s="303">
        <v>15869</v>
      </c>
      <c r="N41" s="303">
        <v>15385</v>
      </c>
      <c r="O41" s="303">
        <v>14756</v>
      </c>
      <c r="P41" s="303">
        <v>14890</v>
      </c>
      <c r="Q41" s="304">
        <v>13939</v>
      </c>
      <c r="S41" s="292"/>
      <c r="T41" s="292"/>
      <c r="U41" s="292"/>
      <c r="V41" s="292"/>
    </row>
    <row r="42" spans="1:22" x14ac:dyDescent="0.2">
      <c r="A42" s="305" t="s">
        <v>75</v>
      </c>
      <c r="B42" s="364" t="s">
        <v>21</v>
      </c>
      <c r="C42" s="364" t="s">
        <v>21</v>
      </c>
      <c r="D42" s="364" t="s">
        <v>21</v>
      </c>
      <c r="E42" s="364" t="s">
        <v>21</v>
      </c>
      <c r="F42" s="307" t="s">
        <v>21</v>
      </c>
      <c r="G42" s="365">
        <v>18198</v>
      </c>
      <c r="H42" s="107">
        <v>29163</v>
      </c>
      <c r="I42" s="107">
        <v>30667</v>
      </c>
      <c r="J42" s="366">
        <v>31290</v>
      </c>
      <c r="K42" s="309">
        <v>32299</v>
      </c>
      <c r="L42" s="310">
        <v>31919</v>
      </c>
      <c r="M42" s="310">
        <v>33424</v>
      </c>
      <c r="N42" s="310">
        <v>33529</v>
      </c>
      <c r="O42" s="310">
        <v>32392</v>
      </c>
      <c r="P42" s="310">
        <v>31555</v>
      </c>
      <c r="Q42" s="311">
        <v>27781</v>
      </c>
      <c r="S42" s="292"/>
      <c r="T42" s="292"/>
      <c r="U42" s="292"/>
      <c r="V42" s="292"/>
    </row>
    <row r="43" spans="1:22" x14ac:dyDescent="0.2">
      <c r="A43" s="305" t="s">
        <v>76</v>
      </c>
      <c r="B43" s="364" t="s">
        <v>21</v>
      </c>
      <c r="C43" s="364" t="s">
        <v>21</v>
      </c>
      <c r="D43" s="364" t="s">
        <v>21</v>
      </c>
      <c r="E43" s="364" t="s">
        <v>21</v>
      </c>
      <c r="F43" s="307" t="s">
        <v>21</v>
      </c>
      <c r="G43" s="365">
        <v>5128</v>
      </c>
      <c r="H43" s="107">
        <v>5605</v>
      </c>
      <c r="I43" s="107">
        <v>6106</v>
      </c>
      <c r="J43" s="366">
        <v>6069</v>
      </c>
      <c r="K43" s="309">
        <v>6371</v>
      </c>
      <c r="L43" s="310">
        <v>7054</v>
      </c>
      <c r="M43" s="310">
        <v>7313</v>
      </c>
      <c r="N43" s="310">
        <v>6993</v>
      </c>
      <c r="O43" s="310">
        <v>7798</v>
      </c>
      <c r="P43" s="310">
        <v>7204</v>
      </c>
      <c r="Q43" s="311">
        <v>6610</v>
      </c>
      <c r="S43" s="292"/>
      <c r="T43" s="292"/>
      <c r="U43" s="292"/>
      <c r="V43" s="292"/>
    </row>
    <row r="44" spans="1:22" x14ac:dyDescent="0.2">
      <c r="A44" s="305" t="s">
        <v>77</v>
      </c>
      <c r="B44" s="364" t="s">
        <v>21</v>
      </c>
      <c r="C44" s="364" t="s">
        <v>21</v>
      </c>
      <c r="D44" s="364" t="s">
        <v>21</v>
      </c>
      <c r="E44" s="364" t="s">
        <v>21</v>
      </c>
      <c r="F44" s="307" t="s">
        <v>21</v>
      </c>
      <c r="G44" s="365">
        <v>10963</v>
      </c>
      <c r="H44" s="107">
        <v>11000</v>
      </c>
      <c r="I44" s="107">
        <v>11433</v>
      </c>
      <c r="J44" s="366">
        <v>11058</v>
      </c>
      <c r="K44" s="309">
        <v>10514</v>
      </c>
      <c r="L44" s="310">
        <v>11359</v>
      </c>
      <c r="M44" s="310">
        <v>12478</v>
      </c>
      <c r="N44" s="310">
        <v>12855</v>
      </c>
      <c r="O44" s="310">
        <v>13391</v>
      </c>
      <c r="P44" s="310">
        <v>13773</v>
      </c>
      <c r="Q44" s="311">
        <v>12957</v>
      </c>
      <c r="S44" s="292"/>
      <c r="T44" s="292"/>
      <c r="U44" s="292"/>
      <c r="V44" s="292"/>
    </row>
    <row r="45" spans="1:22" x14ac:dyDescent="0.2">
      <c r="A45" s="305" t="s">
        <v>78</v>
      </c>
      <c r="B45" s="364" t="s">
        <v>21</v>
      </c>
      <c r="C45" s="364" t="s">
        <v>21</v>
      </c>
      <c r="D45" s="364" t="s">
        <v>21</v>
      </c>
      <c r="E45" s="364" t="s">
        <v>21</v>
      </c>
      <c r="F45" s="307" t="s">
        <v>21</v>
      </c>
      <c r="G45" s="365">
        <v>28638</v>
      </c>
      <c r="H45" s="107">
        <v>30098</v>
      </c>
      <c r="I45" s="107">
        <v>31575</v>
      </c>
      <c r="J45" s="366">
        <v>34788</v>
      </c>
      <c r="K45" s="309">
        <v>35410</v>
      </c>
      <c r="L45" s="310">
        <v>35873</v>
      </c>
      <c r="M45" s="310">
        <v>35609</v>
      </c>
      <c r="N45" s="310">
        <v>34391</v>
      </c>
      <c r="O45" s="310">
        <v>31500</v>
      </c>
      <c r="P45" s="310">
        <v>29949</v>
      </c>
      <c r="Q45" s="311">
        <v>25424</v>
      </c>
      <c r="S45" s="292"/>
      <c r="T45" s="292"/>
      <c r="U45" s="292"/>
      <c r="V45" s="292"/>
    </row>
    <row r="46" spans="1:22" x14ac:dyDescent="0.2">
      <c r="A46" s="305" t="s">
        <v>79</v>
      </c>
      <c r="B46" s="364" t="s">
        <v>21</v>
      </c>
      <c r="C46" s="364" t="s">
        <v>21</v>
      </c>
      <c r="D46" s="364" t="s">
        <v>21</v>
      </c>
      <c r="E46" s="364" t="s">
        <v>21</v>
      </c>
      <c r="F46" s="307" t="s">
        <v>21</v>
      </c>
      <c r="G46" s="365">
        <v>26494</v>
      </c>
      <c r="H46" s="107">
        <v>28926</v>
      </c>
      <c r="I46" s="107">
        <v>32502</v>
      </c>
      <c r="J46" s="366">
        <v>35217</v>
      </c>
      <c r="K46" s="309">
        <v>37667</v>
      </c>
      <c r="L46" s="310">
        <v>38925</v>
      </c>
      <c r="M46" s="310">
        <v>39250</v>
      </c>
      <c r="N46" s="310">
        <v>38426</v>
      </c>
      <c r="O46" s="310">
        <v>34555</v>
      </c>
      <c r="P46" s="310">
        <v>30185</v>
      </c>
      <c r="Q46" s="311">
        <v>25298</v>
      </c>
      <c r="S46" s="292"/>
      <c r="T46" s="292"/>
      <c r="U46" s="292"/>
      <c r="V46" s="292"/>
    </row>
    <row r="47" spans="1:22" x14ac:dyDescent="0.2">
      <c r="A47" s="305" t="s">
        <v>80</v>
      </c>
      <c r="B47" s="364" t="s">
        <v>21</v>
      </c>
      <c r="C47" s="364" t="s">
        <v>21</v>
      </c>
      <c r="D47" s="364" t="s">
        <v>21</v>
      </c>
      <c r="E47" s="364" t="s">
        <v>21</v>
      </c>
      <c r="F47" s="307" t="s">
        <v>21</v>
      </c>
      <c r="G47" s="365">
        <v>12552</v>
      </c>
      <c r="H47" s="107">
        <v>12167</v>
      </c>
      <c r="I47" s="107">
        <v>11117</v>
      </c>
      <c r="J47" s="366">
        <v>11929</v>
      </c>
      <c r="K47" s="309">
        <v>10959</v>
      </c>
      <c r="L47" s="310">
        <v>11104</v>
      </c>
      <c r="M47" s="310">
        <v>10335</v>
      </c>
      <c r="N47" s="310">
        <v>9694</v>
      </c>
      <c r="O47" s="310">
        <v>8497</v>
      </c>
      <c r="P47" s="310">
        <v>8202</v>
      </c>
      <c r="Q47" s="311">
        <v>7655</v>
      </c>
      <c r="S47" s="292"/>
      <c r="T47" s="292"/>
      <c r="U47" s="292"/>
      <c r="V47" s="292"/>
    </row>
    <row r="48" spans="1:22" x14ac:dyDescent="0.2">
      <c r="A48" s="305" t="s">
        <v>81</v>
      </c>
      <c r="B48" s="364" t="s">
        <v>21</v>
      </c>
      <c r="C48" s="364" t="s">
        <v>21</v>
      </c>
      <c r="D48" s="364" t="s">
        <v>21</v>
      </c>
      <c r="E48" s="364" t="s">
        <v>21</v>
      </c>
      <c r="F48" s="307" t="s">
        <v>21</v>
      </c>
      <c r="G48" s="365">
        <v>28976</v>
      </c>
      <c r="H48" s="107">
        <v>26555</v>
      </c>
      <c r="I48" s="107">
        <v>27268</v>
      </c>
      <c r="J48" s="366">
        <v>30298</v>
      </c>
      <c r="K48" s="309">
        <v>26638</v>
      </c>
      <c r="L48" s="310">
        <v>26448</v>
      </c>
      <c r="M48" s="310">
        <v>28359</v>
      </c>
      <c r="N48" s="310">
        <v>30610</v>
      </c>
      <c r="O48" s="310">
        <v>27800</v>
      </c>
      <c r="P48" s="310">
        <v>25058</v>
      </c>
      <c r="Q48" s="311">
        <v>23169</v>
      </c>
      <c r="S48" s="292"/>
      <c r="T48" s="292"/>
      <c r="U48" s="292"/>
      <c r="V48" s="292"/>
    </row>
    <row r="49" spans="1:22" x14ac:dyDescent="0.2">
      <c r="A49" s="305" t="s">
        <v>82</v>
      </c>
      <c r="B49" s="364" t="s">
        <v>21</v>
      </c>
      <c r="C49" s="364" t="s">
        <v>21</v>
      </c>
      <c r="D49" s="364" t="s">
        <v>21</v>
      </c>
      <c r="E49" s="364" t="s">
        <v>21</v>
      </c>
      <c r="F49" s="307" t="s">
        <v>21</v>
      </c>
      <c r="G49" s="365">
        <v>5307</v>
      </c>
      <c r="H49" s="107">
        <v>5512</v>
      </c>
      <c r="I49" s="107">
        <v>5863</v>
      </c>
      <c r="J49" s="366">
        <v>6194</v>
      </c>
      <c r="K49" s="309">
        <v>5767</v>
      </c>
      <c r="L49" s="310">
        <v>6348</v>
      </c>
      <c r="M49" s="310">
        <v>6317</v>
      </c>
      <c r="N49" s="310">
        <v>6278</v>
      </c>
      <c r="O49" s="310">
        <v>5879</v>
      </c>
      <c r="P49" s="310">
        <v>5249</v>
      </c>
      <c r="Q49" s="311">
        <v>5020</v>
      </c>
      <c r="S49" s="292"/>
      <c r="T49" s="292"/>
      <c r="U49" s="292"/>
      <c r="V49" s="292"/>
    </row>
    <row r="50" spans="1:22" x14ac:dyDescent="0.2">
      <c r="A50" s="314" t="s">
        <v>83</v>
      </c>
      <c r="B50" s="367" t="s">
        <v>21</v>
      </c>
      <c r="C50" s="367" t="s">
        <v>21</v>
      </c>
      <c r="D50" s="367" t="s">
        <v>21</v>
      </c>
      <c r="E50" s="367" t="s">
        <v>21</v>
      </c>
      <c r="F50" s="316" t="s">
        <v>21</v>
      </c>
      <c r="G50" s="316">
        <v>16489</v>
      </c>
      <c r="H50" s="315">
        <v>0</v>
      </c>
      <c r="I50" s="315">
        <v>0</v>
      </c>
      <c r="J50" s="317">
        <v>0</v>
      </c>
      <c r="K50" s="318">
        <v>0</v>
      </c>
      <c r="L50" s="316">
        <v>0</v>
      </c>
      <c r="M50" s="316">
        <v>0</v>
      </c>
      <c r="N50" s="316">
        <v>0</v>
      </c>
      <c r="O50" s="316">
        <v>0</v>
      </c>
      <c r="P50" s="316">
        <v>0</v>
      </c>
      <c r="Q50" s="319">
        <v>0</v>
      </c>
      <c r="S50" s="292"/>
      <c r="T50" s="292"/>
      <c r="U50" s="292"/>
      <c r="V50" s="292"/>
    </row>
    <row r="51" spans="1:22" ht="13.5" thickBot="1" x14ac:dyDescent="0.25">
      <c r="A51" s="320" t="s">
        <v>50</v>
      </c>
      <c r="B51" s="368" t="s">
        <v>21</v>
      </c>
      <c r="C51" s="368" t="s">
        <v>21</v>
      </c>
      <c r="D51" s="368" t="s">
        <v>21</v>
      </c>
      <c r="E51" s="368" t="s">
        <v>21</v>
      </c>
      <c r="F51" s="322" t="s">
        <v>21</v>
      </c>
      <c r="G51" s="322">
        <v>119446</v>
      </c>
      <c r="H51" s="368">
        <v>119687</v>
      </c>
      <c r="I51" s="368">
        <v>127125</v>
      </c>
      <c r="J51" s="369">
        <v>135231</v>
      </c>
      <c r="K51" s="368">
        <v>136116</v>
      </c>
      <c r="L51" s="370">
        <v>136767</v>
      </c>
      <c r="M51" s="370">
        <v>140072</v>
      </c>
      <c r="N51" s="370">
        <v>139280</v>
      </c>
      <c r="O51" s="370">
        <f>+'vš_druh studia '!H93</f>
        <v>130728</v>
      </c>
      <c r="P51" s="370">
        <f>+'vš_druh studia '!H101</f>
        <v>123766</v>
      </c>
      <c r="Q51" s="326">
        <f>+'vš_druh studia '!H109</f>
        <v>111374</v>
      </c>
      <c r="R51" s="297"/>
      <c r="S51" s="292"/>
      <c r="T51" s="292"/>
      <c r="U51" s="292"/>
      <c r="V51" s="292"/>
    </row>
    <row r="52" spans="1:22" ht="13.5" thickBot="1" x14ac:dyDescent="0.25">
      <c r="A52" s="327" t="s">
        <v>46</v>
      </c>
      <c r="B52" s="328"/>
      <c r="C52" s="328"/>
      <c r="D52" s="328"/>
      <c r="E52" s="328"/>
      <c r="F52" s="328"/>
      <c r="G52" s="328"/>
      <c r="H52" s="328"/>
      <c r="I52" s="328"/>
      <c r="J52" s="329"/>
      <c r="K52" s="328"/>
      <c r="L52" s="328"/>
      <c r="M52" s="328"/>
      <c r="N52" s="328"/>
      <c r="O52" s="328"/>
      <c r="P52" s="328"/>
      <c r="Q52" s="334"/>
      <c r="S52" s="292"/>
      <c r="T52" s="292"/>
      <c r="U52" s="292"/>
      <c r="V52" s="292"/>
    </row>
    <row r="53" spans="1:22" x14ac:dyDescent="0.2">
      <c r="A53" s="298" t="s">
        <v>73</v>
      </c>
      <c r="B53" s="299">
        <v>4421</v>
      </c>
      <c r="C53" s="299">
        <v>4662</v>
      </c>
      <c r="D53" s="299">
        <v>6291</v>
      </c>
      <c r="E53" s="299">
        <v>6872</v>
      </c>
      <c r="F53" s="300" t="s">
        <v>74</v>
      </c>
      <c r="G53" s="300">
        <v>8888</v>
      </c>
      <c r="H53" s="299">
        <v>8638</v>
      </c>
      <c r="I53" s="299">
        <v>9189</v>
      </c>
      <c r="J53" s="301">
        <v>10262</v>
      </c>
      <c r="K53" s="302">
        <v>11385</v>
      </c>
      <c r="L53" s="303">
        <v>11467</v>
      </c>
      <c r="M53" s="303">
        <v>12486</v>
      </c>
      <c r="N53" s="303">
        <v>11206</v>
      </c>
      <c r="O53" s="303">
        <v>10965</v>
      </c>
      <c r="P53" s="303">
        <v>10475</v>
      </c>
      <c r="Q53" s="304">
        <v>10109</v>
      </c>
      <c r="S53" s="292"/>
      <c r="T53" s="292"/>
      <c r="U53" s="292"/>
      <c r="V53" s="292"/>
    </row>
    <row r="54" spans="1:22" x14ac:dyDescent="0.2">
      <c r="A54" s="305" t="s">
        <v>75</v>
      </c>
      <c r="B54" s="306">
        <v>18673</v>
      </c>
      <c r="C54" s="306">
        <v>15441</v>
      </c>
      <c r="D54" s="306">
        <v>20455</v>
      </c>
      <c r="E54" s="306">
        <v>21407</v>
      </c>
      <c r="F54" s="307" t="s">
        <v>74</v>
      </c>
      <c r="G54" s="307">
        <v>15441</v>
      </c>
      <c r="H54" s="306">
        <v>25722</v>
      </c>
      <c r="I54" s="306">
        <v>27596</v>
      </c>
      <c r="J54" s="308">
        <v>28184</v>
      </c>
      <c r="K54" s="309">
        <v>29324</v>
      </c>
      <c r="L54" s="310">
        <v>28973</v>
      </c>
      <c r="M54" s="310">
        <v>29749</v>
      </c>
      <c r="N54" s="310">
        <v>29212</v>
      </c>
      <c r="O54" s="310">
        <v>28098</v>
      </c>
      <c r="P54" s="310">
        <v>27427</v>
      </c>
      <c r="Q54" s="311">
        <v>24426</v>
      </c>
      <c r="S54" s="292"/>
      <c r="T54" s="292"/>
      <c r="U54" s="292"/>
      <c r="V54" s="292"/>
    </row>
    <row r="55" spans="1:22" x14ac:dyDescent="0.2">
      <c r="A55" s="305" t="s">
        <v>76</v>
      </c>
      <c r="B55" s="306">
        <v>2170</v>
      </c>
      <c r="C55" s="306">
        <v>2273</v>
      </c>
      <c r="D55" s="306">
        <v>2607</v>
      </c>
      <c r="E55" s="306">
        <v>3269</v>
      </c>
      <c r="F55" s="307" t="s">
        <v>74</v>
      </c>
      <c r="G55" s="307">
        <v>3724</v>
      </c>
      <c r="H55" s="306">
        <v>3998</v>
      </c>
      <c r="I55" s="306">
        <v>4753</v>
      </c>
      <c r="J55" s="308">
        <v>4717</v>
      </c>
      <c r="K55" s="309">
        <v>5340</v>
      </c>
      <c r="L55" s="310">
        <v>5588</v>
      </c>
      <c r="M55" s="310">
        <v>5476</v>
      </c>
      <c r="N55" s="310">
        <v>5442</v>
      </c>
      <c r="O55" s="310">
        <v>6160</v>
      </c>
      <c r="P55" s="310">
        <v>5548</v>
      </c>
      <c r="Q55" s="311">
        <v>5128</v>
      </c>
      <c r="S55" s="292"/>
      <c r="T55" s="292"/>
      <c r="U55" s="292"/>
      <c r="V55" s="292"/>
    </row>
    <row r="56" spans="1:22" x14ac:dyDescent="0.2">
      <c r="A56" s="305" t="s">
        <v>77</v>
      </c>
      <c r="B56" s="306">
        <v>2530</v>
      </c>
      <c r="C56" s="306">
        <v>2592</v>
      </c>
      <c r="D56" s="306">
        <v>2916</v>
      </c>
      <c r="E56" s="306">
        <v>3346</v>
      </c>
      <c r="F56" s="307" t="s">
        <v>74</v>
      </c>
      <c r="G56" s="307">
        <v>4432</v>
      </c>
      <c r="H56" s="306">
        <v>4607</v>
      </c>
      <c r="I56" s="306">
        <v>5194</v>
      </c>
      <c r="J56" s="308">
        <v>5041</v>
      </c>
      <c r="K56" s="309">
        <v>5285</v>
      </c>
      <c r="L56" s="310">
        <v>5888</v>
      </c>
      <c r="M56" s="310">
        <v>6300</v>
      </c>
      <c r="N56" s="310">
        <v>6588</v>
      </c>
      <c r="O56" s="310">
        <v>6320</v>
      </c>
      <c r="P56" s="310">
        <v>6480</v>
      </c>
      <c r="Q56" s="311">
        <v>6127</v>
      </c>
      <c r="S56" s="292"/>
      <c r="T56" s="292"/>
      <c r="U56" s="292"/>
      <c r="V56" s="292"/>
    </row>
    <row r="57" spans="1:22" x14ac:dyDescent="0.2">
      <c r="A57" s="305" t="s">
        <v>78</v>
      </c>
      <c r="B57" s="306">
        <v>5314</v>
      </c>
      <c r="C57" s="306">
        <v>5668</v>
      </c>
      <c r="D57" s="306">
        <v>6971</v>
      </c>
      <c r="E57" s="306">
        <v>7222</v>
      </c>
      <c r="F57" s="307" t="s">
        <v>74</v>
      </c>
      <c r="G57" s="307">
        <v>11736</v>
      </c>
      <c r="H57" s="306">
        <v>13672</v>
      </c>
      <c r="I57" s="306">
        <v>15768</v>
      </c>
      <c r="J57" s="308">
        <v>17804</v>
      </c>
      <c r="K57" s="309">
        <v>20374</v>
      </c>
      <c r="L57" s="310">
        <v>20259</v>
      </c>
      <c r="M57" s="310">
        <v>19578</v>
      </c>
      <c r="N57" s="310">
        <v>18378</v>
      </c>
      <c r="O57" s="310">
        <v>17411</v>
      </c>
      <c r="P57" s="310">
        <v>16119</v>
      </c>
      <c r="Q57" s="311">
        <v>14424</v>
      </c>
      <c r="S57" s="292"/>
      <c r="T57" s="292"/>
      <c r="U57" s="292"/>
      <c r="V57" s="292"/>
    </row>
    <row r="58" spans="1:22" x14ac:dyDescent="0.2">
      <c r="A58" s="305" t="s">
        <v>79</v>
      </c>
      <c r="B58" s="306">
        <v>8484</v>
      </c>
      <c r="C58" s="306">
        <v>9824</v>
      </c>
      <c r="D58" s="306">
        <v>11716</v>
      </c>
      <c r="E58" s="306">
        <v>12970</v>
      </c>
      <c r="F58" s="307" t="s">
        <v>74</v>
      </c>
      <c r="G58" s="307">
        <v>15257</v>
      </c>
      <c r="H58" s="306">
        <v>17654</v>
      </c>
      <c r="I58" s="306">
        <v>21712</v>
      </c>
      <c r="J58" s="308">
        <v>25099</v>
      </c>
      <c r="K58" s="309">
        <v>27553</v>
      </c>
      <c r="L58" s="310">
        <v>28716</v>
      </c>
      <c r="M58" s="310">
        <v>27477</v>
      </c>
      <c r="N58" s="310">
        <v>26766</v>
      </c>
      <c r="O58" s="310">
        <v>24211</v>
      </c>
      <c r="P58" s="310">
        <v>22464</v>
      </c>
      <c r="Q58" s="311">
        <v>19136</v>
      </c>
      <c r="S58" s="292"/>
      <c r="T58" s="292"/>
      <c r="U58" s="292"/>
      <c r="V58" s="292"/>
    </row>
    <row r="59" spans="1:22" x14ac:dyDescent="0.2">
      <c r="A59" s="305" t="s">
        <v>80</v>
      </c>
      <c r="B59" s="306">
        <v>1814</v>
      </c>
      <c r="C59" s="306">
        <v>1880</v>
      </c>
      <c r="D59" s="306">
        <v>2073</v>
      </c>
      <c r="E59" s="306">
        <v>2422</v>
      </c>
      <c r="F59" s="307" t="s">
        <v>74</v>
      </c>
      <c r="G59" s="307">
        <v>2459</v>
      </c>
      <c r="H59" s="306">
        <v>3226</v>
      </c>
      <c r="I59" s="306">
        <v>3090</v>
      </c>
      <c r="J59" s="308">
        <v>3754</v>
      </c>
      <c r="K59" s="309">
        <v>3958</v>
      </c>
      <c r="L59" s="310">
        <v>3990</v>
      </c>
      <c r="M59" s="310">
        <v>3730</v>
      </c>
      <c r="N59" s="310">
        <v>3316</v>
      </c>
      <c r="O59" s="310">
        <v>3075</v>
      </c>
      <c r="P59" s="310">
        <v>3321</v>
      </c>
      <c r="Q59" s="311">
        <v>3408</v>
      </c>
      <c r="S59" s="292"/>
      <c r="T59" s="292"/>
      <c r="U59" s="292"/>
      <c r="V59" s="292"/>
    </row>
    <row r="60" spans="1:22" x14ac:dyDescent="0.2">
      <c r="A60" s="305" t="s">
        <v>81</v>
      </c>
      <c r="B60" s="306">
        <v>8923</v>
      </c>
      <c r="C60" s="306">
        <v>8012</v>
      </c>
      <c r="D60" s="306">
        <v>8919</v>
      </c>
      <c r="E60" s="306">
        <v>11654</v>
      </c>
      <c r="F60" s="307" t="s">
        <v>74</v>
      </c>
      <c r="G60" s="307">
        <v>12704</v>
      </c>
      <c r="H60" s="306">
        <v>13400</v>
      </c>
      <c r="I60" s="306">
        <v>13458</v>
      </c>
      <c r="J60" s="308">
        <v>14988</v>
      </c>
      <c r="K60" s="309">
        <v>14315</v>
      </c>
      <c r="L60" s="310">
        <v>14336</v>
      </c>
      <c r="M60" s="310">
        <v>14984</v>
      </c>
      <c r="N60" s="310">
        <v>14128</v>
      </c>
      <c r="O60" s="310">
        <v>12821</v>
      </c>
      <c r="P60" s="310">
        <v>11852</v>
      </c>
      <c r="Q60" s="311">
        <v>10999</v>
      </c>
      <c r="S60" s="292"/>
      <c r="T60" s="292"/>
      <c r="U60" s="292"/>
      <c r="V60" s="292"/>
    </row>
    <row r="61" spans="1:22" x14ac:dyDescent="0.2">
      <c r="A61" s="305" t="s">
        <v>82</v>
      </c>
      <c r="B61" s="306">
        <v>1888</v>
      </c>
      <c r="C61" s="306">
        <v>989</v>
      </c>
      <c r="D61" s="306">
        <v>1030</v>
      </c>
      <c r="E61" s="306">
        <v>1019</v>
      </c>
      <c r="F61" s="307" t="s">
        <v>74</v>
      </c>
      <c r="G61" s="307">
        <v>1692</v>
      </c>
      <c r="H61" s="306">
        <v>1884</v>
      </c>
      <c r="I61" s="306">
        <v>2178</v>
      </c>
      <c r="J61" s="308">
        <v>2421</v>
      </c>
      <c r="K61" s="309">
        <v>2487</v>
      </c>
      <c r="L61" s="310">
        <v>2634</v>
      </c>
      <c r="M61" s="310">
        <v>2598</v>
      </c>
      <c r="N61" s="310">
        <v>2579</v>
      </c>
      <c r="O61" s="310">
        <v>2462</v>
      </c>
      <c r="P61" s="310">
        <v>2244</v>
      </c>
      <c r="Q61" s="311">
        <v>2237</v>
      </c>
      <c r="S61" s="292"/>
      <c r="T61" s="292"/>
      <c r="U61" s="292"/>
      <c r="V61" s="292"/>
    </row>
    <row r="62" spans="1:22" x14ac:dyDescent="0.2">
      <c r="A62" s="314" t="s">
        <v>83</v>
      </c>
      <c r="B62" s="315">
        <v>0</v>
      </c>
      <c r="C62" s="315">
        <v>0</v>
      </c>
      <c r="D62" s="315">
        <v>0</v>
      </c>
      <c r="E62" s="315">
        <v>0</v>
      </c>
      <c r="F62" s="316" t="s">
        <v>74</v>
      </c>
      <c r="G62" s="316">
        <v>14085</v>
      </c>
      <c r="H62" s="315">
        <v>0</v>
      </c>
      <c r="I62" s="315">
        <v>0</v>
      </c>
      <c r="J62" s="317">
        <v>0</v>
      </c>
      <c r="K62" s="318">
        <v>0</v>
      </c>
      <c r="L62" s="316">
        <v>0</v>
      </c>
      <c r="M62" s="316">
        <v>0</v>
      </c>
      <c r="N62" s="316">
        <v>0</v>
      </c>
      <c r="O62" s="316">
        <v>0</v>
      </c>
      <c r="P62" s="316">
        <v>0</v>
      </c>
      <c r="Q62" s="319">
        <v>0</v>
      </c>
      <c r="R62" s="297"/>
      <c r="S62" s="292"/>
      <c r="T62" s="292"/>
      <c r="U62" s="292"/>
      <c r="V62" s="292"/>
    </row>
    <row r="63" spans="1:22" ht="13.5" thickBot="1" x14ac:dyDescent="0.25">
      <c r="A63" s="320" t="s">
        <v>50</v>
      </c>
      <c r="B63" s="321">
        <v>47405</v>
      </c>
      <c r="C63" s="321">
        <v>45214</v>
      </c>
      <c r="D63" s="321">
        <v>54676</v>
      </c>
      <c r="E63" s="321">
        <v>61077</v>
      </c>
      <c r="F63" s="322" t="s">
        <v>74</v>
      </c>
      <c r="G63" s="322">
        <v>75613</v>
      </c>
      <c r="H63" s="321">
        <v>79986</v>
      </c>
      <c r="I63" s="321">
        <v>89075</v>
      </c>
      <c r="J63" s="323">
        <v>97190</v>
      </c>
      <c r="K63" s="321">
        <v>104003</v>
      </c>
      <c r="L63" s="370">
        <v>105570</v>
      </c>
      <c r="M63" s="370">
        <v>106437</v>
      </c>
      <c r="N63" s="370">
        <v>103761</v>
      </c>
      <c r="O63" s="370">
        <f>+'vš_druh studia '!K93</f>
        <v>98261</v>
      </c>
      <c r="P63" s="370">
        <f>+'vš_druh studia '!K101</f>
        <v>93714</v>
      </c>
      <c r="Q63" s="326">
        <f>+'vš_druh studia '!K109</f>
        <v>84764</v>
      </c>
      <c r="R63" s="297"/>
      <c r="S63" s="292"/>
      <c r="T63" s="292"/>
      <c r="U63" s="292"/>
      <c r="V63" s="292"/>
    </row>
    <row r="64" spans="1:22" ht="13.5" thickBot="1" x14ac:dyDescent="0.25">
      <c r="A64" s="327" t="s">
        <v>87</v>
      </c>
      <c r="B64" s="328"/>
      <c r="C64" s="328"/>
      <c r="D64" s="328"/>
      <c r="E64" s="328"/>
      <c r="F64" s="328"/>
      <c r="G64" s="328"/>
      <c r="H64" s="328"/>
      <c r="I64" s="328"/>
      <c r="J64" s="329"/>
      <c r="K64" s="328"/>
      <c r="L64" s="328"/>
      <c r="M64" s="328"/>
      <c r="N64" s="328"/>
      <c r="O64" s="328"/>
      <c r="P64" s="328"/>
      <c r="Q64" s="334"/>
      <c r="R64" s="297"/>
      <c r="S64" s="292"/>
      <c r="T64" s="292"/>
      <c r="U64" s="292"/>
      <c r="V64" s="292"/>
    </row>
    <row r="65" spans="1:22" x14ac:dyDescent="0.2">
      <c r="A65" s="371" t="s">
        <v>73</v>
      </c>
      <c r="B65" s="372">
        <v>0.3191136133968529</v>
      </c>
      <c r="C65" s="372">
        <v>0.3191136133968529</v>
      </c>
      <c r="D65" s="372">
        <v>0.46165700447640712</v>
      </c>
      <c r="E65" s="372">
        <v>0.539954427594877</v>
      </c>
      <c r="F65" s="373" t="s">
        <v>74</v>
      </c>
      <c r="G65" s="373">
        <f t="shared" ref="G65:J73" si="10">G53/G41</f>
        <v>0.64819136522753795</v>
      </c>
      <c r="H65" s="372">
        <f t="shared" si="10"/>
        <v>0.69209197980931014</v>
      </c>
      <c r="I65" s="372">
        <f>I53/I41</f>
        <v>0.71215996279934901</v>
      </c>
      <c r="J65" s="374">
        <f t="shared" si="10"/>
        <v>0.75857480780603193</v>
      </c>
      <c r="K65" s="375">
        <v>0.81391192450672001</v>
      </c>
      <c r="L65" s="376">
        <v>0.791482606294865</v>
      </c>
      <c r="M65" s="376">
        <f t="shared" ref="M65:O73" si="11">M53/M41</f>
        <v>0.78681706471737345</v>
      </c>
      <c r="N65" s="376">
        <f t="shared" si="11"/>
        <v>0.72837179070523239</v>
      </c>
      <c r="O65" s="376">
        <f t="shared" si="11"/>
        <v>0.74308755760368661</v>
      </c>
      <c r="P65" s="376">
        <f t="shared" ref="P65:Q65" si="12">P53/P41</f>
        <v>0.70349227669576897</v>
      </c>
      <c r="Q65" s="377">
        <f t="shared" si="12"/>
        <v>0.72523136523423493</v>
      </c>
      <c r="R65" s="297"/>
      <c r="S65" s="292"/>
      <c r="T65" s="292"/>
      <c r="U65" s="292"/>
      <c r="V65" s="292"/>
    </row>
    <row r="66" spans="1:22" x14ac:dyDescent="0.2">
      <c r="A66" s="378" t="s">
        <v>75</v>
      </c>
      <c r="B66" s="379">
        <f>68.2243332115455%</f>
        <v>0.68224333211545496</v>
      </c>
      <c r="C66" s="379">
        <v>0.68224333211545485</v>
      </c>
      <c r="D66" s="379">
        <v>0.75722800133269164</v>
      </c>
      <c r="E66" s="379">
        <v>0.76097543635135612</v>
      </c>
      <c r="F66" s="380" t="s">
        <v>74</v>
      </c>
      <c r="G66" s="380">
        <f t="shared" si="10"/>
        <v>0.84849983514671945</v>
      </c>
      <c r="H66" s="379">
        <f t="shared" si="10"/>
        <v>0.88200802386585742</v>
      </c>
      <c r="I66" s="379">
        <f t="shared" si="10"/>
        <v>0.89985978413278112</v>
      </c>
      <c r="J66" s="381">
        <f t="shared" si="10"/>
        <v>0.90073505912432084</v>
      </c>
      <c r="K66" s="382">
        <v>0.90789188519768416</v>
      </c>
      <c r="L66" s="383">
        <v>0.90770387543469411</v>
      </c>
      <c r="M66" s="383">
        <f t="shared" si="11"/>
        <v>0.89004906653901383</v>
      </c>
      <c r="N66" s="383">
        <f t="shared" si="11"/>
        <v>0.87124578722896595</v>
      </c>
      <c r="O66" s="383">
        <f t="shared" si="11"/>
        <v>0.8674364040503828</v>
      </c>
      <c r="P66" s="383">
        <f t="shared" ref="P66:Q66" si="13">P54/P42</f>
        <v>0.86918079543653937</v>
      </c>
      <c r="Q66" s="384">
        <f t="shared" si="13"/>
        <v>0.87923400885497283</v>
      </c>
      <c r="R66" s="297"/>
      <c r="S66" s="292"/>
      <c r="T66" s="292"/>
      <c r="U66" s="292"/>
      <c r="V66" s="292"/>
    </row>
    <row r="67" spans="1:22" x14ac:dyDescent="0.2">
      <c r="A67" s="378" t="s">
        <v>76</v>
      </c>
      <c r="B67" s="379">
        <v>0.43688343064223878</v>
      </c>
      <c r="C67" s="379">
        <v>0.43688343064223878</v>
      </c>
      <c r="D67" s="379">
        <v>0.33125070998523232</v>
      </c>
      <c r="E67" s="379">
        <v>0.59425558989274674</v>
      </c>
      <c r="F67" s="380" t="s">
        <v>74</v>
      </c>
      <c r="G67" s="380">
        <f t="shared" si="10"/>
        <v>0.72620904836193445</v>
      </c>
      <c r="H67" s="379">
        <f t="shared" si="10"/>
        <v>0.71329170383586082</v>
      </c>
      <c r="I67" s="379">
        <f t="shared" si="10"/>
        <v>0.77841467409105802</v>
      </c>
      <c r="J67" s="381">
        <f t="shared" si="10"/>
        <v>0.77722853847421325</v>
      </c>
      <c r="K67" s="382">
        <v>0.8381729712760948</v>
      </c>
      <c r="L67" s="383">
        <v>0.79217465267933085</v>
      </c>
      <c r="M67" s="383">
        <f t="shared" si="11"/>
        <v>0.74880350061534251</v>
      </c>
      <c r="N67" s="383">
        <f t="shared" si="11"/>
        <v>0.77820677820677819</v>
      </c>
      <c r="O67" s="383">
        <f t="shared" si="11"/>
        <v>0.78994614003590669</v>
      </c>
      <c r="P67" s="383">
        <f t="shared" ref="P67:Q67" si="14">P55/P43</f>
        <v>0.77012770682953913</v>
      </c>
      <c r="Q67" s="384">
        <f t="shared" si="14"/>
        <v>0.77579425113464451</v>
      </c>
      <c r="R67" s="297"/>
      <c r="S67" s="292"/>
      <c r="T67" s="292"/>
      <c r="U67" s="292"/>
      <c r="V67" s="292"/>
    </row>
    <row r="68" spans="1:22" x14ac:dyDescent="0.2">
      <c r="A68" s="378" t="s">
        <v>77</v>
      </c>
      <c r="B68" s="379">
        <v>0.36024490958279937</v>
      </c>
      <c r="C68" s="379">
        <v>0.36024490958279937</v>
      </c>
      <c r="D68" s="379">
        <v>0.33125070998523232</v>
      </c>
      <c r="E68" s="379">
        <v>0.38018406999204635</v>
      </c>
      <c r="F68" s="380" t="s">
        <v>74</v>
      </c>
      <c r="G68" s="380">
        <f t="shared" si="10"/>
        <v>0.40426890449694425</v>
      </c>
      <c r="H68" s="379">
        <f t="shared" si="10"/>
        <v>0.41881818181818181</v>
      </c>
      <c r="I68" s="379">
        <f t="shared" si="10"/>
        <v>0.45429895915332807</v>
      </c>
      <c r="J68" s="381">
        <f t="shared" si="10"/>
        <v>0.45586905407849521</v>
      </c>
      <c r="K68" s="382">
        <v>0.50266311584553924</v>
      </c>
      <c r="L68" s="383">
        <v>0.51835548903952811</v>
      </c>
      <c r="M68" s="383">
        <f t="shared" si="11"/>
        <v>0.50488860394293955</v>
      </c>
      <c r="N68" s="383">
        <f t="shared" si="11"/>
        <v>0.51248541423570593</v>
      </c>
      <c r="O68" s="383">
        <f t="shared" si="11"/>
        <v>0.47195877828392202</v>
      </c>
      <c r="P68" s="383">
        <f t="shared" ref="P68:Q68" si="15">P56/P44</f>
        <v>0.47048573295578305</v>
      </c>
      <c r="Q68" s="384">
        <f t="shared" si="15"/>
        <v>0.47287180674538859</v>
      </c>
      <c r="R68" s="297"/>
      <c r="S68" s="292"/>
      <c r="T68" s="292"/>
      <c r="U68" s="292"/>
      <c r="V68" s="292"/>
    </row>
    <row r="69" spans="1:22" x14ac:dyDescent="0.2">
      <c r="A69" s="378" t="s">
        <v>78</v>
      </c>
      <c r="B69" s="379">
        <v>0.20578554002246061</v>
      </c>
      <c r="C69" s="379">
        <v>0.20578554002246061</v>
      </c>
      <c r="D69" s="379">
        <v>0.27168914178813625</v>
      </c>
      <c r="E69" s="379">
        <v>0.31223519239083442</v>
      </c>
      <c r="F69" s="380" t="s">
        <v>74</v>
      </c>
      <c r="G69" s="380">
        <f t="shared" si="10"/>
        <v>0.40980515399120049</v>
      </c>
      <c r="H69" s="379">
        <f t="shared" si="10"/>
        <v>0.45424945179081666</v>
      </c>
      <c r="I69" s="379">
        <f t="shared" si="10"/>
        <v>0.49938242280285033</v>
      </c>
      <c r="J69" s="381">
        <f t="shared" si="10"/>
        <v>0.51178567322065083</v>
      </c>
      <c r="K69" s="382">
        <v>0.57537418808246255</v>
      </c>
      <c r="L69" s="383">
        <v>0.56474228528419701</v>
      </c>
      <c r="M69" s="383">
        <f t="shared" si="11"/>
        <v>0.54980482462298852</v>
      </c>
      <c r="N69" s="383">
        <f t="shared" si="11"/>
        <v>0.534383995812858</v>
      </c>
      <c r="O69" s="383">
        <f t="shared" si="11"/>
        <v>0.55273015873015874</v>
      </c>
      <c r="P69" s="383">
        <f t="shared" ref="P69:Q69" si="16">P57/P45</f>
        <v>0.53821496544125014</v>
      </c>
      <c r="Q69" s="384">
        <f t="shared" si="16"/>
        <v>0.56733794839521712</v>
      </c>
      <c r="R69" s="297"/>
      <c r="S69" s="292"/>
      <c r="T69" s="292"/>
      <c r="U69" s="292"/>
      <c r="V69" s="292"/>
    </row>
    <row r="70" spans="1:22" x14ac:dyDescent="0.2">
      <c r="A70" s="378" t="s">
        <v>79</v>
      </c>
      <c r="B70" s="379">
        <v>0.32045325779036826</v>
      </c>
      <c r="C70" s="379">
        <v>0.32045325779036826</v>
      </c>
      <c r="D70" s="379">
        <v>0.43473098330241189</v>
      </c>
      <c r="E70" s="379">
        <v>0.50061756986259076</v>
      </c>
      <c r="F70" s="380" t="s">
        <v>74</v>
      </c>
      <c r="G70" s="380">
        <f t="shared" si="10"/>
        <v>0.57586623386427116</v>
      </c>
      <c r="H70" s="379">
        <f t="shared" si="10"/>
        <v>0.61031597870427989</v>
      </c>
      <c r="I70" s="379">
        <f t="shared" si="10"/>
        <v>0.66802042951203</v>
      </c>
      <c r="J70" s="381">
        <f t="shared" si="10"/>
        <v>0.71269557316068943</v>
      </c>
      <c r="K70" s="382">
        <v>0.73148910186635518</v>
      </c>
      <c r="L70" s="383">
        <v>0.73772639691714836</v>
      </c>
      <c r="M70" s="383">
        <f t="shared" si="11"/>
        <v>0.70005095541401274</v>
      </c>
      <c r="N70" s="383">
        <f t="shared" si="11"/>
        <v>0.696559621089887</v>
      </c>
      <c r="O70" s="383">
        <f t="shared" si="11"/>
        <v>0.70065113587035166</v>
      </c>
      <c r="P70" s="383">
        <f t="shared" ref="P70:Q70" si="17">P58/P46</f>
        <v>0.7442107006791453</v>
      </c>
      <c r="Q70" s="384">
        <f t="shared" si="17"/>
        <v>0.75642343268242551</v>
      </c>
      <c r="R70" s="297"/>
      <c r="S70" s="292"/>
      <c r="T70" s="292"/>
      <c r="U70" s="292"/>
      <c r="V70" s="292"/>
    </row>
    <row r="71" spans="1:22" x14ac:dyDescent="0.2">
      <c r="A71" s="378" t="s">
        <v>80</v>
      </c>
      <c r="B71" s="379">
        <v>0.1834918065951851</v>
      </c>
      <c r="C71" s="379">
        <v>0.1834918065951851</v>
      </c>
      <c r="D71" s="379">
        <v>0.20886649874055416</v>
      </c>
      <c r="E71" s="379">
        <v>0.24509208662214127</v>
      </c>
      <c r="F71" s="380" t="s">
        <v>74</v>
      </c>
      <c r="G71" s="380">
        <f t="shared" si="10"/>
        <v>0.19590503505417464</v>
      </c>
      <c r="H71" s="379">
        <f t="shared" si="10"/>
        <v>0.26514342072819924</v>
      </c>
      <c r="I71" s="379">
        <f t="shared" si="10"/>
        <v>0.27795268507690923</v>
      </c>
      <c r="J71" s="381">
        <f t="shared" si="10"/>
        <v>0.31469528040908712</v>
      </c>
      <c r="K71" s="382">
        <v>0.36116433981202667</v>
      </c>
      <c r="L71" s="383">
        <v>0.35932997118155618</v>
      </c>
      <c r="M71" s="383">
        <f t="shared" si="11"/>
        <v>0.36090953072085147</v>
      </c>
      <c r="N71" s="383">
        <f t="shared" si="11"/>
        <v>0.34206725809779243</v>
      </c>
      <c r="O71" s="383">
        <f t="shared" si="11"/>
        <v>0.3618924326232788</v>
      </c>
      <c r="P71" s="383">
        <f t="shared" ref="P71:Q71" si="18">P59/P47</f>
        <v>0.40490124359912216</v>
      </c>
      <c r="Q71" s="384">
        <f t="shared" si="18"/>
        <v>0.44519921619856301</v>
      </c>
      <c r="R71" s="297"/>
      <c r="S71" s="292"/>
      <c r="T71" s="292"/>
      <c r="U71" s="292"/>
      <c r="V71" s="292"/>
    </row>
    <row r="72" spans="1:22" x14ac:dyDescent="0.2">
      <c r="A72" s="378" t="s">
        <v>81</v>
      </c>
      <c r="B72" s="379">
        <v>0.29447873007491504</v>
      </c>
      <c r="C72" s="379">
        <v>0.29447873007491504</v>
      </c>
      <c r="D72" s="379">
        <v>0.33474703497973279</v>
      </c>
      <c r="E72" s="379">
        <v>0.38571523134970542</v>
      </c>
      <c r="F72" s="380" t="s">
        <v>74</v>
      </c>
      <c r="G72" s="380">
        <f t="shared" si="10"/>
        <v>0.43843180563224737</v>
      </c>
      <c r="H72" s="379">
        <f t="shared" si="10"/>
        <v>0.50461306721897947</v>
      </c>
      <c r="I72" s="379">
        <f t="shared" si="10"/>
        <v>0.49354554789496846</v>
      </c>
      <c r="J72" s="381">
        <f t="shared" si="10"/>
        <v>0.49468611789557065</v>
      </c>
      <c r="K72" s="382">
        <v>0.53739019445904346</v>
      </c>
      <c r="L72" s="383">
        <v>0.54204476709013916</v>
      </c>
      <c r="M72" s="383">
        <f t="shared" si="11"/>
        <v>0.52836841919672772</v>
      </c>
      <c r="N72" s="383">
        <f t="shared" si="11"/>
        <v>0.46154851355766091</v>
      </c>
      <c r="O72" s="383">
        <f t="shared" si="11"/>
        <v>0.46118705035971225</v>
      </c>
      <c r="P72" s="383">
        <f t="shared" ref="P72:Q72" si="19">P60/P48</f>
        <v>0.47298268018197781</v>
      </c>
      <c r="Q72" s="384">
        <f t="shared" si="19"/>
        <v>0.47472916396909665</v>
      </c>
      <c r="R72" s="297"/>
      <c r="S72" s="292"/>
      <c r="T72" s="292"/>
      <c r="U72" s="292"/>
      <c r="V72" s="292"/>
    </row>
    <row r="73" spans="1:22" x14ac:dyDescent="0.2">
      <c r="A73" s="378" t="s">
        <v>82</v>
      </c>
      <c r="B73" s="379">
        <v>0.28706097004713393</v>
      </c>
      <c r="C73" s="379">
        <v>0.28706097004713393</v>
      </c>
      <c r="D73" s="379">
        <v>0.18720465285350782</v>
      </c>
      <c r="E73" s="379">
        <v>0.20182214299861359</v>
      </c>
      <c r="F73" s="380" t="s">
        <v>74</v>
      </c>
      <c r="G73" s="380">
        <f t="shared" si="10"/>
        <v>0.31882419446014698</v>
      </c>
      <c r="H73" s="379">
        <f t="shared" si="10"/>
        <v>0.34179970972423801</v>
      </c>
      <c r="I73" s="379">
        <f t="shared" si="10"/>
        <v>0.37148217636022512</v>
      </c>
      <c r="J73" s="381">
        <f t="shared" si="10"/>
        <v>0.39086212463674525</v>
      </c>
      <c r="K73" s="382">
        <v>0.43124674874284724</v>
      </c>
      <c r="L73" s="383">
        <v>0.41493383742911155</v>
      </c>
      <c r="M73" s="383">
        <f t="shared" si="11"/>
        <v>0.41127117302517019</v>
      </c>
      <c r="N73" s="383">
        <f t="shared" si="11"/>
        <v>0.41079961771264734</v>
      </c>
      <c r="O73" s="383">
        <f t="shared" si="11"/>
        <v>0.41877870386120086</v>
      </c>
      <c r="P73" s="383">
        <f t="shared" ref="P73:Q73" si="20">P61/P49</f>
        <v>0.42751000190512478</v>
      </c>
      <c r="Q73" s="384">
        <f t="shared" si="20"/>
        <v>0.44561752988047809</v>
      </c>
      <c r="R73" s="297"/>
      <c r="S73" s="292"/>
      <c r="T73" s="292"/>
      <c r="U73" s="292"/>
      <c r="V73" s="292"/>
    </row>
    <row r="74" spans="1:22" x14ac:dyDescent="0.2">
      <c r="A74" s="314" t="s">
        <v>83</v>
      </c>
      <c r="B74" s="385">
        <v>0</v>
      </c>
      <c r="C74" s="385">
        <v>0</v>
      </c>
      <c r="D74" s="385" t="s">
        <v>71</v>
      </c>
      <c r="E74" s="385" t="s">
        <v>71</v>
      </c>
      <c r="F74" s="386" t="s">
        <v>74</v>
      </c>
      <c r="G74" s="386">
        <f>G62/G50</f>
        <v>0.85420583419249196</v>
      </c>
      <c r="H74" s="385" t="s">
        <v>69</v>
      </c>
      <c r="I74" s="385" t="s">
        <v>69</v>
      </c>
      <c r="J74" s="387" t="s">
        <v>69</v>
      </c>
      <c r="K74" s="388" t="s">
        <v>69</v>
      </c>
      <c r="L74" s="389" t="s">
        <v>69</v>
      </c>
      <c r="M74" s="389" t="s">
        <v>69</v>
      </c>
      <c r="N74" s="389" t="s">
        <v>69</v>
      </c>
      <c r="O74" s="389" t="s">
        <v>69</v>
      </c>
      <c r="P74" s="389" t="s">
        <v>69</v>
      </c>
      <c r="Q74" s="390" t="s">
        <v>69</v>
      </c>
      <c r="R74" s="297"/>
      <c r="S74" s="292"/>
      <c r="T74" s="292"/>
      <c r="U74" s="292"/>
      <c r="V74" s="292"/>
    </row>
    <row r="75" spans="1:22" ht="13.5" thickBot="1" x14ac:dyDescent="0.25">
      <c r="A75" s="320" t="s">
        <v>50</v>
      </c>
      <c r="B75" s="391">
        <v>0.45</v>
      </c>
      <c r="C75" s="391">
        <v>0.45</v>
      </c>
      <c r="D75" s="391">
        <v>0.52</v>
      </c>
      <c r="E75" s="391">
        <v>0.56000000000000005</v>
      </c>
      <c r="F75" s="392" t="s">
        <v>74</v>
      </c>
      <c r="G75" s="392">
        <f>G63/G51</f>
        <v>0.63303082564506141</v>
      </c>
      <c r="H75" s="391">
        <f>H63/H51</f>
        <v>0.66829313125067891</v>
      </c>
      <c r="I75" s="391">
        <f>I63/I51</f>
        <v>0.70068829891838746</v>
      </c>
      <c r="J75" s="393">
        <f>J63/J51</f>
        <v>0.71869615694626232</v>
      </c>
      <c r="K75" s="391">
        <v>0.76407622909870987</v>
      </c>
      <c r="L75" s="394">
        <v>0.77189672947421528</v>
      </c>
      <c r="M75" s="394">
        <f>M63/M51</f>
        <v>0.75987349363184653</v>
      </c>
      <c r="N75" s="394">
        <f>N63/N51</f>
        <v>0.74498133256749</v>
      </c>
      <c r="O75" s="394">
        <f>O63/O51</f>
        <v>0.75164463619117561</v>
      </c>
      <c r="P75" s="394">
        <f>P63/P51</f>
        <v>0.75718694956611665</v>
      </c>
      <c r="Q75" s="395">
        <f>Q63/Q51</f>
        <v>0.76107529585001887</v>
      </c>
      <c r="R75" s="297"/>
      <c r="S75" s="292"/>
      <c r="T75" s="292"/>
      <c r="U75" s="292"/>
      <c r="V75" s="292"/>
    </row>
    <row r="76" spans="1:22" ht="13.5" thickBot="1" x14ac:dyDescent="0.25">
      <c r="A76" s="327" t="s">
        <v>88</v>
      </c>
      <c r="B76" s="328"/>
      <c r="C76" s="328"/>
      <c r="D76" s="328"/>
      <c r="E76" s="328"/>
      <c r="F76" s="328"/>
      <c r="G76" s="328"/>
      <c r="H76" s="328"/>
      <c r="I76" s="328"/>
      <c r="J76" s="329"/>
      <c r="K76" s="328"/>
      <c r="L76" s="328"/>
      <c r="M76" s="328"/>
      <c r="N76" s="328"/>
      <c r="O76" s="328"/>
      <c r="P76" s="328"/>
      <c r="Q76" s="334"/>
      <c r="R76" s="297"/>
      <c r="S76" s="292"/>
      <c r="T76" s="292"/>
      <c r="U76" s="292"/>
      <c r="V76" s="292"/>
    </row>
    <row r="77" spans="1:22" x14ac:dyDescent="0.2">
      <c r="A77" s="371" t="s">
        <v>73</v>
      </c>
      <c r="B77" s="372">
        <v>0.13139350714631209</v>
      </c>
      <c r="C77" s="372">
        <v>9.9386384500169109E-2</v>
      </c>
      <c r="D77" s="372">
        <v>0.12978095238095239</v>
      </c>
      <c r="E77" s="372">
        <v>0.11692451859473761</v>
      </c>
      <c r="F77" s="373" t="s">
        <v>74</v>
      </c>
      <c r="G77" s="373">
        <v>0.12187675005561821</v>
      </c>
      <c r="H77" s="396">
        <f t="shared" ref="H77:H87" si="21">+H17/$H$27</f>
        <v>0.10890983243466174</v>
      </c>
      <c r="I77" s="396">
        <v>0.10744653065962448</v>
      </c>
      <c r="J77" s="397">
        <v>0.10390326975476839</v>
      </c>
      <c r="K77" s="375">
        <v>0.10622233086178332</v>
      </c>
      <c r="L77" s="376">
        <v>0.10808211703723912</v>
      </c>
      <c r="M77" s="376">
        <f>+M17/$M$27</f>
        <v>0.11444471006985948</v>
      </c>
      <c r="N77" s="376">
        <f>+N17/N$27</f>
        <v>0.11224292006710647</v>
      </c>
      <c r="O77" s="376">
        <f>+O17/O$27</f>
        <v>0.11495597430771194</v>
      </c>
      <c r="P77" s="376">
        <f>+P17/P$27</f>
        <v>0.12022464378021258</v>
      </c>
      <c r="Q77" s="377">
        <f>+Q17/Q$27</f>
        <v>0.12372598779576384</v>
      </c>
      <c r="R77" s="297"/>
      <c r="S77" s="292"/>
      <c r="T77" s="292"/>
      <c r="U77" s="292"/>
      <c r="V77" s="292"/>
    </row>
    <row r="78" spans="1:22" x14ac:dyDescent="0.2">
      <c r="A78" s="378" t="s">
        <v>75</v>
      </c>
      <c r="B78" s="379">
        <v>0.25958136932254666</v>
      </c>
      <c r="C78" s="379">
        <v>0.19950717495289172</v>
      </c>
      <c r="D78" s="379">
        <v>0.25726666666666664</v>
      </c>
      <c r="E78" s="379">
        <v>0.25844296633838015</v>
      </c>
      <c r="F78" s="380" t="s">
        <v>74</v>
      </c>
      <c r="G78" s="380">
        <v>0.16439207383029159</v>
      </c>
      <c r="H78" s="398">
        <f t="shared" si="21"/>
        <v>0.24613927627659737</v>
      </c>
      <c r="I78" s="398">
        <v>0.24324559621579267</v>
      </c>
      <c r="J78" s="399">
        <v>0.23387602179836511</v>
      </c>
      <c r="K78" s="382">
        <v>0.23815149786794862</v>
      </c>
      <c r="L78" s="383">
        <v>0.23383576592552174</v>
      </c>
      <c r="M78" s="383">
        <f t="shared" ref="M78:M87" si="22">+M18/$M$27</f>
        <v>0.23766169947140542</v>
      </c>
      <c r="N78" s="383">
        <f t="shared" ref="N78:O87" si="23">+N18/N$27</f>
        <v>0.23796728893879543</v>
      </c>
      <c r="O78" s="383">
        <f t="shared" si="23"/>
        <v>0.2450905327037872</v>
      </c>
      <c r="P78" s="383">
        <f t="shared" ref="P78:Q78" si="24">+P18/P$27</f>
        <v>0.25002048310330188</v>
      </c>
      <c r="Q78" s="384">
        <f t="shared" si="24"/>
        <v>0.24321416545527713</v>
      </c>
      <c r="R78" s="297"/>
      <c r="S78" s="292"/>
      <c r="T78" s="292"/>
      <c r="U78" s="292"/>
      <c r="V78" s="292"/>
    </row>
    <row r="79" spans="1:22" x14ac:dyDescent="0.2">
      <c r="A79" s="378" t="s">
        <v>76</v>
      </c>
      <c r="B79" s="379">
        <v>4.7107806409393112E-2</v>
      </c>
      <c r="C79" s="379">
        <v>3.8082813934386624E-2</v>
      </c>
      <c r="D79" s="379">
        <v>4.2638095238095239E-2</v>
      </c>
      <c r="E79" s="379">
        <v>5.0538365427017493E-2</v>
      </c>
      <c r="F79" s="380" t="s">
        <v>74</v>
      </c>
      <c r="G79" s="380">
        <v>4.4717037582564269E-2</v>
      </c>
      <c r="H79" s="398">
        <f t="shared" si="21"/>
        <v>4.7672873356041978E-2</v>
      </c>
      <c r="I79" s="398">
        <v>4.8028091354943556E-2</v>
      </c>
      <c r="J79" s="399">
        <v>4.5156675749318802E-2</v>
      </c>
      <c r="K79" s="382">
        <v>4.6681061408511908E-2</v>
      </c>
      <c r="L79" s="383">
        <v>5.1664165870958942E-2</v>
      </c>
      <c r="M79" s="383">
        <f t="shared" si="22"/>
        <v>5.3350864610725954E-2</v>
      </c>
      <c r="N79" s="383">
        <f t="shared" si="23"/>
        <v>5.1840414937204655E-2</v>
      </c>
      <c r="O79" s="383">
        <f t="shared" si="23"/>
        <v>6.2054248727437721E-2</v>
      </c>
      <c r="P79" s="383">
        <f t="shared" ref="P79:Q79" si="25">+P19/P$27</f>
        <v>6.1158822258802148E-2</v>
      </c>
      <c r="Q79" s="384">
        <f t="shared" si="25"/>
        <v>6.254876356140307E-2</v>
      </c>
      <c r="R79" s="297"/>
      <c r="S79" s="292"/>
      <c r="T79" s="292"/>
      <c r="U79" s="292"/>
      <c r="V79" s="292"/>
    </row>
    <row r="80" spans="1:22" x14ac:dyDescent="0.2">
      <c r="A80" s="378" t="s">
        <v>77</v>
      </c>
      <c r="B80" s="379">
        <v>6.660723261791178E-2</v>
      </c>
      <c r="C80" s="379">
        <v>6.982654490989032E-2</v>
      </c>
      <c r="D80" s="379">
        <v>8.3838095238095239E-2</v>
      </c>
      <c r="E80" s="379">
        <v>8.0855872409231228E-2</v>
      </c>
      <c r="F80" s="380" t="s">
        <v>74</v>
      </c>
      <c r="G80" s="380">
        <v>9.5617285371261115E-2</v>
      </c>
      <c r="H80" s="398">
        <f t="shared" si="21"/>
        <v>9.5727618494814176E-2</v>
      </c>
      <c r="I80" s="398">
        <v>9.4271453031138458E-2</v>
      </c>
      <c r="J80" s="399">
        <v>8.5865122615803813E-2</v>
      </c>
      <c r="K80" s="382">
        <v>8.1615470273500093E-2</v>
      </c>
      <c r="L80" s="383">
        <v>8.7873414268176242E-2</v>
      </c>
      <c r="M80" s="383">
        <f t="shared" si="22"/>
        <v>9.401147501792971E-2</v>
      </c>
      <c r="N80" s="383">
        <f t="shared" si="23"/>
        <v>9.7685361566174064E-2</v>
      </c>
      <c r="O80" s="383">
        <f t="shared" si="23"/>
        <v>0.10830603882201142</v>
      </c>
      <c r="P80" s="383">
        <f t="shared" ref="P80:Q80" si="26">+P20/P$27</f>
        <v>0.11821357545602837</v>
      </c>
      <c r="Q80" s="384">
        <f t="shared" si="26"/>
        <v>0.12399701053703567</v>
      </c>
      <c r="R80" s="292"/>
      <c r="S80" s="292"/>
      <c r="T80" s="292"/>
      <c r="U80" s="292"/>
      <c r="V80" s="292"/>
    </row>
    <row r="81" spans="1:22" x14ac:dyDescent="0.2">
      <c r="A81" s="378" t="s">
        <v>78</v>
      </c>
      <c r="B81" s="379">
        <v>0.24490937888257666</v>
      </c>
      <c r="C81" s="379">
        <v>0.2778856839155433</v>
      </c>
      <c r="D81" s="379">
        <v>0.24436190476190475</v>
      </c>
      <c r="E81" s="379">
        <v>0.21249816257533441</v>
      </c>
      <c r="F81" s="380" t="s">
        <v>74</v>
      </c>
      <c r="G81" s="380">
        <v>0.25032795562817889</v>
      </c>
      <c r="H81" s="398">
        <f t="shared" si="21"/>
        <v>0.26070386606992835</v>
      </c>
      <c r="I81" s="398">
        <v>0.26350880756841466</v>
      </c>
      <c r="J81" s="399">
        <v>0.27287465940054495</v>
      </c>
      <c r="K81" s="382">
        <v>0.27529943779027133</v>
      </c>
      <c r="L81" s="383">
        <v>0.27842040649297506</v>
      </c>
      <c r="M81" s="383">
        <f t="shared" si="22"/>
        <v>0.27043987568730576</v>
      </c>
      <c r="N81" s="383">
        <f t="shared" si="23"/>
        <v>0.26464946227934738</v>
      </c>
      <c r="O81" s="383">
        <f t="shared" si="23"/>
        <v>0.26153813433153261</v>
      </c>
      <c r="P81" s="383">
        <f t="shared" ref="P81:Q81" si="27">+P21/P$27</f>
        <v>0.26345739886933267</v>
      </c>
      <c r="Q81" s="384">
        <f t="shared" si="27"/>
        <v>0.24918487857359911</v>
      </c>
      <c r="R81" s="292"/>
      <c r="S81" s="292"/>
      <c r="T81" s="292"/>
      <c r="U81" s="292"/>
      <c r="V81" s="292"/>
    </row>
    <row r="82" spans="1:22" x14ac:dyDescent="0.2">
      <c r="A82" s="378" t="s">
        <v>79</v>
      </c>
      <c r="B82" s="379">
        <v>0.25109304906154267</v>
      </c>
      <c r="C82" s="379">
        <v>0.23523215925013288</v>
      </c>
      <c r="D82" s="379">
        <v>0.25666666666666665</v>
      </c>
      <c r="E82" s="379">
        <v>0.2380199911803616</v>
      </c>
      <c r="F82" s="380" t="s">
        <v>74</v>
      </c>
      <c r="G82" s="380">
        <v>0.23272191664173436</v>
      </c>
      <c r="H82" s="398">
        <f t="shared" si="21"/>
        <v>0.25439534421922494</v>
      </c>
      <c r="I82" s="398">
        <v>0.26889201659943701</v>
      </c>
      <c r="J82" s="399">
        <v>0.27183923705722068</v>
      </c>
      <c r="K82" s="382">
        <v>0.28543686683505798</v>
      </c>
      <c r="L82" s="383">
        <v>0.29279088800982128</v>
      </c>
      <c r="M82" s="383">
        <f t="shared" si="22"/>
        <v>0.28647701012032833</v>
      </c>
      <c r="N82" s="383">
        <f t="shared" si="23"/>
        <v>0.27942758984847571</v>
      </c>
      <c r="O82" s="383">
        <f t="shared" si="23"/>
        <v>0.26791866944574416</v>
      </c>
      <c r="P82" s="383">
        <f t="shared" ref="P82:Q82" si="28">+P22/P$27</f>
        <v>0.25151016334343834</v>
      </c>
      <c r="Q82" s="384">
        <f t="shared" si="28"/>
        <v>0.23275925789045754</v>
      </c>
      <c r="R82" s="292"/>
      <c r="S82" s="292"/>
      <c r="T82" s="292"/>
      <c r="U82" s="292"/>
      <c r="V82" s="292"/>
    </row>
    <row r="83" spans="1:22" x14ac:dyDescent="0.2">
      <c r="A83" s="378" t="s">
        <v>80</v>
      </c>
      <c r="B83" s="379">
        <v>9.376037329640835E-2</v>
      </c>
      <c r="C83" s="379">
        <v>0.11508914335410929</v>
      </c>
      <c r="D83" s="379">
        <v>9.4523809523809524E-2</v>
      </c>
      <c r="E83" s="379">
        <v>9.0787152726738207E-2</v>
      </c>
      <c r="F83" s="380" t="s">
        <v>74</v>
      </c>
      <c r="G83" s="380">
        <v>0.10556719062852409</v>
      </c>
      <c r="H83" s="398">
        <f t="shared" si="21"/>
        <v>0.10180701727587944</v>
      </c>
      <c r="I83" s="398">
        <v>8.8880989001421981E-2</v>
      </c>
      <c r="J83" s="399">
        <v>8.9216621253406E-2</v>
      </c>
      <c r="K83" s="382">
        <v>8.3856161221108672E-2</v>
      </c>
      <c r="L83" s="383">
        <v>8.2553539762651756E-2</v>
      </c>
      <c r="M83" s="383">
        <f t="shared" si="22"/>
        <v>7.487980449969453E-2</v>
      </c>
      <c r="N83" s="383">
        <f t="shared" si="23"/>
        <v>7.1618108052107776E-2</v>
      </c>
      <c r="O83" s="383">
        <f t="shared" si="23"/>
        <v>6.5528095622952906E-2</v>
      </c>
      <c r="P83" s="383">
        <f t="shared" ref="P83:Q83" si="29">+P23/P$27</f>
        <v>6.6588706734099529E-2</v>
      </c>
      <c r="Q83" s="384">
        <f t="shared" si="29"/>
        <v>6.8683732886556451E-2</v>
      </c>
      <c r="R83" s="292"/>
      <c r="S83" s="292"/>
      <c r="T83" s="292"/>
      <c r="U83" s="292"/>
      <c r="V83" s="292"/>
    </row>
    <row r="84" spans="1:22" x14ac:dyDescent="0.2">
      <c r="A84" s="378" t="s">
        <v>81</v>
      </c>
      <c r="B84" s="379">
        <v>0.28737943265774524</v>
      </c>
      <c r="C84" s="379">
        <v>0.28517176402377153</v>
      </c>
      <c r="D84" s="379">
        <v>0.25375238095238095</v>
      </c>
      <c r="E84" s="379">
        <v>0.27757974423048654</v>
      </c>
      <c r="F84" s="380" t="s">
        <v>74</v>
      </c>
      <c r="G84" s="380">
        <v>0.24800349819336723</v>
      </c>
      <c r="H84" s="398">
        <f t="shared" si="21"/>
        <v>0.23116990239357232</v>
      </c>
      <c r="I84" s="398">
        <v>0.21862213064801647</v>
      </c>
      <c r="J84" s="399">
        <v>0.2293732970027248</v>
      </c>
      <c r="K84" s="382">
        <v>0.19984247263641056</v>
      </c>
      <c r="L84" s="383">
        <v>0.19903151002591735</v>
      </c>
      <c r="M84" s="383">
        <f t="shared" si="22"/>
        <v>0.20822376284962946</v>
      </c>
      <c r="N84" s="383">
        <f t="shared" si="23"/>
        <v>0.22660463997112551</v>
      </c>
      <c r="O84" s="383">
        <f t="shared" si="23"/>
        <v>0.21913593375586654</v>
      </c>
      <c r="P84" s="383">
        <f t="shared" ref="P84:Q84" si="30">+P24/P$27</f>
        <v>0.21017153667965172</v>
      </c>
      <c r="Q84" s="384">
        <f t="shared" si="30"/>
        <v>0.21883854436149505</v>
      </c>
      <c r="R84" s="292"/>
      <c r="S84" s="292"/>
      <c r="T84" s="292"/>
      <c r="U84" s="292"/>
      <c r="V84" s="292"/>
    </row>
    <row r="85" spans="1:22" x14ac:dyDescent="0.2">
      <c r="A85" s="378" t="s">
        <v>82</v>
      </c>
      <c r="B85" s="379">
        <v>6.2377298722484091E-2</v>
      </c>
      <c r="C85" s="379">
        <v>5.6645890708798378E-2</v>
      </c>
      <c r="D85" s="379">
        <v>5.2400000000000002E-2</v>
      </c>
      <c r="E85" s="379">
        <v>4.6385785682787006E-2</v>
      </c>
      <c r="F85" s="380" t="s">
        <v>74</v>
      </c>
      <c r="G85" s="380">
        <v>4.5108282893374145E-2</v>
      </c>
      <c r="H85" s="398">
        <f t="shared" si="21"/>
        <v>4.6336322116486167E-2</v>
      </c>
      <c r="I85" s="398">
        <v>4.6961606546910818E-2</v>
      </c>
      <c r="J85" s="399">
        <v>4.6205722070844689E-2</v>
      </c>
      <c r="K85" s="382">
        <v>4.5384176647926343E-2</v>
      </c>
      <c r="L85" s="383">
        <v>4.7749283863047332E-2</v>
      </c>
      <c r="M85" s="383">
        <f t="shared" si="22"/>
        <v>4.7181714346428663E-2</v>
      </c>
      <c r="N85" s="383">
        <f t="shared" si="23"/>
        <v>4.6760642457540455E-2</v>
      </c>
      <c r="O85" s="383">
        <f t="shared" si="23"/>
        <v>4.682603825485275E-2</v>
      </c>
      <c r="P85" s="383">
        <f t="shared" ref="P85:Q85" si="31">+P25/P$27</f>
        <v>4.4556335982481363E-2</v>
      </c>
      <c r="Q85" s="384">
        <f t="shared" si="31"/>
        <v>4.6492719343632201E-2</v>
      </c>
      <c r="R85" s="292"/>
      <c r="S85" s="292"/>
      <c r="T85" s="292"/>
      <c r="U85" s="292"/>
      <c r="V85" s="292"/>
    </row>
    <row r="86" spans="1:22" x14ac:dyDescent="0.2">
      <c r="A86" s="314" t="s">
        <v>83</v>
      </c>
      <c r="B86" s="385">
        <v>0</v>
      </c>
      <c r="C86" s="385">
        <v>0</v>
      </c>
      <c r="D86" s="385" t="s">
        <v>71</v>
      </c>
      <c r="E86" s="385" t="s">
        <v>71</v>
      </c>
      <c r="F86" s="386" t="s">
        <v>74</v>
      </c>
      <c r="G86" s="386">
        <v>0.14238260722806534</v>
      </c>
      <c r="H86" s="400" t="s">
        <v>71</v>
      </c>
      <c r="I86" s="400" t="s">
        <v>71</v>
      </c>
      <c r="J86" s="401" t="s">
        <v>71</v>
      </c>
      <c r="K86" s="388" t="s">
        <v>71</v>
      </c>
      <c r="L86" s="389" t="s">
        <v>71</v>
      </c>
      <c r="M86" s="389" t="s">
        <v>71</v>
      </c>
      <c r="N86" s="389" t="s">
        <v>71</v>
      </c>
      <c r="O86" s="389" t="s">
        <v>71</v>
      </c>
      <c r="P86" s="389" t="s">
        <v>71</v>
      </c>
      <c r="Q86" s="390" t="s">
        <v>71</v>
      </c>
      <c r="R86" s="292"/>
      <c r="S86" s="292"/>
      <c r="T86" s="292"/>
      <c r="U86" s="292"/>
      <c r="V86" s="292"/>
    </row>
    <row r="87" spans="1:22" ht="13.5" thickBot="1" x14ac:dyDescent="0.25">
      <c r="A87" s="320" t="s">
        <v>50</v>
      </c>
      <c r="B87" s="391">
        <v>1</v>
      </c>
      <c r="C87" s="391">
        <v>1</v>
      </c>
      <c r="D87" s="391">
        <v>1</v>
      </c>
      <c r="E87" s="391">
        <v>1</v>
      </c>
      <c r="F87" s="392" t="s">
        <v>74</v>
      </c>
      <c r="G87" s="392">
        <v>1</v>
      </c>
      <c r="H87" s="402">
        <f t="shared" si="21"/>
        <v>1</v>
      </c>
      <c r="I87" s="402">
        <v>1</v>
      </c>
      <c r="J87" s="403">
        <v>1</v>
      </c>
      <c r="K87" s="402">
        <v>1</v>
      </c>
      <c r="L87" s="394">
        <f>+L27/$L$27</f>
        <v>1</v>
      </c>
      <c r="M87" s="394">
        <f t="shared" si="22"/>
        <v>1</v>
      </c>
      <c r="N87" s="394">
        <f t="shared" si="23"/>
        <v>1</v>
      </c>
      <c r="O87" s="394">
        <f t="shared" si="23"/>
        <v>1</v>
      </c>
      <c r="P87" s="394">
        <f t="shared" ref="P87:Q87" si="32">+P27/P$27</f>
        <v>1</v>
      </c>
      <c r="Q87" s="395">
        <f t="shared" si="32"/>
        <v>1</v>
      </c>
      <c r="R87" s="292"/>
      <c r="S87" s="292"/>
      <c r="T87" s="292"/>
      <c r="U87" s="292"/>
      <c r="V87" s="292"/>
    </row>
    <row r="88" spans="1:22" ht="13.5" thickBot="1" x14ac:dyDescent="0.25">
      <c r="A88" s="327" t="s">
        <v>89</v>
      </c>
      <c r="B88" s="328"/>
      <c r="C88" s="328"/>
      <c r="D88" s="328"/>
      <c r="E88" s="328"/>
      <c r="F88" s="328"/>
      <c r="G88" s="328"/>
      <c r="H88" s="404"/>
      <c r="I88" s="404"/>
      <c r="J88" s="405"/>
      <c r="K88" s="404"/>
      <c r="L88" s="404"/>
      <c r="M88" s="404"/>
      <c r="N88" s="404"/>
      <c r="O88" s="404"/>
      <c r="P88" s="404"/>
      <c r="Q88" s="334"/>
      <c r="R88" s="292"/>
      <c r="S88" s="292"/>
      <c r="T88" s="292"/>
      <c r="U88" s="292"/>
      <c r="V88" s="292"/>
    </row>
    <row r="89" spans="1:22" x14ac:dyDescent="0.2">
      <c r="A89" s="371" t="s">
        <v>73</v>
      </c>
      <c r="B89" s="372">
        <v>9.3260204619765849E-2</v>
      </c>
      <c r="C89" s="372">
        <v>0.10310965630114566</v>
      </c>
      <c r="D89" s="372">
        <v>0.11505962396663984</v>
      </c>
      <c r="E89" s="372">
        <v>0.11251371219935491</v>
      </c>
      <c r="F89" s="373" t="s">
        <v>74</v>
      </c>
      <c r="G89" s="373">
        <v>0.11754592464258791</v>
      </c>
      <c r="H89" s="396">
        <f t="shared" ref="H89:H99" si="33">H53/$H$63</f>
        <v>0.10799389893231315</v>
      </c>
      <c r="I89" s="396">
        <v>0.10316025820937412</v>
      </c>
      <c r="J89" s="397">
        <v>0.10558699454676407</v>
      </c>
      <c r="K89" s="375">
        <v>0.10946799611549667</v>
      </c>
      <c r="L89" s="376">
        <v>0.10861987307000094</v>
      </c>
      <c r="M89" s="376">
        <f>M53/$M$63</f>
        <v>0.11730883057583359</v>
      </c>
      <c r="N89" s="376">
        <f>N53/N$63</f>
        <v>0.10799818814390763</v>
      </c>
      <c r="O89" s="376">
        <f>O53/O$63</f>
        <v>0.11159055983554005</v>
      </c>
      <c r="P89" s="376">
        <f>P53/P$63</f>
        <v>0.11177625541541285</v>
      </c>
      <c r="Q89" s="377">
        <f>Q53/Q$63</f>
        <v>0.11926053513283941</v>
      </c>
      <c r="R89" s="292"/>
      <c r="S89" s="292"/>
      <c r="T89" s="292"/>
      <c r="U89" s="292"/>
      <c r="V89" s="292"/>
    </row>
    <row r="90" spans="1:22" x14ac:dyDescent="0.2">
      <c r="A90" s="378" t="s">
        <v>75</v>
      </c>
      <c r="B90" s="379">
        <v>0.39390359666701824</v>
      </c>
      <c r="C90" s="379">
        <v>0.34150926704118195</v>
      </c>
      <c r="D90" s="379">
        <v>0.37411295632452995</v>
      </c>
      <c r="E90" s="379">
        <v>0.35049200189924196</v>
      </c>
      <c r="F90" s="380" t="s">
        <v>74</v>
      </c>
      <c r="G90" s="380">
        <v>0.20421091611230874</v>
      </c>
      <c r="H90" s="398">
        <f t="shared" si="33"/>
        <v>0.32158127672342662</v>
      </c>
      <c r="I90" s="398">
        <v>0.30980634296940779</v>
      </c>
      <c r="J90" s="399">
        <v>0.28998868196316491</v>
      </c>
      <c r="K90" s="382">
        <v>0.28195340519023487</v>
      </c>
      <c r="L90" s="383">
        <v>0.27444349720564554</v>
      </c>
      <c r="M90" s="383">
        <f t="shared" ref="M90:M99" si="34">M54/$M$63</f>
        <v>0.27949867057508199</v>
      </c>
      <c r="N90" s="383">
        <f t="shared" ref="N90:O99" si="35">N54/N$63</f>
        <v>0.28153159664999372</v>
      </c>
      <c r="O90" s="383">
        <f t="shared" si="35"/>
        <v>0.28595271776187908</v>
      </c>
      <c r="P90" s="383">
        <f t="shared" ref="P90:Q90" si="36">P54/P$63</f>
        <v>0.29266705081417932</v>
      </c>
      <c r="Q90" s="384">
        <f t="shared" si="36"/>
        <v>0.28816478693785097</v>
      </c>
      <c r="R90" s="292"/>
      <c r="S90" s="292"/>
      <c r="T90" s="292"/>
      <c r="U90" s="292"/>
      <c r="V90" s="292"/>
    </row>
    <row r="91" spans="1:22" x14ac:dyDescent="0.2">
      <c r="A91" s="378" t="s">
        <v>76</v>
      </c>
      <c r="B91" s="379">
        <v>4.577576205041662E-2</v>
      </c>
      <c r="C91" s="379">
        <v>5.0272039633741758E-2</v>
      </c>
      <c r="D91" s="379">
        <v>4.7680883751554611E-2</v>
      </c>
      <c r="E91" s="379">
        <v>5.35226026163695E-2</v>
      </c>
      <c r="F91" s="380" t="s">
        <v>74</v>
      </c>
      <c r="G91" s="380">
        <v>4.925079020803301E-2</v>
      </c>
      <c r="H91" s="398">
        <f t="shared" si="33"/>
        <v>4.9983747155752253E-2</v>
      </c>
      <c r="I91" s="398">
        <v>5.3359528487229864E-2</v>
      </c>
      <c r="J91" s="399">
        <v>4.8533799773639266E-2</v>
      </c>
      <c r="K91" s="382">
        <v>5.1344672749824523E-2</v>
      </c>
      <c r="L91" s="383">
        <v>5.2931704082599222E-2</v>
      </c>
      <c r="M91" s="383">
        <f t="shared" si="34"/>
        <v>5.1448274566175296E-2</v>
      </c>
      <c r="N91" s="383">
        <f t="shared" si="35"/>
        <v>5.2447451354555183E-2</v>
      </c>
      <c r="O91" s="383">
        <f t="shared" si="35"/>
        <v>6.2690182269669548E-2</v>
      </c>
      <c r="P91" s="383">
        <f t="shared" ref="P91:Q91" si="37">P55/P$63</f>
        <v>5.9201400004268302E-2</v>
      </c>
      <c r="Q91" s="384">
        <f t="shared" si="37"/>
        <v>6.0497380963616627E-2</v>
      </c>
      <c r="R91" s="292"/>
      <c r="S91" s="292"/>
      <c r="T91" s="292"/>
      <c r="U91" s="292"/>
      <c r="V91" s="292"/>
    </row>
    <row r="92" spans="1:22" x14ac:dyDescent="0.2">
      <c r="A92" s="378" t="s">
        <v>77</v>
      </c>
      <c r="B92" s="379">
        <v>5.3369897690117074E-2</v>
      </c>
      <c r="C92" s="379">
        <v>5.7327376476312648E-2</v>
      </c>
      <c r="D92" s="379">
        <v>5.3332357890116325E-2</v>
      </c>
      <c r="E92" s="379">
        <v>5.478330631825401E-2</v>
      </c>
      <c r="F92" s="380" t="s">
        <v>74</v>
      </c>
      <c r="G92" s="380">
        <v>5.8614259452739612E-2</v>
      </c>
      <c r="H92" s="398">
        <f t="shared" si="33"/>
        <v>5.7597579576425875E-2</v>
      </c>
      <c r="I92" s="398">
        <v>5.8310412573673871E-2</v>
      </c>
      <c r="J92" s="399">
        <v>5.186747607778578E-2</v>
      </c>
      <c r="K92" s="382">
        <v>5.0815841850715845E-2</v>
      </c>
      <c r="L92" s="383">
        <v>5.5773420479302831E-2</v>
      </c>
      <c r="M92" s="383">
        <f t="shared" si="34"/>
        <v>5.9189943346768512E-2</v>
      </c>
      <c r="N92" s="383">
        <f t="shared" si="35"/>
        <v>6.3492063492063489E-2</v>
      </c>
      <c r="O92" s="383">
        <f t="shared" si="35"/>
        <v>6.4318498692258377E-2</v>
      </c>
      <c r="P92" s="383">
        <f t="shared" ref="P92:Q92" si="38">P56/P$63</f>
        <v>6.9146552276074011E-2</v>
      </c>
      <c r="Q92" s="384">
        <f t="shared" si="38"/>
        <v>7.228304468878298E-2</v>
      </c>
      <c r="R92" s="292"/>
      <c r="S92" s="292"/>
      <c r="T92" s="292"/>
      <c r="U92" s="292"/>
      <c r="V92" s="292"/>
    </row>
    <row r="93" spans="1:22" x14ac:dyDescent="0.2">
      <c r="A93" s="378" t="s">
        <v>78</v>
      </c>
      <c r="B93" s="379">
        <v>0.11209787997046725</v>
      </c>
      <c r="C93" s="379">
        <v>0.12535940195514664</v>
      </c>
      <c r="D93" s="379">
        <v>0.12749652498353939</v>
      </c>
      <c r="E93" s="379">
        <v>0.11824418357155722</v>
      </c>
      <c r="F93" s="380" t="s">
        <v>74</v>
      </c>
      <c r="G93" s="380">
        <v>0.15521140544615344</v>
      </c>
      <c r="H93" s="398">
        <f t="shared" si="33"/>
        <v>0.17092991273472857</v>
      </c>
      <c r="I93" s="398">
        <v>0.22071362488435475</v>
      </c>
      <c r="J93" s="399">
        <v>0.18318757073773023</v>
      </c>
      <c r="K93" s="382">
        <v>0.19589819524436794</v>
      </c>
      <c r="L93" s="383">
        <v>0.19190110826939472</v>
      </c>
      <c r="M93" s="383">
        <f t="shared" si="34"/>
        <v>0.18393979537191013</v>
      </c>
      <c r="N93" s="383">
        <f t="shared" si="35"/>
        <v>0.17711857056119351</v>
      </c>
      <c r="O93" s="383">
        <f t="shared" si="35"/>
        <v>0.17719135771058711</v>
      </c>
      <c r="P93" s="383">
        <f t="shared" ref="P93:Q93" si="39">P57/P$63</f>
        <v>0.17200204878673411</v>
      </c>
      <c r="Q93" s="384">
        <f t="shared" si="39"/>
        <v>0.1701665801519513</v>
      </c>
      <c r="R93" s="292"/>
      <c r="S93" s="292"/>
      <c r="T93" s="292"/>
      <c r="U93" s="292"/>
      <c r="V93" s="292"/>
    </row>
    <row r="94" spans="1:22" x14ac:dyDescent="0.2">
      <c r="A94" s="378" t="s">
        <v>79</v>
      </c>
      <c r="B94" s="379">
        <v>0.17896846324227403</v>
      </c>
      <c r="C94" s="379">
        <v>0.21727783429911091</v>
      </c>
      <c r="D94" s="379">
        <v>0.21428048869705171</v>
      </c>
      <c r="E94" s="379">
        <v>0.21235489627846815</v>
      </c>
      <c r="F94" s="380" t="s">
        <v>74</v>
      </c>
      <c r="G94" s="380">
        <v>0.20177747212780872</v>
      </c>
      <c r="H94" s="398">
        <f t="shared" si="33"/>
        <v>0.22071362488435475</v>
      </c>
      <c r="I94" s="398">
        <v>0.17092991273472857</v>
      </c>
      <c r="J94" s="399">
        <v>0.2582467332030044</v>
      </c>
      <c r="K94" s="382">
        <v>0.26492505023893542</v>
      </c>
      <c r="L94" s="383">
        <v>0.27200909349246943</v>
      </c>
      <c r="M94" s="383">
        <f t="shared" si="34"/>
        <v>0.25815271005383467</v>
      </c>
      <c r="N94" s="383">
        <f t="shared" si="35"/>
        <v>0.25795819238442191</v>
      </c>
      <c r="O94" s="383">
        <f t="shared" si="35"/>
        <v>0.24639480567061195</v>
      </c>
      <c r="P94" s="383">
        <f t="shared" ref="P94:Q94" si="40">P58/P$63</f>
        <v>0.23970804789038991</v>
      </c>
      <c r="Q94" s="384">
        <f t="shared" si="40"/>
        <v>0.2257562172620452</v>
      </c>
      <c r="R94" s="292"/>
      <c r="S94" s="292"/>
      <c r="T94" s="292"/>
      <c r="U94" s="292"/>
      <c r="V94" s="292"/>
    </row>
    <row r="95" spans="1:22" x14ac:dyDescent="0.2">
      <c r="A95" s="378" t="s">
        <v>80</v>
      </c>
      <c r="B95" s="379">
        <v>3.8266005695601728E-2</v>
      </c>
      <c r="C95" s="379">
        <v>4.1580041580041582E-2</v>
      </c>
      <c r="D95" s="379">
        <v>3.7914258541224669E-2</v>
      </c>
      <c r="E95" s="379">
        <v>3.965486189563993E-2</v>
      </c>
      <c r="F95" s="380" t="s">
        <v>74</v>
      </c>
      <c r="G95" s="380">
        <v>3.2520862814595375E-2</v>
      </c>
      <c r="H95" s="398">
        <f t="shared" si="33"/>
        <v>4.033205811016928E-2</v>
      </c>
      <c r="I95" s="398">
        <v>3.4689868088689305E-2</v>
      </c>
      <c r="J95" s="399">
        <v>3.862537298075934E-2</v>
      </c>
      <c r="K95" s="382">
        <v>3.8056594521311889E-2</v>
      </c>
      <c r="L95" s="383">
        <v>3.7794828076157999E-2</v>
      </c>
      <c r="M95" s="383">
        <f t="shared" si="34"/>
        <v>3.5044204552928025E-2</v>
      </c>
      <c r="N95" s="383">
        <f t="shared" si="35"/>
        <v>3.1958057458968209E-2</v>
      </c>
      <c r="O95" s="383">
        <f t="shared" si="35"/>
        <v>3.1294206246628875E-2</v>
      </c>
      <c r="P95" s="383">
        <f t="shared" ref="P95:Q95" si="41">P59/P$63</f>
        <v>3.5437608041487934E-2</v>
      </c>
      <c r="Q95" s="384">
        <f t="shared" si="41"/>
        <v>4.0205747723089991E-2</v>
      </c>
      <c r="R95" s="292"/>
      <c r="S95" s="292"/>
      <c r="T95" s="292"/>
      <c r="U95" s="292"/>
      <c r="V95" s="292"/>
    </row>
    <row r="96" spans="1:22" x14ac:dyDescent="0.2">
      <c r="A96" s="378" t="s">
        <v>81</v>
      </c>
      <c r="B96" s="379">
        <v>0.18822908975846431</v>
      </c>
      <c r="C96" s="379">
        <v>0.17720175166983679</v>
      </c>
      <c r="D96" s="379">
        <v>0.16312458848489284</v>
      </c>
      <c r="E96" s="379">
        <v>0.1908083239189875</v>
      </c>
      <c r="F96" s="380" t="s">
        <v>74</v>
      </c>
      <c r="G96" s="380">
        <v>0.16801343684287093</v>
      </c>
      <c r="H96" s="398">
        <f t="shared" si="33"/>
        <v>0.16752931763058534</v>
      </c>
      <c r="I96" s="398">
        <v>0.15108616334549538</v>
      </c>
      <c r="J96" s="399">
        <v>0.15421339643996296</v>
      </c>
      <c r="K96" s="382">
        <v>0.1376402603771045</v>
      </c>
      <c r="L96" s="383">
        <v>0.13579615421047647</v>
      </c>
      <c r="M96" s="383">
        <f t="shared" si="34"/>
        <v>0.14077811287428244</v>
      </c>
      <c r="N96" s="383">
        <f t="shared" si="35"/>
        <v>0.13615905783483198</v>
      </c>
      <c r="O96" s="383">
        <f t="shared" si="35"/>
        <v>0.13047903033757036</v>
      </c>
      <c r="P96" s="383">
        <f t="shared" ref="P96:Q96" si="42">P60/P$63</f>
        <v>0.12646989777407858</v>
      </c>
      <c r="Q96" s="384">
        <f t="shared" si="42"/>
        <v>0.12976027558869332</v>
      </c>
      <c r="R96" s="292"/>
      <c r="S96" s="292"/>
      <c r="T96" s="292"/>
      <c r="U96" s="292"/>
      <c r="V96" s="292"/>
    </row>
    <row r="97" spans="1:22" x14ac:dyDescent="0.2">
      <c r="A97" s="378" t="s">
        <v>82</v>
      </c>
      <c r="B97" s="379">
        <v>3.9827022465984602E-2</v>
      </c>
      <c r="C97" s="379">
        <v>2.1873755916309107E-2</v>
      </c>
      <c r="D97" s="379">
        <v>1.8838247128539029E-2</v>
      </c>
      <c r="E97" s="379">
        <v>1.6683858080783275E-2</v>
      </c>
      <c r="F97" s="380" t="s">
        <v>74</v>
      </c>
      <c r="G97" s="380">
        <v>2.2377104466163224E-2</v>
      </c>
      <c r="H97" s="398">
        <f t="shared" si="33"/>
        <v>2.3554121971344984E-2</v>
      </c>
      <c r="I97" s="398">
        <v>2.4451305079988772E-2</v>
      </c>
      <c r="J97" s="399">
        <v>2.4909970161539254E-2</v>
      </c>
      <c r="K97" s="382">
        <v>2.3912771746968837E-2</v>
      </c>
      <c r="L97" s="383">
        <v>2.4950269963057686E-2</v>
      </c>
      <c r="M97" s="383">
        <f t="shared" si="34"/>
        <v>2.4408805208715016E-2</v>
      </c>
      <c r="N97" s="383">
        <f t="shared" si="35"/>
        <v>2.4855196075596803E-2</v>
      </c>
      <c r="O97" s="383">
        <f t="shared" si="35"/>
        <v>2.505571895258546E-2</v>
      </c>
      <c r="P97" s="383">
        <f t="shared" ref="P97:Q97" si="43">P61/P$63</f>
        <v>2.3945194954862668E-2</v>
      </c>
      <c r="Q97" s="384">
        <f t="shared" si="43"/>
        <v>2.6390920673870982E-2</v>
      </c>
      <c r="R97" s="292"/>
      <c r="S97" s="292"/>
      <c r="T97" s="292"/>
      <c r="U97" s="292"/>
      <c r="V97" s="292"/>
    </row>
    <row r="98" spans="1:22" x14ac:dyDescent="0.2">
      <c r="A98" s="314" t="s">
        <v>83</v>
      </c>
      <c r="B98" s="385">
        <v>0</v>
      </c>
      <c r="C98" s="385">
        <v>0</v>
      </c>
      <c r="D98" s="385" t="s">
        <v>71</v>
      </c>
      <c r="E98" s="385" t="s">
        <v>71</v>
      </c>
      <c r="F98" s="386" t="s">
        <v>74</v>
      </c>
      <c r="G98" s="386">
        <v>0.18627749196566729</v>
      </c>
      <c r="H98" s="400" t="s">
        <v>71</v>
      </c>
      <c r="I98" s="400" t="s">
        <v>71</v>
      </c>
      <c r="J98" s="401" t="s">
        <v>71</v>
      </c>
      <c r="K98" s="388" t="s">
        <v>71</v>
      </c>
      <c r="L98" s="389" t="s">
        <v>71</v>
      </c>
      <c r="M98" s="389" t="s">
        <v>71</v>
      </c>
      <c r="N98" s="389" t="s">
        <v>71</v>
      </c>
      <c r="O98" s="389" t="s">
        <v>71</v>
      </c>
      <c r="P98" s="389" t="s">
        <v>71</v>
      </c>
      <c r="Q98" s="390" t="s">
        <v>71</v>
      </c>
      <c r="R98" s="292"/>
      <c r="S98" s="292"/>
      <c r="T98" s="292"/>
      <c r="U98" s="292"/>
      <c r="V98" s="292"/>
    </row>
    <row r="99" spans="1:22" ht="13.5" thickBot="1" x14ac:dyDescent="0.25">
      <c r="A99" s="406" t="s">
        <v>50</v>
      </c>
      <c r="B99" s="407">
        <v>1</v>
      </c>
      <c r="C99" s="407">
        <v>1</v>
      </c>
      <c r="D99" s="407">
        <v>1</v>
      </c>
      <c r="E99" s="407">
        <v>1</v>
      </c>
      <c r="F99" s="408" t="s">
        <v>21</v>
      </c>
      <c r="G99" s="408">
        <v>1</v>
      </c>
      <c r="H99" s="409">
        <f t="shared" si="33"/>
        <v>1</v>
      </c>
      <c r="I99" s="409">
        <v>1</v>
      </c>
      <c r="J99" s="410">
        <v>1</v>
      </c>
      <c r="K99" s="409">
        <v>1</v>
      </c>
      <c r="L99" s="411">
        <f>L63/$L$63</f>
        <v>1</v>
      </c>
      <c r="M99" s="411">
        <f t="shared" si="34"/>
        <v>1</v>
      </c>
      <c r="N99" s="411">
        <f t="shared" si="35"/>
        <v>1</v>
      </c>
      <c r="O99" s="411">
        <f t="shared" si="35"/>
        <v>1</v>
      </c>
      <c r="P99" s="411">
        <f t="shared" ref="P99:Q99" si="44">P63/P$63</f>
        <v>1</v>
      </c>
      <c r="Q99" s="412">
        <f t="shared" si="44"/>
        <v>1</v>
      </c>
      <c r="R99" s="292"/>
      <c r="S99" s="292"/>
      <c r="T99" s="292"/>
      <c r="U99" s="292"/>
      <c r="V99" s="292"/>
    </row>
    <row r="100" spans="1:22" ht="5.0999999999999996" customHeight="1" thickTop="1" x14ac:dyDescent="0.2">
      <c r="A100" s="85"/>
      <c r="B100" s="413"/>
      <c r="C100" s="414"/>
      <c r="D100" s="414"/>
      <c r="E100" s="414"/>
      <c r="F100" s="414"/>
      <c r="G100" s="414"/>
      <c r="H100" s="414"/>
      <c r="I100" s="414"/>
      <c r="J100" s="414"/>
      <c r="K100" s="414"/>
      <c r="L100" s="414"/>
      <c r="M100" s="414"/>
      <c r="N100" s="414"/>
      <c r="O100" s="414"/>
      <c r="P100" s="414"/>
      <c r="R100" s="292"/>
      <c r="S100" s="292"/>
      <c r="T100" s="292"/>
      <c r="U100" s="292"/>
      <c r="V100" s="292"/>
    </row>
    <row r="101" spans="1:22" x14ac:dyDescent="0.2">
      <c r="A101" s="415" t="s">
        <v>90</v>
      </c>
      <c r="B101" s="413"/>
      <c r="C101" s="414"/>
      <c r="D101" s="414"/>
      <c r="E101" s="414"/>
      <c r="F101" s="414"/>
      <c r="G101" s="414"/>
      <c r="H101" s="414"/>
      <c r="I101" s="414"/>
      <c r="J101" s="414"/>
      <c r="K101" s="414"/>
      <c r="L101" s="414"/>
      <c r="M101" s="414"/>
      <c r="N101" s="414"/>
      <c r="O101" s="414"/>
      <c r="P101" s="414"/>
      <c r="R101" s="292"/>
      <c r="S101" s="292"/>
      <c r="T101" s="292"/>
      <c r="U101" s="292"/>
      <c r="V101" s="292"/>
    </row>
    <row r="102" spans="1:22" x14ac:dyDescent="0.2">
      <c r="R102" s="292"/>
      <c r="S102" s="292"/>
      <c r="T102" s="292"/>
      <c r="U102" s="292"/>
      <c r="V102" s="292"/>
    </row>
    <row r="103" spans="1:22" x14ac:dyDescent="0.2">
      <c r="R103" s="292"/>
      <c r="S103" s="292"/>
      <c r="T103" s="292"/>
      <c r="U103" s="292"/>
      <c r="V103" s="292"/>
    </row>
    <row r="104" spans="1:22" x14ac:dyDescent="0.2">
      <c r="R104" s="292"/>
      <c r="S104" s="292"/>
      <c r="T104" s="292"/>
      <c r="U104" s="292"/>
      <c r="V104" s="292"/>
    </row>
    <row r="105" spans="1:22" ht="5.0999999999999996" customHeight="1" x14ac:dyDescent="0.2">
      <c r="R105" s="292"/>
      <c r="S105" s="292"/>
      <c r="T105" s="292"/>
      <c r="U105" s="292"/>
      <c r="V105" s="292"/>
    </row>
    <row r="106" spans="1:22" x14ac:dyDescent="0.2">
      <c r="R106" s="292"/>
      <c r="S106" s="292"/>
      <c r="T106" s="292"/>
      <c r="U106" s="292"/>
      <c r="V106" s="292"/>
    </row>
    <row r="107" spans="1:22" x14ac:dyDescent="0.2">
      <c r="R107" s="292"/>
      <c r="S107" s="292"/>
      <c r="T107" s="292"/>
      <c r="U107" s="292"/>
      <c r="V107" s="292"/>
    </row>
    <row r="108" spans="1:22" x14ac:dyDescent="0.2">
      <c r="R108" s="292"/>
      <c r="S108" s="292"/>
      <c r="T108" s="292"/>
      <c r="U108" s="292"/>
      <c r="V108" s="292"/>
    </row>
    <row r="109" spans="1:22" x14ac:dyDescent="0.2">
      <c r="R109" s="292"/>
      <c r="S109" s="292"/>
      <c r="T109" s="292"/>
      <c r="U109" s="292"/>
      <c r="V109" s="292"/>
    </row>
    <row r="110" spans="1:22" x14ac:dyDescent="0.2">
      <c r="R110" s="292"/>
      <c r="S110" s="292"/>
      <c r="T110" s="292"/>
      <c r="U110" s="292"/>
      <c r="V110" s="292"/>
    </row>
    <row r="111" spans="1:22" x14ac:dyDescent="0.2">
      <c r="R111" s="292"/>
      <c r="S111" s="292"/>
      <c r="T111" s="292"/>
      <c r="U111" s="292"/>
      <c r="V111" s="292"/>
    </row>
    <row r="112" spans="1:22" x14ac:dyDescent="0.2">
      <c r="R112" s="292"/>
      <c r="S112" s="292"/>
      <c r="T112" s="292"/>
      <c r="U112" s="292"/>
      <c r="V112" s="292"/>
    </row>
    <row r="113" spans="18:22" x14ac:dyDescent="0.2">
      <c r="R113" s="292"/>
      <c r="S113" s="292"/>
      <c r="T113" s="292"/>
      <c r="U113" s="292"/>
      <c r="V113" s="292"/>
    </row>
    <row r="114" spans="18:22" x14ac:dyDescent="0.2">
      <c r="R114" s="292"/>
      <c r="S114" s="292"/>
      <c r="T114" s="292"/>
      <c r="U114" s="292"/>
      <c r="V114" s="292"/>
    </row>
    <row r="115" spans="18:22" x14ac:dyDescent="0.2">
      <c r="R115" s="292"/>
      <c r="S115" s="292"/>
      <c r="T115" s="292"/>
      <c r="U115" s="292"/>
      <c r="V115" s="292"/>
    </row>
    <row r="116" spans="18:22" x14ac:dyDescent="0.2">
      <c r="R116" s="292"/>
      <c r="S116" s="292"/>
      <c r="T116" s="292"/>
      <c r="U116" s="292"/>
      <c r="V116" s="292"/>
    </row>
    <row r="117" spans="18:22" x14ac:dyDescent="0.2">
      <c r="R117" s="292"/>
      <c r="S117" s="292"/>
      <c r="T117" s="292"/>
      <c r="U117" s="292"/>
      <c r="V117" s="292"/>
    </row>
    <row r="118" spans="18:22" x14ac:dyDescent="0.2">
      <c r="R118" s="292"/>
      <c r="S118" s="292"/>
      <c r="T118" s="292"/>
      <c r="U118" s="292"/>
      <c r="V118" s="292"/>
    </row>
    <row r="119" spans="18:22" x14ac:dyDescent="0.2">
      <c r="R119" s="292"/>
      <c r="S119" s="292"/>
      <c r="T119" s="292"/>
      <c r="U119" s="292"/>
      <c r="V119" s="292"/>
    </row>
    <row r="120" spans="18:22" x14ac:dyDescent="0.2">
      <c r="R120" s="292"/>
      <c r="S120" s="292"/>
      <c r="T120" s="292"/>
      <c r="U120" s="292"/>
      <c r="V120" s="292"/>
    </row>
    <row r="121" spans="18:22" x14ac:dyDescent="0.2">
      <c r="R121" s="292"/>
      <c r="S121" s="292"/>
      <c r="T121" s="292"/>
      <c r="U121" s="292"/>
      <c r="V121" s="292"/>
    </row>
    <row r="122" spans="18:22" x14ac:dyDescent="0.2">
      <c r="R122" s="292"/>
      <c r="S122" s="292"/>
      <c r="T122" s="292"/>
      <c r="U122" s="292"/>
      <c r="V122" s="292"/>
    </row>
    <row r="123" spans="18:22" x14ac:dyDescent="0.2">
      <c r="R123" s="292"/>
      <c r="S123" s="292"/>
      <c r="T123" s="292"/>
      <c r="U123" s="292"/>
      <c r="V123" s="292"/>
    </row>
    <row r="124" spans="18:22" x14ac:dyDescent="0.2">
      <c r="R124" s="292"/>
      <c r="S124" s="292"/>
      <c r="T124" s="292"/>
      <c r="U124" s="292"/>
      <c r="V124" s="292"/>
    </row>
    <row r="125" spans="18:22" x14ac:dyDescent="0.2">
      <c r="R125" s="292"/>
      <c r="S125" s="292"/>
      <c r="T125" s="292"/>
      <c r="U125" s="292"/>
      <c r="V125" s="292"/>
    </row>
    <row r="126" spans="18:22" x14ac:dyDescent="0.2">
      <c r="R126" s="292"/>
      <c r="S126" s="292"/>
      <c r="T126" s="292"/>
      <c r="U126" s="292"/>
      <c r="V126" s="292"/>
    </row>
    <row r="127" spans="18:22" x14ac:dyDescent="0.2">
      <c r="R127" s="292"/>
      <c r="S127" s="292"/>
      <c r="T127" s="292"/>
      <c r="U127" s="292"/>
      <c r="V127" s="292"/>
    </row>
    <row r="128" spans="18:22" x14ac:dyDescent="0.2">
      <c r="R128" s="292"/>
      <c r="S128" s="292"/>
      <c r="T128" s="292"/>
      <c r="U128" s="292"/>
      <c r="V128" s="292"/>
    </row>
    <row r="129" spans="18:22" x14ac:dyDescent="0.2">
      <c r="R129" s="292"/>
      <c r="S129" s="292"/>
      <c r="T129" s="292"/>
      <c r="U129" s="292"/>
      <c r="V129" s="292"/>
    </row>
    <row r="130" spans="18:22" x14ac:dyDescent="0.2">
      <c r="R130" s="292"/>
      <c r="S130" s="292"/>
      <c r="T130" s="292"/>
      <c r="U130" s="292"/>
      <c r="V130" s="292"/>
    </row>
    <row r="131" spans="18:22" x14ac:dyDescent="0.2">
      <c r="R131" s="292"/>
      <c r="S131" s="292"/>
      <c r="T131" s="292"/>
      <c r="U131" s="292"/>
      <c r="V131" s="292"/>
    </row>
    <row r="132" spans="18:22" x14ac:dyDescent="0.2">
      <c r="R132" s="292"/>
      <c r="S132" s="292"/>
      <c r="T132" s="292"/>
      <c r="U132" s="292"/>
      <c r="V132" s="292"/>
    </row>
    <row r="133" spans="18:22" x14ac:dyDescent="0.2">
      <c r="R133" s="292"/>
      <c r="S133" s="292"/>
      <c r="T133" s="292"/>
      <c r="U133" s="292"/>
      <c r="V133" s="292"/>
    </row>
    <row r="134" spans="18:22" x14ac:dyDescent="0.2">
      <c r="R134" s="292"/>
      <c r="S134" s="292"/>
      <c r="T134" s="292"/>
      <c r="U134" s="292"/>
      <c r="V134" s="292"/>
    </row>
    <row r="135" spans="18:22" x14ac:dyDescent="0.2">
      <c r="R135" s="292"/>
      <c r="S135" s="292"/>
      <c r="T135" s="292"/>
      <c r="U135" s="292"/>
      <c r="V135" s="292"/>
    </row>
    <row r="136" spans="18:22" x14ac:dyDescent="0.2">
      <c r="R136" s="292"/>
      <c r="S136" s="292"/>
      <c r="T136" s="292"/>
      <c r="U136" s="292"/>
      <c r="V136" s="292"/>
    </row>
    <row r="137" spans="18:22" x14ac:dyDescent="0.2">
      <c r="R137" s="292"/>
      <c r="S137" s="292"/>
      <c r="T137" s="292"/>
      <c r="U137" s="292"/>
      <c r="V137" s="292"/>
    </row>
    <row r="138" spans="18:22" x14ac:dyDescent="0.2">
      <c r="R138" s="292"/>
      <c r="S138" s="292"/>
      <c r="T138" s="292"/>
      <c r="U138" s="292"/>
      <c r="V138" s="292"/>
    </row>
    <row r="139" spans="18:22" x14ac:dyDescent="0.2">
      <c r="R139" s="292"/>
      <c r="S139" s="292"/>
      <c r="T139" s="292"/>
      <c r="U139" s="292"/>
      <c r="V139" s="292"/>
    </row>
    <row r="140" spans="18:22" x14ac:dyDescent="0.2">
      <c r="R140" s="292"/>
      <c r="S140" s="292"/>
      <c r="T140" s="292"/>
      <c r="U140" s="292"/>
      <c r="V140" s="292"/>
    </row>
    <row r="141" spans="18:22" x14ac:dyDescent="0.2">
      <c r="R141" s="292"/>
      <c r="S141" s="292"/>
      <c r="T141" s="292"/>
      <c r="U141" s="292"/>
      <c r="V141" s="292"/>
    </row>
    <row r="142" spans="18:22" x14ac:dyDescent="0.2">
      <c r="R142" s="292"/>
      <c r="S142" s="292"/>
      <c r="T142" s="292"/>
      <c r="U142" s="292"/>
      <c r="V142" s="292"/>
    </row>
    <row r="143" spans="18:22" x14ac:dyDescent="0.2">
      <c r="R143" s="292"/>
      <c r="S143" s="292"/>
      <c r="T143" s="292"/>
      <c r="U143" s="292"/>
      <c r="V143" s="292"/>
    </row>
    <row r="144" spans="18:22" x14ac:dyDescent="0.2">
      <c r="R144" s="292"/>
      <c r="S144" s="292"/>
      <c r="T144" s="292"/>
      <c r="U144" s="292"/>
      <c r="V144" s="292"/>
    </row>
    <row r="145" spans="18:22" x14ac:dyDescent="0.2">
      <c r="R145" s="292"/>
      <c r="S145" s="292"/>
      <c r="T145" s="292"/>
      <c r="U145" s="292"/>
      <c r="V145" s="292"/>
    </row>
    <row r="146" spans="18:22" x14ac:dyDescent="0.2">
      <c r="R146" s="292"/>
      <c r="S146" s="292"/>
      <c r="T146" s="292"/>
      <c r="U146" s="292"/>
      <c r="V146" s="292"/>
    </row>
    <row r="147" spans="18:22" x14ac:dyDescent="0.2">
      <c r="R147" s="292"/>
      <c r="S147" s="292"/>
      <c r="T147" s="292"/>
      <c r="U147" s="292"/>
      <c r="V147" s="292"/>
    </row>
    <row r="148" spans="18:22" x14ac:dyDescent="0.2">
      <c r="R148" s="292"/>
      <c r="S148" s="292"/>
      <c r="T148" s="292"/>
      <c r="U148" s="292"/>
      <c r="V148" s="292"/>
    </row>
    <row r="149" spans="18:22" x14ac:dyDescent="0.2">
      <c r="R149" s="292"/>
      <c r="S149" s="292"/>
      <c r="T149" s="292"/>
      <c r="U149" s="292"/>
      <c r="V149" s="292"/>
    </row>
    <row r="150" spans="18:22" x14ac:dyDescent="0.2">
      <c r="R150" s="292"/>
      <c r="S150" s="292"/>
      <c r="T150" s="292"/>
      <c r="U150" s="292"/>
      <c r="V150" s="292"/>
    </row>
    <row r="151" spans="18:22" x14ac:dyDescent="0.2">
      <c r="R151" s="292"/>
      <c r="S151" s="292"/>
      <c r="T151" s="292"/>
      <c r="U151" s="292"/>
      <c r="V151" s="292"/>
    </row>
    <row r="152" spans="18:22" x14ac:dyDescent="0.2">
      <c r="R152" s="292"/>
      <c r="S152" s="292"/>
      <c r="T152" s="292"/>
      <c r="U152" s="292"/>
      <c r="V152" s="292"/>
    </row>
    <row r="153" spans="18:22" x14ac:dyDescent="0.2">
      <c r="R153" s="292"/>
      <c r="S153" s="292"/>
      <c r="T153" s="292"/>
      <c r="U153" s="292"/>
      <c r="V153" s="292"/>
    </row>
    <row r="154" spans="18:22" x14ac:dyDescent="0.2">
      <c r="R154" s="292"/>
      <c r="S154" s="292"/>
      <c r="T154" s="292"/>
      <c r="U154" s="292"/>
      <c r="V154" s="292"/>
    </row>
    <row r="155" spans="18:22" x14ac:dyDescent="0.2">
      <c r="R155" s="292"/>
      <c r="S155" s="292"/>
      <c r="T155" s="292"/>
      <c r="U155" s="292"/>
      <c r="V155" s="292"/>
    </row>
    <row r="156" spans="18:22" x14ac:dyDescent="0.2">
      <c r="R156" s="292"/>
      <c r="S156" s="292"/>
      <c r="T156" s="292"/>
      <c r="U156" s="292"/>
      <c r="V156" s="292"/>
    </row>
    <row r="157" spans="18:22" x14ac:dyDescent="0.2">
      <c r="R157" s="292"/>
      <c r="S157" s="292"/>
      <c r="T157" s="292"/>
      <c r="U157" s="292"/>
      <c r="V157" s="292"/>
    </row>
    <row r="158" spans="18:22" x14ac:dyDescent="0.2">
      <c r="R158" s="292"/>
      <c r="S158" s="292"/>
      <c r="T158" s="292"/>
      <c r="U158" s="292"/>
      <c r="V158" s="292"/>
    </row>
    <row r="159" spans="18:22" x14ac:dyDescent="0.2">
      <c r="R159" s="292"/>
      <c r="S159" s="292"/>
      <c r="T159" s="292"/>
      <c r="U159" s="292"/>
      <c r="V159" s="292"/>
    </row>
    <row r="160" spans="18:22" x14ac:dyDescent="0.2">
      <c r="R160" s="292"/>
      <c r="S160" s="292"/>
      <c r="T160" s="292"/>
      <c r="U160" s="292"/>
      <c r="V160" s="292"/>
    </row>
    <row r="161" spans="18:22" x14ac:dyDescent="0.2">
      <c r="R161" s="292"/>
      <c r="S161" s="292"/>
      <c r="T161" s="292"/>
      <c r="U161" s="292"/>
      <c r="V161" s="292"/>
    </row>
    <row r="162" spans="18:22" x14ac:dyDescent="0.2">
      <c r="R162" s="292"/>
      <c r="S162" s="292"/>
      <c r="T162" s="292"/>
      <c r="U162" s="292"/>
      <c r="V162" s="292"/>
    </row>
    <row r="163" spans="18:22" x14ac:dyDescent="0.2">
      <c r="R163" s="292"/>
      <c r="S163" s="292"/>
      <c r="T163" s="292"/>
      <c r="U163" s="292"/>
      <c r="V163" s="292"/>
    </row>
    <row r="164" spans="18:22" x14ac:dyDescent="0.2">
      <c r="R164" s="292"/>
      <c r="S164" s="292"/>
      <c r="T164" s="292"/>
      <c r="U164" s="292"/>
      <c r="V164" s="292"/>
    </row>
    <row r="165" spans="18:22" x14ac:dyDescent="0.2">
      <c r="R165" s="292"/>
      <c r="S165" s="292"/>
      <c r="T165" s="292"/>
      <c r="U165" s="292"/>
      <c r="V165" s="292"/>
    </row>
    <row r="166" spans="18:22" x14ac:dyDescent="0.2">
      <c r="R166" s="292"/>
      <c r="S166" s="292"/>
      <c r="T166" s="292"/>
      <c r="U166" s="292"/>
      <c r="V166" s="292"/>
    </row>
    <row r="167" spans="18:22" x14ac:dyDescent="0.2">
      <c r="R167" s="292"/>
      <c r="S167" s="292"/>
      <c r="T167" s="292"/>
      <c r="U167" s="292"/>
      <c r="V167" s="292"/>
    </row>
    <row r="168" spans="18:22" x14ac:dyDescent="0.2">
      <c r="R168" s="292"/>
      <c r="S168" s="292"/>
      <c r="T168" s="292"/>
      <c r="U168" s="292"/>
      <c r="V168" s="292"/>
    </row>
    <row r="169" spans="18:22" x14ac:dyDescent="0.2">
      <c r="R169" s="292"/>
      <c r="S169" s="292"/>
      <c r="T169" s="292"/>
      <c r="U169" s="292"/>
      <c r="V169" s="292"/>
    </row>
    <row r="170" spans="18:22" x14ac:dyDescent="0.2">
      <c r="R170" s="292"/>
      <c r="S170" s="292"/>
      <c r="T170" s="292"/>
      <c r="U170" s="292"/>
      <c r="V170" s="292"/>
    </row>
    <row r="171" spans="18:22" x14ac:dyDescent="0.2">
      <c r="R171" s="292"/>
      <c r="S171" s="292"/>
      <c r="T171" s="292"/>
      <c r="U171" s="292"/>
      <c r="V171" s="292"/>
    </row>
    <row r="172" spans="18:22" x14ac:dyDescent="0.2">
      <c r="R172" s="292"/>
      <c r="S172" s="292"/>
      <c r="T172" s="292"/>
      <c r="U172" s="292"/>
      <c r="V172" s="292"/>
    </row>
    <row r="173" spans="18:22" x14ac:dyDescent="0.2">
      <c r="R173" s="292"/>
      <c r="S173" s="292"/>
      <c r="T173" s="292"/>
      <c r="U173" s="292"/>
      <c r="V173" s="292"/>
    </row>
    <row r="174" spans="18:22" x14ac:dyDescent="0.2">
      <c r="R174" s="292"/>
      <c r="S174" s="292"/>
      <c r="T174" s="292"/>
      <c r="U174" s="292"/>
      <c r="V174" s="292"/>
    </row>
    <row r="175" spans="18:22" x14ac:dyDescent="0.2">
      <c r="R175" s="292"/>
      <c r="S175" s="292"/>
      <c r="T175" s="292"/>
      <c r="U175" s="292"/>
      <c r="V175" s="292"/>
    </row>
    <row r="176" spans="18:22" x14ac:dyDescent="0.2">
      <c r="R176" s="292"/>
      <c r="S176" s="292"/>
      <c r="T176" s="292"/>
      <c r="U176" s="292"/>
      <c r="V176" s="292"/>
    </row>
    <row r="177" spans="18:22" x14ac:dyDescent="0.2">
      <c r="R177" s="292"/>
      <c r="S177" s="292"/>
      <c r="T177" s="292"/>
      <c r="U177" s="292"/>
      <c r="V177" s="292"/>
    </row>
    <row r="178" spans="18:22" x14ac:dyDescent="0.2">
      <c r="R178" s="292"/>
      <c r="S178" s="292"/>
      <c r="T178" s="292"/>
      <c r="U178" s="292"/>
      <c r="V178" s="292"/>
    </row>
    <row r="179" spans="18:22" x14ac:dyDescent="0.2">
      <c r="R179" s="292"/>
      <c r="S179" s="292"/>
      <c r="T179" s="292"/>
      <c r="U179" s="292"/>
      <c r="V179" s="292"/>
    </row>
    <row r="180" spans="18:22" x14ac:dyDescent="0.2">
      <c r="R180" s="292"/>
      <c r="S180" s="292"/>
      <c r="T180" s="292"/>
      <c r="U180" s="292"/>
      <c r="V180" s="292"/>
    </row>
    <row r="181" spans="18:22" x14ac:dyDescent="0.2">
      <c r="R181" s="292"/>
      <c r="S181" s="292"/>
      <c r="T181" s="292"/>
      <c r="U181" s="292"/>
      <c r="V181" s="292"/>
    </row>
    <row r="182" spans="18:22" x14ac:dyDescent="0.2">
      <c r="R182" s="292"/>
      <c r="S182" s="292"/>
      <c r="T182" s="292"/>
      <c r="U182" s="292"/>
      <c r="V182" s="292"/>
    </row>
    <row r="183" spans="18:22" x14ac:dyDescent="0.2">
      <c r="R183" s="292"/>
      <c r="S183" s="292"/>
      <c r="T183" s="292"/>
      <c r="U183" s="292"/>
      <c r="V183" s="292"/>
    </row>
    <row r="184" spans="18:22" x14ac:dyDescent="0.2">
      <c r="R184" s="292"/>
      <c r="S184" s="292"/>
      <c r="T184" s="292"/>
      <c r="U184" s="292"/>
      <c r="V184" s="292"/>
    </row>
    <row r="185" spans="18:22" x14ac:dyDescent="0.2">
      <c r="R185" s="292"/>
      <c r="S185" s="292"/>
      <c r="T185" s="292"/>
      <c r="U185" s="292"/>
      <c r="V185" s="292"/>
    </row>
    <row r="186" spans="18:22" x14ac:dyDescent="0.2">
      <c r="R186" s="292"/>
      <c r="S186" s="292"/>
      <c r="T186" s="292"/>
      <c r="U186" s="292"/>
      <c r="V186" s="292"/>
    </row>
    <row r="187" spans="18:22" x14ac:dyDescent="0.2">
      <c r="R187" s="292"/>
      <c r="S187" s="292"/>
      <c r="T187" s="292"/>
      <c r="U187" s="292"/>
      <c r="V187" s="292"/>
    </row>
    <row r="188" spans="18:22" x14ac:dyDescent="0.2">
      <c r="R188" s="292"/>
      <c r="S188" s="292"/>
      <c r="T188" s="292"/>
      <c r="U188" s="292"/>
      <c r="V188" s="292"/>
    </row>
    <row r="189" spans="18:22" x14ac:dyDescent="0.2">
      <c r="R189" s="292"/>
      <c r="S189" s="292"/>
      <c r="T189" s="292"/>
      <c r="U189" s="292"/>
      <c r="V189" s="292"/>
    </row>
    <row r="190" spans="18:22" x14ac:dyDescent="0.2">
      <c r="R190" s="292"/>
      <c r="S190" s="292"/>
      <c r="T190" s="292"/>
      <c r="U190" s="292"/>
      <c r="V190" s="292"/>
    </row>
    <row r="191" spans="18:22" x14ac:dyDescent="0.2">
      <c r="R191" s="292"/>
      <c r="S191" s="292"/>
      <c r="T191" s="292"/>
      <c r="U191" s="292"/>
      <c r="V191" s="292"/>
    </row>
    <row r="192" spans="18:22" x14ac:dyDescent="0.2">
      <c r="R192" s="292"/>
      <c r="S192" s="292"/>
      <c r="T192" s="292"/>
      <c r="U192" s="292"/>
      <c r="V192" s="292"/>
    </row>
    <row r="193" spans="18:22" x14ac:dyDescent="0.2">
      <c r="R193" s="292"/>
      <c r="S193" s="292"/>
      <c r="T193" s="292"/>
      <c r="U193" s="292"/>
      <c r="V193" s="292"/>
    </row>
    <row r="194" spans="18:22" x14ac:dyDescent="0.2">
      <c r="R194" s="292"/>
      <c r="S194" s="292"/>
      <c r="T194" s="292"/>
      <c r="U194" s="292"/>
      <c r="V194" s="292"/>
    </row>
    <row r="195" spans="18:22" x14ac:dyDescent="0.2">
      <c r="R195" s="292"/>
      <c r="S195" s="292"/>
      <c r="T195" s="292"/>
      <c r="U195" s="292"/>
      <c r="V195" s="292"/>
    </row>
    <row r="196" spans="18:22" x14ac:dyDescent="0.2">
      <c r="R196" s="292"/>
      <c r="S196" s="292"/>
      <c r="T196" s="292"/>
      <c r="U196" s="292"/>
      <c r="V196" s="292"/>
    </row>
    <row r="197" spans="18:22" x14ac:dyDescent="0.2">
      <c r="R197" s="292"/>
      <c r="S197" s="292"/>
      <c r="T197" s="292"/>
      <c r="U197" s="292"/>
      <c r="V197" s="292"/>
    </row>
    <row r="198" spans="18:22" x14ac:dyDescent="0.2">
      <c r="R198" s="292"/>
      <c r="S198" s="292"/>
      <c r="T198" s="292"/>
      <c r="U198" s="292"/>
      <c r="V198" s="292"/>
    </row>
    <row r="199" spans="18:22" x14ac:dyDescent="0.2">
      <c r="R199" s="292"/>
      <c r="S199" s="292"/>
      <c r="T199" s="292"/>
      <c r="U199" s="292"/>
      <c r="V199" s="292"/>
    </row>
    <row r="200" spans="18:22" x14ac:dyDescent="0.2">
      <c r="R200" s="292"/>
      <c r="S200" s="292"/>
      <c r="T200" s="292"/>
      <c r="U200" s="292"/>
      <c r="V200" s="292"/>
    </row>
    <row r="201" spans="18:22" x14ac:dyDescent="0.2">
      <c r="R201" s="292"/>
      <c r="S201" s="292"/>
      <c r="T201" s="292"/>
      <c r="U201" s="292"/>
      <c r="V201" s="292"/>
    </row>
    <row r="202" spans="18:22" x14ac:dyDescent="0.2">
      <c r="R202" s="292"/>
      <c r="S202" s="292"/>
      <c r="T202" s="292"/>
      <c r="U202" s="292"/>
      <c r="V202" s="292"/>
    </row>
    <row r="203" spans="18:22" x14ac:dyDescent="0.2">
      <c r="R203" s="292"/>
      <c r="S203" s="292"/>
      <c r="T203" s="292"/>
      <c r="U203" s="292"/>
      <c r="V203" s="292"/>
    </row>
    <row r="204" spans="18:22" x14ac:dyDescent="0.2">
      <c r="R204" s="292"/>
      <c r="S204" s="292"/>
      <c r="T204" s="292"/>
      <c r="U204" s="292"/>
      <c r="V204" s="292"/>
    </row>
    <row r="205" spans="18:22" x14ac:dyDescent="0.2">
      <c r="R205" s="292"/>
      <c r="S205" s="292"/>
      <c r="T205" s="292"/>
      <c r="U205" s="292"/>
      <c r="V205" s="292"/>
    </row>
    <row r="206" spans="18:22" x14ac:dyDescent="0.2">
      <c r="R206" s="292"/>
      <c r="S206" s="292"/>
      <c r="T206" s="292"/>
      <c r="U206" s="292"/>
      <c r="V206" s="292"/>
    </row>
    <row r="207" spans="18:22" x14ac:dyDescent="0.2">
      <c r="R207" s="292"/>
      <c r="S207" s="292"/>
      <c r="T207" s="292"/>
      <c r="U207" s="292"/>
      <c r="V207" s="292"/>
    </row>
    <row r="208" spans="18:22" x14ac:dyDescent="0.2">
      <c r="R208" s="292"/>
      <c r="S208" s="292"/>
      <c r="T208" s="292"/>
      <c r="U208" s="292"/>
      <c r="V208" s="292"/>
    </row>
    <row r="209" spans="18:22" x14ac:dyDescent="0.2">
      <c r="R209" s="292"/>
      <c r="S209" s="292"/>
      <c r="T209" s="292"/>
      <c r="U209" s="292"/>
      <c r="V209" s="292"/>
    </row>
    <row r="210" spans="18:22" x14ac:dyDescent="0.2">
      <c r="R210" s="292"/>
      <c r="S210" s="292"/>
      <c r="T210" s="292"/>
      <c r="U210" s="292"/>
      <c r="V210" s="292"/>
    </row>
    <row r="211" spans="18:22" x14ac:dyDescent="0.2">
      <c r="R211" s="292"/>
      <c r="S211" s="292"/>
      <c r="T211" s="292"/>
      <c r="U211" s="292"/>
      <c r="V211" s="292"/>
    </row>
    <row r="212" spans="18:22" x14ac:dyDescent="0.2">
      <c r="R212" s="292"/>
      <c r="S212" s="292"/>
      <c r="T212" s="292"/>
      <c r="U212" s="292"/>
      <c r="V212" s="292"/>
    </row>
    <row r="213" spans="18:22" x14ac:dyDescent="0.2">
      <c r="R213" s="292"/>
      <c r="S213" s="292"/>
      <c r="T213" s="292"/>
      <c r="U213" s="292"/>
      <c r="V213" s="292"/>
    </row>
    <row r="214" spans="18:22" x14ac:dyDescent="0.2">
      <c r="R214" s="292"/>
      <c r="S214" s="292"/>
      <c r="T214" s="292"/>
      <c r="U214" s="292"/>
      <c r="V214" s="292"/>
    </row>
    <row r="215" spans="18:22" x14ac:dyDescent="0.2">
      <c r="R215" s="292"/>
      <c r="S215" s="292"/>
      <c r="T215" s="292"/>
      <c r="U215" s="292"/>
      <c r="V215" s="292"/>
    </row>
    <row r="216" spans="18:22" x14ac:dyDescent="0.2">
      <c r="R216" s="292"/>
      <c r="S216" s="292"/>
      <c r="T216" s="292"/>
      <c r="U216" s="292"/>
      <c r="V216" s="292"/>
    </row>
    <row r="217" spans="18:22" x14ac:dyDescent="0.2">
      <c r="R217" s="292"/>
      <c r="S217" s="292"/>
      <c r="T217" s="292"/>
      <c r="U217" s="292"/>
      <c r="V217" s="292"/>
    </row>
    <row r="218" spans="18:22" x14ac:dyDescent="0.2">
      <c r="R218" s="292"/>
      <c r="S218" s="292"/>
      <c r="T218" s="292"/>
      <c r="U218" s="292"/>
      <c r="V218" s="292"/>
    </row>
    <row r="219" spans="18:22" x14ac:dyDescent="0.2">
      <c r="R219" s="292"/>
      <c r="S219" s="292"/>
      <c r="T219" s="292"/>
      <c r="U219" s="292"/>
      <c r="V219" s="292"/>
    </row>
    <row r="220" spans="18:22" x14ac:dyDescent="0.2">
      <c r="R220" s="292"/>
      <c r="S220" s="292"/>
      <c r="T220" s="292"/>
      <c r="U220" s="292"/>
      <c r="V220" s="292"/>
    </row>
    <row r="221" spans="18:22" x14ac:dyDescent="0.2">
      <c r="R221" s="292"/>
      <c r="S221" s="292"/>
      <c r="T221" s="292"/>
      <c r="U221" s="292"/>
      <c r="V221" s="292"/>
    </row>
    <row r="222" spans="18:22" x14ac:dyDescent="0.2">
      <c r="R222" s="292"/>
      <c r="S222" s="292"/>
      <c r="T222" s="292"/>
      <c r="U222" s="292"/>
      <c r="V222" s="292"/>
    </row>
    <row r="223" spans="18:22" x14ac:dyDescent="0.2">
      <c r="R223" s="292"/>
      <c r="S223" s="292"/>
      <c r="T223" s="292"/>
      <c r="U223" s="292"/>
      <c r="V223" s="292"/>
    </row>
    <row r="224" spans="18:22" x14ac:dyDescent="0.2">
      <c r="R224" s="292"/>
      <c r="S224" s="292"/>
      <c r="T224" s="292"/>
      <c r="U224" s="292"/>
      <c r="V224" s="292"/>
    </row>
    <row r="225" spans="18:22" x14ac:dyDescent="0.2">
      <c r="R225" s="292"/>
      <c r="S225" s="292"/>
      <c r="T225" s="292"/>
      <c r="U225" s="292"/>
      <c r="V225" s="292"/>
    </row>
    <row r="226" spans="18:22" x14ac:dyDescent="0.2">
      <c r="R226" s="292"/>
      <c r="S226" s="292"/>
      <c r="T226" s="292"/>
      <c r="U226" s="292"/>
      <c r="V226" s="292"/>
    </row>
    <row r="227" spans="18:22" x14ac:dyDescent="0.2">
      <c r="R227" s="292"/>
      <c r="S227" s="292"/>
      <c r="T227" s="292"/>
      <c r="U227" s="292"/>
      <c r="V227" s="292"/>
    </row>
    <row r="228" spans="18:22" x14ac:dyDescent="0.2">
      <c r="R228" s="292"/>
      <c r="S228" s="292"/>
      <c r="T228" s="292"/>
      <c r="U228" s="292"/>
      <c r="V228" s="292"/>
    </row>
    <row r="229" spans="18:22" x14ac:dyDescent="0.2">
      <c r="R229" s="292"/>
      <c r="S229" s="292"/>
      <c r="T229" s="292"/>
      <c r="U229" s="292"/>
      <c r="V229" s="292"/>
    </row>
    <row r="230" spans="18:22" x14ac:dyDescent="0.2">
      <c r="R230" s="292"/>
      <c r="S230" s="292"/>
      <c r="T230" s="292"/>
      <c r="U230" s="292"/>
      <c r="V230" s="292"/>
    </row>
    <row r="231" spans="18:22" x14ac:dyDescent="0.2">
      <c r="R231" s="292"/>
      <c r="S231" s="292"/>
      <c r="T231" s="292"/>
      <c r="U231" s="292"/>
      <c r="V231" s="292"/>
    </row>
    <row r="232" spans="18:22" x14ac:dyDescent="0.2">
      <c r="R232" s="292"/>
      <c r="S232" s="292"/>
      <c r="T232" s="292"/>
      <c r="U232" s="292"/>
      <c r="V232" s="292"/>
    </row>
    <row r="233" spans="18:22" x14ac:dyDescent="0.2">
      <c r="R233" s="292"/>
      <c r="S233" s="292"/>
      <c r="T233" s="292"/>
      <c r="U233" s="292"/>
      <c r="V233" s="292"/>
    </row>
    <row r="234" spans="18:22" x14ac:dyDescent="0.2">
      <c r="R234" s="292"/>
      <c r="S234" s="292"/>
      <c r="T234" s="292"/>
      <c r="U234" s="292"/>
      <c r="V234" s="292"/>
    </row>
    <row r="235" spans="18:22" x14ac:dyDescent="0.2">
      <c r="R235" s="292"/>
      <c r="S235" s="292"/>
      <c r="T235" s="292"/>
      <c r="U235" s="292"/>
      <c r="V235" s="292"/>
    </row>
    <row r="236" spans="18:22" x14ac:dyDescent="0.2">
      <c r="R236" s="292"/>
      <c r="S236" s="292"/>
      <c r="T236" s="292"/>
      <c r="U236" s="292"/>
      <c r="V236" s="292"/>
    </row>
    <row r="237" spans="18:22" x14ac:dyDescent="0.2">
      <c r="R237" s="292"/>
      <c r="S237" s="292"/>
      <c r="T237" s="292"/>
      <c r="U237" s="292"/>
      <c r="V237" s="292"/>
    </row>
    <row r="238" spans="18:22" x14ac:dyDescent="0.2">
      <c r="R238" s="292"/>
      <c r="S238" s="292"/>
      <c r="T238" s="292"/>
      <c r="U238" s="292"/>
      <c r="V238" s="292"/>
    </row>
    <row r="239" spans="18:22" x14ac:dyDescent="0.2">
      <c r="R239" s="292"/>
      <c r="S239" s="292"/>
      <c r="T239" s="292"/>
      <c r="U239" s="292"/>
      <c r="V239" s="292"/>
    </row>
    <row r="240" spans="18:22" x14ac:dyDescent="0.2">
      <c r="R240" s="292"/>
      <c r="S240" s="292"/>
      <c r="T240" s="292"/>
      <c r="U240" s="292"/>
      <c r="V240" s="292"/>
    </row>
    <row r="241" spans="18:22" x14ac:dyDescent="0.2">
      <c r="R241" s="292"/>
      <c r="S241" s="292"/>
      <c r="T241" s="292"/>
      <c r="U241" s="292"/>
      <c r="V241" s="292"/>
    </row>
    <row r="242" spans="18:22" x14ac:dyDescent="0.2">
      <c r="R242" s="292"/>
      <c r="S242" s="292"/>
      <c r="T242" s="292"/>
      <c r="U242" s="292"/>
      <c r="V242" s="292"/>
    </row>
    <row r="243" spans="18:22" x14ac:dyDescent="0.2">
      <c r="R243" s="292"/>
      <c r="S243" s="292"/>
      <c r="T243" s="292"/>
      <c r="U243" s="292"/>
      <c r="V243" s="292"/>
    </row>
    <row r="244" spans="18:22" x14ac:dyDescent="0.2">
      <c r="R244" s="292"/>
      <c r="S244" s="292"/>
      <c r="T244" s="292"/>
      <c r="U244" s="292"/>
      <c r="V244" s="292"/>
    </row>
    <row r="245" spans="18:22" x14ac:dyDescent="0.2">
      <c r="R245" s="292"/>
      <c r="S245" s="292"/>
      <c r="T245" s="292"/>
      <c r="U245" s="292"/>
      <c r="V245" s="292"/>
    </row>
    <row r="246" spans="18:22" x14ac:dyDescent="0.2">
      <c r="R246" s="292"/>
      <c r="S246" s="292"/>
      <c r="T246" s="292"/>
      <c r="U246" s="292"/>
      <c r="V246" s="292"/>
    </row>
    <row r="247" spans="18:22" x14ac:dyDescent="0.2">
      <c r="R247" s="292"/>
      <c r="S247" s="292"/>
      <c r="T247" s="292"/>
      <c r="U247" s="292"/>
      <c r="V247" s="292"/>
    </row>
    <row r="248" spans="18:22" x14ac:dyDescent="0.2">
      <c r="R248" s="292"/>
      <c r="S248" s="292"/>
      <c r="T248" s="292"/>
      <c r="U248" s="292"/>
      <c r="V248" s="292"/>
    </row>
    <row r="249" spans="18:22" x14ac:dyDescent="0.2">
      <c r="R249" s="292"/>
      <c r="S249" s="292"/>
      <c r="T249" s="292"/>
      <c r="U249" s="292"/>
      <c r="V249" s="292"/>
    </row>
    <row r="250" spans="18:22" x14ac:dyDescent="0.2">
      <c r="R250" s="292"/>
      <c r="S250" s="292"/>
      <c r="T250" s="292"/>
      <c r="U250" s="292"/>
      <c r="V250" s="292"/>
    </row>
    <row r="251" spans="18:22" x14ac:dyDescent="0.2">
      <c r="R251" s="292"/>
      <c r="S251" s="292"/>
      <c r="T251" s="292"/>
      <c r="U251" s="292"/>
      <c r="V251" s="292"/>
    </row>
    <row r="252" spans="18:22" x14ac:dyDescent="0.2">
      <c r="R252" s="292"/>
      <c r="S252" s="292"/>
      <c r="T252" s="292"/>
      <c r="U252" s="292"/>
      <c r="V252" s="292"/>
    </row>
    <row r="253" spans="18:22" x14ac:dyDescent="0.2">
      <c r="R253" s="292"/>
      <c r="S253" s="292"/>
      <c r="T253" s="292"/>
      <c r="U253" s="292"/>
      <c r="V253" s="292"/>
    </row>
    <row r="254" spans="18:22" x14ac:dyDescent="0.2">
      <c r="R254" s="292"/>
      <c r="S254" s="292"/>
      <c r="T254" s="292"/>
      <c r="U254" s="292"/>
      <c r="V254" s="292"/>
    </row>
    <row r="255" spans="18:22" x14ac:dyDescent="0.2">
      <c r="R255" s="292"/>
      <c r="S255" s="292"/>
      <c r="T255" s="292"/>
      <c r="U255" s="292"/>
      <c r="V255" s="292"/>
    </row>
    <row r="256" spans="18:22" x14ac:dyDescent="0.2">
      <c r="R256" s="292"/>
      <c r="S256" s="292"/>
      <c r="T256" s="292"/>
      <c r="U256" s="292"/>
      <c r="V256" s="292"/>
    </row>
    <row r="257" spans="18:22" x14ac:dyDescent="0.2">
      <c r="R257" s="292"/>
      <c r="S257" s="292"/>
      <c r="T257" s="292"/>
      <c r="U257" s="292"/>
      <c r="V257" s="292"/>
    </row>
    <row r="258" spans="18:22" x14ac:dyDescent="0.2">
      <c r="R258" s="292"/>
      <c r="S258" s="292"/>
      <c r="T258" s="292"/>
      <c r="U258" s="292"/>
      <c r="V258" s="292"/>
    </row>
    <row r="259" spans="18:22" x14ac:dyDescent="0.2">
      <c r="R259" s="292"/>
      <c r="S259" s="292"/>
      <c r="T259" s="292"/>
      <c r="U259" s="292"/>
      <c r="V259" s="292"/>
    </row>
    <row r="260" spans="18:22" x14ac:dyDescent="0.2">
      <c r="R260" s="292"/>
      <c r="S260" s="292"/>
      <c r="T260" s="292"/>
      <c r="U260" s="292"/>
      <c r="V260" s="292"/>
    </row>
    <row r="261" spans="18:22" x14ac:dyDescent="0.2">
      <c r="R261" s="292"/>
      <c r="S261" s="292"/>
      <c r="T261" s="292"/>
      <c r="U261" s="292"/>
      <c r="V261" s="292"/>
    </row>
    <row r="262" spans="18:22" x14ac:dyDescent="0.2">
      <c r="R262" s="292"/>
      <c r="S262" s="292"/>
      <c r="T262" s="292"/>
      <c r="U262" s="292"/>
      <c r="V262" s="292"/>
    </row>
    <row r="263" spans="18:22" x14ac:dyDescent="0.2">
      <c r="R263" s="292"/>
      <c r="S263" s="292"/>
      <c r="T263" s="292"/>
      <c r="U263" s="292"/>
      <c r="V263" s="292"/>
    </row>
    <row r="264" spans="18:22" x14ac:dyDescent="0.2">
      <c r="R264" s="292"/>
      <c r="S264" s="292"/>
      <c r="T264" s="292"/>
      <c r="U264" s="292"/>
      <c r="V264" s="292"/>
    </row>
    <row r="265" spans="18:22" x14ac:dyDescent="0.2">
      <c r="R265" s="292"/>
      <c r="S265" s="292"/>
      <c r="T265" s="292"/>
      <c r="U265" s="292"/>
      <c r="V265" s="292"/>
    </row>
    <row r="266" spans="18:22" x14ac:dyDescent="0.2">
      <c r="R266" s="292"/>
      <c r="S266" s="292"/>
      <c r="T266" s="292"/>
      <c r="U266" s="292"/>
      <c r="V266" s="292"/>
    </row>
    <row r="267" spans="18:22" x14ac:dyDescent="0.2">
      <c r="R267" s="292"/>
      <c r="S267" s="292"/>
      <c r="T267" s="292"/>
      <c r="U267" s="292"/>
      <c r="V267" s="292"/>
    </row>
    <row r="268" spans="18:22" x14ac:dyDescent="0.2">
      <c r="R268" s="292"/>
      <c r="S268" s="292"/>
      <c r="T268" s="292"/>
      <c r="U268" s="292"/>
      <c r="V268" s="292"/>
    </row>
    <row r="269" spans="18:22" x14ac:dyDescent="0.2">
      <c r="R269" s="292"/>
      <c r="S269" s="292"/>
      <c r="T269" s="292"/>
      <c r="U269" s="292"/>
      <c r="V269" s="292"/>
    </row>
    <row r="270" spans="18:22" x14ac:dyDescent="0.2">
      <c r="R270" s="292"/>
      <c r="S270" s="292"/>
      <c r="T270" s="292"/>
      <c r="U270" s="292"/>
      <c r="V270" s="292"/>
    </row>
    <row r="271" spans="18:22" x14ac:dyDescent="0.2">
      <c r="R271" s="292"/>
      <c r="S271" s="292"/>
      <c r="T271" s="292"/>
      <c r="U271" s="292"/>
      <c r="V271" s="292"/>
    </row>
    <row r="272" spans="18:22" x14ac:dyDescent="0.2">
      <c r="R272" s="292"/>
      <c r="S272" s="292"/>
      <c r="T272" s="292"/>
      <c r="U272" s="292"/>
      <c r="V272" s="292"/>
    </row>
    <row r="273" spans="18:22" x14ac:dyDescent="0.2">
      <c r="R273" s="292"/>
      <c r="S273" s="292"/>
      <c r="T273" s="292"/>
      <c r="U273" s="292"/>
      <c r="V273" s="292"/>
    </row>
    <row r="274" spans="18:22" x14ac:dyDescent="0.2">
      <c r="R274" s="292"/>
      <c r="S274" s="292"/>
      <c r="T274" s="292"/>
      <c r="U274" s="292"/>
      <c r="V274" s="292"/>
    </row>
    <row r="275" spans="18:22" x14ac:dyDescent="0.2">
      <c r="R275" s="292"/>
      <c r="S275" s="292"/>
      <c r="T275" s="292"/>
      <c r="U275" s="292"/>
      <c r="V275" s="292"/>
    </row>
    <row r="276" spans="18:22" x14ac:dyDescent="0.2">
      <c r="R276" s="292"/>
      <c r="S276" s="292"/>
      <c r="T276" s="292"/>
      <c r="U276" s="292"/>
      <c r="V276" s="292"/>
    </row>
    <row r="277" spans="18:22" x14ac:dyDescent="0.2">
      <c r="R277" s="292"/>
      <c r="S277" s="292"/>
      <c r="T277" s="292"/>
      <c r="U277" s="292"/>
      <c r="V277" s="292"/>
    </row>
    <row r="278" spans="18:22" x14ac:dyDescent="0.2">
      <c r="R278" s="292"/>
      <c r="S278" s="292"/>
      <c r="T278" s="292"/>
      <c r="U278" s="292"/>
      <c r="V278" s="292"/>
    </row>
    <row r="279" spans="18:22" x14ac:dyDescent="0.2">
      <c r="R279" s="292"/>
      <c r="S279" s="292"/>
      <c r="T279" s="292"/>
      <c r="U279" s="292"/>
      <c r="V279" s="292"/>
    </row>
    <row r="280" spans="18:22" x14ac:dyDescent="0.2">
      <c r="R280" s="292"/>
      <c r="S280" s="292"/>
      <c r="T280" s="292"/>
      <c r="U280" s="292"/>
      <c r="V280" s="292"/>
    </row>
    <row r="281" spans="18:22" x14ac:dyDescent="0.2">
      <c r="R281" s="292"/>
      <c r="S281" s="292"/>
      <c r="T281" s="292"/>
      <c r="U281" s="292"/>
      <c r="V281" s="292"/>
    </row>
    <row r="282" spans="18:22" x14ac:dyDescent="0.2">
      <c r="R282" s="292"/>
      <c r="S282" s="292"/>
      <c r="T282" s="292"/>
      <c r="U282" s="292"/>
      <c r="V282" s="292"/>
    </row>
    <row r="283" spans="18:22" x14ac:dyDescent="0.2">
      <c r="R283" s="292"/>
      <c r="S283" s="292"/>
      <c r="T283" s="292"/>
      <c r="U283" s="292"/>
      <c r="V283" s="292"/>
    </row>
    <row r="284" spans="18:22" x14ac:dyDescent="0.2">
      <c r="R284" s="292"/>
      <c r="S284" s="292"/>
      <c r="T284" s="292"/>
      <c r="U284" s="292"/>
      <c r="V284" s="292"/>
    </row>
    <row r="285" spans="18:22" x14ac:dyDescent="0.2">
      <c r="R285" s="292"/>
      <c r="S285" s="292"/>
      <c r="T285" s="292"/>
      <c r="U285" s="292"/>
      <c r="V285" s="292"/>
    </row>
    <row r="286" spans="18:22" x14ac:dyDescent="0.2">
      <c r="R286" s="292"/>
      <c r="S286" s="292"/>
      <c r="T286" s="292"/>
      <c r="U286" s="292"/>
      <c r="V286" s="292"/>
    </row>
    <row r="287" spans="18:22" x14ac:dyDescent="0.2">
      <c r="R287" s="292"/>
      <c r="S287" s="292"/>
      <c r="T287" s="292"/>
      <c r="U287" s="292"/>
      <c r="V287" s="292"/>
    </row>
    <row r="288" spans="18:22" x14ac:dyDescent="0.2">
      <c r="R288" s="292"/>
      <c r="S288" s="292"/>
      <c r="T288" s="292"/>
      <c r="U288" s="292"/>
      <c r="V288" s="292"/>
    </row>
    <row r="289" spans="18:22" x14ac:dyDescent="0.2">
      <c r="R289" s="292"/>
      <c r="S289" s="292"/>
      <c r="T289" s="292"/>
      <c r="U289" s="292"/>
      <c r="V289" s="292"/>
    </row>
    <row r="290" spans="18:22" x14ac:dyDescent="0.2">
      <c r="R290" s="292"/>
      <c r="S290" s="292"/>
      <c r="T290" s="292"/>
      <c r="U290" s="292"/>
      <c r="V290" s="292"/>
    </row>
    <row r="291" spans="18:22" x14ac:dyDescent="0.2">
      <c r="R291" s="292"/>
      <c r="S291" s="292"/>
      <c r="T291" s="292"/>
      <c r="U291" s="292"/>
      <c r="V291" s="292"/>
    </row>
    <row r="292" spans="18:22" x14ac:dyDescent="0.2">
      <c r="R292" s="292"/>
      <c r="S292" s="292"/>
      <c r="T292" s="292"/>
      <c r="U292" s="292"/>
      <c r="V292" s="292"/>
    </row>
    <row r="293" spans="18:22" x14ac:dyDescent="0.2">
      <c r="R293" s="292"/>
      <c r="S293" s="292"/>
      <c r="T293" s="292"/>
      <c r="U293" s="292"/>
      <c r="V293" s="292"/>
    </row>
    <row r="294" spans="18:22" x14ac:dyDescent="0.2">
      <c r="R294" s="292"/>
      <c r="S294" s="292"/>
      <c r="T294" s="292"/>
      <c r="U294" s="292"/>
      <c r="V294" s="292"/>
    </row>
    <row r="295" spans="18:22" x14ac:dyDescent="0.2">
      <c r="R295" s="292"/>
      <c r="S295" s="292"/>
      <c r="T295" s="292"/>
      <c r="U295" s="292"/>
      <c r="V295" s="292"/>
    </row>
    <row r="296" spans="18:22" x14ac:dyDescent="0.2">
      <c r="R296" s="292"/>
      <c r="S296" s="292"/>
      <c r="T296" s="292"/>
      <c r="U296" s="292"/>
      <c r="V296" s="292"/>
    </row>
    <row r="297" spans="18:22" x14ac:dyDescent="0.2">
      <c r="R297" s="292"/>
      <c r="S297" s="292"/>
      <c r="T297" s="292"/>
      <c r="U297" s="292"/>
      <c r="V297" s="292"/>
    </row>
    <row r="298" spans="18:22" x14ac:dyDescent="0.2">
      <c r="R298" s="292"/>
      <c r="S298" s="292"/>
      <c r="T298" s="292"/>
      <c r="U298" s="292"/>
      <c r="V298" s="292"/>
    </row>
    <row r="299" spans="18:22" x14ac:dyDescent="0.2">
      <c r="R299" s="292"/>
      <c r="S299" s="292"/>
      <c r="T299" s="292"/>
      <c r="U299" s="292"/>
      <c r="V299" s="292"/>
    </row>
    <row r="300" spans="18:22" x14ac:dyDescent="0.2">
      <c r="R300" s="292"/>
      <c r="S300" s="292"/>
      <c r="T300" s="292"/>
      <c r="U300" s="292"/>
      <c r="V300" s="292"/>
    </row>
    <row r="301" spans="18:22" x14ac:dyDescent="0.2">
      <c r="R301" s="292"/>
      <c r="S301" s="292"/>
      <c r="T301" s="292"/>
      <c r="U301" s="292"/>
      <c r="V301" s="292"/>
    </row>
    <row r="302" spans="18:22" x14ac:dyDescent="0.2">
      <c r="R302" s="292"/>
      <c r="S302" s="292"/>
      <c r="T302" s="292"/>
      <c r="U302" s="292"/>
      <c r="V302" s="292"/>
    </row>
    <row r="303" spans="18:22" x14ac:dyDescent="0.2">
      <c r="R303" s="292"/>
      <c r="S303" s="292"/>
      <c r="T303" s="292"/>
      <c r="U303" s="292"/>
      <c r="V303" s="292"/>
    </row>
    <row r="304" spans="18:22" x14ac:dyDescent="0.2">
      <c r="R304" s="292"/>
      <c r="S304" s="292"/>
      <c r="T304" s="292"/>
      <c r="U304" s="292"/>
      <c r="V304" s="292"/>
    </row>
    <row r="305" spans="18:22" x14ac:dyDescent="0.2">
      <c r="R305" s="292"/>
      <c r="S305" s="292"/>
      <c r="T305" s="292"/>
      <c r="U305" s="292"/>
      <c r="V305" s="292"/>
    </row>
    <row r="306" spans="18:22" x14ac:dyDescent="0.2">
      <c r="R306" s="292"/>
      <c r="S306" s="292"/>
      <c r="T306" s="292"/>
      <c r="U306" s="292"/>
      <c r="V306" s="292"/>
    </row>
    <row r="307" spans="18:22" x14ac:dyDescent="0.2">
      <c r="R307" s="292"/>
      <c r="S307" s="292"/>
      <c r="T307" s="292"/>
      <c r="U307" s="292"/>
      <c r="V307" s="292"/>
    </row>
    <row r="308" spans="18:22" x14ac:dyDescent="0.2">
      <c r="R308" s="292"/>
      <c r="S308" s="292"/>
      <c r="T308" s="292"/>
      <c r="U308" s="292"/>
      <c r="V308" s="292"/>
    </row>
    <row r="309" spans="18:22" x14ac:dyDescent="0.2">
      <c r="R309" s="292"/>
      <c r="S309" s="292"/>
      <c r="T309" s="292"/>
      <c r="U309" s="292"/>
      <c r="V309" s="292"/>
    </row>
    <row r="310" spans="18:22" x14ac:dyDescent="0.2">
      <c r="R310" s="292"/>
      <c r="S310" s="292"/>
      <c r="T310" s="292"/>
      <c r="U310" s="292"/>
      <c r="V310" s="292"/>
    </row>
    <row r="311" spans="18:22" x14ac:dyDescent="0.2">
      <c r="R311" s="292"/>
      <c r="S311" s="292"/>
      <c r="T311" s="292"/>
      <c r="U311" s="292"/>
      <c r="V311" s="292"/>
    </row>
    <row r="312" spans="18:22" x14ac:dyDescent="0.2">
      <c r="R312" s="292"/>
      <c r="S312" s="292"/>
      <c r="T312" s="292"/>
      <c r="U312" s="292"/>
      <c r="V312" s="292"/>
    </row>
    <row r="313" spans="18:22" x14ac:dyDescent="0.2">
      <c r="R313" s="292"/>
      <c r="S313" s="292"/>
      <c r="T313" s="292"/>
      <c r="U313" s="292"/>
      <c r="V313" s="292"/>
    </row>
    <row r="314" spans="18:22" x14ac:dyDescent="0.2">
      <c r="R314" s="292"/>
      <c r="S314" s="292"/>
      <c r="T314" s="292"/>
      <c r="U314" s="292"/>
      <c r="V314" s="292"/>
    </row>
    <row r="315" spans="18:22" x14ac:dyDescent="0.2">
      <c r="R315" s="292"/>
      <c r="S315" s="292"/>
      <c r="T315" s="292"/>
      <c r="U315" s="292"/>
      <c r="V315" s="292"/>
    </row>
    <row r="316" spans="18:22" x14ac:dyDescent="0.2">
      <c r="R316" s="292"/>
      <c r="S316" s="292"/>
      <c r="T316" s="292"/>
      <c r="U316" s="292"/>
      <c r="V316" s="292"/>
    </row>
    <row r="317" spans="18:22" x14ac:dyDescent="0.2">
      <c r="R317" s="292"/>
      <c r="S317" s="292"/>
      <c r="T317" s="292"/>
      <c r="U317" s="292"/>
      <c r="V317" s="292"/>
    </row>
    <row r="318" spans="18:22" x14ac:dyDescent="0.2">
      <c r="R318" s="292"/>
      <c r="S318" s="292"/>
      <c r="T318" s="292"/>
      <c r="U318" s="292"/>
      <c r="V318" s="292"/>
    </row>
    <row r="319" spans="18:22" x14ac:dyDescent="0.2">
      <c r="R319" s="292"/>
      <c r="S319" s="292"/>
      <c r="T319" s="292"/>
      <c r="U319" s="292"/>
      <c r="V319" s="292"/>
    </row>
    <row r="320" spans="18:22" x14ac:dyDescent="0.2">
      <c r="R320" s="292"/>
      <c r="S320" s="292"/>
      <c r="T320" s="292"/>
      <c r="U320" s="292"/>
      <c r="V320" s="292"/>
    </row>
    <row r="321" spans="18:22" x14ac:dyDescent="0.2">
      <c r="R321" s="292"/>
      <c r="S321" s="292"/>
      <c r="T321" s="292"/>
      <c r="U321" s="292"/>
      <c r="V321" s="292"/>
    </row>
    <row r="322" spans="18:22" x14ac:dyDescent="0.2">
      <c r="R322" s="292"/>
      <c r="S322" s="292"/>
      <c r="T322" s="292"/>
      <c r="U322" s="292"/>
      <c r="V322" s="292"/>
    </row>
    <row r="323" spans="18:22" x14ac:dyDescent="0.2">
      <c r="R323" s="292"/>
      <c r="S323" s="292"/>
      <c r="T323" s="292"/>
      <c r="U323" s="292"/>
      <c r="V323" s="292"/>
    </row>
    <row r="324" spans="18:22" x14ac:dyDescent="0.2">
      <c r="R324" s="292"/>
      <c r="S324" s="292"/>
      <c r="T324" s="292"/>
      <c r="U324" s="292"/>
      <c r="V324" s="292"/>
    </row>
    <row r="325" spans="18:22" x14ac:dyDescent="0.2">
      <c r="R325" s="292"/>
      <c r="S325" s="292"/>
      <c r="T325" s="292"/>
      <c r="U325" s="292"/>
      <c r="V325" s="292"/>
    </row>
    <row r="326" spans="18:22" x14ac:dyDescent="0.2">
      <c r="R326" s="292"/>
      <c r="S326" s="292"/>
      <c r="T326" s="292"/>
      <c r="U326" s="292"/>
      <c r="V326" s="292"/>
    </row>
    <row r="327" spans="18:22" x14ac:dyDescent="0.2">
      <c r="R327" s="292"/>
      <c r="S327" s="292"/>
      <c r="T327" s="292"/>
      <c r="U327" s="292"/>
      <c r="V327" s="292"/>
    </row>
    <row r="328" spans="18:22" x14ac:dyDescent="0.2">
      <c r="R328" s="292"/>
      <c r="S328" s="292"/>
      <c r="T328" s="292"/>
      <c r="U328" s="292"/>
      <c r="V328" s="292"/>
    </row>
    <row r="329" spans="18:22" x14ac:dyDescent="0.2">
      <c r="R329" s="292"/>
      <c r="S329" s="292"/>
      <c r="T329" s="292"/>
      <c r="U329" s="292"/>
      <c r="V329" s="292"/>
    </row>
    <row r="330" spans="18:22" x14ac:dyDescent="0.2">
      <c r="R330" s="292"/>
      <c r="S330" s="292"/>
      <c r="T330" s="292"/>
      <c r="U330" s="292"/>
      <c r="V330" s="292"/>
    </row>
    <row r="331" spans="18:22" x14ac:dyDescent="0.2">
      <c r="R331" s="292"/>
      <c r="S331" s="292"/>
      <c r="T331" s="292"/>
      <c r="U331" s="292"/>
      <c r="V331" s="292"/>
    </row>
    <row r="332" spans="18:22" x14ac:dyDescent="0.2">
      <c r="R332" s="292"/>
      <c r="S332" s="292"/>
      <c r="T332" s="292"/>
      <c r="U332" s="292"/>
      <c r="V332" s="292"/>
    </row>
    <row r="333" spans="18:22" x14ac:dyDescent="0.2">
      <c r="R333" s="292"/>
      <c r="S333" s="292"/>
      <c r="T333" s="292"/>
      <c r="U333" s="292"/>
      <c r="V333" s="292"/>
    </row>
    <row r="334" spans="18:22" x14ac:dyDescent="0.2">
      <c r="R334" s="292"/>
      <c r="S334" s="292"/>
      <c r="T334" s="292"/>
      <c r="U334" s="292"/>
      <c r="V334" s="292"/>
    </row>
    <row r="335" spans="18:22" x14ac:dyDescent="0.2">
      <c r="R335" s="292"/>
      <c r="S335" s="292"/>
      <c r="T335" s="292"/>
      <c r="U335" s="292"/>
      <c r="V335" s="292"/>
    </row>
    <row r="336" spans="18:22" x14ac:dyDescent="0.2">
      <c r="R336" s="292"/>
      <c r="S336" s="292"/>
      <c r="T336" s="292"/>
      <c r="U336" s="292"/>
      <c r="V336" s="292"/>
    </row>
    <row r="337" spans="18:22" x14ac:dyDescent="0.2">
      <c r="R337" s="292"/>
      <c r="S337" s="292"/>
      <c r="T337" s="292"/>
      <c r="U337" s="292"/>
      <c r="V337" s="292"/>
    </row>
    <row r="338" spans="18:22" x14ac:dyDescent="0.2">
      <c r="R338" s="292"/>
      <c r="S338" s="292"/>
      <c r="T338" s="292"/>
      <c r="U338" s="292"/>
      <c r="V338" s="292"/>
    </row>
    <row r="339" spans="18:22" x14ac:dyDescent="0.2">
      <c r="R339" s="292"/>
      <c r="S339" s="292"/>
      <c r="T339" s="292"/>
      <c r="U339" s="292"/>
      <c r="V339" s="292"/>
    </row>
    <row r="340" spans="18:22" x14ac:dyDescent="0.2">
      <c r="R340" s="292"/>
      <c r="S340" s="292"/>
      <c r="T340" s="292"/>
      <c r="U340" s="292"/>
      <c r="V340" s="292"/>
    </row>
    <row r="341" spans="18:22" x14ac:dyDescent="0.2">
      <c r="R341" s="292"/>
      <c r="S341" s="292"/>
      <c r="T341" s="292"/>
      <c r="U341" s="292"/>
      <c r="V341" s="292"/>
    </row>
    <row r="342" spans="18:22" x14ac:dyDescent="0.2">
      <c r="R342" s="292"/>
      <c r="S342" s="292"/>
      <c r="T342" s="292"/>
      <c r="U342" s="292"/>
      <c r="V342" s="292"/>
    </row>
    <row r="343" spans="18:22" x14ac:dyDescent="0.2">
      <c r="R343" s="292"/>
      <c r="S343" s="292"/>
      <c r="T343" s="292"/>
      <c r="U343" s="292"/>
      <c r="V343" s="292"/>
    </row>
    <row r="344" spans="18:22" x14ac:dyDescent="0.2">
      <c r="R344" s="292"/>
      <c r="S344" s="292"/>
      <c r="T344" s="292"/>
      <c r="U344" s="292"/>
      <c r="V344" s="292"/>
    </row>
    <row r="345" spans="18:22" x14ac:dyDescent="0.2">
      <c r="R345" s="292"/>
      <c r="S345" s="292"/>
      <c r="T345" s="292"/>
      <c r="U345" s="292"/>
      <c r="V345" s="292"/>
    </row>
    <row r="346" spans="18:22" x14ac:dyDescent="0.2">
      <c r="R346" s="292"/>
      <c r="S346" s="292"/>
      <c r="T346" s="292"/>
      <c r="U346" s="292"/>
      <c r="V346" s="292"/>
    </row>
    <row r="347" spans="18:22" x14ac:dyDescent="0.2">
      <c r="R347" s="292"/>
      <c r="S347" s="292"/>
      <c r="T347" s="292"/>
      <c r="U347" s="292"/>
      <c r="V347" s="292"/>
    </row>
    <row r="348" spans="18:22" x14ac:dyDescent="0.2">
      <c r="R348" s="292"/>
      <c r="S348" s="292"/>
      <c r="T348" s="292"/>
      <c r="U348" s="292"/>
      <c r="V348" s="292"/>
    </row>
    <row r="349" spans="18:22" x14ac:dyDescent="0.2">
      <c r="R349" s="292"/>
      <c r="S349" s="292"/>
      <c r="T349" s="292"/>
      <c r="U349" s="292"/>
      <c r="V349" s="292"/>
    </row>
    <row r="350" spans="18:22" x14ac:dyDescent="0.2">
      <c r="R350" s="292"/>
      <c r="S350" s="292"/>
      <c r="T350" s="292"/>
      <c r="U350" s="292"/>
      <c r="V350" s="292"/>
    </row>
    <row r="351" spans="18:22" x14ac:dyDescent="0.2">
      <c r="R351" s="292"/>
      <c r="S351" s="292"/>
      <c r="T351" s="292"/>
      <c r="U351" s="292"/>
      <c r="V351" s="292"/>
    </row>
    <row r="352" spans="18:22" x14ac:dyDescent="0.2">
      <c r="R352" s="292"/>
      <c r="S352" s="292"/>
      <c r="T352" s="292"/>
      <c r="U352" s="292"/>
      <c r="V352" s="292"/>
    </row>
    <row r="353" spans="18:22" x14ac:dyDescent="0.2">
      <c r="R353" s="292"/>
      <c r="S353" s="292"/>
      <c r="T353" s="292"/>
      <c r="U353" s="292"/>
      <c r="V353" s="292"/>
    </row>
    <row r="354" spans="18:22" x14ac:dyDescent="0.2">
      <c r="R354" s="292"/>
      <c r="S354" s="292"/>
      <c r="T354" s="292"/>
      <c r="U354" s="292"/>
      <c r="V354" s="292"/>
    </row>
    <row r="355" spans="18:22" x14ac:dyDescent="0.2">
      <c r="R355" s="292"/>
      <c r="S355" s="292"/>
      <c r="T355" s="292"/>
      <c r="U355" s="292"/>
      <c r="V355" s="292"/>
    </row>
    <row r="356" spans="18:22" x14ac:dyDescent="0.2">
      <c r="R356" s="292"/>
      <c r="S356" s="292"/>
      <c r="T356" s="292"/>
      <c r="U356" s="292"/>
      <c r="V356" s="292"/>
    </row>
    <row r="357" spans="18:22" x14ac:dyDescent="0.2">
      <c r="R357" s="292"/>
      <c r="S357" s="292"/>
      <c r="T357" s="292"/>
      <c r="U357" s="292"/>
      <c r="V357" s="292"/>
    </row>
    <row r="358" spans="18:22" x14ac:dyDescent="0.2">
      <c r="R358" s="292"/>
      <c r="S358" s="292"/>
      <c r="T358" s="292"/>
      <c r="U358" s="292"/>
      <c r="V358" s="292"/>
    </row>
    <row r="359" spans="18:22" x14ac:dyDescent="0.2">
      <c r="R359" s="292"/>
      <c r="S359" s="292"/>
      <c r="T359" s="292"/>
      <c r="U359" s="292"/>
      <c r="V359" s="292"/>
    </row>
    <row r="360" spans="18:22" x14ac:dyDescent="0.2">
      <c r="R360" s="292"/>
      <c r="S360" s="292"/>
      <c r="T360" s="292"/>
      <c r="U360" s="292"/>
      <c r="V360" s="292"/>
    </row>
    <row r="361" spans="18:22" x14ac:dyDescent="0.2">
      <c r="R361" s="292"/>
      <c r="S361" s="292"/>
      <c r="T361" s="292"/>
      <c r="U361" s="292"/>
      <c r="V361" s="292"/>
    </row>
    <row r="362" spans="18:22" x14ac:dyDescent="0.2">
      <c r="R362" s="292"/>
      <c r="S362" s="292"/>
      <c r="T362" s="292"/>
      <c r="U362" s="292"/>
      <c r="V362" s="292"/>
    </row>
    <row r="363" spans="18:22" x14ac:dyDescent="0.2">
      <c r="R363" s="292"/>
      <c r="S363" s="292"/>
      <c r="T363" s="292"/>
      <c r="U363" s="292"/>
      <c r="V363" s="292"/>
    </row>
    <row r="364" spans="18:22" x14ac:dyDescent="0.2">
      <c r="R364" s="292"/>
      <c r="S364" s="292"/>
      <c r="T364" s="292"/>
      <c r="U364" s="292"/>
      <c r="V364" s="292"/>
    </row>
    <row r="365" spans="18:22" x14ac:dyDescent="0.2">
      <c r="R365" s="292"/>
      <c r="S365" s="292"/>
      <c r="T365" s="292"/>
      <c r="U365" s="292"/>
      <c r="V365" s="292"/>
    </row>
    <row r="366" spans="18:22" x14ac:dyDescent="0.2">
      <c r="R366" s="292"/>
      <c r="S366" s="292"/>
      <c r="T366" s="292"/>
      <c r="U366" s="292"/>
      <c r="V366" s="292"/>
    </row>
    <row r="367" spans="18:22" x14ac:dyDescent="0.2">
      <c r="R367" s="292"/>
      <c r="S367" s="292"/>
      <c r="T367" s="292"/>
      <c r="U367" s="292"/>
      <c r="V367" s="292"/>
    </row>
    <row r="368" spans="18:22" x14ac:dyDescent="0.2">
      <c r="R368" s="292"/>
      <c r="S368" s="292"/>
      <c r="T368" s="292"/>
      <c r="U368" s="292"/>
      <c r="V368" s="292"/>
    </row>
    <row r="369" spans="18:22" x14ac:dyDescent="0.2">
      <c r="R369" s="292"/>
      <c r="S369" s="292"/>
      <c r="T369" s="292"/>
      <c r="U369" s="292"/>
      <c r="V369" s="292"/>
    </row>
    <row r="370" spans="18:22" x14ac:dyDescent="0.2">
      <c r="R370" s="292"/>
      <c r="S370" s="292"/>
      <c r="T370" s="292"/>
      <c r="U370" s="292"/>
      <c r="V370" s="292"/>
    </row>
    <row r="371" spans="18:22" x14ac:dyDescent="0.2">
      <c r="R371" s="292"/>
      <c r="S371" s="292"/>
      <c r="T371" s="292"/>
      <c r="U371" s="292"/>
      <c r="V371" s="292"/>
    </row>
    <row r="372" spans="18:22" x14ac:dyDescent="0.2">
      <c r="R372" s="292"/>
      <c r="S372" s="292"/>
      <c r="T372" s="292"/>
      <c r="U372" s="292"/>
      <c r="V372" s="292"/>
    </row>
    <row r="373" spans="18:22" x14ac:dyDescent="0.2">
      <c r="R373" s="292"/>
      <c r="S373" s="292"/>
      <c r="T373" s="292"/>
      <c r="U373" s="292"/>
      <c r="V373" s="292"/>
    </row>
    <row r="374" spans="18:22" x14ac:dyDescent="0.2">
      <c r="R374" s="292"/>
      <c r="S374" s="292"/>
      <c r="T374" s="292"/>
      <c r="U374" s="292"/>
      <c r="V374" s="292"/>
    </row>
    <row r="375" spans="18:22" x14ac:dyDescent="0.2">
      <c r="R375" s="292"/>
      <c r="S375" s="292"/>
      <c r="T375" s="292"/>
      <c r="U375" s="292"/>
      <c r="V375" s="292"/>
    </row>
    <row r="376" spans="18:22" x14ac:dyDescent="0.2">
      <c r="R376" s="292"/>
      <c r="S376" s="292"/>
      <c r="T376" s="292"/>
      <c r="U376" s="292"/>
      <c r="V376" s="292"/>
    </row>
    <row r="377" spans="18:22" x14ac:dyDescent="0.2">
      <c r="R377" s="292"/>
      <c r="S377" s="292"/>
      <c r="T377" s="292"/>
      <c r="U377" s="292"/>
      <c r="V377" s="292"/>
    </row>
    <row r="378" spans="18:22" x14ac:dyDescent="0.2">
      <c r="R378" s="292"/>
      <c r="S378" s="292"/>
      <c r="T378" s="292"/>
      <c r="U378" s="292"/>
      <c r="V378" s="292"/>
    </row>
    <row r="379" spans="18:22" x14ac:dyDescent="0.2">
      <c r="R379" s="292"/>
      <c r="S379" s="292"/>
      <c r="T379" s="292"/>
      <c r="U379" s="292"/>
      <c r="V379" s="292"/>
    </row>
    <row r="380" spans="18:22" x14ac:dyDescent="0.2">
      <c r="R380" s="292"/>
      <c r="S380" s="292"/>
      <c r="T380" s="292"/>
      <c r="U380" s="292"/>
      <c r="V380" s="292"/>
    </row>
    <row r="381" spans="18:22" x14ac:dyDescent="0.2">
      <c r="R381" s="292"/>
      <c r="S381" s="292"/>
      <c r="T381" s="292"/>
      <c r="U381" s="292"/>
      <c r="V381" s="292"/>
    </row>
    <row r="382" spans="18:22" x14ac:dyDescent="0.2">
      <c r="R382" s="292"/>
      <c r="S382" s="292"/>
      <c r="T382" s="292"/>
      <c r="U382" s="292"/>
      <c r="V382" s="292"/>
    </row>
    <row r="383" spans="18:22" x14ac:dyDescent="0.2">
      <c r="R383" s="292"/>
      <c r="S383" s="292"/>
      <c r="T383" s="292"/>
      <c r="U383" s="292"/>
      <c r="V383" s="292"/>
    </row>
    <row r="384" spans="18:22" x14ac:dyDescent="0.2">
      <c r="R384" s="292"/>
      <c r="S384" s="292"/>
      <c r="T384" s="292"/>
      <c r="U384" s="292"/>
      <c r="V384" s="292"/>
    </row>
    <row r="385" spans="18:22" x14ac:dyDescent="0.2">
      <c r="R385" s="292"/>
      <c r="S385" s="292"/>
      <c r="T385" s="292"/>
      <c r="U385" s="292"/>
      <c r="V385" s="292"/>
    </row>
    <row r="386" spans="18:22" x14ac:dyDescent="0.2">
      <c r="R386" s="292"/>
      <c r="S386" s="292"/>
      <c r="T386" s="292"/>
      <c r="U386" s="292"/>
      <c r="V386" s="292"/>
    </row>
    <row r="387" spans="18:22" x14ac:dyDescent="0.2">
      <c r="R387" s="292"/>
      <c r="S387" s="292"/>
      <c r="T387" s="292"/>
      <c r="U387" s="292"/>
      <c r="V387" s="292"/>
    </row>
    <row r="388" spans="18:22" x14ac:dyDescent="0.2">
      <c r="R388" s="292"/>
      <c r="S388" s="292"/>
      <c r="T388" s="292"/>
      <c r="U388" s="292"/>
      <c r="V388" s="292"/>
    </row>
    <row r="389" spans="18:22" x14ac:dyDescent="0.2">
      <c r="R389" s="292"/>
      <c r="S389" s="292"/>
      <c r="T389" s="292"/>
      <c r="U389" s="292"/>
      <c r="V389" s="292"/>
    </row>
    <row r="390" spans="18:22" x14ac:dyDescent="0.2">
      <c r="R390" s="292"/>
      <c r="S390" s="292"/>
      <c r="T390" s="292"/>
      <c r="U390" s="292"/>
      <c r="V390" s="292"/>
    </row>
    <row r="391" spans="18:22" x14ac:dyDescent="0.2">
      <c r="R391" s="292"/>
      <c r="S391" s="292"/>
      <c r="T391" s="292"/>
      <c r="U391" s="292"/>
      <c r="V391" s="292"/>
    </row>
    <row r="392" spans="18:22" x14ac:dyDescent="0.2">
      <c r="R392" s="292"/>
      <c r="S392" s="292"/>
      <c r="T392" s="292"/>
      <c r="U392" s="292"/>
      <c r="V392" s="292"/>
    </row>
    <row r="393" spans="18:22" x14ac:dyDescent="0.2">
      <c r="R393" s="292"/>
      <c r="S393" s="292"/>
      <c r="T393" s="292"/>
      <c r="U393" s="292"/>
      <c r="V393" s="292"/>
    </row>
    <row r="394" spans="18:22" x14ac:dyDescent="0.2">
      <c r="R394" s="292"/>
      <c r="S394" s="292"/>
      <c r="T394" s="292"/>
      <c r="U394" s="292"/>
      <c r="V394" s="292"/>
    </row>
    <row r="395" spans="18:22" x14ac:dyDescent="0.2">
      <c r="R395" s="292"/>
      <c r="S395" s="292"/>
      <c r="T395" s="292"/>
      <c r="U395" s="292"/>
      <c r="V395" s="292"/>
    </row>
    <row r="396" spans="18:22" x14ac:dyDescent="0.2">
      <c r="R396" s="292"/>
      <c r="S396" s="292"/>
      <c r="T396" s="292"/>
      <c r="U396" s="292"/>
      <c r="V396" s="292"/>
    </row>
    <row r="397" spans="18:22" x14ac:dyDescent="0.2">
      <c r="R397" s="292"/>
      <c r="S397" s="292"/>
      <c r="T397" s="292"/>
      <c r="U397" s="292"/>
      <c r="V397" s="292"/>
    </row>
    <row r="398" spans="18:22" x14ac:dyDescent="0.2">
      <c r="R398" s="292"/>
      <c r="S398" s="292"/>
      <c r="T398" s="292"/>
      <c r="U398" s="292"/>
      <c r="V398" s="292"/>
    </row>
    <row r="399" spans="18:22" x14ac:dyDescent="0.2">
      <c r="R399" s="292"/>
      <c r="S399" s="292"/>
      <c r="T399" s="292"/>
      <c r="U399" s="292"/>
      <c r="V399" s="292"/>
    </row>
    <row r="400" spans="18:22" x14ac:dyDescent="0.2">
      <c r="R400" s="292"/>
      <c r="S400" s="292"/>
      <c r="T400" s="292"/>
      <c r="U400" s="292"/>
      <c r="V400" s="292"/>
    </row>
    <row r="401" spans="18:22" x14ac:dyDescent="0.2">
      <c r="R401" s="292"/>
      <c r="S401" s="292"/>
      <c r="T401" s="292"/>
      <c r="U401" s="292"/>
      <c r="V401" s="292"/>
    </row>
    <row r="402" spans="18:22" x14ac:dyDescent="0.2">
      <c r="R402" s="292"/>
      <c r="S402" s="292"/>
      <c r="T402" s="292"/>
      <c r="U402" s="292"/>
      <c r="V402" s="292"/>
    </row>
    <row r="403" spans="18:22" x14ac:dyDescent="0.2">
      <c r="R403" s="292"/>
      <c r="S403" s="292"/>
      <c r="T403" s="292"/>
      <c r="U403" s="292"/>
      <c r="V403" s="292"/>
    </row>
    <row r="404" spans="18:22" x14ac:dyDescent="0.2">
      <c r="R404" s="292"/>
      <c r="S404" s="292"/>
      <c r="T404" s="292"/>
      <c r="U404" s="292"/>
      <c r="V404" s="292"/>
    </row>
    <row r="405" spans="18:22" x14ac:dyDescent="0.2">
      <c r="R405" s="292"/>
      <c r="S405" s="292"/>
      <c r="T405" s="292"/>
      <c r="U405" s="292"/>
      <c r="V405" s="292"/>
    </row>
    <row r="406" spans="18:22" x14ac:dyDescent="0.2">
      <c r="R406" s="292"/>
      <c r="S406" s="292"/>
      <c r="T406" s="292"/>
      <c r="U406" s="292"/>
      <c r="V406" s="292"/>
    </row>
    <row r="407" spans="18:22" x14ac:dyDescent="0.2">
      <c r="R407" s="292"/>
      <c r="S407" s="292"/>
      <c r="T407" s="292"/>
      <c r="U407" s="292"/>
      <c r="V407" s="292"/>
    </row>
    <row r="408" spans="18:22" x14ac:dyDescent="0.2">
      <c r="R408" s="292"/>
      <c r="S408" s="292"/>
      <c r="T408" s="292"/>
      <c r="U408" s="292"/>
      <c r="V408" s="292"/>
    </row>
    <row r="409" spans="18:22" x14ac:dyDescent="0.2">
      <c r="R409" s="292"/>
      <c r="S409" s="292"/>
      <c r="T409" s="292"/>
      <c r="U409" s="292"/>
      <c r="V409" s="292"/>
    </row>
    <row r="410" spans="18:22" x14ac:dyDescent="0.2">
      <c r="R410" s="292"/>
      <c r="S410" s="292"/>
      <c r="T410" s="292"/>
      <c r="U410" s="292"/>
      <c r="V410" s="292"/>
    </row>
    <row r="411" spans="18:22" x14ac:dyDescent="0.2">
      <c r="R411" s="292"/>
      <c r="S411" s="292"/>
      <c r="T411" s="292"/>
      <c r="U411" s="292"/>
      <c r="V411" s="292"/>
    </row>
    <row r="412" spans="18:22" x14ac:dyDescent="0.2">
      <c r="R412" s="292"/>
      <c r="S412" s="292"/>
      <c r="T412" s="292"/>
      <c r="U412" s="292"/>
      <c r="V412" s="292"/>
    </row>
    <row r="413" spans="18:22" x14ac:dyDescent="0.2">
      <c r="R413" s="292"/>
      <c r="S413" s="292"/>
      <c r="T413" s="292"/>
      <c r="U413" s="292"/>
      <c r="V413" s="292"/>
    </row>
    <row r="414" spans="18:22" x14ac:dyDescent="0.2">
      <c r="R414" s="292"/>
      <c r="S414" s="292"/>
      <c r="T414" s="292"/>
      <c r="U414" s="292"/>
      <c r="V414" s="292"/>
    </row>
    <row r="415" spans="18:22" x14ac:dyDescent="0.2">
      <c r="R415" s="292"/>
      <c r="S415" s="292"/>
      <c r="T415" s="292"/>
      <c r="U415" s="292"/>
      <c r="V415" s="292"/>
    </row>
    <row r="416" spans="18:22" x14ac:dyDescent="0.2">
      <c r="R416" s="292"/>
      <c r="S416" s="292"/>
      <c r="T416" s="292"/>
      <c r="U416" s="292"/>
      <c r="V416" s="292"/>
    </row>
    <row r="417" spans="18:22" x14ac:dyDescent="0.2">
      <c r="R417" s="292"/>
      <c r="S417" s="292"/>
      <c r="T417" s="292"/>
      <c r="U417" s="292"/>
      <c r="V417" s="292"/>
    </row>
    <row r="418" spans="18:22" x14ac:dyDescent="0.2">
      <c r="R418" s="292"/>
      <c r="S418" s="292"/>
      <c r="T418" s="292"/>
      <c r="U418" s="292"/>
      <c r="V418" s="292"/>
    </row>
    <row r="419" spans="18:22" x14ac:dyDescent="0.2">
      <c r="R419" s="292"/>
      <c r="S419" s="292"/>
      <c r="T419" s="292"/>
      <c r="U419" s="292"/>
      <c r="V419" s="292"/>
    </row>
    <row r="420" spans="18:22" x14ac:dyDescent="0.2">
      <c r="R420" s="292"/>
      <c r="S420" s="292"/>
      <c r="T420" s="292"/>
      <c r="U420" s="292"/>
      <c r="V420" s="292"/>
    </row>
    <row r="421" spans="18:22" x14ac:dyDescent="0.2">
      <c r="R421" s="292"/>
      <c r="S421" s="292"/>
      <c r="T421" s="292"/>
      <c r="U421" s="292"/>
      <c r="V421" s="292"/>
    </row>
    <row r="422" spans="18:22" x14ac:dyDescent="0.2">
      <c r="R422" s="292"/>
      <c r="S422" s="292"/>
      <c r="T422" s="292"/>
      <c r="U422" s="292"/>
      <c r="V422" s="292"/>
    </row>
    <row r="423" spans="18:22" x14ac:dyDescent="0.2">
      <c r="R423" s="292"/>
      <c r="S423" s="292"/>
      <c r="T423" s="292"/>
      <c r="U423" s="292"/>
      <c r="V423" s="292"/>
    </row>
    <row r="424" spans="18:22" x14ac:dyDescent="0.2">
      <c r="R424" s="292"/>
      <c r="S424" s="292"/>
      <c r="T424" s="292"/>
      <c r="U424" s="292"/>
      <c r="V424" s="292"/>
    </row>
    <row r="425" spans="18:22" x14ac:dyDescent="0.2">
      <c r="R425" s="292"/>
      <c r="S425" s="292"/>
      <c r="T425" s="292"/>
      <c r="U425" s="292"/>
      <c r="V425" s="292"/>
    </row>
    <row r="426" spans="18:22" x14ac:dyDescent="0.2">
      <c r="R426" s="292"/>
      <c r="S426" s="292"/>
      <c r="T426" s="292"/>
      <c r="U426" s="292"/>
      <c r="V426" s="292"/>
    </row>
    <row r="427" spans="18:22" x14ac:dyDescent="0.2">
      <c r="R427" s="292"/>
      <c r="S427" s="292"/>
      <c r="T427" s="292"/>
      <c r="U427" s="292"/>
      <c r="V427" s="292"/>
    </row>
    <row r="428" spans="18:22" x14ac:dyDescent="0.2">
      <c r="R428" s="292"/>
      <c r="S428" s="292"/>
      <c r="T428" s="292"/>
      <c r="U428" s="292"/>
      <c r="V428" s="292"/>
    </row>
    <row r="429" spans="18:22" x14ac:dyDescent="0.2">
      <c r="R429" s="292"/>
      <c r="S429" s="292"/>
      <c r="T429" s="292"/>
      <c r="U429" s="292"/>
      <c r="V429" s="292"/>
    </row>
    <row r="430" spans="18:22" x14ac:dyDescent="0.2">
      <c r="R430" s="292"/>
      <c r="S430" s="292"/>
      <c r="T430" s="292"/>
      <c r="U430" s="292"/>
      <c r="V430" s="292"/>
    </row>
    <row r="431" spans="18:22" x14ac:dyDescent="0.2">
      <c r="R431" s="292"/>
      <c r="S431" s="292"/>
      <c r="T431" s="292"/>
      <c r="U431" s="292"/>
      <c r="V431" s="292"/>
    </row>
    <row r="432" spans="18:22" x14ac:dyDescent="0.2">
      <c r="R432" s="292"/>
      <c r="S432" s="292"/>
      <c r="T432" s="292"/>
      <c r="U432" s="292"/>
      <c r="V432" s="292"/>
    </row>
    <row r="433" spans="18:22" x14ac:dyDescent="0.2">
      <c r="R433" s="292"/>
      <c r="S433" s="292"/>
      <c r="T433" s="292"/>
      <c r="U433" s="292"/>
      <c r="V433" s="292"/>
    </row>
    <row r="434" spans="18:22" x14ac:dyDescent="0.2">
      <c r="R434" s="292"/>
      <c r="S434" s="292"/>
      <c r="T434" s="292"/>
      <c r="U434" s="292"/>
      <c r="V434" s="292"/>
    </row>
    <row r="435" spans="18:22" x14ac:dyDescent="0.2">
      <c r="R435" s="292"/>
      <c r="S435" s="292"/>
      <c r="T435" s="292"/>
      <c r="U435" s="292"/>
      <c r="V435" s="292"/>
    </row>
    <row r="436" spans="18:22" x14ac:dyDescent="0.2">
      <c r="R436" s="292"/>
      <c r="S436" s="292"/>
      <c r="T436" s="292"/>
      <c r="U436" s="292"/>
      <c r="V436" s="292"/>
    </row>
    <row r="437" spans="18:22" x14ac:dyDescent="0.2">
      <c r="R437" s="292"/>
      <c r="S437" s="292"/>
      <c r="T437" s="292"/>
      <c r="U437" s="292"/>
      <c r="V437" s="292"/>
    </row>
    <row r="438" spans="18:22" x14ac:dyDescent="0.2">
      <c r="R438" s="292"/>
      <c r="S438" s="292"/>
      <c r="T438" s="292"/>
      <c r="U438" s="292"/>
      <c r="V438" s="292"/>
    </row>
    <row r="439" spans="18:22" x14ac:dyDescent="0.2">
      <c r="R439" s="292"/>
      <c r="S439" s="292"/>
      <c r="T439" s="292"/>
      <c r="U439" s="292"/>
      <c r="V439" s="292"/>
    </row>
    <row r="440" spans="18:22" x14ac:dyDescent="0.2">
      <c r="R440" s="292"/>
      <c r="S440" s="292"/>
      <c r="T440" s="292"/>
      <c r="U440" s="292"/>
      <c r="V440" s="292"/>
    </row>
    <row r="441" spans="18:22" x14ac:dyDescent="0.2">
      <c r="R441" s="292"/>
      <c r="S441" s="292"/>
      <c r="T441" s="292"/>
      <c r="U441" s="292"/>
      <c r="V441" s="292"/>
    </row>
    <row r="442" spans="18:22" x14ac:dyDescent="0.2">
      <c r="R442" s="292"/>
      <c r="S442" s="292"/>
      <c r="T442" s="292"/>
      <c r="U442" s="292"/>
      <c r="V442" s="292"/>
    </row>
    <row r="443" spans="18:22" x14ac:dyDescent="0.2">
      <c r="R443" s="292"/>
      <c r="S443" s="292"/>
      <c r="T443" s="292"/>
      <c r="U443" s="292"/>
      <c r="V443" s="292"/>
    </row>
    <row r="444" spans="18:22" x14ac:dyDescent="0.2">
      <c r="R444" s="292"/>
      <c r="S444" s="292"/>
      <c r="T444" s="292"/>
      <c r="U444" s="292"/>
      <c r="V444" s="292"/>
    </row>
    <row r="445" spans="18:22" x14ac:dyDescent="0.2">
      <c r="R445" s="292"/>
      <c r="S445" s="292"/>
      <c r="T445" s="292"/>
      <c r="U445" s="292"/>
      <c r="V445" s="292"/>
    </row>
    <row r="446" spans="18:22" x14ac:dyDescent="0.2">
      <c r="R446" s="292"/>
      <c r="S446" s="292"/>
      <c r="T446" s="292"/>
      <c r="U446" s="292"/>
      <c r="V446" s="292"/>
    </row>
    <row r="447" spans="18:22" x14ac:dyDescent="0.2">
      <c r="R447" s="292"/>
      <c r="S447" s="292"/>
      <c r="T447" s="292"/>
      <c r="U447" s="292"/>
      <c r="V447" s="292"/>
    </row>
    <row r="448" spans="18:22" x14ac:dyDescent="0.2">
      <c r="R448" s="292"/>
      <c r="S448" s="292"/>
      <c r="T448" s="292"/>
      <c r="U448" s="292"/>
      <c r="V448" s="292"/>
    </row>
    <row r="449" spans="18:22" x14ac:dyDescent="0.2">
      <c r="R449" s="292"/>
      <c r="S449" s="292"/>
      <c r="T449" s="292"/>
      <c r="U449" s="292"/>
      <c r="V449" s="292"/>
    </row>
    <row r="450" spans="18:22" x14ac:dyDescent="0.2">
      <c r="R450" s="292"/>
      <c r="S450" s="292"/>
      <c r="T450" s="292"/>
      <c r="U450" s="292"/>
      <c r="V450" s="292"/>
    </row>
    <row r="451" spans="18:22" x14ac:dyDescent="0.2">
      <c r="R451" s="292"/>
      <c r="S451" s="292"/>
      <c r="T451" s="292"/>
      <c r="U451" s="292"/>
      <c r="V451" s="292"/>
    </row>
    <row r="452" spans="18:22" x14ac:dyDescent="0.2">
      <c r="R452" s="292"/>
      <c r="S452" s="292"/>
      <c r="T452" s="292"/>
      <c r="U452" s="292"/>
      <c r="V452" s="292"/>
    </row>
    <row r="453" spans="18:22" x14ac:dyDescent="0.2">
      <c r="R453" s="292"/>
      <c r="S453" s="292"/>
      <c r="T453" s="292"/>
      <c r="U453" s="292"/>
      <c r="V453" s="292"/>
    </row>
    <row r="454" spans="18:22" x14ac:dyDescent="0.2">
      <c r="R454" s="292"/>
      <c r="S454" s="292"/>
      <c r="T454" s="292"/>
      <c r="U454" s="292"/>
      <c r="V454" s="292"/>
    </row>
    <row r="455" spans="18:22" x14ac:dyDescent="0.2">
      <c r="R455" s="292"/>
      <c r="S455" s="292"/>
      <c r="T455" s="292"/>
      <c r="U455" s="292"/>
      <c r="V455" s="292"/>
    </row>
    <row r="456" spans="18:22" x14ac:dyDescent="0.2">
      <c r="R456" s="292"/>
      <c r="S456" s="292"/>
      <c r="T456" s="292"/>
      <c r="U456" s="292"/>
      <c r="V456" s="292"/>
    </row>
    <row r="457" spans="18:22" x14ac:dyDescent="0.2">
      <c r="R457" s="292"/>
      <c r="S457" s="292"/>
      <c r="T457" s="292"/>
      <c r="U457" s="292"/>
      <c r="V457" s="292"/>
    </row>
    <row r="458" spans="18:22" x14ac:dyDescent="0.2">
      <c r="R458" s="292"/>
      <c r="S458" s="292"/>
      <c r="T458" s="292"/>
      <c r="U458" s="292"/>
      <c r="V458" s="292"/>
    </row>
    <row r="459" spans="18:22" x14ac:dyDescent="0.2">
      <c r="R459" s="292"/>
      <c r="S459" s="292"/>
      <c r="T459" s="292"/>
      <c r="U459" s="292"/>
      <c r="V459" s="292"/>
    </row>
    <row r="460" spans="18:22" x14ac:dyDescent="0.2">
      <c r="R460" s="292"/>
      <c r="S460" s="292"/>
      <c r="T460" s="292"/>
      <c r="U460" s="292"/>
      <c r="V460" s="292"/>
    </row>
    <row r="461" spans="18:22" x14ac:dyDescent="0.2">
      <c r="R461" s="292"/>
      <c r="S461" s="292"/>
      <c r="T461" s="292"/>
      <c r="U461" s="292"/>
      <c r="V461" s="292"/>
    </row>
    <row r="462" spans="18:22" x14ac:dyDescent="0.2">
      <c r="R462" s="292"/>
      <c r="S462" s="292"/>
      <c r="T462" s="292"/>
      <c r="U462" s="292"/>
      <c r="V462" s="292"/>
    </row>
    <row r="463" spans="18:22" x14ac:dyDescent="0.2">
      <c r="R463" s="292"/>
      <c r="S463" s="292"/>
      <c r="T463" s="292"/>
      <c r="U463" s="292"/>
      <c r="V463" s="292"/>
    </row>
    <row r="464" spans="18:22" x14ac:dyDescent="0.2">
      <c r="R464" s="292"/>
      <c r="S464" s="292"/>
      <c r="T464" s="292"/>
      <c r="U464" s="292"/>
      <c r="V464" s="292"/>
    </row>
    <row r="465" spans="18:22" x14ac:dyDescent="0.2">
      <c r="R465" s="292"/>
      <c r="S465" s="292"/>
      <c r="T465" s="292"/>
      <c r="U465" s="292"/>
      <c r="V465" s="292"/>
    </row>
    <row r="466" spans="18:22" x14ac:dyDescent="0.2">
      <c r="R466" s="292"/>
      <c r="S466" s="292"/>
      <c r="T466" s="292"/>
      <c r="U466" s="292"/>
      <c r="V466" s="292"/>
    </row>
    <row r="467" spans="18:22" x14ac:dyDescent="0.2">
      <c r="R467" s="292"/>
      <c r="S467" s="292"/>
      <c r="T467" s="292"/>
      <c r="U467" s="292"/>
      <c r="V467" s="292"/>
    </row>
    <row r="468" spans="18:22" x14ac:dyDescent="0.2">
      <c r="R468" s="292"/>
      <c r="S468" s="292"/>
      <c r="T468" s="292"/>
      <c r="U468" s="292"/>
      <c r="V468" s="292"/>
    </row>
    <row r="469" spans="18:22" x14ac:dyDescent="0.2">
      <c r="R469" s="292"/>
      <c r="S469" s="292"/>
      <c r="T469" s="292"/>
      <c r="U469" s="292"/>
      <c r="V469" s="292"/>
    </row>
    <row r="470" spans="18:22" x14ac:dyDescent="0.2">
      <c r="R470" s="292"/>
      <c r="S470" s="292"/>
      <c r="T470" s="292"/>
      <c r="U470" s="292"/>
      <c r="V470" s="292"/>
    </row>
    <row r="471" spans="18:22" x14ac:dyDescent="0.2">
      <c r="R471" s="292"/>
      <c r="S471" s="292"/>
      <c r="T471" s="292"/>
      <c r="U471" s="292"/>
      <c r="V471" s="292"/>
    </row>
    <row r="472" spans="18:22" x14ac:dyDescent="0.2">
      <c r="R472" s="292"/>
      <c r="S472" s="292"/>
      <c r="T472" s="292"/>
      <c r="U472" s="292"/>
      <c r="V472" s="292"/>
    </row>
    <row r="473" spans="18:22" x14ac:dyDescent="0.2">
      <c r="R473" s="292"/>
      <c r="S473" s="292"/>
      <c r="T473" s="292"/>
      <c r="U473" s="292"/>
      <c r="V473" s="292"/>
    </row>
    <row r="474" spans="18:22" x14ac:dyDescent="0.2">
      <c r="R474" s="292"/>
      <c r="S474" s="292"/>
      <c r="T474" s="292"/>
      <c r="U474" s="292"/>
      <c r="V474" s="292"/>
    </row>
    <row r="475" spans="18:22" x14ac:dyDescent="0.2">
      <c r="R475" s="292"/>
      <c r="S475" s="292"/>
      <c r="T475" s="292"/>
      <c r="U475" s="292"/>
      <c r="V475" s="292"/>
    </row>
    <row r="476" spans="18:22" x14ac:dyDescent="0.2">
      <c r="R476" s="292"/>
      <c r="S476" s="292"/>
      <c r="T476" s="292"/>
      <c r="U476" s="292"/>
      <c r="V476" s="292"/>
    </row>
    <row r="477" spans="18:22" x14ac:dyDescent="0.2">
      <c r="R477" s="292"/>
      <c r="S477" s="292"/>
      <c r="T477" s="292"/>
      <c r="U477" s="292"/>
      <c r="V477" s="292"/>
    </row>
    <row r="478" spans="18:22" x14ac:dyDescent="0.2">
      <c r="R478" s="292"/>
      <c r="S478" s="292"/>
      <c r="T478" s="292"/>
      <c r="U478" s="292"/>
      <c r="V478" s="292"/>
    </row>
    <row r="479" spans="18:22" x14ac:dyDescent="0.2">
      <c r="R479" s="292"/>
      <c r="S479" s="292"/>
      <c r="T479" s="292"/>
      <c r="U479" s="292"/>
      <c r="V479" s="292"/>
    </row>
    <row r="480" spans="18:22" x14ac:dyDescent="0.2">
      <c r="R480" s="292"/>
      <c r="S480" s="292"/>
      <c r="T480" s="292"/>
      <c r="U480" s="292"/>
      <c r="V480" s="292"/>
    </row>
    <row r="481" spans="18:20" x14ac:dyDescent="0.2">
      <c r="R481" s="292"/>
      <c r="S481" s="292"/>
      <c r="T481" s="292"/>
    </row>
    <row r="482" spans="18:20" x14ac:dyDescent="0.2">
      <c r="R482" s="292"/>
      <c r="S482" s="292"/>
      <c r="T482" s="292"/>
    </row>
    <row r="483" spans="18:20" x14ac:dyDescent="0.2">
      <c r="R483" s="292"/>
      <c r="S483" s="292"/>
      <c r="T483" s="292"/>
    </row>
    <row r="484" spans="18:20" x14ac:dyDescent="0.2">
      <c r="R484" s="292"/>
      <c r="S484" s="292"/>
      <c r="T484" s="292"/>
    </row>
    <row r="485" spans="18:20" x14ac:dyDescent="0.2">
      <c r="R485" s="292"/>
      <c r="S485" s="292"/>
      <c r="T485" s="292"/>
    </row>
    <row r="486" spans="18:20" x14ac:dyDescent="0.2">
      <c r="R486" s="292"/>
      <c r="S486" s="292"/>
      <c r="T486" s="292"/>
    </row>
    <row r="487" spans="18:20" x14ac:dyDescent="0.2">
      <c r="R487" s="292"/>
      <c r="S487" s="292"/>
      <c r="T487" s="292"/>
    </row>
    <row r="488" spans="18:20" x14ac:dyDescent="0.2">
      <c r="R488" s="292"/>
      <c r="S488" s="292"/>
      <c r="T488" s="292"/>
    </row>
    <row r="489" spans="18:20" x14ac:dyDescent="0.2">
      <c r="R489" s="292"/>
      <c r="S489" s="292"/>
      <c r="T489" s="292"/>
    </row>
    <row r="490" spans="18:20" x14ac:dyDescent="0.2">
      <c r="R490" s="292"/>
      <c r="S490" s="292"/>
      <c r="T490" s="292"/>
    </row>
    <row r="491" spans="18:20" x14ac:dyDescent="0.2">
      <c r="R491" s="292"/>
      <c r="S491" s="292"/>
      <c r="T491" s="292"/>
    </row>
    <row r="492" spans="18:20" x14ac:dyDescent="0.2">
      <c r="R492" s="292"/>
      <c r="S492" s="292"/>
      <c r="T492" s="292"/>
    </row>
    <row r="493" spans="18:20" x14ac:dyDescent="0.2">
      <c r="R493" s="292"/>
      <c r="S493" s="292"/>
      <c r="T493" s="292"/>
    </row>
    <row r="494" spans="18:20" x14ac:dyDescent="0.2">
      <c r="R494" s="292"/>
      <c r="S494" s="292"/>
      <c r="T494" s="292"/>
    </row>
    <row r="495" spans="18:20" x14ac:dyDescent="0.2">
      <c r="R495" s="292"/>
      <c r="S495" s="292"/>
      <c r="T495" s="292"/>
    </row>
    <row r="496" spans="18:20" x14ac:dyDescent="0.2">
      <c r="R496" s="292"/>
      <c r="S496" s="292"/>
      <c r="T496" s="292"/>
    </row>
    <row r="497" spans="18:20" x14ac:dyDescent="0.2">
      <c r="R497" s="292"/>
      <c r="S497" s="292"/>
      <c r="T497" s="292"/>
    </row>
    <row r="498" spans="18:20" x14ac:dyDescent="0.2">
      <c r="R498" s="292"/>
      <c r="S498" s="292"/>
      <c r="T498" s="292"/>
    </row>
    <row r="499" spans="18:20" x14ac:dyDescent="0.2">
      <c r="R499" s="292"/>
      <c r="S499" s="292"/>
      <c r="T499" s="292"/>
    </row>
    <row r="500" spans="18:20" x14ac:dyDescent="0.2">
      <c r="R500" s="292"/>
      <c r="S500" s="292"/>
      <c r="T500" s="292"/>
    </row>
    <row r="501" spans="18:20" x14ac:dyDescent="0.2">
      <c r="R501" s="292"/>
      <c r="S501" s="292"/>
      <c r="T501" s="292"/>
    </row>
    <row r="502" spans="18:20" x14ac:dyDescent="0.2">
      <c r="R502" s="292"/>
      <c r="S502" s="292"/>
      <c r="T502" s="292"/>
    </row>
    <row r="503" spans="18:20" x14ac:dyDescent="0.2">
      <c r="R503" s="292"/>
      <c r="S503" s="292"/>
      <c r="T503" s="292"/>
    </row>
    <row r="504" spans="18:20" x14ac:dyDescent="0.2">
      <c r="R504" s="292"/>
      <c r="S504" s="292"/>
      <c r="T504" s="292"/>
    </row>
    <row r="505" spans="18:20" x14ac:dyDescent="0.2">
      <c r="R505" s="292"/>
      <c r="S505" s="292"/>
      <c r="T505" s="292"/>
    </row>
    <row r="506" spans="18:20" x14ac:dyDescent="0.2">
      <c r="R506" s="292"/>
      <c r="S506" s="292"/>
      <c r="T506" s="292"/>
    </row>
    <row r="507" spans="18:20" x14ac:dyDescent="0.2">
      <c r="R507" s="292"/>
      <c r="S507" s="292"/>
      <c r="T507" s="292"/>
    </row>
    <row r="508" spans="18:20" x14ac:dyDescent="0.2">
      <c r="R508" s="292"/>
      <c r="S508" s="292"/>
      <c r="T508" s="292"/>
    </row>
    <row r="509" spans="18:20" x14ac:dyDescent="0.2">
      <c r="R509" s="292"/>
      <c r="S509" s="292"/>
      <c r="T509" s="292"/>
    </row>
    <row r="510" spans="18:20" x14ac:dyDescent="0.2">
      <c r="R510" s="292"/>
      <c r="S510" s="292"/>
      <c r="T510" s="292"/>
    </row>
    <row r="511" spans="18:20" x14ac:dyDescent="0.2">
      <c r="R511" s="292"/>
      <c r="S511" s="292"/>
      <c r="T511" s="292"/>
    </row>
    <row r="512" spans="18:20" x14ac:dyDescent="0.2">
      <c r="R512" s="292"/>
      <c r="S512" s="292"/>
      <c r="T512" s="292"/>
    </row>
    <row r="513" spans="18:20" x14ac:dyDescent="0.2">
      <c r="R513" s="292"/>
      <c r="S513" s="292"/>
      <c r="T513" s="292"/>
    </row>
    <row r="514" spans="18:20" x14ac:dyDescent="0.2">
      <c r="R514" s="292"/>
      <c r="S514" s="292"/>
      <c r="T514" s="292"/>
    </row>
    <row r="515" spans="18:20" x14ac:dyDescent="0.2">
      <c r="R515" s="292"/>
      <c r="S515" s="292"/>
      <c r="T515" s="292"/>
    </row>
    <row r="516" spans="18:20" x14ac:dyDescent="0.2">
      <c r="R516" s="292"/>
      <c r="S516" s="292"/>
      <c r="T516" s="292"/>
    </row>
    <row r="517" spans="18:20" x14ac:dyDescent="0.2">
      <c r="R517" s="292"/>
      <c r="S517" s="292"/>
      <c r="T517" s="292"/>
    </row>
    <row r="518" spans="18:20" x14ac:dyDescent="0.2">
      <c r="R518" s="292"/>
      <c r="S518" s="292"/>
      <c r="T518" s="292"/>
    </row>
    <row r="519" spans="18:20" x14ac:dyDescent="0.2">
      <c r="R519" s="292"/>
      <c r="S519" s="292"/>
      <c r="T519" s="292"/>
    </row>
    <row r="520" spans="18:20" x14ac:dyDescent="0.2">
      <c r="R520" s="292"/>
      <c r="S520" s="292"/>
      <c r="T520" s="292"/>
    </row>
    <row r="521" spans="18:20" x14ac:dyDescent="0.2">
      <c r="R521" s="292"/>
      <c r="S521" s="292"/>
      <c r="T521" s="292"/>
    </row>
    <row r="522" spans="18:20" x14ac:dyDescent="0.2">
      <c r="R522" s="292"/>
      <c r="S522" s="292"/>
      <c r="T522" s="292"/>
    </row>
    <row r="523" spans="18:20" x14ac:dyDescent="0.2">
      <c r="R523" s="292"/>
      <c r="S523" s="292"/>
      <c r="T523" s="292"/>
    </row>
    <row r="524" spans="18:20" x14ac:dyDescent="0.2">
      <c r="R524" s="292"/>
      <c r="S524" s="292"/>
      <c r="T524" s="292"/>
    </row>
    <row r="525" spans="18:20" x14ac:dyDescent="0.2">
      <c r="R525" s="292"/>
      <c r="S525" s="292"/>
      <c r="T525" s="292"/>
    </row>
    <row r="526" spans="18:20" x14ac:dyDescent="0.2">
      <c r="R526" s="292"/>
      <c r="S526" s="292"/>
      <c r="T526" s="292"/>
    </row>
    <row r="527" spans="18:20" x14ac:dyDescent="0.2">
      <c r="R527" s="292"/>
      <c r="S527" s="292"/>
      <c r="T527" s="292"/>
    </row>
    <row r="528" spans="18:20" x14ac:dyDescent="0.2">
      <c r="R528" s="292"/>
      <c r="S528" s="292"/>
      <c r="T528" s="292"/>
    </row>
    <row r="529" spans="18:20" x14ac:dyDescent="0.2">
      <c r="R529" s="292"/>
      <c r="S529" s="292"/>
      <c r="T529" s="292"/>
    </row>
    <row r="530" spans="18:20" x14ac:dyDescent="0.2">
      <c r="R530" s="292"/>
      <c r="S530" s="292"/>
      <c r="T530" s="292"/>
    </row>
    <row r="531" spans="18:20" x14ac:dyDescent="0.2">
      <c r="R531" s="292"/>
      <c r="S531" s="292"/>
      <c r="T531" s="292"/>
    </row>
    <row r="532" spans="18:20" x14ac:dyDescent="0.2">
      <c r="R532" s="292"/>
      <c r="S532" s="292"/>
      <c r="T532" s="292"/>
    </row>
    <row r="533" spans="18:20" x14ac:dyDescent="0.2">
      <c r="R533" s="292"/>
      <c r="S533" s="292"/>
      <c r="T533" s="292"/>
    </row>
    <row r="534" spans="18:20" x14ac:dyDescent="0.2">
      <c r="R534" s="292"/>
      <c r="S534" s="292"/>
      <c r="T534" s="292"/>
    </row>
    <row r="535" spans="18:20" x14ac:dyDescent="0.2">
      <c r="R535" s="292"/>
      <c r="S535" s="292"/>
      <c r="T535" s="292"/>
    </row>
    <row r="536" spans="18:20" x14ac:dyDescent="0.2">
      <c r="R536" s="292"/>
      <c r="S536" s="292"/>
      <c r="T536" s="292"/>
    </row>
    <row r="537" spans="18:20" x14ac:dyDescent="0.2">
      <c r="R537" s="292"/>
      <c r="S537" s="292"/>
      <c r="T537" s="292"/>
    </row>
    <row r="538" spans="18:20" x14ac:dyDescent="0.2">
      <c r="R538" s="292"/>
      <c r="S538" s="292"/>
      <c r="T538" s="292"/>
    </row>
    <row r="539" spans="18:20" x14ac:dyDescent="0.2">
      <c r="R539" s="292"/>
      <c r="S539" s="292"/>
      <c r="T539" s="292"/>
    </row>
    <row r="540" spans="18:20" x14ac:dyDescent="0.2">
      <c r="R540" s="292"/>
      <c r="S540" s="292"/>
      <c r="T540" s="292"/>
    </row>
    <row r="541" spans="18:20" x14ac:dyDescent="0.2">
      <c r="R541" s="292"/>
      <c r="S541" s="292"/>
      <c r="T541" s="292"/>
    </row>
    <row r="542" spans="18:20" x14ac:dyDescent="0.2">
      <c r="R542" s="292"/>
      <c r="S542" s="292"/>
      <c r="T542" s="292"/>
    </row>
    <row r="543" spans="18:20" x14ac:dyDescent="0.2">
      <c r="R543" s="292"/>
      <c r="S543" s="292"/>
      <c r="T543" s="292"/>
    </row>
    <row r="544" spans="18:20" x14ac:dyDescent="0.2">
      <c r="R544" s="292"/>
      <c r="S544" s="292"/>
      <c r="T544" s="292"/>
    </row>
    <row r="545" spans="18:20" x14ac:dyDescent="0.2">
      <c r="R545" s="292"/>
      <c r="S545" s="292"/>
      <c r="T545" s="292"/>
    </row>
    <row r="546" spans="18:20" x14ac:dyDescent="0.2">
      <c r="R546" s="292"/>
      <c r="S546" s="292"/>
      <c r="T546" s="292"/>
    </row>
    <row r="547" spans="18:20" x14ac:dyDescent="0.2">
      <c r="R547" s="292"/>
      <c r="S547" s="292"/>
      <c r="T547" s="292"/>
    </row>
    <row r="548" spans="18:20" x14ac:dyDescent="0.2">
      <c r="R548" s="292"/>
      <c r="S548" s="292"/>
      <c r="T548" s="292"/>
    </row>
    <row r="549" spans="18:20" x14ac:dyDescent="0.2">
      <c r="R549" s="292"/>
      <c r="S549" s="292"/>
      <c r="T549" s="292"/>
    </row>
    <row r="550" spans="18:20" x14ac:dyDescent="0.2">
      <c r="R550" s="292"/>
      <c r="S550" s="292"/>
      <c r="T550" s="292"/>
    </row>
    <row r="551" spans="18:20" x14ac:dyDescent="0.2">
      <c r="R551" s="292"/>
      <c r="S551" s="292"/>
      <c r="T551" s="292"/>
    </row>
    <row r="552" spans="18:20" x14ac:dyDescent="0.2">
      <c r="R552" s="292"/>
      <c r="S552" s="292"/>
      <c r="T552" s="292"/>
    </row>
    <row r="553" spans="18:20" x14ac:dyDescent="0.2">
      <c r="R553" s="292"/>
      <c r="S553" s="292"/>
      <c r="T553" s="292"/>
    </row>
    <row r="554" spans="18:20" x14ac:dyDescent="0.2">
      <c r="R554" s="292"/>
      <c r="S554" s="292"/>
      <c r="T554" s="292"/>
    </row>
    <row r="555" spans="18:20" x14ac:dyDescent="0.2">
      <c r="R555" s="292"/>
      <c r="S555" s="292"/>
      <c r="T555" s="292"/>
    </row>
    <row r="556" spans="18:20" x14ac:dyDescent="0.2">
      <c r="R556" s="292"/>
      <c r="S556" s="292"/>
      <c r="T556" s="292"/>
    </row>
    <row r="557" spans="18:20" x14ac:dyDescent="0.2">
      <c r="R557" s="292"/>
      <c r="S557" s="292"/>
      <c r="T557" s="292"/>
    </row>
    <row r="558" spans="18:20" x14ac:dyDescent="0.2">
      <c r="R558" s="292"/>
      <c r="S558" s="292"/>
      <c r="T558" s="292"/>
    </row>
    <row r="559" spans="18:20" x14ac:dyDescent="0.2">
      <c r="R559" s="292"/>
      <c r="S559" s="292"/>
      <c r="T559" s="292"/>
    </row>
    <row r="560" spans="18:20" x14ac:dyDescent="0.2">
      <c r="R560" s="292"/>
      <c r="S560" s="292"/>
      <c r="T560" s="292"/>
    </row>
    <row r="561" spans="18:20" x14ac:dyDescent="0.2">
      <c r="R561" s="292"/>
      <c r="S561" s="292"/>
      <c r="T561" s="292"/>
    </row>
    <row r="562" spans="18:20" x14ac:dyDescent="0.2">
      <c r="R562" s="292"/>
      <c r="S562" s="292"/>
      <c r="T562" s="292"/>
    </row>
    <row r="563" spans="18:20" x14ac:dyDescent="0.2">
      <c r="R563" s="292"/>
      <c r="S563" s="292"/>
      <c r="T563" s="292"/>
    </row>
    <row r="564" spans="18:20" x14ac:dyDescent="0.2">
      <c r="R564" s="292"/>
      <c r="S564" s="292"/>
      <c r="T564" s="292"/>
    </row>
    <row r="565" spans="18:20" x14ac:dyDescent="0.2">
      <c r="R565" s="292"/>
      <c r="S565" s="292"/>
      <c r="T565" s="292"/>
    </row>
    <row r="566" spans="18:20" x14ac:dyDescent="0.2">
      <c r="R566" s="292"/>
      <c r="S566" s="292"/>
      <c r="T566" s="292"/>
    </row>
    <row r="567" spans="18:20" x14ac:dyDescent="0.2">
      <c r="R567" s="292"/>
      <c r="S567" s="292"/>
      <c r="T567" s="292"/>
    </row>
    <row r="568" spans="18:20" x14ac:dyDescent="0.2">
      <c r="R568" s="292"/>
      <c r="S568" s="292"/>
      <c r="T568" s="292"/>
    </row>
    <row r="569" spans="18:20" x14ac:dyDescent="0.2">
      <c r="R569" s="292"/>
      <c r="S569" s="292"/>
      <c r="T569" s="292"/>
    </row>
    <row r="570" spans="18:20" x14ac:dyDescent="0.2">
      <c r="R570" s="292"/>
      <c r="S570" s="292"/>
      <c r="T570" s="292"/>
    </row>
    <row r="571" spans="18:20" x14ac:dyDescent="0.2">
      <c r="R571" s="292"/>
      <c r="S571" s="292"/>
      <c r="T571" s="292"/>
    </row>
    <row r="572" spans="18:20" x14ac:dyDescent="0.2">
      <c r="R572" s="292"/>
      <c r="S572" s="292"/>
      <c r="T572" s="292"/>
    </row>
    <row r="573" spans="18:20" x14ac:dyDescent="0.2">
      <c r="R573" s="292"/>
      <c r="S573" s="292"/>
      <c r="T573" s="292"/>
    </row>
    <row r="574" spans="18:20" x14ac:dyDescent="0.2">
      <c r="R574" s="292"/>
      <c r="S574" s="292"/>
      <c r="T574" s="292"/>
    </row>
    <row r="575" spans="18:20" x14ac:dyDescent="0.2">
      <c r="R575" s="292"/>
      <c r="S575" s="292"/>
      <c r="T575" s="292"/>
    </row>
    <row r="576" spans="18:20" x14ac:dyDescent="0.2">
      <c r="R576" s="292"/>
      <c r="S576" s="292"/>
      <c r="T576" s="292"/>
    </row>
    <row r="577" spans="18:20" x14ac:dyDescent="0.2">
      <c r="R577" s="292"/>
      <c r="S577" s="292"/>
      <c r="T577" s="292"/>
    </row>
    <row r="578" spans="18:20" x14ac:dyDescent="0.2">
      <c r="R578" s="292"/>
      <c r="S578" s="292"/>
      <c r="T578" s="292"/>
    </row>
    <row r="579" spans="18:20" x14ac:dyDescent="0.2">
      <c r="R579" s="292"/>
      <c r="S579" s="292"/>
      <c r="T579" s="292"/>
    </row>
    <row r="580" spans="18:20" x14ac:dyDescent="0.2">
      <c r="R580" s="292"/>
      <c r="S580" s="292"/>
      <c r="T580" s="292"/>
    </row>
    <row r="581" spans="18:20" x14ac:dyDescent="0.2">
      <c r="R581" s="292"/>
      <c r="S581" s="292"/>
      <c r="T581" s="292"/>
    </row>
    <row r="582" spans="18:20" x14ac:dyDescent="0.2">
      <c r="R582" s="292"/>
      <c r="S582" s="292"/>
      <c r="T582" s="292"/>
    </row>
    <row r="583" spans="18:20" x14ac:dyDescent="0.2">
      <c r="R583" s="292"/>
      <c r="S583" s="292"/>
      <c r="T583" s="292"/>
    </row>
    <row r="584" spans="18:20" x14ac:dyDescent="0.2">
      <c r="R584" s="292"/>
      <c r="S584" s="292"/>
      <c r="T584" s="292"/>
    </row>
    <row r="585" spans="18:20" x14ac:dyDescent="0.2">
      <c r="R585" s="292"/>
      <c r="S585" s="292"/>
      <c r="T585" s="292"/>
    </row>
    <row r="586" spans="18:20" x14ac:dyDescent="0.2">
      <c r="R586" s="292"/>
      <c r="S586" s="292"/>
      <c r="T586" s="292"/>
    </row>
    <row r="587" spans="18:20" x14ac:dyDescent="0.2">
      <c r="R587" s="292"/>
      <c r="S587" s="292"/>
      <c r="T587" s="292"/>
    </row>
    <row r="588" spans="18:20" x14ac:dyDescent="0.2">
      <c r="R588" s="292"/>
      <c r="S588" s="292"/>
      <c r="T588" s="292"/>
    </row>
    <row r="589" spans="18:20" x14ac:dyDescent="0.2">
      <c r="R589" s="292"/>
      <c r="S589" s="292"/>
      <c r="T589" s="292"/>
    </row>
    <row r="590" spans="18:20" x14ac:dyDescent="0.2">
      <c r="R590" s="292"/>
      <c r="S590" s="292"/>
      <c r="T590" s="292"/>
    </row>
    <row r="591" spans="18:20" x14ac:dyDescent="0.2">
      <c r="R591" s="292"/>
      <c r="S591" s="292"/>
      <c r="T591" s="292"/>
    </row>
    <row r="592" spans="18:20" x14ac:dyDescent="0.2">
      <c r="R592" s="292"/>
      <c r="S592" s="292"/>
      <c r="T592" s="292"/>
    </row>
    <row r="593" spans="18:20" x14ac:dyDescent="0.2">
      <c r="R593" s="292"/>
      <c r="S593" s="292"/>
      <c r="T593" s="292"/>
    </row>
    <row r="594" spans="18:20" x14ac:dyDescent="0.2">
      <c r="R594" s="292"/>
      <c r="S594" s="292"/>
      <c r="T594" s="292"/>
    </row>
    <row r="595" spans="18:20" x14ac:dyDescent="0.2">
      <c r="R595" s="292"/>
      <c r="S595" s="292"/>
      <c r="T595" s="292"/>
    </row>
    <row r="596" spans="18:20" x14ac:dyDescent="0.2">
      <c r="R596" s="292"/>
      <c r="S596" s="292"/>
      <c r="T596" s="292"/>
    </row>
    <row r="597" spans="18:20" x14ac:dyDescent="0.2">
      <c r="R597" s="292"/>
      <c r="S597" s="292"/>
      <c r="T597" s="292"/>
    </row>
    <row r="598" spans="18:20" x14ac:dyDescent="0.2">
      <c r="R598" s="292"/>
      <c r="S598" s="292"/>
      <c r="T598" s="292"/>
    </row>
    <row r="599" spans="18:20" x14ac:dyDescent="0.2">
      <c r="R599" s="292"/>
      <c r="S599" s="292"/>
      <c r="T599" s="292"/>
    </row>
    <row r="600" spans="18:20" x14ac:dyDescent="0.2">
      <c r="R600" s="292"/>
      <c r="S600" s="292"/>
      <c r="T600" s="292"/>
    </row>
    <row r="601" spans="18:20" x14ac:dyDescent="0.2">
      <c r="R601" s="292"/>
      <c r="S601" s="292"/>
      <c r="T601" s="292"/>
    </row>
    <row r="602" spans="18:20" x14ac:dyDescent="0.2">
      <c r="R602" s="292"/>
      <c r="S602" s="292"/>
      <c r="T602" s="292"/>
    </row>
    <row r="603" spans="18:20" x14ac:dyDescent="0.2">
      <c r="R603" s="292"/>
      <c r="S603" s="292"/>
      <c r="T603" s="292"/>
    </row>
    <row r="604" spans="18:20" x14ac:dyDescent="0.2">
      <c r="S604" s="292"/>
      <c r="T604" s="292"/>
    </row>
    <row r="605" spans="18:20" x14ac:dyDescent="0.2">
      <c r="S605" s="292"/>
      <c r="T605" s="292"/>
    </row>
    <row r="606" spans="18:20" x14ac:dyDescent="0.2">
      <c r="S606" s="292"/>
      <c r="T606" s="292"/>
    </row>
    <row r="607" spans="18:20" x14ac:dyDescent="0.2">
      <c r="S607" s="292"/>
      <c r="T607" s="292"/>
    </row>
    <row r="608" spans="18:20" x14ac:dyDescent="0.2">
      <c r="S608" s="292"/>
      <c r="T608" s="292"/>
    </row>
    <row r="609" spans="19:20" x14ac:dyDescent="0.2">
      <c r="S609" s="292"/>
      <c r="T609" s="292"/>
    </row>
    <row r="610" spans="19:20" x14ac:dyDescent="0.2">
      <c r="S610" s="292"/>
      <c r="T610" s="292"/>
    </row>
    <row r="611" spans="19:20" x14ac:dyDescent="0.2">
      <c r="S611" s="292"/>
      <c r="T611" s="292"/>
    </row>
    <row r="612" spans="19:20" x14ac:dyDescent="0.2">
      <c r="S612" s="292"/>
      <c r="T612" s="292"/>
    </row>
    <row r="613" spans="19:20" x14ac:dyDescent="0.2">
      <c r="S613" s="292"/>
      <c r="T613" s="292"/>
    </row>
    <row r="614" spans="19:20" x14ac:dyDescent="0.2">
      <c r="S614" s="292"/>
      <c r="T614" s="292"/>
    </row>
    <row r="615" spans="19:20" x14ac:dyDescent="0.2">
      <c r="S615" s="292"/>
      <c r="T615" s="292"/>
    </row>
    <row r="616" spans="19:20" x14ac:dyDescent="0.2">
      <c r="S616" s="292"/>
      <c r="T616" s="292"/>
    </row>
    <row r="617" spans="19:20" x14ac:dyDescent="0.2">
      <c r="S617" s="292"/>
      <c r="T617" s="292"/>
    </row>
  </sheetData>
  <sheetProtection password="E1D9" sheet="1" objects="1" scenarios="1"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77"/>
  <sheetViews>
    <sheetView workbookViewId="0"/>
  </sheetViews>
  <sheetFormatPr defaultRowHeight="12.75" x14ac:dyDescent="0.2"/>
  <cols>
    <col min="1" max="1" width="12.85546875" style="16" customWidth="1"/>
    <col min="2" max="2" width="10.7109375" style="16" customWidth="1"/>
    <col min="3" max="3" width="8.28515625" style="16" customWidth="1"/>
    <col min="4" max="4" width="8.7109375" style="16" customWidth="1"/>
    <col min="5" max="5" width="10.7109375" style="16" customWidth="1"/>
    <col min="6" max="6" width="8.28515625" style="16" customWidth="1"/>
    <col min="7" max="7" width="8.7109375" style="16" customWidth="1"/>
    <col min="8" max="8" width="4.140625" style="16" customWidth="1"/>
    <col min="9" max="9" width="12.85546875" style="16" customWidth="1"/>
    <col min="10" max="10" width="10.7109375" style="16" customWidth="1"/>
    <col min="11" max="11" width="8.28515625" style="16" customWidth="1"/>
    <col min="12" max="12" width="8.7109375" style="16" customWidth="1"/>
    <col min="13" max="13" width="10.7109375" style="16" customWidth="1"/>
    <col min="14" max="14" width="8.28515625" style="16" customWidth="1"/>
    <col min="15" max="15" width="8.7109375" style="16" customWidth="1"/>
    <col min="16" max="16" width="9.140625" style="16"/>
    <col min="17" max="17" width="9.28515625" style="416" hidden="1" customWidth="1"/>
    <col min="18" max="18" width="11.85546875" style="416" hidden="1" customWidth="1"/>
    <col min="19" max="19" width="17.5703125" style="481" hidden="1" customWidth="1"/>
    <col min="20" max="21" width="14.5703125" style="481" hidden="1" customWidth="1"/>
    <col min="22" max="22" width="13.42578125" style="481" hidden="1" customWidth="1"/>
    <col min="23" max="23" width="11.7109375" style="481" hidden="1" customWidth="1"/>
    <col min="24" max="24" width="13.42578125" style="481" hidden="1" customWidth="1"/>
    <col min="25" max="32" width="0" style="481" hidden="1" customWidth="1"/>
    <col min="33" max="33" width="11.5703125" style="136" bestFit="1" customWidth="1"/>
    <col min="34" max="34" width="14.42578125" style="481" bestFit="1" customWidth="1"/>
    <col min="35" max="37" width="9.140625" style="416"/>
    <col min="38" max="47" width="9.140625" style="136"/>
    <col min="48" max="53" width="9.140625" style="416"/>
    <col min="54" max="256" width="9.140625" style="16"/>
    <col min="257" max="257" width="12.85546875" style="16" customWidth="1"/>
    <col min="258" max="258" width="10.7109375" style="16" customWidth="1"/>
    <col min="259" max="259" width="8.28515625" style="16" customWidth="1"/>
    <col min="260" max="260" width="8.7109375" style="16" customWidth="1"/>
    <col min="261" max="261" width="10.7109375" style="16" customWidth="1"/>
    <col min="262" max="262" width="8.28515625" style="16" customWidth="1"/>
    <col min="263" max="263" width="8.7109375" style="16" customWidth="1"/>
    <col min="264" max="264" width="4.140625" style="16" customWidth="1"/>
    <col min="265" max="265" width="12.85546875" style="16" customWidth="1"/>
    <col min="266" max="266" width="10.7109375" style="16" customWidth="1"/>
    <col min="267" max="267" width="8.28515625" style="16" customWidth="1"/>
    <col min="268" max="268" width="8.7109375" style="16" customWidth="1"/>
    <col min="269" max="269" width="10.7109375" style="16" customWidth="1"/>
    <col min="270" max="270" width="8.28515625" style="16" customWidth="1"/>
    <col min="271" max="271" width="8.7109375" style="16" customWidth="1"/>
    <col min="272" max="272" width="9.140625" style="16"/>
    <col min="273" max="273" width="9.28515625" style="16" bestFit="1" customWidth="1"/>
    <col min="274" max="274" width="11.85546875" style="16" bestFit="1" customWidth="1"/>
    <col min="275" max="275" width="17.5703125" style="16" bestFit="1" customWidth="1"/>
    <col min="276" max="277" width="14.5703125" style="16" bestFit="1" customWidth="1"/>
    <col min="278" max="278" width="13.42578125" style="16" bestFit="1" customWidth="1"/>
    <col min="279" max="279" width="11.7109375" style="16" bestFit="1" customWidth="1"/>
    <col min="280" max="280" width="13.42578125" style="16" bestFit="1" customWidth="1"/>
    <col min="281" max="512" width="9.140625" style="16"/>
    <col min="513" max="513" width="12.85546875" style="16" customWidth="1"/>
    <col min="514" max="514" width="10.7109375" style="16" customWidth="1"/>
    <col min="515" max="515" width="8.28515625" style="16" customWidth="1"/>
    <col min="516" max="516" width="8.7109375" style="16" customWidth="1"/>
    <col min="517" max="517" width="10.7109375" style="16" customWidth="1"/>
    <col min="518" max="518" width="8.28515625" style="16" customWidth="1"/>
    <col min="519" max="519" width="8.7109375" style="16" customWidth="1"/>
    <col min="520" max="520" width="4.140625" style="16" customWidth="1"/>
    <col min="521" max="521" width="12.85546875" style="16" customWidth="1"/>
    <col min="522" max="522" width="10.7109375" style="16" customWidth="1"/>
    <col min="523" max="523" width="8.28515625" style="16" customWidth="1"/>
    <col min="524" max="524" width="8.7109375" style="16" customWidth="1"/>
    <col min="525" max="525" width="10.7109375" style="16" customWidth="1"/>
    <col min="526" max="526" width="8.28515625" style="16" customWidth="1"/>
    <col min="527" max="527" width="8.7109375" style="16" customWidth="1"/>
    <col min="528" max="528" width="9.140625" style="16"/>
    <col min="529" max="529" width="9.28515625" style="16" bestFit="1" customWidth="1"/>
    <col min="530" max="530" width="11.85546875" style="16" bestFit="1" customWidth="1"/>
    <col min="531" max="531" width="17.5703125" style="16" bestFit="1" customWidth="1"/>
    <col min="532" max="533" width="14.5703125" style="16" bestFit="1" customWidth="1"/>
    <col min="534" max="534" width="13.42578125" style="16" bestFit="1" customWidth="1"/>
    <col min="535" max="535" width="11.7109375" style="16" bestFit="1" customWidth="1"/>
    <col min="536" max="536" width="13.42578125" style="16" bestFit="1" customWidth="1"/>
    <col min="537" max="768" width="9.140625" style="16"/>
    <col min="769" max="769" width="12.85546875" style="16" customWidth="1"/>
    <col min="770" max="770" width="10.7109375" style="16" customWidth="1"/>
    <col min="771" max="771" width="8.28515625" style="16" customWidth="1"/>
    <col min="772" max="772" width="8.7109375" style="16" customWidth="1"/>
    <col min="773" max="773" width="10.7109375" style="16" customWidth="1"/>
    <col min="774" max="774" width="8.28515625" style="16" customWidth="1"/>
    <col min="775" max="775" width="8.7109375" style="16" customWidth="1"/>
    <col min="776" max="776" width="4.140625" style="16" customWidth="1"/>
    <col min="777" max="777" width="12.85546875" style="16" customWidth="1"/>
    <col min="778" max="778" width="10.7109375" style="16" customWidth="1"/>
    <col min="779" max="779" width="8.28515625" style="16" customWidth="1"/>
    <col min="780" max="780" width="8.7109375" style="16" customWidth="1"/>
    <col min="781" max="781" width="10.7109375" style="16" customWidth="1"/>
    <col min="782" max="782" width="8.28515625" style="16" customWidth="1"/>
    <col min="783" max="783" width="8.7109375" style="16" customWidth="1"/>
    <col min="784" max="784" width="9.140625" style="16"/>
    <col min="785" max="785" width="9.28515625" style="16" bestFit="1" customWidth="1"/>
    <col min="786" max="786" width="11.85546875" style="16" bestFit="1" customWidth="1"/>
    <col min="787" max="787" width="17.5703125" style="16" bestFit="1" customWidth="1"/>
    <col min="788" max="789" width="14.5703125" style="16" bestFit="1" customWidth="1"/>
    <col min="790" max="790" width="13.42578125" style="16" bestFit="1" customWidth="1"/>
    <col min="791" max="791" width="11.7109375" style="16" bestFit="1" customWidth="1"/>
    <col min="792" max="792" width="13.42578125" style="16" bestFit="1" customWidth="1"/>
    <col min="793" max="1024" width="9.140625" style="16"/>
    <col min="1025" max="1025" width="12.85546875" style="16" customWidth="1"/>
    <col min="1026" max="1026" width="10.7109375" style="16" customWidth="1"/>
    <col min="1027" max="1027" width="8.28515625" style="16" customWidth="1"/>
    <col min="1028" max="1028" width="8.7109375" style="16" customWidth="1"/>
    <col min="1029" max="1029" width="10.7109375" style="16" customWidth="1"/>
    <col min="1030" max="1030" width="8.28515625" style="16" customWidth="1"/>
    <col min="1031" max="1031" width="8.7109375" style="16" customWidth="1"/>
    <col min="1032" max="1032" width="4.140625" style="16" customWidth="1"/>
    <col min="1033" max="1033" width="12.85546875" style="16" customWidth="1"/>
    <col min="1034" max="1034" width="10.7109375" style="16" customWidth="1"/>
    <col min="1035" max="1035" width="8.28515625" style="16" customWidth="1"/>
    <col min="1036" max="1036" width="8.7109375" style="16" customWidth="1"/>
    <col min="1037" max="1037" width="10.7109375" style="16" customWidth="1"/>
    <col min="1038" max="1038" width="8.28515625" style="16" customWidth="1"/>
    <col min="1039" max="1039" width="8.7109375" style="16" customWidth="1"/>
    <col min="1040" max="1040" width="9.140625" style="16"/>
    <col min="1041" max="1041" width="9.28515625" style="16" bestFit="1" customWidth="1"/>
    <col min="1042" max="1042" width="11.85546875" style="16" bestFit="1" customWidth="1"/>
    <col min="1043" max="1043" width="17.5703125" style="16" bestFit="1" customWidth="1"/>
    <col min="1044" max="1045" width="14.5703125" style="16" bestFit="1" customWidth="1"/>
    <col min="1046" max="1046" width="13.42578125" style="16" bestFit="1" customWidth="1"/>
    <col min="1047" max="1047" width="11.7109375" style="16" bestFit="1" customWidth="1"/>
    <col min="1048" max="1048" width="13.42578125" style="16" bestFit="1" customWidth="1"/>
    <col min="1049" max="1280" width="9.140625" style="16"/>
    <col min="1281" max="1281" width="12.85546875" style="16" customWidth="1"/>
    <col min="1282" max="1282" width="10.7109375" style="16" customWidth="1"/>
    <col min="1283" max="1283" width="8.28515625" style="16" customWidth="1"/>
    <col min="1284" max="1284" width="8.7109375" style="16" customWidth="1"/>
    <col min="1285" max="1285" width="10.7109375" style="16" customWidth="1"/>
    <col min="1286" max="1286" width="8.28515625" style="16" customWidth="1"/>
    <col min="1287" max="1287" width="8.7109375" style="16" customWidth="1"/>
    <col min="1288" max="1288" width="4.140625" style="16" customWidth="1"/>
    <col min="1289" max="1289" width="12.85546875" style="16" customWidth="1"/>
    <col min="1290" max="1290" width="10.7109375" style="16" customWidth="1"/>
    <col min="1291" max="1291" width="8.28515625" style="16" customWidth="1"/>
    <col min="1292" max="1292" width="8.7109375" style="16" customWidth="1"/>
    <col min="1293" max="1293" width="10.7109375" style="16" customWidth="1"/>
    <col min="1294" max="1294" width="8.28515625" style="16" customWidth="1"/>
    <col min="1295" max="1295" width="8.7109375" style="16" customWidth="1"/>
    <col min="1296" max="1296" width="9.140625" style="16"/>
    <col min="1297" max="1297" width="9.28515625" style="16" bestFit="1" customWidth="1"/>
    <col min="1298" max="1298" width="11.85546875" style="16" bestFit="1" customWidth="1"/>
    <col min="1299" max="1299" width="17.5703125" style="16" bestFit="1" customWidth="1"/>
    <col min="1300" max="1301" width="14.5703125" style="16" bestFit="1" customWidth="1"/>
    <col min="1302" max="1302" width="13.42578125" style="16" bestFit="1" customWidth="1"/>
    <col min="1303" max="1303" width="11.7109375" style="16" bestFit="1" customWidth="1"/>
    <col min="1304" max="1304" width="13.42578125" style="16" bestFit="1" customWidth="1"/>
    <col min="1305" max="1536" width="9.140625" style="16"/>
    <col min="1537" max="1537" width="12.85546875" style="16" customWidth="1"/>
    <col min="1538" max="1538" width="10.7109375" style="16" customWidth="1"/>
    <col min="1539" max="1539" width="8.28515625" style="16" customWidth="1"/>
    <col min="1540" max="1540" width="8.7109375" style="16" customWidth="1"/>
    <col min="1541" max="1541" width="10.7109375" style="16" customWidth="1"/>
    <col min="1542" max="1542" width="8.28515625" style="16" customWidth="1"/>
    <col min="1543" max="1543" width="8.7109375" style="16" customWidth="1"/>
    <col min="1544" max="1544" width="4.140625" style="16" customWidth="1"/>
    <col min="1545" max="1545" width="12.85546875" style="16" customWidth="1"/>
    <col min="1546" max="1546" width="10.7109375" style="16" customWidth="1"/>
    <col min="1547" max="1547" width="8.28515625" style="16" customWidth="1"/>
    <col min="1548" max="1548" width="8.7109375" style="16" customWidth="1"/>
    <col min="1549" max="1549" width="10.7109375" style="16" customWidth="1"/>
    <col min="1550" max="1550" width="8.28515625" style="16" customWidth="1"/>
    <col min="1551" max="1551" width="8.7109375" style="16" customWidth="1"/>
    <col min="1552" max="1552" width="9.140625" style="16"/>
    <col min="1553" max="1553" width="9.28515625" style="16" bestFit="1" customWidth="1"/>
    <col min="1554" max="1554" width="11.85546875" style="16" bestFit="1" customWidth="1"/>
    <col min="1555" max="1555" width="17.5703125" style="16" bestFit="1" customWidth="1"/>
    <col min="1556" max="1557" width="14.5703125" style="16" bestFit="1" customWidth="1"/>
    <col min="1558" max="1558" width="13.42578125" style="16" bestFit="1" customWidth="1"/>
    <col min="1559" max="1559" width="11.7109375" style="16" bestFit="1" customWidth="1"/>
    <col min="1560" max="1560" width="13.42578125" style="16" bestFit="1" customWidth="1"/>
    <col min="1561" max="1792" width="9.140625" style="16"/>
    <col min="1793" max="1793" width="12.85546875" style="16" customWidth="1"/>
    <col min="1794" max="1794" width="10.7109375" style="16" customWidth="1"/>
    <col min="1795" max="1795" width="8.28515625" style="16" customWidth="1"/>
    <col min="1796" max="1796" width="8.7109375" style="16" customWidth="1"/>
    <col min="1797" max="1797" width="10.7109375" style="16" customWidth="1"/>
    <col min="1798" max="1798" width="8.28515625" style="16" customWidth="1"/>
    <col min="1799" max="1799" width="8.7109375" style="16" customWidth="1"/>
    <col min="1800" max="1800" width="4.140625" style="16" customWidth="1"/>
    <col min="1801" max="1801" width="12.85546875" style="16" customWidth="1"/>
    <col min="1802" max="1802" width="10.7109375" style="16" customWidth="1"/>
    <col min="1803" max="1803" width="8.28515625" style="16" customWidth="1"/>
    <col min="1804" max="1804" width="8.7109375" style="16" customWidth="1"/>
    <col min="1805" max="1805" width="10.7109375" style="16" customWidth="1"/>
    <col min="1806" max="1806" width="8.28515625" style="16" customWidth="1"/>
    <col min="1807" max="1807" width="8.7109375" style="16" customWidth="1"/>
    <col min="1808" max="1808" width="9.140625" style="16"/>
    <col min="1809" max="1809" width="9.28515625" style="16" bestFit="1" customWidth="1"/>
    <col min="1810" max="1810" width="11.85546875" style="16" bestFit="1" customWidth="1"/>
    <col min="1811" max="1811" width="17.5703125" style="16" bestFit="1" customWidth="1"/>
    <col min="1812" max="1813" width="14.5703125" style="16" bestFit="1" customWidth="1"/>
    <col min="1814" max="1814" width="13.42578125" style="16" bestFit="1" customWidth="1"/>
    <col min="1815" max="1815" width="11.7109375" style="16" bestFit="1" customWidth="1"/>
    <col min="1816" max="1816" width="13.42578125" style="16" bestFit="1" customWidth="1"/>
    <col min="1817" max="2048" width="9.140625" style="16"/>
    <col min="2049" max="2049" width="12.85546875" style="16" customWidth="1"/>
    <col min="2050" max="2050" width="10.7109375" style="16" customWidth="1"/>
    <col min="2051" max="2051" width="8.28515625" style="16" customWidth="1"/>
    <col min="2052" max="2052" width="8.7109375" style="16" customWidth="1"/>
    <col min="2053" max="2053" width="10.7109375" style="16" customWidth="1"/>
    <col min="2054" max="2054" width="8.28515625" style="16" customWidth="1"/>
    <col min="2055" max="2055" width="8.7109375" style="16" customWidth="1"/>
    <col min="2056" max="2056" width="4.140625" style="16" customWidth="1"/>
    <col min="2057" max="2057" width="12.85546875" style="16" customWidth="1"/>
    <col min="2058" max="2058" width="10.7109375" style="16" customWidth="1"/>
    <col min="2059" max="2059" width="8.28515625" style="16" customWidth="1"/>
    <col min="2060" max="2060" width="8.7109375" style="16" customWidth="1"/>
    <col min="2061" max="2061" width="10.7109375" style="16" customWidth="1"/>
    <col min="2062" max="2062" width="8.28515625" style="16" customWidth="1"/>
    <col min="2063" max="2063" width="8.7109375" style="16" customWidth="1"/>
    <col min="2064" max="2064" width="9.140625" style="16"/>
    <col min="2065" max="2065" width="9.28515625" style="16" bestFit="1" customWidth="1"/>
    <col min="2066" max="2066" width="11.85546875" style="16" bestFit="1" customWidth="1"/>
    <col min="2067" max="2067" width="17.5703125" style="16" bestFit="1" customWidth="1"/>
    <col min="2068" max="2069" width="14.5703125" style="16" bestFit="1" customWidth="1"/>
    <col min="2070" max="2070" width="13.42578125" style="16" bestFit="1" customWidth="1"/>
    <col min="2071" max="2071" width="11.7109375" style="16" bestFit="1" customWidth="1"/>
    <col min="2072" max="2072" width="13.42578125" style="16" bestFit="1" customWidth="1"/>
    <col min="2073" max="2304" width="9.140625" style="16"/>
    <col min="2305" max="2305" width="12.85546875" style="16" customWidth="1"/>
    <col min="2306" max="2306" width="10.7109375" style="16" customWidth="1"/>
    <col min="2307" max="2307" width="8.28515625" style="16" customWidth="1"/>
    <col min="2308" max="2308" width="8.7109375" style="16" customWidth="1"/>
    <col min="2309" max="2309" width="10.7109375" style="16" customWidth="1"/>
    <col min="2310" max="2310" width="8.28515625" style="16" customWidth="1"/>
    <col min="2311" max="2311" width="8.7109375" style="16" customWidth="1"/>
    <col min="2312" max="2312" width="4.140625" style="16" customWidth="1"/>
    <col min="2313" max="2313" width="12.85546875" style="16" customWidth="1"/>
    <col min="2314" max="2314" width="10.7109375" style="16" customWidth="1"/>
    <col min="2315" max="2315" width="8.28515625" style="16" customWidth="1"/>
    <col min="2316" max="2316" width="8.7109375" style="16" customWidth="1"/>
    <col min="2317" max="2317" width="10.7109375" style="16" customWidth="1"/>
    <col min="2318" max="2318" width="8.28515625" style="16" customWidth="1"/>
    <col min="2319" max="2319" width="8.7109375" style="16" customWidth="1"/>
    <col min="2320" max="2320" width="9.140625" style="16"/>
    <col min="2321" max="2321" width="9.28515625" style="16" bestFit="1" customWidth="1"/>
    <col min="2322" max="2322" width="11.85546875" style="16" bestFit="1" customWidth="1"/>
    <col min="2323" max="2323" width="17.5703125" style="16" bestFit="1" customWidth="1"/>
    <col min="2324" max="2325" width="14.5703125" style="16" bestFit="1" customWidth="1"/>
    <col min="2326" max="2326" width="13.42578125" style="16" bestFit="1" customWidth="1"/>
    <col min="2327" max="2327" width="11.7109375" style="16" bestFit="1" customWidth="1"/>
    <col min="2328" max="2328" width="13.42578125" style="16" bestFit="1" customWidth="1"/>
    <col min="2329" max="2560" width="9.140625" style="16"/>
    <col min="2561" max="2561" width="12.85546875" style="16" customWidth="1"/>
    <col min="2562" max="2562" width="10.7109375" style="16" customWidth="1"/>
    <col min="2563" max="2563" width="8.28515625" style="16" customWidth="1"/>
    <col min="2564" max="2564" width="8.7109375" style="16" customWidth="1"/>
    <col min="2565" max="2565" width="10.7109375" style="16" customWidth="1"/>
    <col min="2566" max="2566" width="8.28515625" style="16" customWidth="1"/>
    <col min="2567" max="2567" width="8.7109375" style="16" customWidth="1"/>
    <col min="2568" max="2568" width="4.140625" style="16" customWidth="1"/>
    <col min="2569" max="2569" width="12.85546875" style="16" customWidth="1"/>
    <col min="2570" max="2570" width="10.7109375" style="16" customWidth="1"/>
    <col min="2571" max="2571" width="8.28515625" style="16" customWidth="1"/>
    <col min="2572" max="2572" width="8.7109375" style="16" customWidth="1"/>
    <col min="2573" max="2573" width="10.7109375" style="16" customWidth="1"/>
    <col min="2574" max="2574" width="8.28515625" style="16" customWidth="1"/>
    <col min="2575" max="2575" width="8.7109375" style="16" customWidth="1"/>
    <col min="2576" max="2576" width="9.140625" style="16"/>
    <col min="2577" max="2577" width="9.28515625" style="16" bestFit="1" customWidth="1"/>
    <col min="2578" max="2578" width="11.85546875" style="16" bestFit="1" customWidth="1"/>
    <col min="2579" max="2579" width="17.5703125" style="16" bestFit="1" customWidth="1"/>
    <col min="2580" max="2581" width="14.5703125" style="16" bestFit="1" customWidth="1"/>
    <col min="2582" max="2582" width="13.42578125" style="16" bestFit="1" customWidth="1"/>
    <col min="2583" max="2583" width="11.7109375" style="16" bestFit="1" customWidth="1"/>
    <col min="2584" max="2584" width="13.42578125" style="16" bestFit="1" customWidth="1"/>
    <col min="2585" max="2816" width="9.140625" style="16"/>
    <col min="2817" max="2817" width="12.85546875" style="16" customWidth="1"/>
    <col min="2818" max="2818" width="10.7109375" style="16" customWidth="1"/>
    <col min="2819" max="2819" width="8.28515625" style="16" customWidth="1"/>
    <col min="2820" max="2820" width="8.7109375" style="16" customWidth="1"/>
    <col min="2821" max="2821" width="10.7109375" style="16" customWidth="1"/>
    <col min="2822" max="2822" width="8.28515625" style="16" customWidth="1"/>
    <col min="2823" max="2823" width="8.7109375" style="16" customWidth="1"/>
    <col min="2824" max="2824" width="4.140625" style="16" customWidth="1"/>
    <col min="2825" max="2825" width="12.85546875" style="16" customWidth="1"/>
    <col min="2826" max="2826" width="10.7109375" style="16" customWidth="1"/>
    <col min="2827" max="2827" width="8.28515625" style="16" customWidth="1"/>
    <col min="2828" max="2828" width="8.7109375" style="16" customWidth="1"/>
    <col min="2829" max="2829" width="10.7109375" style="16" customWidth="1"/>
    <col min="2830" max="2830" width="8.28515625" style="16" customWidth="1"/>
    <col min="2831" max="2831" width="8.7109375" style="16" customWidth="1"/>
    <col min="2832" max="2832" width="9.140625" style="16"/>
    <col min="2833" max="2833" width="9.28515625" style="16" bestFit="1" customWidth="1"/>
    <col min="2834" max="2834" width="11.85546875" style="16" bestFit="1" customWidth="1"/>
    <col min="2835" max="2835" width="17.5703125" style="16" bestFit="1" customWidth="1"/>
    <col min="2836" max="2837" width="14.5703125" style="16" bestFit="1" customWidth="1"/>
    <col min="2838" max="2838" width="13.42578125" style="16" bestFit="1" customWidth="1"/>
    <col min="2839" max="2839" width="11.7109375" style="16" bestFit="1" customWidth="1"/>
    <col min="2840" max="2840" width="13.42578125" style="16" bestFit="1" customWidth="1"/>
    <col min="2841" max="3072" width="9.140625" style="16"/>
    <col min="3073" max="3073" width="12.85546875" style="16" customWidth="1"/>
    <col min="3074" max="3074" width="10.7109375" style="16" customWidth="1"/>
    <col min="3075" max="3075" width="8.28515625" style="16" customWidth="1"/>
    <col min="3076" max="3076" width="8.7109375" style="16" customWidth="1"/>
    <col min="3077" max="3077" width="10.7109375" style="16" customWidth="1"/>
    <col min="3078" max="3078" width="8.28515625" style="16" customWidth="1"/>
    <col min="3079" max="3079" width="8.7109375" style="16" customWidth="1"/>
    <col min="3080" max="3080" width="4.140625" style="16" customWidth="1"/>
    <col min="3081" max="3081" width="12.85546875" style="16" customWidth="1"/>
    <col min="3082" max="3082" width="10.7109375" style="16" customWidth="1"/>
    <col min="3083" max="3083" width="8.28515625" style="16" customWidth="1"/>
    <col min="3084" max="3084" width="8.7109375" style="16" customWidth="1"/>
    <col min="3085" max="3085" width="10.7109375" style="16" customWidth="1"/>
    <col min="3086" max="3086" width="8.28515625" style="16" customWidth="1"/>
    <col min="3087" max="3087" width="8.7109375" style="16" customWidth="1"/>
    <col min="3088" max="3088" width="9.140625" style="16"/>
    <col min="3089" max="3089" width="9.28515625" style="16" bestFit="1" customWidth="1"/>
    <col min="3090" max="3090" width="11.85546875" style="16" bestFit="1" customWidth="1"/>
    <col min="3091" max="3091" width="17.5703125" style="16" bestFit="1" customWidth="1"/>
    <col min="3092" max="3093" width="14.5703125" style="16" bestFit="1" customWidth="1"/>
    <col min="3094" max="3094" width="13.42578125" style="16" bestFit="1" customWidth="1"/>
    <col min="3095" max="3095" width="11.7109375" style="16" bestFit="1" customWidth="1"/>
    <col min="3096" max="3096" width="13.42578125" style="16" bestFit="1" customWidth="1"/>
    <col min="3097" max="3328" width="9.140625" style="16"/>
    <col min="3329" max="3329" width="12.85546875" style="16" customWidth="1"/>
    <col min="3330" max="3330" width="10.7109375" style="16" customWidth="1"/>
    <col min="3331" max="3331" width="8.28515625" style="16" customWidth="1"/>
    <col min="3332" max="3332" width="8.7109375" style="16" customWidth="1"/>
    <col min="3333" max="3333" width="10.7109375" style="16" customWidth="1"/>
    <col min="3334" max="3334" width="8.28515625" style="16" customWidth="1"/>
    <col min="3335" max="3335" width="8.7109375" style="16" customWidth="1"/>
    <col min="3336" max="3336" width="4.140625" style="16" customWidth="1"/>
    <col min="3337" max="3337" width="12.85546875" style="16" customWidth="1"/>
    <col min="3338" max="3338" width="10.7109375" style="16" customWidth="1"/>
    <col min="3339" max="3339" width="8.28515625" style="16" customWidth="1"/>
    <col min="3340" max="3340" width="8.7109375" style="16" customWidth="1"/>
    <col min="3341" max="3341" width="10.7109375" style="16" customWidth="1"/>
    <col min="3342" max="3342" width="8.28515625" style="16" customWidth="1"/>
    <col min="3343" max="3343" width="8.7109375" style="16" customWidth="1"/>
    <col min="3344" max="3344" width="9.140625" style="16"/>
    <col min="3345" max="3345" width="9.28515625" style="16" bestFit="1" customWidth="1"/>
    <col min="3346" max="3346" width="11.85546875" style="16" bestFit="1" customWidth="1"/>
    <col min="3347" max="3347" width="17.5703125" style="16" bestFit="1" customWidth="1"/>
    <col min="3348" max="3349" width="14.5703125" style="16" bestFit="1" customWidth="1"/>
    <col min="3350" max="3350" width="13.42578125" style="16" bestFit="1" customWidth="1"/>
    <col min="3351" max="3351" width="11.7109375" style="16" bestFit="1" customWidth="1"/>
    <col min="3352" max="3352" width="13.42578125" style="16" bestFit="1" customWidth="1"/>
    <col min="3353" max="3584" width="9.140625" style="16"/>
    <col min="3585" max="3585" width="12.85546875" style="16" customWidth="1"/>
    <col min="3586" max="3586" width="10.7109375" style="16" customWidth="1"/>
    <col min="3587" max="3587" width="8.28515625" style="16" customWidth="1"/>
    <col min="3588" max="3588" width="8.7109375" style="16" customWidth="1"/>
    <col min="3589" max="3589" width="10.7109375" style="16" customWidth="1"/>
    <col min="3590" max="3590" width="8.28515625" style="16" customWidth="1"/>
    <col min="3591" max="3591" width="8.7109375" style="16" customWidth="1"/>
    <col min="3592" max="3592" width="4.140625" style="16" customWidth="1"/>
    <col min="3593" max="3593" width="12.85546875" style="16" customWidth="1"/>
    <col min="3594" max="3594" width="10.7109375" style="16" customWidth="1"/>
    <col min="3595" max="3595" width="8.28515625" style="16" customWidth="1"/>
    <col min="3596" max="3596" width="8.7109375" style="16" customWidth="1"/>
    <col min="3597" max="3597" width="10.7109375" style="16" customWidth="1"/>
    <col min="3598" max="3598" width="8.28515625" style="16" customWidth="1"/>
    <col min="3599" max="3599" width="8.7109375" style="16" customWidth="1"/>
    <col min="3600" max="3600" width="9.140625" style="16"/>
    <col min="3601" max="3601" width="9.28515625" style="16" bestFit="1" customWidth="1"/>
    <col min="3602" max="3602" width="11.85546875" style="16" bestFit="1" customWidth="1"/>
    <col min="3603" max="3603" width="17.5703125" style="16" bestFit="1" customWidth="1"/>
    <col min="3604" max="3605" width="14.5703125" style="16" bestFit="1" customWidth="1"/>
    <col min="3606" max="3606" width="13.42578125" style="16" bestFit="1" customWidth="1"/>
    <col min="3607" max="3607" width="11.7109375" style="16" bestFit="1" customWidth="1"/>
    <col min="3608" max="3608" width="13.42578125" style="16" bestFit="1" customWidth="1"/>
    <col min="3609" max="3840" width="9.140625" style="16"/>
    <col min="3841" max="3841" width="12.85546875" style="16" customWidth="1"/>
    <col min="3842" max="3842" width="10.7109375" style="16" customWidth="1"/>
    <col min="3843" max="3843" width="8.28515625" style="16" customWidth="1"/>
    <col min="3844" max="3844" width="8.7109375" style="16" customWidth="1"/>
    <col min="3845" max="3845" width="10.7109375" style="16" customWidth="1"/>
    <col min="3846" max="3846" width="8.28515625" style="16" customWidth="1"/>
    <col min="3847" max="3847" width="8.7109375" style="16" customWidth="1"/>
    <col min="3848" max="3848" width="4.140625" style="16" customWidth="1"/>
    <col min="3849" max="3849" width="12.85546875" style="16" customWidth="1"/>
    <col min="3850" max="3850" width="10.7109375" style="16" customWidth="1"/>
    <col min="3851" max="3851" width="8.28515625" style="16" customWidth="1"/>
    <col min="3852" max="3852" width="8.7109375" style="16" customWidth="1"/>
    <col min="3853" max="3853" width="10.7109375" style="16" customWidth="1"/>
    <col min="3854" max="3854" width="8.28515625" style="16" customWidth="1"/>
    <col min="3855" max="3855" width="8.7109375" style="16" customWidth="1"/>
    <col min="3856" max="3856" width="9.140625" style="16"/>
    <col min="3857" max="3857" width="9.28515625" style="16" bestFit="1" customWidth="1"/>
    <col min="3858" max="3858" width="11.85546875" style="16" bestFit="1" customWidth="1"/>
    <col min="3859" max="3859" width="17.5703125" style="16" bestFit="1" customWidth="1"/>
    <col min="3860" max="3861" width="14.5703125" style="16" bestFit="1" customWidth="1"/>
    <col min="3862" max="3862" width="13.42578125" style="16" bestFit="1" customWidth="1"/>
    <col min="3863" max="3863" width="11.7109375" style="16" bestFit="1" customWidth="1"/>
    <col min="3864" max="3864" width="13.42578125" style="16" bestFit="1" customWidth="1"/>
    <col min="3865" max="4096" width="9.140625" style="16"/>
    <col min="4097" max="4097" width="12.85546875" style="16" customWidth="1"/>
    <col min="4098" max="4098" width="10.7109375" style="16" customWidth="1"/>
    <col min="4099" max="4099" width="8.28515625" style="16" customWidth="1"/>
    <col min="4100" max="4100" width="8.7109375" style="16" customWidth="1"/>
    <col min="4101" max="4101" width="10.7109375" style="16" customWidth="1"/>
    <col min="4102" max="4102" width="8.28515625" style="16" customWidth="1"/>
    <col min="4103" max="4103" width="8.7109375" style="16" customWidth="1"/>
    <col min="4104" max="4104" width="4.140625" style="16" customWidth="1"/>
    <col min="4105" max="4105" width="12.85546875" style="16" customWidth="1"/>
    <col min="4106" max="4106" width="10.7109375" style="16" customWidth="1"/>
    <col min="4107" max="4107" width="8.28515625" style="16" customWidth="1"/>
    <col min="4108" max="4108" width="8.7109375" style="16" customWidth="1"/>
    <col min="4109" max="4109" width="10.7109375" style="16" customWidth="1"/>
    <col min="4110" max="4110" width="8.28515625" style="16" customWidth="1"/>
    <col min="4111" max="4111" width="8.7109375" style="16" customWidth="1"/>
    <col min="4112" max="4112" width="9.140625" style="16"/>
    <col min="4113" max="4113" width="9.28515625" style="16" bestFit="1" customWidth="1"/>
    <col min="4114" max="4114" width="11.85546875" style="16" bestFit="1" customWidth="1"/>
    <col min="4115" max="4115" width="17.5703125" style="16" bestFit="1" customWidth="1"/>
    <col min="4116" max="4117" width="14.5703125" style="16" bestFit="1" customWidth="1"/>
    <col min="4118" max="4118" width="13.42578125" style="16" bestFit="1" customWidth="1"/>
    <col min="4119" max="4119" width="11.7109375" style="16" bestFit="1" customWidth="1"/>
    <col min="4120" max="4120" width="13.42578125" style="16" bestFit="1" customWidth="1"/>
    <col min="4121" max="4352" width="9.140625" style="16"/>
    <col min="4353" max="4353" width="12.85546875" style="16" customWidth="1"/>
    <col min="4354" max="4354" width="10.7109375" style="16" customWidth="1"/>
    <col min="4355" max="4355" width="8.28515625" style="16" customWidth="1"/>
    <col min="4356" max="4356" width="8.7109375" style="16" customWidth="1"/>
    <col min="4357" max="4357" width="10.7109375" style="16" customWidth="1"/>
    <col min="4358" max="4358" width="8.28515625" style="16" customWidth="1"/>
    <col min="4359" max="4359" width="8.7109375" style="16" customWidth="1"/>
    <col min="4360" max="4360" width="4.140625" style="16" customWidth="1"/>
    <col min="4361" max="4361" width="12.85546875" style="16" customWidth="1"/>
    <col min="4362" max="4362" width="10.7109375" style="16" customWidth="1"/>
    <col min="4363" max="4363" width="8.28515625" style="16" customWidth="1"/>
    <col min="4364" max="4364" width="8.7109375" style="16" customWidth="1"/>
    <col min="4365" max="4365" width="10.7109375" style="16" customWidth="1"/>
    <col min="4366" max="4366" width="8.28515625" style="16" customWidth="1"/>
    <col min="4367" max="4367" width="8.7109375" style="16" customWidth="1"/>
    <col min="4368" max="4368" width="9.140625" style="16"/>
    <col min="4369" max="4369" width="9.28515625" style="16" bestFit="1" customWidth="1"/>
    <col min="4370" max="4370" width="11.85546875" style="16" bestFit="1" customWidth="1"/>
    <col min="4371" max="4371" width="17.5703125" style="16" bestFit="1" customWidth="1"/>
    <col min="4372" max="4373" width="14.5703125" style="16" bestFit="1" customWidth="1"/>
    <col min="4374" max="4374" width="13.42578125" style="16" bestFit="1" customWidth="1"/>
    <col min="4375" max="4375" width="11.7109375" style="16" bestFit="1" customWidth="1"/>
    <col min="4376" max="4376" width="13.42578125" style="16" bestFit="1" customWidth="1"/>
    <col min="4377" max="4608" width="9.140625" style="16"/>
    <col min="4609" max="4609" width="12.85546875" style="16" customWidth="1"/>
    <col min="4610" max="4610" width="10.7109375" style="16" customWidth="1"/>
    <col min="4611" max="4611" width="8.28515625" style="16" customWidth="1"/>
    <col min="4612" max="4612" width="8.7109375" style="16" customWidth="1"/>
    <col min="4613" max="4613" width="10.7109375" style="16" customWidth="1"/>
    <col min="4614" max="4614" width="8.28515625" style="16" customWidth="1"/>
    <col min="4615" max="4615" width="8.7109375" style="16" customWidth="1"/>
    <col min="4616" max="4616" width="4.140625" style="16" customWidth="1"/>
    <col min="4617" max="4617" width="12.85546875" style="16" customWidth="1"/>
    <col min="4618" max="4618" width="10.7109375" style="16" customWidth="1"/>
    <col min="4619" max="4619" width="8.28515625" style="16" customWidth="1"/>
    <col min="4620" max="4620" width="8.7109375" style="16" customWidth="1"/>
    <col min="4621" max="4621" width="10.7109375" style="16" customWidth="1"/>
    <col min="4622" max="4622" width="8.28515625" style="16" customWidth="1"/>
    <col min="4623" max="4623" width="8.7109375" style="16" customWidth="1"/>
    <col min="4624" max="4624" width="9.140625" style="16"/>
    <col min="4625" max="4625" width="9.28515625" style="16" bestFit="1" customWidth="1"/>
    <col min="4626" max="4626" width="11.85546875" style="16" bestFit="1" customWidth="1"/>
    <col min="4627" max="4627" width="17.5703125" style="16" bestFit="1" customWidth="1"/>
    <col min="4628" max="4629" width="14.5703125" style="16" bestFit="1" customWidth="1"/>
    <col min="4630" max="4630" width="13.42578125" style="16" bestFit="1" customWidth="1"/>
    <col min="4631" max="4631" width="11.7109375" style="16" bestFit="1" customWidth="1"/>
    <col min="4632" max="4632" width="13.42578125" style="16" bestFit="1" customWidth="1"/>
    <col min="4633" max="4864" width="9.140625" style="16"/>
    <col min="4865" max="4865" width="12.85546875" style="16" customWidth="1"/>
    <col min="4866" max="4866" width="10.7109375" style="16" customWidth="1"/>
    <col min="4867" max="4867" width="8.28515625" style="16" customWidth="1"/>
    <col min="4868" max="4868" width="8.7109375" style="16" customWidth="1"/>
    <col min="4869" max="4869" width="10.7109375" style="16" customWidth="1"/>
    <col min="4870" max="4870" width="8.28515625" style="16" customWidth="1"/>
    <col min="4871" max="4871" width="8.7109375" style="16" customWidth="1"/>
    <col min="4872" max="4872" width="4.140625" style="16" customWidth="1"/>
    <col min="4873" max="4873" width="12.85546875" style="16" customWidth="1"/>
    <col min="4874" max="4874" width="10.7109375" style="16" customWidth="1"/>
    <col min="4875" max="4875" width="8.28515625" style="16" customWidth="1"/>
    <col min="4876" max="4876" width="8.7109375" style="16" customWidth="1"/>
    <col min="4877" max="4877" width="10.7109375" style="16" customWidth="1"/>
    <col min="4878" max="4878" width="8.28515625" style="16" customWidth="1"/>
    <col min="4879" max="4879" width="8.7109375" style="16" customWidth="1"/>
    <col min="4880" max="4880" width="9.140625" style="16"/>
    <col min="4881" max="4881" width="9.28515625" style="16" bestFit="1" customWidth="1"/>
    <col min="4882" max="4882" width="11.85546875" style="16" bestFit="1" customWidth="1"/>
    <col min="4883" max="4883" width="17.5703125" style="16" bestFit="1" customWidth="1"/>
    <col min="4884" max="4885" width="14.5703125" style="16" bestFit="1" customWidth="1"/>
    <col min="4886" max="4886" width="13.42578125" style="16" bestFit="1" customWidth="1"/>
    <col min="4887" max="4887" width="11.7109375" style="16" bestFit="1" customWidth="1"/>
    <col min="4888" max="4888" width="13.42578125" style="16" bestFit="1" customWidth="1"/>
    <col min="4889" max="5120" width="9.140625" style="16"/>
    <col min="5121" max="5121" width="12.85546875" style="16" customWidth="1"/>
    <col min="5122" max="5122" width="10.7109375" style="16" customWidth="1"/>
    <col min="5123" max="5123" width="8.28515625" style="16" customWidth="1"/>
    <col min="5124" max="5124" width="8.7109375" style="16" customWidth="1"/>
    <col min="5125" max="5125" width="10.7109375" style="16" customWidth="1"/>
    <col min="5126" max="5126" width="8.28515625" style="16" customWidth="1"/>
    <col min="5127" max="5127" width="8.7109375" style="16" customWidth="1"/>
    <col min="5128" max="5128" width="4.140625" style="16" customWidth="1"/>
    <col min="5129" max="5129" width="12.85546875" style="16" customWidth="1"/>
    <col min="5130" max="5130" width="10.7109375" style="16" customWidth="1"/>
    <col min="5131" max="5131" width="8.28515625" style="16" customWidth="1"/>
    <col min="5132" max="5132" width="8.7109375" style="16" customWidth="1"/>
    <col min="5133" max="5133" width="10.7109375" style="16" customWidth="1"/>
    <col min="5134" max="5134" width="8.28515625" style="16" customWidth="1"/>
    <col min="5135" max="5135" width="8.7109375" style="16" customWidth="1"/>
    <col min="5136" max="5136" width="9.140625" style="16"/>
    <col min="5137" max="5137" width="9.28515625" style="16" bestFit="1" customWidth="1"/>
    <col min="5138" max="5138" width="11.85546875" style="16" bestFit="1" customWidth="1"/>
    <col min="5139" max="5139" width="17.5703125" style="16" bestFit="1" customWidth="1"/>
    <col min="5140" max="5141" width="14.5703125" style="16" bestFit="1" customWidth="1"/>
    <col min="5142" max="5142" width="13.42578125" style="16" bestFit="1" customWidth="1"/>
    <col min="5143" max="5143" width="11.7109375" style="16" bestFit="1" customWidth="1"/>
    <col min="5144" max="5144" width="13.42578125" style="16" bestFit="1" customWidth="1"/>
    <col min="5145" max="5376" width="9.140625" style="16"/>
    <col min="5377" max="5377" width="12.85546875" style="16" customWidth="1"/>
    <col min="5378" max="5378" width="10.7109375" style="16" customWidth="1"/>
    <col min="5379" max="5379" width="8.28515625" style="16" customWidth="1"/>
    <col min="5380" max="5380" width="8.7109375" style="16" customWidth="1"/>
    <col min="5381" max="5381" width="10.7109375" style="16" customWidth="1"/>
    <col min="5382" max="5382" width="8.28515625" style="16" customWidth="1"/>
    <col min="5383" max="5383" width="8.7109375" style="16" customWidth="1"/>
    <col min="5384" max="5384" width="4.140625" style="16" customWidth="1"/>
    <col min="5385" max="5385" width="12.85546875" style="16" customWidth="1"/>
    <col min="5386" max="5386" width="10.7109375" style="16" customWidth="1"/>
    <col min="5387" max="5387" width="8.28515625" style="16" customWidth="1"/>
    <col min="5388" max="5388" width="8.7109375" style="16" customWidth="1"/>
    <col min="5389" max="5389" width="10.7109375" style="16" customWidth="1"/>
    <col min="5390" max="5390" width="8.28515625" style="16" customWidth="1"/>
    <col min="5391" max="5391" width="8.7109375" style="16" customWidth="1"/>
    <col min="5392" max="5392" width="9.140625" style="16"/>
    <col min="5393" max="5393" width="9.28515625" style="16" bestFit="1" customWidth="1"/>
    <col min="5394" max="5394" width="11.85546875" style="16" bestFit="1" customWidth="1"/>
    <col min="5395" max="5395" width="17.5703125" style="16" bestFit="1" customWidth="1"/>
    <col min="5396" max="5397" width="14.5703125" style="16" bestFit="1" customWidth="1"/>
    <col min="5398" max="5398" width="13.42578125" style="16" bestFit="1" customWidth="1"/>
    <col min="5399" max="5399" width="11.7109375" style="16" bestFit="1" customWidth="1"/>
    <col min="5400" max="5400" width="13.42578125" style="16" bestFit="1" customWidth="1"/>
    <col min="5401" max="5632" width="9.140625" style="16"/>
    <col min="5633" max="5633" width="12.85546875" style="16" customWidth="1"/>
    <col min="5634" max="5634" width="10.7109375" style="16" customWidth="1"/>
    <col min="5635" max="5635" width="8.28515625" style="16" customWidth="1"/>
    <col min="5636" max="5636" width="8.7109375" style="16" customWidth="1"/>
    <col min="5637" max="5637" width="10.7109375" style="16" customWidth="1"/>
    <col min="5638" max="5638" width="8.28515625" style="16" customWidth="1"/>
    <col min="5639" max="5639" width="8.7109375" style="16" customWidth="1"/>
    <col min="5640" max="5640" width="4.140625" style="16" customWidth="1"/>
    <col min="5641" max="5641" width="12.85546875" style="16" customWidth="1"/>
    <col min="5642" max="5642" width="10.7109375" style="16" customWidth="1"/>
    <col min="5643" max="5643" width="8.28515625" style="16" customWidth="1"/>
    <col min="5644" max="5644" width="8.7109375" style="16" customWidth="1"/>
    <col min="5645" max="5645" width="10.7109375" style="16" customWidth="1"/>
    <col min="5646" max="5646" width="8.28515625" style="16" customWidth="1"/>
    <col min="5647" max="5647" width="8.7109375" style="16" customWidth="1"/>
    <col min="5648" max="5648" width="9.140625" style="16"/>
    <col min="5649" max="5649" width="9.28515625" style="16" bestFit="1" customWidth="1"/>
    <col min="5650" max="5650" width="11.85546875" style="16" bestFit="1" customWidth="1"/>
    <col min="5651" max="5651" width="17.5703125" style="16" bestFit="1" customWidth="1"/>
    <col min="5652" max="5653" width="14.5703125" style="16" bestFit="1" customWidth="1"/>
    <col min="5654" max="5654" width="13.42578125" style="16" bestFit="1" customWidth="1"/>
    <col min="5655" max="5655" width="11.7109375" style="16" bestFit="1" customWidth="1"/>
    <col min="5656" max="5656" width="13.42578125" style="16" bestFit="1" customWidth="1"/>
    <col min="5657" max="5888" width="9.140625" style="16"/>
    <col min="5889" max="5889" width="12.85546875" style="16" customWidth="1"/>
    <col min="5890" max="5890" width="10.7109375" style="16" customWidth="1"/>
    <col min="5891" max="5891" width="8.28515625" style="16" customWidth="1"/>
    <col min="5892" max="5892" width="8.7109375" style="16" customWidth="1"/>
    <col min="5893" max="5893" width="10.7109375" style="16" customWidth="1"/>
    <col min="5894" max="5894" width="8.28515625" style="16" customWidth="1"/>
    <col min="5895" max="5895" width="8.7109375" style="16" customWidth="1"/>
    <col min="5896" max="5896" width="4.140625" style="16" customWidth="1"/>
    <col min="5897" max="5897" width="12.85546875" style="16" customWidth="1"/>
    <col min="5898" max="5898" width="10.7109375" style="16" customWidth="1"/>
    <col min="5899" max="5899" width="8.28515625" style="16" customWidth="1"/>
    <col min="5900" max="5900" width="8.7109375" style="16" customWidth="1"/>
    <col min="5901" max="5901" width="10.7109375" style="16" customWidth="1"/>
    <col min="5902" max="5902" width="8.28515625" style="16" customWidth="1"/>
    <col min="5903" max="5903" width="8.7109375" style="16" customWidth="1"/>
    <col min="5904" max="5904" width="9.140625" style="16"/>
    <col min="5905" max="5905" width="9.28515625" style="16" bestFit="1" customWidth="1"/>
    <col min="5906" max="5906" width="11.85546875" style="16" bestFit="1" customWidth="1"/>
    <col min="5907" max="5907" width="17.5703125" style="16" bestFit="1" customWidth="1"/>
    <col min="5908" max="5909" width="14.5703125" style="16" bestFit="1" customWidth="1"/>
    <col min="5910" max="5910" width="13.42578125" style="16" bestFit="1" customWidth="1"/>
    <col min="5911" max="5911" width="11.7109375" style="16" bestFit="1" customWidth="1"/>
    <col min="5912" max="5912" width="13.42578125" style="16" bestFit="1" customWidth="1"/>
    <col min="5913" max="6144" width="9.140625" style="16"/>
    <col min="6145" max="6145" width="12.85546875" style="16" customWidth="1"/>
    <col min="6146" max="6146" width="10.7109375" style="16" customWidth="1"/>
    <col min="6147" max="6147" width="8.28515625" style="16" customWidth="1"/>
    <col min="6148" max="6148" width="8.7109375" style="16" customWidth="1"/>
    <col min="6149" max="6149" width="10.7109375" style="16" customWidth="1"/>
    <col min="6150" max="6150" width="8.28515625" style="16" customWidth="1"/>
    <col min="6151" max="6151" width="8.7109375" style="16" customWidth="1"/>
    <col min="6152" max="6152" width="4.140625" style="16" customWidth="1"/>
    <col min="6153" max="6153" width="12.85546875" style="16" customWidth="1"/>
    <col min="6154" max="6154" width="10.7109375" style="16" customWidth="1"/>
    <col min="6155" max="6155" width="8.28515625" style="16" customWidth="1"/>
    <col min="6156" max="6156" width="8.7109375" style="16" customWidth="1"/>
    <col min="6157" max="6157" width="10.7109375" style="16" customWidth="1"/>
    <col min="6158" max="6158" width="8.28515625" style="16" customWidth="1"/>
    <col min="6159" max="6159" width="8.7109375" style="16" customWidth="1"/>
    <col min="6160" max="6160" width="9.140625" style="16"/>
    <col min="6161" max="6161" width="9.28515625" style="16" bestFit="1" customWidth="1"/>
    <col min="6162" max="6162" width="11.85546875" style="16" bestFit="1" customWidth="1"/>
    <col min="6163" max="6163" width="17.5703125" style="16" bestFit="1" customWidth="1"/>
    <col min="6164" max="6165" width="14.5703125" style="16" bestFit="1" customWidth="1"/>
    <col min="6166" max="6166" width="13.42578125" style="16" bestFit="1" customWidth="1"/>
    <col min="6167" max="6167" width="11.7109375" style="16" bestFit="1" customWidth="1"/>
    <col min="6168" max="6168" width="13.42578125" style="16" bestFit="1" customWidth="1"/>
    <col min="6169" max="6400" width="9.140625" style="16"/>
    <col min="6401" max="6401" width="12.85546875" style="16" customWidth="1"/>
    <col min="6402" max="6402" width="10.7109375" style="16" customWidth="1"/>
    <col min="6403" max="6403" width="8.28515625" style="16" customWidth="1"/>
    <col min="6404" max="6404" width="8.7109375" style="16" customWidth="1"/>
    <col min="6405" max="6405" width="10.7109375" style="16" customWidth="1"/>
    <col min="6406" max="6406" width="8.28515625" style="16" customWidth="1"/>
    <col min="6407" max="6407" width="8.7109375" style="16" customWidth="1"/>
    <col min="6408" max="6408" width="4.140625" style="16" customWidth="1"/>
    <col min="6409" max="6409" width="12.85546875" style="16" customWidth="1"/>
    <col min="6410" max="6410" width="10.7109375" style="16" customWidth="1"/>
    <col min="6411" max="6411" width="8.28515625" style="16" customWidth="1"/>
    <col min="6412" max="6412" width="8.7109375" style="16" customWidth="1"/>
    <col min="6413" max="6413" width="10.7109375" style="16" customWidth="1"/>
    <col min="6414" max="6414" width="8.28515625" style="16" customWidth="1"/>
    <col min="6415" max="6415" width="8.7109375" style="16" customWidth="1"/>
    <col min="6416" max="6416" width="9.140625" style="16"/>
    <col min="6417" max="6417" width="9.28515625" style="16" bestFit="1" customWidth="1"/>
    <col min="6418" max="6418" width="11.85546875" style="16" bestFit="1" customWidth="1"/>
    <col min="6419" max="6419" width="17.5703125" style="16" bestFit="1" customWidth="1"/>
    <col min="6420" max="6421" width="14.5703125" style="16" bestFit="1" customWidth="1"/>
    <col min="6422" max="6422" width="13.42578125" style="16" bestFit="1" customWidth="1"/>
    <col min="6423" max="6423" width="11.7109375" style="16" bestFit="1" customWidth="1"/>
    <col min="6424" max="6424" width="13.42578125" style="16" bestFit="1" customWidth="1"/>
    <col min="6425" max="6656" width="9.140625" style="16"/>
    <col min="6657" max="6657" width="12.85546875" style="16" customWidth="1"/>
    <col min="6658" max="6658" width="10.7109375" style="16" customWidth="1"/>
    <col min="6659" max="6659" width="8.28515625" style="16" customWidth="1"/>
    <col min="6660" max="6660" width="8.7109375" style="16" customWidth="1"/>
    <col min="6661" max="6661" width="10.7109375" style="16" customWidth="1"/>
    <col min="6662" max="6662" width="8.28515625" style="16" customWidth="1"/>
    <col min="6663" max="6663" width="8.7109375" style="16" customWidth="1"/>
    <col min="6664" max="6664" width="4.140625" style="16" customWidth="1"/>
    <col min="6665" max="6665" width="12.85546875" style="16" customWidth="1"/>
    <col min="6666" max="6666" width="10.7109375" style="16" customWidth="1"/>
    <col min="6667" max="6667" width="8.28515625" style="16" customWidth="1"/>
    <col min="6668" max="6668" width="8.7109375" style="16" customWidth="1"/>
    <col min="6669" max="6669" width="10.7109375" style="16" customWidth="1"/>
    <col min="6670" max="6670" width="8.28515625" style="16" customWidth="1"/>
    <col min="6671" max="6671" width="8.7109375" style="16" customWidth="1"/>
    <col min="6672" max="6672" width="9.140625" style="16"/>
    <col min="6673" max="6673" width="9.28515625" style="16" bestFit="1" customWidth="1"/>
    <col min="6674" max="6674" width="11.85546875" style="16" bestFit="1" customWidth="1"/>
    <col min="6675" max="6675" width="17.5703125" style="16" bestFit="1" customWidth="1"/>
    <col min="6676" max="6677" width="14.5703125" style="16" bestFit="1" customWidth="1"/>
    <col min="6678" max="6678" width="13.42578125" style="16" bestFit="1" customWidth="1"/>
    <col min="6679" max="6679" width="11.7109375" style="16" bestFit="1" customWidth="1"/>
    <col min="6680" max="6680" width="13.42578125" style="16" bestFit="1" customWidth="1"/>
    <col min="6681" max="6912" width="9.140625" style="16"/>
    <col min="6913" max="6913" width="12.85546875" style="16" customWidth="1"/>
    <col min="6914" max="6914" width="10.7109375" style="16" customWidth="1"/>
    <col min="6915" max="6915" width="8.28515625" style="16" customWidth="1"/>
    <col min="6916" max="6916" width="8.7109375" style="16" customWidth="1"/>
    <col min="6917" max="6917" width="10.7109375" style="16" customWidth="1"/>
    <col min="6918" max="6918" width="8.28515625" style="16" customWidth="1"/>
    <col min="6919" max="6919" width="8.7109375" style="16" customWidth="1"/>
    <col min="6920" max="6920" width="4.140625" style="16" customWidth="1"/>
    <col min="6921" max="6921" width="12.85546875" style="16" customWidth="1"/>
    <col min="6922" max="6922" width="10.7109375" style="16" customWidth="1"/>
    <col min="6923" max="6923" width="8.28515625" style="16" customWidth="1"/>
    <col min="6924" max="6924" width="8.7109375" style="16" customWidth="1"/>
    <col min="6925" max="6925" width="10.7109375" style="16" customWidth="1"/>
    <col min="6926" max="6926" width="8.28515625" style="16" customWidth="1"/>
    <col min="6927" max="6927" width="8.7109375" style="16" customWidth="1"/>
    <col min="6928" max="6928" width="9.140625" style="16"/>
    <col min="6929" max="6929" width="9.28515625" style="16" bestFit="1" customWidth="1"/>
    <col min="6930" max="6930" width="11.85546875" style="16" bestFit="1" customWidth="1"/>
    <col min="6931" max="6931" width="17.5703125" style="16" bestFit="1" customWidth="1"/>
    <col min="6932" max="6933" width="14.5703125" style="16" bestFit="1" customWidth="1"/>
    <col min="6934" max="6934" width="13.42578125" style="16" bestFit="1" customWidth="1"/>
    <col min="6935" max="6935" width="11.7109375" style="16" bestFit="1" customWidth="1"/>
    <col min="6936" max="6936" width="13.42578125" style="16" bestFit="1" customWidth="1"/>
    <col min="6937" max="7168" width="9.140625" style="16"/>
    <col min="7169" max="7169" width="12.85546875" style="16" customWidth="1"/>
    <col min="7170" max="7170" width="10.7109375" style="16" customWidth="1"/>
    <col min="7171" max="7171" width="8.28515625" style="16" customWidth="1"/>
    <col min="7172" max="7172" width="8.7109375" style="16" customWidth="1"/>
    <col min="7173" max="7173" width="10.7109375" style="16" customWidth="1"/>
    <col min="7174" max="7174" width="8.28515625" style="16" customWidth="1"/>
    <col min="7175" max="7175" width="8.7109375" style="16" customWidth="1"/>
    <col min="7176" max="7176" width="4.140625" style="16" customWidth="1"/>
    <col min="7177" max="7177" width="12.85546875" style="16" customWidth="1"/>
    <col min="7178" max="7178" width="10.7109375" style="16" customWidth="1"/>
    <col min="7179" max="7179" width="8.28515625" style="16" customWidth="1"/>
    <col min="7180" max="7180" width="8.7109375" style="16" customWidth="1"/>
    <col min="7181" max="7181" width="10.7109375" style="16" customWidth="1"/>
    <col min="7182" max="7182" width="8.28515625" style="16" customWidth="1"/>
    <col min="7183" max="7183" width="8.7109375" style="16" customWidth="1"/>
    <col min="7184" max="7184" width="9.140625" style="16"/>
    <col min="7185" max="7185" width="9.28515625" style="16" bestFit="1" customWidth="1"/>
    <col min="7186" max="7186" width="11.85546875" style="16" bestFit="1" customWidth="1"/>
    <col min="7187" max="7187" width="17.5703125" style="16" bestFit="1" customWidth="1"/>
    <col min="7188" max="7189" width="14.5703125" style="16" bestFit="1" customWidth="1"/>
    <col min="7190" max="7190" width="13.42578125" style="16" bestFit="1" customWidth="1"/>
    <col min="7191" max="7191" width="11.7109375" style="16" bestFit="1" customWidth="1"/>
    <col min="7192" max="7192" width="13.42578125" style="16" bestFit="1" customWidth="1"/>
    <col min="7193" max="7424" width="9.140625" style="16"/>
    <col min="7425" max="7425" width="12.85546875" style="16" customWidth="1"/>
    <col min="7426" max="7426" width="10.7109375" style="16" customWidth="1"/>
    <col min="7427" max="7427" width="8.28515625" style="16" customWidth="1"/>
    <col min="7428" max="7428" width="8.7109375" style="16" customWidth="1"/>
    <col min="7429" max="7429" width="10.7109375" style="16" customWidth="1"/>
    <col min="7430" max="7430" width="8.28515625" style="16" customWidth="1"/>
    <col min="7431" max="7431" width="8.7109375" style="16" customWidth="1"/>
    <col min="7432" max="7432" width="4.140625" style="16" customWidth="1"/>
    <col min="7433" max="7433" width="12.85546875" style="16" customWidth="1"/>
    <col min="7434" max="7434" width="10.7109375" style="16" customWidth="1"/>
    <col min="7435" max="7435" width="8.28515625" style="16" customWidth="1"/>
    <col min="7436" max="7436" width="8.7109375" style="16" customWidth="1"/>
    <col min="7437" max="7437" width="10.7109375" style="16" customWidth="1"/>
    <col min="7438" max="7438" width="8.28515625" style="16" customWidth="1"/>
    <col min="7439" max="7439" width="8.7109375" style="16" customWidth="1"/>
    <col min="7440" max="7440" width="9.140625" style="16"/>
    <col min="7441" max="7441" width="9.28515625" style="16" bestFit="1" customWidth="1"/>
    <col min="7442" max="7442" width="11.85546875" style="16" bestFit="1" customWidth="1"/>
    <col min="7443" max="7443" width="17.5703125" style="16" bestFit="1" customWidth="1"/>
    <col min="7444" max="7445" width="14.5703125" style="16" bestFit="1" customWidth="1"/>
    <col min="7446" max="7446" width="13.42578125" style="16" bestFit="1" customWidth="1"/>
    <col min="7447" max="7447" width="11.7109375" style="16" bestFit="1" customWidth="1"/>
    <col min="7448" max="7448" width="13.42578125" style="16" bestFit="1" customWidth="1"/>
    <col min="7449" max="7680" width="9.140625" style="16"/>
    <col min="7681" max="7681" width="12.85546875" style="16" customWidth="1"/>
    <col min="7682" max="7682" width="10.7109375" style="16" customWidth="1"/>
    <col min="7683" max="7683" width="8.28515625" style="16" customWidth="1"/>
    <col min="7684" max="7684" width="8.7109375" style="16" customWidth="1"/>
    <col min="7685" max="7685" width="10.7109375" style="16" customWidth="1"/>
    <col min="7686" max="7686" width="8.28515625" style="16" customWidth="1"/>
    <col min="7687" max="7687" width="8.7109375" style="16" customWidth="1"/>
    <col min="7688" max="7688" width="4.140625" style="16" customWidth="1"/>
    <col min="7689" max="7689" width="12.85546875" style="16" customWidth="1"/>
    <col min="7690" max="7690" width="10.7109375" style="16" customWidth="1"/>
    <col min="7691" max="7691" width="8.28515625" style="16" customWidth="1"/>
    <col min="7692" max="7692" width="8.7109375" style="16" customWidth="1"/>
    <col min="7693" max="7693" width="10.7109375" style="16" customWidth="1"/>
    <col min="7694" max="7694" width="8.28515625" style="16" customWidth="1"/>
    <col min="7695" max="7695" width="8.7109375" style="16" customWidth="1"/>
    <col min="7696" max="7696" width="9.140625" style="16"/>
    <col min="7697" max="7697" width="9.28515625" style="16" bestFit="1" customWidth="1"/>
    <col min="7698" max="7698" width="11.85546875" style="16" bestFit="1" customWidth="1"/>
    <col min="7699" max="7699" width="17.5703125" style="16" bestFit="1" customWidth="1"/>
    <col min="7700" max="7701" width="14.5703125" style="16" bestFit="1" customWidth="1"/>
    <col min="7702" max="7702" width="13.42578125" style="16" bestFit="1" customWidth="1"/>
    <col min="7703" max="7703" width="11.7109375" style="16" bestFit="1" customWidth="1"/>
    <col min="7704" max="7704" width="13.42578125" style="16" bestFit="1" customWidth="1"/>
    <col min="7705" max="7936" width="9.140625" style="16"/>
    <col min="7937" max="7937" width="12.85546875" style="16" customWidth="1"/>
    <col min="7938" max="7938" width="10.7109375" style="16" customWidth="1"/>
    <col min="7939" max="7939" width="8.28515625" style="16" customWidth="1"/>
    <col min="7940" max="7940" width="8.7109375" style="16" customWidth="1"/>
    <col min="7941" max="7941" width="10.7109375" style="16" customWidth="1"/>
    <col min="7942" max="7942" width="8.28515625" style="16" customWidth="1"/>
    <col min="7943" max="7943" width="8.7109375" style="16" customWidth="1"/>
    <col min="7944" max="7944" width="4.140625" style="16" customWidth="1"/>
    <col min="7945" max="7945" width="12.85546875" style="16" customWidth="1"/>
    <col min="7946" max="7946" width="10.7109375" style="16" customWidth="1"/>
    <col min="7947" max="7947" width="8.28515625" style="16" customWidth="1"/>
    <col min="7948" max="7948" width="8.7109375" style="16" customWidth="1"/>
    <col min="7949" max="7949" width="10.7109375" style="16" customWidth="1"/>
    <col min="7950" max="7950" width="8.28515625" style="16" customWidth="1"/>
    <col min="7951" max="7951" width="8.7109375" style="16" customWidth="1"/>
    <col min="7952" max="7952" width="9.140625" style="16"/>
    <col min="7953" max="7953" width="9.28515625" style="16" bestFit="1" customWidth="1"/>
    <col min="7954" max="7954" width="11.85546875" style="16" bestFit="1" customWidth="1"/>
    <col min="7955" max="7955" width="17.5703125" style="16" bestFit="1" customWidth="1"/>
    <col min="7956" max="7957" width="14.5703125" style="16" bestFit="1" customWidth="1"/>
    <col min="7958" max="7958" width="13.42578125" style="16" bestFit="1" customWidth="1"/>
    <col min="7959" max="7959" width="11.7109375" style="16" bestFit="1" customWidth="1"/>
    <col min="7960" max="7960" width="13.42578125" style="16" bestFit="1" customWidth="1"/>
    <col min="7961" max="8192" width="9.140625" style="16"/>
    <col min="8193" max="8193" width="12.85546875" style="16" customWidth="1"/>
    <col min="8194" max="8194" width="10.7109375" style="16" customWidth="1"/>
    <col min="8195" max="8195" width="8.28515625" style="16" customWidth="1"/>
    <col min="8196" max="8196" width="8.7109375" style="16" customWidth="1"/>
    <col min="8197" max="8197" width="10.7109375" style="16" customWidth="1"/>
    <col min="8198" max="8198" width="8.28515625" style="16" customWidth="1"/>
    <col min="8199" max="8199" width="8.7109375" style="16" customWidth="1"/>
    <col min="8200" max="8200" width="4.140625" style="16" customWidth="1"/>
    <col min="8201" max="8201" width="12.85546875" style="16" customWidth="1"/>
    <col min="8202" max="8202" width="10.7109375" style="16" customWidth="1"/>
    <col min="8203" max="8203" width="8.28515625" style="16" customWidth="1"/>
    <col min="8204" max="8204" width="8.7109375" style="16" customWidth="1"/>
    <col min="8205" max="8205" width="10.7109375" style="16" customWidth="1"/>
    <col min="8206" max="8206" width="8.28515625" style="16" customWidth="1"/>
    <col min="8207" max="8207" width="8.7109375" style="16" customWidth="1"/>
    <col min="8208" max="8208" width="9.140625" style="16"/>
    <col min="8209" max="8209" width="9.28515625" style="16" bestFit="1" customWidth="1"/>
    <col min="8210" max="8210" width="11.85546875" style="16" bestFit="1" customWidth="1"/>
    <col min="8211" max="8211" width="17.5703125" style="16" bestFit="1" customWidth="1"/>
    <col min="8212" max="8213" width="14.5703125" style="16" bestFit="1" customWidth="1"/>
    <col min="8214" max="8214" width="13.42578125" style="16" bestFit="1" customWidth="1"/>
    <col min="8215" max="8215" width="11.7109375" style="16" bestFit="1" customWidth="1"/>
    <col min="8216" max="8216" width="13.42578125" style="16" bestFit="1" customWidth="1"/>
    <col min="8217" max="8448" width="9.140625" style="16"/>
    <col min="8449" max="8449" width="12.85546875" style="16" customWidth="1"/>
    <col min="8450" max="8450" width="10.7109375" style="16" customWidth="1"/>
    <col min="8451" max="8451" width="8.28515625" style="16" customWidth="1"/>
    <col min="8452" max="8452" width="8.7109375" style="16" customWidth="1"/>
    <col min="8453" max="8453" width="10.7109375" style="16" customWidth="1"/>
    <col min="8454" max="8454" width="8.28515625" style="16" customWidth="1"/>
    <col min="8455" max="8455" width="8.7109375" style="16" customWidth="1"/>
    <col min="8456" max="8456" width="4.140625" style="16" customWidth="1"/>
    <col min="8457" max="8457" width="12.85546875" style="16" customWidth="1"/>
    <col min="8458" max="8458" width="10.7109375" style="16" customWidth="1"/>
    <col min="8459" max="8459" width="8.28515625" style="16" customWidth="1"/>
    <col min="8460" max="8460" width="8.7109375" style="16" customWidth="1"/>
    <col min="8461" max="8461" width="10.7109375" style="16" customWidth="1"/>
    <col min="8462" max="8462" width="8.28515625" style="16" customWidth="1"/>
    <col min="8463" max="8463" width="8.7109375" style="16" customWidth="1"/>
    <col min="8464" max="8464" width="9.140625" style="16"/>
    <col min="8465" max="8465" width="9.28515625" style="16" bestFit="1" customWidth="1"/>
    <col min="8466" max="8466" width="11.85546875" style="16" bestFit="1" customWidth="1"/>
    <col min="8467" max="8467" width="17.5703125" style="16" bestFit="1" customWidth="1"/>
    <col min="8468" max="8469" width="14.5703125" style="16" bestFit="1" customWidth="1"/>
    <col min="8470" max="8470" width="13.42578125" style="16" bestFit="1" customWidth="1"/>
    <col min="8471" max="8471" width="11.7109375" style="16" bestFit="1" customWidth="1"/>
    <col min="8472" max="8472" width="13.42578125" style="16" bestFit="1" customWidth="1"/>
    <col min="8473" max="8704" width="9.140625" style="16"/>
    <col min="8705" max="8705" width="12.85546875" style="16" customWidth="1"/>
    <col min="8706" max="8706" width="10.7109375" style="16" customWidth="1"/>
    <col min="8707" max="8707" width="8.28515625" style="16" customWidth="1"/>
    <col min="8708" max="8708" width="8.7109375" style="16" customWidth="1"/>
    <col min="8709" max="8709" width="10.7109375" style="16" customWidth="1"/>
    <col min="8710" max="8710" width="8.28515625" style="16" customWidth="1"/>
    <col min="8711" max="8711" width="8.7109375" style="16" customWidth="1"/>
    <col min="8712" max="8712" width="4.140625" style="16" customWidth="1"/>
    <col min="8713" max="8713" width="12.85546875" style="16" customWidth="1"/>
    <col min="8714" max="8714" width="10.7109375" style="16" customWidth="1"/>
    <col min="8715" max="8715" width="8.28515625" style="16" customWidth="1"/>
    <col min="8716" max="8716" width="8.7109375" style="16" customWidth="1"/>
    <col min="8717" max="8717" width="10.7109375" style="16" customWidth="1"/>
    <col min="8718" max="8718" width="8.28515625" style="16" customWidth="1"/>
    <col min="8719" max="8719" width="8.7109375" style="16" customWidth="1"/>
    <col min="8720" max="8720" width="9.140625" style="16"/>
    <col min="8721" max="8721" width="9.28515625" style="16" bestFit="1" customWidth="1"/>
    <col min="8722" max="8722" width="11.85546875" style="16" bestFit="1" customWidth="1"/>
    <col min="8723" max="8723" width="17.5703125" style="16" bestFit="1" customWidth="1"/>
    <col min="8724" max="8725" width="14.5703125" style="16" bestFit="1" customWidth="1"/>
    <col min="8726" max="8726" width="13.42578125" style="16" bestFit="1" customWidth="1"/>
    <col min="8727" max="8727" width="11.7109375" style="16" bestFit="1" customWidth="1"/>
    <col min="8728" max="8728" width="13.42578125" style="16" bestFit="1" customWidth="1"/>
    <col min="8729" max="8960" width="9.140625" style="16"/>
    <col min="8961" max="8961" width="12.85546875" style="16" customWidth="1"/>
    <col min="8962" max="8962" width="10.7109375" style="16" customWidth="1"/>
    <col min="8963" max="8963" width="8.28515625" style="16" customWidth="1"/>
    <col min="8964" max="8964" width="8.7109375" style="16" customWidth="1"/>
    <col min="8965" max="8965" width="10.7109375" style="16" customWidth="1"/>
    <col min="8966" max="8966" width="8.28515625" style="16" customWidth="1"/>
    <col min="8967" max="8967" width="8.7109375" style="16" customWidth="1"/>
    <col min="8968" max="8968" width="4.140625" style="16" customWidth="1"/>
    <col min="8969" max="8969" width="12.85546875" style="16" customWidth="1"/>
    <col min="8970" max="8970" width="10.7109375" style="16" customWidth="1"/>
    <col min="8971" max="8971" width="8.28515625" style="16" customWidth="1"/>
    <col min="8972" max="8972" width="8.7109375" style="16" customWidth="1"/>
    <col min="8973" max="8973" width="10.7109375" style="16" customWidth="1"/>
    <col min="8974" max="8974" width="8.28515625" style="16" customWidth="1"/>
    <col min="8975" max="8975" width="8.7109375" style="16" customWidth="1"/>
    <col min="8976" max="8976" width="9.140625" style="16"/>
    <col min="8977" max="8977" width="9.28515625" style="16" bestFit="1" customWidth="1"/>
    <col min="8978" max="8978" width="11.85546875" style="16" bestFit="1" customWidth="1"/>
    <col min="8979" max="8979" width="17.5703125" style="16" bestFit="1" customWidth="1"/>
    <col min="8980" max="8981" width="14.5703125" style="16" bestFit="1" customWidth="1"/>
    <col min="8982" max="8982" width="13.42578125" style="16" bestFit="1" customWidth="1"/>
    <col min="8983" max="8983" width="11.7109375" style="16" bestFit="1" customWidth="1"/>
    <col min="8984" max="8984" width="13.42578125" style="16" bestFit="1" customWidth="1"/>
    <col min="8985" max="9216" width="9.140625" style="16"/>
    <col min="9217" max="9217" width="12.85546875" style="16" customWidth="1"/>
    <col min="9218" max="9218" width="10.7109375" style="16" customWidth="1"/>
    <col min="9219" max="9219" width="8.28515625" style="16" customWidth="1"/>
    <col min="9220" max="9220" width="8.7109375" style="16" customWidth="1"/>
    <col min="9221" max="9221" width="10.7109375" style="16" customWidth="1"/>
    <col min="9222" max="9222" width="8.28515625" style="16" customWidth="1"/>
    <col min="9223" max="9223" width="8.7109375" style="16" customWidth="1"/>
    <col min="9224" max="9224" width="4.140625" style="16" customWidth="1"/>
    <col min="9225" max="9225" width="12.85546875" style="16" customWidth="1"/>
    <col min="9226" max="9226" width="10.7109375" style="16" customWidth="1"/>
    <col min="9227" max="9227" width="8.28515625" style="16" customWidth="1"/>
    <col min="9228" max="9228" width="8.7109375" style="16" customWidth="1"/>
    <col min="9229" max="9229" width="10.7109375" style="16" customWidth="1"/>
    <col min="9230" max="9230" width="8.28515625" style="16" customWidth="1"/>
    <col min="9231" max="9231" width="8.7109375" style="16" customWidth="1"/>
    <col min="9232" max="9232" width="9.140625" style="16"/>
    <col min="9233" max="9233" width="9.28515625" style="16" bestFit="1" customWidth="1"/>
    <col min="9234" max="9234" width="11.85546875" style="16" bestFit="1" customWidth="1"/>
    <col min="9235" max="9235" width="17.5703125" style="16" bestFit="1" customWidth="1"/>
    <col min="9236" max="9237" width="14.5703125" style="16" bestFit="1" customWidth="1"/>
    <col min="9238" max="9238" width="13.42578125" style="16" bestFit="1" customWidth="1"/>
    <col min="9239" max="9239" width="11.7109375" style="16" bestFit="1" customWidth="1"/>
    <col min="9240" max="9240" width="13.42578125" style="16" bestFit="1" customWidth="1"/>
    <col min="9241" max="9472" width="9.140625" style="16"/>
    <col min="9473" max="9473" width="12.85546875" style="16" customWidth="1"/>
    <col min="9474" max="9474" width="10.7109375" style="16" customWidth="1"/>
    <col min="9475" max="9475" width="8.28515625" style="16" customWidth="1"/>
    <col min="9476" max="9476" width="8.7109375" style="16" customWidth="1"/>
    <col min="9477" max="9477" width="10.7109375" style="16" customWidth="1"/>
    <col min="9478" max="9478" width="8.28515625" style="16" customWidth="1"/>
    <col min="9479" max="9479" width="8.7109375" style="16" customWidth="1"/>
    <col min="9480" max="9480" width="4.140625" style="16" customWidth="1"/>
    <col min="9481" max="9481" width="12.85546875" style="16" customWidth="1"/>
    <col min="9482" max="9482" width="10.7109375" style="16" customWidth="1"/>
    <col min="9483" max="9483" width="8.28515625" style="16" customWidth="1"/>
    <col min="9484" max="9484" width="8.7109375" style="16" customWidth="1"/>
    <col min="9485" max="9485" width="10.7109375" style="16" customWidth="1"/>
    <col min="9486" max="9486" width="8.28515625" style="16" customWidth="1"/>
    <col min="9487" max="9487" width="8.7109375" style="16" customWidth="1"/>
    <col min="9488" max="9488" width="9.140625" style="16"/>
    <col min="9489" max="9489" width="9.28515625" style="16" bestFit="1" customWidth="1"/>
    <col min="9490" max="9490" width="11.85546875" style="16" bestFit="1" customWidth="1"/>
    <col min="9491" max="9491" width="17.5703125" style="16" bestFit="1" customWidth="1"/>
    <col min="9492" max="9493" width="14.5703125" style="16" bestFit="1" customWidth="1"/>
    <col min="9494" max="9494" width="13.42578125" style="16" bestFit="1" customWidth="1"/>
    <col min="9495" max="9495" width="11.7109375" style="16" bestFit="1" customWidth="1"/>
    <col min="9496" max="9496" width="13.42578125" style="16" bestFit="1" customWidth="1"/>
    <col min="9497" max="9728" width="9.140625" style="16"/>
    <col min="9729" max="9729" width="12.85546875" style="16" customWidth="1"/>
    <col min="9730" max="9730" width="10.7109375" style="16" customWidth="1"/>
    <col min="9731" max="9731" width="8.28515625" style="16" customWidth="1"/>
    <col min="9732" max="9732" width="8.7109375" style="16" customWidth="1"/>
    <col min="9733" max="9733" width="10.7109375" style="16" customWidth="1"/>
    <col min="9734" max="9734" width="8.28515625" style="16" customWidth="1"/>
    <col min="9735" max="9735" width="8.7109375" style="16" customWidth="1"/>
    <col min="9736" max="9736" width="4.140625" style="16" customWidth="1"/>
    <col min="9737" max="9737" width="12.85546875" style="16" customWidth="1"/>
    <col min="9738" max="9738" width="10.7109375" style="16" customWidth="1"/>
    <col min="9739" max="9739" width="8.28515625" style="16" customWidth="1"/>
    <col min="9740" max="9740" width="8.7109375" style="16" customWidth="1"/>
    <col min="9741" max="9741" width="10.7109375" style="16" customWidth="1"/>
    <col min="9742" max="9742" width="8.28515625" style="16" customWidth="1"/>
    <col min="9743" max="9743" width="8.7109375" style="16" customWidth="1"/>
    <col min="9744" max="9744" width="9.140625" style="16"/>
    <col min="9745" max="9745" width="9.28515625" style="16" bestFit="1" customWidth="1"/>
    <col min="9746" max="9746" width="11.85546875" style="16" bestFit="1" customWidth="1"/>
    <col min="9747" max="9747" width="17.5703125" style="16" bestFit="1" customWidth="1"/>
    <col min="9748" max="9749" width="14.5703125" style="16" bestFit="1" customWidth="1"/>
    <col min="9750" max="9750" width="13.42578125" style="16" bestFit="1" customWidth="1"/>
    <col min="9751" max="9751" width="11.7109375" style="16" bestFit="1" customWidth="1"/>
    <col min="9752" max="9752" width="13.42578125" style="16" bestFit="1" customWidth="1"/>
    <col min="9753" max="9984" width="9.140625" style="16"/>
    <col min="9985" max="9985" width="12.85546875" style="16" customWidth="1"/>
    <col min="9986" max="9986" width="10.7109375" style="16" customWidth="1"/>
    <col min="9987" max="9987" width="8.28515625" style="16" customWidth="1"/>
    <col min="9988" max="9988" width="8.7109375" style="16" customWidth="1"/>
    <col min="9989" max="9989" width="10.7109375" style="16" customWidth="1"/>
    <col min="9990" max="9990" width="8.28515625" style="16" customWidth="1"/>
    <col min="9991" max="9991" width="8.7109375" style="16" customWidth="1"/>
    <col min="9992" max="9992" width="4.140625" style="16" customWidth="1"/>
    <col min="9993" max="9993" width="12.85546875" style="16" customWidth="1"/>
    <col min="9994" max="9994" width="10.7109375" style="16" customWidth="1"/>
    <col min="9995" max="9995" width="8.28515625" style="16" customWidth="1"/>
    <col min="9996" max="9996" width="8.7109375" style="16" customWidth="1"/>
    <col min="9997" max="9997" width="10.7109375" style="16" customWidth="1"/>
    <col min="9998" max="9998" width="8.28515625" style="16" customWidth="1"/>
    <col min="9999" max="9999" width="8.7109375" style="16" customWidth="1"/>
    <col min="10000" max="10000" width="9.140625" style="16"/>
    <col min="10001" max="10001" width="9.28515625" style="16" bestFit="1" customWidth="1"/>
    <col min="10002" max="10002" width="11.85546875" style="16" bestFit="1" customWidth="1"/>
    <col min="10003" max="10003" width="17.5703125" style="16" bestFit="1" customWidth="1"/>
    <col min="10004" max="10005" width="14.5703125" style="16" bestFit="1" customWidth="1"/>
    <col min="10006" max="10006" width="13.42578125" style="16" bestFit="1" customWidth="1"/>
    <col min="10007" max="10007" width="11.7109375" style="16" bestFit="1" customWidth="1"/>
    <col min="10008" max="10008" width="13.42578125" style="16" bestFit="1" customWidth="1"/>
    <col min="10009" max="10240" width="9.140625" style="16"/>
    <col min="10241" max="10241" width="12.85546875" style="16" customWidth="1"/>
    <col min="10242" max="10242" width="10.7109375" style="16" customWidth="1"/>
    <col min="10243" max="10243" width="8.28515625" style="16" customWidth="1"/>
    <col min="10244" max="10244" width="8.7109375" style="16" customWidth="1"/>
    <col min="10245" max="10245" width="10.7109375" style="16" customWidth="1"/>
    <col min="10246" max="10246" width="8.28515625" style="16" customWidth="1"/>
    <col min="10247" max="10247" width="8.7109375" style="16" customWidth="1"/>
    <col min="10248" max="10248" width="4.140625" style="16" customWidth="1"/>
    <col min="10249" max="10249" width="12.85546875" style="16" customWidth="1"/>
    <col min="10250" max="10250" width="10.7109375" style="16" customWidth="1"/>
    <col min="10251" max="10251" width="8.28515625" style="16" customWidth="1"/>
    <col min="10252" max="10252" width="8.7109375" style="16" customWidth="1"/>
    <col min="10253" max="10253" width="10.7109375" style="16" customWidth="1"/>
    <col min="10254" max="10254" width="8.28515625" style="16" customWidth="1"/>
    <col min="10255" max="10255" width="8.7109375" style="16" customWidth="1"/>
    <col min="10256" max="10256" width="9.140625" style="16"/>
    <col min="10257" max="10257" width="9.28515625" style="16" bestFit="1" customWidth="1"/>
    <col min="10258" max="10258" width="11.85546875" style="16" bestFit="1" customWidth="1"/>
    <col min="10259" max="10259" width="17.5703125" style="16" bestFit="1" customWidth="1"/>
    <col min="10260" max="10261" width="14.5703125" style="16" bestFit="1" customWidth="1"/>
    <col min="10262" max="10262" width="13.42578125" style="16" bestFit="1" customWidth="1"/>
    <col min="10263" max="10263" width="11.7109375" style="16" bestFit="1" customWidth="1"/>
    <col min="10264" max="10264" width="13.42578125" style="16" bestFit="1" customWidth="1"/>
    <col min="10265" max="10496" width="9.140625" style="16"/>
    <col min="10497" max="10497" width="12.85546875" style="16" customWidth="1"/>
    <col min="10498" max="10498" width="10.7109375" style="16" customWidth="1"/>
    <col min="10499" max="10499" width="8.28515625" style="16" customWidth="1"/>
    <col min="10500" max="10500" width="8.7109375" style="16" customWidth="1"/>
    <col min="10501" max="10501" width="10.7109375" style="16" customWidth="1"/>
    <col min="10502" max="10502" width="8.28515625" style="16" customWidth="1"/>
    <col min="10503" max="10503" width="8.7109375" style="16" customWidth="1"/>
    <col min="10504" max="10504" width="4.140625" style="16" customWidth="1"/>
    <col min="10505" max="10505" width="12.85546875" style="16" customWidth="1"/>
    <col min="10506" max="10506" width="10.7109375" style="16" customWidth="1"/>
    <col min="10507" max="10507" width="8.28515625" style="16" customWidth="1"/>
    <col min="10508" max="10508" width="8.7109375" style="16" customWidth="1"/>
    <col min="10509" max="10509" width="10.7109375" style="16" customWidth="1"/>
    <col min="10510" max="10510" width="8.28515625" style="16" customWidth="1"/>
    <col min="10511" max="10511" width="8.7109375" style="16" customWidth="1"/>
    <col min="10512" max="10512" width="9.140625" style="16"/>
    <col min="10513" max="10513" width="9.28515625" style="16" bestFit="1" customWidth="1"/>
    <col min="10514" max="10514" width="11.85546875" style="16" bestFit="1" customWidth="1"/>
    <col min="10515" max="10515" width="17.5703125" style="16" bestFit="1" customWidth="1"/>
    <col min="10516" max="10517" width="14.5703125" style="16" bestFit="1" customWidth="1"/>
    <col min="10518" max="10518" width="13.42578125" style="16" bestFit="1" customWidth="1"/>
    <col min="10519" max="10519" width="11.7109375" style="16" bestFit="1" customWidth="1"/>
    <col min="10520" max="10520" width="13.42578125" style="16" bestFit="1" customWidth="1"/>
    <col min="10521" max="10752" width="9.140625" style="16"/>
    <col min="10753" max="10753" width="12.85546875" style="16" customWidth="1"/>
    <col min="10754" max="10754" width="10.7109375" style="16" customWidth="1"/>
    <col min="10755" max="10755" width="8.28515625" style="16" customWidth="1"/>
    <col min="10756" max="10756" width="8.7109375" style="16" customWidth="1"/>
    <col min="10757" max="10757" width="10.7109375" style="16" customWidth="1"/>
    <col min="10758" max="10758" width="8.28515625" style="16" customWidth="1"/>
    <col min="10759" max="10759" width="8.7109375" style="16" customWidth="1"/>
    <col min="10760" max="10760" width="4.140625" style="16" customWidth="1"/>
    <col min="10761" max="10761" width="12.85546875" style="16" customWidth="1"/>
    <col min="10762" max="10762" width="10.7109375" style="16" customWidth="1"/>
    <col min="10763" max="10763" width="8.28515625" style="16" customWidth="1"/>
    <col min="10764" max="10764" width="8.7109375" style="16" customWidth="1"/>
    <col min="10765" max="10765" width="10.7109375" style="16" customWidth="1"/>
    <col min="10766" max="10766" width="8.28515625" style="16" customWidth="1"/>
    <col min="10767" max="10767" width="8.7109375" style="16" customWidth="1"/>
    <col min="10768" max="10768" width="9.140625" style="16"/>
    <col min="10769" max="10769" width="9.28515625" style="16" bestFit="1" customWidth="1"/>
    <col min="10770" max="10770" width="11.85546875" style="16" bestFit="1" customWidth="1"/>
    <col min="10771" max="10771" width="17.5703125" style="16" bestFit="1" customWidth="1"/>
    <col min="10772" max="10773" width="14.5703125" style="16" bestFit="1" customWidth="1"/>
    <col min="10774" max="10774" width="13.42578125" style="16" bestFit="1" customWidth="1"/>
    <col min="10775" max="10775" width="11.7109375" style="16" bestFit="1" customWidth="1"/>
    <col min="10776" max="10776" width="13.42578125" style="16" bestFit="1" customWidth="1"/>
    <col min="10777" max="11008" width="9.140625" style="16"/>
    <col min="11009" max="11009" width="12.85546875" style="16" customWidth="1"/>
    <col min="11010" max="11010" width="10.7109375" style="16" customWidth="1"/>
    <col min="11011" max="11011" width="8.28515625" style="16" customWidth="1"/>
    <col min="11012" max="11012" width="8.7109375" style="16" customWidth="1"/>
    <col min="11013" max="11013" width="10.7109375" style="16" customWidth="1"/>
    <col min="11014" max="11014" width="8.28515625" style="16" customWidth="1"/>
    <col min="11015" max="11015" width="8.7109375" style="16" customWidth="1"/>
    <col min="11016" max="11016" width="4.140625" style="16" customWidth="1"/>
    <col min="11017" max="11017" width="12.85546875" style="16" customWidth="1"/>
    <col min="11018" max="11018" width="10.7109375" style="16" customWidth="1"/>
    <col min="11019" max="11019" width="8.28515625" style="16" customWidth="1"/>
    <col min="11020" max="11020" width="8.7109375" style="16" customWidth="1"/>
    <col min="11021" max="11021" width="10.7109375" style="16" customWidth="1"/>
    <col min="11022" max="11022" width="8.28515625" style="16" customWidth="1"/>
    <col min="11023" max="11023" width="8.7109375" style="16" customWidth="1"/>
    <col min="11024" max="11024" width="9.140625" style="16"/>
    <col min="11025" max="11025" width="9.28515625" style="16" bestFit="1" customWidth="1"/>
    <col min="11026" max="11026" width="11.85546875" style="16" bestFit="1" customWidth="1"/>
    <col min="11027" max="11027" width="17.5703125" style="16" bestFit="1" customWidth="1"/>
    <col min="11028" max="11029" width="14.5703125" style="16" bestFit="1" customWidth="1"/>
    <col min="11030" max="11030" width="13.42578125" style="16" bestFit="1" customWidth="1"/>
    <col min="11031" max="11031" width="11.7109375" style="16" bestFit="1" customWidth="1"/>
    <col min="11032" max="11032" width="13.42578125" style="16" bestFit="1" customWidth="1"/>
    <col min="11033" max="11264" width="9.140625" style="16"/>
    <col min="11265" max="11265" width="12.85546875" style="16" customWidth="1"/>
    <col min="11266" max="11266" width="10.7109375" style="16" customWidth="1"/>
    <col min="11267" max="11267" width="8.28515625" style="16" customWidth="1"/>
    <col min="11268" max="11268" width="8.7109375" style="16" customWidth="1"/>
    <col min="11269" max="11269" width="10.7109375" style="16" customWidth="1"/>
    <col min="11270" max="11270" width="8.28515625" style="16" customWidth="1"/>
    <col min="11271" max="11271" width="8.7109375" style="16" customWidth="1"/>
    <col min="11272" max="11272" width="4.140625" style="16" customWidth="1"/>
    <col min="11273" max="11273" width="12.85546875" style="16" customWidth="1"/>
    <col min="11274" max="11274" width="10.7109375" style="16" customWidth="1"/>
    <col min="11275" max="11275" width="8.28515625" style="16" customWidth="1"/>
    <col min="11276" max="11276" width="8.7109375" style="16" customWidth="1"/>
    <col min="11277" max="11277" width="10.7109375" style="16" customWidth="1"/>
    <col min="11278" max="11278" width="8.28515625" style="16" customWidth="1"/>
    <col min="11279" max="11279" width="8.7109375" style="16" customWidth="1"/>
    <col min="11280" max="11280" width="9.140625" style="16"/>
    <col min="11281" max="11281" width="9.28515625" style="16" bestFit="1" customWidth="1"/>
    <col min="11282" max="11282" width="11.85546875" style="16" bestFit="1" customWidth="1"/>
    <col min="11283" max="11283" width="17.5703125" style="16" bestFit="1" customWidth="1"/>
    <col min="11284" max="11285" width="14.5703125" style="16" bestFit="1" customWidth="1"/>
    <col min="11286" max="11286" width="13.42578125" style="16" bestFit="1" customWidth="1"/>
    <col min="11287" max="11287" width="11.7109375" style="16" bestFit="1" customWidth="1"/>
    <col min="11288" max="11288" width="13.42578125" style="16" bestFit="1" customWidth="1"/>
    <col min="11289" max="11520" width="9.140625" style="16"/>
    <col min="11521" max="11521" width="12.85546875" style="16" customWidth="1"/>
    <col min="11522" max="11522" width="10.7109375" style="16" customWidth="1"/>
    <col min="11523" max="11523" width="8.28515625" style="16" customWidth="1"/>
    <col min="11524" max="11524" width="8.7109375" style="16" customWidth="1"/>
    <col min="11525" max="11525" width="10.7109375" style="16" customWidth="1"/>
    <col min="11526" max="11526" width="8.28515625" style="16" customWidth="1"/>
    <col min="11527" max="11527" width="8.7109375" style="16" customWidth="1"/>
    <col min="11528" max="11528" width="4.140625" style="16" customWidth="1"/>
    <col min="11529" max="11529" width="12.85546875" style="16" customWidth="1"/>
    <col min="11530" max="11530" width="10.7109375" style="16" customWidth="1"/>
    <col min="11531" max="11531" width="8.28515625" style="16" customWidth="1"/>
    <col min="11532" max="11532" width="8.7109375" style="16" customWidth="1"/>
    <col min="11533" max="11533" width="10.7109375" style="16" customWidth="1"/>
    <col min="11534" max="11534" width="8.28515625" style="16" customWidth="1"/>
    <col min="11535" max="11535" width="8.7109375" style="16" customWidth="1"/>
    <col min="11536" max="11536" width="9.140625" style="16"/>
    <col min="11537" max="11537" width="9.28515625" style="16" bestFit="1" customWidth="1"/>
    <col min="11538" max="11538" width="11.85546875" style="16" bestFit="1" customWidth="1"/>
    <col min="11539" max="11539" width="17.5703125" style="16" bestFit="1" customWidth="1"/>
    <col min="11540" max="11541" width="14.5703125" style="16" bestFit="1" customWidth="1"/>
    <col min="11542" max="11542" width="13.42578125" style="16" bestFit="1" customWidth="1"/>
    <col min="11543" max="11543" width="11.7109375" style="16" bestFit="1" customWidth="1"/>
    <col min="11544" max="11544" width="13.42578125" style="16" bestFit="1" customWidth="1"/>
    <col min="11545" max="11776" width="9.140625" style="16"/>
    <col min="11777" max="11777" width="12.85546875" style="16" customWidth="1"/>
    <col min="11778" max="11778" width="10.7109375" style="16" customWidth="1"/>
    <col min="11779" max="11779" width="8.28515625" style="16" customWidth="1"/>
    <col min="11780" max="11780" width="8.7109375" style="16" customWidth="1"/>
    <col min="11781" max="11781" width="10.7109375" style="16" customWidth="1"/>
    <col min="11782" max="11782" width="8.28515625" style="16" customWidth="1"/>
    <col min="11783" max="11783" width="8.7109375" style="16" customWidth="1"/>
    <col min="11784" max="11784" width="4.140625" style="16" customWidth="1"/>
    <col min="11785" max="11785" width="12.85546875" style="16" customWidth="1"/>
    <col min="11786" max="11786" width="10.7109375" style="16" customWidth="1"/>
    <col min="11787" max="11787" width="8.28515625" style="16" customWidth="1"/>
    <col min="11788" max="11788" width="8.7109375" style="16" customWidth="1"/>
    <col min="11789" max="11789" width="10.7109375" style="16" customWidth="1"/>
    <col min="11790" max="11790" width="8.28515625" style="16" customWidth="1"/>
    <col min="11791" max="11791" width="8.7109375" style="16" customWidth="1"/>
    <col min="11792" max="11792" width="9.140625" style="16"/>
    <col min="11793" max="11793" width="9.28515625" style="16" bestFit="1" customWidth="1"/>
    <col min="11794" max="11794" width="11.85546875" style="16" bestFit="1" customWidth="1"/>
    <col min="11795" max="11795" width="17.5703125" style="16" bestFit="1" customWidth="1"/>
    <col min="11796" max="11797" width="14.5703125" style="16" bestFit="1" customWidth="1"/>
    <col min="11798" max="11798" width="13.42578125" style="16" bestFit="1" customWidth="1"/>
    <col min="11799" max="11799" width="11.7109375" style="16" bestFit="1" customWidth="1"/>
    <col min="11800" max="11800" width="13.42578125" style="16" bestFit="1" customWidth="1"/>
    <col min="11801" max="12032" width="9.140625" style="16"/>
    <col min="12033" max="12033" width="12.85546875" style="16" customWidth="1"/>
    <col min="12034" max="12034" width="10.7109375" style="16" customWidth="1"/>
    <col min="12035" max="12035" width="8.28515625" style="16" customWidth="1"/>
    <col min="12036" max="12036" width="8.7109375" style="16" customWidth="1"/>
    <col min="12037" max="12037" width="10.7109375" style="16" customWidth="1"/>
    <col min="12038" max="12038" width="8.28515625" style="16" customWidth="1"/>
    <col min="12039" max="12039" width="8.7109375" style="16" customWidth="1"/>
    <col min="12040" max="12040" width="4.140625" style="16" customWidth="1"/>
    <col min="12041" max="12041" width="12.85546875" style="16" customWidth="1"/>
    <col min="12042" max="12042" width="10.7109375" style="16" customWidth="1"/>
    <col min="12043" max="12043" width="8.28515625" style="16" customWidth="1"/>
    <col min="12044" max="12044" width="8.7109375" style="16" customWidth="1"/>
    <col min="12045" max="12045" width="10.7109375" style="16" customWidth="1"/>
    <col min="12046" max="12046" width="8.28515625" style="16" customWidth="1"/>
    <col min="12047" max="12047" width="8.7109375" style="16" customWidth="1"/>
    <col min="12048" max="12048" width="9.140625" style="16"/>
    <col min="12049" max="12049" width="9.28515625" style="16" bestFit="1" customWidth="1"/>
    <col min="12050" max="12050" width="11.85546875" style="16" bestFit="1" customWidth="1"/>
    <col min="12051" max="12051" width="17.5703125" style="16" bestFit="1" customWidth="1"/>
    <col min="12052" max="12053" width="14.5703125" style="16" bestFit="1" customWidth="1"/>
    <col min="12054" max="12054" width="13.42578125" style="16" bestFit="1" customWidth="1"/>
    <col min="12055" max="12055" width="11.7109375" style="16" bestFit="1" customWidth="1"/>
    <col min="12056" max="12056" width="13.42578125" style="16" bestFit="1" customWidth="1"/>
    <col min="12057" max="12288" width="9.140625" style="16"/>
    <col min="12289" max="12289" width="12.85546875" style="16" customWidth="1"/>
    <col min="12290" max="12290" width="10.7109375" style="16" customWidth="1"/>
    <col min="12291" max="12291" width="8.28515625" style="16" customWidth="1"/>
    <col min="12292" max="12292" width="8.7109375" style="16" customWidth="1"/>
    <col min="12293" max="12293" width="10.7109375" style="16" customWidth="1"/>
    <col min="12294" max="12294" width="8.28515625" style="16" customWidth="1"/>
    <col min="12295" max="12295" width="8.7109375" style="16" customWidth="1"/>
    <col min="12296" max="12296" width="4.140625" style="16" customWidth="1"/>
    <col min="12297" max="12297" width="12.85546875" style="16" customWidth="1"/>
    <col min="12298" max="12298" width="10.7109375" style="16" customWidth="1"/>
    <col min="12299" max="12299" width="8.28515625" style="16" customWidth="1"/>
    <col min="12300" max="12300" width="8.7109375" style="16" customWidth="1"/>
    <col min="12301" max="12301" width="10.7109375" style="16" customWidth="1"/>
    <col min="12302" max="12302" width="8.28515625" style="16" customWidth="1"/>
    <col min="12303" max="12303" width="8.7109375" style="16" customWidth="1"/>
    <col min="12304" max="12304" width="9.140625" style="16"/>
    <col min="12305" max="12305" width="9.28515625" style="16" bestFit="1" customWidth="1"/>
    <col min="12306" max="12306" width="11.85546875" style="16" bestFit="1" customWidth="1"/>
    <col min="12307" max="12307" width="17.5703125" style="16" bestFit="1" customWidth="1"/>
    <col min="12308" max="12309" width="14.5703125" style="16" bestFit="1" customWidth="1"/>
    <col min="12310" max="12310" width="13.42578125" style="16" bestFit="1" customWidth="1"/>
    <col min="12311" max="12311" width="11.7109375" style="16" bestFit="1" customWidth="1"/>
    <col min="12312" max="12312" width="13.42578125" style="16" bestFit="1" customWidth="1"/>
    <col min="12313" max="12544" width="9.140625" style="16"/>
    <col min="12545" max="12545" width="12.85546875" style="16" customWidth="1"/>
    <col min="12546" max="12546" width="10.7109375" style="16" customWidth="1"/>
    <col min="12547" max="12547" width="8.28515625" style="16" customWidth="1"/>
    <col min="12548" max="12548" width="8.7109375" style="16" customWidth="1"/>
    <col min="12549" max="12549" width="10.7109375" style="16" customWidth="1"/>
    <col min="12550" max="12550" width="8.28515625" style="16" customWidth="1"/>
    <col min="12551" max="12551" width="8.7109375" style="16" customWidth="1"/>
    <col min="12552" max="12552" width="4.140625" style="16" customWidth="1"/>
    <col min="12553" max="12553" width="12.85546875" style="16" customWidth="1"/>
    <col min="12554" max="12554" width="10.7109375" style="16" customWidth="1"/>
    <col min="12555" max="12555" width="8.28515625" style="16" customWidth="1"/>
    <col min="12556" max="12556" width="8.7109375" style="16" customWidth="1"/>
    <col min="12557" max="12557" width="10.7109375" style="16" customWidth="1"/>
    <col min="12558" max="12558" width="8.28515625" style="16" customWidth="1"/>
    <col min="12559" max="12559" width="8.7109375" style="16" customWidth="1"/>
    <col min="12560" max="12560" width="9.140625" style="16"/>
    <col min="12561" max="12561" width="9.28515625" style="16" bestFit="1" customWidth="1"/>
    <col min="12562" max="12562" width="11.85546875" style="16" bestFit="1" customWidth="1"/>
    <col min="12563" max="12563" width="17.5703125" style="16" bestFit="1" customWidth="1"/>
    <col min="12564" max="12565" width="14.5703125" style="16" bestFit="1" customWidth="1"/>
    <col min="12566" max="12566" width="13.42578125" style="16" bestFit="1" customWidth="1"/>
    <col min="12567" max="12567" width="11.7109375" style="16" bestFit="1" customWidth="1"/>
    <col min="12568" max="12568" width="13.42578125" style="16" bestFit="1" customWidth="1"/>
    <col min="12569" max="12800" width="9.140625" style="16"/>
    <col min="12801" max="12801" width="12.85546875" style="16" customWidth="1"/>
    <col min="12802" max="12802" width="10.7109375" style="16" customWidth="1"/>
    <col min="12803" max="12803" width="8.28515625" style="16" customWidth="1"/>
    <col min="12804" max="12804" width="8.7109375" style="16" customWidth="1"/>
    <col min="12805" max="12805" width="10.7109375" style="16" customWidth="1"/>
    <col min="12806" max="12806" width="8.28515625" style="16" customWidth="1"/>
    <col min="12807" max="12807" width="8.7109375" style="16" customWidth="1"/>
    <col min="12808" max="12808" width="4.140625" style="16" customWidth="1"/>
    <col min="12809" max="12809" width="12.85546875" style="16" customWidth="1"/>
    <col min="12810" max="12810" width="10.7109375" style="16" customWidth="1"/>
    <col min="12811" max="12811" width="8.28515625" style="16" customWidth="1"/>
    <col min="12812" max="12812" width="8.7109375" style="16" customWidth="1"/>
    <col min="12813" max="12813" width="10.7109375" style="16" customWidth="1"/>
    <col min="12814" max="12814" width="8.28515625" style="16" customWidth="1"/>
    <col min="12815" max="12815" width="8.7109375" style="16" customWidth="1"/>
    <col min="12816" max="12816" width="9.140625" style="16"/>
    <col min="12817" max="12817" width="9.28515625" style="16" bestFit="1" customWidth="1"/>
    <col min="12818" max="12818" width="11.85546875" style="16" bestFit="1" customWidth="1"/>
    <col min="12819" max="12819" width="17.5703125" style="16" bestFit="1" customWidth="1"/>
    <col min="12820" max="12821" width="14.5703125" style="16" bestFit="1" customWidth="1"/>
    <col min="12822" max="12822" width="13.42578125" style="16" bestFit="1" customWidth="1"/>
    <col min="12823" max="12823" width="11.7109375" style="16" bestFit="1" customWidth="1"/>
    <col min="12824" max="12824" width="13.42578125" style="16" bestFit="1" customWidth="1"/>
    <col min="12825" max="13056" width="9.140625" style="16"/>
    <col min="13057" max="13057" width="12.85546875" style="16" customWidth="1"/>
    <col min="13058" max="13058" width="10.7109375" style="16" customWidth="1"/>
    <col min="13059" max="13059" width="8.28515625" style="16" customWidth="1"/>
    <col min="13060" max="13060" width="8.7109375" style="16" customWidth="1"/>
    <col min="13061" max="13061" width="10.7109375" style="16" customWidth="1"/>
    <col min="13062" max="13062" width="8.28515625" style="16" customWidth="1"/>
    <col min="13063" max="13063" width="8.7109375" style="16" customWidth="1"/>
    <col min="13064" max="13064" width="4.140625" style="16" customWidth="1"/>
    <col min="13065" max="13065" width="12.85546875" style="16" customWidth="1"/>
    <col min="13066" max="13066" width="10.7109375" style="16" customWidth="1"/>
    <col min="13067" max="13067" width="8.28515625" style="16" customWidth="1"/>
    <col min="13068" max="13068" width="8.7109375" style="16" customWidth="1"/>
    <col min="13069" max="13069" width="10.7109375" style="16" customWidth="1"/>
    <col min="13070" max="13070" width="8.28515625" style="16" customWidth="1"/>
    <col min="13071" max="13071" width="8.7109375" style="16" customWidth="1"/>
    <col min="13072" max="13072" width="9.140625" style="16"/>
    <col min="13073" max="13073" width="9.28515625" style="16" bestFit="1" customWidth="1"/>
    <col min="13074" max="13074" width="11.85546875" style="16" bestFit="1" customWidth="1"/>
    <col min="13075" max="13075" width="17.5703125" style="16" bestFit="1" customWidth="1"/>
    <col min="13076" max="13077" width="14.5703125" style="16" bestFit="1" customWidth="1"/>
    <col min="13078" max="13078" width="13.42578125" style="16" bestFit="1" customWidth="1"/>
    <col min="13079" max="13079" width="11.7109375" style="16" bestFit="1" customWidth="1"/>
    <col min="13080" max="13080" width="13.42578125" style="16" bestFit="1" customWidth="1"/>
    <col min="13081" max="13312" width="9.140625" style="16"/>
    <col min="13313" max="13313" width="12.85546875" style="16" customWidth="1"/>
    <col min="13314" max="13314" width="10.7109375" style="16" customWidth="1"/>
    <col min="13315" max="13315" width="8.28515625" style="16" customWidth="1"/>
    <col min="13316" max="13316" width="8.7109375" style="16" customWidth="1"/>
    <col min="13317" max="13317" width="10.7109375" style="16" customWidth="1"/>
    <col min="13318" max="13318" width="8.28515625" style="16" customWidth="1"/>
    <col min="13319" max="13319" width="8.7109375" style="16" customWidth="1"/>
    <col min="13320" max="13320" width="4.140625" style="16" customWidth="1"/>
    <col min="13321" max="13321" width="12.85546875" style="16" customWidth="1"/>
    <col min="13322" max="13322" width="10.7109375" style="16" customWidth="1"/>
    <col min="13323" max="13323" width="8.28515625" style="16" customWidth="1"/>
    <col min="13324" max="13324" width="8.7109375" style="16" customWidth="1"/>
    <col min="13325" max="13325" width="10.7109375" style="16" customWidth="1"/>
    <col min="13326" max="13326" width="8.28515625" style="16" customWidth="1"/>
    <col min="13327" max="13327" width="8.7109375" style="16" customWidth="1"/>
    <col min="13328" max="13328" width="9.140625" style="16"/>
    <col min="13329" max="13329" width="9.28515625" style="16" bestFit="1" customWidth="1"/>
    <col min="13330" max="13330" width="11.85546875" style="16" bestFit="1" customWidth="1"/>
    <col min="13331" max="13331" width="17.5703125" style="16" bestFit="1" customWidth="1"/>
    <col min="13332" max="13333" width="14.5703125" style="16" bestFit="1" customWidth="1"/>
    <col min="13334" max="13334" width="13.42578125" style="16" bestFit="1" customWidth="1"/>
    <col min="13335" max="13335" width="11.7109375" style="16" bestFit="1" customWidth="1"/>
    <col min="13336" max="13336" width="13.42578125" style="16" bestFit="1" customWidth="1"/>
    <col min="13337" max="13568" width="9.140625" style="16"/>
    <col min="13569" max="13569" width="12.85546875" style="16" customWidth="1"/>
    <col min="13570" max="13570" width="10.7109375" style="16" customWidth="1"/>
    <col min="13571" max="13571" width="8.28515625" style="16" customWidth="1"/>
    <col min="13572" max="13572" width="8.7109375" style="16" customWidth="1"/>
    <col min="13573" max="13573" width="10.7109375" style="16" customWidth="1"/>
    <col min="13574" max="13574" width="8.28515625" style="16" customWidth="1"/>
    <col min="13575" max="13575" width="8.7109375" style="16" customWidth="1"/>
    <col min="13576" max="13576" width="4.140625" style="16" customWidth="1"/>
    <col min="13577" max="13577" width="12.85546875" style="16" customWidth="1"/>
    <col min="13578" max="13578" width="10.7109375" style="16" customWidth="1"/>
    <col min="13579" max="13579" width="8.28515625" style="16" customWidth="1"/>
    <col min="13580" max="13580" width="8.7109375" style="16" customWidth="1"/>
    <col min="13581" max="13581" width="10.7109375" style="16" customWidth="1"/>
    <col min="13582" max="13582" width="8.28515625" style="16" customWidth="1"/>
    <col min="13583" max="13583" width="8.7109375" style="16" customWidth="1"/>
    <col min="13584" max="13584" width="9.140625" style="16"/>
    <col min="13585" max="13585" width="9.28515625" style="16" bestFit="1" customWidth="1"/>
    <col min="13586" max="13586" width="11.85546875" style="16" bestFit="1" customWidth="1"/>
    <col min="13587" max="13587" width="17.5703125" style="16" bestFit="1" customWidth="1"/>
    <col min="13588" max="13589" width="14.5703125" style="16" bestFit="1" customWidth="1"/>
    <col min="13590" max="13590" width="13.42578125" style="16" bestFit="1" customWidth="1"/>
    <col min="13591" max="13591" width="11.7109375" style="16" bestFit="1" customWidth="1"/>
    <col min="13592" max="13592" width="13.42578125" style="16" bestFit="1" customWidth="1"/>
    <col min="13593" max="13824" width="9.140625" style="16"/>
    <col min="13825" max="13825" width="12.85546875" style="16" customWidth="1"/>
    <col min="13826" max="13826" width="10.7109375" style="16" customWidth="1"/>
    <col min="13827" max="13827" width="8.28515625" style="16" customWidth="1"/>
    <col min="13828" max="13828" width="8.7109375" style="16" customWidth="1"/>
    <col min="13829" max="13829" width="10.7109375" style="16" customWidth="1"/>
    <col min="13830" max="13830" width="8.28515625" style="16" customWidth="1"/>
    <col min="13831" max="13831" width="8.7109375" style="16" customWidth="1"/>
    <col min="13832" max="13832" width="4.140625" style="16" customWidth="1"/>
    <col min="13833" max="13833" width="12.85546875" style="16" customWidth="1"/>
    <col min="13834" max="13834" width="10.7109375" style="16" customWidth="1"/>
    <col min="13835" max="13835" width="8.28515625" style="16" customWidth="1"/>
    <col min="13836" max="13836" width="8.7109375" style="16" customWidth="1"/>
    <col min="13837" max="13837" width="10.7109375" style="16" customWidth="1"/>
    <col min="13838" max="13838" width="8.28515625" style="16" customWidth="1"/>
    <col min="13839" max="13839" width="8.7109375" style="16" customWidth="1"/>
    <col min="13840" max="13840" width="9.140625" style="16"/>
    <col min="13841" max="13841" width="9.28515625" style="16" bestFit="1" customWidth="1"/>
    <col min="13842" max="13842" width="11.85546875" style="16" bestFit="1" customWidth="1"/>
    <col min="13843" max="13843" width="17.5703125" style="16" bestFit="1" customWidth="1"/>
    <col min="13844" max="13845" width="14.5703125" style="16" bestFit="1" customWidth="1"/>
    <col min="13846" max="13846" width="13.42578125" style="16" bestFit="1" customWidth="1"/>
    <col min="13847" max="13847" width="11.7109375" style="16" bestFit="1" customWidth="1"/>
    <col min="13848" max="13848" width="13.42578125" style="16" bestFit="1" customWidth="1"/>
    <col min="13849" max="14080" width="9.140625" style="16"/>
    <col min="14081" max="14081" width="12.85546875" style="16" customWidth="1"/>
    <col min="14082" max="14082" width="10.7109375" style="16" customWidth="1"/>
    <col min="14083" max="14083" width="8.28515625" style="16" customWidth="1"/>
    <col min="14084" max="14084" width="8.7109375" style="16" customWidth="1"/>
    <col min="14085" max="14085" width="10.7109375" style="16" customWidth="1"/>
    <col min="14086" max="14086" width="8.28515625" style="16" customWidth="1"/>
    <col min="14087" max="14087" width="8.7109375" style="16" customWidth="1"/>
    <col min="14088" max="14088" width="4.140625" style="16" customWidth="1"/>
    <col min="14089" max="14089" width="12.85546875" style="16" customWidth="1"/>
    <col min="14090" max="14090" width="10.7109375" style="16" customWidth="1"/>
    <col min="14091" max="14091" width="8.28515625" style="16" customWidth="1"/>
    <col min="14092" max="14092" width="8.7109375" style="16" customWidth="1"/>
    <col min="14093" max="14093" width="10.7109375" style="16" customWidth="1"/>
    <col min="14094" max="14094" width="8.28515625" style="16" customWidth="1"/>
    <col min="14095" max="14095" width="8.7109375" style="16" customWidth="1"/>
    <col min="14096" max="14096" width="9.140625" style="16"/>
    <col min="14097" max="14097" width="9.28515625" style="16" bestFit="1" customWidth="1"/>
    <col min="14098" max="14098" width="11.85546875" style="16" bestFit="1" customWidth="1"/>
    <col min="14099" max="14099" width="17.5703125" style="16" bestFit="1" customWidth="1"/>
    <col min="14100" max="14101" width="14.5703125" style="16" bestFit="1" customWidth="1"/>
    <col min="14102" max="14102" width="13.42578125" style="16" bestFit="1" customWidth="1"/>
    <col min="14103" max="14103" width="11.7109375" style="16" bestFit="1" customWidth="1"/>
    <col min="14104" max="14104" width="13.42578125" style="16" bestFit="1" customWidth="1"/>
    <col min="14105" max="14336" width="9.140625" style="16"/>
    <col min="14337" max="14337" width="12.85546875" style="16" customWidth="1"/>
    <col min="14338" max="14338" width="10.7109375" style="16" customWidth="1"/>
    <col min="14339" max="14339" width="8.28515625" style="16" customWidth="1"/>
    <col min="14340" max="14340" width="8.7109375" style="16" customWidth="1"/>
    <col min="14341" max="14341" width="10.7109375" style="16" customWidth="1"/>
    <col min="14342" max="14342" width="8.28515625" style="16" customWidth="1"/>
    <col min="14343" max="14343" width="8.7109375" style="16" customWidth="1"/>
    <col min="14344" max="14344" width="4.140625" style="16" customWidth="1"/>
    <col min="14345" max="14345" width="12.85546875" style="16" customWidth="1"/>
    <col min="14346" max="14346" width="10.7109375" style="16" customWidth="1"/>
    <col min="14347" max="14347" width="8.28515625" style="16" customWidth="1"/>
    <col min="14348" max="14348" width="8.7109375" style="16" customWidth="1"/>
    <col min="14349" max="14349" width="10.7109375" style="16" customWidth="1"/>
    <col min="14350" max="14350" width="8.28515625" style="16" customWidth="1"/>
    <col min="14351" max="14351" width="8.7109375" style="16" customWidth="1"/>
    <col min="14352" max="14352" width="9.140625" style="16"/>
    <col min="14353" max="14353" width="9.28515625" style="16" bestFit="1" customWidth="1"/>
    <col min="14354" max="14354" width="11.85546875" style="16" bestFit="1" customWidth="1"/>
    <col min="14355" max="14355" width="17.5703125" style="16" bestFit="1" customWidth="1"/>
    <col min="14356" max="14357" width="14.5703125" style="16" bestFit="1" customWidth="1"/>
    <col min="14358" max="14358" width="13.42578125" style="16" bestFit="1" customWidth="1"/>
    <col min="14359" max="14359" width="11.7109375" style="16" bestFit="1" customWidth="1"/>
    <col min="14360" max="14360" width="13.42578125" style="16" bestFit="1" customWidth="1"/>
    <col min="14361" max="14592" width="9.140625" style="16"/>
    <col min="14593" max="14593" width="12.85546875" style="16" customWidth="1"/>
    <col min="14594" max="14594" width="10.7109375" style="16" customWidth="1"/>
    <col min="14595" max="14595" width="8.28515625" style="16" customWidth="1"/>
    <col min="14596" max="14596" width="8.7109375" style="16" customWidth="1"/>
    <col min="14597" max="14597" width="10.7109375" style="16" customWidth="1"/>
    <col min="14598" max="14598" width="8.28515625" style="16" customWidth="1"/>
    <col min="14599" max="14599" width="8.7109375" style="16" customWidth="1"/>
    <col min="14600" max="14600" width="4.140625" style="16" customWidth="1"/>
    <col min="14601" max="14601" width="12.85546875" style="16" customWidth="1"/>
    <col min="14602" max="14602" width="10.7109375" style="16" customWidth="1"/>
    <col min="14603" max="14603" width="8.28515625" style="16" customWidth="1"/>
    <col min="14604" max="14604" width="8.7109375" style="16" customWidth="1"/>
    <col min="14605" max="14605" width="10.7109375" style="16" customWidth="1"/>
    <col min="14606" max="14606" width="8.28515625" style="16" customWidth="1"/>
    <col min="14607" max="14607" width="8.7109375" style="16" customWidth="1"/>
    <col min="14608" max="14608" width="9.140625" style="16"/>
    <col min="14609" max="14609" width="9.28515625" style="16" bestFit="1" customWidth="1"/>
    <col min="14610" max="14610" width="11.85546875" style="16" bestFit="1" customWidth="1"/>
    <col min="14611" max="14611" width="17.5703125" style="16" bestFit="1" customWidth="1"/>
    <col min="14612" max="14613" width="14.5703125" style="16" bestFit="1" customWidth="1"/>
    <col min="14614" max="14614" width="13.42578125" style="16" bestFit="1" customWidth="1"/>
    <col min="14615" max="14615" width="11.7109375" style="16" bestFit="1" customWidth="1"/>
    <col min="14616" max="14616" width="13.42578125" style="16" bestFit="1" customWidth="1"/>
    <col min="14617" max="14848" width="9.140625" style="16"/>
    <col min="14849" max="14849" width="12.85546875" style="16" customWidth="1"/>
    <col min="14850" max="14850" width="10.7109375" style="16" customWidth="1"/>
    <col min="14851" max="14851" width="8.28515625" style="16" customWidth="1"/>
    <col min="14852" max="14852" width="8.7109375" style="16" customWidth="1"/>
    <col min="14853" max="14853" width="10.7109375" style="16" customWidth="1"/>
    <col min="14854" max="14854" width="8.28515625" style="16" customWidth="1"/>
    <col min="14855" max="14855" width="8.7109375" style="16" customWidth="1"/>
    <col min="14856" max="14856" width="4.140625" style="16" customWidth="1"/>
    <col min="14857" max="14857" width="12.85546875" style="16" customWidth="1"/>
    <col min="14858" max="14858" width="10.7109375" style="16" customWidth="1"/>
    <col min="14859" max="14859" width="8.28515625" style="16" customWidth="1"/>
    <col min="14860" max="14860" width="8.7109375" style="16" customWidth="1"/>
    <col min="14861" max="14861" width="10.7109375" style="16" customWidth="1"/>
    <col min="14862" max="14862" width="8.28515625" style="16" customWidth="1"/>
    <col min="14863" max="14863" width="8.7109375" style="16" customWidth="1"/>
    <col min="14864" max="14864" width="9.140625" style="16"/>
    <col min="14865" max="14865" width="9.28515625" style="16" bestFit="1" customWidth="1"/>
    <col min="14866" max="14866" width="11.85546875" style="16" bestFit="1" customWidth="1"/>
    <col min="14867" max="14867" width="17.5703125" style="16" bestFit="1" customWidth="1"/>
    <col min="14868" max="14869" width="14.5703125" style="16" bestFit="1" customWidth="1"/>
    <col min="14870" max="14870" width="13.42578125" style="16" bestFit="1" customWidth="1"/>
    <col min="14871" max="14871" width="11.7109375" style="16" bestFit="1" customWidth="1"/>
    <col min="14872" max="14872" width="13.42578125" style="16" bestFit="1" customWidth="1"/>
    <col min="14873" max="15104" width="9.140625" style="16"/>
    <col min="15105" max="15105" width="12.85546875" style="16" customWidth="1"/>
    <col min="15106" max="15106" width="10.7109375" style="16" customWidth="1"/>
    <col min="15107" max="15107" width="8.28515625" style="16" customWidth="1"/>
    <col min="15108" max="15108" width="8.7109375" style="16" customWidth="1"/>
    <col min="15109" max="15109" width="10.7109375" style="16" customWidth="1"/>
    <col min="15110" max="15110" width="8.28515625" style="16" customWidth="1"/>
    <col min="15111" max="15111" width="8.7109375" style="16" customWidth="1"/>
    <col min="15112" max="15112" width="4.140625" style="16" customWidth="1"/>
    <col min="15113" max="15113" width="12.85546875" style="16" customWidth="1"/>
    <col min="15114" max="15114" width="10.7109375" style="16" customWidth="1"/>
    <col min="15115" max="15115" width="8.28515625" style="16" customWidth="1"/>
    <col min="15116" max="15116" width="8.7109375" style="16" customWidth="1"/>
    <col min="15117" max="15117" width="10.7109375" style="16" customWidth="1"/>
    <col min="15118" max="15118" width="8.28515625" style="16" customWidth="1"/>
    <col min="15119" max="15119" width="8.7109375" style="16" customWidth="1"/>
    <col min="15120" max="15120" width="9.140625" style="16"/>
    <col min="15121" max="15121" width="9.28515625" style="16" bestFit="1" customWidth="1"/>
    <col min="15122" max="15122" width="11.85546875" style="16" bestFit="1" customWidth="1"/>
    <col min="15123" max="15123" width="17.5703125" style="16" bestFit="1" customWidth="1"/>
    <col min="15124" max="15125" width="14.5703125" style="16" bestFit="1" customWidth="1"/>
    <col min="15126" max="15126" width="13.42578125" style="16" bestFit="1" customWidth="1"/>
    <col min="15127" max="15127" width="11.7109375" style="16" bestFit="1" customWidth="1"/>
    <col min="15128" max="15128" width="13.42578125" style="16" bestFit="1" customWidth="1"/>
    <col min="15129" max="15360" width="9.140625" style="16"/>
    <col min="15361" max="15361" width="12.85546875" style="16" customWidth="1"/>
    <col min="15362" max="15362" width="10.7109375" style="16" customWidth="1"/>
    <col min="15363" max="15363" width="8.28515625" style="16" customWidth="1"/>
    <col min="15364" max="15364" width="8.7109375" style="16" customWidth="1"/>
    <col min="15365" max="15365" width="10.7109375" style="16" customWidth="1"/>
    <col min="15366" max="15366" width="8.28515625" style="16" customWidth="1"/>
    <col min="15367" max="15367" width="8.7109375" style="16" customWidth="1"/>
    <col min="15368" max="15368" width="4.140625" style="16" customWidth="1"/>
    <col min="15369" max="15369" width="12.85546875" style="16" customWidth="1"/>
    <col min="15370" max="15370" width="10.7109375" style="16" customWidth="1"/>
    <col min="15371" max="15371" width="8.28515625" style="16" customWidth="1"/>
    <col min="15372" max="15372" width="8.7109375" style="16" customWidth="1"/>
    <col min="15373" max="15373" width="10.7109375" style="16" customWidth="1"/>
    <col min="15374" max="15374" width="8.28515625" style="16" customWidth="1"/>
    <col min="15375" max="15375" width="8.7109375" style="16" customWidth="1"/>
    <col min="15376" max="15376" width="9.140625" style="16"/>
    <col min="15377" max="15377" width="9.28515625" style="16" bestFit="1" customWidth="1"/>
    <col min="15378" max="15378" width="11.85546875" style="16" bestFit="1" customWidth="1"/>
    <col min="15379" max="15379" width="17.5703125" style="16" bestFit="1" customWidth="1"/>
    <col min="15380" max="15381" width="14.5703125" style="16" bestFit="1" customWidth="1"/>
    <col min="15382" max="15382" width="13.42578125" style="16" bestFit="1" customWidth="1"/>
    <col min="15383" max="15383" width="11.7109375" style="16" bestFit="1" customWidth="1"/>
    <col min="15384" max="15384" width="13.42578125" style="16" bestFit="1" customWidth="1"/>
    <col min="15385" max="15616" width="9.140625" style="16"/>
    <col min="15617" max="15617" width="12.85546875" style="16" customWidth="1"/>
    <col min="15618" max="15618" width="10.7109375" style="16" customWidth="1"/>
    <col min="15619" max="15619" width="8.28515625" style="16" customWidth="1"/>
    <col min="15620" max="15620" width="8.7109375" style="16" customWidth="1"/>
    <col min="15621" max="15621" width="10.7109375" style="16" customWidth="1"/>
    <col min="15622" max="15622" width="8.28515625" style="16" customWidth="1"/>
    <col min="15623" max="15623" width="8.7109375" style="16" customWidth="1"/>
    <col min="15624" max="15624" width="4.140625" style="16" customWidth="1"/>
    <col min="15625" max="15625" width="12.85546875" style="16" customWidth="1"/>
    <col min="15626" max="15626" width="10.7109375" style="16" customWidth="1"/>
    <col min="15627" max="15627" width="8.28515625" style="16" customWidth="1"/>
    <col min="15628" max="15628" width="8.7109375" style="16" customWidth="1"/>
    <col min="15629" max="15629" width="10.7109375" style="16" customWidth="1"/>
    <col min="15630" max="15630" width="8.28515625" style="16" customWidth="1"/>
    <col min="15631" max="15631" width="8.7109375" style="16" customWidth="1"/>
    <col min="15632" max="15632" width="9.140625" style="16"/>
    <col min="15633" max="15633" width="9.28515625" style="16" bestFit="1" customWidth="1"/>
    <col min="15634" max="15634" width="11.85546875" style="16" bestFit="1" customWidth="1"/>
    <col min="15635" max="15635" width="17.5703125" style="16" bestFit="1" customWidth="1"/>
    <col min="15636" max="15637" width="14.5703125" style="16" bestFit="1" customWidth="1"/>
    <col min="15638" max="15638" width="13.42578125" style="16" bestFit="1" customWidth="1"/>
    <col min="15639" max="15639" width="11.7109375" style="16" bestFit="1" customWidth="1"/>
    <col min="15640" max="15640" width="13.42578125" style="16" bestFit="1" customWidth="1"/>
    <col min="15641" max="15872" width="9.140625" style="16"/>
    <col min="15873" max="15873" width="12.85546875" style="16" customWidth="1"/>
    <col min="15874" max="15874" width="10.7109375" style="16" customWidth="1"/>
    <col min="15875" max="15875" width="8.28515625" style="16" customWidth="1"/>
    <col min="15876" max="15876" width="8.7109375" style="16" customWidth="1"/>
    <col min="15877" max="15877" width="10.7109375" style="16" customWidth="1"/>
    <col min="15878" max="15878" width="8.28515625" style="16" customWidth="1"/>
    <col min="15879" max="15879" width="8.7109375" style="16" customWidth="1"/>
    <col min="15880" max="15880" width="4.140625" style="16" customWidth="1"/>
    <col min="15881" max="15881" width="12.85546875" style="16" customWidth="1"/>
    <col min="15882" max="15882" width="10.7109375" style="16" customWidth="1"/>
    <col min="15883" max="15883" width="8.28515625" style="16" customWidth="1"/>
    <col min="15884" max="15884" width="8.7109375" style="16" customWidth="1"/>
    <col min="15885" max="15885" width="10.7109375" style="16" customWidth="1"/>
    <col min="15886" max="15886" width="8.28515625" style="16" customWidth="1"/>
    <col min="15887" max="15887" width="8.7109375" style="16" customWidth="1"/>
    <col min="15888" max="15888" width="9.140625" style="16"/>
    <col min="15889" max="15889" width="9.28515625" style="16" bestFit="1" customWidth="1"/>
    <col min="15890" max="15890" width="11.85546875" style="16" bestFit="1" customWidth="1"/>
    <col min="15891" max="15891" width="17.5703125" style="16" bestFit="1" customWidth="1"/>
    <col min="15892" max="15893" width="14.5703125" style="16" bestFit="1" customWidth="1"/>
    <col min="15894" max="15894" width="13.42578125" style="16" bestFit="1" customWidth="1"/>
    <col min="15895" max="15895" width="11.7109375" style="16" bestFit="1" customWidth="1"/>
    <col min="15896" max="15896" width="13.42578125" style="16" bestFit="1" customWidth="1"/>
    <col min="15897" max="16128" width="9.140625" style="16"/>
    <col min="16129" max="16129" width="12.85546875" style="16" customWidth="1"/>
    <col min="16130" max="16130" width="10.7109375" style="16" customWidth="1"/>
    <col min="16131" max="16131" width="8.28515625" style="16" customWidth="1"/>
    <col min="16132" max="16132" width="8.7109375" style="16" customWidth="1"/>
    <col min="16133" max="16133" width="10.7109375" style="16" customWidth="1"/>
    <col min="16134" max="16134" width="8.28515625" style="16" customWidth="1"/>
    <col min="16135" max="16135" width="8.7109375" style="16" customWidth="1"/>
    <col min="16136" max="16136" width="4.140625" style="16" customWidth="1"/>
    <col min="16137" max="16137" width="12.85546875" style="16" customWidth="1"/>
    <col min="16138" max="16138" width="10.7109375" style="16" customWidth="1"/>
    <col min="16139" max="16139" width="8.28515625" style="16" customWidth="1"/>
    <col min="16140" max="16140" width="8.7109375" style="16" customWidth="1"/>
    <col min="16141" max="16141" width="10.7109375" style="16" customWidth="1"/>
    <col min="16142" max="16142" width="8.28515625" style="16" customWidth="1"/>
    <col min="16143" max="16143" width="8.7109375" style="16" customWidth="1"/>
    <col min="16144" max="16144" width="9.140625" style="16"/>
    <col min="16145" max="16145" width="9.28515625" style="16" bestFit="1" customWidth="1"/>
    <col min="16146" max="16146" width="11.85546875" style="16" bestFit="1" customWidth="1"/>
    <col min="16147" max="16147" width="17.5703125" style="16" bestFit="1" customWidth="1"/>
    <col min="16148" max="16149" width="14.5703125" style="16" bestFit="1" customWidth="1"/>
    <col min="16150" max="16150" width="13.42578125" style="16" bestFit="1" customWidth="1"/>
    <col min="16151" max="16151" width="11.7109375" style="16" bestFit="1" customWidth="1"/>
    <col min="16152" max="16152" width="13.42578125" style="16" bestFit="1" customWidth="1"/>
    <col min="16153" max="16384" width="9.140625" style="16"/>
  </cols>
  <sheetData>
    <row r="1" spans="1:60" ht="18" customHeight="1" x14ac:dyDescent="0.2">
      <c r="A1" s="10" t="s">
        <v>588</v>
      </c>
      <c r="I1" s="44"/>
      <c r="J1" s="44"/>
      <c r="K1" s="44"/>
      <c r="L1" s="44"/>
      <c r="M1" s="44"/>
      <c r="N1" s="44"/>
      <c r="O1" s="44"/>
      <c r="P1" s="136"/>
      <c r="Q1" s="136"/>
      <c r="R1" s="136"/>
      <c r="W1" s="482"/>
      <c r="Y1" s="735" t="s">
        <v>91</v>
      </c>
      <c r="Z1" s="736" t="s">
        <v>92</v>
      </c>
      <c r="AA1" s="736" t="s">
        <v>93</v>
      </c>
      <c r="AB1" s="736" t="s">
        <v>94</v>
      </c>
      <c r="AC1" s="736" t="s">
        <v>92</v>
      </c>
      <c r="AD1" s="736" t="s">
        <v>93</v>
      </c>
      <c r="AE1" s="736" t="s">
        <v>94</v>
      </c>
      <c r="AL1" s="416"/>
      <c r="AM1" s="416"/>
      <c r="AN1" s="416"/>
      <c r="AO1" s="416"/>
      <c r="AP1" s="416"/>
      <c r="AQ1" s="416"/>
      <c r="AR1" s="416"/>
      <c r="AV1" s="136"/>
      <c r="AW1" s="136"/>
      <c r="AX1" s="136"/>
      <c r="AY1" s="136"/>
      <c r="AZ1" s="136"/>
      <c r="BA1" s="136"/>
      <c r="BB1" s="136"/>
      <c r="BC1" s="416"/>
      <c r="BD1" s="416"/>
      <c r="BE1" s="416"/>
      <c r="BF1" s="416"/>
      <c r="BG1" s="416"/>
      <c r="BH1" s="416"/>
    </row>
    <row r="2" spans="1:60" ht="5.0999999999999996" customHeight="1" x14ac:dyDescent="0.2">
      <c r="H2" s="96"/>
      <c r="I2" s="44"/>
      <c r="J2" s="44"/>
      <c r="K2" s="44"/>
      <c r="L2" s="44"/>
      <c r="M2" s="44"/>
      <c r="N2" s="44"/>
      <c r="O2" s="44"/>
      <c r="P2" s="136"/>
      <c r="Q2" s="136"/>
      <c r="R2" s="136"/>
      <c r="W2" s="482"/>
      <c r="Y2" s="735"/>
      <c r="Z2" s="736"/>
      <c r="AA2" s="736"/>
      <c r="AB2" s="736"/>
      <c r="AC2" s="736"/>
      <c r="AD2" s="736"/>
      <c r="AE2" s="736"/>
      <c r="AL2" s="416"/>
      <c r="AM2" s="416"/>
      <c r="AN2" s="416"/>
      <c r="AO2" s="416"/>
      <c r="AP2" s="416"/>
      <c r="AQ2" s="416"/>
      <c r="AR2" s="416"/>
      <c r="AV2" s="136"/>
      <c r="AW2" s="136"/>
      <c r="AX2" s="136"/>
      <c r="AY2" s="136"/>
      <c r="AZ2" s="136"/>
      <c r="BA2" s="136"/>
      <c r="BB2" s="136"/>
      <c r="BC2" s="416"/>
      <c r="BD2" s="416"/>
      <c r="BE2" s="416"/>
      <c r="BF2" s="416"/>
      <c r="BG2" s="416"/>
      <c r="BH2" s="416"/>
    </row>
    <row r="3" spans="1:60" ht="12.75" customHeight="1" thickBot="1" x14ac:dyDescent="0.25">
      <c r="A3" s="784" t="s">
        <v>4</v>
      </c>
      <c r="B3" s="784"/>
      <c r="C3" s="784"/>
      <c r="D3" s="784"/>
      <c r="E3" s="784"/>
      <c r="F3" s="784"/>
      <c r="G3" s="784"/>
      <c r="I3" s="782" t="s">
        <v>5</v>
      </c>
      <c r="J3" s="782"/>
      <c r="K3" s="782"/>
      <c r="L3" s="782"/>
      <c r="M3" s="782"/>
      <c r="N3" s="782"/>
      <c r="O3" s="782"/>
      <c r="P3" s="416"/>
      <c r="Q3" s="418">
        <v>18</v>
      </c>
      <c r="R3" s="419">
        <f>196+32254</f>
        <v>32450</v>
      </c>
      <c r="S3" s="737">
        <f>133+23429</f>
        <v>23562</v>
      </c>
      <c r="T3" s="737">
        <f>121+22237</f>
        <v>22358</v>
      </c>
      <c r="U3" s="738">
        <f>1+495</f>
        <v>496</v>
      </c>
      <c r="V3" s="738">
        <f>2+225</f>
        <v>227</v>
      </c>
      <c r="W3" s="738">
        <f>2+181</f>
        <v>183</v>
      </c>
      <c r="AK3" s="136"/>
      <c r="AU3" s="416"/>
      <c r="BA3" s="16"/>
    </row>
    <row r="4" spans="1:60" ht="39" thickTop="1" x14ac:dyDescent="0.2">
      <c r="A4" s="420" t="s">
        <v>95</v>
      </c>
      <c r="B4" s="421" t="s">
        <v>96</v>
      </c>
      <c r="C4" s="422" t="s">
        <v>97</v>
      </c>
      <c r="D4" s="423" t="s">
        <v>98</v>
      </c>
      <c r="E4" s="424" t="s">
        <v>96</v>
      </c>
      <c r="F4" s="422" t="s">
        <v>97</v>
      </c>
      <c r="G4" s="425" t="s">
        <v>98</v>
      </c>
      <c r="I4" s="420" t="s">
        <v>99</v>
      </c>
      <c r="J4" s="421" t="s">
        <v>96</v>
      </c>
      <c r="K4" s="422" t="s">
        <v>97</v>
      </c>
      <c r="L4" s="423" t="s">
        <v>98</v>
      </c>
      <c r="M4" s="424" t="s">
        <v>96</v>
      </c>
      <c r="N4" s="422" t="s">
        <v>97</v>
      </c>
      <c r="O4" s="425" t="s">
        <v>98</v>
      </c>
      <c r="P4" s="416"/>
      <c r="Q4" s="418">
        <v>19</v>
      </c>
      <c r="R4" s="419">
        <v>24051</v>
      </c>
      <c r="S4" s="737">
        <v>15139</v>
      </c>
      <c r="T4" s="737">
        <v>14234</v>
      </c>
      <c r="U4" s="738">
        <v>1003</v>
      </c>
      <c r="V4" s="738">
        <v>471</v>
      </c>
      <c r="W4" s="738">
        <v>404</v>
      </c>
      <c r="AK4" s="136"/>
      <c r="AU4" s="416"/>
      <c r="BA4" s="16"/>
    </row>
    <row r="5" spans="1:60" ht="13.5" thickBot="1" x14ac:dyDescent="0.25">
      <c r="A5" s="426"/>
      <c r="B5" s="427" t="s">
        <v>100</v>
      </c>
      <c r="C5" s="428"/>
      <c r="D5" s="429"/>
      <c r="E5" s="430" t="s">
        <v>101</v>
      </c>
      <c r="F5" s="428"/>
      <c r="G5" s="431"/>
      <c r="I5" s="426"/>
      <c r="J5" s="427" t="s">
        <v>100</v>
      </c>
      <c r="K5" s="428"/>
      <c r="L5" s="429"/>
      <c r="M5" s="430" t="s">
        <v>101</v>
      </c>
      <c r="N5" s="428"/>
      <c r="O5" s="431"/>
      <c r="P5" s="416"/>
      <c r="Q5" s="418">
        <v>20</v>
      </c>
      <c r="R5" s="419">
        <v>12424</v>
      </c>
      <c r="S5" s="737">
        <v>6574</v>
      </c>
      <c r="T5" s="737">
        <v>6167</v>
      </c>
      <c r="U5" s="738">
        <v>1331</v>
      </c>
      <c r="V5" s="738">
        <v>571</v>
      </c>
      <c r="W5" s="738">
        <v>516</v>
      </c>
      <c r="AK5" s="136"/>
      <c r="AU5" s="416"/>
      <c r="BA5" s="16"/>
    </row>
    <row r="6" spans="1:60" ht="13.5" thickTop="1" x14ac:dyDescent="0.2">
      <c r="A6" s="432">
        <v>18</v>
      </c>
      <c r="B6" s="433">
        <v>0.35840116632243957</v>
      </c>
      <c r="C6" s="434">
        <v>0.43103322113273818</v>
      </c>
      <c r="D6" s="435">
        <v>0.43556525296604393</v>
      </c>
      <c r="E6" s="436">
        <v>2.7766892459273357E-2</v>
      </c>
      <c r="F6" s="434">
        <v>3.2746682054241201E-2</v>
      </c>
      <c r="G6" s="437">
        <v>2.8197226502311247E-2</v>
      </c>
      <c r="I6" s="432">
        <v>18</v>
      </c>
      <c r="J6" s="433">
        <v>0.21968901298767834</v>
      </c>
      <c r="K6" s="434">
        <v>0.27209226770630279</v>
      </c>
      <c r="L6" s="435">
        <v>0.27415458937198067</v>
      </c>
      <c r="M6" s="436">
        <v>2.8131008196444835E-2</v>
      </c>
      <c r="N6" s="434">
        <v>2.2219663826847803E-2</v>
      </c>
      <c r="O6" s="437">
        <v>1.8994950709305122E-2</v>
      </c>
      <c r="P6" s="416"/>
      <c r="Q6" s="418">
        <v>21</v>
      </c>
      <c r="R6" s="419">
        <v>7341</v>
      </c>
      <c r="S6" s="737">
        <v>3385</v>
      </c>
      <c r="T6" s="737">
        <v>3163</v>
      </c>
      <c r="U6" s="738">
        <v>1558</v>
      </c>
      <c r="V6" s="738">
        <v>643</v>
      </c>
      <c r="W6" s="738">
        <v>602</v>
      </c>
      <c r="AK6" s="136"/>
      <c r="AU6" s="416"/>
      <c r="BA6" s="16"/>
    </row>
    <row r="7" spans="1:60" x14ac:dyDescent="0.2">
      <c r="A7" s="438">
        <v>19</v>
      </c>
      <c r="B7" s="439">
        <v>0.26563656244132494</v>
      </c>
      <c r="C7" s="379">
        <v>0.27694643641153227</v>
      </c>
      <c r="D7" s="440">
        <v>0.27729831875474859</v>
      </c>
      <c r="E7" s="441">
        <v>5.6149582936796734E-2</v>
      </c>
      <c r="F7" s="379">
        <v>6.794575879976919E-2</v>
      </c>
      <c r="G7" s="442">
        <v>6.2249614791987672E-2</v>
      </c>
      <c r="I7" s="438">
        <v>19</v>
      </c>
      <c r="J7" s="439">
        <v>0.26075261930988547</v>
      </c>
      <c r="K7" s="379">
        <v>0.27718215291314707</v>
      </c>
      <c r="L7" s="440">
        <v>0.27828333895067969</v>
      </c>
      <c r="M7" s="441">
        <v>5.4508044658818769E-2</v>
      </c>
      <c r="N7" s="379">
        <v>4.9965461662445317E-2</v>
      </c>
      <c r="O7" s="442">
        <v>4.460206780476076E-2</v>
      </c>
      <c r="P7" s="416"/>
      <c r="Q7" s="418">
        <v>22</v>
      </c>
      <c r="R7" s="419">
        <v>4644</v>
      </c>
      <c r="S7" s="737">
        <v>2060</v>
      </c>
      <c r="T7" s="737">
        <v>1894</v>
      </c>
      <c r="U7" s="738">
        <v>1591</v>
      </c>
      <c r="V7" s="738">
        <v>622</v>
      </c>
      <c r="W7" s="738">
        <v>2581</v>
      </c>
      <c r="AK7" s="136"/>
      <c r="AU7" s="416"/>
      <c r="BA7" s="16"/>
    </row>
    <row r="8" spans="1:60" x14ac:dyDescent="0.2">
      <c r="A8" s="438">
        <v>20</v>
      </c>
      <c r="B8" s="439">
        <v>0.13721960216918302</v>
      </c>
      <c r="C8" s="379">
        <v>0.12026196399824382</v>
      </c>
      <c r="D8" s="440">
        <v>0.12014182462839219</v>
      </c>
      <c r="E8" s="441">
        <v>7.4511560208251698E-2</v>
      </c>
      <c r="F8" s="379">
        <v>8.2371609924985573E-2</v>
      </c>
      <c r="G8" s="442">
        <v>7.950693374422188E-2</v>
      </c>
      <c r="I8" s="438">
        <v>20</v>
      </c>
      <c r="J8" s="439">
        <v>0.17201629223557138</v>
      </c>
      <c r="K8" s="379">
        <v>0.16171215074723846</v>
      </c>
      <c r="L8" s="440">
        <v>0.16228513650151669</v>
      </c>
      <c r="M8" s="441">
        <v>7.7781900360913411E-2</v>
      </c>
      <c r="N8" s="379">
        <v>7.057333640340778E-2</v>
      </c>
      <c r="O8" s="442">
        <v>6.816542438086079E-2</v>
      </c>
      <c r="P8" s="416"/>
      <c r="Q8" s="418">
        <v>23</v>
      </c>
      <c r="R8" s="419">
        <v>3046</v>
      </c>
      <c r="S8" s="737">
        <v>1368</v>
      </c>
      <c r="T8" s="737">
        <v>1206</v>
      </c>
      <c r="U8" s="738">
        <v>1606</v>
      </c>
      <c r="V8" s="738">
        <v>607</v>
      </c>
      <c r="W8" s="738">
        <v>580</v>
      </c>
      <c r="AK8" s="136"/>
      <c r="AU8" s="416"/>
      <c r="BA8" s="16"/>
    </row>
    <row r="9" spans="1:60" x14ac:dyDescent="0.2">
      <c r="A9" s="438">
        <v>21</v>
      </c>
      <c r="B9" s="439">
        <v>8.1079290045393798E-2</v>
      </c>
      <c r="C9" s="379">
        <v>6.192375237816479E-2</v>
      </c>
      <c r="D9" s="440">
        <v>6.1619684011610915E-2</v>
      </c>
      <c r="E9" s="441">
        <v>8.7219392039411078E-2</v>
      </c>
      <c r="F9" s="379">
        <v>9.275822273514138E-2</v>
      </c>
      <c r="G9" s="442">
        <v>9.2758089368258856E-2</v>
      </c>
      <c r="I9" s="438">
        <v>21</v>
      </c>
      <c r="J9" s="439">
        <v>0.1189896764607936</v>
      </c>
      <c r="K9" s="379">
        <v>0.10921594108728612</v>
      </c>
      <c r="L9" s="440">
        <v>0.10897651949219189</v>
      </c>
      <c r="M9" s="441">
        <v>8.2639052855263601E-2</v>
      </c>
      <c r="N9" s="379">
        <v>7.9668431959475011E-2</v>
      </c>
      <c r="O9" s="442">
        <v>7.8624669391680696E-2</v>
      </c>
      <c r="P9" s="416"/>
      <c r="Q9" s="418">
        <v>24</v>
      </c>
      <c r="R9" s="419">
        <v>1877</v>
      </c>
      <c r="S9" s="737">
        <v>817</v>
      </c>
      <c r="T9" s="737">
        <v>711</v>
      </c>
      <c r="U9" s="738">
        <v>1444</v>
      </c>
      <c r="V9" s="738">
        <v>563</v>
      </c>
      <c r="W9" s="738">
        <v>526</v>
      </c>
      <c r="AK9" s="136"/>
      <c r="AU9" s="416"/>
      <c r="BA9" s="16"/>
    </row>
    <row r="10" spans="1:60" x14ac:dyDescent="0.2">
      <c r="A10" s="438">
        <v>22</v>
      </c>
      <c r="B10" s="439">
        <v>5.1291680012370083E-2</v>
      </c>
      <c r="C10" s="379">
        <v>3.7684765110493193E-2</v>
      </c>
      <c r="D10" s="440">
        <v>3.689778106797062E-2</v>
      </c>
      <c r="E10" s="441">
        <v>8.9066786094161118E-2</v>
      </c>
      <c r="F10" s="379">
        <v>8.9728793998845938E-2</v>
      </c>
      <c r="G10" s="442">
        <v>8.9522340000000006E-2</v>
      </c>
      <c r="I10" s="438">
        <v>22</v>
      </c>
      <c r="J10" s="439">
        <v>7.4275687168583654E-2</v>
      </c>
      <c r="K10" s="379">
        <v>6.4435780810049817E-2</v>
      </c>
      <c r="L10" s="440">
        <v>6.4093922031232445E-2</v>
      </c>
      <c r="M10" s="441">
        <v>8.9148986406719061E-2</v>
      </c>
      <c r="N10" s="379">
        <v>8.4273543633433104E-2</v>
      </c>
      <c r="O10" s="442">
        <v>8.4275066121663855E-2</v>
      </c>
      <c r="P10" s="416"/>
      <c r="Q10" s="418">
        <v>25</v>
      </c>
      <c r="R10" s="419">
        <v>1248</v>
      </c>
      <c r="S10" s="737">
        <v>510</v>
      </c>
      <c r="T10" s="737">
        <v>440</v>
      </c>
      <c r="U10" s="738">
        <v>1278</v>
      </c>
      <c r="V10" s="738">
        <v>524</v>
      </c>
      <c r="W10" s="738">
        <v>499</v>
      </c>
      <c r="AK10" s="136"/>
      <c r="AU10" s="416"/>
      <c r="BA10" s="16"/>
    </row>
    <row r="11" spans="1:60" x14ac:dyDescent="0.2">
      <c r="A11" s="438">
        <v>23</v>
      </c>
      <c r="B11" s="439">
        <v>3.3642217338001566E-2</v>
      </c>
      <c r="C11" s="379">
        <v>2.5025611005414897E-2</v>
      </c>
      <c r="D11" s="440">
        <v>2.3494574428707799E-2</v>
      </c>
      <c r="E11" s="441">
        <v>8.9906510664502046E-2</v>
      </c>
      <c r="F11" s="379">
        <v>8.7564916330063469E-2</v>
      </c>
      <c r="G11" s="442">
        <v>8.9368258859784278E-2</v>
      </c>
      <c r="I11" s="438">
        <v>23</v>
      </c>
      <c r="J11" s="439">
        <v>4.8838281630248226E-2</v>
      </c>
      <c r="K11" s="379">
        <v>4.2614251678579164E-2</v>
      </c>
      <c r="L11" s="440">
        <v>4.18773171553758E-2</v>
      </c>
      <c r="M11" s="441">
        <v>8.5708503389887683E-2</v>
      </c>
      <c r="N11" s="379">
        <v>8.8878655307391211E-2</v>
      </c>
      <c r="O11" s="442">
        <v>9.0286126472709782E-2</v>
      </c>
      <c r="P11" s="416"/>
      <c r="Q11" s="418">
        <v>26</v>
      </c>
      <c r="R11" s="419">
        <v>735</v>
      </c>
      <c r="S11" s="737">
        <v>275</v>
      </c>
      <c r="T11" s="737">
        <v>254</v>
      </c>
      <c r="U11" s="738">
        <v>1059</v>
      </c>
      <c r="V11" s="738">
        <v>383</v>
      </c>
      <c r="W11" s="738">
        <v>365</v>
      </c>
      <c r="AK11" s="136"/>
      <c r="AU11" s="416"/>
      <c r="BA11" s="16"/>
    </row>
    <row r="12" spans="1:60" x14ac:dyDescent="0.2">
      <c r="A12" s="438">
        <v>24</v>
      </c>
      <c r="B12" s="439">
        <v>2.0730939574336488E-2</v>
      </c>
      <c r="C12" s="379">
        <v>1.4945851017122787E-2</v>
      </c>
      <c r="D12" s="440">
        <v>1.385127895423818E-2</v>
      </c>
      <c r="E12" s="441">
        <v>8.0837485304820017E-2</v>
      </c>
      <c r="F12" s="379">
        <v>8.1217541834968265E-2</v>
      </c>
      <c r="G12" s="442">
        <v>8.1047765793528501E-2</v>
      </c>
      <c r="I12" s="438">
        <v>24</v>
      </c>
      <c r="J12" s="439">
        <v>3.1764736019673646E-2</v>
      </c>
      <c r="K12" s="379">
        <v>2.7696556205328134E-2</v>
      </c>
      <c r="L12" s="440">
        <v>2.6485788113695091E-2</v>
      </c>
      <c r="M12" s="441">
        <v>7.751205855567174E-2</v>
      </c>
      <c r="N12" s="379">
        <v>8.0359198710568736E-2</v>
      </c>
      <c r="O12" s="442">
        <v>8.1269535946140906E-2</v>
      </c>
      <c r="P12" s="416"/>
      <c r="Q12" s="418">
        <v>27</v>
      </c>
      <c r="R12" s="419">
        <v>534</v>
      </c>
      <c r="S12" s="737">
        <v>209</v>
      </c>
      <c r="T12" s="737">
        <v>192</v>
      </c>
      <c r="U12" s="738">
        <v>752</v>
      </c>
      <c r="V12" s="738">
        <v>274</v>
      </c>
      <c r="W12" s="738">
        <v>261</v>
      </c>
      <c r="AK12" s="136"/>
      <c r="AU12" s="416"/>
      <c r="BA12" s="16"/>
    </row>
    <row r="13" spans="1:60" x14ac:dyDescent="0.2">
      <c r="A13" s="438">
        <v>25</v>
      </c>
      <c r="B13" s="439">
        <v>1.3783810649319094E-2</v>
      </c>
      <c r="C13" s="379">
        <v>9.3297234011415191E-3</v>
      </c>
      <c r="D13" s="440">
        <v>8.5718181995285501E-3</v>
      </c>
      <c r="E13" s="441">
        <v>7.1544533393047074E-2</v>
      </c>
      <c r="F13" s="379">
        <v>7.5591459896133875E-2</v>
      </c>
      <c r="G13" s="442">
        <v>7.6887519260400619E-2</v>
      </c>
      <c r="I13" s="438">
        <v>25</v>
      </c>
      <c r="J13" s="439">
        <v>1.9648026231523938E-2</v>
      </c>
      <c r="K13" s="379">
        <v>1.5756985055230668E-2</v>
      </c>
      <c r="L13" s="440">
        <v>1.5363442309852825E-2</v>
      </c>
      <c r="M13" s="441">
        <v>6.9990218234559989E-2</v>
      </c>
      <c r="N13" s="379">
        <v>7.9323048583928163E-2</v>
      </c>
      <c r="O13" s="442">
        <v>8.0307766289973548E-2</v>
      </c>
      <c r="P13" s="416"/>
      <c r="Q13" s="418">
        <v>28</v>
      </c>
      <c r="R13" s="419">
        <v>374</v>
      </c>
      <c r="S13" s="737">
        <v>138</v>
      </c>
      <c r="T13" s="737">
        <v>119</v>
      </c>
      <c r="U13" s="738">
        <v>678</v>
      </c>
      <c r="V13" s="738">
        <v>241</v>
      </c>
      <c r="W13" s="738">
        <v>236</v>
      </c>
      <c r="AK13" s="136"/>
      <c r="AU13" s="416"/>
      <c r="BA13" s="16"/>
    </row>
    <row r="14" spans="1:60" x14ac:dyDescent="0.2">
      <c r="A14" s="438">
        <v>26</v>
      </c>
      <c r="B14" s="439">
        <v>8.1178692526037936E-3</v>
      </c>
      <c r="C14" s="379">
        <v>5.0307332064978777E-3</v>
      </c>
      <c r="D14" s="440">
        <v>4.948276869727845E-3</v>
      </c>
      <c r="E14" s="441">
        <v>5.9284554666069529E-2</v>
      </c>
      <c r="F14" s="379">
        <v>5.5251009809578762E-2</v>
      </c>
      <c r="G14" s="442">
        <v>5.6240369799691832E-2</v>
      </c>
      <c r="I14" s="438">
        <v>26</v>
      </c>
      <c r="J14" s="439">
        <v>1.2910828188641546E-2</v>
      </c>
      <c r="K14" s="379">
        <v>8.6094866796621178E-3</v>
      </c>
      <c r="L14" s="440">
        <v>8.3136726210538137E-3</v>
      </c>
      <c r="M14" s="441">
        <v>5.9365197153168951E-2</v>
      </c>
      <c r="N14" s="379">
        <v>6.5162330186507023E-2</v>
      </c>
      <c r="O14" s="442">
        <v>6.6602548689588842E-2</v>
      </c>
      <c r="P14" s="416"/>
      <c r="Q14" s="418">
        <v>29</v>
      </c>
      <c r="R14" s="419">
        <v>256</v>
      </c>
      <c r="S14" s="737">
        <v>85</v>
      </c>
      <c r="T14" s="737">
        <v>81</v>
      </c>
      <c r="U14" s="738">
        <v>555</v>
      </c>
      <c r="V14" s="738">
        <v>187</v>
      </c>
      <c r="W14" s="738">
        <v>179</v>
      </c>
      <c r="AK14" s="136"/>
      <c r="AU14" s="416"/>
      <c r="BA14" s="16"/>
    </row>
    <row r="15" spans="1:60" x14ac:dyDescent="0.2">
      <c r="A15" s="438">
        <v>27</v>
      </c>
      <c r="B15" s="439">
        <v>5.8978805182182655E-3</v>
      </c>
      <c r="C15" s="379">
        <v>3.8233572369383872E-3</v>
      </c>
      <c r="D15" s="440">
        <v>3.7404297597942765E-3</v>
      </c>
      <c r="E15" s="441">
        <v>4.2098191793091863E-2</v>
      </c>
      <c r="F15" s="379">
        <v>3.9526832083092905E-2</v>
      </c>
      <c r="G15" s="442">
        <v>4.0215716486902926E-2</v>
      </c>
      <c r="I15" s="438">
        <v>27</v>
      </c>
      <c r="J15" s="439">
        <v>8.9914696313753619E-3</v>
      </c>
      <c r="K15" s="379">
        <v>5.6584362139917698E-3</v>
      </c>
      <c r="L15" s="440">
        <v>5.561172901921132E-3</v>
      </c>
      <c r="M15" s="441">
        <v>5.1404863898539481E-2</v>
      </c>
      <c r="N15" s="379">
        <v>5.41100621690076E-2</v>
      </c>
      <c r="O15" s="442">
        <v>5.4460206780476077E-2</v>
      </c>
      <c r="P15" s="416"/>
      <c r="Q15" s="418" t="s">
        <v>102</v>
      </c>
      <c r="R15" s="443">
        <f>184+180+1197</f>
        <v>1561</v>
      </c>
      <c r="S15" s="739">
        <f>60+59+423</f>
        <v>542</v>
      </c>
      <c r="T15" s="739">
        <f>59+55+398</f>
        <v>512</v>
      </c>
      <c r="U15" s="739">
        <f>469+446+3597</f>
        <v>4512</v>
      </c>
      <c r="V15" s="739">
        <f>173+150+1296</f>
        <v>1619</v>
      </c>
      <c r="W15" s="739">
        <f>164+142+1252</f>
        <v>1558</v>
      </c>
      <c r="AK15" s="136"/>
      <c r="AU15" s="416"/>
      <c r="BA15" s="16"/>
    </row>
    <row r="16" spans="1:60" x14ac:dyDescent="0.2">
      <c r="A16" s="438">
        <v>28</v>
      </c>
      <c r="B16" s="439">
        <v>4.1307253067670996E-3</v>
      </c>
      <c r="C16" s="379">
        <v>2.5245133908971171E-3</v>
      </c>
      <c r="D16" s="440">
        <v>2.318287194872494E-3</v>
      </c>
      <c r="E16" s="441">
        <v>3.7955550579409955E-2</v>
      </c>
      <c r="F16" s="379">
        <v>3.4766301211771496E-2</v>
      </c>
      <c r="G16" s="442">
        <v>3.6363636363636362E-2</v>
      </c>
      <c r="I16" s="438">
        <v>28</v>
      </c>
      <c r="J16" s="439">
        <v>5.930271281092297E-3</v>
      </c>
      <c r="K16" s="379">
        <v>3.1676413255360622E-3</v>
      </c>
      <c r="L16" s="440">
        <v>3.0052803055836421E-3</v>
      </c>
      <c r="M16" s="441">
        <v>3.8553647923904609E-2</v>
      </c>
      <c r="N16" s="379">
        <v>4.0524982730831223E-2</v>
      </c>
      <c r="O16" s="442">
        <v>4.1476316422216879E-2</v>
      </c>
      <c r="P16" s="416"/>
      <c r="Q16" s="418" t="s">
        <v>36</v>
      </c>
      <c r="R16" s="443">
        <v>19.8</v>
      </c>
      <c r="S16" s="739">
        <v>19.38</v>
      </c>
      <c r="T16" s="739">
        <v>19.36</v>
      </c>
      <c r="U16" s="739">
        <v>25.29</v>
      </c>
      <c r="V16" s="739">
        <v>24.96</v>
      </c>
      <c r="W16" s="739">
        <v>25.1</v>
      </c>
      <c r="AK16" s="136"/>
      <c r="AU16" s="416"/>
      <c r="BA16" s="16"/>
    </row>
    <row r="17" spans="1:53" x14ac:dyDescent="0.2">
      <c r="A17" s="438">
        <v>29</v>
      </c>
      <c r="B17" s="439">
        <v>2.8274483383218651E-3</v>
      </c>
      <c r="C17" s="379">
        <v>1.5549539001902533E-3</v>
      </c>
      <c r="D17" s="440">
        <v>1.5779938049132103E-3</v>
      </c>
      <c r="E17" s="441">
        <v>3.1069809102614341E-2</v>
      </c>
      <c r="F17" s="379">
        <v>2.6976341604154644E-2</v>
      </c>
      <c r="G17" s="442">
        <v>2.7580893682588599E-2</v>
      </c>
      <c r="I17" s="438">
        <v>29</v>
      </c>
      <c r="J17" s="439">
        <v>4.3036093962138481E-3</v>
      </c>
      <c r="K17" s="379">
        <v>2.2742040285899934E-3</v>
      </c>
      <c r="L17" s="440">
        <v>2.3031120098865295E-3</v>
      </c>
      <c r="M17" s="441">
        <v>3.3291732721691905E-2</v>
      </c>
      <c r="N17" s="379">
        <v>3.3962698595440939E-2</v>
      </c>
      <c r="O17" s="442">
        <v>3.5104592450108198E-2</v>
      </c>
      <c r="P17" s="416"/>
      <c r="R17" s="416">
        <v>90541</v>
      </c>
      <c r="S17" s="481">
        <v>54664</v>
      </c>
      <c r="T17" s="481">
        <v>51331</v>
      </c>
      <c r="U17" s="481">
        <v>17863</v>
      </c>
      <c r="V17" s="481">
        <v>6932</v>
      </c>
      <c r="W17" s="481">
        <v>6490</v>
      </c>
      <c r="AK17" s="136"/>
      <c r="AU17" s="416"/>
      <c r="BA17" s="16"/>
    </row>
    <row r="18" spans="1:53" x14ac:dyDescent="0.2">
      <c r="A18" s="444" t="s">
        <v>102</v>
      </c>
      <c r="B18" s="445">
        <v>1.7240808031720435E-2</v>
      </c>
      <c r="C18" s="385">
        <v>9.9151178106249085E-3</v>
      </c>
      <c r="D18" s="446">
        <v>9.974479359451404E-3</v>
      </c>
      <c r="E18" s="447">
        <v>0.25258915075855121</v>
      </c>
      <c r="F18" s="385">
        <v>0.23355452971725332</v>
      </c>
      <c r="G18" s="448">
        <v>0.24006163328197228</v>
      </c>
      <c r="I18" s="444" t="s">
        <v>102</v>
      </c>
      <c r="J18" s="445">
        <v>2.1415580090683197E-2</v>
      </c>
      <c r="K18" s="385">
        <v>9.3675546891921167E-3</v>
      </c>
      <c r="L18" s="446">
        <v>9.1281878440624652E-3</v>
      </c>
      <c r="M18" s="447">
        <v>0.25189732519310554</v>
      </c>
      <c r="N18" s="385">
        <v>0.25086345843886715</v>
      </c>
      <c r="O18" s="448">
        <v>0.25571050733349365</v>
      </c>
      <c r="P18" s="416"/>
      <c r="AK18" s="136"/>
      <c r="AU18" s="416"/>
      <c r="BA18" s="16"/>
    </row>
    <row r="19" spans="1:53" ht="13.5" thickBot="1" x14ac:dyDescent="0.25">
      <c r="A19" s="449" t="s">
        <v>36</v>
      </c>
      <c r="B19" s="450">
        <f t="shared" ref="B19:G19" si="0">+R16</f>
        <v>19.8</v>
      </c>
      <c r="C19" s="451">
        <f t="shared" si="0"/>
        <v>19.38</v>
      </c>
      <c r="D19" s="452">
        <f t="shared" si="0"/>
        <v>19.36</v>
      </c>
      <c r="E19" s="453">
        <f t="shared" si="0"/>
        <v>25.29</v>
      </c>
      <c r="F19" s="451">
        <f t="shared" si="0"/>
        <v>24.96</v>
      </c>
      <c r="G19" s="454">
        <f t="shared" si="0"/>
        <v>25.1</v>
      </c>
      <c r="I19" s="449" t="s">
        <v>36</v>
      </c>
      <c r="J19" s="450">
        <v>20.47</v>
      </c>
      <c r="K19" s="451">
        <v>20</v>
      </c>
      <c r="L19" s="452">
        <v>19.986000000000001</v>
      </c>
      <c r="M19" s="453">
        <v>26.167999999999999</v>
      </c>
      <c r="N19" s="451">
        <v>26.297999999999998</v>
      </c>
      <c r="O19" s="454">
        <v>26.42</v>
      </c>
      <c r="P19" s="416"/>
      <c r="AK19" s="136"/>
      <c r="AU19" s="416"/>
      <c r="BA19" s="16"/>
    </row>
    <row r="20" spans="1:53" ht="16.5" customHeight="1" thickTop="1" x14ac:dyDescent="0.2">
      <c r="A20" s="455"/>
      <c r="B20" s="455"/>
      <c r="C20" s="455"/>
      <c r="D20" s="455"/>
      <c r="E20" s="455"/>
      <c r="F20" s="455"/>
      <c r="G20" s="743"/>
      <c r="I20" s="456"/>
      <c r="J20" s="456"/>
      <c r="K20" s="456"/>
      <c r="L20" s="456"/>
      <c r="M20" s="456"/>
      <c r="N20" s="456"/>
      <c r="O20" s="742"/>
      <c r="P20" s="457"/>
      <c r="AG20" s="748"/>
    </row>
    <row r="21" spans="1:53" ht="13.5" thickBot="1" x14ac:dyDescent="0.25">
      <c r="A21" s="782" t="s">
        <v>6</v>
      </c>
      <c r="B21" s="782"/>
      <c r="C21" s="782"/>
      <c r="D21" s="782"/>
      <c r="E21" s="782"/>
      <c r="F21" s="782"/>
      <c r="G21" s="782"/>
      <c r="I21" s="782" t="s">
        <v>7</v>
      </c>
      <c r="J21" s="782"/>
      <c r="K21" s="782"/>
      <c r="L21" s="782"/>
      <c r="M21" s="782"/>
      <c r="N21" s="782"/>
      <c r="O21" s="782"/>
    </row>
    <row r="22" spans="1:53" ht="39" thickTop="1" x14ac:dyDescent="0.2">
      <c r="A22" s="420" t="s">
        <v>103</v>
      </c>
      <c r="B22" s="421" t="s">
        <v>96</v>
      </c>
      <c r="C22" s="422" t="s">
        <v>97</v>
      </c>
      <c r="D22" s="423" t="s">
        <v>98</v>
      </c>
      <c r="E22" s="424" t="s">
        <v>96</v>
      </c>
      <c r="F22" s="422" t="s">
        <v>97</v>
      </c>
      <c r="G22" s="425" t="s">
        <v>98</v>
      </c>
      <c r="I22" s="420" t="s">
        <v>104</v>
      </c>
      <c r="J22" s="421" t="s">
        <v>96</v>
      </c>
      <c r="K22" s="422" t="s">
        <v>97</v>
      </c>
      <c r="L22" s="423" t="s">
        <v>98</v>
      </c>
      <c r="M22" s="424" t="s">
        <v>96</v>
      </c>
      <c r="N22" s="422" t="s">
        <v>97</v>
      </c>
      <c r="O22" s="425" t="s">
        <v>98</v>
      </c>
      <c r="R22" s="417" t="s">
        <v>91</v>
      </c>
      <c r="S22" s="736" t="s">
        <v>92</v>
      </c>
      <c r="T22" s="736" t="s">
        <v>93</v>
      </c>
      <c r="U22" s="736" t="s">
        <v>94</v>
      </c>
      <c r="V22" s="736" t="s">
        <v>92</v>
      </c>
      <c r="W22" s="736" t="s">
        <v>93</v>
      </c>
      <c r="X22" s="736" t="s">
        <v>94</v>
      </c>
      <c r="AV22" s="136"/>
      <c r="AW22" s="136"/>
      <c r="AX22" s="136"/>
      <c r="AY22" s="136"/>
      <c r="AZ22" s="136"/>
      <c r="BA22" s="136"/>
    </row>
    <row r="23" spans="1:53" ht="13.5" thickBot="1" x14ac:dyDescent="0.25">
      <c r="A23" s="426"/>
      <c r="B23" s="427" t="s">
        <v>100</v>
      </c>
      <c r="C23" s="428"/>
      <c r="D23" s="429"/>
      <c r="E23" s="430" t="s">
        <v>101</v>
      </c>
      <c r="F23" s="428"/>
      <c r="G23" s="431"/>
      <c r="I23" s="426"/>
      <c r="J23" s="427" t="s">
        <v>100</v>
      </c>
      <c r="K23" s="428"/>
      <c r="L23" s="429"/>
      <c r="M23" s="430" t="s">
        <v>101</v>
      </c>
      <c r="N23" s="428"/>
      <c r="O23" s="431"/>
      <c r="R23" s="458"/>
      <c r="S23" s="783" t="s">
        <v>100</v>
      </c>
      <c r="T23" s="783"/>
      <c r="U23" s="783"/>
      <c r="V23" s="783" t="s">
        <v>101</v>
      </c>
      <c r="W23" s="783"/>
      <c r="X23" s="783"/>
      <c r="AV23" s="136"/>
      <c r="AW23" s="136"/>
      <c r="AX23" s="136"/>
      <c r="AY23" s="136"/>
      <c r="AZ23" s="136"/>
      <c r="BA23" s="136"/>
    </row>
    <row r="24" spans="1:53" ht="13.5" thickTop="1" x14ac:dyDescent="0.2">
      <c r="A24" s="432">
        <v>18</v>
      </c>
      <c r="B24" s="433">
        <v>9.278977051730844E-2</v>
      </c>
      <c r="C24" s="434">
        <v>0.12471605319453941</v>
      </c>
      <c r="D24" s="435">
        <v>0.12705925602554971</v>
      </c>
      <c r="E24" s="436">
        <v>7.1707463583120593E-3</v>
      </c>
      <c r="F24" s="434">
        <v>7.4104151862755046E-3</v>
      </c>
      <c r="G24" s="437">
        <v>4.6718817905258584E-3</v>
      </c>
      <c r="I24" s="432">
        <v>18</v>
      </c>
      <c r="J24" s="433">
        <v>1.8518518518518519E-3</v>
      </c>
      <c r="K24" s="434">
        <v>2.318694474198223E-2</v>
      </c>
      <c r="L24" s="435">
        <v>2.3647981028917728E-2</v>
      </c>
      <c r="M24" s="436">
        <v>1.9059948933721725E-3</v>
      </c>
      <c r="N24" s="434">
        <v>1.8518518518518519E-3</v>
      </c>
      <c r="O24" s="437">
        <v>1.4805414551607445E-3</v>
      </c>
      <c r="R24" s="418">
        <v>18</v>
      </c>
      <c r="S24" s="740">
        <v>17152</v>
      </c>
      <c r="T24" s="737">
        <v>10050</v>
      </c>
      <c r="U24" s="737">
        <v>9761</v>
      </c>
      <c r="V24" s="738">
        <v>834</v>
      </c>
      <c r="W24" s="738">
        <v>193</v>
      </c>
      <c r="X24" s="738">
        <v>158</v>
      </c>
      <c r="AV24" s="136"/>
      <c r="AW24" s="136"/>
      <c r="AX24" s="136"/>
      <c r="AY24" s="136"/>
      <c r="AZ24" s="136"/>
      <c r="BA24" s="136"/>
    </row>
    <row r="25" spans="1:53" x14ac:dyDescent="0.2">
      <c r="A25" s="438">
        <v>19</v>
      </c>
      <c r="B25" s="439">
        <v>0.45367804356281605</v>
      </c>
      <c r="C25" s="379">
        <v>0.48752839468054604</v>
      </c>
      <c r="D25" s="440">
        <v>0.49389977712933392</v>
      </c>
      <c r="E25" s="441">
        <v>5.4212344195825199E-2</v>
      </c>
      <c r="F25" s="379">
        <v>5.014719317835753E-2</v>
      </c>
      <c r="G25" s="442">
        <v>3.9330725771403736E-2</v>
      </c>
      <c r="I25" s="438">
        <v>19</v>
      </c>
      <c r="J25" s="439">
        <v>0.44995863344364417</v>
      </c>
      <c r="K25" s="379">
        <v>0.50839056560183138</v>
      </c>
      <c r="L25" s="440">
        <v>0.51421733306984607</v>
      </c>
      <c r="M25" s="441">
        <v>5.3547667853418204E-2</v>
      </c>
      <c r="N25" s="379">
        <v>5.1267056530214426E-2</v>
      </c>
      <c r="O25" s="442">
        <v>4.1032148900169207E-2</v>
      </c>
      <c r="R25" s="418">
        <v>19</v>
      </c>
      <c r="S25" s="740">
        <v>20358</v>
      </c>
      <c r="T25" s="737">
        <v>10238</v>
      </c>
      <c r="U25" s="737">
        <v>9908</v>
      </c>
      <c r="V25" s="738">
        <v>1616</v>
      </c>
      <c r="W25" s="738">
        <v>434</v>
      </c>
      <c r="X25" s="738">
        <v>371</v>
      </c>
      <c r="AV25" s="136"/>
      <c r="AW25" s="136"/>
      <c r="AX25" s="136"/>
      <c r="AY25" s="136"/>
      <c r="AZ25" s="136"/>
      <c r="BA25" s="136"/>
    </row>
    <row r="26" spans="1:53" x14ac:dyDescent="0.2">
      <c r="A26" s="438">
        <v>20</v>
      </c>
      <c r="B26" s="439">
        <v>0.15871742512640996</v>
      </c>
      <c r="C26" s="379">
        <v>0.14332973116026729</v>
      </c>
      <c r="D26" s="440">
        <v>0.14266020265147164</v>
      </c>
      <c r="E26" s="441">
        <v>5.6990539119987985E-2</v>
      </c>
      <c r="F26" s="379">
        <v>5.1162318546340471E-2</v>
      </c>
      <c r="G26" s="442">
        <v>4.5415036940460667E-2</v>
      </c>
      <c r="I26" s="438">
        <v>20</v>
      </c>
      <c r="J26" s="439">
        <v>0.23582587113101031</v>
      </c>
      <c r="K26" s="379">
        <v>0.23604897822023396</v>
      </c>
      <c r="L26" s="440">
        <v>0.23549173308741189</v>
      </c>
      <c r="M26" s="441">
        <v>6.2574171971086417E-2</v>
      </c>
      <c r="N26" s="379">
        <v>6.6471734892787529E-2</v>
      </c>
      <c r="O26" s="442">
        <v>6.006768189509306E-2</v>
      </c>
      <c r="R26" s="418">
        <v>20</v>
      </c>
      <c r="S26" s="740">
        <v>13430</v>
      </c>
      <c r="T26" s="737">
        <v>5973</v>
      </c>
      <c r="U26" s="737">
        <v>5778</v>
      </c>
      <c r="V26" s="738">
        <v>2306</v>
      </c>
      <c r="W26" s="738">
        <v>613</v>
      </c>
      <c r="X26" s="738">
        <v>567</v>
      </c>
      <c r="AV26" s="136"/>
      <c r="AW26" s="136"/>
      <c r="AX26" s="136"/>
      <c r="AY26" s="136"/>
      <c r="AZ26" s="136"/>
      <c r="BA26" s="136"/>
    </row>
    <row r="27" spans="1:53" x14ac:dyDescent="0.2">
      <c r="A27" s="438">
        <v>21</v>
      </c>
      <c r="B27" s="439">
        <v>9.1258265266433297E-2</v>
      </c>
      <c r="C27" s="379">
        <v>7.8799373662968922E-2</v>
      </c>
      <c r="D27" s="440">
        <v>7.6970797049835712E-2</v>
      </c>
      <c r="E27" s="441">
        <v>7.2120438504279918E-2</v>
      </c>
      <c r="F27" s="379">
        <v>7.0246675464419858E-2</v>
      </c>
      <c r="G27" s="442">
        <v>6.8991742720556276E-2</v>
      </c>
      <c r="I27" s="438">
        <v>21</v>
      </c>
      <c r="J27" s="439">
        <v>9.8853903056258519E-2</v>
      </c>
      <c r="K27" s="379">
        <v>9.3314850986075226E-2</v>
      </c>
      <c r="L27" s="440">
        <v>9.2527940627538816E-2</v>
      </c>
      <c r="M27" s="441">
        <v>7.2283957276944658E-2</v>
      </c>
      <c r="N27" s="379">
        <v>7.9142300194931778E-2</v>
      </c>
      <c r="O27" s="442">
        <v>7.6565143824027071E-2</v>
      </c>
      <c r="R27" s="418">
        <v>21</v>
      </c>
      <c r="S27" s="740">
        <v>9290</v>
      </c>
      <c r="T27" s="737">
        <v>4034</v>
      </c>
      <c r="U27" s="737">
        <v>3880</v>
      </c>
      <c r="V27" s="738">
        <v>2450</v>
      </c>
      <c r="W27" s="738">
        <v>692</v>
      </c>
      <c r="X27" s="738">
        <v>654</v>
      </c>
      <c r="AV27" s="136"/>
      <c r="AW27" s="136"/>
      <c r="AX27" s="136"/>
      <c r="AY27" s="136"/>
      <c r="AZ27" s="136"/>
      <c r="BA27" s="136"/>
    </row>
    <row r="28" spans="1:53" x14ac:dyDescent="0.2">
      <c r="A28" s="438">
        <v>22</v>
      </c>
      <c r="B28" s="439">
        <v>6.545361726954492E-2</v>
      </c>
      <c r="C28" s="379">
        <v>5.7252497629182011E-2</v>
      </c>
      <c r="D28" s="440">
        <v>5.5625761091836499E-2</v>
      </c>
      <c r="E28" s="441">
        <v>8.597386995044301E-2</v>
      </c>
      <c r="F28" s="379">
        <v>8.537204344736575E-2</v>
      </c>
      <c r="G28" s="442">
        <v>8.6158192090395477E-2</v>
      </c>
      <c r="I28" s="438">
        <v>22</v>
      </c>
      <c r="J28" s="439">
        <v>6.481166050223866E-2</v>
      </c>
      <c r="K28" s="379">
        <v>5.8072375191649338E-2</v>
      </c>
      <c r="L28" s="440">
        <v>5.7176734075489101E-2</v>
      </c>
      <c r="M28" s="441">
        <v>8.134642356241234E-2</v>
      </c>
      <c r="N28" s="379">
        <v>9.269005847953217E-2</v>
      </c>
      <c r="O28" s="442">
        <v>9.1793570219966161E-2</v>
      </c>
      <c r="R28" s="418">
        <v>22</v>
      </c>
      <c r="S28" s="740">
        <v>5799</v>
      </c>
      <c r="T28" s="737">
        <v>2380</v>
      </c>
      <c r="U28" s="737">
        <v>2282</v>
      </c>
      <c r="V28" s="738">
        <v>2643</v>
      </c>
      <c r="W28" s="738">
        <v>732</v>
      </c>
      <c r="X28" s="738">
        <v>701</v>
      </c>
      <c r="AV28" s="136"/>
      <c r="AW28" s="136"/>
      <c r="AX28" s="136"/>
      <c r="AY28" s="136"/>
      <c r="AZ28" s="136"/>
      <c r="BA28" s="136"/>
    </row>
    <row r="29" spans="1:53" x14ac:dyDescent="0.2">
      <c r="A29" s="438">
        <v>23</v>
      </c>
      <c r="B29" s="439">
        <v>4.4134091793076625E-2</v>
      </c>
      <c r="C29" s="379">
        <v>3.881525262995391E-2</v>
      </c>
      <c r="D29" s="440">
        <v>3.7451462445143947E-2</v>
      </c>
      <c r="E29" s="441">
        <v>8.597386995044301E-2</v>
      </c>
      <c r="F29" s="379">
        <v>8.6996244036138468E-2</v>
      </c>
      <c r="G29" s="442">
        <v>8.8005215123859198E-2</v>
      </c>
      <c r="I29" s="438">
        <v>23</v>
      </c>
      <c r="J29" s="439">
        <v>4.8800369865680357E-2</v>
      </c>
      <c r="K29" s="379">
        <v>4.5575788125091887E-2</v>
      </c>
      <c r="L29" s="440">
        <v>4.4068243198735264E-2</v>
      </c>
      <c r="M29" s="441">
        <v>9.0229079008882662E-2</v>
      </c>
      <c r="N29" s="379">
        <v>0.10243664717348928</v>
      </c>
      <c r="O29" s="442">
        <v>0.10384940778341793</v>
      </c>
      <c r="R29" s="418">
        <v>23</v>
      </c>
      <c r="S29" s="740">
        <v>3813</v>
      </c>
      <c r="T29" s="737">
        <v>1574</v>
      </c>
      <c r="U29" s="737">
        <v>1491</v>
      </c>
      <c r="V29" s="738">
        <v>2541</v>
      </c>
      <c r="W29" s="738">
        <v>772</v>
      </c>
      <c r="X29" s="738">
        <v>751</v>
      </c>
      <c r="AV29" s="136"/>
      <c r="AW29" s="136"/>
      <c r="AX29" s="136"/>
      <c r="AY29" s="136"/>
      <c r="AZ29" s="136"/>
      <c r="BA29" s="136"/>
    </row>
    <row r="30" spans="1:53" x14ac:dyDescent="0.2">
      <c r="A30" s="438">
        <v>24</v>
      </c>
      <c r="B30" s="439">
        <v>2.8977051730844028E-2</v>
      </c>
      <c r="C30" s="379">
        <v>2.4810885914033038E-2</v>
      </c>
      <c r="D30" s="440">
        <v>2.3412908117547045E-2</v>
      </c>
      <c r="E30" s="441">
        <v>8.161886169094458E-2</v>
      </c>
      <c r="F30" s="379">
        <v>7.5626839914729474E-2</v>
      </c>
      <c r="G30" s="442">
        <v>9.1373315949587142E-2</v>
      </c>
      <c r="I30" s="438">
        <v>24</v>
      </c>
      <c r="J30" s="439">
        <v>3.2241580689118164E-2</v>
      </c>
      <c r="K30" s="379">
        <v>3.0243840967802912E-2</v>
      </c>
      <c r="L30" s="440">
        <v>2.8939683376150011E-2</v>
      </c>
      <c r="M30" s="441">
        <v>8.5374186355953535E-2</v>
      </c>
      <c r="N30" s="379">
        <v>9.2592592592592587E-2</v>
      </c>
      <c r="O30" s="442">
        <v>9.4120135363790186E-2</v>
      </c>
      <c r="R30" s="418">
        <v>24</v>
      </c>
      <c r="S30" s="740">
        <v>2480</v>
      </c>
      <c r="T30" s="737">
        <v>1023</v>
      </c>
      <c r="U30" s="737">
        <v>943</v>
      </c>
      <c r="V30" s="738">
        <v>2298</v>
      </c>
      <c r="W30" s="738">
        <v>698</v>
      </c>
      <c r="X30" s="738">
        <v>676</v>
      </c>
      <c r="AV30" s="136"/>
      <c r="AW30" s="136"/>
      <c r="AX30" s="136"/>
      <c r="AY30" s="136"/>
      <c r="AZ30" s="136"/>
      <c r="BA30" s="136"/>
    </row>
    <row r="31" spans="1:53" x14ac:dyDescent="0.2">
      <c r="A31" s="438">
        <v>25</v>
      </c>
      <c r="B31" s="439">
        <v>1.7138273045507586E-2</v>
      </c>
      <c r="C31" s="379">
        <v>1.4048474957545817E-2</v>
      </c>
      <c r="D31" s="440">
        <v>1.3349263607747628E-2</v>
      </c>
      <c r="E31" s="441">
        <v>7.2608499774740959E-2</v>
      </c>
      <c r="F31" s="379">
        <v>7.5626839914729474E-2</v>
      </c>
      <c r="G31" s="442">
        <v>7.5945241199478486E-2</v>
      </c>
      <c r="I31" s="438">
        <v>25</v>
      </c>
      <c r="J31" s="439">
        <v>1.9685614171695544E-2</v>
      </c>
      <c r="K31" s="379">
        <v>1.6697120534307858E-2</v>
      </c>
      <c r="L31" s="440">
        <v>1.6226423380102321E-2</v>
      </c>
      <c r="M31" s="441">
        <v>7.6167871399287948E-2</v>
      </c>
      <c r="N31" s="379">
        <v>8.3820662768031184E-2</v>
      </c>
      <c r="O31" s="442">
        <v>8.5765651438240276E-2</v>
      </c>
      <c r="R31" s="418">
        <v>25</v>
      </c>
      <c r="S31" s="740">
        <v>1534</v>
      </c>
      <c r="T31" s="737">
        <v>582</v>
      </c>
      <c r="U31" s="737">
        <v>547</v>
      </c>
      <c r="V31" s="738">
        <v>2075</v>
      </c>
      <c r="W31" s="738">
        <v>689</v>
      </c>
      <c r="X31" s="738">
        <v>668</v>
      </c>
      <c r="AV31" s="136"/>
      <c r="AW31" s="136"/>
      <c r="AX31" s="136"/>
      <c r="AY31" s="136"/>
      <c r="AZ31" s="136"/>
      <c r="BA31" s="136"/>
    </row>
    <row r="32" spans="1:53" x14ac:dyDescent="0.2">
      <c r="A32" s="438">
        <v>26</v>
      </c>
      <c r="B32" s="439">
        <v>1.1923862310385063E-2</v>
      </c>
      <c r="C32" s="379">
        <v>8.4026200295525214E-3</v>
      </c>
      <c r="D32" s="440">
        <v>7.9038669209383541E-3</v>
      </c>
      <c r="E32" s="441">
        <v>6.3297792461330535E-2</v>
      </c>
      <c r="F32" s="379">
        <v>6.3343822962135823E-2</v>
      </c>
      <c r="G32" s="442">
        <v>6.4211212516297259E-2</v>
      </c>
      <c r="I32" s="438">
        <v>26</v>
      </c>
      <c r="J32" s="439">
        <v>1.208146778275258E-2</v>
      </c>
      <c r="K32" s="379">
        <v>9.6402243084871778E-3</v>
      </c>
      <c r="L32" s="440">
        <v>8.9146520870386232E-3</v>
      </c>
      <c r="M32" s="441">
        <v>6.7932534973208183E-2</v>
      </c>
      <c r="N32" s="379">
        <v>7.3976608187134502E-2</v>
      </c>
      <c r="O32" s="442">
        <v>7.5296108291032143E-2</v>
      </c>
      <c r="R32" s="418">
        <v>26</v>
      </c>
      <c r="S32" s="740">
        <v>1008</v>
      </c>
      <c r="T32" s="737">
        <v>318</v>
      </c>
      <c r="U32" s="737">
        <v>296</v>
      </c>
      <c r="V32" s="738">
        <v>1760</v>
      </c>
      <c r="W32" s="738">
        <v>566</v>
      </c>
      <c r="X32" s="738">
        <v>554</v>
      </c>
      <c r="AV32" s="136"/>
      <c r="AW32" s="136"/>
      <c r="AX32" s="136"/>
      <c r="AY32" s="136"/>
      <c r="AZ32" s="136"/>
      <c r="BA32" s="136"/>
    </row>
    <row r="33" spans="1:53" x14ac:dyDescent="0.2">
      <c r="A33" s="438">
        <v>27</v>
      </c>
      <c r="B33" s="439">
        <v>7.6453714507973549E-3</v>
      </c>
      <c r="C33" s="379">
        <v>4.9621771828066074E-3</v>
      </c>
      <c r="D33" s="440">
        <v>4.6412241803184522E-3</v>
      </c>
      <c r="E33" s="441">
        <v>5.5563898483255741E-2</v>
      </c>
      <c r="F33" s="379">
        <v>5.9892396710993806E-2</v>
      </c>
      <c r="G33" s="442">
        <v>6.0843111690569315E-2</v>
      </c>
      <c r="I33" s="438">
        <v>27</v>
      </c>
      <c r="J33" s="439">
        <v>8.5409772240607352E-3</v>
      </c>
      <c r="K33" s="379">
        <v>6.531829542351879E-3</v>
      </c>
      <c r="L33" s="440">
        <v>6.2578222778473091E-3</v>
      </c>
      <c r="M33" s="441">
        <v>5.8654295680943644E-2</v>
      </c>
      <c r="N33" s="379">
        <v>6.5399610136452235E-2</v>
      </c>
      <c r="O33" s="442">
        <v>6.6730118443316416E-2</v>
      </c>
      <c r="R33" s="418">
        <v>27</v>
      </c>
      <c r="S33" s="740">
        <v>702</v>
      </c>
      <c r="T33" s="737">
        <v>209</v>
      </c>
      <c r="U33" s="737">
        <v>198</v>
      </c>
      <c r="V33" s="738">
        <v>1524</v>
      </c>
      <c r="W33" s="738">
        <v>470</v>
      </c>
      <c r="X33" s="738">
        <v>453</v>
      </c>
      <c r="AV33" s="136"/>
      <c r="AW33" s="136"/>
      <c r="AX33" s="136"/>
      <c r="AY33" s="136"/>
      <c r="AZ33" s="136"/>
      <c r="BA33" s="136"/>
    </row>
    <row r="34" spans="1:53" x14ac:dyDescent="0.2">
      <c r="A34" s="438">
        <v>28</v>
      </c>
      <c r="B34" s="439">
        <v>5.7492220925709839E-3</v>
      </c>
      <c r="C34" s="379">
        <v>3.99179586705776E-3</v>
      </c>
      <c r="D34" s="440">
        <v>3.8600280311559404E-3</v>
      </c>
      <c r="E34" s="441">
        <v>4.5952845772638536E-2</v>
      </c>
      <c r="F34" s="379">
        <v>4.994416810476094E-2</v>
      </c>
      <c r="G34" s="442">
        <v>5.171664493698392E-2</v>
      </c>
      <c r="I34" s="438">
        <v>28</v>
      </c>
      <c r="J34" s="439">
        <v>5.5358185711504772E-3</v>
      </c>
      <c r="K34" s="379">
        <v>3.5704534475878439E-3</v>
      </c>
      <c r="L34" s="440">
        <v>3.4472915706036055E-3</v>
      </c>
      <c r="M34" s="441">
        <v>5.3295932678821878E-2</v>
      </c>
      <c r="N34" s="379">
        <v>5.7407407407407407E-2</v>
      </c>
      <c r="O34" s="442">
        <v>5.8798646362098139E-2</v>
      </c>
      <c r="R34" s="418">
        <v>28</v>
      </c>
      <c r="S34" s="740">
        <v>463</v>
      </c>
      <c r="T34" s="737">
        <v>117</v>
      </c>
      <c r="U34" s="737">
        <v>107</v>
      </c>
      <c r="V34" s="738">
        <v>1143</v>
      </c>
      <c r="W34" s="738">
        <v>352</v>
      </c>
      <c r="X34" s="738">
        <v>345</v>
      </c>
      <c r="AV34" s="136"/>
      <c r="AW34" s="136"/>
      <c r="AX34" s="136"/>
      <c r="AY34" s="136"/>
      <c r="AZ34" s="136"/>
      <c r="BA34" s="136"/>
    </row>
    <row r="35" spans="1:53" x14ac:dyDescent="0.2">
      <c r="A35" s="438">
        <v>29</v>
      </c>
      <c r="B35" s="439">
        <v>3.9381563593932321E-3</v>
      </c>
      <c r="C35" s="379">
        <v>1.874600269060274E-3</v>
      </c>
      <c r="D35" s="440">
        <v>1.8151322289364244E-3</v>
      </c>
      <c r="E35" s="441">
        <v>3.791860639735696E-2</v>
      </c>
      <c r="F35" s="379">
        <v>3.7356613541772409E-2</v>
      </c>
      <c r="G35" s="442">
        <v>3.8787483702737942E-2</v>
      </c>
      <c r="I35" s="438">
        <v>29</v>
      </c>
      <c r="J35" s="439">
        <v>4.221822075141133E-3</v>
      </c>
      <c r="K35" s="379">
        <v>2.8563627580702748E-3</v>
      </c>
      <c r="L35" s="440">
        <v>2.722701622642338E-3</v>
      </c>
      <c r="M35" s="441">
        <v>4.4988671917143168E-2</v>
      </c>
      <c r="N35" s="379">
        <v>5.146198830409357E-2</v>
      </c>
      <c r="O35" s="442">
        <v>5.2453468697123522E-2</v>
      </c>
      <c r="R35" s="418">
        <v>29</v>
      </c>
      <c r="S35" s="740">
        <v>336</v>
      </c>
      <c r="T35" s="737">
        <v>84</v>
      </c>
      <c r="U35" s="737">
        <v>82</v>
      </c>
      <c r="V35" s="738">
        <v>987</v>
      </c>
      <c r="W35" s="738">
        <v>295</v>
      </c>
      <c r="X35" s="738">
        <v>292</v>
      </c>
      <c r="AV35" s="136"/>
      <c r="AW35" s="136"/>
      <c r="AX35" s="136"/>
      <c r="AY35" s="136"/>
      <c r="AZ35" s="136"/>
      <c r="BA35" s="136"/>
    </row>
    <row r="36" spans="1:53" x14ac:dyDescent="0.2">
      <c r="A36" s="444" t="s">
        <v>102</v>
      </c>
      <c r="B36" s="445">
        <v>1.7150427849085957E-2</v>
      </c>
      <c r="C36" s="385">
        <v>1.0299274419425269E-2</v>
      </c>
      <c r="D36" s="446">
        <v>1.0178526296440962E-2</v>
      </c>
      <c r="E36" s="447">
        <v>0.2811983781348551</v>
      </c>
      <c r="F36" s="385">
        <v>0.27215511115622781</v>
      </c>
      <c r="G36" s="448">
        <v>0.28455019556714473</v>
      </c>
      <c r="I36" s="444" t="s">
        <v>102</v>
      </c>
      <c r="J36" s="445">
        <v>1.891911621569009E-2</v>
      </c>
      <c r="K36" s="385">
        <v>1.2139541721798668E-2</v>
      </c>
      <c r="L36" s="446">
        <v>1.19227982346354E-2</v>
      </c>
      <c r="M36" s="447">
        <v>0.30632574531592766</v>
      </c>
      <c r="N36" s="385">
        <v>0.33859649122807017</v>
      </c>
      <c r="O36" s="448">
        <v>0.35035956006768187</v>
      </c>
      <c r="R36" s="418" t="s">
        <v>102</v>
      </c>
      <c r="S36" s="739">
        <v>1672</v>
      </c>
      <c r="T36" s="739">
        <v>346</v>
      </c>
      <c r="U36" s="739">
        <v>325</v>
      </c>
      <c r="V36" s="739">
        <v>7468</v>
      </c>
      <c r="W36" s="739">
        <v>2179</v>
      </c>
      <c r="X36" s="739">
        <v>2127</v>
      </c>
      <c r="AV36" s="136"/>
      <c r="AW36" s="136"/>
      <c r="AX36" s="136"/>
      <c r="AY36" s="136"/>
      <c r="AZ36" s="136"/>
      <c r="BA36" s="136"/>
    </row>
    <row r="37" spans="1:53" ht="13.5" thickBot="1" x14ac:dyDescent="0.25">
      <c r="A37" s="449" t="s">
        <v>36</v>
      </c>
      <c r="B37" s="450">
        <v>20.73</v>
      </c>
      <c r="C37" s="451">
        <v>20.010000000000002</v>
      </c>
      <c r="D37" s="452">
        <v>19.97</v>
      </c>
      <c r="E37" s="453">
        <v>26.82</v>
      </c>
      <c r="F37" s="451">
        <v>26.79</v>
      </c>
      <c r="G37" s="454">
        <v>27.04</v>
      </c>
      <c r="I37" s="449" t="s">
        <v>36</v>
      </c>
      <c r="J37" s="459">
        <v>20.87</v>
      </c>
      <c r="K37" s="460">
        <v>21.200491462415727</v>
      </c>
      <c r="L37" s="461">
        <v>21.485607008760951</v>
      </c>
      <c r="M37" s="462">
        <v>26.975869385406551</v>
      </c>
      <c r="N37" s="460">
        <v>29.568226120857698</v>
      </c>
      <c r="O37" s="463">
        <v>29.864213197969544</v>
      </c>
      <c r="R37" s="418" t="s">
        <v>36</v>
      </c>
      <c r="AV37" s="136"/>
      <c r="AW37" s="136"/>
      <c r="AX37" s="136"/>
      <c r="AY37" s="136"/>
      <c r="AZ37" s="136"/>
      <c r="BA37" s="136"/>
    </row>
    <row r="38" spans="1:53" ht="13.5" thickTop="1" x14ac:dyDescent="0.2">
      <c r="S38" s="739" t="e">
        <f>+'vš_druh studia '!#REF!</f>
        <v>#REF!</v>
      </c>
      <c r="T38" s="739" t="e">
        <f>+'vš_druh studia '!#REF!</f>
        <v>#REF!</v>
      </c>
      <c r="U38" s="739" t="e">
        <f>+'vš_druh studia '!#REF!</f>
        <v>#REF!</v>
      </c>
      <c r="V38" s="739" t="e">
        <f>+'vš_druh studia '!#REF!</f>
        <v>#REF!</v>
      </c>
      <c r="W38" s="739" t="e">
        <f>+'vš_druh studia '!#REF!</f>
        <v>#REF!</v>
      </c>
      <c r="X38" s="739" t="e">
        <f>+'vš_druh studia '!#REF!</f>
        <v>#REF!</v>
      </c>
      <c r="AV38" s="136"/>
      <c r="AW38" s="136"/>
      <c r="AX38" s="136"/>
      <c r="AY38" s="136"/>
      <c r="AZ38" s="136"/>
      <c r="BA38" s="136"/>
    </row>
    <row r="39" spans="1:53" ht="13.5" thickBot="1" x14ac:dyDescent="0.25">
      <c r="A39" s="782" t="s">
        <v>8</v>
      </c>
      <c r="B39" s="782"/>
      <c r="C39" s="782"/>
      <c r="D39" s="782"/>
      <c r="E39" s="782"/>
      <c r="F39" s="782"/>
      <c r="G39" s="782"/>
      <c r="I39" s="782" t="s">
        <v>9</v>
      </c>
      <c r="J39" s="782"/>
      <c r="K39" s="782"/>
      <c r="L39" s="782"/>
      <c r="M39" s="782"/>
      <c r="N39" s="782"/>
      <c r="O39" s="782"/>
      <c r="AV39" s="136"/>
      <c r="AW39" s="136"/>
      <c r="AX39" s="136"/>
      <c r="AY39" s="136"/>
      <c r="AZ39" s="136"/>
      <c r="BA39" s="136"/>
    </row>
    <row r="40" spans="1:53" ht="39" thickTop="1" x14ac:dyDescent="0.2">
      <c r="A40" s="420" t="s">
        <v>105</v>
      </c>
      <c r="B40" s="421" t="s">
        <v>96</v>
      </c>
      <c r="C40" s="422" t="s">
        <v>97</v>
      </c>
      <c r="D40" s="423" t="s">
        <v>98</v>
      </c>
      <c r="E40" s="424" t="s">
        <v>96</v>
      </c>
      <c r="F40" s="422" t="s">
        <v>97</v>
      </c>
      <c r="G40" s="425" t="s">
        <v>98</v>
      </c>
      <c r="I40" s="420" t="s">
        <v>106</v>
      </c>
      <c r="J40" s="421" t="s">
        <v>96</v>
      </c>
      <c r="K40" s="422" t="s">
        <v>97</v>
      </c>
      <c r="L40" s="423" t="s">
        <v>98</v>
      </c>
      <c r="M40" s="424" t="s">
        <v>96</v>
      </c>
      <c r="N40" s="422" t="s">
        <v>97</v>
      </c>
      <c r="O40" s="425" t="s">
        <v>98</v>
      </c>
      <c r="AV40" s="136"/>
      <c r="AW40" s="136"/>
      <c r="AX40" s="136"/>
      <c r="AY40" s="136"/>
      <c r="AZ40" s="136"/>
      <c r="BA40" s="136"/>
    </row>
    <row r="41" spans="1:53" ht="14.25" customHeight="1" thickBot="1" x14ac:dyDescent="0.25">
      <c r="A41" s="426"/>
      <c r="B41" s="427" t="s">
        <v>100</v>
      </c>
      <c r="C41" s="428"/>
      <c r="D41" s="429"/>
      <c r="E41" s="430" t="s">
        <v>101</v>
      </c>
      <c r="F41" s="428"/>
      <c r="G41" s="431"/>
      <c r="I41" s="426"/>
      <c r="J41" s="427" t="s">
        <v>100</v>
      </c>
      <c r="K41" s="428"/>
      <c r="L41" s="429"/>
      <c r="M41" s="430" t="s">
        <v>101</v>
      </c>
      <c r="N41" s="428"/>
      <c r="O41" s="431"/>
      <c r="AV41" s="136"/>
      <c r="AW41" s="136"/>
      <c r="AX41" s="136"/>
      <c r="AY41" s="136"/>
      <c r="AZ41" s="136"/>
      <c r="BA41" s="136"/>
    </row>
    <row r="42" spans="1:53" ht="13.5" thickTop="1" x14ac:dyDescent="0.2">
      <c r="A42" s="432">
        <v>18</v>
      </c>
      <c r="B42" s="433">
        <f>33.5651449005112%/100</f>
        <v>3.35651449005112E-3</v>
      </c>
      <c r="C42" s="434">
        <f>40%/100</f>
        <v>4.0000000000000001E-3</v>
      </c>
      <c r="D42" s="435">
        <v>4.0000000000000001E-3</v>
      </c>
      <c r="E42" s="436">
        <v>0</v>
      </c>
      <c r="F42" s="434">
        <f>0.0520639642989959/100</f>
        <v>5.2063964298995906E-4</v>
      </c>
      <c r="G42" s="437">
        <f>4.78850758180367%/100</f>
        <v>4.7885075818036702E-4</v>
      </c>
      <c r="I42" s="432">
        <v>18</v>
      </c>
      <c r="J42" s="433">
        <v>3.8465602874352745E-3</v>
      </c>
      <c r="K42" s="434">
        <v>4.20082661426926E-3</v>
      </c>
      <c r="L42" s="435">
        <v>4.1702309666381519E-3</v>
      </c>
      <c r="M42" s="436">
        <v>6.0986022003756742E-4</v>
      </c>
      <c r="N42" s="434">
        <v>9.1858996440463887E-4</v>
      </c>
      <c r="O42" s="437">
        <v>8.4879350066690922E-4</v>
      </c>
      <c r="AV42" s="136"/>
      <c r="AW42" s="136"/>
      <c r="AX42" s="136"/>
      <c r="AY42" s="136"/>
      <c r="AZ42" s="136"/>
      <c r="BA42" s="136"/>
    </row>
    <row r="43" spans="1:53" ht="12.75" customHeight="1" x14ac:dyDescent="0.2">
      <c r="A43" s="438">
        <v>19</v>
      </c>
      <c r="B43" s="439">
        <f>4565.07908650155%/100</f>
        <v>0.45650790865015495</v>
      </c>
      <c r="C43" s="379">
        <f>51.0873001932197/100</f>
        <v>0.51087300193219698</v>
      </c>
      <c r="D43" s="440">
        <v>0.52200000000000002</v>
      </c>
      <c r="E43" s="441">
        <v>5.2999999999999999E-2</v>
      </c>
      <c r="F43" s="379">
        <f>382.298252138341%/100</f>
        <v>3.8229825213834105E-2</v>
      </c>
      <c r="G43" s="442">
        <f>320.830007980846%/100</f>
        <v>3.2083000798084599E-2</v>
      </c>
      <c r="I43" s="438">
        <v>19</v>
      </c>
      <c r="J43" s="439">
        <v>0.46011835570115189</v>
      </c>
      <c r="K43" s="379">
        <v>0.52373128260722268</v>
      </c>
      <c r="L43" s="440">
        <v>0.53836968919304251</v>
      </c>
      <c r="M43" s="464">
        <v>4.9471861049447466E-2</v>
      </c>
      <c r="N43" s="379">
        <v>4.1279136525433462E-2</v>
      </c>
      <c r="O43" s="442">
        <v>3.6134351885534134E-2</v>
      </c>
      <c r="R43" s="417" t="s">
        <v>103</v>
      </c>
      <c r="S43" s="736" t="s">
        <v>107</v>
      </c>
      <c r="T43" s="736" t="s">
        <v>108</v>
      </c>
      <c r="U43" s="736" t="s">
        <v>109</v>
      </c>
      <c r="V43" s="736" t="s">
        <v>110</v>
      </c>
      <c r="W43" s="736" t="s">
        <v>108</v>
      </c>
      <c r="X43" s="736" t="s">
        <v>111</v>
      </c>
      <c r="AV43" s="136"/>
      <c r="AW43" s="136"/>
      <c r="AX43" s="136"/>
      <c r="AY43" s="136"/>
      <c r="AZ43" s="136"/>
      <c r="BA43" s="136"/>
    </row>
    <row r="44" spans="1:53" x14ac:dyDescent="0.2">
      <c r="A44" s="438">
        <v>20</v>
      </c>
      <c r="B44" s="439">
        <f>2131.49639119847%/100</f>
        <v>0.21314963911984702</v>
      </c>
      <c r="C44" s="379">
        <f>2040.40049183207%/100</f>
        <v>0.20404004918320698</v>
      </c>
      <c r="D44" s="440">
        <v>0.20399999999999999</v>
      </c>
      <c r="E44" s="441">
        <v>5.7000000000000002E-2</v>
      </c>
      <c r="F44" s="379">
        <f>481.219784306434%/100</f>
        <v>4.8121978430643406E-2</v>
      </c>
      <c r="G44" s="442">
        <f>453.312051077414%/100</f>
        <v>4.5331205107741405E-2</v>
      </c>
      <c r="I44" s="438">
        <v>20</v>
      </c>
      <c r="J44" s="439">
        <v>0.22379794991017646</v>
      </c>
      <c r="K44" s="379">
        <v>0.21402195270682295</v>
      </c>
      <c r="L44" s="440">
        <v>0.21328771029369833</v>
      </c>
      <c r="M44" s="464">
        <v>5.4472714853755516E-2</v>
      </c>
      <c r="N44" s="379">
        <v>4.5642438856355494E-2</v>
      </c>
      <c r="O44" s="442">
        <v>4.2985327998059902E-2</v>
      </c>
      <c r="R44" s="458"/>
      <c r="S44" s="783" t="s">
        <v>100</v>
      </c>
      <c r="T44" s="783"/>
      <c r="U44" s="783"/>
      <c r="V44" s="783" t="s">
        <v>101</v>
      </c>
      <c r="W44" s="783"/>
      <c r="X44" s="783"/>
      <c r="AV44" s="136"/>
      <c r="AW44" s="136"/>
      <c r="AX44" s="136"/>
      <c r="AY44" s="136"/>
      <c r="AZ44" s="136"/>
      <c r="BA44" s="136"/>
    </row>
    <row r="45" spans="1:53" x14ac:dyDescent="0.2">
      <c r="A45" s="438">
        <v>21</v>
      </c>
      <c r="B45" s="439">
        <f>1039.53228177171%/100</f>
        <v>0.10395322817717099</v>
      </c>
      <c r="C45" s="379">
        <f>930.08958369928%/100</f>
        <v>9.3008958369927994E-2</v>
      </c>
      <c r="D45" s="440">
        <v>9.0999999999999998E-2</v>
      </c>
      <c r="E45" s="441">
        <v>6.0999999999999999E-2</v>
      </c>
      <c r="F45" s="379">
        <f>592.785422089996%/100</f>
        <v>5.9278542208999606E-2</v>
      </c>
      <c r="G45" s="442">
        <f>587.390263367917%/100</f>
        <v>5.8739026336791698E-2</v>
      </c>
      <c r="I45" s="438">
        <v>21</v>
      </c>
      <c r="J45" s="439">
        <v>0.10075029060551621</v>
      </c>
      <c r="K45" s="379">
        <v>8.9640219527068229E-2</v>
      </c>
      <c r="L45" s="440">
        <v>8.7004562303963501E-2</v>
      </c>
      <c r="M45" s="464">
        <v>5.4155587539335984E-2</v>
      </c>
      <c r="N45" s="379">
        <v>5.080950740613159E-2</v>
      </c>
      <c r="O45" s="442">
        <v>5.0018188432157148E-2</v>
      </c>
      <c r="R45" s="418">
        <v>18</v>
      </c>
      <c r="S45" s="740">
        <v>7634</v>
      </c>
      <c r="T45" s="740">
        <v>5655</v>
      </c>
      <c r="U45" s="737">
        <v>5530</v>
      </c>
      <c r="V45" s="738">
        <v>191</v>
      </c>
      <c r="W45" s="738">
        <v>73</v>
      </c>
      <c r="X45" s="738">
        <v>43</v>
      </c>
      <c r="AV45" s="136"/>
      <c r="AW45" s="136"/>
      <c r="AX45" s="136"/>
      <c r="AY45" s="136"/>
      <c r="AZ45" s="136"/>
      <c r="BA45" s="136"/>
    </row>
    <row r="46" spans="1:53" x14ac:dyDescent="0.2">
      <c r="A46" s="438">
        <v>22</v>
      </c>
      <c r="B46" s="439">
        <f>607.572998705658%/100</f>
        <v>6.0757299870565801E-2</v>
      </c>
      <c r="C46" s="379">
        <f>509.221851396452%/100</f>
        <v>5.09221851396452E-2</v>
      </c>
      <c r="D46" s="440">
        <v>4.9000000000000002E-2</v>
      </c>
      <c r="E46" s="441">
        <v>7.2999999999999995E-2</v>
      </c>
      <c r="F46" s="379">
        <f>701.375976199331%/100</f>
        <v>7.0137597619933101E-2</v>
      </c>
      <c r="G46" s="442">
        <f>695.929768555467%/100</f>
        <v>6.9592976855546704E-2</v>
      </c>
      <c r="I46" s="438">
        <v>22</v>
      </c>
      <c r="J46" s="439">
        <v>6.8931628447638171E-2</v>
      </c>
      <c r="K46" s="379">
        <v>5.9336675926553291E-2</v>
      </c>
      <c r="L46" s="440">
        <v>5.6333761049329911E-2</v>
      </c>
      <c r="M46" s="464">
        <v>6.1571487814992804E-2</v>
      </c>
      <c r="N46" s="379">
        <v>5.8847169594672177E-2</v>
      </c>
      <c r="O46" s="442">
        <v>5.7839214259730813E-2</v>
      </c>
      <c r="R46" s="418">
        <v>19</v>
      </c>
      <c r="S46" s="740">
        <v>37325</v>
      </c>
      <c r="T46" s="740">
        <v>22106</v>
      </c>
      <c r="U46" s="737">
        <v>21496</v>
      </c>
      <c r="V46" s="738">
        <v>1444</v>
      </c>
      <c r="W46" s="738">
        <v>494</v>
      </c>
      <c r="X46" s="738">
        <v>362</v>
      </c>
      <c r="AV46" s="136"/>
      <c r="AW46" s="136"/>
      <c r="AX46" s="136"/>
      <c r="AY46" s="136"/>
      <c r="AZ46" s="136"/>
      <c r="BA46" s="136"/>
    </row>
    <row r="47" spans="1:53" x14ac:dyDescent="0.2">
      <c r="A47" s="438">
        <v>23</v>
      </c>
      <c r="B47" s="439">
        <f>477.151569664129%/100</f>
        <v>4.7715156966412903E-2</v>
      </c>
      <c r="C47" s="379">
        <f>439.311435095732%/100</f>
        <v>4.3931143509573195E-2</v>
      </c>
      <c r="D47" s="440">
        <v>4.2000000000000003E-2</v>
      </c>
      <c r="E47" s="441">
        <v>8.1000000000000003E-2</v>
      </c>
      <c r="F47" s="379">
        <f>804.016362960208%/100</f>
        <v>8.0401636296020804E-2</v>
      </c>
      <c r="G47" s="442">
        <f>803.67118914605%/100</f>
        <v>8.0367118914605004E-2</v>
      </c>
      <c r="I47" s="438">
        <v>23</v>
      </c>
      <c r="J47" s="439">
        <v>4.1530170136320405E-2</v>
      </c>
      <c r="K47" s="379">
        <v>3.5588454502337559E-2</v>
      </c>
      <c r="L47" s="440">
        <v>3.3272740233818078E-2</v>
      </c>
      <c r="M47" s="464">
        <v>6.566974849364525E-2</v>
      </c>
      <c r="N47" s="379">
        <v>6.4760592490527041E-2</v>
      </c>
      <c r="O47" s="442">
        <v>6.4811446586637567E-2</v>
      </c>
      <c r="R47" s="418">
        <v>20</v>
      </c>
      <c r="S47" s="740">
        <v>13058</v>
      </c>
      <c r="T47" s="740">
        <v>6499</v>
      </c>
      <c r="U47" s="737">
        <v>6209</v>
      </c>
      <c r="V47" s="738">
        <v>1518</v>
      </c>
      <c r="W47" s="738">
        <v>504</v>
      </c>
      <c r="X47" s="738">
        <v>418</v>
      </c>
      <c r="AV47" s="136"/>
      <c r="AW47" s="136"/>
      <c r="AX47" s="136"/>
      <c r="AY47" s="136"/>
      <c r="AZ47" s="136"/>
      <c r="BA47" s="136"/>
    </row>
    <row r="48" spans="1:53" x14ac:dyDescent="0.2">
      <c r="A48" s="438">
        <v>24</v>
      </c>
      <c r="B48" s="439">
        <f>374.70109470636%/100</f>
        <v>3.7470109470635997E-2</v>
      </c>
      <c r="C48" s="379">
        <f>353.240822062182%/100</f>
        <v>3.5324082206218202E-2</v>
      </c>
      <c r="D48" s="440">
        <v>3.3000000000000002E-2</v>
      </c>
      <c r="E48" s="441">
        <v>8.4000000000000005E-2</v>
      </c>
      <c r="F48" s="379">
        <f>876.162142060245%/100</f>
        <v>8.7616214206024487E-2</v>
      </c>
      <c r="G48" s="442">
        <f>883.479648842777%/100</f>
        <v>8.8347964884277708E-2</v>
      </c>
      <c r="I48" s="438">
        <v>24</v>
      </c>
      <c r="J48" s="439">
        <v>2.8976011835570116E-2</v>
      </c>
      <c r="K48" s="379">
        <v>2.5086387966664406E-2</v>
      </c>
      <c r="L48" s="440">
        <v>2.3257057313943542E-2</v>
      </c>
      <c r="M48" s="464">
        <v>7.1280462517990875E-2</v>
      </c>
      <c r="N48" s="379">
        <v>7.0846251004707775E-2</v>
      </c>
      <c r="O48" s="442">
        <v>7.0449860555353461E-2</v>
      </c>
      <c r="R48" s="418">
        <v>21</v>
      </c>
      <c r="S48" s="740">
        <v>7508</v>
      </c>
      <c r="T48" s="740">
        <v>3573</v>
      </c>
      <c r="U48" s="737">
        <v>3350</v>
      </c>
      <c r="V48" s="738">
        <v>1921</v>
      </c>
      <c r="W48" s="738">
        <v>692</v>
      </c>
      <c r="X48" s="738">
        <v>635</v>
      </c>
      <c r="AV48" s="136"/>
      <c r="AW48" s="136"/>
      <c r="AX48" s="136"/>
      <c r="AY48" s="136"/>
      <c r="AZ48" s="136"/>
      <c r="BA48" s="136"/>
    </row>
    <row r="49" spans="1:53" x14ac:dyDescent="0.2">
      <c r="A49" s="438">
        <v>25</v>
      </c>
      <c r="B49" s="439">
        <f>216.528091613101%/100</f>
        <v>2.1652809161310099E-2</v>
      </c>
      <c r="C49" s="379">
        <f>196.908484103285%/100</f>
        <v>1.9690848410328497E-2</v>
      </c>
      <c r="D49" s="440">
        <v>1.7999999999999999E-2</v>
      </c>
      <c r="E49" s="441">
        <v>7.4999999999999997E-2</v>
      </c>
      <c r="F49" s="379">
        <f>797.322424693195%/100</f>
        <v>7.9732242469319495E-2</v>
      </c>
      <c r="G49" s="442">
        <f>803.67118914605%/100</f>
        <v>8.0367118914605004E-2</v>
      </c>
      <c r="I49" s="438">
        <v>25</v>
      </c>
      <c r="J49" s="439">
        <v>1.84296734650745E-2</v>
      </c>
      <c r="K49" s="379">
        <v>1.4990853038823769E-2</v>
      </c>
      <c r="L49" s="440">
        <v>1.3722554890219561E-2</v>
      </c>
      <c r="M49" s="464">
        <v>6.7816456468177494E-2</v>
      </c>
      <c r="N49" s="379">
        <v>6.929613043977495E-2</v>
      </c>
      <c r="O49" s="442">
        <v>7.014672001940099E-2</v>
      </c>
      <c r="R49" s="418">
        <v>22</v>
      </c>
      <c r="S49" s="740">
        <v>5385</v>
      </c>
      <c r="T49" s="740">
        <v>2596</v>
      </c>
      <c r="U49" s="737">
        <v>2421</v>
      </c>
      <c r="V49" s="738">
        <v>2290</v>
      </c>
      <c r="W49" s="738">
        <v>841</v>
      </c>
      <c r="X49" s="738">
        <v>793</v>
      </c>
      <c r="AV49" s="136"/>
      <c r="AW49" s="136"/>
      <c r="AX49" s="136"/>
      <c r="AY49" s="136"/>
      <c r="AZ49" s="136"/>
      <c r="BA49" s="136"/>
    </row>
    <row r="50" spans="1:53" x14ac:dyDescent="0.2">
      <c r="A50" s="438">
        <v>26</v>
      </c>
      <c r="B50" s="439">
        <f>129.105148849352%/100</f>
        <v>1.2910514884935198E-2</v>
      </c>
      <c r="C50" s="379">
        <f>103.109081327947%/100</f>
        <v>1.0310908132794701E-2</v>
      </c>
      <c r="D50" s="440">
        <v>0.01</v>
      </c>
      <c r="E50" s="441">
        <v>6.8000000000000005E-2</v>
      </c>
      <c r="F50" s="379">
        <f>713.276310896244%/100</f>
        <v>7.1327631089624394E-2</v>
      </c>
      <c r="G50" s="442">
        <f>725.458898643256%/100</f>
        <v>7.2545889864325599E-2</v>
      </c>
      <c r="I50" s="438">
        <v>26</v>
      </c>
      <c r="J50" s="439">
        <v>1.0504068477227095E-2</v>
      </c>
      <c r="K50" s="379">
        <v>7.5547123788874578E-3</v>
      </c>
      <c r="L50" s="440">
        <v>6.665240946678073E-3</v>
      </c>
      <c r="M50" s="464">
        <v>6.4791549776791163E-2</v>
      </c>
      <c r="N50" s="379">
        <v>6.9812837294752558E-2</v>
      </c>
      <c r="O50" s="442">
        <v>7.0389232448162961E-2</v>
      </c>
      <c r="R50" s="418">
        <v>23</v>
      </c>
      <c r="S50" s="740">
        <v>3631</v>
      </c>
      <c r="T50" s="740">
        <v>1760</v>
      </c>
      <c r="U50" s="737">
        <v>1630</v>
      </c>
      <c r="V50" s="738">
        <v>2274</v>
      </c>
      <c r="W50" s="738">
        <v>857</v>
      </c>
      <c r="X50" s="738">
        <v>810</v>
      </c>
      <c r="AV50" s="136"/>
      <c r="AW50" s="136"/>
      <c r="AX50" s="136"/>
      <c r="AY50" s="136"/>
      <c r="AZ50" s="136"/>
      <c r="BA50" s="136"/>
    </row>
    <row r="51" spans="1:53" x14ac:dyDescent="0.2">
      <c r="A51" s="438">
        <v>27</v>
      </c>
      <c r="B51" s="439">
        <f>88.5198429238971%/100</f>
        <v>8.8519842923897099E-3</v>
      </c>
      <c r="C51" s="379">
        <f>65.3434041805726%/100</f>
        <v>6.5343404180572603E-3</v>
      </c>
      <c r="D51" s="440">
        <v>6.0000000000000001E-3</v>
      </c>
      <c r="E51" s="441">
        <v>5.8000000000000003E-2</v>
      </c>
      <c r="F51" s="379">
        <f>585.347712904425%/100</f>
        <v>5.8534771290442496E-2</v>
      </c>
      <c r="G51" s="442">
        <f>592.976855546688%/100</f>
        <v>5.92976855546688E-2</v>
      </c>
      <c r="I51" s="438">
        <v>27</v>
      </c>
      <c r="J51" s="439">
        <v>7.1119095424284047E-3</v>
      </c>
      <c r="K51" s="379">
        <v>4.6242970390947893E-3</v>
      </c>
      <c r="L51" s="440">
        <v>4.1880524664955803E-3</v>
      </c>
      <c r="M51" s="464">
        <v>5.7448832727538847E-2</v>
      </c>
      <c r="N51" s="379">
        <v>5.8330462739694576E-2</v>
      </c>
      <c r="O51" s="442">
        <v>5.9597429368255128E-2</v>
      </c>
      <c r="R51" s="418">
        <v>24</v>
      </c>
      <c r="S51" s="740">
        <v>2384</v>
      </c>
      <c r="T51" s="740">
        <v>1125</v>
      </c>
      <c r="U51" s="737">
        <v>1019</v>
      </c>
      <c r="V51" s="738">
        <v>2174</v>
      </c>
      <c r="W51" s="738">
        <v>890</v>
      </c>
      <c r="X51" s="738">
        <v>841</v>
      </c>
      <c r="AV51" s="136"/>
      <c r="AW51" s="136"/>
      <c r="AX51" s="136"/>
      <c r="AY51" s="136"/>
      <c r="AZ51" s="136"/>
      <c r="BA51" s="136"/>
    </row>
    <row r="52" spans="1:53" x14ac:dyDescent="0.2">
      <c r="A52" s="438">
        <v>28</v>
      </c>
      <c r="B52" s="439">
        <f>65.5946295768159%/100</f>
        <v>6.5594629576815897E-3</v>
      </c>
      <c r="C52" s="379">
        <f>42.5083435798349%/100</f>
        <v>4.2508343579834903E-3</v>
      </c>
      <c r="D52" s="440">
        <v>4.0000000000000001E-3</v>
      </c>
      <c r="E52" s="441">
        <v>5.0999999999999997E-2</v>
      </c>
      <c r="F52" s="379">
        <f>558.57195983637%/100</f>
        <v>5.585719598363699E-2</v>
      </c>
      <c r="G52" s="442">
        <f>569.832402234637%/100</f>
        <v>5.6983240223463703E-2</v>
      </c>
      <c r="I52" s="438">
        <v>28</v>
      </c>
      <c r="J52" s="439">
        <v>5.9917573708126379E-3</v>
      </c>
      <c r="K52" s="379">
        <v>3.9467443593739415E-3</v>
      </c>
      <c r="L52" s="440">
        <v>3.6534074707727402E-3</v>
      </c>
      <c r="M52" s="464">
        <v>5.1886907520796235E-2</v>
      </c>
      <c r="N52" s="379">
        <v>5.3507865426570218E-2</v>
      </c>
      <c r="O52" s="442">
        <v>5.4201527828301198E-2</v>
      </c>
      <c r="R52" s="418">
        <v>25</v>
      </c>
      <c r="S52" s="740">
        <v>1410</v>
      </c>
      <c r="T52" s="740">
        <v>637</v>
      </c>
      <c r="U52" s="737">
        <v>581</v>
      </c>
      <c r="V52" s="738">
        <v>1934</v>
      </c>
      <c r="W52" s="738">
        <v>745</v>
      </c>
      <c r="X52" s="738">
        <v>699</v>
      </c>
      <c r="AV52" s="136"/>
      <c r="AW52" s="136"/>
      <c r="AX52" s="136"/>
      <c r="AY52" s="136"/>
      <c r="AZ52" s="136"/>
      <c r="BA52" s="136"/>
    </row>
    <row r="53" spans="1:53" x14ac:dyDescent="0.2">
      <c r="A53" s="438">
        <v>29</v>
      </c>
      <c r="B53" s="439">
        <f>49.0314371585898%/100</f>
        <v>4.9031437158589802E-3</v>
      </c>
      <c r="C53" s="379">
        <f>30.2125417178992%/100</f>
        <v>3.0212541717899201E-3</v>
      </c>
      <c r="D53" s="440">
        <v>3.0000000000000001E-3</v>
      </c>
      <c r="E53" s="441">
        <v>4.5999999999999999E-2</v>
      </c>
      <c r="F53" s="379">
        <v>4.8000000000000001E-2</v>
      </c>
      <c r="G53" s="442">
        <f>486.83160415004%/100</f>
        <v>4.8683160415004E-2</v>
      </c>
      <c r="I53" s="438">
        <v>29</v>
      </c>
      <c r="J53" s="439">
        <v>5.3788439184191059E-3</v>
      </c>
      <c r="K53" s="379">
        <v>2.8287824378345418E-3</v>
      </c>
      <c r="L53" s="440">
        <v>2.6732249786142002E-3</v>
      </c>
      <c r="M53" s="464">
        <v>4.4836923377161948E-2</v>
      </c>
      <c r="N53" s="379">
        <v>4.7249971294063615E-2</v>
      </c>
      <c r="O53" s="442">
        <v>4.8017460894870856E-2</v>
      </c>
      <c r="R53" s="418">
        <v>26</v>
      </c>
      <c r="S53" s="740">
        <v>981</v>
      </c>
      <c r="T53" s="740">
        <v>381</v>
      </c>
      <c r="U53" s="737">
        <v>344</v>
      </c>
      <c r="V53" s="738">
        <v>1686</v>
      </c>
      <c r="W53" s="738">
        <v>624</v>
      </c>
      <c r="X53" s="738">
        <v>591</v>
      </c>
      <c r="AV53" s="136"/>
      <c r="AW53" s="136"/>
      <c r="AX53" s="136"/>
      <c r="AY53" s="136"/>
      <c r="AZ53" s="136"/>
      <c r="BA53" s="136"/>
    </row>
    <row r="54" spans="1:53" x14ac:dyDescent="0.2">
      <c r="A54" s="444" t="s">
        <v>102</v>
      </c>
      <c r="B54" s="445">
        <v>1.8679999999999999E-2</v>
      </c>
      <c r="C54" s="385">
        <v>1.4E-2</v>
      </c>
      <c r="D54" s="446">
        <v>1.4E-2</v>
      </c>
      <c r="E54" s="447">
        <v>0.29299999999999998</v>
      </c>
      <c r="F54" s="385">
        <f>30.2%</f>
        <v>0.30199999999999999</v>
      </c>
      <c r="G54" s="448">
        <v>0.307</v>
      </c>
      <c r="I54" s="444" t="s">
        <v>102</v>
      </c>
      <c r="J54" s="445">
        <v>2.4E-2</v>
      </c>
      <c r="K54" s="385">
        <v>1.4E-2</v>
      </c>
      <c r="L54" s="446">
        <v>1.2999999999999999E-2</v>
      </c>
      <c r="M54" s="465">
        <v>0.35599999999999998</v>
      </c>
      <c r="N54" s="385">
        <v>0.36899999999999999</v>
      </c>
      <c r="O54" s="448">
        <v>0.374</v>
      </c>
      <c r="R54" s="418">
        <v>27</v>
      </c>
      <c r="S54" s="740">
        <v>629</v>
      </c>
      <c r="T54" s="740">
        <v>225</v>
      </c>
      <c r="U54" s="737">
        <v>202</v>
      </c>
      <c r="V54" s="738">
        <v>1480</v>
      </c>
      <c r="W54" s="738">
        <v>590</v>
      </c>
      <c r="X54" s="738">
        <v>560</v>
      </c>
      <c r="AV54" s="136"/>
      <c r="AW54" s="136"/>
      <c r="AX54" s="136"/>
      <c r="AY54" s="136"/>
      <c r="AZ54" s="136"/>
      <c r="BA54" s="136"/>
    </row>
    <row r="55" spans="1:53" ht="13.5" thickBot="1" x14ac:dyDescent="0.25">
      <c r="A55" s="449" t="s">
        <v>36</v>
      </c>
      <c r="B55" s="450">
        <v>20.420000000000002</v>
      </c>
      <c r="C55" s="451">
        <v>20.5</v>
      </c>
      <c r="D55" s="452">
        <v>20.3</v>
      </c>
      <c r="E55" s="453">
        <v>25.9</v>
      </c>
      <c r="F55" s="451">
        <v>27.68</v>
      </c>
      <c r="G55" s="454">
        <v>27.81</v>
      </c>
      <c r="I55" s="449" t="s">
        <v>36</v>
      </c>
      <c r="J55" s="459">
        <v>20.69</v>
      </c>
      <c r="K55" s="451">
        <v>20.309999999999999</v>
      </c>
      <c r="L55" s="452">
        <v>20.239999999999998</v>
      </c>
      <c r="M55" s="453">
        <v>28.37</v>
      </c>
      <c r="N55" s="451">
        <v>28.64</v>
      </c>
      <c r="O55" s="454">
        <v>28.75</v>
      </c>
      <c r="R55" s="418">
        <v>28</v>
      </c>
      <c r="S55" s="740">
        <v>473</v>
      </c>
      <c r="T55" s="740">
        <v>181</v>
      </c>
      <c r="U55" s="737">
        <v>168</v>
      </c>
      <c r="V55" s="738">
        <v>1224</v>
      </c>
      <c r="W55" s="738">
        <v>492</v>
      </c>
      <c r="X55" s="738">
        <v>476</v>
      </c>
      <c r="AV55" s="136"/>
      <c r="AW55" s="136"/>
      <c r="AX55" s="136"/>
      <c r="AY55" s="136"/>
      <c r="AZ55" s="136"/>
      <c r="BA55" s="136"/>
    </row>
    <row r="56" spans="1:53" ht="13.5" thickTop="1" x14ac:dyDescent="0.2">
      <c r="R56" s="418">
        <v>29</v>
      </c>
      <c r="S56" s="740">
        <v>324</v>
      </c>
      <c r="T56" s="740">
        <v>85</v>
      </c>
      <c r="U56" s="737">
        <v>79</v>
      </c>
      <c r="V56" s="738">
        <v>1010</v>
      </c>
      <c r="W56" s="738">
        <v>368</v>
      </c>
      <c r="X56" s="738">
        <v>357</v>
      </c>
      <c r="AV56" s="136"/>
      <c r="AW56" s="136"/>
      <c r="AX56" s="136"/>
      <c r="AY56" s="136"/>
      <c r="AZ56" s="136"/>
      <c r="BA56" s="136"/>
    </row>
    <row r="57" spans="1:53" ht="13.5" thickBot="1" x14ac:dyDescent="0.25">
      <c r="A57" s="782" t="s">
        <v>10</v>
      </c>
      <c r="B57" s="782"/>
      <c r="C57" s="782"/>
      <c r="D57" s="782"/>
      <c r="E57" s="782"/>
      <c r="F57" s="782"/>
      <c r="G57" s="782"/>
      <c r="I57" s="782" t="s">
        <v>11</v>
      </c>
      <c r="J57" s="782"/>
      <c r="K57" s="782"/>
      <c r="L57" s="782"/>
      <c r="M57" s="782"/>
      <c r="N57" s="782"/>
      <c r="O57" s="782"/>
    </row>
    <row r="58" spans="1:53" ht="39" thickTop="1" x14ac:dyDescent="0.2">
      <c r="A58" s="420" t="s">
        <v>112</v>
      </c>
      <c r="B58" s="421" t="s">
        <v>96</v>
      </c>
      <c r="C58" s="422" t="s">
        <v>97</v>
      </c>
      <c r="D58" s="423" t="s">
        <v>98</v>
      </c>
      <c r="E58" s="424" t="s">
        <v>96</v>
      </c>
      <c r="F58" s="422" t="s">
        <v>97</v>
      </c>
      <c r="G58" s="425" t="s">
        <v>98</v>
      </c>
      <c r="I58" s="420" t="s">
        <v>113</v>
      </c>
      <c r="J58" s="421" t="s">
        <v>96</v>
      </c>
      <c r="K58" s="422" t="s">
        <v>97</v>
      </c>
      <c r="L58" s="423" t="s">
        <v>98</v>
      </c>
      <c r="M58" s="424" t="s">
        <v>96</v>
      </c>
      <c r="N58" s="422" t="s">
        <v>97</v>
      </c>
      <c r="O58" s="425" t="s">
        <v>98</v>
      </c>
    </row>
    <row r="59" spans="1:53" ht="13.5" thickBot="1" x14ac:dyDescent="0.25">
      <c r="A59" s="426"/>
      <c r="B59" s="427" t="s">
        <v>100</v>
      </c>
      <c r="C59" s="428"/>
      <c r="D59" s="429"/>
      <c r="E59" s="430" t="s">
        <v>101</v>
      </c>
      <c r="F59" s="428"/>
      <c r="G59" s="431"/>
      <c r="I59" s="426"/>
      <c r="J59" s="427" t="s">
        <v>100</v>
      </c>
      <c r="K59" s="428"/>
      <c r="L59" s="429"/>
      <c r="M59" s="430" t="s">
        <v>101</v>
      </c>
      <c r="N59" s="428"/>
      <c r="O59" s="431"/>
      <c r="P59" s="466"/>
    </row>
    <row r="60" spans="1:53" ht="13.5" thickTop="1" x14ac:dyDescent="0.2">
      <c r="A60" s="432">
        <v>18</v>
      </c>
      <c r="B60" s="433">
        <v>3.3312468835867133E-3</v>
      </c>
      <c r="C60" s="434">
        <v>4.0000000000000001E-3</v>
      </c>
      <c r="D60" s="467">
        <v>3.9402985074626865E-3</v>
      </c>
      <c r="E60" s="436">
        <v>3.0496387351036875E-4</v>
      </c>
      <c r="F60" s="434">
        <v>4.1681863179284114E-4</v>
      </c>
      <c r="G60" s="437">
        <v>3.8785460992907798E-4</v>
      </c>
      <c r="I60" s="432">
        <v>18</v>
      </c>
      <c r="J60" s="433">
        <v>5.0254893647822809E-3</v>
      </c>
      <c r="K60" s="434">
        <v>5.8701657458563542E-3</v>
      </c>
      <c r="L60" s="435">
        <v>6.0122757169991988E-3</v>
      </c>
      <c r="M60" s="436">
        <v>3.773268489015596E-4</v>
      </c>
      <c r="N60" s="434">
        <v>3.3658700774150119E-4</v>
      </c>
      <c r="O60" s="437">
        <v>3.1336735607485005E-4</v>
      </c>
      <c r="P60" s="466"/>
      <c r="T60" s="494"/>
      <c r="U60" s="494"/>
      <c r="X60" s="741"/>
    </row>
    <row r="61" spans="1:53" x14ac:dyDescent="0.2">
      <c r="A61" s="438">
        <v>19</v>
      </c>
      <c r="B61" s="439">
        <v>0.47048027244082796</v>
      </c>
      <c r="C61" s="379">
        <v>0.52900000000000003</v>
      </c>
      <c r="D61" s="468">
        <v>0.54200426439232408</v>
      </c>
      <c r="E61" s="464">
        <v>5.4565074598855207E-2</v>
      </c>
      <c r="F61" s="379">
        <v>3.5481686031365603E-2</v>
      </c>
      <c r="G61" s="442">
        <v>2.9753989361702128E-2</v>
      </c>
      <c r="I61" s="438">
        <v>19</v>
      </c>
      <c r="J61" s="439">
        <v>0.47274757773480724</v>
      </c>
      <c r="K61" s="379">
        <v>0.52667847705981263</v>
      </c>
      <c r="L61" s="440">
        <v>0.53736872674756286</v>
      </c>
      <c r="M61" s="464">
        <v>5.5949186651014587E-2</v>
      </c>
      <c r="N61" s="379">
        <v>3.9380679905755639E-2</v>
      </c>
      <c r="O61" s="442">
        <v>3.2993105918166357E-2</v>
      </c>
      <c r="P61" s="466"/>
      <c r="T61" s="494"/>
      <c r="U61" s="494"/>
      <c r="X61" s="741"/>
    </row>
    <row r="62" spans="1:53" x14ac:dyDescent="0.2">
      <c r="A62" s="438">
        <v>20</v>
      </c>
      <c r="B62" s="439">
        <v>0.22869964671808529</v>
      </c>
      <c r="C62" s="379">
        <v>0.221</v>
      </c>
      <c r="D62" s="468">
        <v>0.22021321961620469</v>
      </c>
      <c r="E62" s="464">
        <v>5.6441775358919026E-2</v>
      </c>
      <c r="F62" s="379">
        <v>4.9861928828218618E-2</v>
      </c>
      <c r="G62" s="442">
        <v>4.6376329787234043E-2</v>
      </c>
      <c r="I62" s="438">
        <v>20</v>
      </c>
      <c r="J62" s="439">
        <v>0.22362393621971521</v>
      </c>
      <c r="K62" s="379">
        <v>0.21602510208983905</v>
      </c>
      <c r="L62" s="440">
        <v>0.21534307646421677</v>
      </c>
      <c r="M62" s="464">
        <v>6.0665772262284083E-2</v>
      </c>
      <c r="N62" s="379">
        <v>5.2086839447997309E-2</v>
      </c>
      <c r="O62" s="442">
        <v>4.7676604888530753E-2</v>
      </c>
      <c r="P62" s="466"/>
      <c r="T62" s="494"/>
      <c r="U62" s="494"/>
      <c r="X62" s="741"/>
    </row>
    <row r="63" spans="1:53" x14ac:dyDescent="0.2">
      <c r="A63" s="438">
        <v>21</v>
      </c>
      <c r="B63" s="439">
        <v>9.8473355329464565E-2</v>
      </c>
      <c r="C63" s="379">
        <v>8.6999999999999994E-2</v>
      </c>
      <c r="D63" s="468">
        <v>8.4759061833688698E-2</v>
      </c>
      <c r="E63" s="464">
        <v>5.7825842169466082E-2</v>
      </c>
      <c r="F63" s="379">
        <v>5.26233522638462E-2</v>
      </c>
      <c r="G63" s="442">
        <v>5.0753546099290781E-2</v>
      </c>
      <c r="I63" s="438">
        <v>21</v>
      </c>
      <c r="J63" s="439">
        <v>9.623915538689029E-2</v>
      </c>
      <c r="K63" s="379">
        <v>8.5290055248618782E-2</v>
      </c>
      <c r="L63" s="440">
        <v>8.3434061190210823E-2</v>
      </c>
      <c r="M63" s="464">
        <v>5.7898708703672648E-2</v>
      </c>
      <c r="N63" s="379">
        <v>5.3559407606866373E-2</v>
      </c>
      <c r="O63" s="442">
        <v>5.2063747873578654E-2</v>
      </c>
      <c r="P63" s="466"/>
      <c r="Q63" s="416" t="s">
        <v>114</v>
      </c>
      <c r="T63" s="494"/>
      <c r="U63" s="494"/>
      <c r="X63" s="741"/>
    </row>
    <row r="64" spans="1:53" x14ac:dyDescent="0.2">
      <c r="A64" s="438">
        <v>22</v>
      </c>
      <c r="B64" s="439">
        <v>6.5829257683616416E-2</v>
      </c>
      <c r="C64" s="379">
        <v>5.7000000000000002E-2</v>
      </c>
      <c r="D64" s="468">
        <v>5.4788912579957355E-2</v>
      </c>
      <c r="E64" s="464">
        <v>6.5356103969222104E-2</v>
      </c>
      <c r="F64" s="379">
        <v>6.2887511071744909E-2</v>
      </c>
      <c r="G64" s="442">
        <v>6.2222960992907798E-2</v>
      </c>
      <c r="I64" s="438">
        <v>22</v>
      </c>
      <c r="J64" s="439">
        <v>6.7358102309036577E-2</v>
      </c>
      <c r="K64" s="379">
        <v>6.0323084314196487E-2</v>
      </c>
      <c r="L64" s="440">
        <v>5.7438425191906194E-2</v>
      </c>
      <c r="M64" s="464">
        <v>6.6095086365923192E-2</v>
      </c>
      <c r="N64" s="379">
        <v>6.3951531470885226E-2</v>
      </c>
      <c r="O64" s="442">
        <v>6.388217387411585E-2</v>
      </c>
      <c r="P64" s="466"/>
      <c r="S64" s="481" t="s">
        <v>61</v>
      </c>
      <c r="T64" s="494" t="s">
        <v>62</v>
      </c>
      <c r="U64" s="494" t="s">
        <v>63</v>
      </c>
      <c r="V64" s="481" t="s">
        <v>59</v>
      </c>
      <c r="X64" s="741"/>
    </row>
    <row r="65" spans="1:24" x14ac:dyDescent="0.2">
      <c r="A65" s="438">
        <v>23</v>
      </c>
      <c r="B65" s="439">
        <v>4.3391082018693169E-2</v>
      </c>
      <c r="C65" s="379">
        <v>3.7999999999999999E-2</v>
      </c>
      <c r="D65" s="468">
        <v>3.5837953091684437E-2</v>
      </c>
      <c r="E65" s="464">
        <v>6.7913108754809048E-2</v>
      </c>
      <c r="F65" s="379">
        <v>6.8722971916844677E-2</v>
      </c>
      <c r="G65" s="442">
        <v>6.8927304964538999E-2</v>
      </c>
      <c r="I65" s="438">
        <v>23</v>
      </c>
      <c r="J65" s="439">
        <v>4.2571892417301749E-2</v>
      </c>
      <c r="K65" s="379">
        <v>3.7307830891184245E-2</v>
      </c>
      <c r="L65" s="440">
        <v>3.5320157606392164E-2</v>
      </c>
      <c r="M65" s="464">
        <v>6.4690591983900717E-2</v>
      </c>
      <c r="N65" s="379">
        <v>6.2605183439919221E-2</v>
      </c>
      <c r="O65" s="442">
        <v>6.31211388665055E-2</v>
      </c>
      <c r="P65" s="466"/>
      <c r="Q65" s="416" t="s">
        <v>64</v>
      </c>
      <c r="R65" s="416">
        <v>18</v>
      </c>
      <c r="S65" s="481">
        <v>7</v>
      </c>
      <c r="T65" s="494">
        <v>3.8785460992907798E-2</v>
      </c>
      <c r="U65" s="494">
        <f t="shared" ref="U65:U75" si="1">T65/100</f>
        <v>3.8785460992907798E-4</v>
      </c>
      <c r="V65" s="481">
        <v>3.8798359383660351E-2</v>
      </c>
      <c r="X65" s="741"/>
    </row>
    <row r="66" spans="1:24" x14ac:dyDescent="0.2">
      <c r="A66" s="438">
        <v>24</v>
      </c>
      <c r="B66" s="439">
        <v>2.406136284068365E-2</v>
      </c>
      <c r="C66" s="379">
        <v>0.02</v>
      </c>
      <c r="D66" s="468">
        <v>1.8473347547974413E-2</v>
      </c>
      <c r="E66" s="464">
        <v>6.2705264145631989E-2</v>
      </c>
      <c r="F66" s="379">
        <v>6.4033762309175221E-2</v>
      </c>
      <c r="G66" s="442">
        <v>6.4494680851063829E-2</v>
      </c>
      <c r="I66" s="438">
        <v>24</v>
      </c>
      <c r="J66" s="439">
        <v>2.7567807914628727E-2</v>
      </c>
      <c r="K66" s="379">
        <v>2.3585755464809031E-2</v>
      </c>
      <c r="L66" s="440">
        <v>2.2055476194213774E-2</v>
      </c>
      <c r="M66" s="464">
        <v>6.3642461848063062E-2</v>
      </c>
      <c r="N66" s="379">
        <v>6.4792998990238979E-2</v>
      </c>
      <c r="O66" s="442">
        <v>6.6165278896946914E-2</v>
      </c>
      <c r="P66" s="466"/>
      <c r="R66" s="416">
        <v>19</v>
      </c>
      <c r="S66" s="481">
        <v>537</v>
      </c>
      <c r="T66" s="494">
        <v>2.9753989361702127</v>
      </c>
      <c r="U66" s="494">
        <f t="shared" si="1"/>
        <v>2.9753989361702128E-2</v>
      </c>
      <c r="V66" s="481">
        <v>3.0151867863873187</v>
      </c>
      <c r="X66" s="741"/>
    </row>
    <row r="67" spans="1:24" x14ac:dyDescent="0.2">
      <c r="A67" s="438">
        <v>25</v>
      </c>
      <c r="B67" s="439">
        <v>1.4757211512958975E-2</v>
      </c>
      <c r="C67" s="379">
        <v>1.1000000000000001E-2</v>
      </c>
      <c r="D67" s="468">
        <v>1.0524520255863539E-2</v>
      </c>
      <c r="E67" s="464">
        <v>6.3737449563667073E-2</v>
      </c>
      <c r="F67" s="379">
        <v>6.575313916532069E-2</v>
      </c>
      <c r="G67" s="442">
        <v>6.6544769503546097E-2</v>
      </c>
      <c r="I67" s="438">
        <v>25</v>
      </c>
      <c r="J67" s="439">
        <v>1.3535731643004124E-2</v>
      </c>
      <c r="K67" s="379">
        <v>1.0869565217391304E-2</v>
      </c>
      <c r="L67" s="440">
        <v>1.0329183868891575E-2</v>
      </c>
      <c r="M67" s="464">
        <v>5.649421432165018E-2</v>
      </c>
      <c r="N67" s="379">
        <v>5.9197239986536518E-2</v>
      </c>
      <c r="O67" s="442">
        <v>5.9495030889067956E-2</v>
      </c>
      <c r="P67" s="466"/>
      <c r="R67" s="416">
        <v>20</v>
      </c>
      <c r="S67" s="481">
        <v>837</v>
      </c>
      <c r="T67" s="494">
        <v>4.6376329787234045</v>
      </c>
      <c r="U67" s="494">
        <f t="shared" si="1"/>
        <v>4.6376329787234043E-2</v>
      </c>
      <c r="V67" s="481">
        <v>7.6543620441192779</v>
      </c>
      <c r="X67" s="741"/>
    </row>
    <row r="68" spans="1:24" x14ac:dyDescent="0.2">
      <c r="A68" s="438">
        <v>26</v>
      </c>
      <c r="B68" s="439">
        <v>9.1662334631175801E-3</v>
      </c>
      <c r="C68" s="379">
        <v>6.0000000000000001E-3</v>
      </c>
      <c r="D68" s="468">
        <v>5.6631130063965881E-3</v>
      </c>
      <c r="E68" s="464">
        <v>6.2869475462137558E-2</v>
      </c>
      <c r="F68" s="379">
        <v>6.4242171625071634E-2</v>
      </c>
      <c r="G68" s="442">
        <v>6.499335106382978E-2</v>
      </c>
      <c r="I68" s="438">
        <v>26</v>
      </c>
      <c r="J68" s="439">
        <v>7.9311735448312944E-3</v>
      </c>
      <c r="K68" s="379">
        <v>5.1345183761710303E-3</v>
      </c>
      <c r="L68" s="440">
        <v>4.9291242170698395E-3</v>
      </c>
      <c r="M68" s="464">
        <v>5.6703840348817709E-2</v>
      </c>
      <c r="N68" s="379">
        <v>5.8734432850891957E-2</v>
      </c>
      <c r="O68" s="442">
        <v>5.9495030889067956E-2</v>
      </c>
      <c r="P68" s="466"/>
      <c r="R68" s="416">
        <v>21</v>
      </c>
      <c r="S68" s="481">
        <v>916</v>
      </c>
      <c r="T68" s="494">
        <v>5.0753546099290778</v>
      </c>
      <c r="U68" s="494">
        <f t="shared" si="1"/>
        <v>5.0753546099290781E-2</v>
      </c>
      <c r="V68" s="481">
        <v>12.731404500609688</v>
      </c>
      <c r="X68" s="741"/>
    </row>
    <row r="69" spans="1:24" x14ac:dyDescent="0.2">
      <c r="A69" s="438">
        <v>27</v>
      </c>
      <c r="B69" s="439">
        <v>6.9595476294040896E-3</v>
      </c>
      <c r="C69" s="379">
        <v>5.0000000000000001E-3</v>
      </c>
      <c r="D69" s="468">
        <v>4.366737739872068E-3</v>
      </c>
      <c r="E69" s="464">
        <v>5.487003847236558E-2</v>
      </c>
      <c r="F69" s="379">
        <v>6.0021882978169128E-2</v>
      </c>
      <c r="G69" s="442">
        <v>6.0782358156028372E-2</v>
      </c>
      <c r="I69" s="438">
        <v>27</v>
      </c>
      <c r="J69" s="439">
        <v>6.9281437744940898E-3</v>
      </c>
      <c r="K69" s="379">
        <v>4.7591880855152539E-3</v>
      </c>
      <c r="L69" s="440">
        <v>4.4110952388427549E-3</v>
      </c>
      <c r="M69" s="464">
        <v>5.3727150763038738E-2</v>
      </c>
      <c r="N69" s="379">
        <v>5.7892965331538197E-2</v>
      </c>
      <c r="O69" s="442">
        <v>5.9002596472378911E-2</v>
      </c>
      <c r="P69" s="466"/>
      <c r="R69" s="416">
        <v>22</v>
      </c>
      <c r="S69" s="481">
        <v>1123</v>
      </c>
      <c r="T69" s="494">
        <v>6.2222960992907801</v>
      </c>
      <c r="U69" s="494">
        <f t="shared" si="1"/>
        <v>6.2222960992907798E-2</v>
      </c>
      <c r="V69" s="481">
        <v>18.955769870302628</v>
      </c>
      <c r="X69" s="741"/>
    </row>
    <row r="70" spans="1:24" x14ac:dyDescent="0.2">
      <c r="A70" s="438">
        <v>28</v>
      </c>
      <c r="B70" s="439">
        <v>5.4848873847590154E-3</v>
      </c>
      <c r="C70" s="379">
        <v>3.0000000000000001E-3</v>
      </c>
      <c r="D70" s="468">
        <v>3.0191897654584222E-3</v>
      </c>
      <c r="E70" s="464">
        <v>5.0624003002721213E-2</v>
      </c>
      <c r="F70" s="379">
        <v>5.304017089563904E-2</v>
      </c>
      <c r="G70" s="442">
        <v>5.4355053191489359E-2</v>
      </c>
      <c r="I70" s="438">
        <v>28</v>
      </c>
      <c r="J70" s="439">
        <v>5.2012780874186983E-3</v>
      </c>
      <c r="K70" s="379">
        <v>3.3779726159019934E-3</v>
      </c>
      <c r="L70" s="440">
        <v>3.2023609563128896E-3</v>
      </c>
      <c r="M70" s="464">
        <v>4.9765218849572364E-2</v>
      </c>
      <c r="N70" s="379">
        <v>5.1497812184449682E-2</v>
      </c>
      <c r="O70" s="442">
        <v>5.1839914047810902E-2</v>
      </c>
      <c r="P70" s="466"/>
      <c r="R70" s="416">
        <v>23</v>
      </c>
      <c r="S70" s="481">
        <v>1244</v>
      </c>
      <c r="T70" s="494">
        <v>6.8927304964539005</v>
      </c>
      <c r="U70" s="494">
        <f t="shared" si="1"/>
        <v>6.8927304964538999E-2</v>
      </c>
      <c r="V70" s="481">
        <v>25.850792595055982</v>
      </c>
      <c r="X70" s="741"/>
    </row>
    <row r="71" spans="1:24" x14ac:dyDescent="0.2">
      <c r="A71" s="438">
        <v>29</v>
      </c>
      <c r="B71" s="439">
        <v>4.3497172683775558E-3</v>
      </c>
      <c r="C71" s="379">
        <v>2E-3</v>
      </c>
      <c r="D71" s="468">
        <v>2.2174840085287849E-3</v>
      </c>
      <c r="E71" s="464">
        <v>4.555691095054893E-2</v>
      </c>
      <c r="F71" s="379">
        <v>4.8038347314124943E-2</v>
      </c>
      <c r="G71" s="442">
        <v>4.8758865248226951E-2</v>
      </c>
      <c r="I71" s="438">
        <v>29</v>
      </c>
      <c r="J71" s="439">
        <v>4.3430155004291317E-3</v>
      </c>
      <c r="K71" s="379">
        <v>2.717391304347826E-3</v>
      </c>
      <c r="L71" s="440">
        <v>2.6686341302607415E-3</v>
      </c>
      <c r="M71" s="464">
        <v>4.5425960087204426E-2</v>
      </c>
      <c r="N71" s="379">
        <v>4.6491080444294848E-2</v>
      </c>
      <c r="O71" s="442">
        <v>4.7318470767302355E-2</v>
      </c>
      <c r="P71" s="466"/>
      <c r="R71" s="416">
        <v>24</v>
      </c>
      <c r="S71" s="481">
        <v>1164</v>
      </c>
      <c r="T71" s="494">
        <v>6.4494680851063828</v>
      </c>
      <c r="U71" s="494">
        <f t="shared" si="1"/>
        <v>6.4494680851063829E-2</v>
      </c>
      <c r="V71" s="481">
        <v>32.302405498281786</v>
      </c>
      <c r="X71" s="741"/>
    </row>
    <row r="72" spans="1:24" x14ac:dyDescent="0.2">
      <c r="A72" s="444" t="s">
        <v>102</v>
      </c>
      <c r="B72" s="445">
        <v>2.5000000000000001E-2</v>
      </c>
      <c r="C72" s="385">
        <v>1.2E-2</v>
      </c>
      <c r="D72" s="469">
        <v>1.4E-2</v>
      </c>
      <c r="E72" s="465">
        <v>0.35699999999999998</v>
      </c>
      <c r="F72" s="385">
        <v>0.375</v>
      </c>
      <c r="G72" s="448">
        <v>0.38100000000000001</v>
      </c>
      <c r="I72" s="444" t="s">
        <v>102</v>
      </c>
      <c r="J72" s="445">
        <v>2.7E-2</v>
      </c>
      <c r="K72" s="385">
        <v>1.7999999999999999E-2</v>
      </c>
      <c r="L72" s="446">
        <v>1.7000000000000001E-2</v>
      </c>
      <c r="M72" s="465">
        <v>0.36899999999999999</v>
      </c>
      <c r="N72" s="385">
        <v>0.38900000000000001</v>
      </c>
      <c r="O72" s="448">
        <v>0.39700000000000002</v>
      </c>
      <c r="P72" s="466"/>
      <c r="R72" s="416">
        <v>25</v>
      </c>
      <c r="S72" s="481">
        <v>1201</v>
      </c>
      <c r="T72" s="494">
        <v>6.65447695035461</v>
      </c>
      <c r="U72" s="494">
        <f t="shared" si="1"/>
        <v>6.6544769503546097E-2</v>
      </c>
      <c r="V72" s="481">
        <v>38.959095443964081</v>
      </c>
      <c r="X72" s="741"/>
    </row>
    <row r="73" spans="1:24" ht="13.5" thickBot="1" x14ac:dyDescent="0.25">
      <c r="A73" s="449" t="s">
        <v>36</v>
      </c>
      <c r="B73" s="459">
        <v>20.62</v>
      </c>
      <c r="C73" s="451">
        <v>20.27</v>
      </c>
      <c r="D73" s="452">
        <v>20.21</v>
      </c>
      <c r="E73" s="453">
        <v>28.28</v>
      </c>
      <c r="F73" s="451">
        <v>28.68</v>
      </c>
      <c r="G73" s="454">
        <v>28.82</v>
      </c>
      <c r="I73" s="449" t="s">
        <v>36</v>
      </c>
      <c r="J73" s="459">
        <v>20.66</v>
      </c>
      <c r="K73" s="451">
        <v>20.329999999999998</v>
      </c>
      <c r="L73" s="452">
        <v>20.29</v>
      </c>
      <c r="M73" s="453">
        <v>28.44</v>
      </c>
      <c r="N73" s="451">
        <v>28.87</v>
      </c>
      <c r="O73" s="454">
        <v>29.1</v>
      </c>
      <c r="P73" s="466"/>
      <c r="R73" s="416">
        <v>26</v>
      </c>
      <c r="S73" s="481">
        <v>1173</v>
      </c>
      <c r="T73" s="494">
        <v>6.4993351063829783</v>
      </c>
      <c r="U73" s="494">
        <f t="shared" si="1"/>
        <v>6.499335106382978E-2</v>
      </c>
      <c r="V73" s="481">
        <v>45.460591952111734</v>
      </c>
      <c r="X73" s="741"/>
    </row>
    <row r="74" spans="1:24" ht="13.5" thickTop="1" x14ac:dyDescent="0.2">
      <c r="J74" s="466"/>
      <c r="K74" s="466"/>
      <c r="L74" s="466"/>
      <c r="M74" s="470"/>
      <c r="N74" s="470"/>
      <c r="O74" s="466"/>
      <c r="P74" s="466"/>
      <c r="R74" s="416">
        <v>27</v>
      </c>
      <c r="S74" s="481">
        <v>1097</v>
      </c>
      <c r="T74" s="494">
        <v>6.0782358156028371</v>
      </c>
      <c r="U74" s="494">
        <f t="shared" si="1"/>
        <v>6.0782358156028372E-2</v>
      </c>
      <c r="V74" s="481">
        <v>51.540849129808223</v>
      </c>
      <c r="X74" s="741"/>
    </row>
    <row r="75" spans="1:24" ht="13.5" thickBot="1" x14ac:dyDescent="0.25">
      <c r="A75" s="782" t="s">
        <v>12</v>
      </c>
      <c r="B75" s="782"/>
      <c r="C75" s="782"/>
      <c r="D75" s="782"/>
      <c r="E75" s="782"/>
      <c r="F75" s="782"/>
      <c r="G75" s="782"/>
      <c r="I75" s="782" t="s">
        <v>13</v>
      </c>
      <c r="J75" s="782"/>
      <c r="K75" s="782"/>
      <c r="L75" s="782"/>
      <c r="M75" s="782"/>
      <c r="N75" s="782"/>
      <c r="O75" s="782"/>
      <c r="P75" s="466"/>
      <c r="R75" s="416">
        <v>28</v>
      </c>
      <c r="S75" s="481">
        <v>981</v>
      </c>
      <c r="T75" s="494">
        <v>5.4355053191489358</v>
      </c>
      <c r="U75" s="494">
        <f t="shared" si="1"/>
        <v>5.4355053191489359E-2</v>
      </c>
      <c r="V75" s="481">
        <v>56.978162066289769</v>
      </c>
      <c r="X75" s="741"/>
    </row>
    <row r="76" spans="1:24" ht="39" thickTop="1" x14ac:dyDescent="0.2">
      <c r="A76" s="420" t="s">
        <v>115</v>
      </c>
      <c r="B76" s="421" t="s">
        <v>96</v>
      </c>
      <c r="C76" s="422" t="s">
        <v>97</v>
      </c>
      <c r="D76" s="423" t="s">
        <v>98</v>
      </c>
      <c r="E76" s="424" t="s">
        <v>96</v>
      </c>
      <c r="F76" s="422" t="s">
        <v>97</v>
      </c>
      <c r="G76" s="425" t="s">
        <v>98</v>
      </c>
      <c r="I76" s="420" t="s">
        <v>116</v>
      </c>
      <c r="J76" s="421" t="s">
        <v>96</v>
      </c>
      <c r="K76" s="422" t="s">
        <v>97</v>
      </c>
      <c r="L76" s="423" t="s">
        <v>98</v>
      </c>
      <c r="M76" s="424" t="s">
        <v>96</v>
      </c>
      <c r="N76" s="422" t="s">
        <v>97</v>
      </c>
      <c r="O76" s="425" t="s">
        <v>98</v>
      </c>
      <c r="P76" s="466"/>
      <c r="Q76" s="416" t="s">
        <v>117</v>
      </c>
      <c r="T76" s="494"/>
      <c r="U76" s="494"/>
      <c r="X76" s="741"/>
    </row>
    <row r="77" spans="1:24" ht="13.5" thickBot="1" x14ac:dyDescent="0.25">
      <c r="A77" s="426"/>
      <c r="B77" s="427" t="s">
        <v>100</v>
      </c>
      <c r="C77" s="428"/>
      <c r="D77" s="429"/>
      <c r="E77" s="430" t="s">
        <v>101</v>
      </c>
      <c r="F77" s="428"/>
      <c r="G77" s="431"/>
      <c r="I77" s="426"/>
      <c r="J77" s="427" t="s">
        <v>100</v>
      </c>
      <c r="K77" s="428"/>
      <c r="L77" s="429"/>
      <c r="M77" s="430" t="s">
        <v>101</v>
      </c>
      <c r="N77" s="428"/>
      <c r="O77" s="431"/>
      <c r="P77" s="466"/>
      <c r="Q77" s="416" t="s">
        <v>56</v>
      </c>
      <c r="R77" s="416" t="s">
        <v>56</v>
      </c>
      <c r="S77" s="481" t="s">
        <v>61</v>
      </c>
      <c r="T77" s="494" t="s">
        <v>62</v>
      </c>
      <c r="U77" s="494" t="s">
        <v>63</v>
      </c>
      <c r="V77" s="481" t="s">
        <v>59</v>
      </c>
      <c r="X77" s="741"/>
    </row>
    <row r="78" spans="1:24" ht="13.5" thickTop="1" x14ac:dyDescent="0.2">
      <c r="A78" s="432">
        <v>18</v>
      </c>
      <c r="B78" s="433">
        <v>5.5919861608400047E-3</v>
      </c>
      <c r="C78" s="434">
        <v>8.0000000000000002E-3</v>
      </c>
      <c r="D78" s="435">
        <v>6.5306355249461724E-3</v>
      </c>
      <c r="E78" s="436">
        <v>5.8972441171394052E-4</v>
      </c>
      <c r="F78" s="434">
        <v>4.1923312586668386E-4</v>
      </c>
      <c r="G78" s="437">
        <v>3.6043829296424453E-4</v>
      </c>
      <c r="I78" s="432">
        <v>18</v>
      </c>
      <c r="J78" s="433">
        <v>5.4916662444906023E-3</v>
      </c>
      <c r="K78" s="434">
        <v>6.081145715183733E-3</v>
      </c>
      <c r="L78" s="435">
        <v>6.1068922703779631E-3</v>
      </c>
      <c r="M78" s="436">
        <v>5.1619793520825917E-4</v>
      </c>
      <c r="N78" s="434">
        <v>5.2075356103538058E-4</v>
      </c>
      <c r="O78" s="437">
        <v>4.632387002845609E-4</v>
      </c>
      <c r="P78" s="466"/>
      <c r="Q78" s="416" t="s">
        <v>64</v>
      </c>
      <c r="R78" s="416">
        <v>18</v>
      </c>
      <c r="S78" s="481">
        <v>41</v>
      </c>
      <c r="T78" s="494">
        <v>5.8972441171394052E-2</v>
      </c>
      <c r="U78" s="494">
        <v>5.8972441171394052E-2</v>
      </c>
      <c r="V78" s="494">
        <f>T78/100</f>
        <v>5.8972441171394052E-4</v>
      </c>
      <c r="X78" s="741"/>
    </row>
    <row r="79" spans="1:24" x14ac:dyDescent="0.2">
      <c r="A79" s="438">
        <v>19</v>
      </c>
      <c r="B79" s="439">
        <v>0.47214064448646254</v>
      </c>
      <c r="C79" s="379">
        <v>0.59599999999999997</v>
      </c>
      <c r="D79" s="440">
        <v>0.54505140380145722</v>
      </c>
      <c r="E79" s="464">
        <v>5.3449168632414709E-2</v>
      </c>
      <c r="F79" s="379">
        <v>4.5406172401560835E-2</v>
      </c>
      <c r="G79" s="442">
        <v>3.7629757785467129E-2</v>
      </c>
      <c r="I79" s="438">
        <v>19</v>
      </c>
      <c r="J79" s="439">
        <v>0.47289123055879223</v>
      </c>
      <c r="K79" s="379">
        <v>0.52107902756330537</v>
      </c>
      <c r="L79" s="440">
        <v>0.53295989374296193</v>
      </c>
      <c r="M79" s="464">
        <v>6.2086151655393378E-2</v>
      </c>
      <c r="N79" s="379">
        <v>4.5581252871802723E-2</v>
      </c>
      <c r="O79" s="442">
        <v>3.6562768843888559E-2</v>
      </c>
      <c r="P79" s="466"/>
      <c r="R79" s="416">
        <v>19</v>
      </c>
      <c r="S79" s="481">
        <v>3716</v>
      </c>
      <c r="T79" s="494">
        <v>5.3449168632414708</v>
      </c>
      <c r="U79" s="494">
        <v>5.3449168632414708</v>
      </c>
      <c r="V79" s="494">
        <f t="shared" ref="V79:V124" si="2">T79/100</f>
        <v>5.3449168632414709E-2</v>
      </c>
    </row>
    <row r="80" spans="1:24" x14ac:dyDescent="0.2">
      <c r="A80" s="438">
        <v>20</v>
      </c>
      <c r="B80" s="439">
        <v>0.22283461399203441</v>
      </c>
      <c r="C80" s="379">
        <v>0.20499999999999999</v>
      </c>
      <c r="D80" s="440">
        <v>0.21379988877956965</v>
      </c>
      <c r="E80" s="464">
        <v>6.469708302169036E-2</v>
      </c>
      <c r="F80" s="379">
        <v>5.6467477184043345E-2</v>
      </c>
      <c r="G80" s="442">
        <v>5.1398500576701263E-2</v>
      </c>
      <c r="I80" s="438">
        <v>20</v>
      </c>
      <c r="J80" s="439">
        <v>0.22361821774152693</v>
      </c>
      <c r="K80" s="379">
        <v>0.21769135110758844</v>
      </c>
      <c r="L80" s="440">
        <v>0.21782692807437992</v>
      </c>
      <c r="M80" s="464">
        <v>6.7443930224279108E-2</v>
      </c>
      <c r="N80" s="379">
        <v>5.9733496706999539E-2</v>
      </c>
      <c r="O80" s="442">
        <v>5.5555555555555552E-2</v>
      </c>
      <c r="P80" s="466"/>
      <c r="R80" s="416">
        <v>20</v>
      </c>
      <c r="S80" s="481">
        <v>4498</v>
      </c>
      <c r="T80" s="494">
        <v>6.4697083021690354</v>
      </c>
      <c r="U80" s="494">
        <v>6.4697083021690354</v>
      </c>
      <c r="V80" s="494">
        <f t="shared" si="2"/>
        <v>6.469708302169036E-2</v>
      </c>
    </row>
    <row r="81" spans="1:22" x14ac:dyDescent="0.2">
      <c r="A81" s="438">
        <v>21</v>
      </c>
      <c r="B81" s="439">
        <v>9.7024982902200574E-2</v>
      </c>
      <c r="C81" s="379">
        <v>7.0000000000000007E-2</v>
      </c>
      <c r="D81" s="440">
        <v>8.0463703640330231E-2</v>
      </c>
      <c r="E81" s="464">
        <v>6.2108049019043786E-2</v>
      </c>
      <c r="F81" s="379">
        <v>5.7692927859653652E-2</v>
      </c>
      <c r="G81" s="442">
        <v>5.6408592848904267E-2</v>
      </c>
      <c r="I81" s="438">
        <v>21</v>
      </c>
      <c r="J81" s="439">
        <v>9.7613860884543296E-2</v>
      </c>
      <c r="K81" s="379">
        <v>8.6789565027262663E-2</v>
      </c>
      <c r="L81" s="440">
        <v>8.3879536857910081E-2</v>
      </c>
      <c r="M81" s="464">
        <v>6.2459950160199361E-2</v>
      </c>
      <c r="N81" s="379">
        <v>5.958033389493031E-2</v>
      </c>
      <c r="O81" s="442">
        <v>5.8599695585996953E-2</v>
      </c>
      <c r="P81" s="466"/>
      <c r="R81" s="416">
        <v>21</v>
      </c>
      <c r="S81" s="481">
        <v>4318</v>
      </c>
      <c r="T81" s="494">
        <v>6.2108049019043783</v>
      </c>
      <c r="U81" s="494">
        <v>6.2108049019043783</v>
      </c>
      <c r="V81" s="494">
        <f t="shared" si="2"/>
        <v>6.2108049019043786E-2</v>
      </c>
    </row>
    <row r="82" spans="1:22" x14ac:dyDescent="0.2">
      <c r="A82" s="438">
        <v>22</v>
      </c>
      <c r="B82" s="439">
        <v>6.7224524278875167E-2</v>
      </c>
      <c r="C82" s="379">
        <v>4.5999999999999999E-2</v>
      </c>
      <c r="D82" s="440">
        <v>5.6422979851991274E-2</v>
      </c>
      <c r="E82" s="464">
        <v>6.6739543179333755E-2</v>
      </c>
      <c r="F82" s="379">
        <v>6.6013092973007836E-2</v>
      </c>
      <c r="G82" s="442">
        <v>6.5131199538638981E-2</v>
      </c>
      <c r="I82" s="438">
        <v>22</v>
      </c>
      <c r="J82" s="439">
        <v>6.9294290490906324E-2</v>
      </c>
      <c r="K82" s="379">
        <v>6.3284911925878345E-2</v>
      </c>
      <c r="L82" s="440">
        <v>5.9986140386336734E-2</v>
      </c>
      <c r="M82" s="464">
        <v>6.7568529725881094E-2</v>
      </c>
      <c r="N82" s="379">
        <v>6.625823250114872E-2</v>
      </c>
      <c r="O82" s="442">
        <v>6.5482099133081867E-2</v>
      </c>
      <c r="P82" s="466"/>
      <c r="R82" s="416">
        <v>22</v>
      </c>
      <c r="S82" s="481">
        <v>4640</v>
      </c>
      <c r="T82" s="494">
        <v>6.6739543179333758</v>
      </c>
      <c r="U82" s="494">
        <v>6.6739543179333758</v>
      </c>
      <c r="V82" s="494">
        <f t="shared" si="2"/>
        <v>6.6739543179333755E-2</v>
      </c>
    </row>
    <row r="83" spans="1:22" x14ac:dyDescent="0.2">
      <c r="A83" s="438">
        <v>23</v>
      </c>
      <c r="B83" s="439">
        <v>4.2563463008408096E-2</v>
      </c>
      <c r="C83" s="379">
        <v>2.7999999999999997E-2</v>
      </c>
      <c r="D83" s="440">
        <v>3.4350002138854425E-2</v>
      </c>
      <c r="E83" s="464">
        <v>6.5027904033139641E-2</v>
      </c>
      <c r="F83" s="379">
        <v>6.3594440323776966E-2</v>
      </c>
      <c r="G83" s="442">
        <v>6.2680219146482127E-2</v>
      </c>
      <c r="I83" s="438">
        <v>23</v>
      </c>
      <c r="J83" s="439">
        <v>4.2879578499417398E-2</v>
      </c>
      <c r="K83" s="379">
        <v>3.8249723273706217E-2</v>
      </c>
      <c r="L83" s="440">
        <v>3.6150492305026996E-2</v>
      </c>
      <c r="M83" s="464">
        <v>6.4311142755428985E-2</v>
      </c>
      <c r="N83" s="379">
        <v>6.2643590136314903E-2</v>
      </c>
      <c r="O83" s="442">
        <v>6.204089735953941E-2</v>
      </c>
      <c r="P83" s="466"/>
      <c r="R83" s="416">
        <v>23</v>
      </c>
      <c r="S83" s="481">
        <v>4521</v>
      </c>
      <c r="T83" s="494">
        <v>6.5027904033139636</v>
      </c>
      <c r="U83" s="494">
        <v>6.5027904033139636</v>
      </c>
      <c r="V83" s="494">
        <f t="shared" si="2"/>
        <v>6.5027904033139641E-2</v>
      </c>
    </row>
    <row r="84" spans="1:22" x14ac:dyDescent="0.2">
      <c r="A84" s="438">
        <v>24</v>
      </c>
      <c r="B84" s="439">
        <v>2.5536066299231604E-2</v>
      </c>
      <c r="C84" s="379">
        <v>1.4999999999999999E-2</v>
      </c>
      <c r="D84" s="440">
        <v>1.9477834338594915E-2</v>
      </c>
      <c r="E84" s="464">
        <v>6.0382026350612739E-2</v>
      </c>
      <c r="F84" s="379">
        <v>6.0821051952658911E-2</v>
      </c>
      <c r="G84" s="442">
        <v>6.0697808535178775E-2</v>
      </c>
      <c r="I84" s="438">
        <v>24</v>
      </c>
      <c r="J84" s="439">
        <v>2.7397537869192967E-2</v>
      </c>
      <c r="K84" s="379">
        <v>2.4338248356724108E-2</v>
      </c>
      <c r="L84" s="440">
        <v>2.2825051251696361E-2</v>
      </c>
      <c r="M84" s="464">
        <v>6.0074759700961197E-2</v>
      </c>
      <c r="N84" s="379">
        <v>5.9365905958033392E-2</v>
      </c>
      <c r="O84" s="442">
        <v>5.9592349943749588E-2</v>
      </c>
      <c r="P84" s="466"/>
      <c r="R84" s="416">
        <v>24</v>
      </c>
      <c r="S84" s="481">
        <v>4198</v>
      </c>
      <c r="T84" s="494">
        <v>6.0382026350612739</v>
      </c>
      <c r="U84" s="494">
        <v>6.0382026350612739</v>
      </c>
      <c r="V84" s="494">
        <f t="shared" si="2"/>
        <v>6.0382026350612739E-2</v>
      </c>
    </row>
    <row r="85" spans="1:22" x14ac:dyDescent="0.2">
      <c r="A85" s="438">
        <v>25</v>
      </c>
      <c r="B85" s="439">
        <v>1.4915315605262098E-2</v>
      </c>
      <c r="C85" s="379">
        <v>9.0000000000000011E-3</v>
      </c>
      <c r="D85" s="440">
        <v>1.1692404214969129E-2</v>
      </c>
      <c r="E85" s="464">
        <v>5.8195730970600081E-2</v>
      </c>
      <c r="F85" s="379">
        <v>5.9563352575058855E-2</v>
      </c>
      <c r="G85" s="442">
        <v>5.9652537485582469E-2</v>
      </c>
      <c r="I85" s="438">
        <v>25</v>
      </c>
      <c r="J85" s="439">
        <v>1.380009119002989E-2</v>
      </c>
      <c r="K85" s="379">
        <v>1.1779657542670512E-2</v>
      </c>
      <c r="L85" s="440">
        <v>1.1073253833049404E-2</v>
      </c>
      <c r="M85" s="464">
        <v>5.6283374866500535E-2</v>
      </c>
      <c r="N85" s="379">
        <v>5.8538826772859549E-2</v>
      </c>
      <c r="O85" s="442">
        <v>5.8765137978955731E-2</v>
      </c>
      <c r="P85" s="466"/>
      <c r="R85" s="416">
        <v>25</v>
      </c>
      <c r="S85" s="481">
        <v>4046</v>
      </c>
      <c r="T85" s="494">
        <v>5.8195730970600081</v>
      </c>
      <c r="U85" s="494">
        <v>5.8195730970600081</v>
      </c>
      <c r="V85" s="494">
        <f t="shared" si="2"/>
        <v>5.8195730970600081E-2</v>
      </c>
    </row>
    <row r="86" spans="1:22" x14ac:dyDescent="0.2">
      <c r="A86" s="438">
        <v>26</v>
      </c>
      <c r="B86" s="439">
        <v>7.6437220903568413E-3</v>
      </c>
      <c r="C86" s="379">
        <v>4.0000000000000001E-3</v>
      </c>
      <c r="D86" s="440">
        <v>4.7482568336399021E-3</v>
      </c>
      <c r="E86" s="464">
        <v>5.0342327829238823E-2</v>
      </c>
      <c r="F86" s="379">
        <v>5.063046212389951E-2</v>
      </c>
      <c r="G86" s="442">
        <v>5.1506632064590538E-2</v>
      </c>
      <c r="I86" s="438">
        <v>26</v>
      </c>
      <c r="J86" s="439">
        <v>7.6194336085921273E-3</v>
      </c>
      <c r="K86" s="379">
        <v>5.2065539718764093E-3</v>
      </c>
      <c r="L86" s="440">
        <v>4.6487454162215227E-3</v>
      </c>
      <c r="M86" s="464">
        <v>4.818440726237095E-2</v>
      </c>
      <c r="N86" s="379">
        <v>4.8767039362842698E-2</v>
      </c>
      <c r="O86" s="442">
        <v>4.9765071801998545E-2</v>
      </c>
      <c r="P86" s="466"/>
      <c r="R86" s="416">
        <v>26</v>
      </c>
      <c r="S86" s="481">
        <v>3500</v>
      </c>
      <c r="T86" s="494">
        <v>5.0342327829238824</v>
      </c>
      <c r="U86" s="494">
        <v>5.0342327829238824</v>
      </c>
      <c r="V86" s="494">
        <f t="shared" si="2"/>
        <v>5.0342327829238823E-2</v>
      </c>
    </row>
    <row r="87" spans="1:22" x14ac:dyDescent="0.2">
      <c r="A87" s="438">
        <v>27</v>
      </c>
      <c r="B87" s="439">
        <v>6.2155529629480634E-3</v>
      </c>
      <c r="C87" s="379">
        <v>3.0000000000000001E-3</v>
      </c>
      <c r="D87" s="440">
        <v>3.6930886483865911E-3</v>
      </c>
      <c r="E87" s="464">
        <v>4.9723836373051035E-2</v>
      </c>
      <c r="F87" s="379">
        <v>5.1081943951755943E-2</v>
      </c>
      <c r="G87" s="442">
        <v>5.1362456747404847E-2</v>
      </c>
      <c r="I87" s="438">
        <v>27</v>
      </c>
      <c r="J87" s="439">
        <v>5.7449718830741171E-3</v>
      </c>
      <c r="K87" s="379">
        <v>4.2499692526340241E-3</v>
      </c>
      <c r="L87" s="440">
        <v>4.1145728062830251E-3</v>
      </c>
      <c r="M87" s="464">
        <v>4.4072623709505161E-2</v>
      </c>
      <c r="N87" s="379">
        <v>4.4264052688007351E-2</v>
      </c>
      <c r="O87" s="442">
        <v>4.5066507841969423E-2</v>
      </c>
      <c r="P87" s="466"/>
      <c r="R87" s="416">
        <v>27</v>
      </c>
      <c r="S87" s="481">
        <v>3457</v>
      </c>
      <c r="T87" s="494">
        <v>4.9723836373051036</v>
      </c>
      <c r="U87" s="494">
        <v>4.9723836373051036</v>
      </c>
      <c r="V87" s="494">
        <f t="shared" si="2"/>
        <v>4.9723836373051035E-2</v>
      </c>
    </row>
    <row r="88" spans="1:22" x14ac:dyDescent="0.2">
      <c r="A88" s="438">
        <v>28</v>
      </c>
      <c r="B88" s="439">
        <v>5.7428490968338894E-3</v>
      </c>
      <c r="C88" s="379">
        <v>2E-3</v>
      </c>
      <c r="D88" s="440">
        <v>3.1797635852903851E-3</v>
      </c>
      <c r="E88" s="464">
        <v>4.8227950060410786E-2</v>
      </c>
      <c r="F88" s="379">
        <v>4.9469508852268695E-2</v>
      </c>
      <c r="G88" s="442">
        <v>5.0317185697808534E-2</v>
      </c>
      <c r="I88" s="438">
        <v>28</v>
      </c>
      <c r="J88" s="439">
        <v>4.5088403667865647E-3</v>
      </c>
      <c r="K88" s="379">
        <v>2.80142667778127E-3</v>
      </c>
      <c r="L88" s="440">
        <v>2.5120549764675311E-3</v>
      </c>
      <c r="M88" s="464">
        <v>4.4019223923104304E-2</v>
      </c>
      <c r="N88" s="379">
        <v>4.5213662122836576E-2</v>
      </c>
      <c r="O88" s="442">
        <v>4.6092250678313809E-2</v>
      </c>
      <c r="P88" s="466"/>
      <c r="R88" s="416">
        <v>28</v>
      </c>
      <c r="S88" s="481">
        <v>3353</v>
      </c>
      <c r="T88" s="494">
        <v>4.8227950060410789</v>
      </c>
      <c r="U88" s="494">
        <v>4.8227950060410789</v>
      </c>
      <c r="V88" s="494">
        <f t="shared" si="2"/>
        <v>4.8227950060410786E-2</v>
      </c>
    </row>
    <row r="89" spans="1:22" x14ac:dyDescent="0.2">
      <c r="A89" s="438">
        <v>29</v>
      </c>
      <c r="B89" s="439">
        <v>4.2241622078287803E-3</v>
      </c>
      <c r="C89" s="379">
        <v>2E-3</v>
      </c>
      <c r="D89" s="440">
        <v>2.4240350201765268E-3</v>
      </c>
      <c r="E89" s="464">
        <v>4.3006731488406877E-2</v>
      </c>
      <c r="F89" s="379">
        <v>4.3310006772227412E-2</v>
      </c>
      <c r="G89" s="442">
        <v>4.4405997693194921E-2</v>
      </c>
      <c r="I89" s="438">
        <v>29</v>
      </c>
      <c r="J89" s="439">
        <v>4.0630224428795788E-3</v>
      </c>
      <c r="K89" s="379">
        <v>2.3914617981059621E-3</v>
      </c>
      <c r="L89" s="440">
        <v>2.3099356105448559E-3</v>
      </c>
      <c r="M89" s="464">
        <v>4.2897828408686368E-2</v>
      </c>
      <c r="N89" s="379">
        <v>4.4631643436973505E-2</v>
      </c>
      <c r="O89" s="442">
        <v>4.5992985242538545E-2</v>
      </c>
      <c r="P89" s="466"/>
      <c r="R89" s="416">
        <v>29</v>
      </c>
      <c r="S89" s="481">
        <v>2990</v>
      </c>
      <c r="T89" s="494">
        <v>4.300673148840688</v>
      </c>
      <c r="U89" s="494">
        <v>4.300673148840688</v>
      </c>
      <c r="V89" s="494">
        <f t="shared" si="2"/>
        <v>4.3006731488406877E-2</v>
      </c>
    </row>
    <row r="90" spans="1:22" x14ac:dyDescent="0.2">
      <c r="A90" s="444" t="s">
        <v>102</v>
      </c>
      <c r="B90" s="445">
        <v>2.8000000000000001E-2</v>
      </c>
      <c r="C90" s="385">
        <v>1.2E-2</v>
      </c>
      <c r="D90" s="446">
        <v>1.7999999999999999E-2</v>
      </c>
      <c r="E90" s="465">
        <v>0.378</v>
      </c>
      <c r="F90" s="385">
        <v>0.39600000000000002</v>
      </c>
      <c r="G90" s="448">
        <v>0.40799999999999997</v>
      </c>
      <c r="I90" s="444" t="s">
        <v>102</v>
      </c>
      <c r="J90" s="445">
        <v>2.4975935964334565E-2</v>
      </c>
      <c r="K90" s="385">
        <v>1.6002295803326183E-2</v>
      </c>
      <c r="L90" s="446">
        <v>1.5548754078480062E-2</v>
      </c>
      <c r="M90" s="465">
        <v>0.3800818796724813</v>
      </c>
      <c r="N90" s="385">
        <v>0.40490120998621537</v>
      </c>
      <c r="O90" s="448">
        <v>0.41602144133412744</v>
      </c>
      <c r="P90" s="466"/>
      <c r="R90" s="416">
        <v>30</v>
      </c>
      <c r="S90" s="481">
        <v>2677</v>
      </c>
      <c r="T90" s="494">
        <v>3.8504689028249239</v>
      </c>
      <c r="U90" s="494">
        <v>3.8504689028249239</v>
      </c>
      <c r="V90" s="494">
        <f t="shared" si="2"/>
        <v>3.8504689028249238E-2</v>
      </c>
    </row>
    <row r="91" spans="1:22" ht="13.5" thickBot="1" x14ac:dyDescent="0.25">
      <c r="A91" s="449" t="s">
        <v>36</v>
      </c>
      <c r="B91" s="459">
        <v>20.69</v>
      </c>
      <c r="C91" s="451">
        <v>20.04</v>
      </c>
      <c r="D91" s="452">
        <v>20.28</v>
      </c>
      <c r="E91" s="453">
        <v>28.54</v>
      </c>
      <c r="F91" s="451">
        <v>28.9</v>
      </c>
      <c r="G91" s="454">
        <v>29.16</v>
      </c>
      <c r="I91" s="449" t="s">
        <v>36</v>
      </c>
      <c r="J91" s="459">
        <v>20.616211560869345</v>
      </c>
      <c r="K91" s="451">
        <v>20.314005766839308</v>
      </c>
      <c r="L91" s="452">
        <v>20.262047757918747</v>
      </c>
      <c r="M91" s="453">
        <v>28.466518333926665</v>
      </c>
      <c r="N91" s="451">
        <v>28.905958033389492</v>
      </c>
      <c r="O91" s="454">
        <v>29.138045132684798</v>
      </c>
      <c r="P91" s="466"/>
      <c r="R91" s="416">
        <v>31</v>
      </c>
      <c r="S91" s="481">
        <v>2421</v>
      </c>
      <c r="T91" s="494">
        <v>3.482250733559634</v>
      </c>
      <c r="U91" s="494">
        <v>3.482250733559634</v>
      </c>
      <c r="V91" s="494">
        <f t="shared" si="2"/>
        <v>3.4822507335596338E-2</v>
      </c>
    </row>
    <row r="92" spans="1:22" ht="13.5" thickTop="1" x14ac:dyDescent="0.2">
      <c r="J92" s="466"/>
      <c r="K92" s="466"/>
      <c r="L92" s="466"/>
      <c r="M92" s="470"/>
      <c r="N92" s="470"/>
      <c r="O92" s="466"/>
      <c r="P92" s="466"/>
      <c r="R92" s="416">
        <v>32</v>
      </c>
      <c r="S92" s="481">
        <v>2530</v>
      </c>
      <c r="T92" s="494">
        <v>3.6390311259421209</v>
      </c>
      <c r="U92" s="494">
        <v>3.6390311259421209</v>
      </c>
      <c r="V92" s="494">
        <f t="shared" si="2"/>
        <v>3.6390311259421208E-2</v>
      </c>
    </row>
    <row r="93" spans="1:22" ht="13.5" thickBot="1" x14ac:dyDescent="0.25">
      <c r="A93" s="782" t="s">
        <v>14</v>
      </c>
      <c r="B93" s="782"/>
      <c r="C93" s="782"/>
      <c r="D93" s="782"/>
      <c r="E93" s="782"/>
      <c r="F93" s="782"/>
      <c r="G93" s="782"/>
      <c r="I93" s="781" t="s">
        <v>15</v>
      </c>
      <c r="J93" s="782"/>
      <c r="K93" s="782"/>
      <c r="L93" s="782"/>
      <c r="M93" s="782"/>
      <c r="N93" s="782"/>
      <c r="O93" s="782"/>
      <c r="P93" s="466"/>
      <c r="R93" s="416">
        <v>33</v>
      </c>
      <c r="S93" s="481">
        <v>2444</v>
      </c>
      <c r="T93" s="494">
        <v>3.5153328347045623</v>
      </c>
      <c r="U93" s="494">
        <v>3.5153328347045623</v>
      </c>
      <c r="V93" s="494">
        <f t="shared" si="2"/>
        <v>3.5153328347045626E-2</v>
      </c>
    </row>
    <row r="94" spans="1:22" ht="39" thickTop="1" x14ac:dyDescent="0.2">
      <c r="A94" s="420" t="s">
        <v>118</v>
      </c>
      <c r="B94" s="421" t="s">
        <v>96</v>
      </c>
      <c r="C94" s="422" t="s">
        <v>97</v>
      </c>
      <c r="D94" s="423" t="s">
        <v>98</v>
      </c>
      <c r="E94" s="424" t="s">
        <v>96</v>
      </c>
      <c r="F94" s="422" t="s">
        <v>97</v>
      </c>
      <c r="G94" s="425" t="s">
        <v>98</v>
      </c>
      <c r="I94" s="420" t="s">
        <v>119</v>
      </c>
      <c r="J94" s="421" t="s">
        <v>96</v>
      </c>
      <c r="K94" s="422" t="s">
        <v>97</v>
      </c>
      <c r="L94" s="423" t="s">
        <v>98</v>
      </c>
      <c r="M94" s="424" t="s">
        <v>96</v>
      </c>
      <c r="N94" s="422" t="s">
        <v>97</v>
      </c>
      <c r="O94" s="425" t="s">
        <v>98</v>
      </c>
      <c r="P94" s="466"/>
      <c r="R94" s="416">
        <v>34</v>
      </c>
      <c r="S94" s="481">
        <v>2045</v>
      </c>
      <c r="T94" s="494">
        <v>2.9414302974512401</v>
      </c>
      <c r="U94" s="494">
        <v>2.9414302974512401</v>
      </c>
      <c r="V94" s="494">
        <f t="shared" si="2"/>
        <v>2.9414302974512401E-2</v>
      </c>
    </row>
    <row r="95" spans="1:22" ht="13.5" thickBot="1" x14ac:dyDescent="0.25">
      <c r="A95" s="426"/>
      <c r="B95" s="427" t="s">
        <v>100</v>
      </c>
      <c r="C95" s="428"/>
      <c r="D95" s="429"/>
      <c r="E95" s="430" t="s">
        <v>101</v>
      </c>
      <c r="F95" s="428"/>
      <c r="G95" s="431"/>
      <c r="I95" s="426"/>
      <c r="J95" s="427" t="s">
        <v>100</v>
      </c>
      <c r="K95" s="428"/>
      <c r="L95" s="429"/>
      <c r="M95" s="430" t="s">
        <v>101</v>
      </c>
      <c r="N95" s="428"/>
      <c r="O95" s="431"/>
      <c r="P95" s="466" t="s">
        <v>120</v>
      </c>
      <c r="R95" s="416">
        <v>35</v>
      </c>
      <c r="S95" s="481">
        <v>1758</v>
      </c>
      <c r="T95" s="494">
        <v>2.5286232092514815</v>
      </c>
      <c r="U95" s="494">
        <v>2.5286232092514815</v>
      </c>
      <c r="V95" s="494">
        <f t="shared" si="2"/>
        <v>2.5286232092514814E-2</v>
      </c>
    </row>
    <row r="96" spans="1:22" ht="13.5" thickTop="1" x14ac:dyDescent="0.2">
      <c r="A96" s="432">
        <v>18</v>
      </c>
      <c r="B96" s="433">
        <v>5.6390416612795754E-3</v>
      </c>
      <c r="C96" s="434">
        <v>6.2918126791971967E-3</v>
      </c>
      <c r="D96" s="435">
        <v>6.3229365584553361E-3</v>
      </c>
      <c r="E96" s="436">
        <v>7.1024054725903226E-4</v>
      </c>
      <c r="F96" s="434">
        <v>4.0251416540235937E-4</v>
      </c>
      <c r="G96" s="437">
        <v>2.6699596168607947E-4</v>
      </c>
      <c r="I96" s="432">
        <v>18</v>
      </c>
      <c r="J96" s="433">
        <v>5.137099908062972E-3</v>
      </c>
      <c r="K96" s="434">
        <v>5.5628864912416883E-3</v>
      </c>
      <c r="L96" s="435">
        <v>5.6734867276041169E-3</v>
      </c>
      <c r="M96" s="436">
        <v>9.2790728501903155E-4</v>
      </c>
      <c r="N96" s="434">
        <v>9.2898100394016086E-4</v>
      </c>
      <c r="O96" s="437">
        <v>7.0224719101123594E-4</v>
      </c>
      <c r="P96" s="466"/>
      <c r="R96" s="416">
        <v>36</v>
      </c>
      <c r="S96" s="481">
        <v>1595</v>
      </c>
      <c r="T96" s="494">
        <v>2.2941717967895978</v>
      </c>
      <c r="U96" s="494">
        <v>2.2941717967895978</v>
      </c>
      <c r="V96" s="494">
        <f t="shared" si="2"/>
        <v>2.2941717967895979E-2</v>
      </c>
    </row>
    <row r="97" spans="1:22" x14ac:dyDescent="0.2">
      <c r="A97" s="438">
        <v>19</v>
      </c>
      <c r="B97" s="439">
        <v>0.46197376403544538</v>
      </c>
      <c r="C97" s="379">
        <v>0.50801741531273226</v>
      </c>
      <c r="D97" s="440">
        <v>0.52007921352288</v>
      </c>
      <c r="E97" s="464">
        <v>6.3454385735379329E-2</v>
      </c>
      <c r="F97" s="379">
        <v>4.8889989782332721E-2</v>
      </c>
      <c r="G97" s="442">
        <v>3.9515402329539769E-2</v>
      </c>
      <c r="I97" s="438">
        <v>19</v>
      </c>
      <c r="J97" s="439">
        <v>0.46549518041456966</v>
      </c>
      <c r="K97" s="379">
        <v>0.5092887267458408</v>
      </c>
      <c r="L97" s="440">
        <v>0.5216729933809322</v>
      </c>
      <c r="M97" s="464">
        <v>6.8494707141098718E-2</v>
      </c>
      <c r="N97" s="379">
        <v>5.3688695262196877E-2</v>
      </c>
      <c r="O97" s="442">
        <v>4.3188202247191013E-2</v>
      </c>
      <c r="P97" s="471"/>
      <c r="R97" s="416">
        <v>37</v>
      </c>
      <c r="S97" s="481">
        <v>1336</v>
      </c>
      <c r="T97" s="494">
        <v>1.9216385708532306</v>
      </c>
      <c r="U97" s="494">
        <v>1.9216385708532306</v>
      </c>
      <c r="V97" s="494">
        <f t="shared" si="2"/>
        <v>1.9216385708532305E-2</v>
      </c>
    </row>
    <row r="98" spans="1:22" x14ac:dyDescent="0.2">
      <c r="A98" s="438">
        <v>20</v>
      </c>
      <c r="B98" s="439">
        <v>0.23297098926891366</v>
      </c>
      <c r="C98" s="379">
        <v>0.22739460550069024</v>
      </c>
      <c r="D98" s="440">
        <v>0.22662140179644955</v>
      </c>
      <c r="E98" s="464">
        <v>7.1379174999532738E-2</v>
      </c>
      <c r="F98" s="379">
        <v>6.2389695637365697E-2</v>
      </c>
      <c r="G98" s="442">
        <v>5.7404131762507089E-2</v>
      </c>
      <c r="I98" s="438">
        <v>20</v>
      </c>
      <c r="J98" s="439">
        <v>0.22762470736538809</v>
      </c>
      <c r="K98" s="379">
        <v>0.22220497296178426</v>
      </c>
      <c r="L98" s="440">
        <v>0.2224171246111469</v>
      </c>
      <c r="M98" s="464">
        <v>6.8892381691821158E-2</v>
      </c>
      <c r="N98" s="379">
        <v>6.0031393151167636E-2</v>
      </c>
      <c r="O98" s="442">
        <v>5.5547752808988764E-2</v>
      </c>
      <c r="P98" s="471"/>
      <c r="R98" s="416">
        <v>38</v>
      </c>
      <c r="S98" s="481">
        <v>1237</v>
      </c>
      <c r="T98" s="494">
        <v>1.7792417007076693</v>
      </c>
      <c r="U98" s="494">
        <v>1.7792417007076693</v>
      </c>
      <c r="V98" s="494">
        <f t="shared" si="2"/>
        <v>1.7792417007076691E-2</v>
      </c>
    </row>
    <row r="99" spans="1:22" x14ac:dyDescent="0.2">
      <c r="A99" s="438">
        <v>21</v>
      </c>
      <c r="B99" s="439">
        <v>9.7226228008234786E-2</v>
      </c>
      <c r="C99" s="379">
        <v>8.7899543378995429E-2</v>
      </c>
      <c r="D99" s="440">
        <v>8.5083810736261409E-2</v>
      </c>
      <c r="E99" s="464">
        <v>6.4276769526942418E-2</v>
      </c>
      <c r="F99" s="379">
        <v>6.099637737251138E-2</v>
      </c>
      <c r="G99" s="442">
        <v>5.9907218903314088E-2</v>
      </c>
      <c r="I99" s="438">
        <v>21</v>
      </c>
      <c r="J99" s="439">
        <v>0.10252400314671065</v>
      </c>
      <c r="K99" s="379">
        <v>9.2240420191984265E-2</v>
      </c>
      <c r="L99" s="440">
        <v>8.9227227254662811E-2</v>
      </c>
      <c r="M99" s="464">
        <v>6.4972446834699951E-2</v>
      </c>
      <c r="N99" s="379">
        <v>6.0223596117500083E-2</v>
      </c>
      <c r="O99" s="442">
        <v>5.8707865168539326E-2</v>
      </c>
      <c r="P99" s="471"/>
      <c r="R99" s="416">
        <v>39</v>
      </c>
      <c r="S99" s="481">
        <v>1060</v>
      </c>
      <c r="T99" s="494">
        <v>1.5246533571140901</v>
      </c>
      <c r="U99" s="494">
        <v>1.5246533571140901</v>
      </c>
      <c r="V99" s="494">
        <f t="shared" si="2"/>
        <v>1.5246533571140902E-2</v>
      </c>
    </row>
    <row r="100" spans="1:22" x14ac:dyDescent="0.2">
      <c r="A100" s="438">
        <v>22</v>
      </c>
      <c r="B100" s="439">
        <v>6.9548180489114764E-2</v>
      </c>
      <c r="C100" s="379">
        <v>6.2825209727089312E-2</v>
      </c>
      <c r="D100" s="440">
        <v>5.9608175967182972E-2</v>
      </c>
      <c r="E100" s="464">
        <v>6.9042857409864863E-2</v>
      </c>
      <c r="F100" s="379">
        <v>6.7808155556243616E-2</v>
      </c>
      <c r="G100" s="442">
        <v>6.7483229316156593E-2</v>
      </c>
      <c r="I100" s="438">
        <v>22</v>
      </c>
      <c r="J100" s="439">
        <v>7.1246457581013584E-2</v>
      </c>
      <c r="K100" s="379">
        <v>6.6392403425703128E-2</v>
      </c>
      <c r="L100" s="440">
        <v>6.310726178892985E-2</v>
      </c>
      <c r="M100" s="464">
        <v>6.8570454674569653E-2</v>
      </c>
      <c r="N100" s="379">
        <v>6.8648492808405681E-2</v>
      </c>
      <c r="O100" s="442">
        <v>6.839887640449438E-2</v>
      </c>
      <c r="P100" s="471"/>
      <c r="R100" s="416">
        <v>40</v>
      </c>
      <c r="S100" s="481">
        <v>995</v>
      </c>
      <c r="T100" s="494">
        <v>1.431160462574075</v>
      </c>
      <c r="U100" s="494">
        <v>1.431160462574075</v>
      </c>
      <c r="V100" s="494">
        <f t="shared" si="2"/>
        <v>1.4311604625740749E-2</v>
      </c>
    </row>
    <row r="101" spans="1:22" x14ac:dyDescent="0.2">
      <c r="A101" s="438">
        <v>23</v>
      </c>
      <c r="B101" s="439">
        <v>4.4764244298799591E-2</v>
      </c>
      <c r="C101" s="379">
        <v>3.918445364765849E-2</v>
      </c>
      <c r="D101" s="440">
        <v>3.7456680104675011E-2</v>
      </c>
      <c r="E101" s="464">
        <v>6.7547614152477425E-2</v>
      </c>
      <c r="F101" s="379">
        <v>6.8613183887048332E-2</v>
      </c>
      <c r="G101" s="442">
        <v>6.8184093715582553E-2</v>
      </c>
      <c r="I101" s="438">
        <v>23</v>
      </c>
      <c r="J101" s="439">
        <v>4.4916451041163145E-2</v>
      </c>
      <c r="K101" s="379">
        <v>4.0492638878108105E-2</v>
      </c>
      <c r="L101" s="440">
        <v>3.8672897452412605E-2</v>
      </c>
      <c r="M101" s="464">
        <v>6.8797697274982486E-2</v>
      </c>
      <c r="N101" s="379">
        <v>6.8968831085626417E-2</v>
      </c>
      <c r="O101" s="442">
        <v>6.931179775280899E-2</v>
      </c>
      <c r="P101" s="471"/>
      <c r="R101" s="416">
        <v>41</v>
      </c>
      <c r="S101" s="481">
        <v>937</v>
      </c>
      <c r="T101" s="494">
        <v>1.347736033599908</v>
      </c>
      <c r="U101" s="494">
        <v>1.347736033599908</v>
      </c>
      <c r="V101" s="494">
        <f t="shared" si="2"/>
        <v>1.347736033599908E-2</v>
      </c>
    </row>
    <row r="102" spans="1:22" x14ac:dyDescent="0.2">
      <c r="A102" s="438">
        <v>24</v>
      </c>
      <c r="B102" s="439">
        <v>2.8036081910312385E-2</v>
      </c>
      <c r="C102" s="379">
        <v>2.564510990761389E-2</v>
      </c>
      <c r="D102" s="440">
        <v>2.4273286653935921E-2</v>
      </c>
      <c r="E102" s="464">
        <v>6.1622712745079716E-2</v>
      </c>
      <c r="F102" s="379">
        <v>6.1956218843855465E-2</v>
      </c>
      <c r="G102" s="442">
        <v>6.2143310082435003E-2</v>
      </c>
      <c r="I102" s="438">
        <v>24</v>
      </c>
      <c r="J102" s="439">
        <v>2.8055010568019182E-2</v>
      </c>
      <c r="K102" s="379">
        <v>2.513648477321535E-2</v>
      </c>
      <c r="L102" s="440">
        <v>2.3406558769922297E-2</v>
      </c>
      <c r="M102" s="464">
        <v>6.154487094513985E-2</v>
      </c>
      <c r="N102" s="379">
        <v>6.336291123426338E-2</v>
      </c>
      <c r="O102" s="442">
        <v>6.344803370786517E-2</v>
      </c>
      <c r="P102" s="471"/>
      <c r="R102" s="416">
        <v>42</v>
      </c>
      <c r="S102" s="481">
        <v>925</v>
      </c>
      <c r="T102" s="494">
        <v>1.3304758069155975</v>
      </c>
      <c r="U102" s="494">
        <v>1.3304758069155975</v>
      </c>
      <c r="V102" s="494">
        <f t="shared" si="2"/>
        <v>1.3304758069155976E-2</v>
      </c>
    </row>
    <row r="103" spans="1:22" x14ac:dyDescent="0.2">
      <c r="A103" s="438">
        <v>25</v>
      </c>
      <c r="B103" s="439">
        <v>1.5037444430078867E-2</v>
      </c>
      <c r="C103" s="379">
        <v>1.2888924285865987E-2</v>
      </c>
      <c r="D103" s="440">
        <v>1.2235660230567933E-2</v>
      </c>
      <c r="E103" s="464">
        <v>5.4277330243163932E-2</v>
      </c>
      <c r="F103" s="379">
        <v>5.489673963526024E-2</v>
      </c>
      <c r="G103" s="442">
        <v>5.5768781497179856E-2</v>
      </c>
      <c r="I103" s="438">
        <v>25</v>
      </c>
      <c r="J103" s="439">
        <v>1.5108002312642763E-2</v>
      </c>
      <c r="K103" s="379">
        <v>1.3143936453724546E-2</v>
      </c>
      <c r="L103" s="440">
        <v>1.2004769017829001E-2</v>
      </c>
      <c r="M103" s="464">
        <v>5.2739220179142919E-2</v>
      </c>
      <c r="N103" s="379">
        <v>5.3720729089918956E-2</v>
      </c>
      <c r="O103" s="442">
        <v>5.4283707865168541E-2</v>
      </c>
      <c r="P103" s="471"/>
      <c r="R103" s="416">
        <v>43</v>
      </c>
      <c r="S103" s="481">
        <v>911</v>
      </c>
      <c r="T103" s="494">
        <v>1.3103388757839021</v>
      </c>
      <c r="U103" s="494">
        <v>1.3103388757839021</v>
      </c>
      <c r="V103" s="494">
        <f t="shared" si="2"/>
        <v>1.3103388757839021E-2</v>
      </c>
    </row>
    <row r="104" spans="1:22" x14ac:dyDescent="0.2">
      <c r="A104" s="438">
        <v>26</v>
      </c>
      <c r="B104" s="439">
        <v>7.0015614277615891E-3</v>
      </c>
      <c r="C104" s="379">
        <v>4.9511521716045451E-3</v>
      </c>
      <c r="D104" s="440">
        <v>4.6537944691986705E-3</v>
      </c>
      <c r="E104" s="464">
        <v>4.5679681513186174E-2</v>
      </c>
      <c r="F104" s="379">
        <v>4.6103353252624081E-2</v>
      </c>
      <c r="G104" s="442">
        <v>4.689116577111771E-2</v>
      </c>
      <c r="I104" s="438">
        <v>26</v>
      </c>
      <c r="J104" s="439">
        <v>6.7578454510127291E-3</v>
      </c>
      <c r="K104" s="379">
        <v>4.8772283888328287E-3</v>
      </c>
      <c r="L104" s="440">
        <v>4.5360485672390405E-3</v>
      </c>
      <c r="M104" s="464">
        <v>4.6490048667790253E-2</v>
      </c>
      <c r="N104" s="379">
        <v>4.6993625268283309E-2</v>
      </c>
      <c r="O104" s="442">
        <v>4.7752808988764044E-2</v>
      </c>
      <c r="P104" s="471"/>
      <c r="R104" s="416">
        <v>44</v>
      </c>
      <c r="S104" s="481">
        <v>753</v>
      </c>
      <c r="T104" s="494">
        <v>1.083079224440481</v>
      </c>
      <c r="U104" s="494">
        <v>1.083079224440481</v>
      </c>
      <c r="V104" s="494">
        <f t="shared" si="2"/>
        <v>1.0830792244404809E-2</v>
      </c>
    </row>
    <row r="105" spans="1:22" x14ac:dyDescent="0.2">
      <c r="A105" s="438">
        <v>27</v>
      </c>
      <c r="B105" s="439">
        <v>5.3804612676406531E-3</v>
      </c>
      <c r="C105" s="379">
        <v>3.7166825953063609E-3</v>
      </c>
      <c r="D105" s="440">
        <v>3.5080274418275693E-3</v>
      </c>
      <c r="E105" s="464">
        <v>4.2913481487019421E-2</v>
      </c>
      <c r="F105" s="379">
        <v>4.3099978326160325E-2</v>
      </c>
      <c r="G105" s="442">
        <v>4.3386843773987917E-2</v>
      </c>
      <c r="H105" s="466"/>
      <c r="I105" s="438">
        <v>27</v>
      </c>
      <c r="J105" s="439">
        <v>4.9191048935141746E-3</v>
      </c>
      <c r="K105" s="379">
        <v>3.10486687883257E-3</v>
      </c>
      <c r="L105" s="440">
        <v>2.8915596606871223E-3</v>
      </c>
      <c r="M105" s="464">
        <v>3.8555494536709145E-2</v>
      </c>
      <c r="N105" s="379">
        <v>3.7960085850658298E-2</v>
      </c>
      <c r="O105" s="442">
        <v>3.8799157303370788E-2</v>
      </c>
      <c r="P105" s="471"/>
      <c r="R105" s="416">
        <v>45</v>
      </c>
      <c r="S105" s="481">
        <v>537</v>
      </c>
      <c r="T105" s="494">
        <v>0.77239514412289278</v>
      </c>
      <c r="U105" s="494">
        <v>0.77239514412289278</v>
      </c>
      <c r="V105" s="494">
        <f t="shared" si="2"/>
        <v>7.7239514412289281E-3</v>
      </c>
    </row>
    <row r="106" spans="1:22" x14ac:dyDescent="0.2">
      <c r="A106" s="438">
        <v>28</v>
      </c>
      <c r="B106" s="439">
        <v>4.1074500989567277E-3</v>
      </c>
      <c r="C106" s="379">
        <v>2.4556652861845597E-3</v>
      </c>
      <c r="D106" s="440">
        <v>2.4046962302850272E-3</v>
      </c>
      <c r="E106" s="464">
        <v>3.8595966581313194E-2</v>
      </c>
      <c r="F106" s="379">
        <v>3.9756014490509951E-2</v>
      </c>
      <c r="G106" s="442">
        <v>4.0416513700230285E-2</v>
      </c>
      <c r="H106" s="466"/>
      <c r="I106" s="438">
        <v>28</v>
      </c>
      <c r="J106" s="439">
        <v>3.9144322177675417E-3</v>
      </c>
      <c r="K106" s="379">
        <v>2.3545240497813654E-3</v>
      </c>
      <c r="L106" s="440">
        <v>2.2200600238450894E-3</v>
      </c>
      <c r="M106" s="464">
        <v>3.9161474804476681E-2</v>
      </c>
      <c r="N106" s="379">
        <v>3.882499919915431E-2</v>
      </c>
      <c r="O106" s="442">
        <v>3.9360955056179772E-2</v>
      </c>
      <c r="P106" s="471"/>
      <c r="R106" s="416">
        <v>46</v>
      </c>
      <c r="S106" s="481">
        <v>455</v>
      </c>
      <c r="T106" s="494">
        <v>0.65445026178010468</v>
      </c>
      <c r="U106" s="494">
        <v>0.65445026178010468</v>
      </c>
      <c r="V106" s="494">
        <f t="shared" si="2"/>
        <v>6.5445026178010471E-3</v>
      </c>
    </row>
    <row r="107" spans="1:22" x14ac:dyDescent="0.2">
      <c r="A107" s="438">
        <v>29</v>
      </c>
      <c r="B107" s="439">
        <v>3.2620911197525585E-3</v>
      </c>
      <c r="C107" s="379">
        <v>1.9910799617712648E-3</v>
      </c>
      <c r="D107" s="440">
        <v>1.8530306245137563E-3</v>
      </c>
      <c r="E107" s="464">
        <v>3.6745603050296248E-2</v>
      </c>
      <c r="F107" s="379">
        <v>3.7433817382419417E-2</v>
      </c>
      <c r="G107" s="442">
        <v>3.8614290958849246E-2</v>
      </c>
      <c r="H107" s="466"/>
      <c r="I107" s="438">
        <v>29</v>
      </c>
      <c r="J107" s="439">
        <v>2.7960230126911011E-3</v>
      </c>
      <c r="K107" s="379">
        <v>1.6688659473725065E-3</v>
      </c>
      <c r="L107" s="440">
        <v>1.5348563127817901E-3</v>
      </c>
      <c r="M107" s="464">
        <v>3.4995360463574904E-2</v>
      </c>
      <c r="N107" s="379">
        <v>3.5621616426946855E-2</v>
      </c>
      <c r="O107" s="442">
        <v>3.6516853932584269E-2</v>
      </c>
      <c r="P107" s="471"/>
      <c r="R107" s="416">
        <v>47</v>
      </c>
      <c r="S107" s="481">
        <v>380</v>
      </c>
      <c r="T107" s="481">
        <v>0.54657384500316442</v>
      </c>
      <c r="U107" s="494">
        <v>0.54657384500316442</v>
      </c>
      <c r="V107" s="494">
        <f t="shared" si="2"/>
        <v>5.4657384500316443E-3</v>
      </c>
    </row>
    <row r="108" spans="1:22" x14ac:dyDescent="0.2">
      <c r="A108" s="444" t="s">
        <v>102</v>
      </c>
      <c r="B108" s="445">
        <v>2.5052461983709435E-2</v>
      </c>
      <c r="C108" s="385">
        <v>1.6738345545290433E-2</v>
      </c>
      <c r="D108" s="446">
        <v>1.5899285663766884E-2</v>
      </c>
      <c r="E108" s="465">
        <v>0.38375418200848549</v>
      </c>
      <c r="F108" s="385">
        <v>0.4076539616682664</v>
      </c>
      <c r="G108" s="448">
        <v>0.4200180222274138</v>
      </c>
      <c r="H108" s="466"/>
      <c r="I108" s="444" t="s">
        <v>102</v>
      </c>
      <c r="J108" s="445">
        <v>2.1458291866890335E-2</v>
      </c>
      <c r="K108" s="385">
        <v>1.3519107868250156E-2</v>
      </c>
      <c r="L108" s="446">
        <v>1.2621452357785971E-2</v>
      </c>
      <c r="M108" s="465">
        <v>0.38583899861760762</v>
      </c>
      <c r="N108" s="385">
        <v>0.41099400967421601</v>
      </c>
      <c r="O108" s="448">
        <v>0.42394662921348308</v>
      </c>
      <c r="P108" s="471"/>
      <c r="R108" s="416">
        <v>48</v>
      </c>
      <c r="S108" s="481">
        <v>306</v>
      </c>
      <c r="T108" s="481">
        <v>0.44013578044991658</v>
      </c>
      <c r="U108" s="494">
        <v>0.44013578044991658</v>
      </c>
      <c r="V108" s="494">
        <f t="shared" si="2"/>
        <v>4.4013578044991659E-3</v>
      </c>
    </row>
    <row r="109" spans="1:22" ht="13.5" thickBot="1" x14ac:dyDescent="0.25">
      <c r="A109" s="449" t="s">
        <v>36</v>
      </c>
      <c r="B109" s="459">
        <v>20.629026643725943</v>
      </c>
      <c r="C109" s="451">
        <v>20.342439205691832</v>
      </c>
      <c r="D109" s="452">
        <v>20.289228375415519</v>
      </c>
      <c r="E109" s="453">
        <v>28.470982935536323</v>
      </c>
      <c r="F109" s="451">
        <v>28.934421153667522</v>
      </c>
      <c r="G109" s="454">
        <v>29.182725361278912</v>
      </c>
      <c r="H109" s="466"/>
      <c r="I109" s="449" t="s">
        <v>36</v>
      </c>
      <c r="J109" s="459">
        <v>20.578407119906881</v>
      </c>
      <c r="K109" s="451">
        <v>20.306359802323474</v>
      </c>
      <c r="L109" s="452">
        <v>20.247975223033809</v>
      </c>
      <c r="M109" s="453">
        <v>28.557710152063166</v>
      </c>
      <c r="N109" s="451">
        <v>29.066021718935197</v>
      </c>
      <c r="O109" s="454">
        <v>29.324051966292135</v>
      </c>
      <c r="P109" s="471"/>
      <c r="R109" s="416">
        <v>49</v>
      </c>
      <c r="S109" s="481">
        <v>258</v>
      </c>
      <c r="T109" s="481">
        <v>0.37109487371267474</v>
      </c>
      <c r="U109" s="494">
        <v>0.37109487371267474</v>
      </c>
      <c r="V109" s="494">
        <f t="shared" si="2"/>
        <v>3.7109487371267476E-3</v>
      </c>
    </row>
    <row r="110" spans="1:22" ht="13.5" thickTop="1" x14ac:dyDescent="0.2">
      <c r="A110" s="466"/>
      <c r="B110" s="466"/>
      <c r="C110" s="466"/>
      <c r="D110" s="470"/>
      <c r="E110" s="470"/>
      <c r="F110" s="466"/>
      <c r="G110" s="466"/>
      <c r="H110" s="466"/>
      <c r="I110" s="466"/>
      <c r="J110" s="472"/>
      <c r="K110" s="472"/>
      <c r="L110" s="472"/>
      <c r="M110" s="472"/>
      <c r="N110" s="472"/>
      <c r="O110" s="471"/>
      <c r="P110" s="471"/>
      <c r="R110" s="416">
        <v>50</v>
      </c>
      <c r="S110" s="481">
        <v>173</v>
      </c>
      <c r="T110" s="481">
        <v>0.24883493469880905</v>
      </c>
      <c r="U110" s="494">
        <v>0.24883493469880905</v>
      </c>
      <c r="V110" s="494">
        <f t="shared" si="2"/>
        <v>2.4883493469880905E-3</v>
      </c>
    </row>
    <row r="111" spans="1:22" ht="13.5" thickBot="1" x14ac:dyDescent="0.25">
      <c r="A111" s="781" t="s">
        <v>16</v>
      </c>
      <c r="B111" s="782"/>
      <c r="C111" s="782"/>
      <c r="D111" s="782"/>
      <c r="E111" s="782"/>
      <c r="F111" s="782"/>
      <c r="G111" s="782"/>
      <c r="H111" s="466"/>
      <c r="I111" s="781" t="s">
        <v>17</v>
      </c>
      <c r="J111" s="782"/>
      <c r="K111" s="782"/>
      <c r="L111" s="782"/>
      <c r="M111" s="782"/>
      <c r="N111" s="782"/>
      <c r="O111" s="782"/>
      <c r="P111" s="471"/>
      <c r="R111" s="416">
        <v>51</v>
      </c>
      <c r="S111" s="481">
        <v>147</v>
      </c>
      <c r="T111" s="481">
        <v>0.21143777688280307</v>
      </c>
      <c r="U111" s="494">
        <v>0.21143777688280307</v>
      </c>
      <c r="V111" s="494">
        <f t="shared" si="2"/>
        <v>2.1143777688280309E-3</v>
      </c>
    </row>
    <row r="112" spans="1:22" ht="39" thickTop="1" x14ac:dyDescent="0.2">
      <c r="A112" s="420" t="s">
        <v>121</v>
      </c>
      <c r="B112" s="421" t="s">
        <v>96</v>
      </c>
      <c r="C112" s="422" t="s">
        <v>97</v>
      </c>
      <c r="D112" s="423" t="s">
        <v>98</v>
      </c>
      <c r="E112" s="424" t="s">
        <v>96</v>
      </c>
      <c r="F112" s="422" t="s">
        <v>97</v>
      </c>
      <c r="G112" s="425" t="s">
        <v>98</v>
      </c>
      <c r="H112" s="472"/>
      <c r="I112" s="420" t="s">
        <v>122</v>
      </c>
      <c r="J112" s="421" t="s">
        <v>96</v>
      </c>
      <c r="K112" s="422" t="s">
        <v>97</v>
      </c>
      <c r="L112" s="423" t="s">
        <v>98</v>
      </c>
      <c r="M112" s="424" t="s">
        <v>96</v>
      </c>
      <c r="N112" s="422" t="s">
        <v>97</v>
      </c>
      <c r="O112" s="425" t="s">
        <v>98</v>
      </c>
      <c r="P112" s="471"/>
      <c r="Q112" s="476"/>
      <c r="R112" s="476">
        <v>52</v>
      </c>
      <c r="S112" s="481">
        <v>113</v>
      </c>
      <c r="T112" s="481">
        <v>0.16253380127725678</v>
      </c>
      <c r="U112" s="494">
        <v>0.16253380127725678</v>
      </c>
      <c r="V112" s="494">
        <f t="shared" si="2"/>
        <v>1.6253380127725678E-3</v>
      </c>
    </row>
    <row r="113" spans="1:22" ht="13.5" thickBot="1" x14ac:dyDescent="0.25">
      <c r="A113" s="426"/>
      <c r="B113" s="427" t="s">
        <v>100</v>
      </c>
      <c r="C113" s="428"/>
      <c r="D113" s="429"/>
      <c r="E113" s="430" t="s">
        <v>101</v>
      </c>
      <c r="F113" s="428"/>
      <c r="G113" s="431"/>
      <c r="H113" s="472"/>
      <c r="I113" s="426"/>
      <c r="J113" s="427" t="s">
        <v>100</v>
      </c>
      <c r="K113" s="428"/>
      <c r="L113" s="429"/>
      <c r="M113" s="430" t="s">
        <v>101</v>
      </c>
      <c r="N113" s="428"/>
      <c r="O113" s="431"/>
      <c r="P113" s="471"/>
      <c r="Q113" s="476"/>
      <c r="R113" s="476">
        <v>53</v>
      </c>
      <c r="S113" s="481">
        <v>84</v>
      </c>
      <c r="T113" s="481">
        <v>0.12082158679017317</v>
      </c>
      <c r="U113" s="494">
        <v>0.12082158679017317</v>
      </c>
      <c r="V113" s="494">
        <f t="shared" si="2"/>
        <v>1.2082158679017317E-3</v>
      </c>
    </row>
    <row r="114" spans="1:22" ht="13.5" thickTop="1" x14ac:dyDescent="0.2">
      <c r="A114" s="432">
        <v>18</v>
      </c>
      <c r="B114" s="433">
        <v>4.509268517806325E-3</v>
      </c>
      <c r="C114" s="434">
        <v>4.8864236661384066E-3</v>
      </c>
      <c r="D114" s="435">
        <v>4.8987865649370759E-3</v>
      </c>
      <c r="E114" s="436">
        <v>5.0459744337295377E-4</v>
      </c>
      <c r="F114" s="434">
        <v>3.9831380489262132E-4</v>
      </c>
      <c r="G114" s="437">
        <v>2.8955083426834122E-4</v>
      </c>
      <c r="H114" s="472"/>
      <c r="I114" s="432">
        <v>18</v>
      </c>
      <c r="J114" s="433">
        <v>4.7778874629812486E-3</v>
      </c>
      <c r="K114" s="434">
        <v>4.942429594337429E-3</v>
      </c>
      <c r="L114" s="435">
        <v>5.0434172441013959E-3</v>
      </c>
      <c r="M114" s="436">
        <v>5.3374324814791079E-4</v>
      </c>
      <c r="N114" s="434">
        <v>4.0795134253078161E-4</v>
      </c>
      <c r="O114" s="437">
        <v>2.8471487838607317E-4</v>
      </c>
      <c r="P114" s="471"/>
      <c r="Q114" s="476"/>
      <c r="R114" s="476">
        <v>54</v>
      </c>
      <c r="S114" s="481">
        <v>58</v>
      </c>
      <c r="T114" s="481">
        <v>8.34244289741672E-2</v>
      </c>
      <c r="U114" s="494">
        <v>8.34244289741672E-2</v>
      </c>
      <c r="V114" s="494">
        <f t="shared" si="2"/>
        <v>8.34244289741672E-4</v>
      </c>
    </row>
    <row r="115" spans="1:22" x14ac:dyDescent="0.2">
      <c r="A115" s="438">
        <v>19</v>
      </c>
      <c r="B115" s="439">
        <v>0.43532228290131547</v>
      </c>
      <c r="C115" s="379">
        <v>0.47641310089804562</v>
      </c>
      <c r="D115" s="440">
        <v>0.48868211379824883</v>
      </c>
      <c r="E115" s="464">
        <v>6.6588173731030889E-2</v>
      </c>
      <c r="F115" s="379">
        <v>5.1482059282371297E-2</v>
      </c>
      <c r="G115" s="442">
        <v>4.1622932426074052E-2</v>
      </c>
      <c r="H115" s="472"/>
      <c r="I115" s="438">
        <v>19</v>
      </c>
      <c r="J115" s="439">
        <v>0.43363277393879607</v>
      </c>
      <c r="K115" s="379">
        <v>0.47899125148888999</v>
      </c>
      <c r="L115" s="440">
        <v>0.49153583019033426</v>
      </c>
      <c r="M115" s="464">
        <v>6.4625632485749027E-2</v>
      </c>
      <c r="N115" s="379">
        <v>5.1846906987093877E-2</v>
      </c>
      <c r="O115" s="442">
        <v>4.2951273082241892E-2</v>
      </c>
      <c r="P115" s="471"/>
      <c r="Q115" s="476"/>
      <c r="R115" s="476">
        <v>55</v>
      </c>
      <c r="S115" s="481">
        <v>32</v>
      </c>
      <c r="T115" s="481">
        <v>4.6027271158161208E-2</v>
      </c>
      <c r="U115" s="494">
        <v>4.6027271158161208E-2</v>
      </c>
      <c r="V115" s="494">
        <f t="shared" si="2"/>
        <v>4.6027271158161206E-4</v>
      </c>
    </row>
    <row r="116" spans="1:22" x14ac:dyDescent="0.2">
      <c r="A116" s="438">
        <v>20</v>
      </c>
      <c r="B116" s="439">
        <v>0.25153834320436902</v>
      </c>
      <c r="C116" s="379">
        <v>0.24729265715795046</v>
      </c>
      <c r="D116" s="440">
        <v>0.24719164390889381</v>
      </c>
      <c r="E116" s="464">
        <v>7.8605068400986786E-2</v>
      </c>
      <c r="F116" s="379">
        <v>6.8310817539084551E-2</v>
      </c>
      <c r="G116" s="442">
        <v>6.2615367910528796E-2</v>
      </c>
      <c r="H116" s="472"/>
      <c r="I116" s="438">
        <v>20</v>
      </c>
      <c r="J116" s="439">
        <v>0.24906219151036549</v>
      </c>
      <c r="K116" s="379">
        <v>0.24187784942703425</v>
      </c>
      <c r="L116" s="440">
        <v>0.24247872993597056</v>
      </c>
      <c r="M116" s="464">
        <v>8.0744678579815932E-2</v>
      </c>
      <c r="N116" s="379">
        <v>7.3468328141225295E-2</v>
      </c>
      <c r="O116" s="442">
        <v>6.7884161718050867E-2</v>
      </c>
      <c r="P116" s="471"/>
      <c r="Q116" s="476"/>
      <c r="R116" s="476">
        <v>56</v>
      </c>
      <c r="S116" s="481">
        <v>13</v>
      </c>
      <c r="T116" s="481">
        <v>1.8698578908002993E-2</v>
      </c>
      <c r="U116" s="494">
        <v>1.8698578908002993E-2</v>
      </c>
      <c r="V116" s="494">
        <f t="shared" si="2"/>
        <v>1.8698578908002991E-4</v>
      </c>
    </row>
    <row r="117" spans="1:22" x14ac:dyDescent="0.2">
      <c r="A117" s="438">
        <v>21</v>
      </c>
      <c r="B117" s="439">
        <v>0.10566494885008851</v>
      </c>
      <c r="C117" s="379">
        <v>9.5972002113048113E-2</v>
      </c>
      <c r="D117" s="440">
        <v>9.3274022354232947E-2</v>
      </c>
      <c r="E117" s="464">
        <v>6.6438663377438908E-2</v>
      </c>
      <c r="F117" s="379">
        <v>6.4194908221860802E-2</v>
      </c>
      <c r="G117" s="442">
        <v>6.1240001447754169E-2</v>
      </c>
      <c r="H117" s="472"/>
      <c r="I117" s="438">
        <v>21</v>
      </c>
      <c r="J117" s="439">
        <v>0.11353405725567633</v>
      </c>
      <c r="K117" s="379">
        <v>0.10322969291220004</v>
      </c>
      <c r="L117" s="440">
        <v>9.9260298804198482E-2</v>
      </c>
      <c r="M117" s="464">
        <v>7.777706612011355E-2</v>
      </c>
      <c r="N117" s="379">
        <v>7.3727933541017615E-2</v>
      </c>
      <c r="O117" s="442">
        <v>7.2236232001952269E-2</v>
      </c>
      <c r="P117" s="471"/>
      <c r="Q117" s="476"/>
      <c r="R117" s="476">
        <v>57</v>
      </c>
      <c r="S117" s="481">
        <v>10</v>
      </c>
      <c r="T117" s="481">
        <v>1.4383522236925378E-2</v>
      </c>
      <c r="U117" s="494">
        <v>1.4383522236925378E-2</v>
      </c>
      <c r="V117" s="494">
        <f t="shared" si="2"/>
        <v>1.4383522236925377E-4</v>
      </c>
    </row>
    <row r="118" spans="1:22" x14ac:dyDescent="0.2">
      <c r="A118" s="438">
        <v>22</v>
      </c>
      <c r="B118" s="439">
        <v>7.6792169833089799E-2</v>
      </c>
      <c r="C118" s="379">
        <v>7.1143687268885397E-2</v>
      </c>
      <c r="D118" s="440">
        <v>6.7245699484782789E-2</v>
      </c>
      <c r="E118" s="464">
        <v>7.1858413695148407E-2</v>
      </c>
      <c r="F118" s="379">
        <v>7.255949812460584E-2</v>
      </c>
      <c r="G118" s="442">
        <v>7.2206739295667594E-2</v>
      </c>
      <c r="H118" s="472"/>
      <c r="I118" s="438">
        <v>22</v>
      </c>
      <c r="J118" s="439">
        <v>7.5320829220138275E-2</v>
      </c>
      <c r="K118" s="379">
        <v>6.9235087142837604E-2</v>
      </c>
      <c r="L118" s="440">
        <v>6.5988363593836807E-2</v>
      </c>
      <c r="M118" s="464">
        <v>7.4062213113004094E-2</v>
      </c>
      <c r="N118" s="379">
        <v>7.361667408396376E-2</v>
      </c>
      <c r="O118" s="442">
        <v>7.2805661758724424E-2</v>
      </c>
      <c r="P118" s="471"/>
      <c r="Q118" s="476"/>
      <c r="R118" s="476">
        <v>58</v>
      </c>
      <c r="S118" s="481">
        <v>18</v>
      </c>
      <c r="T118" s="481">
        <v>2.5890340026465682E-2</v>
      </c>
      <c r="U118" s="494">
        <v>2.5890340026465682E-2</v>
      </c>
      <c r="V118" s="494">
        <f t="shared" si="2"/>
        <v>2.5890340026465681E-4</v>
      </c>
    </row>
    <row r="119" spans="1:22" x14ac:dyDescent="0.2">
      <c r="A119" s="438">
        <v>23</v>
      </c>
      <c r="B119" s="439">
        <v>4.5631105299592356E-2</v>
      </c>
      <c r="C119" s="379">
        <v>4.1138404648705773E-2</v>
      </c>
      <c r="D119" s="440">
        <v>3.9443678031476109E-2</v>
      </c>
      <c r="E119" s="464">
        <v>6.7877700530761767E-2</v>
      </c>
      <c r="F119" s="379">
        <v>6.9970458392803803E-2</v>
      </c>
      <c r="G119" s="442">
        <v>6.9745557204386688E-2</v>
      </c>
      <c r="H119" s="472"/>
      <c r="I119" s="438">
        <v>23</v>
      </c>
      <c r="J119" s="439">
        <v>4.6495557749259675E-2</v>
      </c>
      <c r="K119" s="379">
        <v>4.2113333607152165E-2</v>
      </c>
      <c r="L119" s="440">
        <v>3.971873812238693E-2</v>
      </c>
      <c r="M119" s="464">
        <v>7.2183436879523444E-2</v>
      </c>
      <c r="N119" s="379">
        <v>7.3468328141225295E-2</v>
      </c>
      <c r="O119" s="442">
        <v>7.2846335312779578E-2</v>
      </c>
      <c r="P119" s="471"/>
      <c r="Q119" s="476"/>
      <c r="R119" s="476">
        <v>59</v>
      </c>
      <c r="S119" s="481">
        <v>10</v>
      </c>
      <c r="T119" s="481">
        <v>1.4383522236925378E-2</v>
      </c>
      <c r="U119" s="494">
        <v>1.4383522236925378E-2</v>
      </c>
      <c r="V119" s="494">
        <f t="shared" si="2"/>
        <v>1.4383522236925377E-4</v>
      </c>
    </row>
    <row r="120" spans="1:22" x14ac:dyDescent="0.2">
      <c r="A120" s="438">
        <v>24</v>
      </c>
      <c r="B120" s="439">
        <v>2.850742250596109E-2</v>
      </c>
      <c r="C120" s="379">
        <v>2.6043317485472804E-2</v>
      </c>
      <c r="D120" s="440">
        <v>2.455024071623638E-2</v>
      </c>
      <c r="E120" s="464">
        <v>6.182253121028633E-2</v>
      </c>
      <c r="F120" s="379">
        <v>6.5788163441431277E-2</v>
      </c>
      <c r="G120" s="442">
        <v>6.5691845524629922E-2</v>
      </c>
      <c r="H120" s="472"/>
      <c r="I120" s="438">
        <v>24</v>
      </c>
      <c r="J120" s="439">
        <v>2.8983218163869725E-2</v>
      </c>
      <c r="K120" s="379">
        <v>2.5862186990868154E-2</v>
      </c>
      <c r="L120" s="440">
        <v>2.4456918983714885E-2</v>
      </c>
      <c r="M120" s="464">
        <v>6.355814598945321E-2</v>
      </c>
      <c r="N120" s="379">
        <v>6.4270879691440408E-2</v>
      </c>
      <c r="O120" s="442">
        <v>6.4508256731473146E-2</v>
      </c>
      <c r="P120" s="471"/>
      <c r="Q120" s="476"/>
      <c r="R120" s="476">
        <v>60</v>
      </c>
      <c r="S120" s="481">
        <v>4</v>
      </c>
      <c r="T120" s="481">
        <v>5.753408894770151E-3</v>
      </c>
      <c r="U120" s="494">
        <v>5.753408894770151E-3</v>
      </c>
      <c r="V120" s="494">
        <f t="shared" si="2"/>
        <v>5.7534088947701508E-5</v>
      </c>
    </row>
    <row r="121" spans="1:22" x14ac:dyDescent="0.2">
      <c r="A121" s="438">
        <v>25</v>
      </c>
      <c r="B121" s="439">
        <v>1.5143065918006314E-2</v>
      </c>
      <c r="C121" s="379">
        <v>1.3549920760697311E-2</v>
      </c>
      <c r="D121" s="440">
        <v>1.2472197978546692E-2</v>
      </c>
      <c r="E121" s="464">
        <v>5.1936159079016234E-2</v>
      </c>
      <c r="F121" s="379">
        <v>5.2876157599495474E-2</v>
      </c>
      <c r="G121" s="442">
        <v>5.3385935068225414E-2</v>
      </c>
      <c r="H121" s="472"/>
      <c r="I121" s="438">
        <v>25</v>
      </c>
      <c r="J121" s="439">
        <v>1.542941757156961E-2</v>
      </c>
      <c r="K121" s="379">
        <v>1.3115921194945311E-2</v>
      </c>
      <c r="L121" s="440">
        <v>1.2308861795748914E-2</v>
      </c>
      <c r="M121" s="464">
        <v>5.3438374004568828E-2</v>
      </c>
      <c r="N121" s="379">
        <v>5.5889333926717077E-2</v>
      </c>
      <c r="O121" s="442">
        <v>5.6332872366387336E-2</v>
      </c>
      <c r="P121" s="471"/>
      <c r="Q121" s="476"/>
      <c r="R121" s="476">
        <v>61</v>
      </c>
      <c r="S121" s="481">
        <v>4</v>
      </c>
      <c r="T121" s="481">
        <v>5.753408894770151E-3</v>
      </c>
      <c r="U121" s="494">
        <v>5.753408894770151E-3</v>
      </c>
      <c r="V121" s="494">
        <f t="shared" si="2"/>
        <v>5.7534088947701508E-5</v>
      </c>
    </row>
    <row r="122" spans="1:22" x14ac:dyDescent="0.2">
      <c r="A122" s="438">
        <v>26</v>
      </c>
      <c r="B122" s="439">
        <v>6.8360126144142788E-3</v>
      </c>
      <c r="C122" s="379">
        <v>5.0052826201796106E-3</v>
      </c>
      <c r="D122" s="440">
        <v>4.7157859173963231E-3</v>
      </c>
      <c r="E122" s="464">
        <v>4.5170815578978854E-2</v>
      </c>
      <c r="F122" s="379">
        <v>4.756530686759386E-2</v>
      </c>
      <c r="G122" s="442">
        <v>4.8318795468529442E-2</v>
      </c>
      <c r="H122" s="472"/>
      <c r="I122" s="438">
        <v>26</v>
      </c>
      <c r="J122" s="439">
        <v>6.2586377097729583E-3</v>
      </c>
      <c r="K122" s="379">
        <v>4.6686107802467128E-3</v>
      </c>
      <c r="L122" s="440">
        <v>4.2101570037715993E-3</v>
      </c>
      <c r="M122" s="464">
        <v>4.4663635005017174E-2</v>
      </c>
      <c r="N122" s="379">
        <v>4.5171339563862906E-2</v>
      </c>
      <c r="O122" s="442">
        <v>4.4700235906613484E-2</v>
      </c>
      <c r="P122" s="471"/>
      <c r="Q122" s="476"/>
      <c r="R122" s="476">
        <v>62</v>
      </c>
      <c r="S122" s="481">
        <v>4</v>
      </c>
      <c r="T122" s="481">
        <v>5.753408894770151E-3</v>
      </c>
      <c r="U122" s="494">
        <v>5.753408894770151E-3</v>
      </c>
      <c r="V122" s="494">
        <f t="shared" si="2"/>
        <v>5.7534088947701508E-5</v>
      </c>
    </row>
    <row r="123" spans="1:22" x14ac:dyDescent="0.2">
      <c r="A123" s="438">
        <v>27</v>
      </c>
      <c r="B123" s="439">
        <v>4.3458195523421294E-3</v>
      </c>
      <c r="C123" s="379">
        <v>3.1035393555203395E-3</v>
      </c>
      <c r="D123" s="440">
        <v>2.9139333877642951E-3</v>
      </c>
      <c r="E123" s="464">
        <v>3.9956641997458332E-2</v>
      </c>
      <c r="F123" s="379">
        <v>4.1524214160055771E-2</v>
      </c>
      <c r="G123" s="442">
        <v>4.2383003366028446E-2</v>
      </c>
      <c r="H123" s="472"/>
      <c r="I123" s="438">
        <v>27</v>
      </c>
      <c r="J123" s="439">
        <v>4.086870681145118E-3</v>
      </c>
      <c r="K123" s="379">
        <v>2.6423515559754122E-3</v>
      </c>
      <c r="L123" s="440">
        <v>2.4705435195743071E-3</v>
      </c>
      <c r="M123" s="464">
        <v>3.7767672238946164E-2</v>
      </c>
      <c r="N123" s="379">
        <v>3.8013647826731917E-2</v>
      </c>
      <c r="O123" s="442">
        <v>3.859920279834049E-2</v>
      </c>
      <c r="P123" s="471"/>
      <c r="Q123" s="476"/>
      <c r="R123" s="476">
        <v>63</v>
      </c>
      <c r="S123" s="481">
        <v>1</v>
      </c>
      <c r="T123" s="481">
        <v>1.4383522236925377E-3</v>
      </c>
      <c r="U123" s="494">
        <v>1.4383522236925377E-3</v>
      </c>
      <c r="V123" s="494">
        <f t="shared" si="2"/>
        <v>1.4383522236925377E-5</v>
      </c>
    </row>
    <row r="124" spans="1:22" x14ac:dyDescent="0.2">
      <c r="A124" s="438">
        <v>28</v>
      </c>
      <c r="B124" s="439">
        <v>3.3747404045842643E-3</v>
      </c>
      <c r="C124" s="379">
        <v>2.0073956682514537E-3</v>
      </c>
      <c r="D124" s="440">
        <v>1.9707762042850303E-3</v>
      </c>
      <c r="E124" s="464">
        <v>3.5863796067877714E-2</v>
      </c>
      <c r="F124" s="379">
        <v>3.6379327513526079E-2</v>
      </c>
      <c r="G124" s="442">
        <v>3.7171088349198307E-2</v>
      </c>
      <c r="H124" s="472"/>
      <c r="I124" s="438">
        <v>28</v>
      </c>
      <c r="J124" s="439">
        <v>3.2379072063178711E-3</v>
      </c>
      <c r="K124" s="379">
        <v>2.0810229870894437E-3</v>
      </c>
      <c r="L124" s="440">
        <v>1.8565622898576153E-3</v>
      </c>
      <c r="M124" s="464">
        <v>3.3817972202651626E-2</v>
      </c>
      <c r="N124" s="379">
        <v>3.4601691143747199E-2</v>
      </c>
      <c r="O124" s="442">
        <v>3.5467339136093685E-2</v>
      </c>
      <c r="P124" s="471"/>
      <c r="Q124" s="476"/>
      <c r="R124" s="476">
        <v>100</v>
      </c>
      <c r="S124" s="481">
        <v>15</v>
      </c>
      <c r="T124" s="481">
        <v>2.1575283355388067E-2</v>
      </c>
      <c r="U124" s="494">
        <v>2.1575283355388067E-2</v>
      </c>
      <c r="V124" s="494">
        <f t="shared" si="2"/>
        <v>2.1575283355388067E-4</v>
      </c>
    </row>
    <row r="125" spans="1:22" x14ac:dyDescent="0.2">
      <c r="A125" s="438">
        <v>29</v>
      </c>
      <c r="B125" s="439">
        <v>2.8940081532189844E-3</v>
      </c>
      <c r="C125" s="379">
        <v>1.7696777601690443E-3</v>
      </c>
      <c r="D125" s="440">
        <v>1.5766209634280246E-3</v>
      </c>
      <c r="E125" s="464">
        <v>3.2144726022277054E-2</v>
      </c>
      <c r="F125" s="379">
        <v>3.2894081720715639E-2</v>
      </c>
      <c r="G125" s="442">
        <v>3.3370733649426325E-2</v>
      </c>
      <c r="H125" s="472"/>
      <c r="I125" s="438">
        <v>29</v>
      </c>
      <c r="J125" s="439">
        <v>2.4185587364264583E-3</v>
      </c>
      <c r="K125" s="379">
        <v>1.5607672403170827E-3</v>
      </c>
      <c r="L125" s="440">
        <v>1.4326228693389473E-3</v>
      </c>
      <c r="M125" s="464">
        <v>3.2536988407096644E-2</v>
      </c>
      <c r="N125" s="379">
        <v>3.3859961430054868E-2</v>
      </c>
      <c r="O125" s="442">
        <v>3.4694541609045774E-2</v>
      </c>
      <c r="P125" s="471"/>
      <c r="Q125" s="476"/>
      <c r="R125" s="476" t="s">
        <v>67</v>
      </c>
      <c r="S125" s="481">
        <v>69524</v>
      </c>
      <c r="T125" s="481">
        <v>100</v>
      </c>
      <c r="U125" s="494">
        <v>100</v>
      </c>
    </row>
    <row r="126" spans="1:22" x14ac:dyDescent="0.2">
      <c r="A126" s="444" t="s">
        <v>102</v>
      </c>
      <c r="B126" s="445">
        <v>1.9440812245211891E-2</v>
      </c>
      <c r="C126" s="385">
        <v>1.1674590596936089E-2</v>
      </c>
      <c r="D126" s="446">
        <v>1.1064500689771665E-2</v>
      </c>
      <c r="E126" s="465">
        <v>0.38123271286536586</v>
      </c>
      <c r="F126" s="385">
        <v>0.39605669333156318</v>
      </c>
      <c r="G126" s="448">
        <v>0.41195844945528265</v>
      </c>
      <c r="H126" s="472"/>
      <c r="I126" s="444" t="s">
        <v>102</v>
      </c>
      <c r="J126" s="445">
        <v>1.6762092793681238E-2</v>
      </c>
      <c r="K126" s="385">
        <v>9.6794950781063926E-3</v>
      </c>
      <c r="L126" s="446">
        <v>9.2389556471651479E-3</v>
      </c>
      <c r="M126" s="465">
        <v>0.36429044172591252</v>
      </c>
      <c r="N126" s="385">
        <v>0.38165702418038905</v>
      </c>
      <c r="O126" s="448">
        <v>0.396689172699911</v>
      </c>
      <c r="P126" s="471"/>
      <c r="Q126" s="478">
        <f>SUM(J114:J126)</f>
        <v>1</v>
      </c>
      <c r="R126" s="478">
        <f>SUM(M114:M126)</f>
        <v>1</v>
      </c>
      <c r="S126" s="481">
        <v>1</v>
      </c>
      <c r="T126" s="481">
        <v>1.0057529066259002E-3</v>
      </c>
      <c r="U126" s="494"/>
    </row>
    <row r="127" spans="1:22" ht="13.5" thickBot="1" x14ac:dyDescent="0.25">
      <c r="A127" s="449" t="s">
        <v>36</v>
      </c>
      <c r="B127" s="459">
        <v>20.580464964233528</v>
      </c>
      <c r="C127" s="451">
        <v>20.321183306920236</v>
      </c>
      <c r="D127" s="452">
        <v>20.267223176328166</v>
      </c>
      <c r="E127" s="453">
        <v>28.527397772295739</v>
      </c>
      <c r="F127" s="451">
        <v>28.840043814518545</v>
      </c>
      <c r="G127" s="454">
        <v>29.156104093524938</v>
      </c>
      <c r="H127" s="472"/>
      <c r="I127" s="449" t="s">
        <v>36</v>
      </c>
      <c r="J127" s="459">
        <v>20.54</v>
      </c>
      <c r="K127" s="451">
        <v>20.28</v>
      </c>
      <c r="L127" s="452">
        <v>20.23</v>
      </c>
      <c r="M127" s="453">
        <v>28.26</v>
      </c>
      <c r="N127" s="451">
        <v>28.64</v>
      </c>
      <c r="O127" s="454">
        <v>28.94</v>
      </c>
      <c r="P127" s="471"/>
      <c r="Q127" s="476"/>
      <c r="R127" s="476"/>
      <c r="S127" s="481">
        <v>99428</v>
      </c>
      <c r="T127" s="481">
        <v>100</v>
      </c>
      <c r="U127" s="494"/>
    </row>
    <row r="128" spans="1:22" ht="13.5" thickTop="1" x14ac:dyDescent="0.2">
      <c r="A128" s="471"/>
      <c r="B128" s="471"/>
      <c r="C128" s="472"/>
      <c r="D128" s="472"/>
      <c r="E128" s="473"/>
      <c r="F128" s="473"/>
      <c r="G128" s="472"/>
      <c r="H128" s="472"/>
      <c r="I128" s="474"/>
      <c r="J128" s="472"/>
      <c r="K128" s="472"/>
      <c r="L128" s="472"/>
      <c r="M128" s="473"/>
      <c r="N128" s="473"/>
      <c r="O128" s="471"/>
      <c r="P128" s="471"/>
      <c r="Q128" s="476">
        <v>101300</v>
      </c>
      <c r="U128" s="494"/>
    </row>
    <row r="129" spans="1:53" ht="13.5" thickBot="1" x14ac:dyDescent="0.25">
      <c r="A129" s="781" t="s">
        <v>37</v>
      </c>
      <c r="B129" s="782"/>
      <c r="C129" s="782"/>
      <c r="D129" s="782"/>
      <c r="E129" s="782"/>
      <c r="F129" s="782"/>
      <c r="G129" s="782"/>
      <c r="H129" s="472"/>
      <c r="I129" s="781" t="s">
        <v>577</v>
      </c>
      <c r="J129" s="782"/>
      <c r="K129" s="782"/>
      <c r="L129" s="782"/>
      <c r="M129" s="782"/>
      <c r="N129" s="782"/>
      <c r="O129" s="782"/>
      <c r="P129" s="471"/>
      <c r="U129" s="494"/>
    </row>
    <row r="130" spans="1:53" ht="39" thickTop="1" x14ac:dyDescent="0.2">
      <c r="A130" s="420" t="s">
        <v>123</v>
      </c>
      <c r="B130" s="421" t="s">
        <v>96</v>
      </c>
      <c r="C130" s="422" t="s">
        <v>97</v>
      </c>
      <c r="D130" s="423" t="s">
        <v>98</v>
      </c>
      <c r="E130" s="424" t="s">
        <v>96</v>
      </c>
      <c r="F130" s="422" t="s">
        <v>97</v>
      </c>
      <c r="G130" s="425" t="s">
        <v>98</v>
      </c>
      <c r="H130" s="472"/>
      <c r="I130" s="420" t="s">
        <v>586</v>
      </c>
      <c r="J130" s="421" t="s">
        <v>96</v>
      </c>
      <c r="K130" s="422" t="s">
        <v>97</v>
      </c>
      <c r="L130" s="423" t="s">
        <v>98</v>
      </c>
      <c r="M130" s="424" t="s">
        <v>96</v>
      </c>
      <c r="N130" s="422" t="s">
        <v>97</v>
      </c>
      <c r="O130" s="425" t="s">
        <v>98</v>
      </c>
      <c r="P130" s="476"/>
      <c r="R130" s="481"/>
      <c r="T130" s="494"/>
      <c r="AH130" s="416"/>
      <c r="AK130" s="136"/>
      <c r="AU130" s="416"/>
      <c r="BA130" s="16"/>
    </row>
    <row r="131" spans="1:53" ht="13.5" thickBot="1" x14ac:dyDescent="0.25">
      <c r="A131" s="426"/>
      <c r="B131" s="427" t="s">
        <v>100</v>
      </c>
      <c r="C131" s="428"/>
      <c r="D131" s="429"/>
      <c r="E131" s="430" t="s">
        <v>101</v>
      </c>
      <c r="F131" s="428"/>
      <c r="G131" s="431"/>
      <c r="H131" s="472"/>
      <c r="I131" s="426"/>
      <c r="J131" s="427" t="s">
        <v>100</v>
      </c>
      <c r="K131" s="428"/>
      <c r="L131" s="429"/>
      <c r="M131" s="430" t="s">
        <v>101</v>
      </c>
      <c r="N131" s="428"/>
      <c r="O131" s="431"/>
      <c r="P131" s="476"/>
      <c r="R131" s="481"/>
      <c r="T131" s="494"/>
      <c r="AH131" s="416"/>
      <c r="AK131" s="136"/>
      <c r="AU131" s="416"/>
      <c r="BA131" s="16"/>
    </row>
    <row r="132" spans="1:53" ht="13.5" thickTop="1" x14ac:dyDescent="0.2">
      <c r="A132" s="432">
        <v>18</v>
      </c>
      <c r="B132" s="433">
        <f>1-SUM(B133:B144)</f>
        <v>3.4830000000000139E-3</v>
      </c>
      <c r="C132" s="434">
        <f>1-SUM(C133:C144)</f>
        <v>3.7629999999999608E-3</v>
      </c>
      <c r="D132" s="435">
        <f>1-SUM(D133:D144)</f>
        <v>3.7530000000001174E-3</v>
      </c>
      <c r="E132" s="436">
        <v>5.0799999999999999E-4</v>
      </c>
      <c r="F132" s="434">
        <v>4.0299999999999998E-4</v>
      </c>
      <c r="G132" s="437">
        <v>2.6800000000000001E-4</v>
      </c>
      <c r="H132" s="472"/>
      <c r="I132" s="432">
        <v>18</v>
      </c>
      <c r="J132" s="433">
        <f>1-SUM(J133:J144)</f>
        <v>4.6310000000000517E-3</v>
      </c>
      <c r="K132" s="434">
        <f>1-SUM(K133:K144)</f>
        <v>4.8890000000000322E-3</v>
      </c>
      <c r="L132" s="435">
        <f>1-SUM(L133:L144)</f>
        <v>4.8979999999999579E-3</v>
      </c>
      <c r="M132" s="436">
        <v>5.0799999999999999E-4</v>
      </c>
      <c r="N132" s="434">
        <v>4.0299999999999998E-4</v>
      </c>
      <c r="O132" s="437">
        <v>2.6800000000000001E-4</v>
      </c>
      <c r="P132" s="476"/>
      <c r="R132" s="481"/>
      <c r="T132" s="494"/>
      <c r="AH132" s="136"/>
      <c r="AK132" s="136"/>
      <c r="AU132" s="416"/>
      <c r="BA132" s="16"/>
    </row>
    <row r="133" spans="1:53" x14ac:dyDescent="0.2">
      <c r="A133" s="438">
        <v>19</v>
      </c>
      <c r="B133" s="439">
        <v>0.41340900000000003</v>
      </c>
      <c r="C133" s="379">
        <v>0.45624599999999998</v>
      </c>
      <c r="D133" s="440">
        <v>0.46803499999999998</v>
      </c>
      <c r="E133" s="464">
        <v>6.3353000000000007E-2</v>
      </c>
      <c r="F133" s="379">
        <v>5.0083000000000003E-2</v>
      </c>
      <c r="G133" s="442">
        <v>3.8627000000000002E-2</v>
      </c>
      <c r="H133" s="472"/>
      <c r="I133" s="438">
        <v>19</v>
      </c>
      <c r="J133" s="439">
        <v>0.39259300000000003</v>
      </c>
      <c r="K133" s="379">
        <v>0.43282300000000001</v>
      </c>
      <c r="L133" s="440">
        <v>0.44562600000000002</v>
      </c>
      <c r="M133" s="464">
        <v>5.5839E-2</v>
      </c>
      <c r="N133" s="379">
        <v>4.5562999999999999E-2</v>
      </c>
      <c r="O133" s="442">
        <v>3.6353000000000003E-2</v>
      </c>
      <c r="P133" s="476"/>
      <c r="R133" s="481"/>
      <c r="T133" s="494"/>
      <c r="AH133" s="136"/>
      <c r="AI133" s="136"/>
      <c r="AK133" s="136"/>
      <c r="AU133" s="416"/>
      <c r="BA133" s="16"/>
    </row>
    <row r="134" spans="1:53" x14ac:dyDescent="0.2">
      <c r="A134" s="438">
        <v>20</v>
      </c>
      <c r="B134" s="439">
        <v>0.258913</v>
      </c>
      <c r="C134" s="379">
        <v>0.25504300000000002</v>
      </c>
      <c r="D134" s="440">
        <v>0.25499300000000003</v>
      </c>
      <c r="E134" s="464">
        <v>7.9237000000000002E-2</v>
      </c>
      <c r="F134" s="379">
        <v>7.0937E-2</v>
      </c>
      <c r="G134" s="442">
        <v>6.2992000000000006E-2</v>
      </c>
      <c r="H134" s="472"/>
      <c r="I134" s="438">
        <v>20</v>
      </c>
      <c r="J134" s="439">
        <v>0.25536599999999998</v>
      </c>
      <c r="K134" s="379">
        <v>0.25276999999999999</v>
      </c>
      <c r="L134" s="440">
        <v>0.25466299999999997</v>
      </c>
      <c r="M134" s="464">
        <v>7.9053999999999999E-2</v>
      </c>
      <c r="N134" s="379">
        <v>7.0110000000000006E-2</v>
      </c>
      <c r="O134" s="442">
        <v>6.2714000000000006E-2</v>
      </c>
      <c r="P134" s="476"/>
      <c r="R134" s="481"/>
      <c r="T134" s="494"/>
      <c r="AH134" s="136"/>
      <c r="AK134" s="136"/>
      <c r="AU134" s="416"/>
      <c r="BA134" s="16"/>
    </row>
    <row r="135" spans="1:53" x14ac:dyDescent="0.2">
      <c r="A135" s="438">
        <v>21</v>
      </c>
      <c r="B135" s="439">
        <v>0.11442099999999999</v>
      </c>
      <c r="C135" s="379">
        <v>0.105291</v>
      </c>
      <c r="D135" s="440">
        <v>0.103074</v>
      </c>
      <c r="E135" s="464">
        <v>7.3535000000000003E-2</v>
      </c>
      <c r="F135" s="379">
        <v>6.7515000000000006E-2</v>
      </c>
      <c r="G135" s="442">
        <v>6.4735000000000001E-2</v>
      </c>
      <c r="H135" s="472"/>
      <c r="I135" s="438">
        <v>21</v>
      </c>
      <c r="J135" s="439">
        <v>0.121367</v>
      </c>
      <c r="K135" s="379">
        <v>0.112321</v>
      </c>
      <c r="L135" s="440">
        <v>0.109141</v>
      </c>
      <c r="M135" s="464">
        <v>7.5725000000000001E-2</v>
      </c>
      <c r="N135" s="379">
        <v>6.8706000000000003E-2</v>
      </c>
      <c r="O135" s="442">
        <v>6.6806000000000004E-2</v>
      </c>
      <c r="P135" s="476"/>
      <c r="R135" s="481"/>
      <c r="T135" s="494"/>
      <c r="AH135" s="136"/>
      <c r="AK135" s="136"/>
      <c r="AU135" s="416"/>
      <c r="BA135" s="16"/>
    </row>
    <row r="136" spans="1:53" x14ac:dyDescent="0.2">
      <c r="A136" s="438">
        <v>22</v>
      </c>
      <c r="B136" s="439">
        <v>8.0181000000000002E-2</v>
      </c>
      <c r="C136" s="379">
        <v>7.3248999999999995E-2</v>
      </c>
      <c r="D136" s="440">
        <v>6.9827E-2</v>
      </c>
      <c r="E136" s="464">
        <v>8.1268999999999994E-2</v>
      </c>
      <c r="F136" s="379">
        <v>8.0639000000000002E-2</v>
      </c>
      <c r="G136" s="442">
        <v>7.9979999999999996E-2</v>
      </c>
      <c r="H136" s="472"/>
      <c r="I136" s="438">
        <v>22</v>
      </c>
      <c r="J136" s="439">
        <v>8.1558000000000005E-2</v>
      </c>
      <c r="K136" s="379">
        <v>7.5525999999999996E-2</v>
      </c>
      <c r="L136" s="440">
        <v>7.1123000000000006E-2</v>
      </c>
      <c r="M136" s="464">
        <v>8.0141000000000004E-2</v>
      </c>
      <c r="N136" s="379">
        <v>7.8660999999999995E-2</v>
      </c>
      <c r="O136" s="442">
        <v>7.7417E-2</v>
      </c>
      <c r="P136" s="476"/>
      <c r="R136" s="481"/>
      <c r="T136" s="494"/>
      <c r="AH136" s="136"/>
      <c r="AK136" s="136"/>
      <c r="AU136" s="416"/>
      <c r="BA136" s="16"/>
    </row>
    <row r="137" spans="1:53" x14ac:dyDescent="0.2">
      <c r="A137" s="438">
        <v>23</v>
      </c>
      <c r="B137" s="439">
        <v>4.7744000000000002E-2</v>
      </c>
      <c r="C137" s="379">
        <v>4.3145999999999997E-2</v>
      </c>
      <c r="D137" s="440">
        <v>4.0834000000000002E-2</v>
      </c>
      <c r="E137" s="464">
        <v>7.1917999999999996E-2</v>
      </c>
      <c r="F137" s="379">
        <v>7.1662000000000003E-2</v>
      </c>
      <c r="G137" s="442">
        <v>7.1351999999999999E-2</v>
      </c>
      <c r="H137" s="472"/>
      <c r="I137" s="438">
        <v>23</v>
      </c>
      <c r="J137" s="439">
        <v>5.5384000000000003E-2</v>
      </c>
      <c r="K137" s="379">
        <v>4.9414E-2</v>
      </c>
      <c r="L137" s="440">
        <v>4.6532999999999998E-2</v>
      </c>
      <c r="M137" s="464">
        <v>7.9519999999999993E-2</v>
      </c>
      <c r="N137" s="379">
        <v>7.9809000000000005E-2</v>
      </c>
      <c r="O137" s="442">
        <v>7.9558000000000004E-2</v>
      </c>
      <c r="P137" s="476"/>
      <c r="R137" s="481"/>
      <c r="T137" s="494"/>
      <c r="AH137" s="136"/>
      <c r="AK137" s="136"/>
      <c r="AU137" s="416"/>
      <c r="BA137" s="16"/>
    </row>
    <row r="138" spans="1:53" x14ac:dyDescent="0.2">
      <c r="A138" s="438">
        <v>24</v>
      </c>
      <c r="B138" s="439">
        <v>3.0522000000000001E-2</v>
      </c>
      <c r="C138" s="379">
        <v>2.767E-2</v>
      </c>
      <c r="D138" s="440">
        <v>2.5694000000000002E-2</v>
      </c>
      <c r="E138" s="464">
        <v>6.7624000000000004E-2</v>
      </c>
      <c r="F138" s="379">
        <v>6.7595000000000002E-2</v>
      </c>
      <c r="G138" s="442">
        <v>6.8446000000000007E-2</v>
      </c>
      <c r="H138" s="472"/>
      <c r="I138" s="438">
        <v>24</v>
      </c>
      <c r="J138" s="439">
        <v>3.2780999999999998E-2</v>
      </c>
      <c r="K138" s="379">
        <v>3.1382E-2</v>
      </c>
      <c r="L138" s="440">
        <v>2.9725000000000001E-2</v>
      </c>
      <c r="M138" s="464">
        <v>6.3585000000000003E-2</v>
      </c>
      <c r="N138" s="379">
        <v>6.5089999999999995E-2</v>
      </c>
      <c r="O138" s="442">
        <v>6.4142000000000005E-2</v>
      </c>
      <c r="P138" s="476"/>
      <c r="R138" s="481"/>
      <c r="T138" s="494"/>
      <c r="AH138" s="136"/>
      <c r="AK138" s="136"/>
      <c r="AU138" s="416"/>
      <c r="BA138" s="16"/>
    </row>
    <row r="139" spans="1:53" x14ac:dyDescent="0.2">
      <c r="A139" s="438">
        <v>25</v>
      </c>
      <c r="B139" s="439">
        <v>1.6556000000000001E-2</v>
      </c>
      <c r="C139" s="379">
        <v>1.4357999999999999E-2</v>
      </c>
      <c r="D139" s="440">
        <v>1.3546000000000001E-2</v>
      </c>
      <c r="E139" s="464">
        <v>5.4695000000000001E-2</v>
      </c>
      <c r="F139" s="379">
        <v>5.7450000000000001E-2</v>
      </c>
      <c r="G139" s="442">
        <v>5.7537999999999999E-2</v>
      </c>
      <c r="H139" s="472"/>
      <c r="I139" s="438">
        <v>25</v>
      </c>
      <c r="J139" s="439">
        <v>1.7742000000000001E-2</v>
      </c>
      <c r="K139" s="379">
        <v>1.6476999999999999E-2</v>
      </c>
      <c r="L139" s="440">
        <v>1.5426E-2</v>
      </c>
      <c r="M139" s="464">
        <v>5.5306000000000001E-2</v>
      </c>
      <c r="N139" s="379">
        <v>5.6155999999999998E-2</v>
      </c>
      <c r="O139" s="442">
        <v>5.7147000000000003E-2</v>
      </c>
      <c r="P139" s="476"/>
      <c r="R139" s="481"/>
      <c r="T139" s="494"/>
      <c r="AH139" s="136"/>
      <c r="AK139" s="136"/>
      <c r="AU139" s="416"/>
      <c r="BA139" s="16"/>
    </row>
    <row r="140" spans="1:53" x14ac:dyDescent="0.2">
      <c r="A140" s="438">
        <v>26</v>
      </c>
      <c r="B140" s="439">
        <v>6.4099999999999999E-3</v>
      </c>
      <c r="C140" s="379">
        <v>4.4140000000000004E-3</v>
      </c>
      <c r="D140" s="440">
        <v>4.058E-3</v>
      </c>
      <c r="E140" s="464">
        <v>4.4882999999999999E-2</v>
      </c>
      <c r="F140" s="379">
        <v>4.4406000000000001E-2</v>
      </c>
      <c r="G140" s="442">
        <v>4.5154E-2</v>
      </c>
      <c r="H140" s="472"/>
      <c r="I140" s="438">
        <v>26</v>
      </c>
      <c r="J140" s="439">
        <v>6.8690000000000001E-3</v>
      </c>
      <c r="K140" s="379">
        <v>5.032E-3</v>
      </c>
      <c r="L140" s="440">
        <v>4.744E-3</v>
      </c>
      <c r="M140" s="464">
        <v>4.2701000000000003E-2</v>
      </c>
      <c r="N140" s="379">
        <v>4.3478000000000003E-2</v>
      </c>
      <c r="O140" s="442">
        <v>4.3776000000000002E-2</v>
      </c>
      <c r="P140" s="476"/>
      <c r="R140" s="481"/>
      <c r="T140" s="494"/>
      <c r="AH140" s="136"/>
      <c r="AK140" s="136"/>
      <c r="AU140" s="416"/>
      <c r="BA140" s="16"/>
    </row>
    <row r="141" spans="1:53" x14ac:dyDescent="0.2">
      <c r="A141" s="438">
        <v>27</v>
      </c>
      <c r="B141" s="439">
        <v>4.4539999999999996E-3</v>
      </c>
      <c r="C141" s="379">
        <v>3.0699999999999998E-3</v>
      </c>
      <c r="D141" s="440">
        <v>2.957E-3</v>
      </c>
      <c r="E141" s="464">
        <v>3.9064000000000002E-2</v>
      </c>
      <c r="F141" s="379">
        <v>3.8488000000000001E-2</v>
      </c>
      <c r="G141" s="442">
        <v>3.9744000000000002E-2</v>
      </c>
      <c r="H141" s="472"/>
      <c r="I141" s="438">
        <v>27</v>
      </c>
      <c r="J141" s="439">
        <v>4.5069999999999997E-3</v>
      </c>
      <c r="K141" s="379">
        <v>2.81E-3</v>
      </c>
      <c r="L141" s="440">
        <v>2.5249999999999999E-3</v>
      </c>
      <c r="M141" s="464">
        <v>3.8462000000000003E-2</v>
      </c>
      <c r="N141" s="379">
        <v>3.9267000000000003E-2</v>
      </c>
      <c r="O141" s="442">
        <v>3.9921999999999999E-2</v>
      </c>
      <c r="P141" s="476"/>
      <c r="R141" s="481"/>
      <c r="T141" s="494"/>
      <c r="AH141" s="136"/>
      <c r="AK141" s="136"/>
      <c r="AU141" s="416"/>
      <c r="BA141" s="16"/>
    </row>
    <row r="142" spans="1:53" x14ac:dyDescent="0.2">
      <c r="A142" s="438">
        <v>28</v>
      </c>
      <c r="B142" s="439">
        <v>3.532E-3</v>
      </c>
      <c r="C142" s="379">
        <v>1.9949999999999998E-3</v>
      </c>
      <c r="D142" s="440">
        <v>1.8710000000000001E-3</v>
      </c>
      <c r="E142" s="464">
        <v>3.5231999999999999E-2</v>
      </c>
      <c r="F142" s="379">
        <v>3.6957999999999998E-2</v>
      </c>
      <c r="G142" s="442">
        <v>3.8135000000000002E-2</v>
      </c>
      <c r="H142" s="472"/>
      <c r="I142" s="438">
        <v>28</v>
      </c>
      <c r="J142" s="439">
        <v>3.64E-3</v>
      </c>
      <c r="K142" s="379">
        <v>2.2539999999999999E-3</v>
      </c>
      <c r="L142" s="440">
        <v>2.0990000000000002E-3</v>
      </c>
      <c r="M142" s="464">
        <v>3.4244999999999998E-2</v>
      </c>
      <c r="N142" s="379">
        <v>3.3480999999999997E-2</v>
      </c>
      <c r="O142" s="442">
        <v>3.3451000000000002E-2</v>
      </c>
      <c r="P142" s="476"/>
      <c r="R142" s="481"/>
      <c r="T142" s="494"/>
      <c r="AH142" s="136"/>
      <c r="AK142" s="136"/>
      <c r="AU142" s="416"/>
      <c r="BA142" s="16"/>
    </row>
    <row r="143" spans="1:53" x14ac:dyDescent="0.2">
      <c r="A143" s="438">
        <v>29</v>
      </c>
      <c r="B143" s="439">
        <v>2.539E-3</v>
      </c>
      <c r="C143" s="379">
        <v>1.485E-3</v>
      </c>
      <c r="D143" s="440">
        <v>1.508E-3</v>
      </c>
      <c r="E143" s="464">
        <v>3.1099000000000002E-2</v>
      </c>
      <c r="F143" s="379">
        <v>3.2127000000000003E-2</v>
      </c>
      <c r="G143" s="442">
        <v>3.3485000000000001E-2</v>
      </c>
      <c r="H143" s="472"/>
      <c r="I143" s="438">
        <v>29</v>
      </c>
      <c r="J143" s="439">
        <v>2.807E-3</v>
      </c>
      <c r="K143" s="379">
        <v>1.4760000000000001E-3</v>
      </c>
      <c r="L143" s="440">
        <v>1.4159999999999999E-3</v>
      </c>
      <c r="M143" s="464">
        <v>3.0072000000000002E-2</v>
      </c>
      <c r="N143" s="379">
        <v>3.0672999999999999E-2</v>
      </c>
      <c r="O143" s="442">
        <v>3.1642999999999998E-2</v>
      </c>
      <c r="P143" s="471"/>
      <c r="Q143" s="476"/>
      <c r="AH143" s="136"/>
    </row>
    <row r="144" spans="1:53" x14ac:dyDescent="0.2">
      <c r="A144" s="444" t="s">
        <v>102</v>
      </c>
      <c r="B144" s="445">
        <v>1.7836000000000001E-2</v>
      </c>
      <c r="C144" s="385">
        <v>1.027E-2</v>
      </c>
      <c r="D144" s="446">
        <v>9.8499999999999994E-3</v>
      </c>
      <c r="E144" s="465">
        <v>0.35758299999999998</v>
      </c>
      <c r="F144" s="385">
        <v>0.38177899999999998</v>
      </c>
      <c r="G144" s="448">
        <v>0.39954400000000001</v>
      </c>
      <c r="H144" s="472"/>
      <c r="I144" s="444" t="s">
        <v>102</v>
      </c>
      <c r="J144" s="445">
        <v>2.0754999999999999E-2</v>
      </c>
      <c r="K144" s="385">
        <v>1.2826000000000001E-2</v>
      </c>
      <c r="L144" s="446">
        <v>1.2081E-2</v>
      </c>
      <c r="M144" s="465">
        <v>0.36486299999999999</v>
      </c>
      <c r="N144" s="385">
        <v>0.38841100000000001</v>
      </c>
      <c r="O144" s="448">
        <v>0.40664299999999998</v>
      </c>
      <c r="P144" s="471"/>
      <c r="Q144" s="476"/>
      <c r="AH144" s="136"/>
    </row>
    <row r="145" spans="1:17" ht="13.5" thickBot="1" x14ac:dyDescent="0.25">
      <c r="A145" s="449" t="s">
        <v>36</v>
      </c>
      <c r="B145" s="459">
        <v>20.61</v>
      </c>
      <c r="C145" s="451">
        <v>20.350000000000001</v>
      </c>
      <c r="D145" s="452">
        <v>20.3</v>
      </c>
      <c r="E145" s="453">
        <v>28.28</v>
      </c>
      <c r="F145" s="451">
        <v>28.78</v>
      </c>
      <c r="G145" s="454">
        <v>29.16</v>
      </c>
      <c r="H145" s="472"/>
      <c r="I145" s="449" t="s">
        <v>36</v>
      </c>
      <c r="J145" s="459">
        <v>20.753799999999998</v>
      </c>
      <c r="K145" s="451">
        <v>20.4863</v>
      </c>
      <c r="L145" s="452">
        <v>2.4228000000000001</v>
      </c>
      <c r="M145" s="453">
        <v>28.623999999999999</v>
      </c>
      <c r="N145" s="451">
        <v>29.043199999999999</v>
      </c>
      <c r="O145" s="454">
        <v>29.411999999999999</v>
      </c>
      <c r="P145" s="471"/>
      <c r="Q145" s="476"/>
    </row>
    <row r="146" spans="1:17" ht="13.5" thickTop="1" x14ac:dyDescent="0.2">
      <c r="A146" s="471"/>
      <c r="B146" s="471"/>
      <c r="C146" s="472"/>
      <c r="D146" s="472"/>
      <c r="E146" s="473"/>
      <c r="F146" s="473"/>
      <c r="G146" s="472"/>
      <c r="H146" s="472"/>
      <c r="I146" s="474"/>
      <c r="J146" s="472"/>
      <c r="K146" s="472"/>
      <c r="L146" s="472"/>
      <c r="M146" s="473"/>
      <c r="N146" s="473"/>
      <c r="O146" s="471"/>
      <c r="P146" s="471"/>
    </row>
    <row r="147" spans="1:17" x14ac:dyDescent="0.2">
      <c r="A147" s="471"/>
      <c r="B147" s="471"/>
      <c r="C147" s="472"/>
      <c r="D147" s="472"/>
      <c r="E147" s="473"/>
      <c r="F147" s="473"/>
      <c r="G147" s="472"/>
      <c r="H147" s="472"/>
      <c r="I147" s="474"/>
      <c r="J147" s="472"/>
      <c r="K147" s="472"/>
      <c r="L147" s="472"/>
      <c r="M147" s="473"/>
      <c r="N147" s="473"/>
      <c r="O147" s="471"/>
      <c r="P147" s="471"/>
    </row>
    <row r="148" spans="1:17" x14ac:dyDescent="0.2">
      <c r="A148" s="471"/>
      <c r="B148" s="471"/>
      <c r="C148" s="472"/>
      <c r="D148" s="472"/>
      <c r="E148" s="473"/>
      <c r="F148" s="473"/>
      <c r="G148" s="472"/>
      <c r="H148" s="472"/>
      <c r="I148" s="474"/>
      <c r="J148" s="472"/>
      <c r="K148" s="472"/>
      <c r="L148" s="472"/>
      <c r="M148" s="473"/>
      <c r="N148" s="473"/>
      <c r="O148" s="471"/>
      <c r="P148" s="471"/>
    </row>
    <row r="149" spans="1:17" x14ac:dyDescent="0.2">
      <c r="A149" s="471"/>
      <c r="B149" s="471"/>
      <c r="C149" s="472"/>
      <c r="D149" s="472"/>
      <c r="E149" s="473"/>
      <c r="F149" s="473"/>
      <c r="G149" s="472"/>
      <c r="H149" s="472"/>
      <c r="I149" s="474"/>
      <c r="J149" s="472"/>
      <c r="K149" s="472"/>
      <c r="L149" s="472"/>
      <c r="M149" s="473"/>
      <c r="N149" s="473"/>
      <c r="O149" s="471"/>
      <c r="P149" s="471"/>
      <c r="Q149" s="136"/>
    </row>
    <row r="150" spans="1:17" x14ac:dyDescent="0.2">
      <c r="A150" s="471"/>
      <c r="B150" s="471"/>
      <c r="C150" s="472"/>
      <c r="D150" s="472"/>
      <c r="E150" s="473"/>
      <c r="F150" s="473"/>
      <c r="G150" s="472"/>
      <c r="H150" s="472"/>
      <c r="I150" s="475"/>
      <c r="J150" s="472"/>
      <c r="K150" s="472"/>
      <c r="L150" s="472"/>
      <c r="M150" s="473"/>
      <c r="N150" s="473"/>
      <c r="O150" s="471"/>
      <c r="P150" s="471"/>
      <c r="Q150" s="136"/>
    </row>
    <row r="151" spans="1:17" x14ac:dyDescent="0.2">
      <c r="A151" s="471"/>
      <c r="B151" s="471"/>
      <c r="C151" s="472"/>
      <c r="D151" s="472"/>
      <c r="E151" s="473"/>
      <c r="F151" s="473"/>
      <c r="G151" s="472"/>
      <c r="H151" s="472"/>
      <c r="I151" s="475"/>
      <c r="J151" s="472"/>
      <c r="K151" s="472"/>
      <c r="L151" s="472"/>
      <c r="M151" s="473"/>
      <c r="N151" s="473"/>
      <c r="O151" s="471"/>
      <c r="P151" s="471"/>
      <c r="Q151" s="136"/>
    </row>
    <row r="152" spans="1:17" x14ac:dyDescent="0.2">
      <c r="A152" s="471"/>
      <c r="B152" s="471"/>
      <c r="C152" s="472"/>
      <c r="D152" s="472"/>
      <c r="E152" s="473"/>
      <c r="F152" s="473"/>
      <c r="G152" s="472"/>
      <c r="H152" s="472"/>
      <c r="I152" s="475"/>
      <c r="J152" s="472"/>
      <c r="K152" s="472"/>
      <c r="L152" s="472"/>
      <c r="M152" s="473"/>
      <c r="N152" s="473"/>
      <c r="O152" s="471"/>
      <c r="P152" s="471"/>
      <c r="Q152" s="136"/>
    </row>
    <row r="153" spans="1:17" x14ac:dyDescent="0.2">
      <c r="A153" s="471"/>
      <c r="B153" s="471"/>
      <c r="C153" s="472"/>
      <c r="D153" s="472"/>
      <c r="E153" s="473"/>
      <c r="F153" s="473"/>
      <c r="G153" s="472"/>
      <c r="H153" s="472"/>
      <c r="I153" s="475"/>
      <c r="J153" s="472"/>
      <c r="K153" s="472"/>
      <c r="L153" s="472"/>
      <c r="M153" s="473"/>
      <c r="N153" s="473"/>
      <c r="O153" s="471"/>
      <c r="P153" s="471"/>
      <c r="Q153" s="136"/>
    </row>
    <row r="154" spans="1:17" x14ac:dyDescent="0.2">
      <c r="A154" s="471"/>
      <c r="B154" s="471"/>
      <c r="C154" s="472"/>
      <c r="D154" s="472"/>
      <c r="E154" s="473"/>
      <c r="F154" s="473"/>
      <c r="G154" s="472"/>
      <c r="H154" s="472"/>
      <c r="I154" s="475"/>
      <c r="J154" s="472"/>
      <c r="K154" s="472"/>
      <c r="L154" s="472"/>
      <c r="M154" s="473"/>
      <c r="N154" s="473"/>
      <c r="O154" s="471"/>
      <c r="P154" s="471"/>
      <c r="Q154" s="136"/>
    </row>
    <row r="155" spans="1:17" x14ac:dyDescent="0.2">
      <c r="A155" s="471"/>
      <c r="B155" s="471"/>
      <c r="C155" s="472"/>
      <c r="D155" s="472"/>
      <c r="E155" s="473"/>
      <c r="F155" s="473"/>
      <c r="G155" s="472"/>
      <c r="H155" s="472"/>
      <c r="I155" s="475"/>
      <c r="J155" s="472"/>
      <c r="K155" s="472"/>
      <c r="L155" s="472"/>
      <c r="M155" s="473"/>
      <c r="N155" s="473"/>
      <c r="O155" s="471"/>
      <c r="P155" s="471"/>
      <c r="Q155" s="136"/>
    </row>
    <row r="156" spans="1:17" x14ac:dyDescent="0.2">
      <c r="A156" s="471"/>
      <c r="B156" s="471"/>
      <c r="C156" s="472"/>
      <c r="D156" s="472"/>
      <c r="E156" s="473"/>
      <c r="F156" s="473"/>
      <c r="G156" s="472"/>
      <c r="H156" s="472"/>
      <c r="I156" s="475"/>
      <c r="J156" s="472"/>
      <c r="K156" s="472"/>
      <c r="L156" s="472"/>
      <c r="M156" s="473"/>
      <c r="N156" s="473"/>
      <c r="O156" s="471"/>
      <c r="P156" s="471"/>
      <c r="Q156" s="136"/>
    </row>
    <row r="157" spans="1:17" x14ac:dyDescent="0.2">
      <c r="A157" s="471"/>
      <c r="B157" s="471"/>
      <c r="C157" s="472"/>
      <c r="D157" s="472"/>
      <c r="E157" s="473"/>
      <c r="F157" s="473"/>
      <c r="G157" s="472"/>
      <c r="H157" s="472"/>
      <c r="I157" s="475"/>
      <c r="J157" s="472"/>
      <c r="K157" s="472"/>
      <c r="L157" s="472"/>
      <c r="M157" s="473"/>
      <c r="N157" s="473"/>
      <c r="O157" s="471"/>
      <c r="P157" s="471"/>
      <c r="Q157" s="136"/>
    </row>
    <row r="158" spans="1:17" x14ac:dyDescent="0.2">
      <c r="A158" s="471"/>
      <c r="B158" s="471"/>
      <c r="C158" s="472"/>
      <c r="D158" s="472"/>
      <c r="E158" s="473"/>
      <c r="F158" s="473"/>
      <c r="G158" s="472"/>
      <c r="H158" s="472"/>
      <c r="I158" s="475"/>
      <c r="J158" s="472"/>
      <c r="K158" s="472"/>
      <c r="L158" s="472"/>
      <c r="M158" s="473"/>
      <c r="N158" s="473"/>
      <c r="O158" s="471"/>
      <c r="P158" s="471"/>
      <c r="Q158" s="136"/>
    </row>
    <row r="159" spans="1:17" x14ac:dyDescent="0.2">
      <c r="A159" s="471"/>
      <c r="B159" s="471"/>
      <c r="C159" s="472"/>
      <c r="D159" s="472"/>
      <c r="E159" s="473"/>
      <c r="F159" s="473"/>
      <c r="G159" s="472"/>
      <c r="H159" s="472"/>
      <c r="I159" s="475"/>
      <c r="J159" s="472"/>
      <c r="K159" s="472"/>
      <c r="L159" s="472"/>
      <c r="M159" s="473"/>
      <c r="N159" s="473"/>
      <c r="O159" s="471"/>
      <c r="P159" s="471"/>
      <c r="Q159" s="136"/>
    </row>
    <row r="160" spans="1:17" x14ac:dyDescent="0.2">
      <c r="A160" s="471"/>
      <c r="B160" s="471"/>
      <c r="C160" s="472"/>
      <c r="D160" s="472"/>
      <c r="E160" s="473"/>
      <c r="F160" s="473"/>
      <c r="G160" s="472"/>
      <c r="H160" s="472"/>
      <c r="I160" s="475"/>
      <c r="J160" s="472"/>
      <c r="K160" s="472"/>
      <c r="L160" s="472"/>
      <c r="M160" s="473"/>
      <c r="N160" s="473"/>
      <c r="O160" s="471"/>
      <c r="P160" s="471"/>
      <c r="Q160" s="136"/>
    </row>
    <row r="161" spans="1:17" x14ac:dyDescent="0.2">
      <c r="A161" s="471"/>
      <c r="B161" s="471"/>
      <c r="C161" s="472"/>
      <c r="D161" s="472"/>
      <c r="E161" s="473"/>
      <c r="F161" s="473"/>
      <c r="G161" s="472"/>
      <c r="H161" s="472"/>
      <c r="I161" s="475"/>
      <c r="J161" s="472"/>
      <c r="K161" s="472"/>
      <c r="L161" s="472"/>
      <c r="M161" s="473"/>
      <c r="N161" s="473"/>
      <c r="O161" s="471"/>
      <c r="P161" s="471"/>
      <c r="Q161" s="136"/>
    </row>
    <row r="162" spans="1:17" x14ac:dyDescent="0.2">
      <c r="A162" s="471"/>
      <c r="B162" s="471"/>
      <c r="C162" s="472"/>
      <c r="D162" s="472"/>
      <c r="E162" s="473"/>
      <c r="F162" s="473"/>
      <c r="G162" s="472"/>
      <c r="H162" s="472"/>
      <c r="I162" s="475"/>
      <c r="J162" s="472"/>
      <c r="K162" s="472"/>
      <c r="L162" s="472"/>
      <c r="M162" s="473"/>
      <c r="N162" s="473"/>
      <c r="O162" s="471"/>
      <c r="P162" s="471"/>
      <c r="Q162" s="136"/>
    </row>
    <row r="163" spans="1:17" x14ac:dyDescent="0.2">
      <c r="A163" s="471"/>
      <c r="B163" s="471"/>
      <c r="C163" s="472"/>
      <c r="D163" s="472"/>
      <c r="E163" s="473"/>
      <c r="F163" s="473"/>
      <c r="G163" s="472"/>
      <c r="H163" s="472"/>
      <c r="I163" s="475"/>
      <c r="J163" s="472"/>
      <c r="K163" s="472"/>
      <c r="L163" s="472"/>
      <c r="M163" s="473"/>
      <c r="N163" s="473"/>
      <c r="O163" s="471"/>
      <c r="P163" s="471"/>
      <c r="Q163" s="136"/>
    </row>
    <row r="164" spans="1:17" x14ac:dyDescent="0.2">
      <c r="A164" s="471"/>
      <c r="B164" s="471"/>
      <c r="C164" s="472"/>
      <c r="D164" s="472"/>
      <c r="E164" s="473"/>
      <c r="F164" s="473"/>
      <c r="G164" s="472"/>
      <c r="H164" s="472"/>
      <c r="I164" s="475"/>
      <c r="J164" s="472"/>
      <c r="K164" s="472"/>
      <c r="L164" s="472"/>
      <c r="M164" s="473"/>
      <c r="N164" s="473"/>
      <c r="O164" s="471"/>
      <c r="P164" s="471"/>
      <c r="Q164" s="136"/>
    </row>
    <row r="165" spans="1:17" x14ac:dyDescent="0.2">
      <c r="A165" s="471"/>
      <c r="B165" s="471"/>
      <c r="C165" s="472"/>
      <c r="D165" s="472"/>
      <c r="E165" s="473"/>
      <c r="F165" s="473"/>
      <c r="G165" s="472"/>
      <c r="H165" s="472"/>
      <c r="I165" s="475"/>
      <c r="J165" s="472"/>
      <c r="K165" s="471"/>
      <c r="L165" s="471"/>
      <c r="M165" s="473"/>
      <c r="N165" s="473"/>
      <c r="O165" s="471"/>
      <c r="P165" s="471"/>
      <c r="Q165" s="136"/>
    </row>
    <row r="166" spans="1:17" x14ac:dyDescent="0.2">
      <c r="A166" s="471"/>
      <c r="B166" s="471"/>
      <c r="C166" s="472"/>
      <c r="D166" s="472"/>
      <c r="E166" s="473"/>
      <c r="F166" s="473"/>
      <c r="G166" s="472"/>
      <c r="H166" s="472"/>
      <c r="I166" s="475"/>
      <c r="J166" s="472"/>
      <c r="K166" s="471"/>
      <c r="L166" s="471"/>
      <c r="M166" s="473"/>
      <c r="N166" s="473"/>
      <c r="O166" s="471"/>
      <c r="P166" s="471"/>
      <c r="Q166" s="136"/>
    </row>
    <row r="167" spans="1:17" x14ac:dyDescent="0.2">
      <c r="A167" s="471"/>
      <c r="B167" s="471"/>
      <c r="C167" s="472"/>
      <c r="D167" s="472"/>
      <c r="E167" s="473"/>
      <c r="F167" s="473"/>
      <c r="G167" s="472"/>
      <c r="H167" s="472"/>
      <c r="I167" s="475"/>
      <c r="J167" s="472"/>
      <c r="K167" s="471"/>
      <c r="L167" s="471"/>
      <c r="M167" s="473"/>
      <c r="N167" s="473"/>
      <c r="O167" s="471"/>
      <c r="P167" s="471"/>
      <c r="Q167" s="136"/>
    </row>
    <row r="168" spans="1:17" x14ac:dyDescent="0.2">
      <c r="A168" s="471"/>
      <c r="B168" s="471"/>
      <c r="C168" s="472"/>
      <c r="D168" s="472"/>
      <c r="E168" s="473"/>
      <c r="F168" s="473"/>
      <c r="G168" s="472"/>
      <c r="H168" s="472"/>
      <c r="I168" s="475"/>
      <c r="J168" s="475"/>
      <c r="K168" s="471"/>
      <c r="L168" s="471"/>
      <c r="M168" s="473"/>
      <c r="N168" s="473"/>
      <c r="O168" s="471"/>
      <c r="P168" s="471"/>
      <c r="Q168" s="136"/>
    </row>
    <row r="169" spans="1:17" x14ac:dyDescent="0.2">
      <c r="A169" s="471"/>
      <c r="B169" s="471"/>
      <c r="C169" s="472"/>
      <c r="D169" s="472"/>
      <c r="E169" s="473"/>
      <c r="F169" s="473"/>
      <c r="G169" s="472"/>
      <c r="H169" s="472"/>
      <c r="I169" s="475"/>
      <c r="J169" s="472"/>
      <c r="K169" s="471"/>
      <c r="L169" s="471"/>
      <c r="M169" s="473"/>
      <c r="N169" s="473"/>
      <c r="O169" s="471"/>
      <c r="P169" s="471"/>
      <c r="Q169" s="136"/>
    </row>
    <row r="170" spans="1:17" x14ac:dyDescent="0.2">
      <c r="A170" s="471"/>
      <c r="B170" s="471"/>
      <c r="C170" s="472"/>
      <c r="D170" s="472"/>
      <c r="E170" s="473"/>
      <c r="F170" s="473"/>
      <c r="G170" s="472"/>
      <c r="H170" s="472"/>
      <c r="I170" s="475"/>
      <c r="J170" s="472"/>
      <c r="K170" s="471"/>
      <c r="L170" s="471"/>
      <c r="M170" s="473"/>
      <c r="N170" s="473"/>
      <c r="O170" s="471"/>
      <c r="P170" s="471"/>
      <c r="Q170" s="136"/>
    </row>
    <row r="171" spans="1:17" x14ac:dyDescent="0.2">
      <c r="A171" s="471"/>
      <c r="B171" s="471"/>
      <c r="C171" s="472"/>
      <c r="D171" s="472"/>
      <c r="E171" s="472"/>
      <c r="F171" s="472"/>
      <c r="G171" s="472"/>
      <c r="H171" s="472"/>
      <c r="I171" s="475"/>
      <c r="J171" s="472"/>
      <c r="K171" s="471"/>
      <c r="L171" s="471"/>
      <c r="M171" s="473"/>
      <c r="N171" s="473"/>
      <c r="O171" s="471"/>
      <c r="P171" s="471"/>
      <c r="Q171" s="136"/>
    </row>
    <row r="172" spans="1:17" x14ac:dyDescent="0.2">
      <c r="A172" s="471"/>
      <c r="B172" s="471"/>
      <c r="C172" s="472"/>
      <c r="D172" s="472"/>
      <c r="E172" s="472"/>
      <c r="F172" s="472"/>
      <c r="G172" s="472"/>
      <c r="H172" s="472"/>
      <c r="I172" s="475"/>
      <c r="J172" s="472"/>
      <c r="K172" s="471"/>
      <c r="L172" s="471"/>
      <c r="M172" s="471"/>
      <c r="N172" s="471"/>
      <c r="O172" s="471"/>
      <c r="P172" s="471"/>
      <c r="Q172" s="136"/>
    </row>
    <row r="173" spans="1:17" x14ac:dyDescent="0.2">
      <c r="A173" s="471"/>
      <c r="B173" s="471"/>
      <c r="C173" s="472"/>
      <c r="D173" s="472"/>
      <c r="E173" s="472"/>
      <c r="F173" s="472"/>
      <c r="G173" s="472"/>
      <c r="H173" s="472"/>
      <c r="I173" s="475"/>
      <c r="J173" s="472"/>
      <c r="K173" s="471"/>
      <c r="L173" s="471"/>
      <c r="M173" s="471"/>
      <c r="N173" s="471"/>
      <c r="O173" s="471"/>
      <c r="P173" s="471"/>
      <c r="Q173" s="136"/>
    </row>
    <row r="174" spans="1:17" x14ac:dyDescent="0.2">
      <c r="A174" s="471"/>
      <c r="B174" s="471"/>
      <c r="C174" s="472"/>
      <c r="D174" s="472"/>
      <c r="E174" s="472"/>
      <c r="F174" s="472"/>
      <c r="G174" s="472"/>
      <c r="H174" s="472"/>
      <c r="I174" s="475"/>
      <c r="J174" s="472"/>
      <c r="K174" s="471"/>
      <c r="L174" s="471"/>
      <c r="M174" s="471"/>
      <c r="N174" s="471"/>
      <c r="O174" s="471"/>
      <c r="P174" s="471"/>
      <c r="Q174" s="136"/>
    </row>
    <row r="175" spans="1:17" x14ac:dyDescent="0.2">
      <c r="A175" s="471"/>
      <c r="B175" s="471"/>
      <c r="C175" s="472"/>
      <c r="D175" s="472"/>
      <c r="E175" s="472"/>
      <c r="F175" s="472"/>
      <c r="G175" s="472"/>
      <c r="H175" s="472"/>
      <c r="I175" s="475"/>
      <c r="J175" s="472"/>
      <c r="K175" s="471"/>
      <c r="L175" s="471"/>
      <c r="M175" s="471"/>
      <c r="N175" s="471"/>
      <c r="O175" s="471"/>
      <c r="P175" s="471"/>
      <c r="Q175" s="136"/>
    </row>
    <row r="176" spans="1:17" x14ac:dyDescent="0.2">
      <c r="A176" s="471"/>
      <c r="B176" s="471"/>
      <c r="C176" s="472"/>
      <c r="D176" s="472"/>
      <c r="E176" s="472"/>
      <c r="F176" s="472"/>
      <c r="G176" s="472"/>
      <c r="H176" s="472"/>
      <c r="I176" s="475"/>
      <c r="J176" s="472"/>
      <c r="K176" s="471"/>
      <c r="L176" s="471"/>
      <c r="M176" s="471"/>
      <c r="N176" s="471"/>
      <c r="O176" s="471"/>
      <c r="P176" s="471"/>
      <c r="Q176" s="136"/>
    </row>
    <row r="177" spans="1:17" x14ac:dyDescent="0.2">
      <c r="A177" s="471"/>
      <c r="B177" s="471"/>
      <c r="C177" s="472"/>
      <c r="D177" s="472"/>
      <c r="E177" s="472"/>
      <c r="F177" s="472"/>
      <c r="G177" s="472"/>
      <c r="H177" s="472"/>
      <c r="I177" s="475"/>
      <c r="J177" s="472"/>
      <c r="K177" s="471"/>
      <c r="L177" s="471"/>
      <c r="M177" s="471"/>
      <c r="N177" s="471"/>
      <c r="O177" s="471"/>
      <c r="P177" s="471"/>
      <c r="Q177" s="136"/>
    </row>
    <row r="178" spans="1:17" x14ac:dyDescent="0.2">
      <c r="A178" s="471"/>
      <c r="B178" s="471"/>
      <c r="C178" s="472"/>
      <c r="D178" s="472"/>
      <c r="E178" s="472"/>
      <c r="F178" s="472"/>
      <c r="G178" s="472"/>
      <c r="H178" s="472"/>
      <c r="I178" s="475"/>
      <c r="J178" s="472"/>
      <c r="K178" s="471"/>
      <c r="L178" s="471"/>
      <c r="M178" s="471"/>
      <c r="N178" s="471"/>
      <c r="O178" s="471"/>
      <c r="P178" s="471"/>
      <c r="Q178" s="136"/>
    </row>
    <row r="179" spans="1:17" x14ac:dyDescent="0.2">
      <c r="A179" s="471"/>
      <c r="B179" s="471"/>
      <c r="C179" s="472"/>
      <c r="D179" s="472"/>
      <c r="E179" s="472"/>
      <c r="F179" s="472"/>
      <c r="G179" s="472"/>
      <c r="H179" s="472"/>
      <c r="I179" s="475"/>
      <c r="J179" s="472"/>
      <c r="K179" s="471"/>
      <c r="L179" s="471"/>
      <c r="M179" s="471"/>
      <c r="N179" s="471"/>
      <c r="O179" s="471"/>
      <c r="P179" s="471"/>
      <c r="Q179" s="136"/>
    </row>
    <row r="180" spans="1:17" x14ac:dyDescent="0.2">
      <c r="A180" s="471"/>
      <c r="B180" s="471"/>
      <c r="C180" s="472"/>
      <c r="D180" s="472"/>
      <c r="E180" s="472"/>
      <c r="F180" s="472"/>
      <c r="G180" s="472"/>
      <c r="H180" s="472"/>
      <c r="I180" s="475"/>
      <c r="J180" s="472"/>
      <c r="K180" s="471"/>
      <c r="L180" s="471"/>
      <c r="M180" s="471"/>
      <c r="N180" s="471"/>
      <c r="O180" s="471"/>
      <c r="P180" s="471"/>
      <c r="Q180" s="136"/>
    </row>
    <row r="181" spans="1:17" x14ac:dyDescent="0.2">
      <c r="A181" s="471"/>
      <c r="B181" s="471"/>
      <c r="C181" s="472"/>
      <c r="D181" s="472"/>
      <c r="E181" s="472"/>
      <c r="F181" s="472"/>
      <c r="G181" s="472"/>
      <c r="H181" s="472"/>
      <c r="I181" s="475"/>
      <c r="J181" s="472"/>
      <c r="K181" s="471"/>
      <c r="L181" s="471"/>
      <c r="M181" s="471"/>
      <c r="N181" s="471"/>
      <c r="O181" s="471"/>
      <c r="P181" s="471"/>
      <c r="Q181" s="136"/>
    </row>
    <row r="182" spans="1:17" x14ac:dyDescent="0.2">
      <c r="A182" s="471"/>
      <c r="B182" s="471"/>
      <c r="C182" s="472"/>
      <c r="D182" s="472"/>
      <c r="E182" s="472"/>
      <c r="F182" s="472"/>
      <c r="G182" s="472"/>
      <c r="H182" s="472"/>
      <c r="I182" s="475"/>
      <c r="J182" s="472"/>
      <c r="K182" s="471"/>
      <c r="L182" s="471"/>
      <c r="M182" s="471"/>
      <c r="N182" s="471"/>
      <c r="O182" s="471"/>
      <c r="P182" s="471"/>
      <c r="Q182" s="136"/>
    </row>
    <row r="183" spans="1:17" x14ac:dyDescent="0.2">
      <c r="A183" s="471"/>
      <c r="B183" s="471"/>
      <c r="C183" s="472"/>
      <c r="D183" s="472"/>
      <c r="E183" s="472"/>
      <c r="F183" s="472"/>
      <c r="G183" s="472"/>
      <c r="H183" s="472"/>
      <c r="I183" s="475"/>
      <c r="J183" s="472"/>
      <c r="K183" s="471"/>
      <c r="L183" s="471"/>
      <c r="M183" s="471"/>
      <c r="N183" s="471"/>
      <c r="O183" s="471"/>
      <c r="P183" s="471"/>
      <c r="Q183" s="136"/>
    </row>
    <row r="184" spans="1:17" x14ac:dyDescent="0.2">
      <c r="A184" s="471"/>
      <c r="B184" s="471"/>
      <c r="C184" s="472"/>
      <c r="D184" s="472"/>
      <c r="E184" s="472"/>
      <c r="F184" s="472"/>
      <c r="G184" s="472"/>
      <c r="H184" s="472"/>
      <c r="I184" s="475"/>
      <c r="J184" s="472"/>
      <c r="K184" s="471"/>
      <c r="L184" s="471"/>
      <c r="M184" s="471"/>
      <c r="N184" s="471"/>
      <c r="O184" s="471"/>
      <c r="P184" s="471"/>
      <c r="Q184" s="136"/>
    </row>
    <row r="185" spans="1:17" x14ac:dyDescent="0.2">
      <c r="A185" s="471"/>
      <c r="B185" s="471"/>
      <c r="C185" s="472"/>
      <c r="D185" s="472"/>
      <c r="E185" s="472"/>
      <c r="F185" s="472"/>
      <c r="G185" s="472"/>
      <c r="H185" s="472"/>
      <c r="I185" s="475"/>
      <c r="J185" s="472"/>
      <c r="K185" s="471"/>
      <c r="L185" s="471"/>
      <c r="M185" s="471"/>
      <c r="N185" s="471"/>
      <c r="O185" s="471"/>
      <c r="P185" s="471"/>
      <c r="Q185" s="136"/>
    </row>
    <row r="186" spans="1:17" x14ac:dyDescent="0.2">
      <c r="A186" s="471"/>
      <c r="B186" s="471"/>
      <c r="C186" s="472"/>
      <c r="D186" s="472"/>
      <c r="E186" s="472"/>
      <c r="F186" s="472"/>
      <c r="G186" s="472"/>
      <c r="H186" s="472"/>
      <c r="I186" s="475"/>
      <c r="J186" s="472"/>
      <c r="K186" s="471"/>
      <c r="L186" s="471"/>
      <c r="M186" s="471"/>
      <c r="N186" s="471"/>
      <c r="O186" s="471"/>
      <c r="P186" s="471"/>
      <c r="Q186" s="136"/>
    </row>
    <row r="187" spans="1:17" x14ac:dyDescent="0.2">
      <c r="A187" s="471"/>
      <c r="B187" s="471"/>
      <c r="C187" s="472"/>
      <c r="D187" s="472"/>
      <c r="E187" s="472"/>
      <c r="F187" s="472"/>
      <c r="G187" s="472"/>
      <c r="H187" s="472"/>
      <c r="I187" s="475"/>
      <c r="J187" s="472"/>
      <c r="K187" s="471"/>
      <c r="L187" s="471"/>
      <c r="M187" s="471"/>
      <c r="N187" s="471"/>
      <c r="O187" s="471"/>
      <c r="P187" s="471"/>
      <c r="Q187" s="136"/>
    </row>
    <row r="188" spans="1:17" x14ac:dyDescent="0.2">
      <c r="A188" s="471"/>
      <c r="B188" s="471"/>
      <c r="C188" s="472"/>
      <c r="D188" s="472"/>
      <c r="E188" s="472"/>
      <c r="F188" s="472"/>
      <c r="G188" s="472"/>
      <c r="H188" s="472"/>
      <c r="I188" s="475"/>
      <c r="J188" s="472"/>
      <c r="K188" s="471"/>
      <c r="L188" s="471"/>
      <c r="M188" s="471"/>
      <c r="N188" s="471"/>
      <c r="O188" s="471"/>
      <c r="P188" s="471"/>
      <c r="Q188" s="136"/>
    </row>
    <row r="189" spans="1:17" x14ac:dyDescent="0.2">
      <c r="A189" s="471"/>
      <c r="B189" s="471"/>
      <c r="C189" s="472"/>
      <c r="D189" s="472"/>
      <c r="E189" s="472"/>
      <c r="F189" s="472"/>
      <c r="G189" s="472"/>
      <c r="H189" s="472"/>
      <c r="I189" s="475"/>
      <c r="J189" s="472"/>
      <c r="K189" s="471"/>
      <c r="L189" s="471"/>
      <c r="M189" s="471"/>
      <c r="N189" s="471"/>
      <c r="O189" s="471"/>
      <c r="P189" s="471"/>
      <c r="Q189" s="136"/>
    </row>
    <row r="190" spans="1:17" x14ac:dyDescent="0.2">
      <c r="A190" s="471"/>
      <c r="B190" s="471"/>
      <c r="C190" s="472"/>
      <c r="D190" s="472"/>
      <c r="E190" s="472"/>
      <c r="F190" s="472"/>
      <c r="G190" s="472"/>
      <c r="H190" s="472"/>
      <c r="I190" s="475"/>
      <c r="J190" s="472"/>
      <c r="K190" s="471"/>
      <c r="L190" s="471"/>
      <c r="M190" s="471"/>
      <c r="N190" s="471"/>
      <c r="O190" s="471"/>
      <c r="P190" s="471"/>
      <c r="Q190" s="136"/>
    </row>
    <row r="191" spans="1:17" x14ac:dyDescent="0.2">
      <c r="A191" s="471"/>
      <c r="B191" s="471"/>
      <c r="C191" s="472"/>
      <c r="D191" s="472"/>
      <c r="E191" s="472"/>
      <c r="F191" s="472"/>
      <c r="G191" s="472"/>
      <c r="H191" s="472"/>
      <c r="I191" s="475"/>
      <c r="J191" s="472"/>
      <c r="K191" s="471"/>
      <c r="L191" s="471"/>
      <c r="M191" s="471"/>
      <c r="N191" s="471"/>
      <c r="O191" s="471"/>
      <c r="P191" s="471"/>
      <c r="Q191" s="136"/>
    </row>
    <row r="192" spans="1:17" x14ac:dyDescent="0.2">
      <c r="A192" s="471"/>
      <c r="B192" s="471"/>
      <c r="C192" s="472"/>
      <c r="D192" s="472"/>
      <c r="E192" s="472"/>
      <c r="F192" s="472"/>
      <c r="G192" s="472"/>
      <c r="H192" s="472"/>
      <c r="I192" s="475"/>
      <c r="J192" s="472"/>
      <c r="K192" s="471"/>
      <c r="L192" s="471"/>
      <c r="M192" s="471"/>
      <c r="N192" s="471"/>
      <c r="O192" s="471"/>
      <c r="P192" s="471"/>
      <c r="Q192" s="136"/>
    </row>
    <row r="193" spans="1:17" x14ac:dyDescent="0.2">
      <c r="A193" s="471"/>
      <c r="B193" s="471"/>
      <c r="C193" s="472"/>
      <c r="D193" s="472"/>
      <c r="E193" s="472"/>
      <c r="F193" s="472"/>
      <c r="G193" s="472"/>
      <c r="H193" s="472"/>
      <c r="I193" s="475"/>
      <c r="J193" s="472"/>
      <c r="M193" s="471"/>
      <c r="N193" s="471"/>
      <c r="O193" s="471"/>
      <c r="P193" s="471"/>
      <c r="Q193" s="136"/>
    </row>
    <row r="194" spans="1:17" x14ac:dyDescent="0.2">
      <c r="A194" s="471"/>
      <c r="B194" s="471"/>
      <c r="C194" s="472"/>
      <c r="D194" s="472"/>
      <c r="E194" s="472"/>
      <c r="F194" s="472"/>
      <c r="G194" s="472"/>
      <c r="H194" s="472"/>
      <c r="I194" s="475"/>
      <c r="J194" s="472"/>
      <c r="P194" s="471"/>
      <c r="Q194" s="136"/>
    </row>
    <row r="195" spans="1:17" x14ac:dyDescent="0.2">
      <c r="A195" s="471"/>
      <c r="B195" s="471"/>
      <c r="C195" s="472"/>
      <c r="D195" s="472"/>
      <c r="E195" s="472"/>
      <c r="F195" s="472"/>
      <c r="G195" s="472"/>
      <c r="H195" s="472"/>
      <c r="I195" s="475"/>
      <c r="J195" s="472"/>
      <c r="P195" s="471"/>
      <c r="Q195" s="136"/>
    </row>
    <row r="196" spans="1:17" x14ac:dyDescent="0.2">
      <c r="A196" s="471"/>
      <c r="B196" s="471"/>
      <c r="C196" s="472"/>
      <c r="D196" s="472"/>
      <c r="E196" s="472"/>
      <c r="F196" s="472"/>
      <c r="G196" s="472"/>
      <c r="H196" s="472"/>
      <c r="I196" s="475"/>
      <c r="J196" s="472"/>
      <c r="P196" s="471"/>
      <c r="Q196" s="136"/>
    </row>
    <row r="197" spans="1:17" x14ac:dyDescent="0.2">
      <c r="A197" s="471"/>
      <c r="B197" s="471"/>
      <c r="C197" s="472"/>
      <c r="D197" s="472"/>
      <c r="E197" s="472"/>
      <c r="F197" s="472"/>
      <c r="G197" s="472"/>
      <c r="H197" s="472"/>
      <c r="I197" s="475"/>
      <c r="J197" s="472"/>
      <c r="P197" s="471"/>
      <c r="Q197" s="136"/>
    </row>
    <row r="198" spans="1:17" x14ac:dyDescent="0.2">
      <c r="A198" s="471"/>
      <c r="B198" s="471"/>
      <c r="C198" s="472"/>
      <c r="D198" s="472"/>
      <c r="E198" s="472"/>
      <c r="F198" s="472"/>
      <c r="G198" s="472"/>
      <c r="H198" s="472"/>
      <c r="I198" s="475"/>
      <c r="J198" s="472"/>
      <c r="P198" s="471"/>
      <c r="Q198" s="136"/>
    </row>
    <row r="199" spans="1:17" x14ac:dyDescent="0.2">
      <c r="A199" s="471"/>
      <c r="B199" s="471"/>
      <c r="C199" s="472"/>
      <c r="D199" s="472"/>
      <c r="E199" s="472"/>
      <c r="F199" s="472"/>
      <c r="G199" s="472"/>
      <c r="H199" s="472"/>
      <c r="I199" s="475"/>
      <c r="J199" s="472"/>
      <c r="P199" s="471"/>
      <c r="Q199" s="136"/>
    </row>
    <row r="200" spans="1:17" x14ac:dyDescent="0.2">
      <c r="A200" s="471"/>
      <c r="B200" s="471"/>
      <c r="C200" s="472"/>
      <c r="D200" s="472"/>
      <c r="E200" s="472"/>
      <c r="F200" s="472"/>
      <c r="G200" s="472"/>
      <c r="H200" s="472"/>
      <c r="I200" s="475"/>
      <c r="J200" s="472"/>
      <c r="P200" s="471"/>
      <c r="Q200" s="136"/>
    </row>
    <row r="201" spans="1:17" x14ac:dyDescent="0.2">
      <c r="A201" s="471"/>
      <c r="B201" s="471"/>
      <c r="C201" s="472"/>
      <c r="D201" s="472"/>
      <c r="E201" s="472"/>
      <c r="F201" s="472"/>
      <c r="G201" s="472"/>
      <c r="H201" s="472"/>
      <c r="I201" s="475"/>
      <c r="J201" s="472"/>
      <c r="P201" s="471"/>
      <c r="Q201" s="136"/>
    </row>
    <row r="202" spans="1:17" x14ac:dyDescent="0.2">
      <c r="A202" s="471"/>
      <c r="B202" s="471"/>
      <c r="C202" s="472"/>
      <c r="D202" s="472"/>
      <c r="E202" s="472"/>
      <c r="F202" s="472"/>
      <c r="G202" s="472"/>
      <c r="H202" s="472"/>
      <c r="I202" s="475"/>
      <c r="J202" s="472"/>
      <c r="P202" s="471"/>
      <c r="Q202" s="136"/>
    </row>
    <row r="203" spans="1:17" x14ac:dyDescent="0.2">
      <c r="A203" s="471"/>
      <c r="B203" s="471"/>
      <c r="C203" s="472"/>
      <c r="D203" s="472"/>
      <c r="E203" s="472"/>
      <c r="F203" s="472"/>
      <c r="H203" s="472"/>
      <c r="I203" s="475"/>
      <c r="J203" s="472"/>
      <c r="P203" s="471"/>
      <c r="Q203" s="136"/>
    </row>
    <row r="204" spans="1:17" x14ac:dyDescent="0.2">
      <c r="A204" s="471"/>
      <c r="B204" s="471"/>
      <c r="C204" s="472"/>
      <c r="D204" s="472"/>
      <c r="E204" s="472"/>
      <c r="F204" s="472"/>
      <c r="G204" s="472"/>
      <c r="H204" s="472"/>
      <c r="I204" s="475"/>
      <c r="J204" s="471"/>
      <c r="P204" s="471"/>
      <c r="Q204" s="136"/>
    </row>
    <row r="205" spans="1:17" x14ac:dyDescent="0.2">
      <c r="A205" s="471"/>
      <c r="B205" s="471"/>
      <c r="C205" s="472"/>
      <c r="D205" s="472"/>
      <c r="E205" s="472"/>
      <c r="F205" s="472"/>
      <c r="G205" s="472"/>
      <c r="H205" s="472"/>
      <c r="I205" s="475"/>
      <c r="J205" s="471"/>
      <c r="P205" s="471"/>
    </row>
    <row r="206" spans="1:17" x14ac:dyDescent="0.2">
      <c r="A206" s="471"/>
      <c r="B206" s="471"/>
      <c r="C206" s="472"/>
      <c r="D206" s="472"/>
      <c r="E206" s="472"/>
      <c r="F206" s="472"/>
      <c r="G206" s="472"/>
      <c r="H206" s="472"/>
      <c r="I206" s="475"/>
      <c r="J206" s="471"/>
      <c r="P206" s="471"/>
    </row>
    <row r="207" spans="1:17" x14ac:dyDescent="0.2">
      <c r="A207" s="471"/>
      <c r="B207" s="471"/>
      <c r="C207" s="472"/>
      <c r="D207" s="472"/>
      <c r="E207" s="472"/>
      <c r="F207" s="472"/>
      <c r="G207" s="472"/>
      <c r="H207" s="472"/>
      <c r="I207" s="475"/>
      <c r="J207" s="471"/>
      <c r="P207" s="471"/>
    </row>
    <row r="208" spans="1:17" x14ac:dyDescent="0.2">
      <c r="A208" s="471"/>
      <c r="B208" s="471"/>
      <c r="C208" s="472"/>
      <c r="D208" s="472"/>
      <c r="E208" s="472"/>
      <c r="F208" s="472"/>
      <c r="G208" s="472"/>
      <c r="H208" s="472"/>
      <c r="I208" s="475"/>
      <c r="J208" s="471"/>
      <c r="P208" s="471"/>
    </row>
    <row r="209" spans="1:16" x14ac:dyDescent="0.2">
      <c r="A209" s="471"/>
      <c r="B209" s="471"/>
      <c r="C209" s="472"/>
      <c r="D209" s="472"/>
      <c r="E209" s="472"/>
      <c r="F209" s="472"/>
      <c r="G209" s="472"/>
      <c r="H209" s="472"/>
      <c r="I209" s="475"/>
      <c r="J209" s="471"/>
      <c r="P209" s="471"/>
    </row>
    <row r="210" spans="1:16" x14ac:dyDescent="0.2">
      <c r="A210" s="471"/>
      <c r="B210" s="471"/>
      <c r="C210" s="472"/>
      <c r="D210" s="472"/>
      <c r="E210" s="472"/>
      <c r="F210" s="472"/>
      <c r="G210" s="472"/>
      <c r="H210" s="472"/>
      <c r="I210" s="475"/>
      <c r="J210" s="471"/>
      <c r="P210" s="471"/>
    </row>
    <row r="211" spans="1:16" x14ac:dyDescent="0.2">
      <c r="A211" s="471"/>
      <c r="B211" s="471"/>
      <c r="C211" s="472"/>
      <c r="D211" s="472"/>
      <c r="E211" s="472"/>
      <c r="F211" s="472"/>
      <c r="G211" s="472"/>
      <c r="H211" s="472"/>
      <c r="I211" s="475"/>
      <c r="J211" s="471"/>
      <c r="P211" s="471"/>
    </row>
    <row r="212" spans="1:16" x14ac:dyDescent="0.2">
      <c r="A212" s="471"/>
      <c r="B212" s="471"/>
      <c r="C212" s="472"/>
      <c r="D212" s="472"/>
      <c r="E212" s="472"/>
      <c r="F212" s="472"/>
      <c r="G212" s="472"/>
      <c r="H212" s="472"/>
      <c r="I212" s="475"/>
      <c r="J212" s="471"/>
      <c r="P212" s="471"/>
    </row>
    <row r="213" spans="1:16" x14ac:dyDescent="0.2">
      <c r="A213" s="471"/>
      <c r="B213" s="471"/>
      <c r="C213" s="472"/>
      <c r="D213" s="472"/>
      <c r="E213" s="472"/>
      <c r="F213" s="472"/>
      <c r="G213" s="472"/>
      <c r="H213" s="472"/>
      <c r="I213" s="475"/>
      <c r="J213" s="471"/>
      <c r="P213" s="471"/>
    </row>
    <row r="214" spans="1:16" x14ac:dyDescent="0.2">
      <c r="A214" s="471"/>
      <c r="B214" s="471"/>
      <c r="C214" s="472"/>
      <c r="D214" s="472"/>
      <c r="E214" s="472"/>
      <c r="F214" s="472"/>
      <c r="G214" s="472"/>
      <c r="H214" s="472"/>
      <c r="I214" s="475"/>
      <c r="J214" s="471"/>
      <c r="P214" s="471"/>
    </row>
    <row r="215" spans="1:16" x14ac:dyDescent="0.2">
      <c r="A215" s="471"/>
      <c r="B215" s="471"/>
      <c r="C215" s="472"/>
      <c r="D215" s="472"/>
      <c r="E215" s="472"/>
      <c r="F215" s="472"/>
      <c r="G215" s="472"/>
      <c r="H215" s="472"/>
      <c r="I215" s="475"/>
      <c r="J215" s="471"/>
      <c r="P215" s="471"/>
    </row>
    <row r="216" spans="1:16" x14ac:dyDescent="0.2">
      <c r="A216" s="471"/>
      <c r="B216" s="471"/>
      <c r="C216" s="472"/>
      <c r="D216" s="472"/>
      <c r="E216" s="472"/>
      <c r="F216" s="472"/>
      <c r="G216" s="472"/>
      <c r="H216" s="472"/>
      <c r="I216" s="475"/>
      <c r="J216" s="471"/>
      <c r="P216" s="471"/>
    </row>
    <row r="217" spans="1:16" x14ac:dyDescent="0.2">
      <c r="A217" s="471"/>
      <c r="B217" s="471"/>
      <c r="C217" s="472"/>
      <c r="D217" s="472"/>
      <c r="E217" s="472"/>
      <c r="F217" s="472"/>
      <c r="G217" s="472"/>
      <c r="H217" s="472"/>
      <c r="I217" s="475"/>
      <c r="J217" s="471"/>
      <c r="P217" s="471"/>
    </row>
    <row r="218" spans="1:16" x14ac:dyDescent="0.2">
      <c r="A218" s="471"/>
      <c r="B218" s="471"/>
      <c r="C218" s="472"/>
      <c r="D218" s="472"/>
      <c r="E218" s="472"/>
      <c r="F218" s="472"/>
      <c r="G218" s="472"/>
      <c r="H218" s="472"/>
      <c r="I218" s="475"/>
      <c r="J218" s="471"/>
      <c r="P218" s="471"/>
    </row>
    <row r="219" spans="1:16" x14ac:dyDescent="0.2">
      <c r="A219" s="471"/>
      <c r="B219" s="471"/>
      <c r="C219" s="472"/>
      <c r="D219" s="472"/>
      <c r="E219" s="472"/>
      <c r="F219" s="472"/>
      <c r="G219" s="472"/>
      <c r="H219" s="472"/>
      <c r="I219" s="475"/>
      <c r="J219" s="471"/>
      <c r="P219" s="471"/>
    </row>
    <row r="220" spans="1:16" x14ac:dyDescent="0.2">
      <c r="A220" s="471"/>
      <c r="B220" s="471"/>
      <c r="C220" s="472"/>
      <c r="D220" s="472"/>
      <c r="E220" s="472"/>
      <c r="F220" s="472"/>
      <c r="G220" s="472"/>
      <c r="H220" s="472"/>
      <c r="I220" s="475"/>
      <c r="J220" s="471"/>
      <c r="P220" s="471"/>
    </row>
    <row r="221" spans="1:16" x14ac:dyDescent="0.2">
      <c r="A221" s="471"/>
      <c r="B221" s="471"/>
      <c r="C221" s="472"/>
      <c r="D221" s="472"/>
      <c r="E221" s="472"/>
      <c r="F221" s="472"/>
      <c r="G221" s="472"/>
      <c r="H221" s="472"/>
      <c r="I221" s="475"/>
      <c r="J221" s="471"/>
      <c r="P221" s="471"/>
    </row>
    <row r="222" spans="1:16" x14ac:dyDescent="0.2">
      <c r="A222" s="471"/>
      <c r="B222" s="471"/>
      <c r="C222" s="472"/>
      <c r="D222" s="472"/>
      <c r="E222" s="472"/>
      <c r="F222" s="472"/>
      <c r="G222" s="472"/>
      <c r="H222" s="472"/>
      <c r="I222" s="475"/>
      <c r="J222" s="471"/>
      <c r="P222" s="471"/>
    </row>
    <row r="223" spans="1:16" x14ac:dyDescent="0.2">
      <c r="A223" s="471"/>
      <c r="B223" s="471"/>
      <c r="C223" s="472"/>
      <c r="D223" s="472"/>
      <c r="E223" s="472"/>
      <c r="F223" s="472"/>
      <c r="G223" s="472"/>
      <c r="H223" s="472"/>
      <c r="I223" s="475"/>
      <c r="J223" s="471"/>
      <c r="P223" s="471"/>
    </row>
    <row r="224" spans="1:16" x14ac:dyDescent="0.2">
      <c r="A224" s="471"/>
      <c r="B224" s="471"/>
      <c r="C224" s="472"/>
      <c r="D224" s="472"/>
      <c r="E224" s="472"/>
      <c r="F224" s="472"/>
      <c r="G224" s="472"/>
      <c r="H224" s="472"/>
      <c r="I224" s="475"/>
      <c r="J224" s="471"/>
      <c r="P224" s="471"/>
    </row>
    <row r="225" spans="1:16" x14ac:dyDescent="0.2">
      <c r="A225" s="471"/>
      <c r="B225" s="471"/>
      <c r="C225" s="472"/>
      <c r="D225" s="472"/>
      <c r="E225" s="472"/>
      <c r="F225" s="472"/>
      <c r="G225" s="472"/>
      <c r="H225" s="472"/>
      <c r="I225" s="475"/>
      <c r="J225" s="471"/>
      <c r="P225" s="471"/>
    </row>
    <row r="226" spans="1:16" x14ac:dyDescent="0.2">
      <c r="A226" s="471"/>
      <c r="B226" s="471"/>
      <c r="C226" s="472"/>
      <c r="D226" s="472"/>
      <c r="E226" s="472"/>
      <c r="F226" s="472"/>
      <c r="G226" s="472"/>
      <c r="H226" s="472"/>
      <c r="I226" s="475"/>
      <c r="J226" s="471"/>
      <c r="P226" s="471"/>
    </row>
    <row r="227" spans="1:16" x14ac:dyDescent="0.2">
      <c r="A227" s="471"/>
      <c r="B227" s="471"/>
      <c r="C227" s="472"/>
      <c r="D227" s="472"/>
      <c r="E227" s="472"/>
      <c r="F227" s="472"/>
      <c r="G227" s="472"/>
      <c r="H227" s="472"/>
      <c r="I227" s="475"/>
      <c r="J227" s="471"/>
      <c r="P227" s="471"/>
    </row>
    <row r="228" spans="1:16" x14ac:dyDescent="0.2">
      <c r="A228" s="471"/>
      <c r="B228" s="471"/>
      <c r="C228" s="472"/>
      <c r="D228" s="472"/>
      <c r="E228" s="472"/>
      <c r="F228" s="472"/>
      <c r="G228" s="472"/>
      <c r="H228" s="472"/>
      <c r="I228" s="475"/>
      <c r="J228" s="471"/>
      <c r="P228" s="471"/>
    </row>
    <row r="229" spans="1:16" x14ac:dyDescent="0.2">
      <c r="A229" s="471"/>
      <c r="B229" s="471"/>
      <c r="C229" s="472"/>
      <c r="D229" s="472"/>
      <c r="E229" s="472"/>
      <c r="F229" s="472"/>
      <c r="G229" s="472"/>
      <c r="H229" s="472"/>
      <c r="I229" s="475"/>
      <c r="J229" s="471"/>
      <c r="P229" s="471"/>
    </row>
    <row r="230" spans="1:16" x14ac:dyDescent="0.2">
      <c r="A230" s="471"/>
      <c r="B230" s="471"/>
      <c r="C230" s="472"/>
      <c r="D230" s="472"/>
      <c r="E230" s="472"/>
      <c r="F230" s="472"/>
      <c r="G230" s="472"/>
      <c r="H230" s="472"/>
      <c r="I230" s="475"/>
      <c r="J230" s="471"/>
      <c r="P230" s="471"/>
    </row>
    <row r="231" spans="1:16" x14ac:dyDescent="0.2">
      <c r="A231" s="471"/>
      <c r="B231" s="471"/>
      <c r="C231" s="472"/>
      <c r="D231" s="472"/>
      <c r="E231" s="472"/>
      <c r="F231" s="472"/>
      <c r="G231" s="472"/>
      <c r="H231" s="472"/>
      <c r="I231" s="475"/>
      <c r="J231" s="471"/>
      <c r="P231" s="471"/>
    </row>
    <row r="232" spans="1:16" x14ac:dyDescent="0.2">
      <c r="A232" s="471"/>
      <c r="B232" s="471"/>
      <c r="C232" s="472"/>
      <c r="D232" s="472"/>
      <c r="E232" s="472"/>
      <c r="F232" s="472"/>
      <c r="G232" s="472"/>
      <c r="H232" s="472"/>
      <c r="I232" s="475"/>
      <c r="J232" s="471"/>
      <c r="P232" s="471"/>
    </row>
    <row r="233" spans="1:16" x14ac:dyDescent="0.2">
      <c r="A233" s="471"/>
      <c r="B233" s="471"/>
      <c r="C233" s="472"/>
      <c r="D233" s="472"/>
      <c r="E233" s="472"/>
      <c r="F233" s="472"/>
      <c r="G233" s="472"/>
      <c r="H233" s="472"/>
      <c r="I233" s="475"/>
      <c r="J233" s="471"/>
      <c r="P233" s="471"/>
    </row>
    <row r="234" spans="1:16" x14ac:dyDescent="0.2">
      <c r="A234" s="471"/>
      <c r="B234" s="471"/>
      <c r="C234" s="472"/>
      <c r="D234" s="472"/>
      <c r="E234" s="472"/>
      <c r="F234" s="472"/>
      <c r="G234" s="472"/>
      <c r="H234" s="472"/>
      <c r="I234" s="475"/>
      <c r="P234" s="471"/>
    </row>
    <row r="235" spans="1:16" x14ac:dyDescent="0.2">
      <c r="A235" s="471"/>
      <c r="B235" s="471"/>
      <c r="C235" s="472"/>
      <c r="D235" s="472"/>
      <c r="E235" s="472"/>
      <c r="F235" s="472"/>
      <c r="G235" s="472"/>
      <c r="H235" s="472"/>
      <c r="I235" s="475"/>
      <c r="P235" s="471"/>
    </row>
    <row r="236" spans="1:16" x14ac:dyDescent="0.2">
      <c r="A236" s="471"/>
      <c r="B236" s="471"/>
      <c r="C236" s="472"/>
      <c r="D236" s="472"/>
      <c r="E236" s="472"/>
      <c r="F236" s="472"/>
      <c r="G236" s="472"/>
      <c r="H236" s="472"/>
      <c r="I236" s="475"/>
      <c r="P236" s="471"/>
    </row>
    <row r="237" spans="1:16" x14ac:dyDescent="0.2">
      <c r="A237" s="471"/>
      <c r="B237" s="471"/>
      <c r="C237" s="472"/>
      <c r="D237" s="472"/>
      <c r="E237" s="472"/>
      <c r="F237" s="472"/>
      <c r="G237" s="472"/>
      <c r="H237" s="472"/>
      <c r="I237" s="475"/>
      <c r="P237" s="471"/>
    </row>
    <row r="238" spans="1:16" x14ac:dyDescent="0.2">
      <c r="A238" s="471"/>
      <c r="B238" s="471"/>
      <c r="C238" s="472"/>
      <c r="D238" s="472"/>
      <c r="E238" s="472"/>
      <c r="F238" s="472"/>
      <c r="G238" s="472"/>
      <c r="H238" s="472"/>
      <c r="I238" s="475"/>
      <c r="P238" s="471"/>
    </row>
    <row r="239" spans="1:16" x14ac:dyDescent="0.2">
      <c r="A239" s="471"/>
      <c r="B239" s="471"/>
      <c r="C239" s="472"/>
      <c r="D239" s="472"/>
      <c r="E239" s="472"/>
      <c r="F239" s="472"/>
      <c r="G239" s="472"/>
      <c r="H239" s="472"/>
      <c r="I239" s="475"/>
      <c r="P239" s="471"/>
    </row>
    <row r="240" spans="1:16" x14ac:dyDescent="0.2">
      <c r="A240" s="471"/>
      <c r="B240" s="471"/>
      <c r="C240" s="472"/>
      <c r="D240" s="472"/>
      <c r="E240" s="472"/>
      <c r="F240" s="472"/>
      <c r="G240" s="472"/>
      <c r="H240" s="472"/>
      <c r="I240" s="475"/>
      <c r="P240" s="471"/>
    </row>
    <row r="241" spans="1:16" x14ac:dyDescent="0.2">
      <c r="A241" s="471"/>
      <c r="B241" s="471"/>
      <c r="C241" s="472"/>
      <c r="D241" s="472"/>
      <c r="E241" s="472"/>
      <c r="F241" s="472"/>
      <c r="G241" s="472"/>
      <c r="H241" s="472"/>
      <c r="I241" s="475"/>
      <c r="P241" s="471"/>
    </row>
    <row r="242" spans="1:16" x14ac:dyDescent="0.2">
      <c r="A242" s="471"/>
      <c r="B242" s="471"/>
      <c r="C242" s="472"/>
      <c r="D242" s="472"/>
      <c r="E242" s="472"/>
      <c r="F242" s="472"/>
      <c r="G242" s="472"/>
      <c r="H242" s="472"/>
      <c r="I242" s="475"/>
      <c r="P242" s="471"/>
    </row>
    <row r="243" spans="1:16" x14ac:dyDescent="0.2">
      <c r="A243" s="471"/>
      <c r="B243" s="471"/>
      <c r="C243" s="472"/>
      <c r="D243" s="472"/>
      <c r="E243" s="472"/>
      <c r="F243" s="472"/>
      <c r="G243" s="472"/>
      <c r="H243" s="472"/>
      <c r="I243" s="475"/>
      <c r="P243" s="471"/>
    </row>
    <row r="244" spans="1:16" x14ac:dyDescent="0.2">
      <c r="A244" s="471"/>
      <c r="B244" s="471"/>
      <c r="C244" s="472"/>
      <c r="D244" s="472"/>
      <c r="E244" s="472"/>
      <c r="F244" s="472"/>
      <c r="G244" s="472"/>
      <c r="H244" s="472"/>
      <c r="I244" s="475"/>
      <c r="P244" s="471"/>
    </row>
    <row r="245" spans="1:16" x14ac:dyDescent="0.2">
      <c r="A245" s="471"/>
      <c r="B245" s="471"/>
      <c r="C245" s="472"/>
      <c r="D245" s="472"/>
      <c r="E245" s="472"/>
      <c r="F245" s="472"/>
      <c r="G245" s="472"/>
      <c r="H245" s="472"/>
      <c r="I245" s="475"/>
      <c r="P245" s="471"/>
    </row>
    <row r="246" spans="1:16" x14ac:dyDescent="0.2">
      <c r="A246" s="471"/>
      <c r="B246" s="471"/>
      <c r="C246" s="472"/>
      <c r="D246" s="472"/>
      <c r="E246" s="472"/>
      <c r="F246" s="472"/>
      <c r="G246" s="472"/>
      <c r="H246" s="472"/>
      <c r="I246" s="475"/>
      <c r="P246" s="471"/>
    </row>
    <row r="247" spans="1:16" x14ac:dyDescent="0.2">
      <c r="A247" s="471"/>
      <c r="B247" s="471"/>
      <c r="C247" s="472"/>
      <c r="D247" s="472"/>
      <c r="E247" s="472"/>
      <c r="F247" s="472"/>
      <c r="G247" s="472"/>
      <c r="H247" s="472"/>
      <c r="I247" s="475"/>
      <c r="P247" s="471"/>
    </row>
    <row r="248" spans="1:16" x14ac:dyDescent="0.2">
      <c r="A248" s="471"/>
      <c r="B248" s="471"/>
      <c r="C248" s="472"/>
      <c r="D248" s="472"/>
      <c r="E248" s="472"/>
      <c r="F248" s="472"/>
      <c r="G248" s="472"/>
      <c r="H248" s="472"/>
      <c r="I248" s="475"/>
      <c r="P248" s="471"/>
    </row>
    <row r="249" spans="1:16" x14ac:dyDescent="0.2">
      <c r="A249" s="471"/>
      <c r="B249" s="471"/>
      <c r="C249" s="472"/>
      <c r="D249" s="472"/>
      <c r="E249" s="472"/>
      <c r="F249" s="472"/>
      <c r="G249" s="472"/>
      <c r="H249" s="472"/>
      <c r="I249" s="475"/>
      <c r="P249" s="471"/>
    </row>
    <row r="250" spans="1:16" x14ac:dyDescent="0.2">
      <c r="A250" s="471"/>
      <c r="B250" s="471"/>
      <c r="C250" s="472"/>
      <c r="D250" s="472"/>
      <c r="E250" s="472"/>
      <c r="F250" s="472"/>
      <c r="G250" s="472"/>
      <c r="H250" s="472"/>
      <c r="I250" s="475"/>
      <c r="P250" s="471"/>
    </row>
    <row r="251" spans="1:16" x14ac:dyDescent="0.2">
      <c r="A251" s="471"/>
      <c r="B251" s="471"/>
      <c r="C251" s="472"/>
      <c r="D251" s="472"/>
      <c r="E251" s="472"/>
      <c r="F251" s="472"/>
      <c r="G251" s="472"/>
      <c r="H251" s="472"/>
      <c r="I251" s="475"/>
      <c r="P251" s="471"/>
    </row>
    <row r="252" spans="1:16" x14ac:dyDescent="0.2">
      <c r="A252" s="471"/>
      <c r="B252" s="471"/>
      <c r="C252" s="472"/>
      <c r="D252" s="472"/>
      <c r="E252" s="472"/>
      <c r="F252" s="472"/>
      <c r="G252" s="472"/>
      <c r="H252" s="472"/>
      <c r="I252" s="475"/>
      <c r="P252" s="471"/>
    </row>
    <row r="253" spans="1:16" x14ac:dyDescent="0.2">
      <c r="A253" s="471"/>
      <c r="B253" s="471"/>
      <c r="C253" s="472"/>
      <c r="D253" s="472"/>
      <c r="E253" s="472"/>
      <c r="F253" s="472"/>
      <c r="G253" s="472"/>
      <c r="H253" s="472"/>
      <c r="I253" s="475"/>
      <c r="P253" s="471"/>
    </row>
    <row r="254" spans="1:16" x14ac:dyDescent="0.2">
      <c r="A254" s="471"/>
      <c r="B254" s="471"/>
      <c r="C254" s="472"/>
      <c r="D254" s="472"/>
      <c r="E254" s="472"/>
      <c r="F254" s="472"/>
      <c r="G254" s="472"/>
      <c r="H254" s="472"/>
      <c r="I254" s="475"/>
      <c r="P254" s="471"/>
    </row>
    <row r="255" spans="1:16" x14ac:dyDescent="0.2">
      <c r="A255" s="471"/>
      <c r="B255" s="471"/>
      <c r="C255" s="472"/>
      <c r="D255" s="472"/>
      <c r="E255" s="472"/>
      <c r="F255" s="472"/>
      <c r="G255" s="472"/>
      <c r="H255" s="472"/>
      <c r="I255" s="475"/>
      <c r="P255" s="471"/>
    </row>
    <row r="256" spans="1:16" x14ac:dyDescent="0.2">
      <c r="A256" s="471"/>
      <c r="B256" s="471"/>
      <c r="C256" s="472"/>
      <c r="D256" s="472"/>
      <c r="E256" s="472"/>
      <c r="F256" s="472"/>
      <c r="G256" s="472"/>
      <c r="H256" s="472"/>
      <c r="I256" s="475"/>
      <c r="P256" s="471"/>
    </row>
    <row r="257" spans="1:16" x14ac:dyDescent="0.2">
      <c r="A257" s="471"/>
      <c r="B257" s="471"/>
      <c r="C257" s="472"/>
      <c r="D257" s="472"/>
      <c r="E257" s="472"/>
      <c r="F257" s="472"/>
      <c r="G257" s="472"/>
      <c r="H257" s="472"/>
      <c r="I257" s="475"/>
      <c r="P257" s="471"/>
    </row>
    <row r="258" spans="1:16" x14ac:dyDescent="0.2">
      <c r="A258" s="471"/>
      <c r="B258" s="471"/>
      <c r="C258" s="472"/>
      <c r="D258" s="472"/>
      <c r="E258" s="472"/>
      <c r="F258" s="472"/>
      <c r="G258" s="472"/>
      <c r="H258" s="472"/>
      <c r="I258" s="475"/>
      <c r="P258" s="471"/>
    </row>
    <row r="259" spans="1:16" x14ac:dyDescent="0.2">
      <c r="A259" s="471"/>
      <c r="B259" s="471"/>
      <c r="C259" s="472"/>
      <c r="D259" s="472"/>
      <c r="E259" s="472"/>
      <c r="F259" s="472"/>
      <c r="G259" s="472"/>
      <c r="H259" s="472"/>
      <c r="I259" s="475"/>
      <c r="P259" s="471"/>
    </row>
    <row r="260" spans="1:16" x14ac:dyDescent="0.2">
      <c r="A260" s="471"/>
      <c r="B260" s="471"/>
      <c r="C260" s="472"/>
      <c r="D260" s="472"/>
      <c r="E260" s="472"/>
      <c r="F260" s="472"/>
      <c r="G260" s="472"/>
      <c r="H260" s="472"/>
      <c r="I260" s="475"/>
      <c r="P260" s="471"/>
    </row>
    <row r="261" spans="1:16" x14ac:dyDescent="0.2">
      <c r="A261" s="471"/>
      <c r="B261" s="471"/>
      <c r="C261" s="472"/>
      <c r="D261" s="472"/>
      <c r="E261" s="472"/>
      <c r="F261" s="472"/>
      <c r="G261" s="472"/>
      <c r="H261" s="472"/>
      <c r="I261" s="475"/>
      <c r="P261" s="471"/>
    </row>
    <row r="262" spans="1:16" x14ac:dyDescent="0.2">
      <c r="A262" s="471"/>
      <c r="B262" s="471"/>
      <c r="C262" s="472"/>
      <c r="D262" s="472"/>
      <c r="E262" s="472"/>
      <c r="F262" s="472"/>
      <c r="G262" s="472"/>
      <c r="H262" s="472"/>
      <c r="I262" s="475"/>
      <c r="P262" s="471"/>
    </row>
    <row r="263" spans="1:16" x14ac:dyDescent="0.2">
      <c r="A263" s="471"/>
      <c r="B263" s="471"/>
      <c r="C263" s="472"/>
      <c r="D263" s="472"/>
      <c r="E263" s="472"/>
      <c r="F263" s="472"/>
      <c r="G263" s="472"/>
      <c r="H263" s="472"/>
      <c r="I263" s="475"/>
      <c r="P263" s="471"/>
    </row>
    <row r="264" spans="1:16" x14ac:dyDescent="0.2">
      <c r="A264" s="471"/>
      <c r="B264" s="471"/>
      <c r="C264" s="471"/>
      <c r="D264" s="471"/>
      <c r="E264" s="471"/>
      <c r="F264" s="472"/>
      <c r="G264" s="472"/>
      <c r="H264" s="472"/>
      <c r="I264" s="475"/>
      <c r="P264" s="471"/>
    </row>
    <row r="265" spans="1:16" x14ac:dyDescent="0.2">
      <c r="A265" s="471"/>
      <c r="B265" s="471"/>
      <c r="C265" s="471"/>
      <c r="D265" s="471"/>
      <c r="E265" s="471"/>
      <c r="F265" s="472"/>
      <c r="G265" s="472"/>
      <c r="H265" s="472"/>
      <c r="I265" s="475"/>
      <c r="P265" s="471"/>
    </row>
    <row r="266" spans="1:16" x14ac:dyDescent="0.2">
      <c r="A266" s="471"/>
      <c r="B266" s="471"/>
      <c r="C266" s="471"/>
      <c r="D266" s="471"/>
      <c r="E266" s="471"/>
      <c r="F266" s="472"/>
      <c r="G266" s="472"/>
      <c r="H266" s="472"/>
      <c r="I266" s="475"/>
      <c r="P266" s="471"/>
    </row>
    <row r="267" spans="1:16" x14ac:dyDescent="0.2">
      <c r="A267" s="471"/>
      <c r="B267" s="471"/>
      <c r="C267" s="471"/>
      <c r="D267" s="471"/>
      <c r="E267" s="471"/>
      <c r="F267" s="472"/>
      <c r="G267" s="472"/>
      <c r="H267" s="472"/>
      <c r="I267" s="475"/>
      <c r="P267" s="471"/>
    </row>
    <row r="268" spans="1:16" x14ac:dyDescent="0.2">
      <c r="A268" s="471"/>
      <c r="B268" s="471"/>
      <c r="C268" s="471"/>
      <c r="D268" s="471"/>
      <c r="E268" s="471"/>
      <c r="F268" s="472"/>
      <c r="G268" s="472"/>
      <c r="H268" s="472"/>
      <c r="I268" s="475"/>
      <c r="P268" s="471"/>
    </row>
    <row r="269" spans="1:16" x14ac:dyDescent="0.2">
      <c r="A269" s="471"/>
      <c r="B269" s="471"/>
      <c r="C269" s="471"/>
      <c r="D269" s="471"/>
      <c r="E269" s="471"/>
      <c r="F269" s="472"/>
      <c r="G269" s="472"/>
      <c r="H269" s="472"/>
      <c r="I269" s="475"/>
      <c r="P269" s="471"/>
    </row>
    <row r="270" spans="1:16" x14ac:dyDescent="0.2">
      <c r="A270" s="471"/>
      <c r="B270" s="471"/>
      <c r="C270" s="471"/>
      <c r="D270" s="471"/>
      <c r="E270" s="471"/>
      <c r="F270" s="472"/>
      <c r="G270" s="472"/>
      <c r="H270" s="472"/>
      <c r="I270" s="475"/>
      <c r="P270" s="471"/>
    </row>
    <row r="271" spans="1:16" x14ac:dyDescent="0.2">
      <c r="A271" s="471"/>
      <c r="B271" s="471"/>
      <c r="C271" s="471"/>
      <c r="D271" s="471"/>
      <c r="E271" s="471"/>
      <c r="F271" s="472"/>
      <c r="G271" s="472"/>
      <c r="H271" s="472"/>
      <c r="I271" s="475"/>
      <c r="P271" s="471"/>
    </row>
    <row r="272" spans="1:16" x14ac:dyDescent="0.2">
      <c r="A272" s="471"/>
      <c r="B272" s="471"/>
      <c r="C272" s="471"/>
      <c r="D272" s="471"/>
      <c r="E272" s="471"/>
      <c r="F272" s="472"/>
      <c r="G272" s="472"/>
      <c r="H272" s="472"/>
      <c r="I272" s="475"/>
      <c r="P272" s="471"/>
    </row>
    <row r="273" spans="1:16" x14ac:dyDescent="0.2">
      <c r="A273" s="471"/>
      <c r="B273" s="471"/>
      <c r="C273" s="471"/>
      <c r="D273" s="471"/>
      <c r="E273" s="471"/>
      <c r="F273" s="472"/>
      <c r="G273" s="472"/>
      <c r="H273" s="472"/>
      <c r="I273" s="475"/>
      <c r="P273" s="471"/>
    </row>
    <row r="274" spans="1:16" x14ac:dyDescent="0.2">
      <c r="A274" s="471"/>
      <c r="B274" s="471"/>
      <c r="C274" s="471"/>
      <c r="D274" s="471"/>
      <c r="E274" s="471"/>
      <c r="F274" s="472"/>
      <c r="G274" s="472"/>
      <c r="H274" s="472"/>
      <c r="I274" s="475"/>
      <c r="P274" s="471"/>
    </row>
    <row r="275" spans="1:16" x14ac:dyDescent="0.2">
      <c r="A275" s="471"/>
      <c r="B275" s="471"/>
      <c r="C275" s="471"/>
      <c r="D275" s="471"/>
      <c r="E275" s="471"/>
      <c r="F275" s="472"/>
      <c r="G275" s="472"/>
      <c r="H275" s="472"/>
      <c r="I275" s="475"/>
      <c r="P275" s="471"/>
    </row>
    <row r="276" spans="1:16" x14ac:dyDescent="0.2">
      <c r="A276" s="471"/>
      <c r="B276" s="471"/>
      <c r="C276" s="471"/>
      <c r="D276" s="471"/>
      <c r="E276" s="471"/>
      <c r="F276" s="472"/>
      <c r="G276" s="472"/>
      <c r="H276" s="472"/>
      <c r="I276" s="475"/>
      <c r="P276" s="471"/>
    </row>
    <row r="277" spans="1:16" x14ac:dyDescent="0.2">
      <c r="A277" s="471"/>
      <c r="B277" s="471"/>
      <c r="C277" s="471"/>
      <c r="D277" s="471"/>
      <c r="E277" s="471"/>
      <c r="F277" s="472"/>
      <c r="G277" s="472"/>
      <c r="H277" s="472"/>
      <c r="I277" s="475"/>
      <c r="P277" s="471"/>
    </row>
    <row r="278" spans="1:16" x14ac:dyDescent="0.2">
      <c r="A278" s="471"/>
      <c r="B278" s="471"/>
      <c r="C278" s="471"/>
      <c r="D278" s="471"/>
      <c r="E278" s="471"/>
      <c r="F278" s="472"/>
      <c r="G278" s="472"/>
      <c r="H278" s="472"/>
      <c r="I278" s="475"/>
      <c r="P278" s="471"/>
    </row>
    <row r="279" spans="1:16" x14ac:dyDescent="0.2">
      <c r="A279" s="471"/>
      <c r="B279" s="471"/>
      <c r="C279" s="471"/>
      <c r="D279" s="471"/>
      <c r="E279" s="471"/>
      <c r="F279" s="472"/>
      <c r="G279" s="472"/>
      <c r="H279" s="472"/>
      <c r="I279" s="475"/>
      <c r="P279" s="471"/>
    </row>
    <row r="280" spans="1:16" x14ac:dyDescent="0.2">
      <c r="A280" s="471"/>
      <c r="B280" s="471"/>
      <c r="C280" s="471"/>
      <c r="D280" s="471"/>
      <c r="E280" s="471"/>
      <c r="F280" s="472"/>
      <c r="G280" s="472"/>
      <c r="H280" s="472"/>
      <c r="I280" s="475"/>
      <c r="P280" s="471"/>
    </row>
    <row r="281" spans="1:16" x14ac:dyDescent="0.2">
      <c r="A281" s="471"/>
      <c r="B281" s="471"/>
      <c r="C281" s="471"/>
      <c r="D281" s="471"/>
      <c r="E281" s="471"/>
      <c r="F281" s="472"/>
      <c r="G281" s="472"/>
      <c r="H281" s="472"/>
      <c r="I281" s="475"/>
      <c r="P281" s="471"/>
    </row>
    <row r="282" spans="1:16" x14ac:dyDescent="0.2">
      <c r="A282" s="471"/>
      <c r="B282" s="471"/>
      <c r="C282" s="471"/>
      <c r="D282" s="471"/>
      <c r="E282" s="471"/>
      <c r="F282" s="472"/>
      <c r="G282" s="472"/>
      <c r="H282" s="472"/>
      <c r="I282" s="475"/>
      <c r="P282" s="471"/>
    </row>
    <row r="283" spans="1:16" x14ac:dyDescent="0.2">
      <c r="A283" s="471"/>
      <c r="B283" s="471"/>
      <c r="C283" s="471"/>
      <c r="D283" s="471"/>
      <c r="E283" s="471"/>
      <c r="F283" s="472"/>
      <c r="G283" s="472"/>
      <c r="H283" s="472"/>
      <c r="I283" s="475"/>
      <c r="P283" s="471"/>
    </row>
    <row r="284" spans="1:16" x14ac:dyDescent="0.2">
      <c r="A284" s="471"/>
      <c r="B284" s="471"/>
      <c r="C284" s="471"/>
      <c r="D284" s="471"/>
      <c r="E284" s="471"/>
      <c r="F284" s="472"/>
      <c r="G284" s="472"/>
      <c r="H284" s="472"/>
      <c r="I284" s="475"/>
      <c r="P284" s="471"/>
    </row>
    <row r="285" spans="1:16" x14ac:dyDescent="0.2">
      <c r="A285" s="471"/>
      <c r="B285" s="471"/>
      <c r="C285" s="471"/>
      <c r="D285" s="471"/>
      <c r="E285" s="471"/>
      <c r="F285" s="472"/>
      <c r="G285" s="472"/>
      <c r="H285" s="472"/>
      <c r="I285" s="475"/>
      <c r="P285" s="471"/>
    </row>
    <row r="286" spans="1:16" x14ac:dyDescent="0.2">
      <c r="A286" s="471"/>
      <c r="B286" s="471"/>
      <c r="C286" s="471"/>
      <c r="D286" s="471"/>
      <c r="E286" s="471"/>
      <c r="F286" s="472"/>
      <c r="G286" s="472"/>
      <c r="H286" s="472"/>
      <c r="I286" s="475"/>
      <c r="P286" s="471"/>
    </row>
    <row r="287" spans="1:16" x14ac:dyDescent="0.2">
      <c r="A287" s="471"/>
      <c r="B287" s="471"/>
      <c r="C287" s="471"/>
      <c r="D287" s="471"/>
      <c r="E287" s="471"/>
      <c r="F287" s="472"/>
      <c r="G287" s="472"/>
      <c r="H287" s="472"/>
      <c r="I287" s="475"/>
      <c r="P287" s="471"/>
    </row>
    <row r="288" spans="1:16" x14ac:dyDescent="0.2">
      <c r="A288" s="471"/>
      <c r="B288" s="471"/>
      <c r="C288" s="471"/>
      <c r="D288" s="471"/>
      <c r="E288" s="471"/>
      <c r="F288" s="472"/>
      <c r="G288" s="472"/>
      <c r="H288" s="472"/>
      <c r="I288" s="475"/>
      <c r="P288" s="471"/>
    </row>
    <row r="289" spans="1:16" x14ac:dyDescent="0.2">
      <c r="A289" s="471"/>
      <c r="B289" s="471"/>
      <c r="C289" s="471"/>
      <c r="D289" s="471"/>
      <c r="E289" s="471"/>
      <c r="F289" s="472"/>
      <c r="G289" s="472"/>
      <c r="H289" s="472"/>
      <c r="I289" s="475"/>
      <c r="P289" s="471"/>
    </row>
    <row r="290" spans="1:16" x14ac:dyDescent="0.2">
      <c r="A290" s="471"/>
      <c r="B290" s="471"/>
      <c r="C290" s="471"/>
      <c r="D290" s="471"/>
      <c r="E290" s="471"/>
      <c r="F290" s="472"/>
      <c r="G290" s="472"/>
      <c r="H290" s="472"/>
      <c r="I290" s="475"/>
      <c r="P290" s="471"/>
    </row>
    <row r="291" spans="1:16" x14ac:dyDescent="0.2">
      <c r="C291" s="471"/>
      <c r="D291" s="471"/>
      <c r="E291" s="471"/>
      <c r="F291" s="472"/>
      <c r="G291" s="472"/>
      <c r="H291" s="472"/>
      <c r="I291" s="475"/>
      <c r="P291" s="471"/>
    </row>
    <row r="292" spans="1:16" x14ac:dyDescent="0.2">
      <c r="C292" s="466"/>
      <c r="D292" s="466"/>
      <c r="E292" s="466"/>
      <c r="F292" s="472"/>
      <c r="G292" s="472"/>
      <c r="H292" s="472"/>
      <c r="I292" s="475"/>
      <c r="P292" s="471"/>
    </row>
    <row r="293" spans="1:16" x14ac:dyDescent="0.2">
      <c r="C293" s="466"/>
      <c r="D293" s="466"/>
      <c r="E293" s="466"/>
      <c r="F293" s="472"/>
      <c r="G293" s="472"/>
      <c r="H293" s="472"/>
      <c r="I293" s="475"/>
      <c r="P293" s="471"/>
    </row>
    <row r="294" spans="1:16" x14ac:dyDescent="0.2">
      <c r="C294" s="466"/>
      <c r="D294" s="466"/>
      <c r="E294" s="466"/>
      <c r="F294" s="472"/>
      <c r="G294" s="472"/>
      <c r="H294" s="472"/>
      <c r="I294" s="475"/>
      <c r="P294" s="471"/>
    </row>
    <row r="295" spans="1:16" x14ac:dyDescent="0.2">
      <c r="C295" s="466"/>
      <c r="D295" s="466"/>
      <c r="E295" s="466"/>
      <c r="F295" s="472"/>
      <c r="G295" s="472"/>
      <c r="H295" s="472"/>
      <c r="I295" s="475"/>
      <c r="P295" s="471"/>
    </row>
    <row r="296" spans="1:16" x14ac:dyDescent="0.2">
      <c r="C296" s="466"/>
      <c r="D296" s="466"/>
      <c r="E296" s="466"/>
      <c r="F296" s="472"/>
      <c r="G296" s="472"/>
      <c r="H296" s="472"/>
      <c r="I296" s="475"/>
      <c r="P296" s="471"/>
    </row>
    <row r="297" spans="1:16" x14ac:dyDescent="0.2">
      <c r="C297" s="466"/>
      <c r="D297" s="466"/>
      <c r="E297" s="466"/>
      <c r="F297" s="472"/>
      <c r="G297" s="472"/>
      <c r="H297" s="472"/>
      <c r="I297" s="475"/>
      <c r="P297" s="471"/>
    </row>
    <row r="298" spans="1:16" x14ac:dyDescent="0.2">
      <c r="C298" s="466"/>
      <c r="D298" s="466"/>
      <c r="E298" s="466"/>
      <c r="F298" s="472"/>
      <c r="G298" s="472"/>
      <c r="H298" s="472"/>
      <c r="I298" s="475"/>
      <c r="P298" s="471"/>
    </row>
    <row r="299" spans="1:16" x14ac:dyDescent="0.2">
      <c r="C299" s="466"/>
      <c r="D299" s="466"/>
      <c r="E299" s="466"/>
      <c r="F299" s="472"/>
      <c r="G299" s="472"/>
      <c r="H299" s="472"/>
      <c r="I299" s="475"/>
      <c r="P299" s="471"/>
    </row>
    <row r="300" spans="1:16" x14ac:dyDescent="0.2">
      <c r="C300" s="466"/>
      <c r="D300" s="466"/>
      <c r="E300" s="466"/>
      <c r="F300" s="472"/>
      <c r="G300" s="472"/>
      <c r="H300" s="472"/>
      <c r="I300" s="475"/>
      <c r="P300" s="471"/>
    </row>
    <row r="301" spans="1:16" x14ac:dyDescent="0.2">
      <c r="C301" s="466"/>
      <c r="D301" s="466"/>
      <c r="E301" s="466"/>
      <c r="F301" s="472"/>
      <c r="G301" s="472"/>
      <c r="H301" s="472"/>
      <c r="I301" s="475"/>
      <c r="P301" s="471"/>
    </row>
    <row r="302" spans="1:16" x14ac:dyDescent="0.2">
      <c r="C302" s="466"/>
      <c r="D302" s="466"/>
      <c r="E302" s="466"/>
      <c r="F302" s="472"/>
      <c r="G302" s="472"/>
      <c r="H302" s="472"/>
      <c r="I302" s="475"/>
      <c r="P302" s="471"/>
    </row>
    <row r="303" spans="1:16" x14ac:dyDescent="0.2">
      <c r="C303" s="466"/>
      <c r="D303" s="466"/>
      <c r="E303" s="466"/>
      <c r="F303" s="472"/>
      <c r="G303" s="472"/>
      <c r="H303" s="472"/>
      <c r="I303" s="475"/>
      <c r="P303" s="471"/>
    </row>
    <row r="304" spans="1:16" x14ac:dyDescent="0.2">
      <c r="C304" s="466"/>
      <c r="D304" s="466"/>
      <c r="E304" s="466"/>
      <c r="F304" s="472"/>
      <c r="G304" s="472"/>
      <c r="H304" s="472"/>
      <c r="I304" s="475"/>
      <c r="P304" s="471"/>
    </row>
    <row r="305" spans="3:16" x14ac:dyDescent="0.2">
      <c r="C305" s="466"/>
      <c r="D305" s="466"/>
      <c r="E305" s="466"/>
      <c r="F305" s="472"/>
      <c r="G305" s="472"/>
      <c r="H305" s="472"/>
      <c r="I305" s="475"/>
      <c r="P305" s="471"/>
    </row>
    <row r="306" spans="3:16" x14ac:dyDescent="0.2">
      <c r="C306" s="466"/>
      <c r="D306" s="466"/>
      <c r="E306" s="466"/>
      <c r="F306" s="472"/>
      <c r="G306" s="472"/>
      <c r="H306" s="472"/>
      <c r="I306" s="475"/>
      <c r="P306" s="471"/>
    </row>
    <row r="307" spans="3:16" x14ac:dyDescent="0.2">
      <c r="C307" s="466"/>
      <c r="D307" s="466"/>
      <c r="E307" s="466"/>
      <c r="F307" s="472"/>
      <c r="G307" s="472"/>
      <c r="H307" s="472"/>
      <c r="I307" s="475"/>
      <c r="P307" s="471"/>
    </row>
    <row r="308" spans="3:16" x14ac:dyDescent="0.2">
      <c r="C308" s="466"/>
      <c r="D308" s="466"/>
      <c r="E308" s="466"/>
      <c r="F308" s="472"/>
      <c r="G308" s="472"/>
      <c r="H308" s="472"/>
      <c r="I308" s="475"/>
      <c r="P308" s="471"/>
    </row>
    <row r="309" spans="3:16" x14ac:dyDescent="0.2">
      <c r="C309" s="466"/>
      <c r="D309" s="466"/>
      <c r="E309" s="466"/>
      <c r="F309" s="472"/>
      <c r="G309" s="472"/>
      <c r="H309" s="472"/>
      <c r="I309" s="475"/>
      <c r="P309" s="471"/>
    </row>
    <row r="310" spans="3:16" x14ac:dyDescent="0.2">
      <c r="C310" s="466"/>
      <c r="D310" s="466"/>
      <c r="E310" s="466"/>
      <c r="F310" s="472"/>
      <c r="G310" s="472"/>
      <c r="H310" s="472"/>
      <c r="I310" s="472"/>
      <c r="P310" s="471"/>
    </row>
    <row r="311" spans="3:16" x14ac:dyDescent="0.2">
      <c r="C311" s="466"/>
      <c r="D311" s="466"/>
      <c r="E311" s="466"/>
      <c r="F311" s="472"/>
      <c r="G311" s="472"/>
      <c r="H311" s="472"/>
      <c r="I311" s="472"/>
      <c r="P311" s="471"/>
    </row>
    <row r="312" spans="3:16" x14ac:dyDescent="0.2">
      <c r="C312" s="466"/>
      <c r="D312" s="466"/>
      <c r="E312" s="466"/>
      <c r="F312" s="472"/>
      <c r="G312" s="472"/>
      <c r="H312" s="472"/>
      <c r="I312" s="472"/>
      <c r="P312" s="471"/>
    </row>
    <row r="313" spans="3:16" x14ac:dyDescent="0.2">
      <c r="C313" s="466"/>
      <c r="D313" s="466"/>
      <c r="E313" s="466"/>
      <c r="F313" s="472"/>
      <c r="G313" s="472"/>
      <c r="H313" s="472"/>
      <c r="I313" s="472"/>
      <c r="P313" s="471"/>
    </row>
    <row r="314" spans="3:16" x14ac:dyDescent="0.2">
      <c r="C314" s="466"/>
      <c r="D314" s="466"/>
      <c r="E314" s="466"/>
      <c r="F314" s="472"/>
      <c r="G314" s="472"/>
      <c r="H314" s="472"/>
      <c r="I314" s="472"/>
      <c r="P314" s="471"/>
    </row>
    <row r="315" spans="3:16" x14ac:dyDescent="0.2">
      <c r="C315" s="466"/>
      <c r="D315" s="466"/>
      <c r="E315" s="466"/>
      <c r="F315" s="472"/>
      <c r="G315" s="472"/>
      <c r="H315" s="472"/>
      <c r="I315" s="472"/>
      <c r="P315" s="471"/>
    </row>
    <row r="316" spans="3:16" x14ac:dyDescent="0.2">
      <c r="C316" s="466"/>
      <c r="D316" s="466"/>
      <c r="E316" s="466"/>
      <c r="F316" s="472"/>
      <c r="G316" s="472"/>
      <c r="H316" s="466"/>
      <c r="I316" s="466"/>
      <c r="P316" s="471"/>
    </row>
    <row r="317" spans="3:16" x14ac:dyDescent="0.2">
      <c r="C317" s="466"/>
      <c r="D317" s="466"/>
      <c r="E317" s="466"/>
      <c r="F317" s="471"/>
      <c r="G317" s="471"/>
      <c r="H317" s="466"/>
      <c r="I317" s="466"/>
      <c r="P317" s="471"/>
    </row>
    <row r="318" spans="3:16" x14ac:dyDescent="0.2">
      <c r="C318" s="466"/>
      <c r="D318" s="466"/>
      <c r="E318" s="466"/>
      <c r="F318" s="471"/>
      <c r="G318" s="471"/>
      <c r="H318" s="466"/>
      <c r="I318" s="466"/>
      <c r="P318" s="471"/>
    </row>
    <row r="319" spans="3:16" x14ac:dyDescent="0.2">
      <c r="C319" s="466"/>
      <c r="D319" s="466"/>
      <c r="E319" s="466"/>
      <c r="F319" s="471"/>
      <c r="G319" s="471"/>
      <c r="H319" s="466"/>
      <c r="I319" s="466"/>
      <c r="P319" s="471"/>
    </row>
    <row r="320" spans="3:16" x14ac:dyDescent="0.2">
      <c r="C320" s="466"/>
      <c r="D320" s="466"/>
      <c r="E320" s="466"/>
      <c r="F320" s="471"/>
      <c r="G320" s="471"/>
      <c r="H320" s="466"/>
      <c r="I320" s="466"/>
      <c r="P320" s="471"/>
    </row>
    <row r="321" spans="3:16" x14ac:dyDescent="0.2">
      <c r="C321" s="466"/>
      <c r="D321" s="466"/>
      <c r="E321" s="466"/>
      <c r="F321" s="471"/>
      <c r="G321" s="471"/>
      <c r="H321" s="466"/>
      <c r="I321" s="466"/>
      <c r="P321" s="471"/>
    </row>
    <row r="322" spans="3:16" x14ac:dyDescent="0.2">
      <c r="C322" s="466"/>
      <c r="D322" s="466"/>
      <c r="E322" s="466"/>
      <c r="F322" s="471"/>
      <c r="G322" s="471"/>
      <c r="H322" s="466"/>
      <c r="I322" s="466"/>
      <c r="P322" s="471"/>
    </row>
    <row r="323" spans="3:16" x14ac:dyDescent="0.2">
      <c r="C323" s="466"/>
      <c r="D323" s="466"/>
      <c r="E323" s="466"/>
      <c r="F323" s="471"/>
      <c r="G323" s="471"/>
      <c r="H323" s="466"/>
      <c r="I323" s="466"/>
      <c r="P323" s="471"/>
    </row>
    <row r="324" spans="3:16" x14ac:dyDescent="0.2">
      <c r="C324" s="466"/>
      <c r="D324" s="466"/>
      <c r="E324" s="466"/>
      <c r="F324" s="471"/>
      <c r="G324" s="471"/>
      <c r="H324" s="466"/>
      <c r="I324" s="466"/>
      <c r="P324" s="471"/>
    </row>
    <row r="325" spans="3:16" x14ac:dyDescent="0.2">
      <c r="C325" s="466"/>
      <c r="D325" s="466"/>
      <c r="E325" s="466"/>
      <c r="F325" s="471"/>
      <c r="G325" s="471"/>
      <c r="H325" s="466"/>
      <c r="I325" s="466"/>
      <c r="P325" s="471"/>
    </row>
    <row r="326" spans="3:16" x14ac:dyDescent="0.2">
      <c r="C326" s="466"/>
      <c r="D326" s="466"/>
      <c r="E326" s="466"/>
      <c r="F326" s="471"/>
      <c r="G326" s="471"/>
      <c r="H326" s="466"/>
      <c r="I326" s="466"/>
      <c r="P326" s="471"/>
    </row>
    <row r="327" spans="3:16" x14ac:dyDescent="0.2">
      <c r="C327" s="466"/>
      <c r="D327" s="466"/>
      <c r="E327" s="466"/>
      <c r="F327" s="471"/>
      <c r="G327" s="471"/>
      <c r="H327" s="466"/>
      <c r="I327" s="466"/>
      <c r="P327" s="471"/>
    </row>
    <row r="328" spans="3:16" x14ac:dyDescent="0.2">
      <c r="C328" s="466"/>
      <c r="D328" s="466"/>
      <c r="E328" s="466"/>
      <c r="F328" s="471"/>
      <c r="G328" s="471"/>
      <c r="H328" s="466"/>
      <c r="I328" s="466"/>
      <c r="P328" s="471"/>
    </row>
    <row r="329" spans="3:16" x14ac:dyDescent="0.2">
      <c r="C329" s="466"/>
      <c r="D329" s="466"/>
      <c r="E329" s="466"/>
      <c r="F329" s="471"/>
      <c r="G329" s="471"/>
      <c r="H329" s="466"/>
      <c r="I329" s="466"/>
    </row>
    <row r="330" spans="3:16" x14ac:dyDescent="0.2">
      <c r="C330" s="466"/>
      <c r="D330" s="466"/>
      <c r="E330" s="466"/>
      <c r="F330" s="471"/>
      <c r="G330" s="471"/>
      <c r="H330" s="466"/>
      <c r="I330" s="466"/>
    </row>
    <row r="331" spans="3:16" x14ac:dyDescent="0.2">
      <c r="C331" s="466"/>
      <c r="D331" s="466"/>
      <c r="E331" s="466"/>
      <c r="F331" s="471"/>
      <c r="G331" s="471"/>
      <c r="H331" s="466"/>
      <c r="I331" s="466"/>
    </row>
    <row r="332" spans="3:16" x14ac:dyDescent="0.2">
      <c r="C332" s="466"/>
      <c r="D332" s="466"/>
      <c r="E332" s="466"/>
      <c r="F332" s="471"/>
      <c r="G332" s="471"/>
      <c r="H332" s="466"/>
      <c r="I332" s="466"/>
    </row>
    <row r="333" spans="3:16" x14ac:dyDescent="0.2">
      <c r="C333" s="466"/>
      <c r="D333" s="466"/>
      <c r="E333" s="466"/>
      <c r="F333" s="471"/>
      <c r="G333" s="471"/>
      <c r="H333" s="466"/>
      <c r="I333" s="466"/>
    </row>
    <row r="334" spans="3:16" x14ac:dyDescent="0.2">
      <c r="C334" s="466"/>
      <c r="D334" s="466"/>
      <c r="E334" s="466"/>
      <c r="F334" s="471"/>
      <c r="G334" s="471"/>
      <c r="H334" s="466"/>
      <c r="I334" s="466"/>
    </row>
    <row r="335" spans="3:16" x14ac:dyDescent="0.2">
      <c r="C335" s="466"/>
      <c r="D335" s="466"/>
      <c r="E335" s="466"/>
      <c r="F335" s="471"/>
      <c r="G335" s="471"/>
      <c r="H335" s="466"/>
      <c r="I335" s="466"/>
    </row>
    <row r="336" spans="3:16" x14ac:dyDescent="0.2">
      <c r="C336" s="466"/>
      <c r="D336" s="466"/>
      <c r="E336" s="466"/>
      <c r="F336" s="471"/>
      <c r="G336" s="471"/>
      <c r="H336" s="466"/>
      <c r="I336" s="466"/>
    </row>
    <row r="337" spans="3:9" x14ac:dyDescent="0.2">
      <c r="C337" s="466"/>
      <c r="D337" s="466"/>
      <c r="E337" s="466"/>
      <c r="F337" s="471"/>
      <c r="G337" s="471"/>
      <c r="H337" s="466"/>
      <c r="I337" s="466"/>
    </row>
    <row r="338" spans="3:9" x14ac:dyDescent="0.2">
      <c r="C338" s="466"/>
      <c r="D338" s="466"/>
      <c r="E338" s="466"/>
      <c r="F338" s="471"/>
      <c r="G338" s="471"/>
      <c r="H338" s="466"/>
      <c r="I338" s="466"/>
    </row>
    <row r="339" spans="3:9" x14ac:dyDescent="0.2">
      <c r="C339" s="466"/>
      <c r="D339" s="466"/>
      <c r="E339" s="466"/>
      <c r="F339" s="471"/>
      <c r="G339" s="471"/>
      <c r="H339" s="466"/>
      <c r="I339" s="466"/>
    </row>
    <row r="340" spans="3:9" x14ac:dyDescent="0.2">
      <c r="C340" s="466"/>
      <c r="D340" s="466"/>
      <c r="E340" s="466"/>
      <c r="F340" s="471"/>
      <c r="G340" s="471"/>
      <c r="H340" s="466"/>
      <c r="I340" s="466"/>
    </row>
    <row r="341" spans="3:9" x14ac:dyDescent="0.2">
      <c r="C341" s="466"/>
      <c r="D341" s="466"/>
      <c r="E341" s="466"/>
      <c r="F341" s="471"/>
      <c r="G341" s="471"/>
      <c r="H341" s="466"/>
      <c r="I341" s="466"/>
    </row>
    <row r="342" spans="3:9" x14ac:dyDescent="0.2">
      <c r="C342" s="466"/>
      <c r="D342" s="466"/>
      <c r="E342" s="466"/>
      <c r="F342" s="471"/>
      <c r="G342" s="471"/>
      <c r="H342" s="466"/>
      <c r="I342" s="466"/>
    </row>
    <row r="343" spans="3:9" x14ac:dyDescent="0.2">
      <c r="C343" s="466"/>
      <c r="D343" s="466"/>
      <c r="E343" s="466"/>
      <c r="F343" s="471"/>
      <c r="G343" s="471"/>
      <c r="H343" s="466"/>
      <c r="I343" s="466"/>
    </row>
    <row r="344" spans="3:9" x14ac:dyDescent="0.2">
      <c r="C344" s="466"/>
      <c r="D344" s="466"/>
      <c r="E344" s="466"/>
      <c r="F344" s="471"/>
      <c r="G344" s="471"/>
      <c r="H344" s="466"/>
      <c r="I344" s="466"/>
    </row>
    <row r="345" spans="3:9" x14ac:dyDescent="0.2">
      <c r="C345" s="466"/>
      <c r="D345" s="466"/>
      <c r="E345" s="466"/>
      <c r="F345" s="466"/>
      <c r="G345" s="466"/>
      <c r="H345" s="466"/>
      <c r="I345" s="466"/>
    </row>
    <row r="346" spans="3:9" x14ac:dyDescent="0.2">
      <c r="C346" s="466"/>
      <c r="D346" s="466"/>
      <c r="E346" s="466"/>
      <c r="F346" s="466"/>
      <c r="G346" s="466"/>
      <c r="H346" s="466"/>
      <c r="I346" s="466"/>
    </row>
    <row r="347" spans="3:9" x14ac:dyDescent="0.2">
      <c r="C347" s="466"/>
      <c r="D347" s="466"/>
      <c r="E347" s="466"/>
      <c r="F347" s="466"/>
      <c r="G347" s="466"/>
      <c r="H347" s="466"/>
      <c r="I347" s="466"/>
    </row>
    <row r="348" spans="3:9" x14ac:dyDescent="0.2">
      <c r="C348" s="466"/>
      <c r="D348" s="466"/>
      <c r="E348" s="466"/>
      <c r="F348" s="466"/>
      <c r="G348" s="466"/>
      <c r="H348" s="466"/>
      <c r="I348" s="466"/>
    </row>
    <row r="349" spans="3:9" x14ac:dyDescent="0.2">
      <c r="C349" s="466"/>
      <c r="D349" s="466"/>
      <c r="E349" s="466"/>
      <c r="F349" s="466"/>
      <c r="G349" s="466"/>
      <c r="H349" s="466"/>
      <c r="I349" s="466"/>
    </row>
    <row r="350" spans="3:9" x14ac:dyDescent="0.2">
      <c r="C350" s="466"/>
      <c r="D350" s="466"/>
      <c r="E350" s="466"/>
      <c r="F350" s="466"/>
      <c r="G350" s="466"/>
      <c r="H350" s="466"/>
      <c r="I350" s="466"/>
    </row>
    <row r="351" spans="3:9" x14ac:dyDescent="0.2">
      <c r="C351" s="466"/>
      <c r="D351" s="466"/>
      <c r="E351" s="466"/>
      <c r="F351" s="466"/>
      <c r="G351" s="466"/>
      <c r="H351" s="466"/>
      <c r="I351" s="466"/>
    </row>
    <row r="352" spans="3:9" x14ac:dyDescent="0.2">
      <c r="C352" s="466"/>
      <c r="D352" s="466"/>
      <c r="E352" s="466"/>
      <c r="F352" s="466"/>
      <c r="G352" s="466"/>
      <c r="H352" s="466"/>
      <c r="I352" s="466"/>
    </row>
    <row r="353" spans="2:9" x14ac:dyDescent="0.2">
      <c r="C353" s="466"/>
      <c r="D353" s="466"/>
      <c r="E353" s="466"/>
      <c r="F353" s="466"/>
      <c r="G353" s="466"/>
      <c r="H353" s="466"/>
      <c r="I353" s="466"/>
    </row>
    <row r="354" spans="2:9" x14ac:dyDescent="0.2">
      <c r="C354" s="466"/>
      <c r="D354" s="466"/>
      <c r="E354" s="466"/>
      <c r="F354" s="466"/>
      <c r="G354" s="466"/>
      <c r="H354" s="466"/>
      <c r="I354" s="466"/>
    </row>
    <row r="355" spans="2:9" x14ac:dyDescent="0.2">
      <c r="C355" s="466"/>
      <c r="D355" s="466"/>
      <c r="E355" s="466"/>
      <c r="F355" s="466"/>
      <c r="G355" s="466"/>
      <c r="H355" s="466"/>
      <c r="I355" s="466"/>
    </row>
    <row r="356" spans="2:9" x14ac:dyDescent="0.2">
      <c r="C356" s="466"/>
      <c r="D356" s="466"/>
      <c r="E356" s="466"/>
      <c r="F356" s="466"/>
      <c r="G356" s="466"/>
      <c r="H356" s="466"/>
      <c r="I356" s="466"/>
    </row>
    <row r="357" spans="2:9" x14ac:dyDescent="0.2">
      <c r="C357" s="466"/>
      <c r="D357" s="466"/>
      <c r="E357" s="466"/>
      <c r="F357" s="466"/>
      <c r="G357" s="466"/>
      <c r="H357" s="466"/>
      <c r="I357" s="466"/>
    </row>
    <row r="358" spans="2:9" x14ac:dyDescent="0.2">
      <c r="C358" s="466"/>
      <c r="D358" s="466"/>
      <c r="E358" s="466"/>
      <c r="F358" s="466"/>
      <c r="G358" s="466"/>
      <c r="H358" s="466"/>
      <c r="I358" s="466"/>
    </row>
    <row r="359" spans="2:9" x14ac:dyDescent="0.2">
      <c r="C359" s="466"/>
      <c r="D359" s="466"/>
      <c r="E359" s="466"/>
      <c r="F359" s="466"/>
      <c r="G359" s="466"/>
      <c r="H359" s="466"/>
      <c r="I359" s="466"/>
    </row>
    <row r="360" spans="2:9" x14ac:dyDescent="0.2">
      <c r="C360" s="466"/>
      <c r="D360" s="466"/>
      <c r="E360" s="466"/>
      <c r="F360" s="466"/>
      <c r="G360" s="466"/>
      <c r="H360" s="466"/>
      <c r="I360" s="466"/>
    </row>
    <row r="361" spans="2:9" x14ac:dyDescent="0.2">
      <c r="C361" s="466"/>
      <c r="D361" s="466"/>
      <c r="E361" s="466"/>
      <c r="F361" s="466"/>
      <c r="G361" s="466"/>
      <c r="H361" s="466"/>
      <c r="I361" s="466"/>
    </row>
    <row r="362" spans="2:9" x14ac:dyDescent="0.2">
      <c r="C362" s="466"/>
      <c r="D362" s="466"/>
      <c r="E362" s="466"/>
      <c r="F362" s="466"/>
      <c r="G362" s="466"/>
      <c r="H362" s="466"/>
      <c r="I362" s="466"/>
    </row>
    <row r="363" spans="2:9" x14ac:dyDescent="0.2">
      <c r="C363" s="466"/>
      <c r="D363" s="466"/>
      <c r="E363" s="466"/>
      <c r="F363" s="466"/>
      <c r="G363" s="466"/>
      <c r="H363" s="466"/>
      <c r="I363" s="466"/>
    </row>
    <row r="364" spans="2:9" x14ac:dyDescent="0.2">
      <c r="C364" s="466"/>
      <c r="D364" s="466"/>
      <c r="E364" s="466"/>
      <c r="F364" s="466"/>
      <c r="G364" s="466"/>
      <c r="H364" s="466"/>
      <c r="I364" s="466"/>
    </row>
    <row r="365" spans="2:9" x14ac:dyDescent="0.2">
      <c r="C365" s="466"/>
      <c r="D365" s="466"/>
      <c r="E365" s="466"/>
      <c r="F365" s="466"/>
      <c r="G365" s="466"/>
      <c r="H365" s="466"/>
      <c r="I365" s="466"/>
    </row>
    <row r="366" spans="2:9" x14ac:dyDescent="0.2">
      <c r="C366" s="466"/>
      <c r="D366" s="466"/>
      <c r="E366" s="466"/>
      <c r="F366" s="466"/>
      <c r="G366" s="466"/>
      <c r="H366" s="466"/>
      <c r="I366" s="466"/>
    </row>
    <row r="367" spans="2:9" x14ac:dyDescent="0.2">
      <c r="C367" s="466"/>
      <c r="D367" s="466"/>
      <c r="E367" s="466"/>
      <c r="F367" s="466"/>
      <c r="G367" s="466"/>
      <c r="H367" s="466"/>
      <c r="I367" s="466"/>
    </row>
    <row r="368" spans="2:9" x14ac:dyDescent="0.2">
      <c r="B368" s="472"/>
      <c r="C368" s="466"/>
      <c r="D368" s="466"/>
      <c r="E368" s="466"/>
      <c r="F368" s="466"/>
      <c r="G368" s="466"/>
      <c r="H368" s="466"/>
      <c r="I368" s="466"/>
    </row>
    <row r="369" spans="2:9" x14ac:dyDescent="0.2">
      <c r="B369" s="472"/>
      <c r="C369" s="466"/>
      <c r="D369" s="466"/>
      <c r="E369" s="466"/>
      <c r="F369" s="466"/>
      <c r="G369" s="466"/>
      <c r="H369" s="466"/>
      <c r="I369" s="466"/>
    </row>
    <row r="370" spans="2:9" x14ac:dyDescent="0.2">
      <c r="B370" s="472"/>
      <c r="C370" s="466"/>
      <c r="D370" s="466"/>
      <c r="E370" s="466"/>
      <c r="F370" s="466"/>
      <c r="G370" s="466"/>
      <c r="H370" s="466"/>
      <c r="I370" s="466"/>
    </row>
    <row r="371" spans="2:9" x14ac:dyDescent="0.2">
      <c r="B371" s="472"/>
      <c r="C371" s="466"/>
      <c r="D371" s="466"/>
      <c r="E371" s="466"/>
      <c r="F371" s="466"/>
      <c r="G371" s="466"/>
      <c r="H371" s="466"/>
      <c r="I371" s="466"/>
    </row>
    <row r="372" spans="2:9" x14ac:dyDescent="0.2">
      <c r="B372" s="472"/>
      <c r="C372" s="466"/>
      <c r="D372" s="466"/>
      <c r="E372" s="466"/>
      <c r="F372" s="466"/>
      <c r="G372" s="466"/>
      <c r="H372" s="466"/>
      <c r="I372" s="466"/>
    </row>
    <row r="373" spans="2:9" x14ac:dyDescent="0.2">
      <c r="B373" s="472"/>
      <c r="C373" s="466"/>
      <c r="D373" s="466"/>
      <c r="E373" s="466"/>
      <c r="F373" s="466"/>
      <c r="G373" s="466"/>
      <c r="H373" s="466"/>
      <c r="I373" s="466"/>
    </row>
    <row r="374" spans="2:9" x14ac:dyDescent="0.2">
      <c r="B374" s="472"/>
      <c r="C374" s="466"/>
      <c r="D374" s="466"/>
      <c r="E374" s="466"/>
      <c r="F374" s="466"/>
      <c r="G374" s="466"/>
      <c r="H374" s="466"/>
      <c r="I374" s="466"/>
    </row>
    <row r="375" spans="2:9" x14ac:dyDescent="0.2">
      <c r="B375" s="472"/>
      <c r="C375" s="466"/>
      <c r="D375" s="466"/>
      <c r="E375" s="466"/>
      <c r="F375" s="466"/>
      <c r="G375" s="466"/>
      <c r="H375" s="466"/>
      <c r="I375" s="466"/>
    </row>
    <row r="376" spans="2:9" x14ac:dyDescent="0.2">
      <c r="B376" s="472"/>
      <c r="C376" s="466"/>
      <c r="D376" s="466"/>
      <c r="E376" s="466"/>
      <c r="F376" s="466"/>
      <c r="G376" s="466"/>
      <c r="H376" s="466"/>
      <c r="I376" s="466"/>
    </row>
    <row r="377" spans="2:9" x14ac:dyDescent="0.2">
      <c r="B377" s="472"/>
      <c r="C377" s="466"/>
      <c r="D377" s="466"/>
      <c r="E377" s="466"/>
      <c r="F377" s="466"/>
      <c r="G377" s="466"/>
      <c r="H377" s="466"/>
      <c r="I377" s="466"/>
    </row>
    <row r="378" spans="2:9" x14ac:dyDescent="0.2">
      <c r="B378" s="472"/>
      <c r="C378" s="466"/>
      <c r="D378" s="466"/>
      <c r="E378" s="466"/>
      <c r="F378" s="466"/>
      <c r="G378" s="466"/>
      <c r="H378" s="466"/>
      <c r="I378" s="466"/>
    </row>
    <row r="379" spans="2:9" x14ac:dyDescent="0.2">
      <c r="B379" s="472"/>
      <c r="C379" s="466"/>
      <c r="D379" s="466"/>
      <c r="E379" s="466"/>
      <c r="F379" s="466"/>
      <c r="G379" s="466"/>
      <c r="H379" s="466"/>
      <c r="I379" s="466"/>
    </row>
    <row r="380" spans="2:9" x14ac:dyDescent="0.2">
      <c r="B380" s="472"/>
      <c r="C380" s="466"/>
      <c r="D380" s="466"/>
      <c r="E380" s="466"/>
      <c r="F380" s="466"/>
      <c r="G380" s="466"/>
      <c r="H380" s="466"/>
      <c r="I380" s="466"/>
    </row>
    <row r="381" spans="2:9" x14ac:dyDescent="0.2">
      <c r="B381" s="472"/>
      <c r="C381" s="466"/>
      <c r="D381" s="466"/>
      <c r="E381" s="466"/>
      <c r="F381" s="466"/>
      <c r="G381" s="466"/>
      <c r="H381" s="466"/>
      <c r="I381" s="466"/>
    </row>
    <row r="382" spans="2:9" x14ac:dyDescent="0.2">
      <c r="B382" s="472"/>
      <c r="C382" s="466"/>
      <c r="D382" s="466"/>
      <c r="E382" s="466"/>
      <c r="F382" s="466"/>
      <c r="G382" s="466"/>
      <c r="H382" s="466"/>
      <c r="I382" s="466"/>
    </row>
    <row r="383" spans="2:9" x14ac:dyDescent="0.2">
      <c r="B383" s="472"/>
      <c r="C383" s="466"/>
      <c r="D383" s="466"/>
      <c r="E383" s="466"/>
      <c r="F383" s="466"/>
      <c r="G383" s="466"/>
      <c r="H383" s="466"/>
      <c r="I383" s="466"/>
    </row>
    <row r="384" spans="2:9" x14ac:dyDescent="0.2">
      <c r="B384" s="472"/>
      <c r="C384" s="466"/>
      <c r="D384" s="466"/>
      <c r="E384" s="466"/>
      <c r="F384" s="466"/>
      <c r="G384" s="466"/>
      <c r="H384" s="466"/>
      <c r="I384" s="466"/>
    </row>
    <row r="385" spans="2:9" x14ac:dyDescent="0.2">
      <c r="B385" s="472"/>
      <c r="C385" s="466"/>
      <c r="D385" s="466"/>
      <c r="E385" s="466"/>
      <c r="F385" s="466"/>
      <c r="G385" s="466"/>
      <c r="H385" s="466"/>
      <c r="I385" s="466"/>
    </row>
    <row r="386" spans="2:9" x14ac:dyDescent="0.2">
      <c r="B386" s="472"/>
      <c r="C386" s="466"/>
      <c r="D386" s="466"/>
      <c r="E386" s="466"/>
      <c r="F386" s="466"/>
      <c r="G386" s="466"/>
      <c r="H386" s="466"/>
      <c r="I386" s="466"/>
    </row>
    <row r="387" spans="2:9" x14ac:dyDescent="0.2">
      <c r="B387" s="472"/>
      <c r="C387" s="466"/>
      <c r="D387" s="466"/>
      <c r="E387" s="466"/>
      <c r="F387" s="466"/>
      <c r="G387" s="466"/>
      <c r="H387" s="466"/>
      <c r="I387" s="466"/>
    </row>
    <row r="388" spans="2:9" x14ac:dyDescent="0.2">
      <c r="B388" s="472"/>
      <c r="C388" s="466"/>
      <c r="D388" s="466"/>
      <c r="E388" s="466"/>
      <c r="F388" s="466"/>
      <c r="G388" s="466"/>
      <c r="H388" s="466"/>
      <c r="I388" s="466"/>
    </row>
    <row r="389" spans="2:9" x14ac:dyDescent="0.2">
      <c r="B389" s="472"/>
      <c r="C389" s="466"/>
      <c r="D389" s="466"/>
      <c r="E389" s="466"/>
      <c r="F389" s="466"/>
      <c r="G389" s="466"/>
      <c r="H389" s="466"/>
      <c r="I389" s="466"/>
    </row>
    <row r="390" spans="2:9" x14ac:dyDescent="0.2">
      <c r="B390" s="472"/>
      <c r="C390" s="466"/>
      <c r="D390" s="466"/>
      <c r="E390" s="466"/>
      <c r="F390" s="466"/>
      <c r="G390" s="466"/>
      <c r="H390" s="466"/>
      <c r="I390" s="466"/>
    </row>
    <row r="391" spans="2:9" x14ac:dyDescent="0.2">
      <c r="B391" s="472"/>
      <c r="C391" s="466"/>
      <c r="D391" s="466"/>
      <c r="E391" s="466"/>
      <c r="F391" s="466"/>
      <c r="G391" s="466"/>
      <c r="H391" s="466"/>
      <c r="I391" s="466"/>
    </row>
    <row r="392" spans="2:9" x14ac:dyDescent="0.2">
      <c r="B392" s="472"/>
      <c r="C392" s="466"/>
      <c r="D392" s="466"/>
      <c r="E392" s="466"/>
      <c r="F392" s="466"/>
      <c r="G392" s="466"/>
      <c r="H392" s="466"/>
      <c r="I392" s="466"/>
    </row>
    <row r="393" spans="2:9" x14ac:dyDescent="0.2">
      <c r="B393" s="472"/>
      <c r="C393" s="466"/>
      <c r="D393" s="466"/>
      <c r="E393" s="466"/>
      <c r="F393" s="466"/>
      <c r="G393" s="466"/>
      <c r="H393" s="466"/>
      <c r="I393" s="466"/>
    </row>
    <row r="394" spans="2:9" x14ac:dyDescent="0.2">
      <c r="B394" s="472"/>
      <c r="C394" s="466"/>
      <c r="D394" s="466"/>
      <c r="E394" s="466"/>
      <c r="F394" s="466"/>
      <c r="G394" s="466"/>
      <c r="H394" s="466"/>
      <c r="I394" s="466"/>
    </row>
    <row r="395" spans="2:9" x14ac:dyDescent="0.2">
      <c r="B395" s="472"/>
      <c r="C395" s="466"/>
      <c r="D395" s="466"/>
      <c r="E395" s="466"/>
      <c r="F395" s="466"/>
      <c r="G395" s="466"/>
      <c r="H395" s="466"/>
      <c r="I395" s="466"/>
    </row>
    <row r="396" spans="2:9" x14ac:dyDescent="0.2">
      <c r="B396" s="472"/>
      <c r="C396" s="466"/>
      <c r="D396" s="466"/>
      <c r="E396" s="466"/>
      <c r="F396" s="466"/>
      <c r="G396" s="466"/>
      <c r="H396" s="466"/>
      <c r="I396" s="466"/>
    </row>
    <row r="397" spans="2:9" x14ac:dyDescent="0.2">
      <c r="B397" s="472"/>
      <c r="C397" s="466"/>
      <c r="D397" s="466"/>
      <c r="E397" s="466"/>
      <c r="F397" s="466"/>
      <c r="G397" s="466"/>
      <c r="H397" s="466"/>
      <c r="I397" s="466"/>
    </row>
    <row r="398" spans="2:9" x14ac:dyDescent="0.2">
      <c r="B398" s="472"/>
      <c r="C398" s="466"/>
      <c r="D398" s="466"/>
      <c r="E398" s="466"/>
      <c r="F398" s="466"/>
      <c r="G398" s="466"/>
      <c r="H398" s="466"/>
      <c r="I398" s="466"/>
    </row>
    <row r="399" spans="2:9" x14ac:dyDescent="0.2">
      <c r="B399" s="472"/>
      <c r="C399" s="466"/>
      <c r="D399" s="466"/>
      <c r="E399" s="466"/>
      <c r="F399" s="466"/>
      <c r="G399" s="466"/>
      <c r="H399" s="466"/>
      <c r="I399" s="466"/>
    </row>
    <row r="400" spans="2:9" x14ac:dyDescent="0.2">
      <c r="B400" s="472"/>
      <c r="C400" s="466"/>
      <c r="D400" s="466"/>
      <c r="E400" s="466"/>
      <c r="F400" s="466"/>
      <c r="G400" s="466"/>
      <c r="H400" s="466"/>
      <c r="I400" s="466"/>
    </row>
    <row r="401" spans="2:9" x14ac:dyDescent="0.2">
      <c r="B401" s="472"/>
      <c r="C401" s="466"/>
      <c r="D401" s="466"/>
      <c r="E401" s="466"/>
      <c r="F401" s="466"/>
      <c r="G401" s="466"/>
      <c r="H401" s="466"/>
      <c r="I401" s="466"/>
    </row>
    <row r="402" spans="2:9" x14ac:dyDescent="0.2">
      <c r="B402" s="472"/>
      <c r="C402" s="466"/>
      <c r="D402" s="466"/>
      <c r="E402" s="466"/>
      <c r="F402" s="466"/>
      <c r="G402" s="466"/>
      <c r="H402" s="466"/>
      <c r="I402" s="466"/>
    </row>
    <row r="403" spans="2:9" x14ac:dyDescent="0.2">
      <c r="B403" s="472"/>
      <c r="C403" s="466"/>
      <c r="D403" s="466"/>
      <c r="E403" s="466"/>
      <c r="F403" s="466"/>
      <c r="G403" s="466"/>
      <c r="H403" s="466"/>
      <c r="I403" s="466"/>
    </row>
    <row r="404" spans="2:9" x14ac:dyDescent="0.2">
      <c r="B404" s="472"/>
      <c r="C404" s="466"/>
      <c r="D404" s="466"/>
      <c r="E404" s="466"/>
      <c r="F404" s="466"/>
      <c r="G404" s="466"/>
      <c r="H404" s="466"/>
      <c r="I404" s="466"/>
    </row>
    <row r="405" spans="2:9" x14ac:dyDescent="0.2">
      <c r="B405" s="472"/>
      <c r="C405" s="466"/>
      <c r="D405" s="466"/>
      <c r="E405" s="466"/>
      <c r="F405" s="466"/>
      <c r="G405" s="466"/>
      <c r="H405" s="466"/>
      <c r="I405" s="466"/>
    </row>
    <row r="406" spans="2:9" x14ac:dyDescent="0.2">
      <c r="B406" s="472"/>
      <c r="C406" s="466"/>
      <c r="D406" s="466"/>
      <c r="E406" s="466"/>
      <c r="F406" s="466"/>
      <c r="G406" s="466"/>
      <c r="H406" s="466"/>
      <c r="I406" s="466"/>
    </row>
    <row r="407" spans="2:9" x14ac:dyDescent="0.2">
      <c r="B407" s="472"/>
      <c r="C407" s="466"/>
      <c r="D407" s="466"/>
      <c r="E407" s="466"/>
      <c r="F407" s="466"/>
      <c r="G407" s="466"/>
      <c r="H407" s="466"/>
      <c r="I407" s="466"/>
    </row>
    <row r="408" spans="2:9" x14ac:dyDescent="0.2">
      <c r="B408" s="472"/>
      <c r="C408" s="466"/>
      <c r="D408" s="466"/>
      <c r="E408" s="466"/>
      <c r="F408" s="466"/>
      <c r="G408" s="466"/>
      <c r="H408" s="466"/>
      <c r="I408" s="466"/>
    </row>
    <row r="409" spans="2:9" x14ac:dyDescent="0.2">
      <c r="B409" s="472"/>
      <c r="C409" s="466"/>
      <c r="D409" s="466"/>
      <c r="E409" s="466"/>
      <c r="F409" s="466"/>
      <c r="G409" s="466"/>
      <c r="H409" s="466"/>
      <c r="I409" s="466"/>
    </row>
    <row r="410" spans="2:9" x14ac:dyDescent="0.2">
      <c r="B410" s="472"/>
      <c r="C410" s="466"/>
      <c r="D410" s="466"/>
      <c r="E410" s="466"/>
      <c r="F410" s="466"/>
      <c r="G410" s="466"/>
      <c r="H410" s="466"/>
      <c r="I410" s="466"/>
    </row>
    <row r="411" spans="2:9" x14ac:dyDescent="0.2">
      <c r="B411" s="472"/>
      <c r="C411" s="466"/>
      <c r="D411" s="466"/>
      <c r="E411" s="466"/>
      <c r="F411" s="466"/>
      <c r="G411" s="466"/>
      <c r="H411" s="466"/>
      <c r="I411" s="466"/>
    </row>
    <row r="412" spans="2:9" x14ac:dyDescent="0.2">
      <c r="B412" s="472"/>
      <c r="C412" s="466"/>
      <c r="D412" s="466"/>
      <c r="E412" s="466"/>
      <c r="F412" s="466"/>
      <c r="G412" s="466"/>
      <c r="H412" s="466"/>
      <c r="I412" s="466"/>
    </row>
    <row r="413" spans="2:9" x14ac:dyDescent="0.2">
      <c r="B413" s="472"/>
      <c r="C413" s="466"/>
      <c r="D413" s="466"/>
      <c r="E413" s="466"/>
      <c r="F413" s="466"/>
      <c r="G413" s="466"/>
      <c r="H413" s="466"/>
      <c r="I413" s="466"/>
    </row>
    <row r="414" spans="2:9" x14ac:dyDescent="0.2">
      <c r="B414" s="472"/>
      <c r="C414" s="466"/>
      <c r="D414" s="466"/>
      <c r="E414" s="466"/>
      <c r="F414" s="466"/>
      <c r="G414" s="466"/>
      <c r="H414" s="466"/>
      <c r="I414" s="466"/>
    </row>
    <row r="415" spans="2:9" x14ac:dyDescent="0.2">
      <c r="B415" s="472"/>
      <c r="C415" s="466"/>
      <c r="D415" s="466"/>
      <c r="E415" s="466"/>
      <c r="F415" s="466"/>
      <c r="G415" s="466"/>
      <c r="H415" s="466"/>
      <c r="I415" s="466"/>
    </row>
    <row r="416" spans="2:9" x14ac:dyDescent="0.2">
      <c r="B416" s="472"/>
      <c r="C416" s="466"/>
      <c r="D416" s="466"/>
      <c r="E416" s="466"/>
      <c r="F416" s="466"/>
      <c r="G416" s="466"/>
      <c r="H416" s="466"/>
      <c r="I416" s="466"/>
    </row>
    <row r="417" spans="1:9" x14ac:dyDescent="0.2">
      <c r="B417" s="472"/>
      <c r="C417" s="466"/>
      <c r="D417" s="466"/>
      <c r="E417" s="466"/>
      <c r="F417" s="466"/>
      <c r="G417" s="466"/>
      <c r="H417" s="466"/>
      <c r="I417" s="466"/>
    </row>
    <row r="418" spans="1:9" x14ac:dyDescent="0.2">
      <c r="A418" s="466"/>
      <c r="B418" s="466"/>
      <c r="C418" s="466"/>
      <c r="D418" s="466"/>
      <c r="E418" s="466"/>
      <c r="F418" s="466"/>
      <c r="G418" s="466"/>
      <c r="H418" s="466"/>
      <c r="I418" s="466"/>
    </row>
    <row r="419" spans="1:9" x14ac:dyDescent="0.2">
      <c r="A419" s="466"/>
      <c r="B419" s="466"/>
      <c r="C419" s="466"/>
      <c r="D419" s="466"/>
      <c r="E419" s="466"/>
      <c r="F419" s="466"/>
      <c r="G419" s="466"/>
      <c r="H419" s="466"/>
      <c r="I419" s="466"/>
    </row>
    <row r="420" spans="1:9" x14ac:dyDescent="0.2">
      <c r="A420" s="466"/>
      <c r="B420" s="466"/>
      <c r="C420" s="466"/>
      <c r="D420" s="466"/>
      <c r="E420" s="466"/>
      <c r="F420" s="466"/>
      <c r="G420" s="466"/>
      <c r="H420" s="466"/>
      <c r="I420" s="466"/>
    </row>
    <row r="421" spans="1:9" x14ac:dyDescent="0.2">
      <c r="A421" s="466"/>
      <c r="B421" s="466"/>
      <c r="C421" s="466"/>
      <c r="D421" s="466"/>
      <c r="E421" s="466"/>
      <c r="F421" s="466"/>
      <c r="G421" s="466"/>
      <c r="H421" s="466"/>
      <c r="I421" s="466"/>
    </row>
    <row r="422" spans="1:9" x14ac:dyDescent="0.2">
      <c r="A422" s="466"/>
      <c r="B422" s="466"/>
      <c r="C422" s="466"/>
      <c r="D422" s="466"/>
      <c r="E422" s="466"/>
      <c r="F422" s="466"/>
      <c r="G422" s="466"/>
      <c r="H422" s="466"/>
      <c r="I422" s="466"/>
    </row>
    <row r="423" spans="1:9" x14ac:dyDescent="0.2">
      <c r="A423" s="466"/>
      <c r="B423" s="466"/>
      <c r="C423" s="466"/>
      <c r="D423" s="466"/>
      <c r="E423" s="466"/>
      <c r="F423" s="466"/>
      <c r="G423" s="466"/>
      <c r="H423" s="466"/>
      <c r="I423" s="466"/>
    </row>
    <row r="424" spans="1:9" x14ac:dyDescent="0.2">
      <c r="A424" s="466"/>
      <c r="B424" s="466"/>
      <c r="C424" s="466"/>
      <c r="D424" s="466"/>
      <c r="E424" s="466"/>
      <c r="F424" s="466"/>
      <c r="G424" s="466"/>
      <c r="H424" s="466"/>
      <c r="I424" s="466"/>
    </row>
    <row r="425" spans="1:9" x14ac:dyDescent="0.2">
      <c r="A425" s="466"/>
      <c r="B425" s="466"/>
      <c r="C425" s="466"/>
      <c r="D425" s="466"/>
      <c r="E425" s="466"/>
      <c r="F425" s="466"/>
      <c r="G425" s="466"/>
      <c r="H425" s="466"/>
      <c r="I425" s="466"/>
    </row>
    <row r="426" spans="1:9" x14ac:dyDescent="0.2">
      <c r="A426" s="466"/>
      <c r="B426" s="466"/>
      <c r="C426" s="466"/>
      <c r="D426" s="466"/>
      <c r="E426" s="466"/>
      <c r="F426" s="466"/>
      <c r="G426" s="466"/>
      <c r="H426" s="466"/>
      <c r="I426" s="466"/>
    </row>
    <row r="427" spans="1:9" x14ac:dyDescent="0.2">
      <c r="A427" s="466"/>
      <c r="B427" s="466"/>
      <c r="C427" s="466"/>
      <c r="D427" s="466"/>
      <c r="E427" s="466"/>
      <c r="F427" s="466"/>
      <c r="G427" s="466"/>
      <c r="H427" s="466"/>
      <c r="I427" s="466"/>
    </row>
    <row r="428" spans="1:9" x14ac:dyDescent="0.2">
      <c r="A428" s="466"/>
      <c r="B428" s="466"/>
      <c r="C428" s="466"/>
      <c r="D428" s="466"/>
      <c r="E428" s="466"/>
      <c r="F428" s="466"/>
      <c r="G428" s="466"/>
      <c r="H428" s="466"/>
      <c r="I428" s="466"/>
    </row>
    <row r="429" spans="1:9" x14ac:dyDescent="0.2">
      <c r="A429" s="466"/>
      <c r="B429" s="466"/>
      <c r="C429" s="466"/>
      <c r="D429" s="466"/>
      <c r="E429" s="466"/>
      <c r="F429" s="466"/>
      <c r="G429" s="466"/>
      <c r="H429" s="466"/>
      <c r="I429" s="466"/>
    </row>
    <row r="430" spans="1:9" x14ac:dyDescent="0.2">
      <c r="A430" s="466"/>
      <c r="B430" s="466"/>
      <c r="C430" s="466"/>
      <c r="D430" s="466"/>
      <c r="E430" s="466"/>
      <c r="F430" s="466"/>
      <c r="G430" s="466"/>
      <c r="H430" s="466"/>
      <c r="I430" s="466"/>
    </row>
    <row r="431" spans="1:9" x14ac:dyDescent="0.2">
      <c r="A431" s="466"/>
      <c r="B431" s="466"/>
      <c r="C431" s="466"/>
      <c r="D431" s="466"/>
      <c r="E431" s="466"/>
      <c r="F431" s="466"/>
      <c r="G431" s="466"/>
      <c r="H431" s="466"/>
      <c r="I431" s="466"/>
    </row>
    <row r="432" spans="1:9" x14ac:dyDescent="0.2">
      <c r="A432" s="466"/>
      <c r="B432" s="466"/>
      <c r="C432" s="466"/>
      <c r="D432" s="466"/>
      <c r="E432" s="466"/>
      <c r="F432" s="466"/>
      <c r="G432" s="466"/>
      <c r="H432" s="466"/>
      <c r="I432" s="466"/>
    </row>
    <row r="433" spans="1:9" x14ac:dyDescent="0.2">
      <c r="A433" s="466"/>
      <c r="B433" s="466"/>
      <c r="C433" s="466"/>
      <c r="D433" s="466"/>
      <c r="E433" s="466"/>
      <c r="F433" s="466"/>
      <c r="G433" s="466"/>
      <c r="H433" s="466"/>
      <c r="I433" s="466"/>
    </row>
    <row r="434" spans="1:9" x14ac:dyDescent="0.2">
      <c r="A434" s="466"/>
      <c r="B434" s="466"/>
      <c r="C434" s="466"/>
      <c r="D434" s="466"/>
      <c r="E434" s="466"/>
      <c r="F434" s="466"/>
      <c r="G434" s="466"/>
      <c r="H434" s="466"/>
      <c r="I434" s="466"/>
    </row>
    <row r="435" spans="1:9" x14ac:dyDescent="0.2">
      <c r="A435" s="466"/>
      <c r="B435" s="466"/>
      <c r="C435" s="466"/>
      <c r="D435" s="466"/>
      <c r="E435" s="466"/>
      <c r="F435" s="466"/>
      <c r="G435" s="466"/>
      <c r="H435" s="466"/>
      <c r="I435" s="466"/>
    </row>
    <row r="436" spans="1:9" x14ac:dyDescent="0.2">
      <c r="A436" s="466"/>
      <c r="B436" s="466"/>
      <c r="C436" s="466"/>
      <c r="D436" s="466"/>
      <c r="E436" s="466"/>
      <c r="F436" s="466"/>
      <c r="G436" s="466"/>
      <c r="H436" s="466"/>
      <c r="I436" s="466"/>
    </row>
    <row r="437" spans="1:9" x14ac:dyDescent="0.2">
      <c r="A437" s="466"/>
      <c r="B437" s="466"/>
      <c r="C437" s="466"/>
      <c r="D437" s="466"/>
      <c r="E437" s="466"/>
      <c r="F437" s="466"/>
      <c r="G437" s="466"/>
      <c r="H437" s="466"/>
      <c r="I437" s="466"/>
    </row>
    <row r="438" spans="1:9" x14ac:dyDescent="0.2">
      <c r="A438" s="466"/>
      <c r="B438" s="466"/>
      <c r="C438" s="466"/>
      <c r="D438" s="466"/>
      <c r="E438" s="466"/>
      <c r="F438" s="466"/>
      <c r="G438" s="466"/>
      <c r="H438" s="466"/>
      <c r="I438" s="466"/>
    </row>
    <row r="439" spans="1:9" x14ac:dyDescent="0.2">
      <c r="A439" s="466"/>
      <c r="B439" s="466"/>
      <c r="C439" s="466"/>
      <c r="D439" s="466"/>
      <c r="E439" s="466"/>
      <c r="F439" s="466"/>
      <c r="G439" s="466"/>
      <c r="H439" s="466"/>
      <c r="I439" s="466"/>
    </row>
    <row r="440" spans="1:9" x14ac:dyDescent="0.2">
      <c r="A440" s="466"/>
      <c r="B440" s="466"/>
      <c r="C440" s="466"/>
      <c r="D440" s="466"/>
      <c r="E440" s="466"/>
      <c r="F440" s="466"/>
      <c r="G440" s="466"/>
      <c r="H440" s="466"/>
      <c r="I440" s="466"/>
    </row>
    <row r="441" spans="1:9" x14ac:dyDescent="0.2">
      <c r="A441" s="466"/>
      <c r="B441" s="466"/>
      <c r="C441" s="466"/>
      <c r="D441" s="466"/>
      <c r="E441" s="466"/>
      <c r="F441" s="466"/>
      <c r="G441" s="466"/>
      <c r="H441" s="466"/>
      <c r="I441" s="466"/>
    </row>
    <row r="442" spans="1:9" x14ac:dyDescent="0.2">
      <c r="A442" s="466"/>
      <c r="B442" s="466"/>
      <c r="C442" s="466"/>
      <c r="D442" s="466"/>
      <c r="E442" s="466"/>
      <c r="F442" s="466"/>
      <c r="G442" s="466"/>
      <c r="H442" s="466"/>
      <c r="I442" s="466"/>
    </row>
    <row r="443" spans="1:9" x14ac:dyDescent="0.2">
      <c r="A443" s="466"/>
      <c r="B443" s="466"/>
      <c r="C443" s="466"/>
      <c r="D443" s="466"/>
      <c r="E443" s="466"/>
      <c r="F443" s="466"/>
      <c r="G443" s="466"/>
      <c r="H443" s="466"/>
      <c r="I443" s="466"/>
    </row>
    <row r="444" spans="1:9" x14ac:dyDescent="0.2">
      <c r="A444" s="466"/>
      <c r="B444" s="466"/>
      <c r="C444" s="466"/>
      <c r="D444" s="466"/>
      <c r="E444" s="466"/>
      <c r="F444" s="466"/>
      <c r="G444" s="466"/>
      <c r="H444" s="466"/>
      <c r="I444" s="466"/>
    </row>
    <row r="445" spans="1:9" x14ac:dyDescent="0.2">
      <c r="A445" s="466"/>
      <c r="B445" s="466"/>
      <c r="C445" s="466"/>
      <c r="D445" s="466"/>
      <c r="E445" s="466"/>
      <c r="F445" s="466"/>
      <c r="G445" s="466"/>
      <c r="H445" s="466"/>
      <c r="I445" s="466"/>
    </row>
    <row r="446" spans="1:9" x14ac:dyDescent="0.2">
      <c r="A446" s="466"/>
      <c r="B446" s="466"/>
      <c r="C446" s="466"/>
      <c r="D446" s="466"/>
      <c r="E446" s="466"/>
      <c r="F446" s="466"/>
      <c r="G446" s="466"/>
      <c r="H446" s="466"/>
      <c r="I446" s="466"/>
    </row>
    <row r="447" spans="1:9" x14ac:dyDescent="0.2">
      <c r="A447" s="466"/>
      <c r="B447" s="466"/>
      <c r="C447" s="466"/>
      <c r="D447" s="466"/>
      <c r="E447" s="466"/>
      <c r="F447" s="466"/>
      <c r="G447" s="466"/>
      <c r="H447" s="466"/>
      <c r="I447" s="466"/>
    </row>
    <row r="448" spans="1:9" x14ac:dyDescent="0.2">
      <c r="A448" s="466"/>
      <c r="B448" s="466"/>
      <c r="C448" s="466"/>
      <c r="D448" s="466"/>
      <c r="E448" s="466"/>
      <c r="F448" s="466"/>
      <c r="G448" s="466"/>
      <c r="H448" s="466"/>
      <c r="I448" s="466"/>
    </row>
    <row r="449" spans="1:9" x14ac:dyDescent="0.2">
      <c r="A449" s="466"/>
      <c r="B449" s="466"/>
      <c r="C449" s="466"/>
      <c r="D449" s="466"/>
      <c r="E449" s="466"/>
      <c r="F449" s="466"/>
      <c r="G449" s="466"/>
      <c r="H449" s="466"/>
      <c r="I449" s="466"/>
    </row>
    <row r="450" spans="1:9" x14ac:dyDescent="0.2">
      <c r="A450" s="466"/>
      <c r="B450" s="466"/>
      <c r="C450" s="466"/>
      <c r="D450" s="466"/>
      <c r="E450" s="466"/>
      <c r="F450" s="466"/>
      <c r="G450" s="466"/>
      <c r="H450" s="466"/>
      <c r="I450" s="466"/>
    </row>
    <row r="451" spans="1:9" x14ac:dyDescent="0.2">
      <c r="A451" s="466"/>
      <c r="B451" s="466"/>
      <c r="C451" s="466"/>
      <c r="D451" s="466"/>
      <c r="E451" s="466"/>
      <c r="F451" s="466"/>
      <c r="G451" s="466"/>
      <c r="H451" s="466"/>
      <c r="I451" s="466"/>
    </row>
    <row r="452" spans="1:9" x14ac:dyDescent="0.2">
      <c r="A452" s="466"/>
      <c r="B452" s="466"/>
      <c r="C452" s="466"/>
      <c r="D452" s="466"/>
      <c r="E452" s="466"/>
      <c r="F452" s="466"/>
      <c r="G452" s="466"/>
      <c r="H452" s="466"/>
      <c r="I452" s="466"/>
    </row>
    <row r="453" spans="1:9" x14ac:dyDescent="0.2">
      <c r="A453" s="466"/>
      <c r="B453" s="466"/>
      <c r="C453" s="466"/>
      <c r="D453" s="466"/>
      <c r="E453" s="466"/>
      <c r="F453" s="466"/>
      <c r="G453" s="466"/>
      <c r="H453" s="466"/>
      <c r="I453" s="466"/>
    </row>
    <row r="454" spans="1:9" x14ac:dyDescent="0.2">
      <c r="A454" s="466"/>
      <c r="B454" s="466"/>
      <c r="C454" s="466"/>
      <c r="D454" s="466"/>
      <c r="E454" s="466"/>
      <c r="F454" s="466"/>
      <c r="G454" s="466"/>
      <c r="H454" s="466"/>
      <c r="I454" s="466"/>
    </row>
    <row r="455" spans="1:9" x14ac:dyDescent="0.2">
      <c r="A455" s="466"/>
      <c r="B455" s="466"/>
      <c r="C455" s="466"/>
      <c r="D455" s="466"/>
      <c r="E455" s="466"/>
      <c r="F455" s="466"/>
      <c r="G455" s="466"/>
      <c r="H455" s="466"/>
      <c r="I455" s="466"/>
    </row>
    <row r="456" spans="1:9" x14ac:dyDescent="0.2">
      <c r="A456" s="466"/>
      <c r="B456" s="466"/>
      <c r="C456" s="466"/>
      <c r="D456" s="466"/>
      <c r="E456" s="466"/>
      <c r="F456" s="466"/>
      <c r="G456" s="466"/>
      <c r="H456" s="466"/>
      <c r="I456" s="466"/>
    </row>
    <row r="457" spans="1:9" x14ac:dyDescent="0.2">
      <c r="A457" s="466"/>
      <c r="B457" s="466"/>
      <c r="C457" s="466"/>
      <c r="D457" s="466"/>
      <c r="E457" s="466"/>
      <c r="F457" s="466"/>
      <c r="G457" s="466"/>
      <c r="H457" s="466"/>
      <c r="I457" s="466"/>
    </row>
    <row r="458" spans="1:9" x14ac:dyDescent="0.2">
      <c r="A458" s="466"/>
      <c r="B458" s="466"/>
      <c r="C458" s="466"/>
      <c r="D458" s="466"/>
      <c r="E458" s="466"/>
      <c r="F458" s="466"/>
      <c r="G458" s="466"/>
      <c r="H458" s="466"/>
      <c r="I458" s="466"/>
    </row>
    <row r="459" spans="1:9" x14ac:dyDescent="0.2">
      <c r="A459" s="466"/>
      <c r="B459" s="466"/>
      <c r="C459" s="466"/>
      <c r="D459" s="466"/>
      <c r="E459" s="466"/>
      <c r="F459" s="466"/>
      <c r="G459" s="466"/>
      <c r="H459" s="466"/>
      <c r="I459" s="466"/>
    </row>
    <row r="460" spans="1:9" x14ac:dyDescent="0.2">
      <c r="A460" s="466"/>
      <c r="B460" s="466"/>
      <c r="C460" s="466"/>
      <c r="D460" s="466"/>
      <c r="E460" s="466"/>
      <c r="F460" s="466"/>
      <c r="G460" s="466"/>
      <c r="H460" s="466"/>
      <c r="I460" s="466"/>
    </row>
    <row r="461" spans="1:9" x14ac:dyDescent="0.2">
      <c r="A461" s="466"/>
      <c r="B461" s="466"/>
      <c r="C461" s="466"/>
      <c r="D461" s="466"/>
      <c r="E461" s="466"/>
      <c r="F461" s="466"/>
      <c r="G461" s="466"/>
      <c r="H461" s="466"/>
      <c r="I461" s="466"/>
    </row>
    <row r="462" spans="1:9" x14ac:dyDescent="0.2">
      <c r="A462" s="466"/>
      <c r="B462" s="466"/>
      <c r="C462" s="466"/>
      <c r="D462" s="466"/>
      <c r="E462" s="466"/>
      <c r="F462" s="466"/>
      <c r="G462" s="466"/>
      <c r="H462" s="466"/>
      <c r="I462" s="466"/>
    </row>
    <row r="463" spans="1:9" x14ac:dyDescent="0.2">
      <c r="A463" s="466"/>
      <c r="B463" s="466"/>
      <c r="C463" s="466"/>
      <c r="D463" s="466"/>
      <c r="E463" s="466"/>
      <c r="F463" s="466"/>
      <c r="G463" s="466"/>
      <c r="H463" s="466"/>
      <c r="I463" s="466"/>
    </row>
    <row r="464" spans="1:9" x14ac:dyDescent="0.2">
      <c r="A464" s="466"/>
      <c r="B464" s="466"/>
      <c r="C464" s="466"/>
      <c r="D464" s="466"/>
      <c r="E464" s="466"/>
      <c r="F464" s="466"/>
      <c r="G464" s="466"/>
      <c r="H464" s="466"/>
      <c r="I464" s="466"/>
    </row>
    <row r="465" spans="1:9" x14ac:dyDescent="0.2">
      <c r="A465" s="466"/>
      <c r="B465" s="466"/>
      <c r="C465" s="466"/>
      <c r="D465" s="466"/>
      <c r="E465" s="466"/>
      <c r="F465" s="466"/>
      <c r="G465" s="466"/>
      <c r="H465" s="466"/>
      <c r="I465" s="466"/>
    </row>
    <row r="466" spans="1:9" x14ac:dyDescent="0.2">
      <c r="A466" s="466"/>
      <c r="B466" s="466"/>
      <c r="C466" s="466"/>
      <c r="D466" s="466"/>
      <c r="E466" s="466"/>
      <c r="F466" s="466"/>
      <c r="G466" s="466"/>
      <c r="H466" s="466"/>
      <c r="I466" s="466"/>
    </row>
    <row r="467" spans="1:9" x14ac:dyDescent="0.2">
      <c r="A467" s="466"/>
      <c r="B467" s="466"/>
      <c r="C467" s="466"/>
      <c r="D467" s="466"/>
      <c r="E467" s="466"/>
      <c r="F467" s="466"/>
      <c r="G467" s="466"/>
      <c r="H467" s="466"/>
      <c r="I467" s="466"/>
    </row>
    <row r="468" spans="1:9" x14ac:dyDescent="0.2">
      <c r="A468" s="466"/>
      <c r="B468" s="466"/>
      <c r="C468" s="466"/>
      <c r="D468" s="466"/>
      <c r="E468" s="466"/>
      <c r="F468" s="466"/>
      <c r="G468" s="466"/>
      <c r="H468" s="466"/>
      <c r="I468" s="466"/>
    </row>
    <row r="469" spans="1:9" x14ac:dyDescent="0.2">
      <c r="A469" s="466"/>
      <c r="B469" s="466"/>
      <c r="C469" s="466"/>
      <c r="D469" s="466"/>
      <c r="E469" s="466"/>
      <c r="F469" s="466"/>
      <c r="G469" s="466"/>
      <c r="H469" s="466"/>
      <c r="I469" s="466"/>
    </row>
    <row r="470" spans="1:9" x14ac:dyDescent="0.2">
      <c r="A470" s="466"/>
      <c r="B470" s="466"/>
      <c r="C470" s="466"/>
      <c r="D470" s="466"/>
      <c r="E470" s="466"/>
      <c r="F470" s="466"/>
      <c r="G470" s="466"/>
      <c r="H470" s="466"/>
      <c r="I470" s="466"/>
    </row>
    <row r="471" spans="1:9" x14ac:dyDescent="0.2">
      <c r="A471" s="466"/>
      <c r="B471" s="466"/>
      <c r="C471" s="466"/>
      <c r="D471" s="466"/>
      <c r="E471" s="466"/>
      <c r="F471" s="466"/>
      <c r="G471" s="466"/>
      <c r="H471" s="466"/>
      <c r="I471" s="466"/>
    </row>
    <row r="472" spans="1:9" x14ac:dyDescent="0.2">
      <c r="A472" s="466"/>
      <c r="B472" s="466"/>
      <c r="C472" s="466"/>
      <c r="D472" s="466"/>
      <c r="E472" s="466"/>
      <c r="F472" s="466"/>
      <c r="G472" s="466"/>
      <c r="H472" s="466"/>
      <c r="I472" s="466"/>
    </row>
    <row r="473" spans="1:9" x14ac:dyDescent="0.2">
      <c r="A473" s="466"/>
      <c r="B473" s="466"/>
      <c r="C473" s="466"/>
      <c r="D473" s="466"/>
      <c r="E473" s="466"/>
      <c r="F473" s="466"/>
      <c r="G473" s="466"/>
      <c r="H473" s="466"/>
      <c r="I473" s="466"/>
    </row>
    <row r="474" spans="1:9" x14ac:dyDescent="0.2">
      <c r="A474" s="466"/>
      <c r="B474" s="466"/>
      <c r="C474" s="466"/>
      <c r="D474" s="466"/>
      <c r="E474" s="466"/>
      <c r="F474" s="466"/>
      <c r="G474" s="466"/>
      <c r="H474" s="466"/>
      <c r="I474" s="466"/>
    </row>
    <row r="475" spans="1:9" x14ac:dyDescent="0.2">
      <c r="A475" s="466"/>
      <c r="B475" s="466"/>
      <c r="C475" s="466"/>
      <c r="D475" s="466"/>
      <c r="E475" s="466"/>
      <c r="F475" s="466"/>
      <c r="G475" s="466"/>
      <c r="H475" s="466"/>
      <c r="I475" s="466"/>
    </row>
    <row r="476" spans="1:9" x14ac:dyDescent="0.2">
      <c r="A476" s="466"/>
      <c r="B476" s="466"/>
      <c r="C476" s="466"/>
      <c r="D476" s="466"/>
      <c r="E476" s="466"/>
      <c r="F476" s="466"/>
      <c r="G476" s="466"/>
      <c r="H476" s="466"/>
      <c r="I476" s="466"/>
    </row>
    <row r="477" spans="1:9" x14ac:dyDescent="0.2">
      <c r="A477" s="466"/>
      <c r="B477" s="466"/>
      <c r="C477" s="466"/>
      <c r="D477" s="466"/>
      <c r="E477" s="466"/>
      <c r="F477" s="466"/>
      <c r="G477" s="466"/>
      <c r="H477" s="466"/>
      <c r="I477" s="466"/>
    </row>
    <row r="478" spans="1:9" x14ac:dyDescent="0.2">
      <c r="A478" s="466"/>
      <c r="B478" s="466"/>
      <c r="C478" s="466"/>
      <c r="D478" s="466"/>
      <c r="E478" s="466"/>
      <c r="F478" s="466"/>
      <c r="G478" s="466"/>
      <c r="H478" s="466"/>
      <c r="I478" s="466"/>
    </row>
    <row r="479" spans="1:9" x14ac:dyDescent="0.2">
      <c r="A479" s="466"/>
      <c r="B479" s="466"/>
      <c r="C479" s="466"/>
      <c r="D479" s="466"/>
      <c r="E479" s="466"/>
      <c r="F479" s="466"/>
      <c r="G479" s="466"/>
      <c r="H479" s="466"/>
      <c r="I479" s="466"/>
    </row>
    <row r="480" spans="1:9" x14ac:dyDescent="0.2">
      <c r="A480" s="466"/>
      <c r="B480" s="466"/>
      <c r="C480" s="466"/>
      <c r="D480" s="466"/>
      <c r="E480" s="466"/>
      <c r="F480" s="466"/>
      <c r="G480" s="466"/>
      <c r="H480" s="466"/>
      <c r="I480" s="466"/>
    </row>
    <row r="481" spans="1:9" x14ac:dyDescent="0.2">
      <c r="A481" s="466"/>
      <c r="B481" s="466"/>
      <c r="C481" s="466"/>
      <c r="D481" s="466"/>
      <c r="E481" s="466"/>
      <c r="F481" s="466"/>
      <c r="G481" s="466"/>
      <c r="H481" s="466"/>
      <c r="I481" s="466"/>
    </row>
    <row r="482" spans="1:9" x14ac:dyDescent="0.2">
      <c r="A482" s="466"/>
      <c r="B482" s="466"/>
      <c r="C482" s="466"/>
      <c r="D482" s="466"/>
      <c r="E482" s="466"/>
      <c r="F482" s="466"/>
      <c r="G482" s="466"/>
      <c r="H482" s="466"/>
      <c r="I482" s="466"/>
    </row>
    <row r="483" spans="1:9" x14ac:dyDescent="0.2">
      <c r="A483" s="466"/>
      <c r="B483" s="466"/>
      <c r="C483" s="466"/>
      <c r="D483" s="466"/>
      <c r="E483" s="466"/>
      <c r="F483" s="466"/>
      <c r="G483" s="466"/>
      <c r="H483" s="466"/>
      <c r="I483" s="466"/>
    </row>
    <row r="484" spans="1:9" x14ac:dyDescent="0.2">
      <c r="A484" s="466"/>
      <c r="B484" s="466"/>
      <c r="C484" s="466"/>
      <c r="D484" s="466"/>
      <c r="E484" s="466"/>
      <c r="F484" s="466"/>
      <c r="G484" s="466"/>
      <c r="H484" s="466"/>
      <c r="I484" s="466"/>
    </row>
    <row r="485" spans="1:9" x14ac:dyDescent="0.2">
      <c r="A485" s="466"/>
      <c r="B485" s="466"/>
      <c r="C485" s="466"/>
      <c r="D485" s="466"/>
      <c r="E485" s="466"/>
      <c r="F485" s="466"/>
      <c r="G485" s="466"/>
      <c r="H485" s="466"/>
      <c r="I485" s="466"/>
    </row>
    <row r="486" spans="1:9" x14ac:dyDescent="0.2">
      <c r="A486" s="466"/>
      <c r="B486" s="466"/>
      <c r="C486" s="466"/>
      <c r="D486" s="466"/>
      <c r="E486" s="466"/>
      <c r="F486" s="466"/>
      <c r="G486" s="466"/>
      <c r="H486" s="466"/>
      <c r="I486" s="466"/>
    </row>
    <row r="487" spans="1:9" x14ac:dyDescent="0.2">
      <c r="A487" s="466"/>
      <c r="B487" s="466"/>
      <c r="C487" s="466"/>
      <c r="D487" s="466"/>
      <c r="E487" s="466"/>
      <c r="F487" s="466"/>
      <c r="G487" s="466"/>
      <c r="H487" s="466"/>
      <c r="I487" s="466"/>
    </row>
    <row r="488" spans="1:9" x14ac:dyDescent="0.2">
      <c r="A488" s="466"/>
      <c r="B488" s="466"/>
      <c r="C488" s="466"/>
      <c r="D488" s="466"/>
      <c r="E488" s="466"/>
      <c r="F488" s="466"/>
      <c r="G488" s="466"/>
      <c r="H488" s="466"/>
      <c r="I488" s="466"/>
    </row>
    <row r="489" spans="1:9" x14ac:dyDescent="0.2">
      <c r="A489" s="466"/>
      <c r="B489" s="466"/>
      <c r="C489" s="466"/>
      <c r="D489" s="466"/>
      <c r="E489" s="466"/>
      <c r="F489" s="466"/>
      <c r="G489" s="466"/>
      <c r="H489" s="466"/>
      <c r="I489" s="466"/>
    </row>
    <row r="490" spans="1:9" x14ac:dyDescent="0.2">
      <c r="A490" s="466"/>
      <c r="B490" s="466"/>
      <c r="C490" s="466"/>
      <c r="D490" s="466"/>
      <c r="E490" s="466"/>
      <c r="F490" s="466"/>
      <c r="G490" s="466"/>
      <c r="H490" s="466"/>
      <c r="I490" s="466"/>
    </row>
    <row r="491" spans="1:9" x14ac:dyDescent="0.2">
      <c r="A491" s="466"/>
      <c r="B491" s="466"/>
      <c r="C491" s="466"/>
      <c r="D491" s="466"/>
      <c r="E491" s="466"/>
      <c r="F491" s="466"/>
      <c r="G491" s="466"/>
      <c r="H491" s="466"/>
      <c r="I491" s="466"/>
    </row>
    <row r="492" spans="1:9" x14ac:dyDescent="0.2">
      <c r="A492" s="466"/>
      <c r="B492" s="466"/>
      <c r="C492" s="466"/>
      <c r="D492" s="466"/>
      <c r="E492" s="466"/>
      <c r="F492" s="466"/>
      <c r="G492" s="466"/>
      <c r="H492" s="466"/>
      <c r="I492" s="466"/>
    </row>
    <row r="493" spans="1:9" x14ac:dyDescent="0.2">
      <c r="A493" s="466"/>
      <c r="B493" s="466"/>
      <c r="C493" s="466"/>
      <c r="D493" s="466"/>
      <c r="E493" s="466"/>
      <c r="F493" s="466"/>
      <c r="G493" s="466"/>
      <c r="H493" s="466"/>
      <c r="I493" s="466"/>
    </row>
    <row r="494" spans="1:9" x14ac:dyDescent="0.2">
      <c r="A494" s="466"/>
      <c r="B494" s="466"/>
      <c r="C494" s="466"/>
      <c r="D494" s="466"/>
      <c r="E494" s="466"/>
      <c r="F494" s="466"/>
      <c r="G494" s="466"/>
      <c r="H494" s="466"/>
      <c r="I494" s="466"/>
    </row>
    <row r="495" spans="1:9" x14ac:dyDescent="0.2">
      <c r="A495" s="466"/>
      <c r="B495" s="466"/>
      <c r="C495" s="466"/>
      <c r="D495" s="466"/>
      <c r="E495" s="466"/>
      <c r="F495" s="466"/>
      <c r="G495" s="466"/>
      <c r="H495" s="466"/>
      <c r="I495" s="466"/>
    </row>
    <row r="496" spans="1:9" x14ac:dyDescent="0.2">
      <c r="A496" s="466"/>
      <c r="B496" s="466"/>
      <c r="C496" s="466"/>
      <c r="D496" s="466"/>
      <c r="E496" s="466"/>
      <c r="F496" s="466"/>
      <c r="G496" s="466"/>
      <c r="H496" s="466"/>
      <c r="I496" s="466"/>
    </row>
    <row r="497" spans="1:9" x14ac:dyDescent="0.2">
      <c r="A497" s="466"/>
      <c r="B497" s="466"/>
      <c r="C497" s="466"/>
      <c r="D497" s="466"/>
      <c r="E497" s="466"/>
      <c r="F497" s="466"/>
      <c r="G497" s="466"/>
      <c r="H497" s="466"/>
      <c r="I497" s="466"/>
    </row>
    <row r="498" spans="1:9" x14ac:dyDescent="0.2">
      <c r="A498" s="466"/>
      <c r="B498" s="466"/>
      <c r="C498" s="466"/>
      <c r="D498" s="466"/>
      <c r="E498" s="466"/>
      <c r="F498" s="466"/>
      <c r="G498" s="466"/>
      <c r="H498" s="466"/>
      <c r="I498" s="466"/>
    </row>
    <row r="499" spans="1:9" x14ac:dyDescent="0.2">
      <c r="A499" s="466"/>
      <c r="B499" s="466"/>
      <c r="C499" s="466"/>
      <c r="D499" s="466"/>
      <c r="E499" s="466"/>
      <c r="F499" s="466"/>
      <c r="G499" s="466"/>
      <c r="H499" s="466"/>
      <c r="I499" s="466"/>
    </row>
    <row r="500" spans="1:9" x14ac:dyDescent="0.2">
      <c r="A500" s="466"/>
      <c r="B500" s="466"/>
      <c r="C500" s="466"/>
      <c r="D500" s="466"/>
      <c r="E500" s="466"/>
      <c r="F500" s="466"/>
      <c r="G500" s="466"/>
      <c r="H500" s="466"/>
      <c r="I500" s="466"/>
    </row>
    <row r="501" spans="1:9" x14ac:dyDescent="0.2">
      <c r="A501" s="466"/>
      <c r="B501" s="466"/>
      <c r="C501" s="466"/>
      <c r="D501" s="466"/>
      <c r="E501" s="466"/>
      <c r="F501" s="466"/>
      <c r="G501" s="466"/>
      <c r="H501" s="466"/>
      <c r="I501" s="466"/>
    </row>
    <row r="502" spans="1:9" x14ac:dyDescent="0.2">
      <c r="A502" s="466"/>
      <c r="B502" s="466"/>
      <c r="C502" s="466"/>
      <c r="D502" s="466"/>
      <c r="E502" s="466"/>
      <c r="F502" s="466"/>
      <c r="G502" s="466"/>
      <c r="H502" s="466"/>
      <c r="I502" s="466"/>
    </row>
    <row r="503" spans="1:9" x14ac:dyDescent="0.2">
      <c r="A503" s="466"/>
      <c r="B503" s="466"/>
      <c r="C503" s="466"/>
      <c r="D503" s="466"/>
      <c r="E503" s="466"/>
      <c r="F503" s="466"/>
      <c r="G503" s="466"/>
      <c r="H503" s="466"/>
      <c r="I503" s="466"/>
    </row>
    <row r="504" spans="1:9" x14ac:dyDescent="0.2">
      <c r="A504" s="466"/>
      <c r="B504" s="466"/>
      <c r="C504" s="466"/>
      <c r="D504" s="466"/>
      <c r="E504" s="466"/>
      <c r="F504" s="466"/>
      <c r="G504" s="466"/>
      <c r="H504" s="466"/>
      <c r="I504" s="466"/>
    </row>
    <row r="505" spans="1:9" x14ac:dyDescent="0.2">
      <c r="A505" s="466"/>
      <c r="B505" s="466"/>
      <c r="C505" s="466"/>
      <c r="D505" s="466"/>
      <c r="E505" s="466"/>
      <c r="F505" s="466"/>
      <c r="G505" s="466"/>
      <c r="H505" s="466"/>
      <c r="I505" s="466"/>
    </row>
    <row r="506" spans="1:9" x14ac:dyDescent="0.2">
      <c r="A506" s="466"/>
      <c r="B506" s="466"/>
      <c r="C506" s="466"/>
      <c r="D506" s="466"/>
      <c r="E506" s="466"/>
      <c r="F506" s="466"/>
      <c r="G506" s="466"/>
      <c r="H506" s="466"/>
      <c r="I506" s="466"/>
    </row>
    <row r="507" spans="1:9" x14ac:dyDescent="0.2">
      <c r="A507" s="466"/>
      <c r="B507" s="466"/>
      <c r="C507" s="466"/>
      <c r="D507" s="466"/>
      <c r="E507" s="466"/>
      <c r="F507" s="466"/>
      <c r="G507" s="466"/>
      <c r="H507" s="466"/>
      <c r="I507" s="466"/>
    </row>
    <row r="508" spans="1:9" x14ac:dyDescent="0.2">
      <c r="A508" s="466"/>
      <c r="B508" s="466"/>
      <c r="C508" s="466"/>
      <c r="D508" s="466"/>
      <c r="E508" s="466"/>
      <c r="F508" s="466"/>
      <c r="G508" s="466"/>
      <c r="H508" s="466"/>
      <c r="I508" s="466"/>
    </row>
    <row r="509" spans="1:9" x14ac:dyDescent="0.2">
      <c r="A509" s="466"/>
      <c r="B509" s="466"/>
      <c r="C509" s="466"/>
      <c r="D509" s="466"/>
      <c r="E509" s="466"/>
      <c r="F509" s="466"/>
      <c r="G509" s="466"/>
      <c r="H509" s="466"/>
      <c r="I509" s="466"/>
    </row>
    <row r="510" spans="1:9" x14ac:dyDescent="0.2">
      <c r="A510" s="466"/>
      <c r="B510" s="466"/>
      <c r="C510" s="466"/>
      <c r="D510" s="466"/>
      <c r="E510" s="466"/>
      <c r="F510" s="466"/>
      <c r="G510" s="466"/>
      <c r="H510" s="466"/>
      <c r="I510" s="466"/>
    </row>
    <row r="511" spans="1:9" x14ac:dyDescent="0.2">
      <c r="A511" s="466"/>
      <c r="B511" s="466"/>
      <c r="C511" s="466"/>
      <c r="D511" s="466"/>
      <c r="E511" s="466"/>
      <c r="F511" s="466"/>
      <c r="G511" s="466"/>
      <c r="H511" s="466"/>
      <c r="I511" s="466"/>
    </row>
    <row r="512" spans="1:9" x14ac:dyDescent="0.2">
      <c r="A512" s="466"/>
      <c r="B512" s="466"/>
      <c r="C512" s="466"/>
      <c r="D512" s="466"/>
      <c r="E512" s="466"/>
      <c r="F512" s="466"/>
      <c r="G512" s="466"/>
      <c r="H512" s="466"/>
      <c r="I512" s="466"/>
    </row>
    <row r="513" spans="1:9" x14ac:dyDescent="0.2">
      <c r="A513" s="466"/>
      <c r="B513" s="466"/>
      <c r="C513" s="466"/>
      <c r="D513" s="466"/>
      <c r="E513" s="466"/>
      <c r="F513" s="466"/>
      <c r="G513" s="466"/>
      <c r="H513" s="466"/>
      <c r="I513" s="466"/>
    </row>
    <row r="514" spans="1:9" x14ac:dyDescent="0.2">
      <c r="A514" s="466"/>
      <c r="B514" s="466"/>
      <c r="C514" s="466"/>
      <c r="D514" s="466"/>
      <c r="E514" s="466"/>
      <c r="F514" s="466"/>
      <c r="G514" s="466"/>
      <c r="H514" s="466"/>
      <c r="I514" s="466"/>
    </row>
    <row r="515" spans="1:9" x14ac:dyDescent="0.2">
      <c r="A515" s="466"/>
      <c r="B515" s="466"/>
      <c r="C515" s="466"/>
      <c r="D515" s="466"/>
      <c r="E515" s="466"/>
      <c r="F515" s="466"/>
      <c r="G515" s="466"/>
      <c r="H515" s="466"/>
      <c r="I515" s="466"/>
    </row>
    <row r="516" spans="1:9" x14ac:dyDescent="0.2">
      <c r="A516" s="466"/>
      <c r="B516" s="466"/>
      <c r="C516" s="466"/>
      <c r="D516" s="466"/>
      <c r="E516" s="466"/>
      <c r="F516" s="466"/>
      <c r="G516" s="466"/>
      <c r="H516" s="466"/>
      <c r="I516" s="466"/>
    </row>
    <row r="517" spans="1:9" x14ac:dyDescent="0.2">
      <c r="A517" s="466"/>
      <c r="B517" s="466"/>
      <c r="C517" s="466"/>
      <c r="D517" s="466"/>
      <c r="E517" s="466"/>
      <c r="F517" s="466"/>
      <c r="G517" s="466"/>
      <c r="H517" s="466"/>
      <c r="I517" s="466"/>
    </row>
    <row r="518" spans="1:9" x14ac:dyDescent="0.2">
      <c r="A518" s="466"/>
      <c r="B518" s="466"/>
      <c r="C518" s="466"/>
      <c r="D518" s="466"/>
      <c r="E518" s="466"/>
      <c r="F518" s="466"/>
      <c r="G518" s="466"/>
      <c r="H518" s="466"/>
      <c r="I518" s="466"/>
    </row>
    <row r="519" spans="1:9" x14ac:dyDescent="0.2">
      <c r="A519" s="466"/>
      <c r="B519" s="466"/>
      <c r="C519" s="466"/>
      <c r="D519" s="466"/>
      <c r="E519" s="466"/>
      <c r="F519" s="466"/>
      <c r="G519" s="466"/>
      <c r="H519" s="466"/>
      <c r="I519" s="466"/>
    </row>
    <row r="520" spans="1:9" x14ac:dyDescent="0.2">
      <c r="A520" s="466"/>
      <c r="B520" s="466"/>
      <c r="C520" s="466"/>
      <c r="D520" s="466"/>
      <c r="E520" s="466"/>
      <c r="F520" s="466"/>
      <c r="G520" s="466"/>
      <c r="H520" s="466"/>
      <c r="I520" s="466"/>
    </row>
    <row r="521" spans="1:9" x14ac:dyDescent="0.2">
      <c r="A521" s="466"/>
      <c r="B521" s="466"/>
      <c r="C521" s="466"/>
      <c r="D521" s="466"/>
      <c r="E521" s="466"/>
      <c r="F521" s="466"/>
      <c r="G521" s="466"/>
      <c r="H521" s="466"/>
      <c r="I521" s="466"/>
    </row>
    <row r="522" spans="1:9" x14ac:dyDescent="0.2">
      <c r="A522" s="466"/>
      <c r="B522" s="466"/>
      <c r="C522" s="466"/>
      <c r="D522" s="466"/>
      <c r="E522" s="466"/>
      <c r="F522" s="466"/>
      <c r="G522" s="466"/>
      <c r="H522" s="466"/>
      <c r="I522" s="466"/>
    </row>
    <row r="523" spans="1:9" x14ac:dyDescent="0.2">
      <c r="A523" s="466"/>
      <c r="B523" s="466"/>
      <c r="C523" s="466"/>
      <c r="D523" s="466"/>
      <c r="E523" s="466"/>
      <c r="F523" s="466"/>
      <c r="G523" s="466"/>
      <c r="H523" s="466"/>
      <c r="I523" s="466"/>
    </row>
    <row r="524" spans="1:9" x14ac:dyDescent="0.2">
      <c r="A524" s="466"/>
      <c r="B524" s="466"/>
      <c r="C524" s="466"/>
      <c r="D524" s="466"/>
      <c r="E524" s="466"/>
      <c r="F524" s="466"/>
      <c r="G524" s="466"/>
      <c r="H524" s="466"/>
      <c r="I524" s="466"/>
    </row>
    <row r="525" spans="1:9" x14ac:dyDescent="0.2">
      <c r="A525" s="466"/>
      <c r="B525" s="466"/>
      <c r="C525" s="466"/>
      <c r="D525" s="466"/>
      <c r="E525" s="466"/>
      <c r="F525" s="466"/>
      <c r="G525" s="466"/>
      <c r="H525" s="466"/>
      <c r="I525" s="466"/>
    </row>
    <row r="526" spans="1:9" x14ac:dyDescent="0.2">
      <c r="A526" s="466"/>
      <c r="B526" s="466"/>
      <c r="C526" s="466"/>
      <c r="D526" s="466"/>
      <c r="E526" s="466"/>
      <c r="F526" s="466"/>
      <c r="G526" s="466"/>
      <c r="H526" s="466"/>
      <c r="I526" s="466"/>
    </row>
    <row r="527" spans="1:9" x14ac:dyDescent="0.2">
      <c r="A527" s="466"/>
      <c r="B527" s="466"/>
      <c r="C527" s="466"/>
      <c r="D527" s="466"/>
      <c r="E527" s="466"/>
      <c r="F527" s="466"/>
      <c r="G527" s="466"/>
      <c r="H527" s="466"/>
      <c r="I527" s="466"/>
    </row>
    <row r="528" spans="1:9" x14ac:dyDescent="0.2">
      <c r="A528" s="466"/>
      <c r="B528" s="466"/>
      <c r="C528" s="466"/>
      <c r="D528" s="466"/>
      <c r="E528" s="466"/>
      <c r="F528" s="466"/>
      <c r="G528" s="466"/>
      <c r="H528" s="466"/>
      <c r="I528" s="466"/>
    </row>
    <row r="529" spans="1:9" x14ac:dyDescent="0.2">
      <c r="A529" s="466"/>
      <c r="B529" s="466"/>
      <c r="C529" s="466"/>
      <c r="D529" s="466"/>
      <c r="E529" s="466"/>
      <c r="F529" s="466"/>
      <c r="G529" s="466"/>
      <c r="H529" s="466"/>
      <c r="I529" s="466"/>
    </row>
    <row r="530" spans="1:9" x14ac:dyDescent="0.2">
      <c r="A530" s="466"/>
      <c r="B530" s="466"/>
      <c r="C530" s="466"/>
      <c r="D530" s="466"/>
      <c r="E530" s="466"/>
      <c r="F530" s="466"/>
      <c r="G530" s="466"/>
      <c r="H530" s="466"/>
      <c r="I530" s="466"/>
    </row>
    <row r="531" spans="1:9" x14ac:dyDescent="0.2">
      <c r="A531" s="466"/>
      <c r="B531" s="466"/>
      <c r="C531" s="466"/>
      <c r="D531" s="466"/>
      <c r="E531" s="466"/>
      <c r="F531" s="466"/>
      <c r="G531" s="466"/>
      <c r="H531" s="466"/>
      <c r="I531" s="466"/>
    </row>
    <row r="532" spans="1:9" x14ac:dyDescent="0.2">
      <c r="A532" s="466"/>
      <c r="B532" s="466"/>
      <c r="C532" s="466"/>
      <c r="D532" s="466"/>
      <c r="E532" s="466"/>
      <c r="F532" s="466"/>
      <c r="G532" s="466"/>
      <c r="H532" s="466"/>
      <c r="I532" s="466"/>
    </row>
    <row r="533" spans="1:9" x14ac:dyDescent="0.2">
      <c r="A533" s="466"/>
      <c r="B533" s="466"/>
      <c r="C533" s="466"/>
      <c r="D533" s="466"/>
      <c r="E533" s="466"/>
      <c r="F533" s="466"/>
      <c r="G533" s="466"/>
      <c r="H533" s="466"/>
      <c r="I533" s="466"/>
    </row>
    <row r="534" spans="1:9" x14ac:dyDescent="0.2">
      <c r="A534" s="466"/>
      <c r="B534" s="466"/>
      <c r="C534" s="466"/>
      <c r="D534" s="466"/>
      <c r="E534" s="466"/>
      <c r="F534" s="466"/>
      <c r="G534" s="466"/>
      <c r="H534" s="466"/>
      <c r="I534" s="466"/>
    </row>
    <row r="535" spans="1:9" x14ac:dyDescent="0.2">
      <c r="A535" s="466"/>
      <c r="B535" s="466"/>
      <c r="C535" s="466"/>
      <c r="D535" s="466"/>
      <c r="E535" s="466"/>
      <c r="F535" s="466"/>
      <c r="G535" s="466"/>
      <c r="H535" s="466"/>
      <c r="I535" s="466"/>
    </row>
    <row r="536" spans="1:9" x14ac:dyDescent="0.2">
      <c r="A536" s="466"/>
      <c r="B536" s="466"/>
      <c r="C536" s="466"/>
      <c r="D536" s="466"/>
      <c r="E536" s="466"/>
      <c r="F536" s="466"/>
      <c r="G536" s="466"/>
      <c r="H536" s="466"/>
      <c r="I536" s="466"/>
    </row>
    <row r="537" spans="1:9" x14ac:dyDescent="0.2">
      <c r="A537" s="466"/>
      <c r="B537" s="466"/>
      <c r="C537" s="466"/>
      <c r="D537" s="466"/>
      <c r="E537" s="466"/>
      <c r="F537" s="466"/>
      <c r="G537" s="466"/>
      <c r="H537" s="466"/>
      <c r="I537" s="466"/>
    </row>
    <row r="538" spans="1:9" x14ac:dyDescent="0.2">
      <c r="A538" s="466"/>
      <c r="B538" s="466"/>
      <c r="C538" s="466"/>
      <c r="D538" s="466"/>
      <c r="E538" s="466"/>
      <c r="F538" s="466"/>
      <c r="G538" s="466"/>
      <c r="H538" s="466"/>
      <c r="I538" s="466"/>
    </row>
    <row r="539" spans="1:9" x14ac:dyDescent="0.2">
      <c r="A539" s="466"/>
      <c r="B539" s="466"/>
      <c r="C539" s="466"/>
      <c r="D539" s="466"/>
      <c r="E539" s="466"/>
      <c r="F539" s="466"/>
      <c r="G539" s="466"/>
      <c r="H539" s="466"/>
      <c r="I539" s="466"/>
    </row>
    <row r="540" spans="1:9" x14ac:dyDescent="0.2">
      <c r="A540" s="466"/>
      <c r="B540" s="466"/>
      <c r="C540" s="466"/>
      <c r="D540" s="466"/>
      <c r="E540" s="466"/>
      <c r="F540" s="466"/>
      <c r="G540" s="466"/>
      <c r="H540" s="466"/>
      <c r="I540" s="466"/>
    </row>
    <row r="541" spans="1:9" x14ac:dyDescent="0.2">
      <c r="A541" s="466"/>
      <c r="B541" s="466"/>
      <c r="C541" s="466"/>
      <c r="D541" s="466"/>
      <c r="E541" s="466"/>
      <c r="F541" s="466"/>
      <c r="G541" s="466"/>
      <c r="H541" s="466"/>
      <c r="I541" s="466"/>
    </row>
    <row r="542" spans="1:9" x14ac:dyDescent="0.2">
      <c r="A542" s="466"/>
      <c r="B542" s="466"/>
      <c r="C542" s="466"/>
      <c r="D542" s="466"/>
      <c r="E542" s="466"/>
      <c r="F542" s="466"/>
      <c r="G542" s="466"/>
      <c r="H542" s="466"/>
      <c r="I542" s="466"/>
    </row>
    <row r="543" spans="1:9" x14ac:dyDescent="0.2">
      <c r="A543" s="466"/>
      <c r="B543" s="466"/>
      <c r="C543" s="466"/>
      <c r="D543" s="466"/>
      <c r="E543" s="466"/>
      <c r="F543" s="466"/>
      <c r="G543" s="466"/>
      <c r="H543" s="466"/>
      <c r="I543" s="466"/>
    </row>
    <row r="544" spans="1:9" x14ac:dyDescent="0.2">
      <c r="A544" s="466"/>
      <c r="B544" s="466"/>
      <c r="C544" s="466"/>
      <c r="D544" s="466"/>
      <c r="E544" s="466"/>
      <c r="F544" s="466"/>
      <c r="G544" s="466"/>
      <c r="H544" s="466"/>
      <c r="I544" s="466"/>
    </row>
    <row r="545" spans="1:9" x14ac:dyDescent="0.2">
      <c r="A545" s="466"/>
      <c r="B545" s="466"/>
      <c r="C545" s="466"/>
      <c r="D545" s="466"/>
      <c r="E545" s="466"/>
      <c r="F545" s="466"/>
      <c r="G545" s="466"/>
      <c r="H545" s="466"/>
      <c r="I545" s="466"/>
    </row>
    <row r="546" spans="1:9" x14ac:dyDescent="0.2">
      <c r="A546" s="466"/>
      <c r="B546" s="466"/>
      <c r="C546" s="466"/>
      <c r="D546" s="466"/>
      <c r="E546" s="466"/>
      <c r="F546" s="466"/>
      <c r="G546" s="466"/>
      <c r="H546" s="466"/>
      <c r="I546" s="466"/>
    </row>
    <row r="547" spans="1:9" x14ac:dyDescent="0.2">
      <c r="A547" s="466"/>
      <c r="B547" s="466"/>
      <c r="C547" s="466"/>
      <c r="D547" s="466"/>
      <c r="E547" s="466"/>
      <c r="F547" s="466"/>
      <c r="G547" s="466"/>
      <c r="H547" s="466"/>
      <c r="I547" s="466"/>
    </row>
    <row r="548" spans="1:9" x14ac:dyDescent="0.2">
      <c r="A548" s="466"/>
      <c r="B548" s="466"/>
      <c r="C548" s="466"/>
      <c r="D548" s="466"/>
      <c r="E548" s="466"/>
      <c r="F548" s="466"/>
      <c r="G548" s="466"/>
      <c r="H548" s="466"/>
      <c r="I548" s="466"/>
    </row>
    <row r="549" spans="1:9" x14ac:dyDescent="0.2">
      <c r="A549" s="466"/>
      <c r="B549" s="466"/>
      <c r="C549" s="466"/>
      <c r="D549" s="466"/>
      <c r="E549" s="466"/>
      <c r="F549" s="466"/>
      <c r="G549" s="466"/>
      <c r="H549" s="466"/>
      <c r="I549" s="466"/>
    </row>
    <row r="550" spans="1:9" x14ac:dyDescent="0.2">
      <c r="A550" s="466"/>
      <c r="B550" s="466"/>
      <c r="C550" s="466"/>
      <c r="D550" s="466"/>
      <c r="E550" s="466"/>
      <c r="F550" s="466"/>
      <c r="G550" s="466"/>
      <c r="H550" s="466"/>
      <c r="I550" s="466"/>
    </row>
    <row r="551" spans="1:9" x14ac:dyDescent="0.2">
      <c r="A551" s="466"/>
      <c r="B551" s="466"/>
      <c r="C551" s="466"/>
      <c r="D551" s="466"/>
      <c r="E551" s="466"/>
      <c r="F551" s="466"/>
      <c r="G551" s="466"/>
      <c r="H551" s="466"/>
      <c r="I551" s="466"/>
    </row>
    <row r="552" spans="1:9" x14ac:dyDescent="0.2">
      <c r="A552" s="466"/>
      <c r="B552" s="466"/>
      <c r="C552" s="466"/>
      <c r="D552" s="466"/>
      <c r="E552" s="466"/>
      <c r="F552" s="466"/>
      <c r="G552" s="466"/>
      <c r="H552" s="466"/>
      <c r="I552" s="466"/>
    </row>
    <row r="553" spans="1:9" x14ac:dyDescent="0.2">
      <c r="A553" s="466"/>
      <c r="B553" s="466"/>
      <c r="C553" s="466"/>
      <c r="D553" s="466"/>
      <c r="E553" s="466"/>
      <c r="F553" s="466"/>
      <c r="G553" s="466"/>
      <c r="H553" s="466"/>
      <c r="I553" s="466"/>
    </row>
    <row r="554" spans="1:9" x14ac:dyDescent="0.2">
      <c r="A554" s="466"/>
      <c r="B554" s="466"/>
      <c r="C554" s="466"/>
      <c r="D554" s="466"/>
      <c r="E554" s="466"/>
      <c r="F554" s="466"/>
      <c r="G554" s="466"/>
      <c r="H554" s="466"/>
      <c r="I554" s="466"/>
    </row>
    <row r="555" spans="1:9" x14ac:dyDescent="0.2">
      <c r="A555" s="466"/>
      <c r="B555" s="466"/>
      <c r="C555" s="466"/>
      <c r="D555" s="466"/>
      <c r="E555" s="466"/>
      <c r="F555" s="466"/>
      <c r="G555" s="466"/>
      <c r="H555" s="466"/>
      <c r="I555" s="466"/>
    </row>
    <row r="556" spans="1:9" x14ac:dyDescent="0.2">
      <c r="A556" s="466"/>
      <c r="B556" s="466"/>
      <c r="C556" s="466"/>
      <c r="D556" s="466"/>
      <c r="E556" s="466"/>
      <c r="F556" s="466"/>
      <c r="G556" s="466"/>
      <c r="H556" s="466"/>
      <c r="I556" s="466"/>
    </row>
    <row r="557" spans="1:9" x14ac:dyDescent="0.2">
      <c r="A557" s="466"/>
      <c r="B557" s="466"/>
      <c r="C557" s="466"/>
      <c r="D557" s="466"/>
      <c r="E557" s="466"/>
      <c r="F557" s="466"/>
      <c r="G557" s="466"/>
      <c r="H557" s="466"/>
      <c r="I557" s="466"/>
    </row>
    <row r="558" spans="1:9" x14ac:dyDescent="0.2">
      <c r="A558" s="466"/>
      <c r="B558" s="466"/>
      <c r="C558" s="466"/>
      <c r="D558" s="466"/>
      <c r="E558" s="466"/>
      <c r="F558" s="466"/>
      <c r="G558" s="466"/>
      <c r="H558" s="466"/>
      <c r="I558" s="466"/>
    </row>
    <row r="559" spans="1:9" x14ac:dyDescent="0.2">
      <c r="A559" s="466"/>
      <c r="B559" s="466"/>
      <c r="C559" s="466"/>
      <c r="D559" s="466"/>
      <c r="E559" s="466"/>
      <c r="F559" s="466"/>
      <c r="G559" s="466"/>
      <c r="H559" s="466"/>
      <c r="I559" s="466"/>
    </row>
    <row r="560" spans="1:9" x14ac:dyDescent="0.2">
      <c r="A560" s="466"/>
      <c r="B560" s="466"/>
      <c r="C560" s="466"/>
      <c r="D560" s="466"/>
      <c r="E560" s="466"/>
      <c r="F560" s="466"/>
      <c r="G560" s="466"/>
      <c r="H560" s="466"/>
      <c r="I560" s="466"/>
    </row>
    <row r="561" spans="1:9" x14ac:dyDescent="0.2">
      <c r="A561" s="466"/>
      <c r="B561" s="466"/>
      <c r="C561" s="466"/>
      <c r="D561" s="466"/>
      <c r="E561" s="466"/>
      <c r="F561" s="466"/>
      <c r="G561" s="466"/>
      <c r="H561" s="466"/>
      <c r="I561" s="466"/>
    </row>
    <row r="562" spans="1:9" x14ac:dyDescent="0.2">
      <c r="A562" s="466"/>
      <c r="B562" s="466"/>
      <c r="C562" s="466"/>
      <c r="D562" s="466"/>
      <c r="E562" s="466"/>
      <c r="F562" s="466"/>
      <c r="G562" s="466"/>
      <c r="H562" s="466"/>
      <c r="I562" s="466"/>
    </row>
    <row r="563" spans="1:9" x14ac:dyDescent="0.2">
      <c r="A563" s="466"/>
      <c r="B563" s="466"/>
      <c r="C563" s="466"/>
      <c r="D563" s="466"/>
      <c r="E563" s="466"/>
      <c r="F563" s="466"/>
      <c r="G563" s="466"/>
      <c r="H563" s="466"/>
      <c r="I563" s="466"/>
    </row>
    <row r="564" spans="1:9" x14ac:dyDescent="0.2">
      <c r="A564" s="466"/>
      <c r="B564" s="466"/>
      <c r="C564" s="466"/>
      <c r="D564" s="466"/>
      <c r="E564" s="466"/>
      <c r="F564" s="466"/>
      <c r="G564" s="466"/>
      <c r="H564" s="466"/>
      <c r="I564" s="466"/>
    </row>
    <row r="565" spans="1:9" x14ac:dyDescent="0.2">
      <c r="A565" s="466"/>
      <c r="B565" s="466"/>
      <c r="C565" s="466"/>
      <c r="D565" s="466"/>
      <c r="E565" s="466"/>
      <c r="F565" s="466"/>
      <c r="G565" s="466"/>
      <c r="H565" s="466"/>
      <c r="I565" s="466"/>
    </row>
    <row r="566" spans="1:9" x14ac:dyDescent="0.2">
      <c r="A566" s="466"/>
      <c r="B566" s="466"/>
      <c r="C566" s="466"/>
      <c r="D566" s="466"/>
      <c r="E566" s="466"/>
      <c r="F566" s="466"/>
      <c r="G566" s="466"/>
      <c r="H566" s="466"/>
      <c r="I566" s="466"/>
    </row>
    <row r="567" spans="1:9" x14ac:dyDescent="0.2">
      <c r="A567" s="466"/>
      <c r="B567" s="466"/>
      <c r="C567" s="466"/>
      <c r="D567" s="466"/>
      <c r="E567" s="466"/>
      <c r="F567" s="466"/>
      <c r="G567" s="466"/>
      <c r="H567" s="466"/>
      <c r="I567" s="466"/>
    </row>
    <row r="568" spans="1:9" x14ac:dyDescent="0.2">
      <c r="A568" s="466"/>
      <c r="B568" s="466"/>
      <c r="C568" s="466"/>
      <c r="D568" s="466"/>
      <c r="E568" s="466"/>
      <c r="F568" s="466"/>
      <c r="G568" s="466"/>
      <c r="H568" s="466"/>
      <c r="I568" s="466"/>
    </row>
    <row r="569" spans="1:9" x14ac:dyDescent="0.2">
      <c r="A569" s="466"/>
      <c r="B569" s="466"/>
      <c r="C569" s="466"/>
      <c r="D569" s="466"/>
      <c r="E569" s="466"/>
      <c r="F569" s="466"/>
      <c r="G569" s="466"/>
      <c r="H569" s="466"/>
      <c r="I569" s="466"/>
    </row>
    <row r="570" spans="1:9" x14ac:dyDescent="0.2">
      <c r="A570" s="466"/>
      <c r="B570" s="466"/>
      <c r="C570" s="466"/>
      <c r="D570" s="466"/>
      <c r="E570" s="466"/>
      <c r="F570" s="466"/>
      <c r="G570" s="466"/>
      <c r="H570" s="466"/>
      <c r="I570" s="466"/>
    </row>
    <row r="571" spans="1:9" x14ac:dyDescent="0.2">
      <c r="A571" s="466"/>
      <c r="B571" s="466"/>
      <c r="C571" s="466"/>
      <c r="D571" s="466"/>
      <c r="E571" s="466"/>
      <c r="F571" s="466"/>
      <c r="G571" s="466"/>
      <c r="H571" s="466"/>
      <c r="I571" s="466"/>
    </row>
    <row r="572" spans="1:9" x14ac:dyDescent="0.2">
      <c r="A572" s="466"/>
      <c r="B572" s="466"/>
      <c r="C572" s="466"/>
      <c r="D572" s="466"/>
      <c r="E572" s="466"/>
      <c r="F572" s="466"/>
      <c r="G572" s="466"/>
      <c r="H572" s="466"/>
      <c r="I572" s="466"/>
    </row>
    <row r="573" spans="1:9" x14ac:dyDescent="0.2">
      <c r="A573" s="466"/>
      <c r="B573" s="466"/>
      <c r="C573" s="466"/>
      <c r="D573" s="466"/>
      <c r="E573" s="466"/>
      <c r="F573" s="466"/>
      <c r="G573" s="466"/>
      <c r="H573" s="466"/>
      <c r="I573" s="466"/>
    </row>
    <row r="574" spans="1:9" x14ac:dyDescent="0.2">
      <c r="A574" s="466"/>
      <c r="B574" s="466"/>
      <c r="C574" s="466"/>
      <c r="D574" s="466"/>
      <c r="E574" s="466"/>
      <c r="F574" s="466"/>
      <c r="G574" s="466"/>
      <c r="H574" s="466"/>
      <c r="I574" s="466"/>
    </row>
    <row r="575" spans="1:9" x14ac:dyDescent="0.2">
      <c r="A575" s="466"/>
      <c r="B575" s="466"/>
      <c r="C575" s="466"/>
      <c r="D575" s="466"/>
      <c r="E575" s="466"/>
      <c r="F575" s="466"/>
      <c r="G575" s="466"/>
      <c r="H575" s="466"/>
      <c r="I575" s="466"/>
    </row>
    <row r="576" spans="1:9" x14ac:dyDescent="0.2">
      <c r="A576" s="466"/>
      <c r="B576" s="466"/>
      <c r="C576" s="466"/>
      <c r="D576" s="466"/>
      <c r="E576" s="466"/>
      <c r="F576" s="466"/>
      <c r="G576" s="466"/>
      <c r="H576" s="466"/>
      <c r="I576" s="466"/>
    </row>
    <row r="577" spans="1:9" x14ac:dyDescent="0.2">
      <c r="A577" s="466"/>
      <c r="B577" s="466"/>
      <c r="C577" s="466"/>
      <c r="D577" s="466"/>
      <c r="E577" s="466"/>
      <c r="F577" s="466"/>
      <c r="G577" s="466"/>
      <c r="H577" s="466"/>
      <c r="I577" s="466"/>
    </row>
    <row r="578" spans="1:9" x14ac:dyDescent="0.2">
      <c r="A578" s="466"/>
      <c r="B578" s="466"/>
      <c r="C578" s="466"/>
      <c r="D578" s="466"/>
      <c r="E578" s="466"/>
      <c r="F578" s="466"/>
      <c r="G578" s="466"/>
      <c r="H578" s="466"/>
      <c r="I578" s="466"/>
    </row>
    <row r="579" spans="1:9" x14ac:dyDescent="0.2">
      <c r="A579" s="466"/>
      <c r="B579" s="466"/>
      <c r="C579" s="466"/>
      <c r="D579" s="466"/>
      <c r="E579" s="466"/>
      <c r="F579" s="466"/>
      <c r="G579" s="466"/>
      <c r="H579" s="466"/>
      <c r="I579" s="466"/>
    </row>
    <row r="580" spans="1:9" x14ac:dyDescent="0.2">
      <c r="A580" s="466"/>
      <c r="B580" s="466"/>
      <c r="C580" s="466"/>
      <c r="D580" s="466"/>
      <c r="E580" s="466"/>
      <c r="F580" s="466"/>
      <c r="G580" s="466"/>
      <c r="H580" s="466"/>
      <c r="I580" s="466"/>
    </row>
    <row r="581" spans="1:9" x14ac:dyDescent="0.2">
      <c r="A581" s="466"/>
      <c r="B581" s="466"/>
      <c r="C581" s="466"/>
      <c r="D581" s="466"/>
      <c r="E581" s="466"/>
      <c r="F581" s="466"/>
      <c r="G581" s="466"/>
      <c r="H581" s="466"/>
      <c r="I581" s="466"/>
    </row>
    <row r="582" spans="1:9" x14ac:dyDescent="0.2">
      <c r="A582" s="466"/>
      <c r="B582" s="466"/>
      <c r="C582" s="466"/>
      <c r="D582" s="466"/>
      <c r="E582" s="466"/>
      <c r="F582" s="466"/>
      <c r="G582" s="466"/>
      <c r="H582" s="466"/>
      <c r="I582" s="466"/>
    </row>
    <row r="583" spans="1:9" x14ac:dyDescent="0.2">
      <c r="A583" s="466"/>
      <c r="B583" s="466"/>
      <c r="C583" s="466"/>
      <c r="D583" s="466"/>
      <c r="E583" s="466"/>
      <c r="F583" s="466"/>
      <c r="G583" s="466"/>
      <c r="H583" s="466"/>
      <c r="I583" s="466"/>
    </row>
    <row r="584" spans="1:9" x14ac:dyDescent="0.2">
      <c r="A584" s="466"/>
      <c r="B584" s="466"/>
      <c r="C584" s="466"/>
      <c r="D584" s="466"/>
      <c r="E584" s="466"/>
      <c r="F584" s="466"/>
      <c r="G584" s="466"/>
      <c r="H584" s="466"/>
      <c r="I584" s="466"/>
    </row>
    <row r="585" spans="1:9" x14ac:dyDescent="0.2">
      <c r="A585" s="466"/>
      <c r="B585" s="466"/>
      <c r="C585" s="466"/>
      <c r="D585" s="466"/>
      <c r="E585" s="466"/>
      <c r="F585" s="466"/>
      <c r="G585" s="466"/>
      <c r="H585" s="466"/>
      <c r="I585" s="466"/>
    </row>
    <row r="586" spans="1:9" x14ac:dyDescent="0.2">
      <c r="A586" s="466"/>
      <c r="B586" s="466"/>
      <c r="C586" s="466"/>
      <c r="D586" s="466"/>
      <c r="E586" s="466"/>
      <c r="F586" s="466"/>
      <c r="G586" s="466"/>
      <c r="H586" s="466"/>
      <c r="I586" s="466"/>
    </row>
    <row r="587" spans="1:9" x14ac:dyDescent="0.2">
      <c r="A587" s="466"/>
      <c r="B587" s="466"/>
      <c r="C587" s="466"/>
      <c r="D587" s="466"/>
      <c r="E587" s="466"/>
      <c r="F587" s="466"/>
      <c r="G587" s="466"/>
      <c r="H587" s="466"/>
      <c r="I587" s="466"/>
    </row>
    <row r="588" spans="1:9" x14ac:dyDescent="0.2">
      <c r="A588" s="466"/>
      <c r="B588" s="466"/>
      <c r="C588" s="466"/>
      <c r="D588" s="466"/>
      <c r="E588" s="466"/>
      <c r="F588" s="466"/>
      <c r="G588" s="466"/>
      <c r="H588" s="466"/>
      <c r="I588" s="466"/>
    </row>
    <row r="589" spans="1:9" x14ac:dyDescent="0.2">
      <c r="A589" s="466"/>
      <c r="B589" s="466"/>
      <c r="C589" s="466"/>
      <c r="D589" s="466"/>
      <c r="E589" s="466"/>
      <c r="F589" s="466"/>
      <c r="G589" s="466"/>
      <c r="H589" s="466"/>
      <c r="I589" s="466"/>
    </row>
    <row r="590" spans="1:9" x14ac:dyDescent="0.2">
      <c r="A590" s="466"/>
      <c r="B590" s="466"/>
      <c r="C590" s="466"/>
      <c r="D590" s="466"/>
      <c r="E590" s="466"/>
      <c r="F590" s="466"/>
      <c r="G590" s="466"/>
      <c r="H590" s="466"/>
      <c r="I590" s="466"/>
    </row>
    <row r="591" spans="1:9" x14ac:dyDescent="0.2">
      <c r="A591" s="466"/>
      <c r="B591" s="466"/>
      <c r="C591" s="466"/>
      <c r="D591" s="466"/>
      <c r="E591" s="466"/>
      <c r="F591" s="466"/>
      <c r="G591" s="466"/>
      <c r="H591" s="466"/>
      <c r="I591" s="466"/>
    </row>
    <row r="592" spans="1:9" x14ac:dyDescent="0.2">
      <c r="A592" s="466"/>
      <c r="B592" s="466"/>
      <c r="C592" s="466"/>
      <c r="D592" s="466"/>
      <c r="E592" s="466"/>
      <c r="F592" s="466"/>
      <c r="G592" s="466"/>
      <c r="H592" s="466"/>
      <c r="I592" s="466"/>
    </row>
    <row r="593" spans="1:9" x14ac:dyDescent="0.2">
      <c r="A593" s="466"/>
      <c r="B593" s="466"/>
      <c r="C593" s="466"/>
      <c r="D593" s="466"/>
      <c r="E593" s="466"/>
      <c r="F593" s="466"/>
      <c r="G593" s="466"/>
      <c r="H593" s="466"/>
      <c r="I593" s="466"/>
    </row>
    <row r="594" spans="1:9" x14ac:dyDescent="0.2">
      <c r="A594" s="466"/>
      <c r="B594" s="466"/>
      <c r="C594" s="466"/>
      <c r="D594" s="466"/>
      <c r="E594" s="466"/>
      <c r="F594" s="466"/>
      <c r="G594" s="466"/>
      <c r="H594" s="466"/>
      <c r="I594" s="466"/>
    </row>
    <row r="595" spans="1:9" x14ac:dyDescent="0.2">
      <c r="A595" s="466"/>
      <c r="B595" s="466"/>
      <c r="C595" s="466"/>
      <c r="D595" s="466"/>
      <c r="E595" s="466"/>
      <c r="F595" s="466"/>
      <c r="G595" s="466"/>
      <c r="H595" s="466"/>
      <c r="I595" s="466"/>
    </row>
    <row r="596" spans="1:9" x14ac:dyDescent="0.2">
      <c r="A596" s="466"/>
      <c r="B596" s="466"/>
      <c r="C596" s="466"/>
      <c r="D596" s="466"/>
      <c r="E596" s="466"/>
      <c r="F596" s="466"/>
      <c r="G596" s="466"/>
      <c r="H596" s="466"/>
      <c r="I596" s="466"/>
    </row>
    <row r="597" spans="1:9" x14ac:dyDescent="0.2">
      <c r="A597" s="466"/>
      <c r="B597" s="466"/>
      <c r="C597" s="466"/>
      <c r="D597" s="466"/>
      <c r="E597" s="466"/>
      <c r="F597" s="466"/>
      <c r="G597" s="466"/>
      <c r="H597" s="466"/>
      <c r="I597" s="466"/>
    </row>
    <row r="598" spans="1:9" x14ac:dyDescent="0.2">
      <c r="A598" s="466"/>
      <c r="B598" s="466"/>
      <c r="C598" s="466"/>
      <c r="D598" s="466"/>
      <c r="E598" s="466"/>
      <c r="F598" s="466"/>
      <c r="G598" s="466"/>
      <c r="H598" s="466"/>
      <c r="I598" s="466"/>
    </row>
    <row r="599" spans="1:9" x14ac:dyDescent="0.2">
      <c r="A599" s="466"/>
      <c r="B599" s="466"/>
      <c r="C599" s="466"/>
      <c r="D599" s="466"/>
      <c r="E599" s="466"/>
      <c r="F599" s="466"/>
      <c r="G599" s="466"/>
      <c r="H599" s="466"/>
      <c r="I599" s="466"/>
    </row>
    <row r="600" spans="1:9" x14ac:dyDescent="0.2">
      <c r="A600" s="466"/>
      <c r="B600" s="466"/>
      <c r="C600" s="466"/>
      <c r="D600" s="466"/>
      <c r="E600" s="466"/>
      <c r="F600" s="466"/>
      <c r="G600" s="466"/>
      <c r="H600" s="466"/>
      <c r="I600" s="466"/>
    </row>
    <row r="601" spans="1:9" x14ac:dyDescent="0.2">
      <c r="A601" s="466"/>
      <c r="B601" s="466"/>
      <c r="C601" s="466"/>
      <c r="D601" s="466"/>
      <c r="E601" s="466"/>
      <c r="F601" s="466"/>
      <c r="G601" s="466"/>
      <c r="H601" s="466"/>
      <c r="I601" s="466"/>
    </row>
    <row r="602" spans="1:9" x14ac:dyDescent="0.2">
      <c r="A602" s="466"/>
      <c r="B602" s="466"/>
      <c r="C602" s="466"/>
      <c r="D602" s="466"/>
      <c r="E602" s="466"/>
      <c r="F602" s="466"/>
      <c r="G602" s="466"/>
      <c r="H602" s="466"/>
      <c r="I602" s="466"/>
    </row>
    <row r="603" spans="1:9" x14ac:dyDescent="0.2">
      <c r="A603" s="466"/>
      <c r="B603" s="466"/>
      <c r="C603" s="466"/>
      <c r="D603" s="466"/>
      <c r="E603" s="466"/>
      <c r="F603" s="466"/>
      <c r="G603" s="466"/>
      <c r="H603" s="466"/>
      <c r="I603" s="466"/>
    </row>
    <row r="604" spans="1:9" x14ac:dyDescent="0.2">
      <c r="A604" s="466"/>
      <c r="B604" s="466"/>
      <c r="C604" s="466"/>
      <c r="D604" s="466"/>
      <c r="E604" s="466"/>
      <c r="F604" s="466"/>
      <c r="G604" s="466"/>
      <c r="H604" s="466"/>
      <c r="I604" s="466"/>
    </row>
    <row r="605" spans="1:9" x14ac:dyDescent="0.2">
      <c r="A605" s="466"/>
      <c r="B605" s="466"/>
      <c r="C605" s="466"/>
      <c r="D605" s="466"/>
      <c r="E605" s="466"/>
      <c r="F605" s="466"/>
      <c r="G605" s="466"/>
      <c r="H605" s="466"/>
      <c r="I605" s="466"/>
    </row>
    <row r="606" spans="1:9" x14ac:dyDescent="0.2">
      <c r="A606" s="466"/>
      <c r="B606" s="466"/>
      <c r="C606" s="466"/>
      <c r="D606" s="466"/>
      <c r="E606" s="466"/>
      <c r="F606" s="466"/>
      <c r="G606" s="466"/>
      <c r="H606" s="466"/>
      <c r="I606" s="466"/>
    </row>
    <row r="607" spans="1:9" x14ac:dyDescent="0.2">
      <c r="A607" s="466"/>
      <c r="B607" s="466"/>
      <c r="C607" s="466"/>
      <c r="D607" s="466"/>
      <c r="E607" s="466"/>
      <c r="F607" s="466"/>
      <c r="G607" s="466"/>
      <c r="H607" s="466"/>
      <c r="I607" s="466"/>
    </row>
    <row r="608" spans="1:9" x14ac:dyDescent="0.2">
      <c r="A608" s="466"/>
      <c r="B608" s="466"/>
      <c r="C608" s="466"/>
      <c r="D608" s="466"/>
      <c r="E608" s="466"/>
      <c r="F608" s="466"/>
      <c r="G608" s="466"/>
      <c r="H608" s="466"/>
      <c r="I608" s="466"/>
    </row>
    <row r="609" spans="1:9" x14ac:dyDescent="0.2">
      <c r="A609" s="466"/>
      <c r="B609" s="466"/>
      <c r="C609" s="466"/>
      <c r="D609" s="466"/>
      <c r="E609" s="466"/>
      <c r="F609" s="466"/>
      <c r="G609" s="466"/>
      <c r="H609" s="466"/>
      <c r="I609" s="466"/>
    </row>
    <row r="610" spans="1:9" x14ac:dyDescent="0.2">
      <c r="A610" s="466"/>
      <c r="B610" s="466"/>
      <c r="C610" s="466"/>
      <c r="D610" s="466"/>
      <c r="E610" s="466"/>
      <c r="F610" s="466"/>
      <c r="G610" s="466"/>
      <c r="H610" s="466"/>
      <c r="I610" s="466"/>
    </row>
    <row r="611" spans="1:9" x14ac:dyDescent="0.2">
      <c r="A611" s="466"/>
      <c r="B611" s="466"/>
      <c r="C611" s="466"/>
      <c r="D611" s="466"/>
      <c r="E611" s="466"/>
      <c r="F611" s="466"/>
      <c r="G611" s="466"/>
      <c r="H611" s="466"/>
      <c r="I611" s="466"/>
    </row>
    <row r="612" spans="1:9" x14ac:dyDescent="0.2">
      <c r="A612" s="466"/>
      <c r="B612" s="466"/>
      <c r="C612" s="466"/>
      <c r="D612" s="466"/>
      <c r="E612" s="466"/>
      <c r="F612" s="466"/>
      <c r="G612" s="466"/>
      <c r="H612" s="466"/>
      <c r="I612" s="466"/>
    </row>
    <row r="613" spans="1:9" x14ac:dyDescent="0.2">
      <c r="A613" s="466"/>
      <c r="B613" s="466"/>
      <c r="C613" s="466"/>
      <c r="D613" s="466"/>
      <c r="E613" s="466"/>
      <c r="F613" s="466"/>
      <c r="G613" s="466"/>
      <c r="H613" s="466"/>
      <c r="I613" s="466"/>
    </row>
    <row r="614" spans="1:9" x14ac:dyDescent="0.2">
      <c r="A614" s="466"/>
      <c r="B614" s="466"/>
      <c r="C614" s="466"/>
      <c r="D614" s="466"/>
      <c r="E614" s="466"/>
      <c r="F614" s="466"/>
      <c r="G614" s="466"/>
      <c r="H614" s="466"/>
      <c r="I614" s="466"/>
    </row>
    <row r="615" spans="1:9" x14ac:dyDescent="0.2">
      <c r="A615" s="466"/>
      <c r="B615" s="466"/>
      <c r="C615" s="466"/>
      <c r="D615" s="466"/>
      <c r="E615" s="466"/>
      <c r="F615" s="466"/>
      <c r="G615" s="466"/>
      <c r="H615" s="466"/>
      <c r="I615" s="466"/>
    </row>
    <row r="616" spans="1:9" x14ac:dyDescent="0.2">
      <c r="A616" s="466"/>
      <c r="B616" s="466"/>
      <c r="C616" s="466"/>
      <c r="D616" s="466"/>
      <c r="E616" s="466"/>
      <c r="F616" s="466"/>
      <c r="G616" s="466"/>
      <c r="H616" s="466"/>
      <c r="I616" s="466"/>
    </row>
    <row r="617" spans="1:9" x14ac:dyDescent="0.2">
      <c r="A617" s="466"/>
      <c r="B617" s="466"/>
      <c r="C617" s="466"/>
      <c r="D617" s="466"/>
      <c r="E617" s="466"/>
      <c r="F617" s="466"/>
      <c r="G617" s="466"/>
      <c r="H617" s="466"/>
      <c r="I617" s="466"/>
    </row>
    <row r="618" spans="1:9" x14ac:dyDescent="0.2">
      <c r="A618" s="466"/>
      <c r="B618" s="466"/>
      <c r="C618" s="466"/>
      <c r="D618" s="466"/>
      <c r="E618" s="466"/>
      <c r="F618" s="466"/>
      <c r="G618" s="466"/>
      <c r="H618" s="466"/>
      <c r="I618" s="466"/>
    </row>
    <row r="619" spans="1:9" x14ac:dyDescent="0.2">
      <c r="A619" s="466"/>
      <c r="B619" s="466"/>
      <c r="C619" s="466"/>
      <c r="D619" s="466"/>
      <c r="E619" s="466"/>
      <c r="F619" s="466"/>
      <c r="G619" s="466"/>
      <c r="H619" s="466"/>
      <c r="I619" s="466"/>
    </row>
    <row r="620" spans="1:9" x14ac:dyDescent="0.2">
      <c r="A620" s="466"/>
      <c r="B620" s="466"/>
      <c r="C620" s="466"/>
      <c r="D620" s="466"/>
      <c r="E620" s="466"/>
      <c r="F620" s="466"/>
      <c r="G620" s="466"/>
      <c r="H620" s="466"/>
      <c r="I620" s="466"/>
    </row>
    <row r="621" spans="1:9" x14ac:dyDescent="0.2">
      <c r="A621" s="466"/>
      <c r="B621" s="466"/>
      <c r="C621" s="466"/>
      <c r="D621" s="466"/>
      <c r="E621" s="466"/>
      <c r="F621" s="466"/>
      <c r="G621" s="466"/>
      <c r="H621" s="466"/>
      <c r="I621" s="466"/>
    </row>
    <row r="622" spans="1:9" x14ac:dyDescent="0.2">
      <c r="A622" s="466"/>
      <c r="B622" s="466"/>
      <c r="C622" s="466"/>
      <c r="D622" s="466"/>
      <c r="E622" s="466"/>
      <c r="F622" s="466"/>
      <c r="G622" s="466"/>
      <c r="H622" s="466"/>
      <c r="I622" s="466"/>
    </row>
    <row r="623" spans="1:9" x14ac:dyDescent="0.2">
      <c r="A623" s="466"/>
      <c r="B623" s="466"/>
      <c r="C623" s="466"/>
      <c r="D623" s="466"/>
      <c r="E623" s="466"/>
      <c r="F623" s="466"/>
      <c r="G623" s="466"/>
      <c r="H623" s="466"/>
      <c r="I623" s="466"/>
    </row>
    <row r="624" spans="1:9" x14ac:dyDescent="0.2">
      <c r="A624" s="466"/>
      <c r="B624" s="466"/>
      <c r="C624" s="466"/>
      <c r="D624" s="466"/>
      <c r="E624" s="466"/>
      <c r="F624" s="466"/>
      <c r="G624" s="466"/>
      <c r="H624" s="466"/>
      <c r="I624" s="466"/>
    </row>
    <row r="625" spans="1:9" x14ac:dyDescent="0.2">
      <c r="A625" s="466"/>
      <c r="B625" s="466"/>
      <c r="C625" s="466"/>
      <c r="D625" s="466"/>
      <c r="E625" s="466"/>
      <c r="F625" s="466"/>
      <c r="G625" s="466"/>
      <c r="H625" s="466"/>
      <c r="I625" s="466"/>
    </row>
    <row r="626" spans="1:9" x14ac:dyDescent="0.2">
      <c r="A626" s="466"/>
      <c r="B626" s="466"/>
      <c r="C626" s="466"/>
      <c r="D626" s="466"/>
      <c r="E626" s="466"/>
      <c r="F626" s="466"/>
      <c r="G626" s="466"/>
      <c r="H626" s="466"/>
      <c r="I626" s="466"/>
    </row>
    <row r="627" spans="1:9" x14ac:dyDescent="0.2">
      <c r="A627" s="466"/>
      <c r="B627" s="466"/>
      <c r="C627" s="466"/>
      <c r="D627" s="466"/>
      <c r="E627" s="466"/>
      <c r="F627" s="466"/>
      <c r="G627" s="466"/>
      <c r="H627" s="466"/>
      <c r="I627" s="466"/>
    </row>
    <row r="628" spans="1:9" x14ac:dyDescent="0.2">
      <c r="A628" s="466"/>
      <c r="B628" s="466"/>
      <c r="C628" s="466"/>
      <c r="D628" s="466"/>
      <c r="E628" s="466"/>
      <c r="F628" s="466"/>
      <c r="G628" s="466"/>
      <c r="H628" s="466"/>
      <c r="I628" s="466"/>
    </row>
    <row r="629" spans="1:9" x14ac:dyDescent="0.2">
      <c r="A629" s="466"/>
      <c r="B629" s="466"/>
      <c r="C629" s="466"/>
      <c r="D629" s="466"/>
      <c r="E629" s="466"/>
      <c r="F629" s="466"/>
      <c r="G629" s="466"/>
      <c r="H629" s="466"/>
      <c r="I629" s="466"/>
    </row>
    <row r="630" spans="1:9" x14ac:dyDescent="0.2">
      <c r="A630" s="466"/>
      <c r="B630" s="466"/>
      <c r="C630" s="466"/>
      <c r="D630" s="466"/>
      <c r="E630" s="466"/>
      <c r="F630" s="466"/>
      <c r="G630" s="466"/>
      <c r="H630" s="466"/>
      <c r="I630" s="466"/>
    </row>
    <row r="631" spans="1:9" x14ac:dyDescent="0.2">
      <c r="A631" s="466"/>
      <c r="B631" s="466"/>
      <c r="C631" s="466"/>
      <c r="D631" s="466"/>
      <c r="E631" s="466"/>
      <c r="F631" s="466"/>
      <c r="G631" s="466"/>
      <c r="H631" s="466"/>
      <c r="I631" s="466"/>
    </row>
    <row r="632" spans="1:9" x14ac:dyDescent="0.2">
      <c r="A632" s="466"/>
      <c r="B632" s="466"/>
      <c r="C632" s="466"/>
      <c r="D632" s="466"/>
      <c r="E632" s="466"/>
      <c r="F632" s="466"/>
      <c r="G632" s="466"/>
      <c r="H632" s="466"/>
      <c r="I632" s="466"/>
    </row>
    <row r="633" spans="1:9" x14ac:dyDescent="0.2">
      <c r="A633" s="466"/>
      <c r="B633" s="466"/>
      <c r="C633" s="466"/>
      <c r="D633" s="466"/>
      <c r="E633" s="466"/>
      <c r="F633" s="466"/>
      <c r="G633" s="466"/>
      <c r="H633" s="466"/>
      <c r="I633" s="466"/>
    </row>
    <row r="634" spans="1:9" x14ac:dyDescent="0.2">
      <c r="A634" s="466"/>
      <c r="B634" s="466"/>
      <c r="C634" s="466"/>
      <c r="D634" s="466"/>
      <c r="E634" s="466"/>
      <c r="F634" s="466"/>
      <c r="G634" s="466"/>
      <c r="H634" s="466"/>
      <c r="I634" s="466"/>
    </row>
    <row r="635" spans="1:9" x14ac:dyDescent="0.2">
      <c r="A635" s="466"/>
      <c r="B635" s="466"/>
      <c r="C635" s="466"/>
      <c r="D635" s="466"/>
      <c r="E635" s="466"/>
      <c r="F635" s="466"/>
      <c r="G635" s="466"/>
      <c r="H635" s="466"/>
      <c r="I635" s="466"/>
    </row>
    <row r="636" spans="1:9" x14ac:dyDescent="0.2">
      <c r="A636" s="466"/>
      <c r="B636" s="466"/>
      <c r="C636" s="466"/>
      <c r="D636" s="466"/>
      <c r="E636" s="466"/>
      <c r="F636" s="466"/>
      <c r="G636" s="466"/>
      <c r="H636" s="466"/>
      <c r="I636" s="466"/>
    </row>
    <row r="637" spans="1:9" x14ac:dyDescent="0.2">
      <c r="A637" s="466"/>
      <c r="B637" s="466"/>
      <c r="C637" s="466"/>
      <c r="D637" s="466"/>
      <c r="E637" s="466"/>
      <c r="F637" s="466"/>
      <c r="G637" s="466"/>
      <c r="H637" s="466"/>
      <c r="I637" s="466"/>
    </row>
    <row r="638" spans="1:9" x14ac:dyDescent="0.2">
      <c r="A638" s="466"/>
      <c r="B638" s="466"/>
      <c r="C638" s="466"/>
      <c r="D638" s="466"/>
      <c r="E638" s="466"/>
      <c r="F638" s="466"/>
      <c r="G638" s="466"/>
      <c r="H638" s="466"/>
      <c r="I638" s="466"/>
    </row>
    <row r="639" spans="1:9" x14ac:dyDescent="0.2">
      <c r="A639" s="466"/>
      <c r="B639" s="466"/>
      <c r="C639" s="466"/>
      <c r="D639" s="466"/>
      <c r="E639" s="466"/>
      <c r="F639" s="466"/>
      <c r="G639" s="466"/>
      <c r="H639" s="466"/>
      <c r="I639" s="466"/>
    </row>
    <row r="640" spans="1:9" x14ac:dyDescent="0.2">
      <c r="A640" s="466"/>
      <c r="B640" s="466"/>
      <c r="C640" s="466"/>
      <c r="D640" s="466"/>
      <c r="E640" s="466"/>
      <c r="F640" s="466"/>
      <c r="G640" s="466"/>
      <c r="H640" s="466"/>
      <c r="I640" s="466"/>
    </row>
    <row r="641" spans="1:9" x14ac:dyDescent="0.2">
      <c r="A641" s="466"/>
      <c r="B641" s="466"/>
      <c r="C641" s="466"/>
      <c r="D641" s="466"/>
      <c r="E641" s="466"/>
      <c r="F641" s="466"/>
      <c r="G641" s="466"/>
      <c r="H641" s="466"/>
      <c r="I641" s="466"/>
    </row>
    <row r="642" spans="1:9" x14ac:dyDescent="0.2">
      <c r="A642" s="466"/>
      <c r="B642" s="466"/>
      <c r="C642" s="466"/>
      <c r="D642" s="466"/>
      <c r="E642" s="466"/>
      <c r="F642" s="466"/>
      <c r="G642" s="466"/>
      <c r="H642" s="466"/>
      <c r="I642" s="466"/>
    </row>
    <row r="643" spans="1:9" x14ac:dyDescent="0.2">
      <c r="A643" s="466"/>
      <c r="B643" s="466"/>
      <c r="C643" s="466"/>
      <c r="D643" s="466"/>
      <c r="E643" s="466"/>
      <c r="F643" s="466"/>
      <c r="G643" s="466"/>
      <c r="H643" s="466"/>
      <c r="I643" s="466"/>
    </row>
    <row r="644" spans="1:9" x14ac:dyDescent="0.2">
      <c r="A644" s="466"/>
      <c r="B644" s="466"/>
      <c r="C644" s="466"/>
      <c r="D644" s="466"/>
      <c r="E644" s="466"/>
      <c r="F644" s="466"/>
      <c r="G644" s="466"/>
      <c r="H644" s="466"/>
      <c r="I644" s="466"/>
    </row>
    <row r="645" spans="1:9" x14ac:dyDescent="0.2">
      <c r="A645" s="466"/>
      <c r="B645" s="466"/>
      <c r="C645" s="466"/>
      <c r="D645" s="466"/>
      <c r="E645" s="466"/>
      <c r="F645" s="466"/>
      <c r="G645" s="466"/>
      <c r="H645" s="466"/>
      <c r="I645" s="466"/>
    </row>
    <row r="646" spans="1:9" x14ac:dyDescent="0.2">
      <c r="A646" s="466"/>
      <c r="B646" s="466"/>
      <c r="C646" s="466"/>
      <c r="D646" s="466"/>
      <c r="E646" s="466"/>
      <c r="F646" s="466"/>
      <c r="G646" s="466"/>
      <c r="H646" s="466"/>
      <c r="I646" s="466"/>
    </row>
    <row r="647" spans="1:9" x14ac:dyDescent="0.2">
      <c r="A647" s="466"/>
      <c r="B647" s="466"/>
      <c r="C647" s="466"/>
      <c r="D647" s="466"/>
      <c r="E647" s="466"/>
      <c r="F647" s="466"/>
      <c r="G647" s="466"/>
      <c r="H647" s="466"/>
      <c r="I647" s="466"/>
    </row>
    <row r="648" spans="1:9" x14ac:dyDescent="0.2">
      <c r="A648" s="466"/>
      <c r="B648" s="466"/>
      <c r="C648" s="466"/>
      <c r="D648" s="466"/>
      <c r="E648" s="466"/>
      <c r="F648" s="466"/>
      <c r="G648" s="466"/>
      <c r="H648" s="466"/>
      <c r="I648" s="466"/>
    </row>
    <row r="649" spans="1:9" x14ac:dyDescent="0.2">
      <c r="A649" s="466"/>
      <c r="B649" s="466"/>
      <c r="C649" s="466"/>
      <c r="D649" s="466"/>
      <c r="E649" s="466"/>
      <c r="F649" s="466"/>
      <c r="G649" s="466"/>
      <c r="H649" s="466"/>
      <c r="I649" s="466"/>
    </row>
    <row r="650" spans="1:9" x14ac:dyDescent="0.2">
      <c r="A650" s="466"/>
      <c r="B650" s="466"/>
      <c r="C650" s="466"/>
      <c r="D650" s="466"/>
      <c r="E650" s="466"/>
      <c r="F650" s="466"/>
      <c r="G650" s="466"/>
      <c r="H650" s="466"/>
      <c r="I650" s="466"/>
    </row>
    <row r="651" spans="1:9" x14ac:dyDescent="0.2">
      <c r="A651" s="466"/>
      <c r="B651" s="466"/>
      <c r="C651" s="466"/>
      <c r="D651" s="466"/>
      <c r="E651" s="466"/>
      <c r="F651" s="466"/>
      <c r="G651" s="466"/>
      <c r="H651" s="466"/>
      <c r="I651" s="466"/>
    </row>
    <row r="652" spans="1:9" x14ac:dyDescent="0.2">
      <c r="A652" s="466"/>
      <c r="B652" s="466"/>
      <c r="C652" s="466"/>
      <c r="D652" s="466"/>
      <c r="E652" s="466"/>
      <c r="F652" s="466"/>
      <c r="G652" s="466"/>
      <c r="H652" s="466"/>
      <c r="I652" s="466"/>
    </row>
    <row r="653" spans="1:9" x14ac:dyDescent="0.2">
      <c r="A653" s="466"/>
      <c r="B653" s="466"/>
      <c r="C653" s="466"/>
      <c r="D653" s="466"/>
      <c r="E653" s="466"/>
      <c r="F653" s="466"/>
      <c r="G653" s="466"/>
      <c r="H653" s="466"/>
      <c r="I653" s="466"/>
    </row>
    <row r="654" spans="1:9" x14ac:dyDescent="0.2">
      <c r="A654" s="466"/>
      <c r="B654" s="466"/>
      <c r="C654" s="466"/>
      <c r="D654" s="466"/>
      <c r="E654" s="466"/>
      <c r="F654" s="466"/>
      <c r="G654" s="466"/>
      <c r="H654" s="466"/>
      <c r="I654" s="466"/>
    </row>
    <row r="655" spans="1:9" x14ac:dyDescent="0.2">
      <c r="A655" s="466"/>
      <c r="B655" s="466"/>
      <c r="C655" s="466"/>
      <c r="D655" s="466"/>
      <c r="E655" s="466"/>
      <c r="F655" s="466"/>
      <c r="G655" s="466"/>
      <c r="H655" s="466"/>
      <c r="I655" s="466"/>
    </row>
    <row r="656" spans="1:9" x14ac:dyDescent="0.2">
      <c r="A656" s="466"/>
      <c r="B656" s="466"/>
      <c r="C656" s="466"/>
      <c r="D656" s="466"/>
      <c r="E656" s="466"/>
      <c r="F656" s="466"/>
      <c r="G656" s="466"/>
      <c r="H656" s="466"/>
      <c r="I656" s="466"/>
    </row>
    <row r="657" spans="1:9" x14ac:dyDescent="0.2">
      <c r="A657" s="466"/>
      <c r="B657" s="466"/>
      <c r="C657" s="466"/>
      <c r="D657" s="466"/>
      <c r="E657" s="466"/>
      <c r="F657" s="466"/>
      <c r="G657" s="466"/>
      <c r="H657" s="466"/>
      <c r="I657" s="466"/>
    </row>
    <row r="658" spans="1:9" x14ac:dyDescent="0.2">
      <c r="A658" s="466"/>
      <c r="B658" s="466"/>
      <c r="C658" s="466"/>
      <c r="D658" s="466"/>
      <c r="E658" s="466"/>
      <c r="F658" s="466"/>
      <c r="G658" s="466"/>
      <c r="H658" s="466"/>
      <c r="I658" s="466"/>
    </row>
    <row r="659" spans="1:9" x14ac:dyDescent="0.2">
      <c r="A659" s="466"/>
      <c r="B659" s="466"/>
      <c r="C659" s="466"/>
      <c r="D659" s="466"/>
      <c r="E659" s="466"/>
      <c r="F659" s="466"/>
      <c r="G659" s="466"/>
      <c r="H659" s="466"/>
      <c r="I659" s="466"/>
    </row>
    <row r="660" spans="1:9" x14ac:dyDescent="0.2">
      <c r="A660" s="466"/>
      <c r="B660" s="466"/>
      <c r="C660" s="466"/>
      <c r="D660" s="466"/>
      <c r="E660" s="466"/>
      <c r="F660" s="466"/>
      <c r="G660" s="466"/>
      <c r="H660" s="466"/>
      <c r="I660" s="466"/>
    </row>
    <row r="661" spans="1:9" x14ac:dyDescent="0.2">
      <c r="A661" s="466"/>
      <c r="B661" s="466"/>
      <c r="C661" s="466"/>
      <c r="D661" s="466"/>
      <c r="E661" s="466"/>
      <c r="F661" s="466"/>
      <c r="G661" s="466"/>
      <c r="H661" s="466"/>
      <c r="I661" s="466"/>
    </row>
    <row r="662" spans="1:9" x14ac:dyDescent="0.2">
      <c r="A662" s="466"/>
      <c r="B662" s="466"/>
      <c r="C662" s="466"/>
      <c r="D662" s="466"/>
      <c r="E662" s="466"/>
      <c r="F662" s="466"/>
      <c r="G662" s="466"/>
      <c r="H662" s="466"/>
      <c r="I662" s="466"/>
    </row>
    <row r="663" spans="1:9" x14ac:dyDescent="0.2">
      <c r="A663" s="466"/>
      <c r="B663" s="466"/>
      <c r="C663" s="466"/>
      <c r="D663" s="466"/>
      <c r="E663" s="466"/>
      <c r="F663" s="466"/>
      <c r="G663" s="466"/>
      <c r="H663" s="466"/>
      <c r="I663" s="466"/>
    </row>
    <row r="664" spans="1:9" x14ac:dyDescent="0.2">
      <c r="A664" s="466"/>
      <c r="B664" s="466"/>
      <c r="C664" s="466"/>
      <c r="D664" s="466"/>
      <c r="E664" s="466"/>
      <c r="F664" s="466"/>
      <c r="G664" s="466"/>
      <c r="H664" s="466"/>
      <c r="I664" s="466"/>
    </row>
    <row r="665" spans="1:9" x14ac:dyDescent="0.2">
      <c r="A665" s="466"/>
      <c r="B665" s="466"/>
      <c r="C665" s="466"/>
      <c r="D665" s="466"/>
      <c r="E665" s="466"/>
      <c r="F665" s="466"/>
      <c r="G665" s="466"/>
      <c r="H665" s="466"/>
      <c r="I665" s="466"/>
    </row>
    <row r="666" spans="1:9" x14ac:dyDescent="0.2">
      <c r="A666" s="466"/>
      <c r="B666" s="466"/>
      <c r="C666" s="466"/>
      <c r="D666" s="466"/>
      <c r="E666" s="466"/>
      <c r="F666" s="466"/>
      <c r="G666" s="466"/>
      <c r="H666" s="466"/>
      <c r="I666" s="466"/>
    </row>
    <row r="667" spans="1:9" x14ac:dyDescent="0.2">
      <c r="A667" s="466"/>
      <c r="B667" s="466"/>
      <c r="C667" s="466"/>
      <c r="D667" s="466"/>
      <c r="E667" s="466"/>
      <c r="F667" s="466"/>
      <c r="G667" s="466"/>
      <c r="H667" s="466"/>
      <c r="I667" s="466"/>
    </row>
    <row r="668" spans="1:9" x14ac:dyDescent="0.2">
      <c r="A668" s="466"/>
      <c r="B668" s="466"/>
      <c r="C668" s="466"/>
      <c r="D668" s="466"/>
      <c r="E668" s="466"/>
      <c r="F668" s="466"/>
      <c r="G668" s="466"/>
      <c r="H668" s="466"/>
      <c r="I668" s="466"/>
    </row>
    <row r="669" spans="1:9" x14ac:dyDescent="0.2">
      <c r="A669" s="466"/>
      <c r="B669" s="466"/>
      <c r="C669" s="466"/>
      <c r="D669" s="466"/>
      <c r="E669" s="466"/>
      <c r="F669" s="466"/>
      <c r="G669" s="466"/>
      <c r="H669" s="466"/>
      <c r="I669" s="466"/>
    </row>
    <row r="670" spans="1:9" x14ac:dyDescent="0.2">
      <c r="A670" s="466"/>
      <c r="B670" s="466"/>
      <c r="C670" s="466"/>
      <c r="D670" s="466"/>
      <c r="E670" s="466"/>
      <c r="F670" s="466"/>
      <c r="G670" s="466"/>
      <c r="H670" s="466"/>
      <c r="I670" s="466"/>
    </row>
    <row r="671" spans="1:9" x14ac:dyDescent="0.2">
      <c r="A671" s="466"/>
      <c r="B671" s="466"/>
      <c r="C671" s="466"/>
      <c r="D671" s="466"/>
      <c r="E671" s="466"/>
      <c r="F671" s="466"/>
      <c r="G671" s="466"/>
      <c r="H671" s="466"/>
      <c r="I671" s="466"/>
    </row>
    <row r="672" spans="1:9" x14ac:dyDescent="0.2">
      <c r="A672" s="466"/>
      <c r="B672" s="466"/>
      <c r="C672" s="466"/>
      <c r="D672" s="466"/>
      <c r="E672" s="466"/>
      <c r="F672" s="466"/>
      <c r="G672" s="466"/>
      <c r="H672" s="466"/>
      <c r="I672" s="466"/>
    </row>
    <row r="673" spans="1:9" x14ac:dyDescent="0.2">
      <c r="A673" s="466"/>
      <c r="B673" s="466"/>
      <c r="C673" s="466"/>
      <c r="D673" s="466"/>
      <c r="E673" s="466"/>
      <c r="F673" s="466"/>
      <c r="G673" s="466"/>
      <c r="H673" s="466"/>
      <c r="I673" s="466"/>
    </row>
    <row r="674" spans="1:9" x14ac:dyDescent="0.2">
      <c r="A674" s="466"/>
      <c r="B674" s="466"/>
      <c r="C674" s="466"/>
      <c r="D674" s="466"/>
      <c r="E674" s="466"/>
      <c r="F674" s="466"/>
      <c r="G674" s="466"/>
      <c r="H674" s="466"/>
      <c r="I674" s="466"/>
    </row>
    <row r="675" spans="1:9" x14ac:dyDescent="0.2">
      <c r="A675" s="466"/>
      <c r="B675" s="466"/>
      <c r="C675" s="466"/>
      <c r="D675" s="466"/>
      <c r="E675" s="466"/>
      <c r="F675" s="466"/>
      <c r="G675" s="466"/>
      <c r="H675" s="466"/>
      <c r="I675" s="466"/>
    </row>
    <row r="676" spans="1:9" x14ac:dyDescent="0.2">
      <c r="A676" s="466"/>
      <c r="B676" s="466"/>
      <c r="C676" s="466"/>
      <c r="D676" s="466"/>
      <c r="E676" s="466"/>
      <c r="F676" s="466"/>
      <c r="G676" s="466"/>
      <c r="H676" s="466"/>
      <c r="I676" s="466"/>
    </row>
    <row r="677" spans="1:9" x14ac:dyDescent="0.2">
      <c r="A677" s="466"/>
      <c r="B677" s="466"/>
      <c r="C677" s="466"/>
      <c r="D677" s="466"/>
      <c r="E677" s="466"/>
      <c r="F677" s="466"/>
      <c r="G677" s="466"/>
      <c r="H677" s="466"/>
      <c r="I677" s="466"/>
    </row>
    <row r="678" spans="1:9" x14ac:dyDescent="0.2">
      <c r="A678" s="466"/>
      <c r="B678" s="466"/>
      <c r="C678" s="466"/>
      <c r="D678" s="466"/>
      <c r="E678" s="466"/>
      <c r="F678" s="466"/>
      <c r="G678" s="466"/>
      <c r="H678" s="466"/>
      <c r="I678" s="466"/>
    </row>
    <row r="679" spans="1:9" x14ac:dyDescent="0.2">
      <c r="A679" s="466"/>
      <c r="B679" s="466"/>
      <c r="C679" s="466"/>
      <c r="D679" s="466"/>
      <c r="E679" s="466"/>
      <c r="F679" s="466"/>
      <c r="G679" s="466"/>
      <c r="H679" s="466"/>
      <c r="I679" s="466"/>
    </row>
    <row r="680" spans="1:9" x14ac:dyDescent="0.2">
      <c r="A680" s="466"/>
      <c r="B680" s="466"/>
      <c r="C680" s="466"/>
      <c r="D680" s="466"/>
      <c r="E680" s="466"/>
      <c r="F680" s="466"/>
      <c r="G680" s="466"/>
      <c r="H680" s="466"/>
      <c r="I680" s="466"/>
    </row>
    <row r="681" spans="1:9" x14ac:dyDescent="0.2">
      <c r="A681" s="466"/>
      <c r="B681" s="466"/>
      <c r="C681" s="466"/>
      <c r="D681" s="466"/>
      <c r="E681" s="466"/>
      <c r="F681" s="466"/>
      <c r="G681" s="466"/>
      <c r="H681" s="466"/>
      <c r="I681" s="466"/>
    </row>
    <row r="682" spans="1:9" x14ac:dyDescent="0.2">
      <c r="A682" s="466"/>
      <c r="B682" s="466"/>
      <c r="C682" s="466"/>
      <c r="D682" s="466"/>
      <c r="E682" s="466"/>
      <c r="F682" s="466"/>
      <c r="G682" s="466"/>
      <c r="H682" s="466"/>
      <c r="I682" s="466"/>
    </row>
    <row r="683" spans="1:9" x14ac:dyDescent="0.2">
      <c r="A683" s="466"/>
      <c r="B683" s="466"/>
      <c r="C683" s="466"/>
      <c r="D683" s="466"/>
      <c r="E683" s="466"/>
      <c r="F683" s="466"/>
      <c r="G683" s="466"/>
      <c r="H683" s="466"/>
      <c r="I683" s="466"/>
    </row>
    <row r="684" spans="1:9" x14ac:dyDescent="0.2">
      <c r="A684" s="466"/>
      <c r="B684" s="466"/>
      <c r="C684" s="466"/>
      <c r="D684" s="466"/>
      <c r="E684" s="466"/>
      <c r="F684" s="466"/>
      <c r="G684" s="466"/>
      <c r="H684" s="466"/>
      <c r="I684" s="466"/>
    </row>
    <row r="685" spans="1:9" x14ac:dyDescent="0.2">
      <c r="A685" s="466"/>
      <c r="B685" s="466"/>
      <c r="C685" s="466"/>
      <c r="D685" s="466"/>
      <c r="E685" s="466"/>
      <c r="F685" s="466"/>
      <c r="G685" s="466"/>
      <c r="H685" s="466"/>
      <c r="I685" s="466"/>
    </row>
    <row r="686" spans="1:9" x14ac:dyDescent="0.2">
      <c r="A686" s="466"/>
      <c r="B686" s="466"/>
      <c r="C686" s="466"/>
      <c r="D686" s="466"/>
      <c r="E686" s="466"/>
      <c r="F686" s="466"/>
      <c r="G686" s="466"/>
      <c r="H686" s="466"/>
      <c r="I686" s="466"/>
    </row>
    <row r="687" spans="1:9" x14ac:dyDescent="0.2">
      <c r="A687" s="466"/>
      <c r="B687" s="466"/>
      <c r="C687" s="466"/>
      <c r="D687" s="466"/>
      <c r="E687" s="466"/>
      <c r="F687" s="466"/>
      <c r="G687" s="466"/>
      <c r="H687" s="466"/>
      <c r="I687" s="466"/>
    </row>
    <row r="688" spans="1:9" x14ac:dyDescent="0.2">
      <c r="A688" s="466"/>
      <c r="B688" s="466"/>
      <c r="C688" s="466"/>
      <c r="D688" s="466"/>
      <c r="E688" s="466"/>
      <c r="F688" s="466"/>
      <c r="G688" s="466"/>
      <c r="H688" s="466"/>
      <c r="I688" s="466"/>
    </row>
    <row r="689" spans="1:9" x14ac:dyDescent="0.2">
      <c r="A689" s="466"/>
      <c r="B689" s="466"/>
      <c r="C689" s="466"/>
      <c r="D689" s="466"/>
      <c r="E689" s="466"/>
      <c r="F689" s="466"/>
      <c r="G689" s="466"/>
      <c r="H689" s="466"/>
      <c r="I689" s="466"/>
    </row>
    <row r="690" spans="1:9" x14ac:dyDescent="0.2">
      <c r="A690" s="466"/>
      <c r="B690" s="466"/>
      <c r="C690" s="466"/>
      <c r="D690" s="466"/>
      <c r="E690" s="466"/>
      <c r="F690" s="466"/>
      <c r="G690" s="466"/>
      <c r="H690" s="466"/>
      <c r="I690" s="466"/>
    </row>
    <row r="691" spans="1:9" x14ac:dyDescent="0.2">
      <c r="A691" s="466"/>
      <c r="B691" s="466"/>
      <c r="C691" s="466"/>
      <c r="D691" s="466"/>
      <c r="E691" s="466"/>
      <c r="F691" s="466"/>
      <c r="G691" s="466"/>
      <c r="H691" s="466"/>
      <c r="I691" s="466"/>
    </row>
    <row r="692" spans="1:9" x14ac:dyDescent="0.2">
      <c r="A692" s="466"/>
      <c r="B692" s="466"/>
      <c r="C692" s="466"/>
      <c r="D692" s="466"/>
      <c r="E692" s="466"/>
      <c r="F692" s="466"/>
      <c r="G692" s="466"/>
      <c r="H692" s="466"/>
      <c r="I692" s="466"/>
    </row>
    <row r="693" spans="1:9" x14ac:dyDescent="0.2">
      <c r="A693" s="466"/>
      <c r="B693" s="466"/>
      <c r="C693" s="466"/>
      <c r="D693" s="466"/>
      <c r="E693" s="466"/>
      <c r="F693" s="466"/>
      <c r="G693" s="466"/>
      <c r="H693" s="466"/>
      <c r="I693" s="466"/>
    </row>
    <row r="694" spans="1:9" x14ac:dyDescent="0.2">
      <c r="A694" s="466"/>
      <c r="B694" s="466"/>
      <c r="C694" s="466"/>
      <c r="D694" s="466"/>
      <c r="E694" s="466"/>
      <c r="F694" s="466"/>
      <c r="G694" s="466"/>
      <c r="H694" s="466"/>
      <c r="I694" s="466"/>
    </row>
    <row r="695" spans="1:9" x14ac:dyDescent="0.2">
      <c r="A695" s="466"/>
      <c r="B695" s="466"/>
      <c r="C695" s="466"/>
      <c r="D695" s="466"/>
      <c r="E695" s="466"/>
      <c r="F695" s="466"/>
      <c r="G695" s="466"/>
      <c r="H695" s="466"/>
      <c r="I695" s="466"/>
    </row>
    <row r="696" spans="1:9" x14ac:dyDescent="0.2">
      <c r="A696" s="466"/>
      <c r="B696" s="466"/>
      <c r="C696" s="466"/>
      <c r="D696" s="466"/>
      <c r="E696" s="466"/>
      <c r="F696" s="466"/>
      <c r="G696" s="466"/>
      <c r="H696" s="466"/>
      <c r="I696" s="466"/>
    </row>
    <row r="697" spans="1:9" x14ac:dyDescent="0.2">
      <c r="A697" s="466"/>
      <c r="B697" s="466"/>
      <c r="C697" s="466"/>
      <c r="D697" s="466"/>
      <c r="E697" s="466"/>
      <c r="F697" s="466"/>
      <c r="G697" s="466"/>
      <c r="H697" s="466"/>
      <c r="I697" s="466"/>
    </row>
    <row r="698" spans="1:9" x14ac:dyDescent="0.2">
      <c r="A698" s="466"/>
      <c r="B698" s="466"/>
      <c r="C698" s="466"/>
      <c r="D698" s="466"/>
      <c r="E698" s="466"/>
      <c r="F698" s="466"/>
      <c r="G698" s="466"/>
      <c r="H698" s="466"/>
      <c r="I698" s="466"/>
    </row>
    <row r="699" spans="1:9" x14ac:dyDescent="0.2">
      <c r="A699" s="466"/>
      <c r="B699" s="466"/>
      <c r="C699" s="466"/>
      <c r="D699" s="466"/>
      <c r="E699" s="466"/>
      <c r="F699" s="466"/>
      <c r="G699" s="466"/>
      <c r="H699" s="466"/>
      <c r="I699" s="466"/>
    </row>
    <row r="700" spans="1:9" x14ac:dyDescent="0.2">
      <c r="A700" s="466"/>
      <c r="B700" s="466"/>
      <c r="C700" s="466"/>
      <c r="D700" s="466"/>
      <c r="E700" s="466"/>
      <c r="F700" s="466"/>
      <c r="G700" s="466"/>
      <c r="H700" s="466"/>
      <c r="I700" s="466"/>
    </row>
    <row r="701" spans="1:9" x14ac:dyDescent="0.2">
      <c r="A701" s="466"/>
      <c r="B701" s="466"/>
      <c r="C701" s="466"/>
      <c r="D701" s="466"/>
      <c r="E701" s="466"/>
      <c r="F701" s="466"/>
      <c r="G701" s="466"/>
      <c r="H701" s="466"/>
      <c r="I701" s="466"/>
    </row>
    <row r="702" spans="1:9" x14ac:dyDescent="0.2">
      <c r="A702" s="466"/>
      <c r="B702" s="466"/>
      <c r="C702" s="466"/>
      <c r="D702" s="466"/>
      <c r="E702" s="466"/>
      <c r="F702" s="466"/>
      <c r="G702" s="466"/>
      <c r="H702" s="466"/>
      <c r="I702" s="466"/>
    </row>
    <row r="703" spans="1:9" x14ac:dyDescent="0.2">
      <c r="A703" s="466"/>
      <c r="B703" s="466"/>
      <c r="C703" s="466"/>
      <c r="D703" s="466"/>
      <c r="E703" s="466"/>
      <c r="F703" s="466"/>
      <c r="G703" s="466"/>
      <c r="H703" s="466"/>
      <c r="I703" s="466"/>
    </row>
    <row r="704" spans="1:9" x14ac:dyDescent="0.2">
      <c r="A704" s="466"/>
      <c r="B704" s="466"/>
      <c r="C704" s="466"/>
      <c r="D704" s="466"/>
      <c r="E704" s="466"/>
      <c r="F704" s="466"/>
      <c r="G704" s="466"/>
      <c r="H704" s="466"/>
      <c r="I704" s="466"/>
    </row>
    <row r="705" spans="1:9" x14ac:dyDescent="0.2">
      <c r="A705" s="466"/>
      <c r="B705" s="466"/>
      <c r="C705" s="466"/>
      <c r="D705" s="466"/>
      <c r="E705" s="466"/>
      <c r="F705" s="466"/>
      <c r="G705" s="466"/>
      <c r="H705" s="466"/>
      <c r="I705" s="466"/>
    </row>
    <row r="706" spans="1:9" x14ac:dyDescent="0.2">
      <c r="A706" s="466"/>
      <c r="B706" s="466"/>
      <c r="C706" s="466"/>
      <c r="D706" s="466"/>
      <c r="E706" s="466"/>
      <c r="F706" s="466"/>
      <c r="G706" s="466"/>
      <c r="H706" s="466"/>
      <c r="I706" s="466"/>
    </row>
    <row r="707" spans="1:9" x14ac:dyDescent="0.2">
      <c r="A707" s="466"/>
      <c r="B707" s="466"/>
      <c r="C707" s="466"/>
      <c r="D707" s="466"/>
      <c r="E707" s="466"/>
      <c r="F707" s="466"/>
      <c r="G707" s="466"/>
      <c r="H707" s="466"/>
      <c r="I707" s="466"/>
    </row>
    <row r="708" spans="1:9" x14ac:dyDescent="0.2">
      <c r="A708" s="466"/>
      <c r="B708" s="466"/>
      <c r="C708" s="466"/>
      <c r="D708" s="466"/>
      <c r="E708" s="466"/>
      <c r="F708" s="466"/>
      <c r="G708" s="466"/>
      <c r="H708" s="466"/>
      <c r="I708" s="466"/>
    </row>
    <row r="709" spans="1:9" x14ac:dyDescent="0.2">
      <c r="A709" s="466"/>
      <c r="B709" s="466"/>
      <c r="C709" s="466"/>
      <c r="D709" s="466"/>
      <c r="E709" s="466"/>
      <c r="F709" s="466"/>
      <c r="G709" s="466"/>
      <c r="H709" s="466"/>
      <c r="I709" s="466"/>
    </row>
    <row r="710" spans="1:9" x14ac:dyDescent="0.2">
      <c r="A710" s="466"/>
      <c r="B710" s="466"/>
      <c r="C710" s="466"/>
      <c r="D710" s="466"/>
      <c r="E710" s="466"/>
      <c r="F710" s="466"/>
      <c r="G710" s="466"/>
      <c r="H710" s="466"/>
      <c r="I710" s="466"/>
    </row>
    <row r="711" spans="1:9" x14ac:dyDescent="0.2">
      <c r="A711" s="466"/>
      <c r="B711" s="466"/>
      <c r="C711" s="466"/>
      <c r="D711" s="466"/>
      <c r="E711" s="466"/>
      <c r="F711" s="466"/>
      <c r="G711" s="466"/>
      <c r="H711" s="466"/>
      <c r="I711" s="466"/>
    </row>
    <row r="712" spans="1:9" x14ac:dyDescent="0.2">
      <c r="A712" s="466"/>
      <c r="B712" s="466"/>
      <c r="C712" s="466"/>
      <c r="D712" s="466"/>
      <c r="E712" s="466"/>
      <c r="F712" s="466"/>
      <c r="G712" s="466"/>
      <c r="H712" s="466"/>
      <c r="I712" s="466"/>
    </row>
    <row r="713" spans="1:9" x14ac:dyDescent="0.2">
      <c r="A713" s="466"/>
      <c r="B713" s="466"/>
      <c r="C713" s="466"/>
      <c r="D713" s="466"/>
      <c r="E713" s="466"/>
      <c r="F713" s="466"/>
      <c r="G713" s="466"/>
      <c r="H713" s="466"/>
      <c r="I713" s="466"/>
    </row>
    <row r="714" spans="1:9" x14ac:dyDescent="0.2">
      <c r="A714" s="466"/>
      <c r="B714" s="466"/>
      <c r="C714" s="466"/>
      <c r="D714" s="466"/>
      <c r="E714" s="466"/>
      <c r="F714" s="466"/>
      <c r="G714" s="466"/>
      <c r="H714" s="466"/>
      <c r="I714" s="466"/>
    </row>
    <row r="715" spans="1:9" x14ac:dyDescent="0.2">
      <c r="A715" s="466"/>
      <c r="B715" s="466"/>
      <c r="C715" s="466"/>
      <c r="D715" s="466"/>
      <c r="E715" s="466"/>
      <c r="F715" s="466"/>
      <c r="G715" s="466"/>
      <c r="H715" s="466"/>
      <c r="I715" s="466"/>
    </row>
    <row r="716" spans="1:9" x14ac:dyDescent="0.2">
      <c r="A716" s="466"/>
      <c r="B716" s="466"/>
      <c r="C716" s="466"/>
      <c r="D716" s="466"/>
      <c r="E716" s="466"/>
      <c r="F716" s="466"/>
      <c r="G716" s="466"/>
      <c r="H716" s="466"/>
      <c r="I716" s="466"/>
    </row>
    <row r="717" spans="1:9" x14ac:dyDescent="0.2">
      <c r="A717" s="466"/>
      <c r="B717" s="466"/>
      <c r="C717" s="466"/>
      <c r="D717" s="466"/>
      <c r="E717" s="466"/>
      <c r="F717" s="466"/>
      <c r="G717" s="466"/>
      <c r="H717" s="466"/>
      <c r="I717" s="466"/>
    </row>
    <row r="718" spans="1:9" x14ac:dyDescent="0.2">
      <c r="A718" s="466"/>
      <c r="B718" s="466"/>
      <c r="C718" s="466"/>
      <c r="D718" s="466"/>
      <c r="E718" s="466"/>
      <c r="F718" s="466"/>
      <c r="G718" s="466"/>
      <c r="H718" s="466"/>
      <c r="I718" s="466"/>
    </row>
    <row r="719" spans="1:9" x14ac:dyDescent="0.2">
      <c r="A719" s="466"/>
      <c r="B719" s="466"/>
      <c r="C719" s="466"/>
      <c r="D719" s="466"/>
      <c r="E719" s="466"/>
      <c r="F719" s="466"/>
      <c r="G719" s="466"/>
      <c r="H719" s="466"/>
      <c r="I719" s="466"/>
    </row>
    <row r="720" spans="1:9" x14ac:dyDescent="0.2">
      <c r="A720" s="466"/>
      <c r="B720" s="466"/>
      <c r="C720" s="466"/>
      <c r="D720" s="466"/>
      <c r="E720" s="466"/>
      <c r="F720" s="466"/>
      <c r="G720" s="466"/>
      <c r="H720" s="466"/>
      <c r="I720" s="466"/>
    </row>
    <row r="721" spans="1:9" x14ac:dyDescent="0.2">
      <c r="A721" s="466"/>
      <c r="B721" s="466"/>
      <c r="C721" s="466"/>
      <c r="D721" s="466"/>
      <c r="E721" s="466"/>
      <c r="F721" s="466"/>
      <c r="G721" s="466"/>
      <c r="H721" s="466"/>
      <c r="I721" s="466"/>
    </row>
    <row r="722" spans="1:9" x14ac:dyDescent="0.2">
      <c r="A722" s="466"/>
      <c r="B722" s="466"/>
      <c r="C722" s="466"/>
      <c r="D722" s="466"/>
      <c r="E722" s="466"/>
      <c r="F722" s="466"/>
      <c r="G722" s="466"/>
      <c r="H722" s="466"/>
      <c r="I722" s="466"/>
    </row>
    <row r="723" spans="1:9" x14ac:dyDescent="0.2">
      <c r="A723" s="466"/>
      <c r="B723" s="466"/>
      <c r="C723" s="466"/>
      <c r="D723" s="466"/>
      <c r="E723" s="466"/>
      <c r="F723" s="466"/>
      <c r="G723" s="466"/>
      <c r="H723" s="466"/>
      <c r="I723" s="466"/>
    </row>
    <row r="724" spans="1:9" x14ac:dyDescent="0.2">
      <c r="A724" s="466"/>
      <c r="B724" s="466"/>
      <c r="C724" s="466"/>
      <c r="D724" s="466"/>
      <c r="E724" s="466"/>
      <c r="F724" s="466"/>
      <c r="G724" s="466"/>
      <c r="H724" s="466"/>
      <c r="I724" s="466"/>
    </row>
    <row r="725" spans="1:9" x14ac:dyDescent="0.2">
      <c r="A725" s="466"/>
      <c r="B725" s="466"/>
      <c r="C725" s="466"/>
      <c r="D725" s="466"/>
      <c r="E725" s="466"/>
      <c r="F725" s="466"/>
      <c r="G725" s="466"/>
      <c r="H725" s="466"/>
      <c r="I725" s="466"/>
    </row>
    <row r="726" spans="1:9" x14ac:dyDescent="0.2">
      <c r="A726" s="466"/>
      <c r="B726" s="466"/>
      <c r="C726" s="466"/>
      <c r="D726" s="466"/>
      <c r="E726" s="466"/>
      <c r="F726" s="466"/>
      <c r="G726" s="466"/>
      <c r="H726" s="466"/>
      <c r="I726" s="466"/>
    </row>
    <row r="727" spans="1:9" x14ac:dyDescent="0.2">
      <c r="A727" s="466"/>
      <c r="B727" s="466"/>
      <c r="C727" s="466"/>
      <c r="D727" s="466"/>
      <c r="E727" s="466"/>
      <c r="F727" s="466"/>
      <c r="G727" s="466"/>
      <c r="H727" s="466"/>
      <c r="I727" s="466"/>
    </row>
    <row r="728" spans="1:9" x14ac:dyDescent="0.2">
      <c r="A728" s="466"/>
      <c r="B728" s="466"/>
      <c r="C728" s="466"/>
      <c r="D728" s="466"/>
      <c r="E728" s="466"/>
      <c r="F728" s="466"/>
      <c r="G728" s="466"/>
      <c r="H728" s="466"/>
      <c r="I728" s="466"/>
    </row>
    <row r="729" spans="1:9" x14ac:dyDescent="0.2">
      <c r="A729" s="466"/>
      <c r="B729" s="466"/>
      <c r="C729" s="466"/>
      <c r="D729" s="466"/>
      <c r="E729" s="466"/>
      <c r="F729" s="466"/>
      <c r="G729" s="466"/>
      <c r="H729" s="466"/>
      <c r="I729" s="466"/>
    </row>
    <row r="730" spans="1:9" x14ac:dyDescent="0.2">
      <c r="A730" s="466"/>
      <c r="B730" s="466"/>
      <c r="C730" s="466"/>
      <c r="D730" s="466"/>
      <c r="E730" s="466"/>
      <c r="F730" s="466"/>
      <c r="G730" s="466"/>
      <c r="H730" s="466"/>
      <c r="I730" s="466"/>
    </row>
    <row r="731" spans="1:9" x14ac:dyDescent="0.2">
      <c r="A731" s="466"/>
      <c r="B731" s="466"/>
      <c r="C731" s="466"/>
      <c r="D731" s="466"/>
      <c r="E731" s="466"/>
      <c r="F731" s="466"/>
      <c r="G731" s="466"/>
      <c r="H731" s="466"/>
      <c r="I731" s="466"/>
    </row>
    <row r="732" spans="1:9" x14ac:dyDescent="0.2">
      <c r="A732" s="466"/>
      <c r="B732" s="466"/>
      <c r="C732" s="466"/>
      <c r="D732" s="466"/>
      <c r="E732" s="466"/>
      <c r="F732" s="466"/>
      <c r="G732" s="466"/>
      <c r="H732" s="466"/>
      <c r="I732" s="466"/>
    </row>
    <row r="733" spans="1:9" x14ac:dyDescent="0.2">
      <c r="A733" s="466"/>
      <c r="B733" s="466"/>
      <c r="C733" s="466"/>
      <c r="D733" s="466"/>
      <c r="E733" s="466"/>
      <c r="F733" s="466"/>
      <c r="G733" s="466"/>
      <c r="H733" s="466"/>
      <c r="I733" s="466"/>
    </row>
    <row r="734" spans="1:9" x14ac:dyDescent="0.2">
      <c r="A734" s="466"/>
      <c r="B734" s="466"/>
      <c r="C734" s="466"/>
      <c r="D734" s="466"/>
      <c r="E734" s="466"/>
      <c r="F734" s="466"/>
      <c r="G734" s="466"/>
      <c r="H734" s="466"/>
      <c r="I734" s="466"/>
    </row>
    <row r="735" spans="1:9" x14ac:dyDescent="0.2">
      <c r="A735" s="466"/>
      <c r="B735" s="466"/>
      <c r="C735" s="466"/>
      <c r="D735" s="466"/>
      <c r="E735" s="466"/>
      <c r="F735" s="466"/>
      <c r="G735" s="466"/>
      <c r="H735" s="466"/>
      <c r="I735" s="466"/>
    </row>
    <row r="736" spans="1:9" x14ac:dyDescent="0.2">
      <c r="A736" s="466"/>
      <c r="B736" s="466"/>
      <c r="C736" s="466"/>
      <c r="D736" s="466"/>
      <c r="E736" s="466"/>
      <c r="F736" s="466"/>
      <c r="G736" s="466"/>
      <c r="H736" s="466"/>
      <c r="I736" s="466"/>
    </row>
    <row r="737" spans="1:9" x14ac:dyDescent="0.2">
      <c r="A737" s="466"/>
      <c r="B737" s="466"/>
      <c r="C737" s="466"/>
      <c r="D737" s="466"/>
      <c r="E737" s="466"/>
      <c r="F737" s="466"/>
      <c r="G737" s="466"/>
      <c r="H737" s="466"/>
      <c r="I737" s="466"/>
    </row>
    <row r="738" spans="1:9" x14ac:dyDescent="0.2">
      <c r="A738" s="466"/>
      <c r="B738" s="466"/>
      <c r="C738" s="466"/>
      <c r="D738" s="466"/>
      <c r="E738" s="466"/>
      <c r="F738" s="466"/>
      <c r="G738" s="466"/>
      <c r="H738" s="466"/>
      <c r="I738" s="466"/>
    </row>
    <row r="739" spans="1:9" x14ac:dyDescent="0.2">
      <c r="A739" s="466"/>
      <c r="B739" s="466"/>
      <c r="C739" s="466"/>
      <c r="D739" s="466"/>
      <c r="E739" s="466"/>
      <c r="F739" s="466"/>
      <c r="G739" s="466"/>
      <c r="H739" s="466"/>
      <c r="I739" s="466"/>
    </row>
    <row r="740" spans="1:9" x14ac:dyDescent="0.2">
      <c r="A740" s="466"/>
      <c r="B740" s="466"/>
      <c r="C740" s="466"/>
      <c r="D740" s="466"/>
      <c r="E740" s="466"/>
      <c r="F740" s="466"/>
      <c r="G740" s="466"/>
      <c r="H740" s="466"/>
      <c r="I740" s="466"/>
    </row>
    <row r="741" spans="1:9" x14ac:dyDescent="0.2">
      <c r="A741" s="466"/>
      <c r="B741" s="466"/>
      <c r="C741" s="466"/>
      <c r="D741" s="466"/>
      <c r="E741" s="466"/>
      <c r="F741" s="466"/>
      <c r="G741" s="466"/>
      <c r="H741" s="466"/>
      <c r="I741" s="466"/>
    </row>
    <row r="742" spans="1:9" x14ac:dyDescent="0.2">
      <c r="A742" s="466"/>
      <c r="B742" s="466"/>
      <c r="C742" s="466"/>
      <c r="D742" s="466"/>
      <c r="E742" s="466"/>
      <c r="F742" s="466"/>
      <c r="G742" s="466"/>
      <c r="H742" s="466"/>
      <c r="I742" s="466"/>
    </row>
    <row r="743" spans="1:9" x14ac:dyDescent="0.2">
      <c r="A743" s="466"/>
      <c r="B743" s="466"/>
      <c r="C743" s="466"/>
      <c r="D743" s="466"/>
      <c r="E743" s="466"/>
      <c r="F743" s="466"/>
      <c r="G743" s="466"/>
      <c r="H743" s="466"/>
      <c r="I743" s="466"/>
    </row>
    <row r="744" spans="1:9" x14ac:dyDescent="0.2">
      <c r="A744" s="466"/>
      <c r="B744" s="466"/>
      <c r="C744" s="466"/>
      <c r="D744" s="466"/>
      <c r="E744" s="466"/>
      <c r="F744" s="466"/>
      <c r="G744" s="466"/>
      <c r="H744" s="466"/>
      <c r="I744" s="466"/>
    </row>
    <row r="745" spans="1:9" x14ac:dyDescent="0.2">
      <c r="A745" s="466"/>
      <c r="B745" s="466"/>
      <c r="C745" s="466"/>
      <c r="D745" s="466"/>
      <c r="E745" s="466"/>
      <c r="F745" s="466"/>
      <c r="G745" s="466"/>
      <c r="H745" s="466"/>
      <c r="I745" s="466"/>
    </row>
    <row r="746" spans="1:9" x14ac:dyDescent="0.2">
      <c r="A746" s="466"/>
      <c r="B746" s="466"/>
      <c r="C746" s="466"/>
      <c r="D746" s="466"/>
      <c r="E746" s="466"/>
      <c r="F746" s="466"/>
      <c r="G746" s="466"/>
      <c r="H746" s="466"/>
      <c r="I746" s="466"/>
    </row>
    <row r="747" spans="1:9" x14ac:dyDescent="0.2">
      <c r="A747" s="466"/>
      <c r="B747" s="466"/>
      <c r="C747" s="466"/>
      <c r="D747" s="466"/>
      <c r="E747" s="466"/>
      <c r="F747" s="466"/>
      <c r="G747" s="466"/>
      <c r="H747" s="466"/>
      <c r="I747" s="466"/>
    </row>
    <row r="748" spans="1:9" x14ac:dyDescent="0.2">
      <c r="A748" s="466"/>
      <c r="B748" s="466"/>
      <c r="C748" s="466"/>
      <c r="D748" s="466"/>
      <c r="E748" s="466"/>
      <c r="F748" s="466"/>
      <c r="G748" s="466"/>
      <c r="H748" s="466"/>
      <c r="I748" s="466"/>
    </row>
    <row r="749" spans="1:9" x14ac:dyDescent="0.2">
      <c r="A749" s="466"/>
      <c r="B749" s="466"/>
      <c r="C749" s="466"/>
      <c r="D749" s="466"/>
      <c r="E749" s="466"/>
      <c r="F749" s="466"/>
      <c r="G749" s="466"/>
      <c r="H749" s="466"/>
      <c r="I749" s="466"/>
    </row>
    <row r="750" spans="1:9" x14ac:dyDescent="0.2">
      <c r="A750" s="466"/>
      <c r="B750" s="466"/>
      <c r="C750" s="466"/>
      <c r="D750" s="466"/>
      <c r="E750" s="466"/>
      <c r="F750" s="466"/>
      <c r="G750" s="466"/>
      <c r="H750" s="466"/>
      <c r="I750" s="466"/>
    </row>
    <row r="751" spans="1:9" x14ac:dyDescent="0.2">
      <c r="A751" s="466"/>
      <c r="B751" s="466"/>
      <c r="C751" s="466"/>
      <c r="D751" s="466"/>
      <c r="E751" s="466"/>
      <c r="F751" s="466"/>
      <c r="G751" s="466"/>
      <c r="H751" s="466"/>
      <c r="I751" s="466"/>
    </row>
    <row r="752" spans="1:9" x14ac:dyDescent="0.2">
      <c r="A752" s="466"/>
      <c r="B752" s="466"/>
      <c r="C752" s="466"/>
      <c r="D752" s="466"/>
      <c r="E752" s="466"/>
      <c r="F752" s="466"/>
      <c r="G752" s="466"/>
      <c r="H752" s="466"/>
      <c r="I752" s="466"/>
    </row>
    <row r="753" spans="1:9" x14ac:dyDescent="0.2">
      <c r="A753" s="466"/>
      <c r="B753" s="466"/>
      <c r="C753" s="466"/>
      <c r="D753" s="466"/>
      <c r="E753" s="466"/>
      <c r="F753" s="466"/>
      <c r="G753" s="466"/>
      <c r="H753" s="466"/>
      <c r="I753" s="466"/>
    </row>
    <row r="754" spans="1:9" x14ac:dyDescent="0.2">
      <c r="A754" s="466"/>
      <c r="B754" s="466"/>
      <c r="C754" s="466"/>
      <c r="D754" s="466"/>
      <c r="E754" s="466"/>
      <c r="F754" s="466"/>
      <c r="G754" s="466"/>
      <c r="H754" s="466"/>
      <c r="I754" s="466"/>
    </row>
    <row r="755" spans="1:9" x14ac:dyDescent="0.2">
      <c r="A755" s="466"/>
      <c r="B755" s="466"/>
      <c r="C755" s="466"/>
      <c r="D755" s="466"/>
      <c r="E755" s="466"/>
      <c r="F755" s="466"/>
      <c r="G755" s="466"/>
      <c r="H755" s="466"/>
      <c r="I755" s="466"/>
    </row>
    <row r="756" spans="1:9" x14ac:dyDescent="0.2">
      <c r="A756" s="466"/>
      <c r="B756" s="466"/>
      <c r="C756" s="466"/>
      <c r="D756" s="466"/>
      <c r="E756" s="466"/>
      <c r="F756" s="466"/>
      <c r="G756" s="466"/>
      <c r="H756" s="466"/>
      <c r="I756" s="466"/>
    </row>
    <row r="757" spans="1:9" x14ac:dyDescent="0.2">
      <c r="A757" s="466"/>
      <c r="B757" s="466"/>
      <c r="C757" s="466"/>
      <c r="D757" s="466"/>
      <c r="E757" s="466"/>
      <c r="F757" s="466"/>
      <c r="G757" s="466"/>
      <c r="H757" s="466"/>
      <c r="I757" s="466"/>
    </row>
    <row r="758" spans="1:9" x14ac:dyDescent="0.2">
      <c r="A758" s="466"/>
      <c r="B758" s="466"/>
      <c r="C758" s="466"/>
      <c r="D758" s="466"/>
      <c r="E758" s="466"/>
      <c r="F758" s="466"/>
      <c r="G758" s="466"/>
      <c r="H758" s="466"/>
      <c r="I758" s="466"/>
    </row>
    <row r="759" spans="1:9" x14ac:dyDescent="0.2">
      <c r="A759" s="466"/>
      <c r="B759" s="466"/>
      <c r="C759" s="466"/>
      <c r="D759" s="466"/>
      <c r="E759" s="466"/>
      <c r="F759" s="466"/>
      <c r="G759" s="466"/>
      <c r="H759" s="466"/>
      <c r="I759" s="466"/>
    </row>
    <row r="760" spans="1:9" x14ac:dyDescent="0.2">
      <c r="A760" s="466"/>
      <c r="B760" s="466"/>
      <c r="C760" s="466"/>
      <c r="D760" s="466"/>
      <c r="E760" s="466"/>
      <c r="F760" s="466"/>
      <c r="G760" s="466"/>
      <c r="H760" s="466"/>
      <c r="I760" s="466"/>
    </row>
    <row r="761" spans="1:9" x14ac:dyDescent="0.2">
      <c r="A761" s="466"/>
      <c r="B761" s="466"/>
      <c r="C761" s="466"/>
      <c r="D761" s="466"/>
      <c r="E761" s="466"/>
      <c r="F761" s="466"/>
      <c r="G761" s="466"/>
      <c r="H761" s="466"/>
      <c r="I761" s="466"/>
    </row>
    <row r="762" spans="1:9" x14ac:dyDescent="0.2">
      <c r="A762" s="466"/>
      <c r="B762" s="466"/>
      <c r="C762" s="466"/>
      <c r="D762" s="466"/>
      <c r="E762" s="466"/>
      <c r="F762" s="466"/>
      <c r="G762" s="466"/>
      <c r="H762" s="466"/>
      <c r="I762" s="466"/>
    </row>
    <row r="763" spans="1:9" x14ac:dyDescent="0.2">
      <c r="A763" s="466"/>
      <c r="B763" s="466"/>
      <c r="C763" s="466"/>
      <c r="D763" s="466"/>
      <c r="E763" s="466"/>
      <c r="F763" s="466"/>
      <c r="G763" s="466"/>
      <c r="H763" s="466"/>
      <c r="I763" s="466"/>
    </row>
    <row r="764" spans="1:9" x14ac:dyDescent="0.2">
      <c r="A764" s="466"/>
      <c r="B764" s="466"/>
      <c r="C764" s="466"/>
      <c r="D764" s="466"/>
      <c r="E764" s="466"/>
      <c r="F764" s="466"/>
      <c r="G764" s="466"/>
      <c r="H764" s="466"/>
      <c r="I764" s="466"/>
    </row>
    <row r="765" spans="1:9" x14ac:dyDescent="0.2">
      <c r="A765" s="466"/>
      <c r="B765" s="466"/>
      <c r="C765" s="466"/>
      <c r="D765" s="466"/>
      <c r="E765" s="466"/>
      <c r="F765" s="466"/>
      <c r="G765" s="466"/>
      <c r="H765" s="466"/>
      <c r="I765" s="466"/>
    </row>
    <row r="766" spans="1:9" x14ac:dyDescent="0.2">
      <c r="A766" s="466"/>
      <c r="B766" s="466"/>
      <c r="C766" s="466"/>
      <c r="D766" s="466"/>
      <c r="E766" s="466"/>
      <c r="F766" s="466"/>
      <c r="G766" s="466"/>
      <c r="H766" s="466"/>
      <c r="I766" s="466"/>
    </row>
    <row r="767" spans="1:9" x14ac:dyDescent="0.2">
      <c r="A767" s="466"/>
      <c r="B767" s="466"/>
      <c r="C767" s="466"/>
      <c r="D767" s="466"/>
      <c r="E767" s="466"/>
      <c r="F767" s="466"/>
      <c r="G767" s="466"/>
      <c r="H767" s="466"/>
      <c r="I767" s="466"/>
    </row>
    <row r="768" spans="1:9" x14ac:dyDescent="0.2">
      <c r="A768" s="466"/>
      <c r="B768" s="466"/>
      <c r="C768" s="466"/>
      <c r="D768" s="466"/>
      <c r="E768" s="466"/>
      <c r="F768" s="466"/>
      <c r="G768" s="466"/>
      <c r="H768" s="466"/>
      <c r="I768" s="466"/>
    </row>
    <row r="769" spans="1:9" x14ac:dyDescent="0.2">
      <c r="A769" s="466"/>
      <c r="B769" s="466"/>
      <c r="C769" s="466"/>
      <c r="D769" s="466"/>
      <c r="E769" s="466"/>
      <c r="F769" s="466"/>
      <c r="G769" s="466"/>
      <c r="H769" s="466"/>
      <c r="I769" s="466"/>
    </row>
    <row r="770" spans="1:9" x14ac:dyDescent="0.2">
      <c r="A770" s="466"/>
      <c r="B770" s="466"/>
      <c r="C770" s="466"/>
      <c r="D770" s="466"/>
      <c r="E770" s="466"/>
      <c r="F770" s="466"/>
      <c r="G770" s="466"/>
      <c r="H770" s="466"/>
      <c r="I770" s="466"/>
    </row>
    <row r="771" spans="1:9" x14ac:dyDescent="0.2">
      <c r="A771" s="466"/>
      <c r="B771" s="466"/>
      <c r="C771" s="466"/>
      <c r="D771" s="466"/>
      <c r="E771" s="466"/>
      <c r="F771" s="466"/>
      <c r="G771" s="466"/>
      <c r="H771" s="466"/>
      <c r="I771" s="466"/>
    </row>
    <row r="772" spans="1:9" x14ac:dyDescent="0.2">
      <c r="A772" s="466"/>
      <c r="B772" s="466"/>
      <c r="C772" s="466"/>
      <c r="D772" s="466"/>
      <c r="E772" s="466"/>
      <c r="F772" s="466"/>
      <c r="G772" s="466"/>
      <c r="H772" s="466"/>
      <c r="I772" s="466"/>
    </row>
    <row r="773" spans="1:9" x14ac:dyDescent="0.2">
      <c r="A773" s="466"/>
      <c r="B773" s="466"/>
      <c r="C773" s="466"/>
      <c r="D773" s="466"/>
      <c r="E773" s="466"/>
      <c r="F773" s="466"/>
      <c r="G773" s="466"/>
      <c r="H773" s="466"/>
      <c r="I773" s="466"/>
    </row>
    <row r="774" spans="1:9" x14ac:dyDescent="0.2">
      <c r="A774" s="466"/>
      <c r="B774" s="466"/>
      <c r="C774" s="466"/>
      <c r="D774" s="466"/>
      <c r="E774" s="466"/>
      <c r="F774" s="466"/>
      <c r="G774" s="466"/>
      <c r="H774" s="466"/>
      <c r="I774" s="466"/>
    </row>
    <row r="775" spans="1:9" x14ac:dyDescent="0.2">
      <c r="A775" s="466"/>
      <c r="B775" s="466"/>
      <c r="C775" s="466"/>
      <c r="D775" s="466"/>
      <c r="E775" s="466"/>
      <c r="F775" s="466"/>
      <c r="G775" s="466"/>
      <c r="H775" s="466"/>
      <c r="I775" s="466"/>
    </row>
    <row r="776" spans="1:9" x14ac:dyDescent="0.2">
      <c r="A776" s="466"/>
      <c r="B776" s="466"/>
      <c r="C776" s="466"/>
      <c r="D776" s="466"/>
      <c r="E776" s="466"/>
      <c r="F776" s="466"/>
      <c r="G776" s="466"/>
      <c r="H776" s="466"/>
      <c r="I776" s="466"/>
    </row>
    <row r="777" spans="1:9" x14ac:dyDescent="0.2">
      <c r="A777" s="466"/>
      <c r="B777" s="466"/>
      <c r="C777" s="466"/>
      <c r="D777" s="466"/>
      <c r="E777" s="466"/>
      <c r="F777" s="466"/>
      <c r="G777" s="466"/>
      <c r="H777" s="466"/>
      <c r="I777" s="466"/>
    </row>
    <row r="778" spans="1:9" x14ac:dyDescent="0.2">
      <c r="A778" s="466"/>
      <c r="B778" s="466"/>
      <c r="C778" s="466"/>
      <c r="D778" s="466"/>
      <c r="E778" s="466"/>
      <c r="F778" s="466"/>
      <c r="G778" s="466"/>
      <c r="H778" s="466"/>
      <c r="I778" s="466"/>
    </row>
    <row r="779" spans="1:9" x14ac:dyDescent="0.2">
      <c r="A779" s="466"/>
      <c r="B779" s="466"/>
      <c r="C779" s="466"/>
      <c r="D779" s="466"/>
      <c r="E779" s="466"/>
      <c r="F779" s="466"/>
      <c r="G779" s="466"/>
      <c r="H779" s="466"/>
      <c r="I779" s="466"/>
    </row>
    <row r="780" spans="1:9" x14ac:dyDescent="0.2">
      <c r="A780" s="466"/>
      <c r="B780" s="466"/>
      <c r="C780" s="466"/>
      <c r="D780" s="466"/>
      <c r="E780" s="466"/>
      <c r="F780" s="466"/>
      <c r="G780" s="466"/>
      <c r="H780" s="466"/>
      <c r="I780" s="466"/>
    </row>
    <row r="781" spans="1:9" x14ac:dyDescent="0.2">
      <c r="A781" s="466"/>
      <c r="B781" s="466"/>
      <c r="C781" s="466"/>
      <c r="D781" s="466"/>
      <c r="E781" s="466"/>
      <c r="F781" s="466"/>
      <c r="G781" s="466"/>
      <c r="H781" s="466"/>
      <c r="I781" s="466"/>
    </row>
    <row r="782" spans="1:9" x14ac:dyDescent="0.2">
      <c r="A782" s="466"/>
      <c r="B782" s="466"/>
      <c r="C782" s="466"/>
      <c r="D782" s="466"/>
      <c r="E782" s="466"/>
      <c r="F782" s="466"/>
      <c r="G782" s="466"/>
      <c r="H782" s="466"/>
      <c r="I782" s="466"/>
    </row>
    <row r="783" spans="1:9" x14ac:dyDescent="0.2">
      <c r="A783" s="466"/>
      <c r="B783" s="466"/>
      <c r="C783" s="466"/>
      <c r="D783" s="466"/>
      <c r="E783" s="466"/>
      <c r="F783" s="466"/>
      <c r="G783" s="466"/>
      <c r="H783" s="466"/>
      <c r="I783" s="466"/>
    </row>
    <row r="784" spans="1:9" x14ac:dyDescent="0.2">
      <c r="A784" s="466"/>
      <c r="B784" s="466"/>
      <c r="C784" s="466"/>
      <c r="D784" s="466"/>
      <c r="E784" s="466"/>
      <c r="F784" s="466"/>
      <c r="G784" s="466"/>
      <c r="H784" s="466"/>
      <c r="I784" s="466"/>
    </row>
    <row r="785" spans="1:9" x14ac:dyDescent="0.2">
      <c r="A785" s="466"/>
      <c r="B785" s="466"/>
      <c r="C785" s="466"/>
      <c r="D785" s="466"/>
      <c r="E785" s="466"/>
      <c r="F785" s="466"/>
      <c r="G785" s="466"/>
      <c r="H785" s="466"/>
      <c r="I785" s="466"/>
    </row>
    <row r="786" spans="1:9" x14ac:dyDescent="0.2">
      <c r="A786" s="466"/>
      <c r="B786" s="466"/>
      <c r="C786" s="466"/>
      <c r="D786" s="466"/>
      <c r="E786" s="466"/>
      <c r="F786" s="466"/>
      <c r="G786" s="466"/>
      <c r="H786" s="466"/>
      <c r="I786" s="466"/>
    </row>
    <row r="787" spans="1:9" x14ac:dyDescent="0.2">
      <c r="A787" s="466"/>
      <c r="B787" s="466"/>
      <c r="C787" s="466"/>
      <c r="D787" s="466"/>
      <c r="E787" s="466"/>
      <c r="F787" s="466"/>
      <c r="G787" s="466"/>
      <c r="H787" s="466"/>
      <c r="I787" s="466"/>
    </row>
    <row r="788" spans="1:9" x14ac:dyDescent="0.2">
      <c r="A788" s="466"/>
      <c r="B788" s="466"/>
      <c r="C788" s="466"/>
      <c r="D788" s="466"/>
      <c r="E788" s="466"/>
      <c r="F788" s="466"/>
      <c r="G788" s="466"/>
      <c r="H788" s="466"/>
      <c r="I788" s="466"/>
    </row>
    <row r="789" spans="1:9" x14ac:dyDescent="0.2">
      <c r="A789" s="466"/>
      <c r="B789" s="466"/>
      <c r="C789" s="466"/>
      <c r="D789" s="466"/>
      <c r="E789" s="466"/>
      <c r="F789" s="466"/>
      <c r="G789" s="466"/>
      <c r="H789" s="466"/>
      <c r="I789" s="466"/>
    </row>
    <row r="790" spans="1:9" x14ac:dyDescent="0.2">
      <c r="A790" s="466"/>
      <c r="B790" s="466"/>
      <c r="C790" s="466"/>
      <c r="D790" s="466"/>
      <c r="E790" s="466"/>
      <c r="F790" s="466"/>
      <c r="G790" s="466"/>
      <c r="H790" s="466"/>
      <c r="I790" s="466"/>
    </row>
    <row r="791" spans="1:9" x14ac:dyDescent="0.2">
      <c r="A791" s="466"/>
      <c r="B791" s="466"/>
      <c r="C791" s="466"/>
      <c r="D791" s="466"/>
      <c r="E791" s="466"/>
      <c r="F791" s="466"/>
      <c r="G791" s="466"/>
      <c r="H791" s="466"/>
      <c r="I791" s="466"/>
    </row>
    <row r="792" spans="1:9" x14ac:dyDescent="0.2">
      <c r="A792" s="466"/>
      <c r="B792" s="466"/>
      <c r="C792" s="466"/>
      <c r="D792" s="466"/>
      <c r="E792" s="466"/>
      <c r="F792" s="466"/>
      <c r="G792" s="466"/>
      <c r="H792" s="466"/>
      <c r="I792" s="466"/>
    </row>
    <row r="793" spans="1:9" x14ac:dyDescent="0.2">
      <c r="A793" s="466"/>
      <c r="B793" s="466"/>
      <c r="C793" s="466"/>
      <c r="D793" s="466"/>
      <c r="E793" s="466"/>
      <c r="F793" s="466"/>
      <c r="G793" s="466"/>
      <c r="H793" s="466"/>
      <c r="I793" s="466"/>
    </row>
    <row r="794" spans="1:9" x14ac:dyDescent="0.2">
      <c r="A794" s="466"/>
      <c r="B794" s="466"/>
      <c r="C794" s="466"/>
      <c r="D794" s="466"/>
      <c r="E794" s="466"/>
      <c r="F794" s="466"/>
      <c r="G794" s="466"/>
      <c r="H794" s="466"/>
      <c r="I794" s="466"/>
    </row>
    <row r="795" spans="1:9" x14ac:dyDescent="0.2">
      <c r="A795" s="466"/>
      <c r="B795" s="466"/>
      <c r="C795" s="466"/>
      <c r="D795" s="466"/>
      <c r="E795" s="466"/>
      <c r="F795" s="466"/>
      <c r="G795" s="466"/>
      <c r="H795" s="466"/>
      <c r="I795" s="466"/>
    </row>
    <row r="796" spans="1:9" x14ac:dyDescent="0.2">
      <c r="A796" s="466"/>
      <c r="B796" s="466"/>
      <c r="C796" s="466"/>
      <c r="D796" s="466"/>
      <c r="E796" s="466"/>
      <c r="F796" s="466"/>
      <c r="G796" s="466"/>
      <c r="H796" s="466"/>
      <c r="I796" s="466"/>
    </row>
    <row r="797" spans="1:9" x14ac:dyDescent="0.2">
      <c r="A797" s="466"/>
      <c r="B797" s="466"/>
      <c r="C797" s="466"/>
      <c r="D797" s="466"/>
      <c r="E797" s="466"/>
      <c r="F797" s="466"/>
      <c r="G797" s="466"/>
      <c r="H797" s="466"/>
      <c r="I797" s="466"/>
    </row>
    <row r="798" spans="1:9" x14ac:dyDescent="0.2">
      <c r="A798" s="466"/>
      <c r="B798" s="466"/>
      <c r="C798" s="466"/>
      <c r="D798" s="466"/>
      <c r="E798" s="466"/>
      <c r="F798" s="466"/>
      <c r="G798" s="466"/>
      <c r="H798" s="466"/>
      <c r="I798" s="466"/>
    </row>
    <row r="799" spans="1:9" x14ac:dyDescent="0.2">
      <c r="A799" s="466"/>
      <c r="B799" s="466"/>
      <c r="C799" s="466"/>
      <c r="D799" s="466"/>
      <c r="E799" s="466"/>
      <c r="F799" s="466"/>
      <c r="G799" s="466"/>
      <c r="H799" s="466"/>
      <c r="I799" s="466"/>
    </row>
    <row r="800" spans="1:9" x14ac:dyDescent="0.2">
      <c r="A800" s="466"/>
      <c r="B800" s="466"/>
      <c r="C800" s="466"/>
      <c r="D800" s="466"/>
      <c r="E800" s="466"/>
      <c r="F800" s="466"/>
      <c r="G800" s="466"/>
      <c r="H800" s="466"/>
      <c r="I800" s="466"/>
    </row>
    <row r="801" spans="1:9" x14ac:dyDescent="0.2">
      <c r="A801" s="466"/>
      <c r="B801" s="466"/>
      <c r="C801" s="466"/>
      <c r="D801" s="466"/>
      <c r="E801" s="466"/>
      <c r="F801" s="466"/>
      <c r="G801" s="466"/>
      <c r="H801" s="466"/>
      <c r="I801" s="466"/>
    </row>
    <row r="802" spans="1:9" x14ac:dyDescent="0.2">
      <c r="A802" s="466"/>
      <c r="B802" s="466"/>
      <c r="C802" s="466"/>
      <c r="D802" s="466"/>
      <c r="E802" s="466"/>
      <c r="F802" s="466"/>
      <c r="G802" s="466"/>
      <c r="H802" s="466"/>
      <c r="I802" s="466"/>
    </row>
    <row r="803" spans="1:9" x14ac:dyDescent="0.2">
      <c r="A803" s="466"/>
      <c r="B803" s="466"/>
      <c r="C803" s="466"/>
      <c r="D803" s="466"/>
      <c r="E803" s="466"/>
      <c r="F803" s="466"/>
      <c r="G803" s="466"/>
      <c r="H803" s="466"/>
      <c r="I803" s="466"/>
    </row>
    <row r="804" spans="1:9" x14ac:dyDescent="0.2">
      <c r="A804" s="466"/>
      <c r="B804" s="466"/>
      <c r="C804" s="466"/>
      <c r="D804" s="466"/>
      <c r="E804" s="466"/>
      <c r="F804" s="466"/>
      <c r="G804" s="466"/>
      <c r="H804" s="466"/>
      <c r="I804" s="466"/>
    </row>
    <row r="805" spans="1:9" x14ac:dyDescent="0.2">
      <c r="A805" s="466"/>
      <c r="B805" s="466"/>
      <c r="C805" s="466"/>
      <c r="D805" s="466"/>
      <c r="E805" s="466"/>
      <c r="F805" s="466"/>
      <c r="G805" s="466"/>
      <c r="H805" s="466"/>
      <c r="I805" s="466"/>
    </row>
    <row r="806" spans="1:9" x14ac:dyDescent="0.2">
      <c r="A806" s="466"/>
      <c r="B806" s="466"/>
      <c r="C806" s="466"/>
      <c r="D806" s="466"/>
      <c r="E806" s="466"/>
      <c r="F806" s="466"/>
      <c r="G806" s="466"/>
      <c r="H806" s="466"/>
      <c r="I806" s="466"/>
    </row>
    <row r="807" spans="1:9" x14ac:dyDescent="0.2">
      <c r="A807" s="466"/>
      <c r="B807" s="466"/>
      <c r="C807" s="466"/>
      <c r="D807" s="466"/>
      <c r="E807" s="466"/>
      <c r="F807" s="466"/>
      <c r="G807" s="466"/>
      <c r="H807" s="466"/>
      <c r="I807" s="466"/>
    </row>
    <row r="808" spans="1:9" x14ac:dyDescent="0.2">
      <c r="A808" s="466"/>
      <c r="B808" s="466"/>
      <c r="C808" s="466"/>
      <c r="D808" s="466"/>
      <c r="E808" s="466"/>
      <c r="F808" s="466"/>
      <c r="G808" s="466"/>
      <c r="H808" s="466"/>
      <c r="I808" s="466"/>
    </row>
    <row r="809" spans="1:9" x14ac:dyDescent="0.2">
      <c r="A809" s="466"/>
      <c r="B809" s="466"/>
      <c r="C809" s="466"/>
      <c r="D809" s="466"/>
      <c r="E809" s="466"/>
      <c r="F809" s="466"/>
      <c r="G809" s="466"/>
      <c r="H809" s="466"/>
      <c r="I809" s="466"/>
    </row>
    <row r="810" spans="1:9" x14ac:dyDescent="0.2">
      <c r="A810" s="466"/>
      <c r="B810" s="466"/>
      <c r="C810" s="466"/>
      <c r="D810" s="466"/>
      <c r="E810" s="466"/>
      <c r="F810" s="466"/>
      <c r="G810" s="466"/>
      <c r="H810" s="466"/>
      <c r="I810" s="466"/>
    </row>
    <row r="811" spans="1:9" x14ac:dyDescent="0.2">
      <c r="A811" s="466"/>
      <c r="B811" s="466"/>
      <c r="C811" s="466"/>
      <c r="D811" s="466"/>
      <c r="E811" s="466"/>
      <c r="F811" s="466"/>
      <c r="G811" s="466"/>
      <c r="H811" s="466"/>
      <c r="I811" s="466"/>
    </row>
    <row r="812" spans="1:9" x14ac:dyDescent="0.2">
      <c r="A812" s="466"/>
      <c r="B812" s="466"/>
      <c r="C812" s="466"/>
      <c r="D812" s="466"/>
      <c r="E812" s="466"/>
      <c r="F812" s="466"/>
      <c r="G812" s="466"/>
      <c r="H812" s="466"/>
      <c r="I812" s="466"/>
    </row>
    <row r="813" spans="1:9" x14ac:dyDescent="0.2">
      <c r="A813" s="466"/>
      <c r="B813" s="466"/>
      <c r="C813" s="466"/>
      <c r="D813" s="466"/>
      <c r="E813" s="466"/>
      <c r="F813" s="466"/>
      <c r="G813" s="466"/>
      <c r="H813" s="466"/>
      <c r="I813" s="466"/>
    </row>
    <row r="814" spans="1:9" x14ac:dyDescent="0.2">
      <c r="A814" s="466"/>
      <c r="B814" s="466"/>
      <c r="C814" s="466"/>
      <c r="D814" s="466"/>
      <c r="E814" s="466"/>
      <c r="F814" s="466"/>
      <c r="G814" s="466"/>
      <c r="H814" s="466"/>
      <c r="I814" s="466"/>
    </row>
    <row r="815" spans="1:9" x14ac:dyDescent="0.2">
      <c r="A815" s="466"/>
      <c r="B815" s="466"/>
      <c r="C815" s="466"/>
      <c r="D815" s="466"/>
      <c r="E815" s="466"/>
      <c r="F815" s="466"/>
      <c r="G815" s="466"/>
      <c r="H815" s="466"/>
      <c r="I815" s="466"/>
    </row>
    <row r="816" spans="1:9" x14ac:dyDescent="0.2">
      <c r="A816" s="466"/>
      <c r="B816" s="466"/>
      <c r="C816" s="466"/>
      <c r="D816" s="466"/>
      <c r="E816" s="466"/>
      <c r="F816" s="466"/>
      <c r="G816" s="466"/>
      <c r="H816" s="466"/>
      <c r="I816" s="466"/>
    </row>
    <row r="817" spans="1:9" x14ac:dyDescent="0.2">
      <c r="A817" s="466"/>
      <c r="B817" s="466"/>
      <c r="C817" s="466"/>
      <c r="D817" s="466"/>
      <c r="E817" s="466"/>
      <c r="F817" s="466"/>
      <c r="G817" s="466"/>
      <c r="H817" s="466"/>
      <c r="I817" s="466"/>
    </row>
    <row r="818" spans="1:9" x14ac:dyDescent="0.2">
      <c r="A818" s="466"/>
      <c r="B818" s="466"/>
      <c r="C818" s="466"/>
      <c r="D818" s="466"/>
      <c r="E818" s="466"/>
      <c r="F818" s="466"/>
      <c r="G818" s="466"/>
      <c r="H818" s="466"/>
      <c r="I818" s="466"/>
    </row>
    <row r="819" spans="1:9" x14ac:dyDescent="0.2">
      <c r="A819" s="466"/>
      <c r="B819" s="466"/>
      <c r="C819" s="466"/>
      <c r="D819" s="466"/>
      <c r="E819" s="466"/>
      <c r="F819" s="466"/>
      <c r="G819" s="466"/>
      <c r="H819" s="466"/>
      <c r="I819" s="466"/>
    </row>
    <row r="820" spans="1:9" x14ac:dyDescent="0.2">
      <c r="A820" s="466"/>
      <c r="B820" s="466"/>
      <c r="C820" s="466"/>
      <c r="D820" s="466"/>
      <c r="E820" s="466"/>
      <c r="F820" s="466"/>
      <c r="G820" s="466"/>
      <c r="H820" s="466"/>
      <c r="I820" s="466"/>
    </row>
    <row r="821" spans="1:9" x14ac:dyDescent="0.2">
      <c r="A821" s="466"/>
      <c r="B821" s="466"/>
      <c r="C821" s="466"/>
      <c r="D821" s="466"/>
      <c r="E821" s="466"/>
      <c r="F821" s="466"/>
      <c r="G821" s="466"/>
      <c r="H821" s="466"/>
      <c r="I821" s="466"/>
    </row>
    <row r="822" spans="1:9" x14ac:dyDescent="0.2">
      <c r="A822" s="466"/>
      <c r="B822" s="466"/>
      <c r="C822" s="466"/>
      <c r="D822" s="466"/>
      <c r="E822" s="466"/>
      <c r="F822" s="466"/>
      <c r="G822" s="466"/>
      <c r="H822" s="466"/>
      <c r="I822" s="466"/>
    </row>
    <row r="823" spans="1:9" x14ac:dyDescent="0.2">
      <c r="A823" s="466"/>
      <c r="B823" s="466"/>
      <c r="C823" s="466"/>
      <c r="D823" s="466"/>
      <c r="E823" s="466"/>
      <c r="F823" s="466"/>
      <c r="G823" s="466"/>
      <c r="H823" s="466"/>
      <c r="I823" s="466"/>
    </row>
    <row r="824" spans="1:9" x14ac:dyDescent="0.2">
      <c r="A824" s="466"/>
      <c r="B824" s="466"/>
      <c r="C824" s="466"/>
      <c r="D824" s="466"/>
      <c r="E824" s="466"/>
      <c r="F824" s="466"/>
      <c r="G824" s="466"/>
      <c r="H824" s="466"/>
      <c r="I824" s="466"/>
    </row>
    <row r="825" spans="1:9" x14ac:dyDescent="0.2">
      <c r="A825" s="466"/>
      <c r="B825" s="466"/>
      <c r="C825" s="466"/>
      <c r="D825" s="466"/>
      <c r="E825" s="466"/>
      <c r="F825" s="466"/>
      <c r="G825" s="466"/>
      <c r="H825" s="466"/>
      <c r="I825" s="466"/>
    </row>
    <row r="826" spans="1:9" x14ac:dyDescent="0.2">
      <c r="A826" s="466"/>
      <c r="B826" s="466"/>
      <c r="C826" s="466"/>
      <c r="D826" s="466"/>
      <c r="E826" s="466"/>
      <c r="F826" s="466"/>
      <c r="G826" s="466"/>
      <c r="H826" s="466"/>
      <c r="I826" s="466"/>
    </row>
    <row r="827" spans="1:9" x14ac:dyDescent="0.2">
      <c r="A827" s="466"/>
      <c r="B827" s="466"/>
      <c r="C827" s="466"/>
      <c r="D827" s="466"/>
      <c r="E827" s="466"/>
      <c r="F827" s="466"/>
      <c r="G827" s="466"/>
      <c r="H827" s="466"/>
      <c r="I827" s="466"/>
    </row>
    <row r="828" spans="1:9" x14ac:dyDescent="0.2">
      <c r="A828" s="466"/>
      <c r="B828" s="466"/>
      <c r="C828" s="466"/>
      <c r="D828" s="466"/>
      <c r="E828" s="466"/>
      <c r="F828" s="466"/>
      <c r="G828" s="466"/>
      <c r="H828" s="466"/>
      <c r="I828" s="466"/>
    </row>
    <row r="829" spans="1:9" x14ac:dyDescent="0.2">
      <c r="A829" s="466"/>
      <c r="B829" s="466"/>
      <c r="C829" s="466"/>
      <c r="D829" s="466"/>
      <c r="E829" s="466"/>
      <c r="F829" s="466"/>
      <c r="G829" s="466"/>
      <c r="H829" s="466"/>
      <c r="I829" s="466"/>
    </row>
    <row r="830" spans="1:9" x14ac:dyDescent="0.2">
      <c r="A830" s="466"/>
      <c r="B830" s="466"/>
      <c r="C830" s="466"/>
      <c r="D830" s="466"/>
      <c r="E830" s="466"/>
      <c r="F830" s="466"/>
      <c r="G830" s="466"/>
      <c r="H830" s="466"/>
      <c r="I830" s="466"/>
    </row>
    <row r="831" spans="1:9" x14ac:dyDescent="0.2">
      <c r="A831" s="466"/>
      <c r="B831" s="466"/>
      <c r="C831" s="466"/>
      <c r="D831" s="466"/>
      <c r="E831" s="466"/>
      <c r="F831" s="466"/>
      <c r="G831" s="466"/>
      <c r="H831" s="466"/>
      <c r="I831" s="466"/>
    </row>
    <row r="832" spans="1:9" x14ac:dyDescent="0.2">
      <c r="A832" s="466"/>
      <c r="B832" s="466"/>
      <c r="C832" s="466"/>
      <c r="D832" s="466"/>
      <c r="E832" s="466"/>
      <c r="F832" s="466"/>
      <c r="G832" s="466"/>
      <c r="H832" s="466"/>
      <c r="I832" s="466"/>
    </row>
    <row r="833" spans="1:9" x14ac:dyDescent="0.2">
      <c r="A833" s="466"/>
      <c r="B833" s="466"/>
      <c r="C833" s="466"/>
      <c r="D833" s="466"/>
      <c r="E833" s="466"/>
      <c r="F833" s="466"/>
      <c r="G833" s="466"/>
      <c r="H833" s="466"/>
      <c r="I833" s="466"/>
    </row>
    <row r="834" spans="1:9" x14ac:dyDescent="0.2">
      <c r="A834" s="466"/>
      <c r="B834" s="466"/>
      <c r="C834" s="466"/>
      <c r="D834" s="466"/>
      <c r="E834" s="466"/>
      <c r="F834" s="466"/>
      <c r="G834" s="466"/>
      <c r="H834" s="466"/>
      <c r="I834" s="466"/>
    </row>
    <row r="835" spans="1:9" x14ac:dyDescent="0.2">
      <c r="A835" s="466"/>
      <c r="B835" s="466"/>
      <c r="C835" s="466"/>
      <c r="D835" s="466"/>
      <c r="E835" s="466"/>
      <c r="F835" s="466"/>
      <c r="G835" s="466"/>
      <c r="H835" s="466"/>
      <c r="I835" s="466"/>
    </row>
    <row r="836" spans="1:9" x14ac:dyDescent="0.2">
      <c r="A836" s="466"/>
      <c r="B836" s="466"/>
      <c r="C836" s="466"/>
      <c r="D836" s="466"/>
      <c r="E836" s="466"/>
      <c r="F836" s="466"/>
      <c r="G836" s="466"/>
      <c r="H836" s="466"/>
      <c r="I836" s="466"/>
    </row>
    <row r="837" spans="1:9" x14ac:dyDescent="0.2">
      <c r="A837" s="466"/>
      <c r="B837" s="466"/>
      <c r="C837" s="466"/>
      <c r="D837" s="466"/>
      <c r="E837" s="466"/>
      <c r="F837" s="466"/>
      <c r="G837" s="466"/>
      <c r="H837" s="466"/>
      <c r="I837" s="466"/>
    </row>
    <row r="838" spans="1:9" x14ac:dyDescent="0.2">
      <c r="A838" s="466"/>
      <c r="B838" s="466"/>
      <c r="C838" s="466"/>
      <c r="D838" s="466"/>
      <c r="E838" s="466"/>
      <c r="F838" s="466"/>
      <c r="G838" s="466"/>
      <c r="H838" s="466"/>
      <c r="I838" s="466"/>
    </row>
    <row r="839" spans="1:9" x14ac:dyDescent="0.2">
      <c r="A839" s="466"/>
      <c r="B839" s="466"/>
      <c r="C839" s="466"/>
      <c r="D839" s="466"/>
      <c r="E839" s="466"/>
      <c r="F839" s="466"/>
      <c r="G839" s="466"/>
      <c r="H839" s="466"/>
      <c r="I839" s="466"/>
    </row>
    <row r="840" spans="1:9" x14ac:dyDescent="0.2">
      <c r="A840" s="466"/>
      <c r="B840" s="466"/>
      <c r="C840" s="466"/>
      <c r="D840" s="466"/>
      <c r="E840" s="466"/>
      <c r="F840" s="466"/>
      <c r="G840" s="466"/>
      <c r="H840" s="466"/>
      <c r="I840" s="466"/>
    </row>
    <row r="841" spans="1:9" x14ac:dyDescent="0.2">
      <c r="A841" s="466"/>
      <c r="B841" s="466"/>
      <c r="C841" s="466"/>
      <c r="D841" s="466"/>
      <c r="E841" s="466"/>
      <c r="F841" s="466"/>
      <c r="G841" s="466"/>
      <c r="H841" s="466"/>
      <c r="I841" s="466"/>
    </row>
    <row r="842" spans="1:9" x14ac:dyDescent="0.2">
      <c r="A842" s="466"/>
      <c r="B842" s="466"/>
      <c r="C842" s="466"/>
      <c r="D842" s="466"/>
      <c r="E842" s="466"/>
      <c r="F842" s="466"/>
      <c r="G842" s="466"/>
      <c r="H842" s="466"/>
      <c r="I842" s="466"/>
    </row>
    <row r="843" spans="1:9" x14ac:dyDescent="0.2">
      <c r="A843" s="466"/>
      <c r="B843" s="466"/>
      <c r="C843" s="466"/>
      <c r="D843" s="466"/>
      <c r="E843" s="466"/>
      <c r="F843" s="466"/>
      <c r="G843" s="466"/>
      <c r="H843" s="466"/>
      <c r="I843" s="466"/>
    </row>
    <row r="844" spans="1:9" x14ac:dyDescent="0.2">
      <c r="A844" s="466"/>
      <c r="B844" s="466"/>
      <c r="C844" s="466"/>
      <c r="D844" s="466"/>
      <c r="E844" s="466"/>
      <c r="F844" s="466"/>
      <c r="G844" s="466"/>
      <c r="H844" s="466"/>
      <c r="I844" s="466"/>
    </row>
    <row r="845" spans="1:9" x14ac:dyDescent="0.2">
      <c r="A845" s="466"/>
      <c r="B845" s="466"/>
      <c r="C845" s="466"/>
      <c r="D845" s="466"/>
      <c r="E845" s="466"/>
      <c r="F845" s="466"/>
      <c r="G845" s="466"/>
      <c r="H845" s="466"/>
      <c r="I845" s="466"/>
    </row>
    <row r="846" spans="1:9" x14ac:dyDescent="0.2">
      <c r="A846" s="466"/>
      <c r="B846" s="466"/>
      <c r="C846" s="466"/>
      <c r="D846" s="466"/>
      <c r="E846" s="466"/>
      <c r="F846" s="466"/>
      <c r="G846" s="466"/>
      <c r="H846" s="466"/>
      <c r="I846" s="466"/>
    </row>
    <row r="847" spans="1:9" x14ac:dyDescent="0.2">
      <c r="A847" s="466"/>
      <c r="B847" s="466"/>
      <c r="C847" s="466"/>
      <c r="D847" s="466"/>
      <c r="E847" s="466"/>
      <c r="F847" s="466"/>
      <c r="G847" s="466"/>
      <c r="H847" s="466"/>
      <c r="I847" s="466"/>
    </row>
    <row r="848" spans="1:9" x14ac:dyDescent="0.2">
      <c r="A848" s="466"/>
      <c r="B848" s="466"/>
      <c r="C848" s="466"/>
      <c r="D848" s="466"/>
      <c r="E848" s="466"/>
      <c r="F848" s="466"/>
      <c r="G848" s="466"/>
      <c r="H848" s="466"/>
      <c r="I848" s="466"/>
    </row>
    <row r="849" spans="1:9" x14ac:dyDescent="0.2">
      <c r="A849" s="466"/>
      <c r="B849" s="466"/>
      <c r="C849" s="466"/>
      <c r="D849" s="466"/>
      <c r="E849" s="466"/>
      <c r="F849" s="466"/>
      <c r="G849" s="466"/>
      <c r="H849" s="466"/>
      <c r="I849" s="466"/>
    </row>
    <row r="850" spans="1:9" x14ac:dyDescent="0.2">
      <c r="A850" s="466"/>
      <c r="B850" s="466"/>
      <c r="C850" s="466"/>
      <c r="D850" s="466"/>
      <c r="E850" s="466"/>
      <c r="F850" s="466"/>
      <c r="G850" s="466"/>
      <c r="H850" s="466"/>
      <c r="I850" s="466"/>
    </row>
    <row r="851" spans="1:9" x14ac:dyDescent="0.2">
      <c r="A851" s="466"/>
      <c r="B851" s="466"/>
      <c r="C851" s="466"/>
      <c r="D851" s="466"/>
      <c r="E851" s="466"/>
      <c r="F851" s="466"/>
      <c r="G851" s="466"/>
      <c r="H851" s="466"/>
      <c r="I851" s="466"/>
    </row>
    <row r="852" spans="1:9" x14ac:dyDescent="0.2">
      <c r="A852" s="466"/>
      <c r="B852" s="466"/>
      <c r="C852" s="466"/>
      <c r="D852" s="466"/>
      <c r="E852" s="466"/>
      <c r="F852" s="466"/>
      <c r="G852" s="466"/>
      <c r="H852" s="466"/>
      <c r="I852" s="466"/>
    </row>
    <row r="853" spans="1:9" x14ac:dyDescent="0.2">
      <c r="A853" s="466"/>
      <c r="B853" s="466"/>
      <c r="C853" s="466"/>
      <c r="D853" s="466"/>
      <c r="E853" s="466"/>
      <c r="F853" s="466"/>
      <c r="G853" s="466"/>
      <c r="H853" s="466"/>
      <c r="I853" s="466"/>
    </row>
    <row r="854" spans="1:9" x14ac:dyDescent="0.2">
      <c r="A854" s="466"/>
      <c r="B854" s="466"/>
      <c r="C854" s="466"/>
      <c r="D854" s="466"/>
      <c r="E854" s="466"/>
      <c r="F854" s="466"/>
      <c r="G854" s="466"/>
      <c r="H854" s="466"/>
      <c r="I854" s="466"/>
    </row>
    <row r="855" spans="1:9" x14ac:dyDescent="0.2">
      <c r="A855" s="466"/>
      <c r="B855" s="466"/>
      <c r="C855" s="466"/>
      <c r="D855" s="466"/>
      <c r="E855" s="466"/>
      <c r="F855" s="466"/>
      <c r="G855" s="466"/>
      <c r="H855" s="466"/>
      <c r="I855" s="466"/>
    </row>
    <row r="856" spans="1:9" x14ac:dyDescent="0.2">
      <c r="A856" s="466"/>
      <c r="B856" s="466"/>
      <c r="C856" s="466"/>
      <c r="D856" s="466"/>
      <c r="E856" s="466"/>
      <c r="F856" s="466"/>
      <c r="G856" s="466"/>
      <c r="H856" s="466"/>
      <c r="I856" s="466"/>
    </row>
    <row r="857" spans="1:9" x14ac:dyDescent="0.2">
      <c r="A857" s="466"/>
      <c r="B857" s="466"/>
      <c r="C857" s="466"/>
      <c r="D857" s="466"/>
      <c r="E857" s="466"/>
      <c r="F857" s="466"/>
      <c r="G857" s="466"/>
      <c r="H857" s="466"/>
      <c r="I857" s="466"/>
    </row>
    <row r="858" spans="1:9" x14ac:dyDescent="0.2">
      <c r="A858" s="466"/>
      <c r="B858" s="466"/>
      <c r="C858" s="466"/>
      <c r="D858" s="466"/>
      <c r="E858" s="466"/>
      <c r="F858" s="466"/>
      <c r="G858" s="466"/>
      <c r="H858" s="466"/>
      <c r="I858" s="466"/>
    </row>
    <row r="859" spans="1:9" x14ac:dyDescent="0.2">
      <c r="A859" s="466"/>
      <c r="B859" s="466"/>
      <c r="C859" s="466"/>
      <c r="D859" s="466"/>
      <c r="E859" s="466"/>
      <c r="F859" s="466"/>
      <c r="G859" s="466"/>
      <c r="H859" s="466"/>
      <c r="I859" s="466"/>
    </row>
    <row r="860" spans="1:9" x14ac:dyDescent="0.2">
      <c r="A860" s="466"/>
      <c r="B860" s="466"/>
      <c r="C860" s="466"/>
      <c r="D860" s="466"/>
      <c r="E860" s="466"/>
      <c r="F860" s="466"/>
      <c r="G860" s="466"/>
      <c r="H860" s="466"/>
      <c r="I860" s="466"/>
    </row>
    <row r="861" spans="1:9" x14ac:dyDescent="0.2">
      <c r="A861" s="466"/>
      <c r="B861" s="466"/>
      <c r="C861" s="466"/>
      <c r="D861" s="466"/>
      <c r="E861" s="466"/>
      <c r="F861" s="466"/>
      <c r="G861" s="466"/>
      <c r="H861" s="466"/>
      <c r="I861" s="466"/>
    </row>
    <row r="862" spans="1:9" x14ac:dyDescent="0.2">
      <c r="A862" s="466"/>
      <c r="B862" s="466"/>
      <c r="C862" s="466"/>
      <c r="D862" s="466"/>
      <c r="E862" s="466"/>
      <c r="F862" s="466"/>
      <c r="G862" s="466"/>
      <c r="H862" s="466"/>
      <c r="I862" s="466"/>
    </row>
    <row r="863" spans="1:9" x14ac:dyDescent="0.2">
      <c r="A863" s="466"/>
      <c r="B863" s="466"/>
      <c r="C863" s="466"/>
      <c r="D863" s="466"/>
      <c r="E863" s="466"/>
      <c r="F863" s="466"/>
      <c r="G863" s="466"/>
      <c r="H863" s="466"/>
      <c r="I863" s="466"/>
    </row>
    <row r="864" spans="1:9" x14ac:dyDescent="0.2">
      <c r="A864" s="466"/>
      <c r="B864" s="466"/>
      <c r="C864" s="466"/>
      <c r="D864" s="466"/>
      <c r="E864" s="466"/>
      <c r="F864" s="466"/>
      <c r="G864" s="466"/>
      <c r="H864" s="466"/>
      <c r="I864" s="466"/>
    </row>
    <row r="865" spans="1:9" x14ac:dyDescent="0.2">
      <c r="A865" s="466"/>
      <c r="B865" s="466"/>
      <c r="C865" s="466"/>
      <c r="D865" s="466"/>
      <c r="E865" s="466"/>
      <c r="F865" s="466"/>
      <c r="G865" s="466"/>
      <c r="H865" s="466"/>
      <c r="I865" s="466"/>
    </row>
    <row r="866" spans="1:9" x14ac:dyDescent="0.2">
      <c r="A866" s="466"/>
      <c r="B866" s="466"/>
      <c r="C866" s="466"/>
      <c r="D866" s="466"/>
      <c r="E866" s="466"/>
      <c r="F866" s="466"/>
      <c r="G866" s="466"/>
      <c r="H866" s="466"/>
      <c r="I866" s="466"/>
    </row>
    <row r="867" spans="1:9" x14ac:dyDescent="0.2">
      <c r="A867" s="466"/>
      <c r="B867" s="466"/>
      <c r="C867" s="466"/>
      <c r="D867" s="466"/>
      <c r="E867" s="466"/>
      <c r="F867" s="466"/>
      <c r="G867" s="466"/>
      <c r="H867" s="466"/>
      <c r="I867" s="466"/>
    </row>
    <row r="868" spans="1:9" x14ac:dyDescent="0.2">
      <c r="A868" s="466"/>
      <c r="B868" s="466"/>
      <c r="C868" s="466"/>
      <c r="D868" s="466"/>
      <c r="E868" s="466"/>
      <c r="F868" s="466"/>
      <c r="G868" s="466"/>
      <c r="H868" s="466"/>
      <c r="I868" s="466"/>
    </row>
    <row r="869" spans="1:9" x14ac:dyDescent="0.2">
      <c r="A869" s="466"/>
      <c r="B869" s="466"/>
      <c r="C869" s="466"/>
      <c r="D869" s="466"/>
      <c r="E869" s="466"/>
      <c r="F869" s="466"/>
      <c r="G869" s="466"/>
      <c r="H869" s="466"/>
      <c r="I869" s="466"/>
    </row>
    <row r="870" spans="1:9" x14ac:dyDescent="0.2">
      <c r="A870" s="466"/>
      <c r="B870" s="466"/>
      <c r="C870" s="466"/>
      <c r="D870" s="466"/>
      <c r="E870" s="466"/>
      <c r="F870" s="466"/>
      <c r="G870" s="466"/>
      <c r="H870" s="466"/>
      <c r="I870" s="466"/>
    </row>
    <row r="871" spans="1:9" x14ac:dyDescent="0.2">
      <c r="A871" s="466"/>
      <c r="B871" s="466"/>
      <c r="C871" s="466"/>
      <c r="D871" s="466"/>
      <c r="E871" s="466"/>
      <c r="F871" s="466"/>
      <c r="G871" s="466"/>
      <c r="H871" s="466"/>
      <c r="I871" s="466"/>
    </row>
    <row r="872" spans="1:9" x14ac:dyDescent="0.2">
      <c r="A872" s="466"/>
      <c r="B872" s="466"/>
      <c r="C872" s="466"/>
      <c r="D872" s="466"/>
      <c r="E872" s="466"/>
      <c r="F872" s="466"/>
      <c r="G872" s="466"/>
      <c r="H872" s="466"/>
      <c r="I872" s="466"/>
    </row>
    <row r="873" spans="1:9" x14ac:dyDescent="0.2">
      <c r="A873" s="466"/>
      <c r="B873" s="466"/>
      <c r="C873" s="466"/>
      <c r="D873" s="466"/>
      <c r="E873" s="466"/>
      <c r="F873" s="466"/>
      <c r="G873" s="466"/>
      <c r="H873" s="466"/>
      <c r="I873" s="466"/>
    </row>
    <row r="874" spans="1:9" x14ac:dyDescent="0.2">
      <c r="A874" s="466"/>
      <c r="B874" s="466"/>
      <c r="C874" s="466"/>
      <c r="D874" s="466"/>
      <c r="E874" s="466"/>
      <c r="F874" s="466"/>
      <c r="G874" s="466"/>
      <c r="H874" s="466"/>
      <c r="I874" s="466"/>
    </row>
    <row r="875" spans="1:9" x14ac:dyDescent="0.2">
      <c r="A875" s="466"/>
      <c r="B875" s="466"/>
      <c r="C875" s="466"/>
      <c r="D875" s="466"/>
      <c r="E875" s="466"/>
      <c r="F875" s="466"/>
      <c r="G875" s="466"/>
      <c r="H875" s="466"/>
      <c r="I875" s="466"/>
    </row>
    <row r="876" spans="1:9" x14ac:dyDescent="0.2">
      <c r="A876" s="466"/>
      <c r="B876" s="466"/>
      <c r="C876" s="466"/>
      <c r="D876" s="466"/>
      <c r="E876" s="466"/>
      <c r="F876" s="466"/>
      <c r="G876" s="466"/>
      <c r="H876" s="466"/>
      <c r="I876" s="466"/>
    </row>
    <row r="877" spans="1:9" x14ac:dyDescent="0.2">
      <c r="A877" s="466"/>
      <c r="B877" s="466"/>
      <c r="C877" s="466"/>
      <c r="D877" s="466"/>
      <c r="E877" s="466"/>
      <c r="F877" s="466"/>
      <c r="G877" s="466"/>
      <c r="H877" s="466"/>
      <c r="I877" s="466"/>
    </row>
    <row r="878" spans="1:9" x14ac:dyDescent="0.2">
      <c r="A878" s="466"/>
      <c r="B878" s="466"/>
      <c r="C878" s="466"/>
      <c r="D878" s="466"/>
      <c r="E878" s="466"/>
      <c r="F878" s="466"/>
      <c r="G878" s="466"/>
      <c r="H878" s="466"/>
      <c r="I878" s="466"/>
    </row>
    <row r="879" spans="1:9" x14ac:dyDescent="0.2">
      <c r="A879" s="466"/>
      <c r="B879" s="466"/>
      <c r="C879" s="466"/>
      <c r="D879" s="466"/>
      <c r="E879" s="466"/>
      <c r="F879" s="466"/>
      <c r="G879" s="466"/>
      <c r="H879" s="466"/>
      <c r="I879" s="466"/>
    </row>
    <row r="880" spans="1:9" x14ac:dyDescent="0.2">
      <c r="A880" s="466"/>
      <c r="B880" s="466"/>
      <c r="C880" s="466"/>
      <c r="D880" s="466"/>
      <c r="E880" s="466"/>
      <c r="F880" s="466"/>
      <c r="G880" s="466"/>
      <c r="H880" s="466"/>
      <c r="I880" s="466"/>
    </row>
    <row r="881" spans="1:9" x14ac:dyDescent="0.2">
      <c r="A881" s="466"/>
      <c r="B881" s="466"/>
      <c r="C881" s="466"/>
      <c r="D881" s="466"/>
      <c r="E881" s="466"/>
      <c r="F881" s="466"/>
      <c r="G881" s="466"/>
      <c r="H881" s="466"/>
      <c r="I881" s="466"/>
    </row>
    <row r="882" spans="1:9" x14ac:dyDescent="0.2">
      <c r="A882" s="466"/>
      <c r="B882" s="466"/>
      <c r="C882" s="466"/>
      <c r="D882" s="466"/>
      <c r="E882" s="466"/>
      <c r="F882" s="466"/>
      <c r="G882" s="466"/>
      <c r="H882" s="466"/>
      <c r="I882" s="466"/>
    </row>
    <row r="883" spans="1:9" x14ac:dyDescent="0.2">
      <c r="A883" s="466"/>
      <c r="B883" s="466"/>
      <c r="C883" s="466"/>
      <c r="D883" s="466"/>
      <c r="E883" s="466"/>
      <c r="F883" s="466"/>
      <c r="G883" s="466"/>
      <c r="H883" s="466"/>
      <c r="I883" s="466"/>
    </row>
    <row r="884" spans="1:9" x14ac:dyDescent="0.2">
      <c r="A884" s="466"/>
      <c r="B884" s="466"/>
      <c r="C884" s="466"/>
      <c r="D884" s="466"/>
      <c r="E884" s="466"/>
      <c r="F884" s="466"/>
      <c r="G884" s="466"/>
      <c r="H884" s="466"/>
      <c r="I884" s="466"/>
    </row>
    <row r="885" spans="1:9" x14ac:dyDescent="0.2">
      <c r="A885" s="466"/>
      <c r="B885" s="466"/>
      <c r="C885" s="466"/>
      <c r="D885" s="466"/>
      <c r="E885" s="466"/>
      <c r="F885" s="466"/>
      <c r="G885" s="466"/>
      <c r="H885" s="466"/>
      <c r="I885" s="466"/>
    </row>
    <row r="886" spans="1:9" x14ac:dyDescent="0.2">
      <c r="A886" s="466"/>
      <c r="B886" s="466"/>
      <c r="C886" s="466"/>
      <c r="D886" s="466"/>
      <c r="E886" s="466"/>
      <c r="F886" s="466"/>
      <c r="G886" s="466"/>
      <c r="H886" s="466"/>
      <c r="I886" s="466"/>
    </row>
    <row r="887" spans="1:9" x14ac:dyDescent="0.2">
      <c r="A887" s="466"/>
      <c r="B887" s="466"/>
      <c r="C887" s="466"/>
      <c r="D887" s="466"/>
      <c r="E887" s="466"/>
      <c r="F887" s="466"/>
      <c r="G887" s="466"/>
      <c r="H887" s="466"/>
      <c r="I887" s="466"/>
    </row>
    <row r="888" spans="1:9" x14ac:dyDescent="0.2">
      <c r="A888" s="466"/>
      <c r="B888" s="466"/>
      <c r="C888" s="466"/>
      <c r="D888" s="466"/>
      <c r="E888" s="466"/>
      <c r="F888" s="466"/>
      <c r="G888" s="466"/>
      <c r="H888" s="466"/>
      <c r="I888" s="466"/>
    </row>
    <row r="889" spans="1:9" x14ac:dyDescent="0.2">
      <c r="A889" s="466"/>
      <c r="B889" s="466"/>
      <c r="C889" s="466"/>
      <c r="D889" s="466"/>
      <c r="E889" s="466"/>
      <c r="F889" s="466"/>
      <c r="G889" s="466"/>
      <c r="H889" s="466"/>
      <c r="I889" s="466"/>
    </row>
    <row r="890" spans="1:9" x14ac:dyDescent="0.2">
      <c r="A890" s="466"/>
      <c r="B890" s="466"/>
      <c r="C890" s="466"/>
      <c r="D890" s="466"/>
      <c r="E890" s="466"/>
      <c r="F890" s="466"/>
      <c r="G890" s="466"/>
      <c r="H890" s="466"/>
      <c r="I890" s="466"/>
    </row>
    <row r="891" spans="1:9" x14ac:dyDescent="0.2">
      <c r="A891" s="466"/>
      <c r="B891" s="466"/>
      <c r="C891" s="466"/>
      <c r="D891" s="466"/>
      <c r="E891" s="466"/>
      <c r="F891" s="466"/>
      <c r="G891" s="466"/>
      <c r="H891" s="466"/>
      <c r="I891" s="466"/>
    </row>
    <row r="892" spans="1:9" x14ac:dyDescent="0.2">
      <c r="A892" s="466"/>
      <c r="B892" s="466"/>
      <c r="C892" s="466"/>
      <c r="D892" s="466"/>
      <c r="E892" s="466"/>
      <c r="F892" s="466"/>
      <c r="G892" s="466"/>
      <c r="H892" s="466"/>
      <c r="I892" s="466"/>
    </row>
    <row r="893" spans="1:9" x14ac:dyDescent="0.2">
      <c r="A893" s="466"/>
      <c r="B893" s="466"/>
      <c r="C893" s="466"/>
      <c r="D893" s="466"/>
      <c r="E893" s="466"/>
      <c r="F893" s="466"/>
      <c r="G893" s="466"/>
      <c r="H893" s="466"/>
      <c r="I893" s="466"/>
    </row>
    <row r="894" spans="1:9" x14ac:dyDescent="0.2">
      <c r="A894" s="466"/>
      <c r="B894" s="466"/>
      <c r="C894" s="466"/>
      <c r="D894" s="466"/>
      <c r="E894" s="466"/>
      <c r="F894" s="466"/>
      <c r="G894" s="466"/>
      <c r="H894" s="466"/>
      <c r="I894" s="466"/>
    </row>
    <row r="895" spans="1:9" x14ac:dyDescent="0.2">
      <c r="A895" s="466"/>
      <c r="B895" s="466"/>
      <c r="C895" s="466"/>
      <c r="D895" s="466"/>
      <c r="E895" s="466"/>
      <c r="F895" s="466"/>
      <c r="G895" s="466"/>
      <c r="H895" s="466"/>
      <c r="I895" s="466"/>
    </row>
    <row r="896" spans="1:9" x14ac:dyDescent="0.2">
      <c r="A896" s="466"/>
      <c r="B896" s="466"/>
      <c r="C896" s="466"/>
      <c r="D896" s="466"/>
      <c r="E896" s="466"/>
      <c r="F896" s="466"/>
      <c r="G896" s="466"/>
      <c r="H896" s="466"/>
      <c r="I896" s="466"/>
    </row>
    <row r="897" spans="1:9" x14ac:dyDescent="0.2">
      <c r="A897" s="466"/>
      <c r="B897" s="466"/>
      <c r="C897" s="466"/>
      <c r="D897" s="466"/>
      <c r="E897" s="466"/>
      <c r="F897" s="466"/>
      <c r="G897" s="466"/>
      <c r="H897" s="466"/>
      <c r="I897" s="466"/>
    </row>
    <row r="898" spans="1:9" x14ac:dyDescent="0.2">
      <c r="A898" s="466"/>
      <c r="B898" s="466"/>
      <c r="C898" s="466"/>
      <c r="D898" s="466"/>
      <c r="E898" s="466"/>
      <c r="F898" s="466"/>
      <c r="G898" s="466"/>
      <c r="H898" s="466"/>
      <c r="I898" s="466"/>
    </row>
    <row r="899" spans="1:9" x14ac:dyDescent="0.2">
      <c r="A899" s="466"/>
      <c r="B899" s="466"/>
      <c r="C899" s="466"/>
      <c r="D899" s="466"/>
      <c r="E899" s="466"/>
      <c r="F899" s="466"/>
      <c r="G899" s="466"/>
      <c r="H899" s="466"/>
      <c r="I899" s="466"/>
    </row>
    <row r="900" spans="1:9" x14ac:dyDescent="0.2">
      <c r="A900" s="466"/>
      <c r="B900" s="466"/>
      <c r="C900" s="466"/>
      <c r="D900" s="466"/>
      <c r="E900" s="466"/>
      <c r="F900" s="466"/>
      <c r="G900" s="466"/>
      <c r="H900" s="466"/>
      <c r="I900" s="466"/>
    </row>
    <row r="901" spans="1:9" x14ac:dyDescent="0.2">
      <c r="A901" s="466"/>
      <c r="B901" s="466"/>
      <c r="C901" s="466"/>
      <c r="D901" s="466"/>
      <c r="E901" s="466"/>
      <c r="F901" s="466"/>
      <c r="G901" s="466"/>
      <c r="H901" s="466"/>
      <c r="I901" s="466"/>
    </row>
    <row r="902" spans="1:9" x14ac:dyDescent="0.2">
      <c r="A902" s="466"/>
      <c r="B902" s="466"/>
      <c r="C902" s="466"/>
      <c r="D902" s="466"/>
      <c r="E902" s="466"/>
      <c r="F902" s="466"/>
      <c r="G902" s="466"/>
      <c r="H902" s="466"/>
      <c r="I902" s="466"/>
    </row>
    <row r="903" spans="1:9" x14ac:dyDescent="0.2">
      <c r="A903" s="466"/>
      <c r="B903" s="466"/>
      <c r="C903" s="466"/>
      <c r="D903" s="466"/>
      <c r="E903" s="466"/>
      <c r="F903" s="466"/>
      <c r="G903" s="466"/>
      <c r="H903" s="466"/>
      <c r="I903" s="466"/>
    </row>
    <row r="904" spans="1:9" x14ac:dyDescent="0.2">
      <c r="A904" s="466"/>
      <c r="B904" s="466"/>
      <c r="C904" s="466"/>
      <c r="D904" s="466"/>
      <c r="E904" s="466"/>
      <c r="F904" s="466"/>
      <c r="G904" s="466"/>
      <c r="H904" s="466"/>
      <c r="I904" s="466"/>
    </row>
    <row r="905" spans="1:9" x14ac:dyDescent="0.2">
      <c r="A905" s="466"/>
      <c r="B905" s="466"/>
      <c r="C905" s="466"/>
      <c r="D905" s="466"/>
      <c r="E905" s="466"/>
      <c r="F905" s="466"/>
      <c r="G905" s="466"/>
      <c r="H905" s="466"/>
      <c r="I905" s="466"/>
    </row>
    <row r="906" spans="1:9" x14ac:dyDescent="0.2">
      <c r="A906" s="466"/>
      <c r="B906" s="466"/>
      <c r="C906" s="466"/>
      <c r="D906" s="466"/>
      <c r="E906" s="466"/>
      <c r="F906" s="466"/>
      <c r="G906" s="466"/>
      <c r="H906" s="466"/>
      <c r="I906" s="466"/>
    </row>
    <row r="907" spans="1:9" x14ac:dyDescent="0.2">
      <c r="A907" s="466"/>
      <c r="B907" s="466"/>
      <c r="C907" s="466"/>
      <c r="D907" s="466"/>
      <c r="E907" s="466"/>
      <c r="F907" s="466"/>
      <c r="G907" s="466"/>
      <c r="H907" s="466"/>
      <c r="I907" s="466"/>
    </row>
    <row r="908" spans="1:9" x14ac:dyDescent="0.2">
      <c r="A908" s="466"/>
      <c r="B908" s="466"/>
      <c r="C908" s="466"/>
      <c r="D908" s="466"/>
      <c r="E908" s="466"/>
      <c r="F908" s="466"/>
      <c r="G908" s="466"/>
      <c r="H908" s="466"/>
      <c r="I908" s="466"/>
    </row>
    <row r="909" spans="1:9" x14ac:dyDescent="0.2">
      <c r="A909" s="466"/>
      <c r="B909" s="466"/>
      <c r="C909" s="466"/>
      <c r="D909" s="466"/>
      <c r="E909" s="466"/>
      <c r="F909" s="466"/>
      <c r="G909" s="466"/>
      <c r="H909" s="466"/>
      <c r="I909" s="466"/>
    </row>
    <row r="910" spans="1:9" x14ac:dyDescent="0.2">
      <c r="A910" s="466"/>
      <c r="B910" s="466"/>
      <c r="C910" s="466"/>
      <c r="D910" s="466"/>
      <c r="E910" s="466"/>
      <c r="F910" s="466"/>
      <c r="G910" s="466"/>
      <c r="H910" s="466"/>
      <c r="I910" s="466"/>
    </row>
    <row r="911" spans="1:9" x14ac:dyDescent="0.2">
      <c r="A911" s="466"/>
      <c r="B911" s="466"/>
      <c r="C911" s="466"/>
      <c r="D911" s="466"/>
      <c r="E911" s="466"/>
      <c r="F911" s="466"/>
      <c r="G911" s="466"/>
      <c r="H911" s="466"/>
      <c r="I911" s="466"/>
    </row>
    <row r="912" spans="1:9" x14ac:dyDescent="0.2">
      <c r="A912" s="466"/>
      <c r="B912" s="466"/>
      <c r="C912" s="466"/>
      <c r="D912" s="466"/>
      <c r="E912" s="466"/>
      <c r="F912" s="466"/>
      <c r="G912" s="466"/>
      <c r="H912" s="466"/>
      <c r="I912" s="466"/>
    </row>
    <row r="913" spans="1:9" x14ac:dyDescent="0.2">
      <c r="A913" s="466"/>
      <c r="B913" s="466"/>
      <c r="C913" s="466"/>
      <c r="D913" s="466"/>
      <c r="E913" s="466"/>
      <c r="F913" s="466"/>
      <c r="G913" s="466"/>
      <c r="H913" s="466"/>
      <c r="I913" s="466"/>
    </row>
    <row r="914" spans="1:9" x14ac:dyDescent="0.2">
      <c r="A914" s="466"/>
      <c r="B914" s="466"/>
      <c r="C914" s="466"/>
      <c r="D914" s="466"/>
      <c r="E914" s="466"/>
      <c r="F914" s="466"/>
      <c r="G914" s="466"/>
      <c r="H914" s="466"/>
      <c r="I914" s="466"/>
    </row>
    <row r="915" spans="1:9" x14ac:dyDescent="0.2">
      <c r="A915" s="466"/>
      <c r="B915" s="466"/>
      <c r="C915" s="466"/>
      <c r="D915" s="466"/>
      <c r="E915" s="466"/>
      <c r="F915" s="466"/>
      <c r="G915" s="466"/>
      <c r="H915" s="466"/>
      <c r="I915" s="466"/>
    </row>
    <row r="916" spans="1:9" x14ac:dyDescent="0.2">
      <c r="A916" s="466"/>
      <c r="B916" s="466"/>
      <c r="C916" s="466"/>
      <c r="D916" s="466"/>
      <c r="E916" s="466"/>
      <c r="F916" s="466"/>
      <c r="G916" s="466"/>
      <c r="H916" s="466"/>
      <c r="I916" s="466"/>
    </row>
    <row r="917" spans="1:9" x14ac:dyDescent="0.2">
      <c r="A917" s="466"/>
      <c r="B917" s="466"/>
      <c r="C917" s="466"/>
      <c r="D917" s="466"/>
      <c r="E917" s="466"/>
      <c r="F917" s="466"/>
      <c r="G917" s="466"/>
      <c r="H917" s="466"/>
      <c r="I917" s="466"/>
    </row>
    <row r="918" spans="1:9" x14ac:dyDescent="0.2">
      <c r="A918" s="466"/>
      <c r="B918" s="466"/>
      <c r="C918" s="466"/>
      <c r="D918" s="466"/>
      <c r="E918" s="466"/>
      <c r="F918" s="466"/>
      <c r="G918" s="466"/>
      <c r="H918" s="466"/>
      <c r="I918" s="466"/>
    </row>
    <row r="919" spans="1:9" x14ac:dyDescent="0.2">
      <c r="A919" s="466"/>
      <c r="B919" s="466"/>
      <c r="C919" s="466"/>
      <c r="D919" s="466"/>
      <c r="E919" s="466"/>
      <c r="F919" s="466"/>
      <c r="G919" s="466"/>
      <c r="H919" s="466"/>
      <c r="I919" s="466"/>
    </row>
    <row r="920" spans="1:9" x14ac:dyDescent="0.2">
      <c r="A920" s="466"/>
      <c r="B920" s="466"/>
      <c r="C920" s="466"/>
      <c r="D920" s="466"/>
      <c r="E920" s="466"/>
      <c r="F920" s="466"/>
      <c r="G920" s="466"/>
      <c r="H920" s="466"/>
      <c r="I920" s="466"/>
    </row>
    <row r="921" spans="1:9" x14ac:dyDescent="0.2">
      <c r="A921" s="466"/>
      <c r="B921" s="466"/>
      <c r="C921" s="466"/>
      <c r="D921" s="466"/>
      <c r="E921" s="466"/>
      <c r="F921" s="466"/>
      <c r="G921" s="466"/>
      <c r="H921" s="466"/>
      <c r="I921" s="466"/>
    </row>
    <row r="922" spans="1:9" x14ac:dyDescent="0.2">
      <c r="A922" s="466"/>
      <c r="B922" s="466"/>
      <c r="C922" s="466"/>
      <c r="D922" s="466"/>
      <c r="E922" s="466"/>
      <c r="F922" s="466"/>
      <c r="G922" s="466"/>
      <c r="H922" s="466"/>
      <c r="I922" s="466"/>
    </row>
    <row r="923" spans="1:9" x14ac:dyDescent="0.2">
      <c r="A923" s="466"/>
      <c r="B923" s="466"/>
      <c r="C923" s="466"/>
      <c r="D923" s="466"/>
      <c r="E923" s="466"/>
      <c r="F923" s="466"/>
      <c r="G923" s="466"/>
      <c r="H923" s="466"/>
      <c r="I923" s="466"/>
    </row>
    <row r="924" spans="1:9" x14ac:dyDescent="0.2">
      <c r="A924" s="466"/>
      <c r="B924" s="466"/>
      <c r="C924" s="466"/>
      <c r="D924" s="466"/>
      <c r="E924" s="466"/>
      <c r="F924" s="466"/>
      <c r="G924" s="466"/>
      <c r="H924" s="466"/>
      <c r="I924" s="466"/>
    </row>
    <row r="925" spans="1:9" x14ac:dyDescent="0.2">
      <c r="A925" s="466"/>
      <c r="B925" s="466"/>
      <c r="C925" s="466"/>
      <c r="D925" s="466"/>
      <c r="E925" s="466"/>
      <c r="F925" s="466"/>
      <c r="G925" s="466"/>
      <c r="H925" s="466"/>
      <c r="I925" s="466"/>
    </row>
    <row r="926" spans="1:9" x14ac:dyDescent="0.2">
      <c r="A926" s="466"/>
      <c r="B926" s="466"/>
      <c r="C926" s="466"/>
      <c r="D926" s="466"/>
      <c r="E926" s="466"/>
      <c r="F926" s="466"/>
      <c r="G926" s="466"/>
      <c r="H926" s="466"/>
      <c r="I926" s="466"/>
    </row>
    <row r="927" spans="1:9" x14ac:dyDescent="0.2">
      <c r="A927" s="466"/>
      <c r="B927" s="466"/>
      <c r="C927" s="466"/>
      <c r="D927" s="466"/>
      <c r="E927" s="466"/>
      <c r="F927" s="466"/>
      <c r="G927" s="466"/>
      <c r="H927" s="466"/>
      <c r="I927" s="466"/>
    </row>
    <row r="928" spans="1:9" x14ac:dyDescent="0.2">
      <c r="A928" s="466"/>
      <c r="B928" s="466"/>
      <c r="C928" s="466"/>
      <c r="D928" s="466"/>
      <c r="E928" s="466"/>
      <c r="F928" s="466"/>
      <c r="G928" s="466"/>
      <c r="H928" s="466"/>
      <c r="I928" s="466"/>
    </row>
    <row r="929" spans="1:9" x14ac:dyDescent="0.2">
      <c r="A929" s="466"/>
      <c r="B929" s="466"/>
      <c r="C929" s="466"/>
      <c r="D929" s="466"/>
      <c r="E929" s="466"/>
      <c r="F929" s="466"/>
      <c r="G929" s="466"/>
      <c r="H929" s="466"/>
      <c r="I929" s="466"/>
    </row>
    <row r="930" spans="1:9" x14ac:dyDescent="0.2">
      <c r="A930" s="466"/>
      <c r="B930" s="466"/>
      <c r="C930" s="466"/>
      <c r="D930" s="466"/>
      <c r="E930" s="466"/>
      <c r="F930" s="466"/>
      <c r="G930" s="466"/>
      <c r="H930" s="466"/>
      <c r="I930" s="466"/>
    </row>
    <row r="931" spans="1:9" x14ac:dyDescent="0.2">
      <c r="A931" s="466"/>
      <c r="B931" s="466"/>
      <c r="C931" s="466"/>
      <c r="D931" s="466"/>
      <c r="E931" s="466"/>
      <c r="F931" s="466"/>
      <c r="G931" s="466"/>
      <c r="H931" s="466"/>
      <c r="I931" s="466"/>
    </row>
    <row r="932" spans="1:9" x14ac:dyDescent="0.2">
      <c r="A932" s="466"/>
      <c r="B932" s="466"/>
      <c r="C932" s="466"/>
      <c r="D932" s="466"/>
      <c r="E932" s="466"/>
      <c r="F932" s="466"/>
      <c r="G932" s="466"/>
      <c r="H932" s="466"/>
      <c r="I932" s="466"/>
    </row>
    <row r="933" spans="1:9" x14ac:dyDescent="0.2">
      <c r="A933" s="466"/>
      <c r="B933" s="466"/>
      <c r="C933" s="466"/>
      <c r="D933" s="466"/>
      <c r="E933" s="466"/>
      <c r="F933" s="466"/>
      <c r="G933" s="466"/>
      <c r="H933" s="466"/>
      <c r="I933" s="466"/>
    </row>
    <row r="934" spans="1:9" x14ac:dyDescent="0.2">
      <c r="A934" s="466"/>
      <c r="B934" s="466"/>
      <c r="C934" s="466"/>
      <c r="D934" s="466"/>
      <c r="E934" s="466"/>
      <c r="F934" s="466"/>
      <c r="G934" s="466"/>
      <c r="H934" s="466"/>
      <c r="I934" s="466"/>
    </row>
    <row r="935" spans="1:9" x14ac:dyDescent="0.2">
      <c r="A935" s="466"/>
      <c r="B935" s="466"/>
      <c r="C935" s="466"/>
      <c r="D935" s="466"/>
      <c r="E935" s="466"/>
      <c r="F935" s="466"/>
      <c r="G935" s="466"/>
      <c r="H935" s="466"/>
      <c r="I935" s="466"/>
    </row>
    <row r="936" spans="1:9" x14ac:dyDescent="0.2">
      <c r="A936" s="466"/>
      <c r="B936" s="466"/>
      <c r="C936" s="466"/>
      <c r="D936" s="466"/>
      <c r="E936" s="466"/>
      <c r="F936" s="466"/>
      <c r="G936" s="466"/>
      <c r="H936" s="466"/>
      <c r="I936" s="466"/>
    </row>
    <row r="937" spans="1:9" x14ac:dyDescent="0.2">
      <c r="A937" s="466"/>
      <c r="B937" s="466"/>
      <c r="C937" s="466"/>
      <c r="D937" s="466"/>
      <c r="E937" s="466"/>
      <c r="F937" s="466"/>
      <c r="G937" s="466"/>
      <c r="H937" s="466"/>
      <c r="I937" s="466"/>
    </row>
    <row r="938" spans="1:9" x14ac:dyDescent="0.2">
      <c r="A938" s="466"/>
      <c r="B938" s="466"/>
      <c r="C938" s="466"/>
      <c r="D938" s="466"/>
      <c r="E938" s="466"/>
      <c r="F938" s="466"/>
      <c r="G938" s="466"/>
      <c r="H938" s="466"/>
      <c r="I938" s="466"/>
    </row>
    <row r="939" spans="1:9" x14ac:dyDescent="0.2">
      <c r="A939" s="466"/>
      <c r="B939" s="466"/>
      <c r="C939" s="466"/>
      <c r="D939" s="466"/>
      <c r="E939" s="466"/>
      <c r="F939" s="466"/>
      <c r="G939" s="466"/>
      <c r="H939" s="466"/>
      <c r="I939" s="466"/>
    </row>
    <row r="940" spans="1:9" x14ac:dyDescent="0.2">
      <c r="A940" s="466"/>
      <c r="B940" s="466"/>
      <c r="C940" s="466"/>
      <c r="D940" s="466"/>
      <c r="E940" s="466"/>
      <c r="F940" s="466"/>
      <c r="G940" s="466"/>
      <c r="H940" s="466"/>
      <c r="I940" s="466"/>
    </row>
    <row r="941" spans="1:9" x14ac:dyDescent="0.2">
      <c r="A941" s="466"/>
      <c r="B941" s="466"/>
      <c r="C941" s="466"/>
      <c r="D941" s="466"/>
      <c r="E941" s="466"/>
      <c r="F941" s="466"/>
      <c r="G941" s="466"/>
      <c r="H941" s="466"/>
      <c r="I941" s="466"/>
    </row>
    <row r="942" spans="1:9" x14ac:dyDescent="0.2">
      <c r="A942" s="466"/>
      <c r="B942" s="466"/>
      <c r="C942" s="466"/>
      <c r="D942" s="466"/>
      <c r="E942" s="466"/>
      <c r="F942" s="466"/>
      <c r="G942" s="466"/>
      <c r="H942" s="466"/>
      <c r="I942" s="466"/>
    </row>
    <row r="943" spans="1:9" x14ac:dyDescent="0.2">
      <c r="A943" s="466"/>
      <c r="B943" s="466"/>
      <c r="C943" s="466"/>
      <c r="D943" s="466"/>
      <c r="E943" s="466"/>
      <c r="F943" s="466"/>
      <c r="G943" s="466"/>
      <c r="H943" s="466"/>
      <c r="I943" s="466"/>
    </row>
    <row r="944" spans="1:9" x14ac:dyDescent="0.2">
      <c r="A944" s="466"/>
      <c r="B944" s="466"/>
      <c r="C944" s="466"/>
      <c r="D944" s="466"/>
      <c r="E944" s="466"/>
      <c r="F944" s="466"/>
      <c r="G944" s="466"/>
      <c r="H944" s="466"/>
      <c r="I944" s="466"/>
    </row>
    <row r="945" spans="1:9" x14ac:dyDescent="0.2">
      <c r="A945" s="466"/>
      <c r="B945" s="466"/>
      <c r="C945" s="466"/>
      <c r="D945" s="466"/>
      <c r="E945" s="466"/>
      <c r="F945" s="466"/>
      <c r="G945" s="466"/>
      <c r="H945" s="466"/>
      <c r="I945" s="466"/>
    </row>
    <row r="946" spans="1:9" x14ac:dyDescent="0.2">
      <c r="A946" s="466"/>
      <c r="B946" s="466"/>
      <c r="C946" s="466"/>
      <c r="D946" s="466"/>
      <c r="E946" s="466"/>
      <c r="F946" s="466"/>
      <c r="G946" s="466"/>
      <c r="H946" s="466"/>
      <c r="I946" s="466"/>
    </row>
    <row r="947" spans="1:9" x14ac:dyDescent="0.2">
      <c r="A947" s="466"/>
      <c r="B947" s="466"/>
      <c r="C947" s="466"/>
      <c r="D947" s="466"/>
      <c r="E947" s="466"/>
      <c r="F947" s="466"/>
      <c r="G947" s="466"/>
      <c r="H947" s="466"/>
      <c r="I947" s="466"/>
    </row>
    <row r="948" spans="1:9" x14ac:dyDescent="0.2">
      <c r="A948" s="466"/>
      <c r="B948" s="466"/>
      <c r="C948" s="466"/>
      <c r="D948" s="466"/>
      <c r="E948" s="466"/>
      <c r="F948" s="466"/>
      <c r="G948" s="466"/>
      <c r="H948" s="466"/>
      <c r="I948" s="466"/>
    </row>
    <row r="949" spans="1:9" x14ac:dyDescent="0.2">
      <c r="A949" s="466"/>
      <c r="B949" s="466"/>
      <c r="C949" s="466"/>
      <c r="D949" s="466"/>
      <c r="E949" s="466"/>
      <c r="F949" s="466"/>
      <c r="G949" s="466"/>
      <c r="H949" s="466"/>
      <c r="I949" s="466"/>
    </row>
    <row r="950" spans="1:9" x14ac:dyDescent="0.2">
      <c r="A950" s="466"/>
      <c r="B950" s="466"/>
      <c r="C950" s="466"/>
      <c r="D950" s="466"/>
      <c r="E950" s="466"/>
      <c r="F950" s="466"/>
      <c r="G950" s="466"/>
      <c r="H950" s="466"/>
      <c r="I950" s="466"/>
    </row>
    <row r="951" spans="1:9" x14ac:dyDescent="0.2">
      <c r="A951" s="466"/>
      <c r="B951" s="466"/>
      <c r="C951" s="466"/>
      <c r="D951" s="466"/>
      <c r="E951" s="466"/>
      <c r="F951" s="466"/>
      <c r="G951" s="466"/>
      <c r="H951" s="466"/>
      <c r="I951" s="466"/>
    </row>
    <row r="952" spans="1:9" x14ac:dyDescent="0.2">
      <c r="A952" s="466"/>
      <c r="B952" s="466"/>
      <c r="C952" s="466"/>
      <c r="D952" s="466"/>
      <c r="E952" s="466"/>
      <c r="F952" s="466"/>
      <c r="G952" s="466"/>
      <c r="H952" s="466"/>
      <c r="I952" s="466"/>
    </row>
    <row r="953" spans="1:9" x14ac:dyDescent="0.2">
      <c r="A953" s="466"/>
      <c r="B953" s="466"/>
      <c r="C953" s="466"/>
      <c r="D953" s="466"/>
      <c r="E953" s="466"/>
      <c r="F953" s="466"/>
      <c r="G953" s="466"/>
      <c r="H953" s="466"/>
      <c r="I953" s="466"/>
    </row>
    <row r="954" spans="1:9" x14ac:dyDescent="0.2">
      <c r="A954" s="466"/>
      <c r="B954" s="466"/>
      <c r="C954" s="466"/>
      <c r="D954" s="466"/>
      <c r="E954" s="466"/>
      <c r="F954" s="466"/>
      <c r="G954" s="466"/>
      <c r="H954" s="466"/>
      <c r="I954" s="466"/>
    </row>
    <row r="955" spans="1:9" x14ac:dyDescent="0.2">
      <c r="A955" s="466"/>
      <c r="B955" s="466"/>
      <c r="C955" s="466"/>
      <c r="D955" s="466"/>
      <c r="E955" s="466"/>
      <c r="F955" s="466"/>
      <c r="G955" s="466"/>
      <c r="H955" s="466"/>
      <c r="I955" s="466"/>
    </row>
    <row r="956" spans="1:9" x14ac:dyDescent="0.2">
      <c r="A956" s="466"/>
      <c r="B956" s="466"/>
      <c r="C956" s="466"/>
      <c r="D956" s="466"/>
      <c r="E956" s="466"/>
      <c r="F956" s="466"/>
      <c r="G956" s="466"/>
      <c r="H956" s="466"/>
      <c r="I956" s="466"/>
    </row>
    <row r="957" spans="1:9" x14ac:dyDescent="0.2">
      <c r="A957" s="466"/>
      <c r="B957" s="466"/>
      <c r="C957" s="466"/>
      <c r="D957" s="466"/>
      <c r="E957" s="466"/>
      <c r="F957" s="466"/>
      <c r="G957" s="466"/>
      <c r="H957" s="466"/>
      <c r="I957" s="466"/>
    </row>
    <row r="958" spans="1:9" x14ac:dyDescent="0.2">
      <c r="A958" s="466"/>
      <c r="B958" s="466"/>
      <c r="C958" s="466"/>
      <c r="D958" s="466"/>
      <c r="E958" s="466"/>
      <c r="F958" s="466"/>
      <c r="G958" s="466"/>
      <c r="H958" s="466"/>
      <c r="I958" s="466"/>
    </row>
    <row r="959" spans="1:9" x14ac:dyDescent="0.2">
      <c r="A959" s="466"/>
      <c r="B959" s="466"/>
      <c r="C959" s="466"/>
      <c r="D959" s="466"/>
      <c r="E959" s="466"/>
      <c r="F959" s="466"/>
      <c r="G959" s="466"/>
      <c r="H959" s="466"/>
      <c r="I959" s="466"/>
    </row>
    <row r="960" spans="1:9" x14ac:dyDescent="0.2">
      <c r="A960" s="466"/>
      <c r="B960" s="466"/>
      <c r="C960" s="466"/>
      <c r="D960" s="466"/>
      <c r="E960" s="466"/>
      <c r="F960" s="466"/>
      <c r="G960" s="466"/>
      <c r="H960" s="466"/>
      <c r="I960" s="466"/>
    </row>
    <row r="961" spans="1:9" x14ac:dyDescent="0.2">
      <c r="A961" s="466"/>
      <c r="B961" s="466"/>
      <c r="C961" s="466"/>
      <c r="D961" s="466"/>
      <c r="E961" s="466"/>
      <c r="F961" s="466"/>
      <c r="G961" s="466"/>
      <c r="H961" s="466"/>
      <c r="I961" s="466"/>
    </row>
    <row r="962" spans="1:9" x14ac:dyDescent="0.2">
      <c r="A962" s="466"/>
      <c r="B962" s="466"/>
      <c r="C962" s="466"/>
      <c r="D962" s="466"/>
      <c r="E962" s="466"/>
      <c r="F962" s="466"/>
      <c r="G962" s="466"/>
      <c r="H962" s="466"/>
      <c r="I962" s="466"/>
    </row>
    <row r="963" spans="1:9" x14ac:dyDescent="0.2">
      <c r="A963" s="466"/>
      <c r="B963" s="466"/>
      <c r="C963" s="466"/>
      <c r="D963" s="466"/>
      <c r="E963" s="466"/>
      <c r="F963" s="466"/>
      <c r="G963" s="466"/>
      <c r="H963" s="466"/>
      <c r="I963" s="466"/>
    </row>
    <row r="964" spans="1:9" x14ac:dyDescent="0.2">
      <c r="A964" s="466"/>
      <c r="B964" s="466"/>
      <c r="C964" s="466"/>
      <c r="D964" s="466"/>
      <c r="E964" s="466"/>
      <c r="F964" s="466"/>
      <c r="G964" s="466"/>
      <c r="H964" s="466"/>
      <c r="I964" s="466"/>
    </row>
    <row r="965" spans="1:9" x14ac:dyDescent="0.2">
      <c r="A965" s="466"/>
      <c r="B965" s="466"/>
      <c r="C965" s="466"/>
      <c r="D965" s="466"/>
      <c r="E965" s="466"/>
      <c r="F965" s="466"/>
      <c r="G965" s="466"/>
      <c r="H965" s="466"/>
      <c r="I965" s="466"/>
    </row>
    <row r="966" spans="1:9" x14ac:dyDescent="0.2">
      <c r="A966" s="466"/>
      <c r="B966" s="466"/>
      <c r="C966" s="466"/>
      <c r="D966" s="466"/>
      <c r="E966" s="466"/>
      <c r="F966" s="466"/>
      <c r="G966" s="466"/>
      <c r="H966" s="466"/>
      <c r="I966" s="466"/>
    </row>
    <row r="967" spans="1:9" x14ac:dyDescent="0.2">
      <c r="A967" s="466"/>
      <c r="B967" s="466"/>
      <c r="C967" s="466"/>
      <c r="D967" s="466"/>
      <c r="E967" s="466"/>
      <c r="F967" s="466"/>
      <c r="G967" s="466"/>
      <c r="H967" s="466"/>
      <c r="I967" s="466"/>
    </row>
    <row r="968" spans="1:9" x14ac:dyDescent="0.2">
      <c r="A968" s="466"/>
      <c r="B968" s="466"/>
      <c r="C968" s="466"/>
      <c r="D968" s="466"/>
      <c r="E968" s="466"/>
      <c r="F968" s="466"/>
      <c r="G968" s="466"/>
      <c r="H968" s="466"/>
      <c r="I968" s="466"/>
    </row>
    <row r="969" spans="1:9" x14ac:dyDescent="0.2">
      <c r="A969" s="466"/>
      <c r="B969" s="466"/>
      <c r="C969" s="466"/>
      <c r="D969" s="466"/>
      <c r="E969" s="466"/>
      <c r="F969" s="466"/>
      <c r="G969" s="466"/>
      <c r="H969" s="466"/>
      <c r="I969" s="466"/>
    </row>
    <row r="970" spans="1:9" x14ac:dyDescent="0.2">
      <c r="A970" s="466"/>
      <c r="B970" s="466"/>
      <c r="C970" s="466"/>
      <c r="D970" s="466"/>
      <c r="E970" s="466"/>
      <c r="F970" s="466"/>
      <c r="G970" s="466"/>
      <c r="H970" s="466"/>
      <c r="I970" s="466"/>
    </row>
    <row r="971" spans="1:9" x14ac:dyDescent="0.2">
      <c r="A971" s="466"/>
      <c r="B971" s="466"/>
      <c r="C971" s="466"/>
      <c r="D971" s="466"/>
      <c r="E971" s="466"/>
      <c r="F971" s="466"/>
      <c r="G971" s="466"/>
      <c r="H971" s="466"/>
      <c r="I971" s="466"/>
    </row>
    <row r="972" spans="1:9" x14ac:dyDescent="0.2">
      <c r="A972" s="466"/>
      <c r="B972" s="466"/>
      <c r="C972" s="466"/>
      <c r="D972" s="466"/>
      <c r="E972" s="466"/>
      <c r="F972" s="466"/>
      <c r="G972" s="466"/>
      <c r="H972" s="466"/>
      <c r="I972" s="466"/>
    </row>
    <row r="973" spans="1:9" x14ac:dyDescent="0.2">
      <c r="A973" s="466"/>
      <c r="B973" s="466"/>
      <c r="C973" s="466"/>
      <c r="D973" s="466"/>
      <c r="E973" s="466"/>
      <c r="F973" s="466"/>
      <c r="G973" s="466"/>
      <c r="H973" s="466"/>
      <c r="I973" s="466"/>
    </row>
    <row r="974" spans="1:9" x14ac:dyDescent="0.2">
      <c r="A974" s="466"/>
      <c r="B974" s="466"/>
      <c r="C974" s="466"/>
      <c r="D974" s="466"/>
      <c r="E974" s="466"/>
      <c r="F974" s="466"/>
      <c r="G974" s="466"/>
      <c r="H974" s="466"/>
      <c r="I974" s="466"/>
    </row>
    <row r="975" spans="1:9" x14ac:dyDescent="0.2">
      <c r="A975" s="466"/>
      <c r="B975" s="466"/>
      <c r="C975" s="466"/>
      <c r="D975" s="466"/>
      <c r="E975" s="466"/>
      <c r="F975" s="466"/>
      <c r="G975" s="466"/>
      <c r="H975" s="466"/>
      <c r="I975" s="466"/>
    </row>
    <row r="976" spans="1:9" x14ac:dyDescent="0.2">
      <c r="A976" s="466"/>
      <c r="B976" s="466"/>
      <c r="C976" s="466"/>
      <c r="D976" s="466"/>
      <c r="E976" s="466"/>
      <c r="F976" s="466"/>
      <c r="G976" s="466"/>
      <c r="H976" s="466"/>
      <c r="I976" s="466"/>
    </row>
    <row r="977" spans="1:9" x14ac:dyDescent="0.2">
      <c r="A977" s="466"/>
      <c r="B977" s="466"/>
      <c r="C977" s="466"/>
      <c r="D977" s="466"/>
      <c r="E977" s="466"/>
      <c r="F977" s="466"/>
      <c r="G977" s="466"/>
      <c r="H977" s="466"/>
      <c r="I977" s="466"/>
    </row>
    <row r="978" spans="1:9" x14ac:dyDescent="0.2">
      <c r="A978" s="466"/>
      <c r="B978" s="466"/>
      <c r="C978" s="466"/>
      <c r="D978" s="466"/>
      <c r="E978" s="466"/>
      <c r="F978" s="466"/>
      <c r="G978" s="466"/>
      <c r="H978" s="466"/>
      <c r="I978" s="466"/>
    </row>
    <row r="979" spans="1:9" x14ac:dyDescent="0.2">
      <c r="A979" s="466"/>
      <c r="B979" s="466"/>
      <c r="C979" s="466"/>
      <c r="D979" s="466"/>
      <c r="E979" s="466"/>
      <c r="F979" s="466"/>
      <c r="G979" s="466"/>
      <c r="H979" s="466"/>
      <c r="I979" s="466"/>
    </row>
    <row r="980" spans="1:9" x14ac:dyDescent="0.2">
      <c r="A980" s="466"/>
      <c r="B980" s="466"/>
      <c r="C980" s="466"/>
      <c r="D980" s="466"/>
      <c r="E980" s="466"/>
      <c r="F980" s="466"/>
      <c r="G980" s="466"/>
      <c r="H980" s="466"/>
      <c r="I980" s="466"/>
    </row>
    <row r="981" spans="1:9" x14ac:dyDescent="0.2">
      <c r="A981" s="466"/>
      <c r="B981" s="466"/>
      <c r="C981" s="466"/>
      <c r="D981" s="466"/>
      <c r="E981" s="466"/>
      <c r="F981" s="466"/>
      <c r="G981" s="466"/>
      <c r="H981" s="466"/>
      <c r="I981" s="466"/>
    </row>
    <row r="982" spans="1:9" x14ac:dyDescent="0.2">
      <c r="A982" s="466"/>
      <c r="B982" s="466"/>
      <c r="C982" s="466"/>
      <c r="D982" s="466"/>
      <c r="E982" s="466"/>
      <c r="F982" s="466"/>
      <c r="G982" s="466"/>
      <c r="H982" s="466"/>
      <c r="I982" s="466"/>
    </row>
    <row r="983" spans="1:9" x14ac:dyDescent="0.2">
      <c r="A983" s="466"/>
      <c r="B983" s="466"/>
      <c r="C983" s="466"/>
      <c r="D983" s="466"/>
      <c r="E983" s="466"/>
      <c r="F983" s="466"/>
      <c r="G983" s="466"/>
      <c r="H983" s="466"/>
      <c r="I983" s="466"/>
    </row>
    <row r="984" spans="1:9" x14ac:dyDescent="0.2">
      <c r="A984" s="466"/>
      <c r="B984" s="466"/>
      <c r="C984" s="466"/>
      <c r="D984" s="466"/>
      <c r="E984" s="466"/>
      <c r="F984" s="466"/>
      <c r="G984" s="466"/>
      <c r="H984" s="466"/>
      <c r="I984" s="466"/>
    </row>
    <row r="985" spans="1:9" x14ac:dyDescent="0.2">
      <c r="A985" s="466"/>
      <c r="B985" s="466"/>
      <c r="C985" s="466"/>
      <c r="D985" s="466"/>
      <c r="E985" s="466"/>
      <c r="F985" s="466"/>
      <c r="G985" s="466"/>
      <c r="H985" s="466"/>
      <c r="I985" s="466"/>
    </row>
    <row r="986" spans="1:9" x14ac:dyDescent="0.2">
      <c r="A986" s="466"/>
      <c r="B986" s="466"/>
      <c r="C986" s="466"/>
      <c r="D986" s="466"/>
      <c r="E986" s="466"/>
      <c r="F986" s="466"/>
      <c r="G986" s="466"/>
      <c r="H986" s="466"/>
      <c r="I986" s="466"/>
    </row>
    <row r="987" spans="1:9" x14ac:dyDescent="0.2">
      <c r="A987" s="466"/>
      <c r="B987" s="466"/>
      <c r="C987" s="466"/>
      <c r="D987" s="466"/>
      <c r="E987" s="466"/>
      <c r="F987" s="466"/>
      <c r="G987" s="466"/>
      <c r="H987" s="466"/>
      <c r="I987" s="466"/>
    </row>
    <row r="988" spans="1:9" x14ac:dyDescent="0.2">
      <c r="A988" s="466"/>
      <c r="B988" s="466"/>
      <c r="C988" s="466"/>
      <c r="D988" s="466"/>
      <c r="E988" s="466"/>
      <c r="F988" s="466"/>
      <c r="G988" s="466"/>
      <c r="H988" s="466"/>
      <c r="I988" s="466"/>
    </row>
    <row r="989" spans="1:9" x14ac:dyDescent="0.2">
      <c r="A989" s="466"/>
      <c r="B989" s="466"/>
      <c r="C989" s="466"/>
      <c r="D989" s="466"/>
      <c r="E989" s="466"/>
      <c r="F989" s="466"/>
      <c r="G989" s="466"/>
      <c r="H989" s="466"/>
      <c r="I989" s="466"/>
    </row>
    <row r="990" spans="1:9" x14ac:dyDescent="0.2">
      <c r="A990" s="466"/>
      <c r="B990" s="466"/>
      <c r="C990" s="466"/>
      <c r="D990" s="466"/>
      <c r="E990" s="466"/>
      <c r="F990" s="466"/>
      <c r="G990" s="466"/>
      <c r="H990" s="466"/>
      <c r="I990" s="466"/>
    </row>
    <row r="991" spans="1:9" x14ac:dyDescent="0.2">
      <c r="A991" s="466"/>
      <c r="B991" s="466"/>
      <c r="C991" s="466"/>
      <c r="D991" s="466"/>
      <c r="E991" s="466"/>
      <c r="F991" s="466"/>
      <c r="G991" s="466"/>
      <c r="H991" s="466"/>
      <c r="I991" s="466"/>
    </row>
    <row r="992" spans="1:9" x14ac:dyDescent="0.2">
      <c r="A992" s="466"/>
      <c r="B992" s="466"/>
      <c r="C992" s="466"/>
      <c r="D992" s="466"/>
      <c r="E992" s="466"/>
      <c r="F992" s="466"/>
      <c r="G992" s="466"/>
      <c r="H992" s="466"/>
      <c r="I992" s="466"/>
    </row>
    <row r="993" spans="1:9" x14ac:dyDescent="0.2">
      <c r="A993" s="466"/>
      <c r="B993" s="466"/>
      <c r="C993" s="466"/>
      <c r="D993" s="466"/>
      <c r="E993" s="466"/>
      <c r="F993" s="466"/>
      <c r="G993" s="466"/>
      <c r="H993" s="466"/>
      <c r="I993" s="466"/>
    </row>
    <row r="994" spans="1:9" x14ac:dyDescent="0.2">
      <c r="A994" s="466"/>
      <c r="B994" s="466"/>
      <c r="C994" s="466"/>
      <c r="D994" s="466"/>
      <c r="E994" s="466"/>
      <c r="F994" s="466"/>
      <c r="G994" s="466"/>
      <c r="H994" s="466"/>
      <c r="I994" s="466"/>
    </row>
    <row r="995" spans="1:9" x14ac:dyDescent="0.2">
      <c r="A995" s="466"/>
      <c r="B995" s="466"/>
      <c r="C995" s="466"/>
      <c r="D995" s="466"/>
      <c r="E995" s="466"/>
      <c r="F995" s="466"/>
      <c r="G995" s="466"/>
      <c r="H995" s="466"/>
      <c r="I995" s="466"/>
    </row>
    <row r="996" spans="1:9" x14ac:dyDescent="0.2">
      <c r="A996" s="466"/>
      <c r="B996" s="466"/>
      <c r="C996" s="466"/>
      <c r="D996" s="466"/>
      <c r="E996" s="466"/>
      <c r="F996" s="466"/>
      <c r="G996" s="466"/>
      <c r="H996" s="466"/>
      <c r="I996" s="466"/>
    </row>
    <row r="997" spans="1:9" x14ac:dyDescent="0.2">
      <c r="A997" s="466"/>
      <c r="B997" s="466"/>
      <c r="C997" s="466"/>
      <c r="D997" s="466"/>
      <c r="E997" s="466"/>
      <c r="F997" s="466"/>
      <c r="G997" s="466"/>
      <c r="H997" s="466"/>
      <c r="I997" s="466"/>
    </row>
    <row r="998" spans="1:9" x14ac:dyDescent="0.2">
      <c r="A998" s="466"/>
      <c r="B998" s="466"/>
      <c r="C998" s="466"/>
      <c r="D998" s="466"/>
      <c r="E998" s="466"/>
      <c r="F998" s="466"/>
      <c r="G998" s="466"/>
      <c r="H998" s="466"/>
      <c r="I998" s="466"/>
    </row>
    <row r="999" spans="1:9" x14ac:dyDescent="0.2">
      <c r="A999" s="466"/>
      <c r="B999" s="466"/>
      <c r="C999" s="466"/>
      <c r="D999" s="466"/>
      <c r="E999" s="466"/>
      <c r="F999" s="466"/>
      <c r="G999" s="466"/>
      <c r="H999" s="466"/>
      <c r="I999" s="466"/>
    </row>
    <row r="1000" spans="1:9" x14ac:dyDescent="0.2">
      <c r="A1000" s="466"/>
      <c r="B1000" s="466"/>
      <c r="C1000" s="466"/>
      <c r="D1000" s="466"/>
      <c r="E1000" s="466"/>
      <c r="F1000" s="466"/>
      <c r="G1000" s="466"/>
      <c r="H1000" s="466"/>
      <c r="I1000" s="466"/>
    </row>
    <row r="1001" spans="1:9" x14ac:dyDescent="0.2">
      <c r="A1001" s="466"/>
      <c r="B1001" s="466"/>
      <c r="C1001" s="466"/>
      <c r="D1001" s="466"/>
      <c r="E1001" s="466"/>
      <c r="F1001" s="466"/>
      <c r="G1001" s="466"/>
      <c r="H1001" s="466"/>
      <c r="I1001" s="466"/>
    </row>
    <row r="1002" spans="1:9" x14ac:dyDescent="0.2">
      <c r="A1002" s="466"/>
      <c r="B1002" s="466"/>
      <c r="C1002" s="466"/>
      <c r="D1002" s="466"/>
      <c r="E1002" s="466"/>
      <c r="F1002" s="466"/>
      <c r="G1002" s="466"/>
      <c r="H1002" s="466"/>
      <c r="I1002" s="466"/>
    </row>
    <row r="1003" spans="1:9" x14ac:dyDescent="0.2">
      <c r="A1003" s="466"/>
      <c r="B1003" s="466"/>
      <c r="C1003" s="466"/>
      <c r="D1003" s="466"/>
      <c r="E1003" s="466"/>
      <c r="F1003" s="466"/>
      <c r="G1003" s="466"/>
      <c r="H1003" s="466"/>
      <c r="I1003" s="466"/>
    </row>
    <row r="1004" spans="1:9" x14ac:dyDescent="0.2">
      <c r="A1004" s="466"/>
      <c r="B1004" s="466"/>
      <c r="C1004" s="466"/>
      <c r="D1004" s="466"/>
      <c r="E1004" s="466"/>
      <c r="F1004" s="466"/>
      <c r="G1004" s="466"/>
      <c r="H1004" s="466"/>
      <c r="I1004" s="466"/>
    </row>
    <row r="1005" spans="1:9" x14ac:dyDescent="0.2">
      <c r="A1005" s="466"/>
      <c r="B1005" s="466"/>
      <c r="C1005" s="466"/>
      <c r="D1005" s="466"/>
      <c r="E1005" s="466"/>
      <c r="F1005" s="466"/>
      <c r="G1005" s="466"/>
      <c r="H1005" s="466"/>
      <c r="I1005" s="466"/>
    </row>
    <row r="1006" spans="1:9" x14ac:dyDescent="0.2">
      <c r="A1006" s="466"/>
      <c r="B1006" s="466"/>
      <c r="C1006" s="466"/>
      <c r="D1006" s="466"/>
      <c r="E1006" s="466"/>
      <c r="F1006" s="466"/>
      <c r="G1006" s="466"/>
      <c r="H1006" s="466"/>
      <c r="I1006" s="466"/>
    </row>
    <row r="1007" spans="1:9" x14ac:dyDescent="0.2">
      <c r="A1007" s="466"/>
      <c r="B1007" s="466"/>
      <c r="C1007" s="466"/>
      <c r="D1007" s="466"/>
      <c r="E1007" s="466"/>
      <c r="F1007" s="466"/>
      <c r="G1007" s="466"/>
      <c r="H1007" s="466"/>
      <c r="I1007" s="466"/>
    </row>
    <row r="1008" spans="1:9" x14ac:dyDescent="0.2">
      <c r="A1008" s="466"/>
      <c r="B1008" s="466"/>
      <c r="C1008" s="466"/>
      <c r="D1008" s="466"/>
      <c r="E1008" s="466"/>
      <c r="F1008" s="466"/>
      <c r="G1008" s="466"/>
      <c r="H1008" s="466"/>
      <c r="I1008" s="466"/>
    </row>
    <row r="1009" spans="1:9" x14ac:dyDescent="0.2">
      <c r="A1009" s="466"/>
      <c r="B1009" s="466"/>
      <c r="C1009" s="466"/>
      <c r="D1009" s="466"/>
      <c r="E1009" s="466"/>
      <c r="F1009" s="466"/>
      <c r="G1009" s="466"/>
      <c r="H1009" s="466"/>
      <c r="I1009" s="466"/>
    </row>
    <row r="1010" spans="1:9" x14ac:dyDescent="0.2">
      <c r="A1010" s="466"/>
      <c r="B1010" s="466"/>
      <c r="C1010" s="466"/>
      <c r="D1010" s="466"/>
      <c r="E1010" s="466"/>
      <c r="F1010" s="466"/>
      <c r="G1010" s="466"/>
      <c r="H1010" s="466"/>
      <c r="I1010" s="466"/>
    </row>
    <row r="1011" spans="1:9" x14ac:dyDescent="0.2">
      <c r="A1011" s="466"/>
      <c r="B1011" s="466"/>
      <c r="C1011" s="466"/>
      <c r="D1011" s="466"/>
      <c r="E1011" s="466"/>
      <c r="F1011" s="466"/>
      <c r="G1011" s="466"/>
      <c r="H1011" s="466"/>
      <c r="I1011" s="466"/>
    </row>
    <row r="1012" spans="1:9" x14ac:dyDescent="0.2">
      <c r="A1012" s="466"/>
      <c r="B1012" s="466"/>
      <c r="C1012" s="466"/>
      <c r="D1012" s="466"/>
      <c r="E1012" s="466"/>
      <c r="F1012" s="466"/>
      <c r="G1012" s="466"/>
      <c r="H1012" s="466"/>
      <c r="I1012" s="466"/>
    </row>
    <row r="1013" spans="1:9" x14ac:dyDescent="0.2">
      <c r="A1013" s="466"/>
      <c r="B1013" s="466"/>
      <c r="C1013" s="466"/>
      <c r="D1013" s="466"/>
      <c r="E1013" s="466"/>
      <c r="F1013" s="466"/>
      <c r="G1013" s="466"/>
      <c r="H1013" s="466"/>
      <c r="I1013" s="466"/>
    </row>
    <row r="1014" spans="1:9" x14ac:dyDescent="0.2">
      <c r="A1014" s="466"/>
      <c r="B1014" s="466"/>
      <c r="C1014" s="466"/>
      <c r="D1014" s="466"/>
      <c r="E1014" s="466"/>
      <c r="F1014" s="466"/>
      <c r="G1014" s="466"/>
      <c r="H1014" s="466"/>
      <c r="I1014" s="466"/>
    </row>
    <row r="1015" spans="1:9" x14ac:dyDescent="0.2">
      <c r="A1015" s="466"/>
      <c r="B1015" s="466"/>
      <c r="C1015" s="466"/>
      <c r="D1015" s="466"/>
      <c r="E1015" s="466"/>
      <c r="F1015" s="466"/>
      <c r="G1015" s="466"/>
      <c r="H1015" s="466"/>
      <c r="I1015" s="466"/>
    </row>
    <row r="1016" spans="1:9" x14ac:dyDescent="0.2">
      <c r="A1016" s="466"/>
      <c r="B1016" s="466"/>
      <c r="C1016" s="466"/>
      <c r="D1016" s="466"/>
      <c r="E1016" s="466"/>
      <c r="F1016" s="466"/>
      <c r="G1016" s="466"/>
      <c r="H1016" s="466"/>
      <c r="I1016" s="466"/>
    </row>
    <row r="1017" spans="1:9" x14ac:dyDescent="0.2">
      <c r="A1017" s="466"/>
      <c r="B1017" s="466"/>
      <c r="C1017" s="466"/>
      <c r="D1017" s="466"/>
      <c r="E1017" s="466"/>
      <c r="F1017" s="466"/>
      <c r="G1017" s="466"/>
      <c r="H1017" s="466"/>
      <c r="I1017" s="466"/>
    </row>
    <row r="1018" spans="1:9" x14ac:dyDescent="0.2">
      <c r="A1018" s="466"/>
      <c r="B1018" s="466"/>
      <c r="C1018" s="466"/>
      <c r="D1018" s="466"/>
      <c r="E1018" s="466"/>
      <c r="F1018" s="466"/>
      <c r="G1018" s="466"/>
      <c r="H1018" s="466"/>
      <c r="I1018" s="466"/>
    </row>
    <row r="1019" spans="1:9" x14ac:dyDescent="0.2">
      <c r="A1019" s="466"/>
      <c r="B1019" s="466"/>
      <c r="C1019" s="466"/>
      <c r="D1019" s="466"/>
      <c r="E1019" s="466"/>
      <c r="F1019" s="466"/>
      <c r="G1019" s="466"/>
      <c r="H1019" s="466"/>
      <c r="I1019" s="466"/>
    </row>
    <row r="1020" spans="1:9" x14ac:dyDescent="0.2">
      <c r="A1020" s="466"/>
      <c r="B1020" s="466"/>
      <c r="C1020" s="466"/>
      <c r="D1020" s="466"/>
      <c r="E1020" s="466"/>
      <c r="F1020" s="466"/>
      <c r="G1020" s="466"/>
      <c r="H1020" s="466"/>
      <c r="I1020" s="466"/>
    </row>
    <row r="1021" spans="1:9" x14ac:dyDescent="0.2">
      <c r="A1021" s="466"/>
      <c r="B1021" s="466"/>
      <c r="C1021" s="466"/>
      <c r="D1021" s="466"/>
      <c r="E1021" s="466"/>
      <c r="F1021" s="466"/>
      <c r="G1021" s="466"/>
      <c r="H1021" s="466"/>
      <c r="I1021" s="466"/>
    </row>
    <row r="1022" spans="1:9" x14ac:dyDescent="0.2">
      <c r="A1022" s="466"/>
      <c r="B1022" s="466"/>
      <c r="C1022" s="466"/>
      <c r="D1022" s="466"/>
      <c r="E1022" s="466"/>
      <c r="F1022" s="466"/>
      <c r="G1022" s="466"/>
      <c r="H1022" s="466"/>
      <c r="I1022" s="466"/>
    </row>
    <row r="1023" spans="1:9" x14ac:dyDescent="0.2">
      <c r="A1023" s="466"/>
      <c r="B1023" s="466"/>
      <c r="C1023" s="466"/>
      <c r="D1023" s="466"/>
      <c r="E1023" s="466"/>
      <c r="F1023" s="466"/>
      <c r="G1023" s="466"/>
      <c r="H1023" s="466"/>
      <c r="I1023" s="466"/>
    </row>
    <row r="1024" spans="1:9" x14ac:dyDescent="0.2">
      <c r="A1024" s="466"/>
      <c r="B1024" s="466"/>
      <c r="C1024" s="466"/>
      <c r="D1024" s="466"/>
      <c r="E1024" s="466"/>
      <c r="F1024" s="466"/>
      <c r="G1024" s="466"/>
      <c r="H1024" s="466"/>
      <c r="I1024" s="466"/>
    </row>
    <row r="1025" spans="1:9" x14ac:dyDescent="0.2">
      <c r="A1025" s="466"/>
      <c r="B1025" s="466"/>
      <c r="C1025" s="466"/>
      <c r="D1025" s="466"/>
      <c r="E1025" s="466"/>
      <c r="F1025" s="466"/>
      <c r="G1025" s="466"/>
      <c r="H1025" s="466"/>
      <c r="I1025" s="466"/>
    </row>
    <row r="1026" spans="1:9" x14ac:dyDescent="0.2">
      <c r="A1026" s="466"/>
      <c r="B1026" s="466"/>
      <c r="C1026" s="466"/>
      <c r="D1026" s="466"/>
      <c r="E1026" s="466"/>
      <c r="F1026" s="466"/>
      <c r="G1026" s="466"/>
      <c r="H1026" s="466"/>
      <c r="I1026" s="466"/>
    </row>
    <row r="1027" spans="1:9" x14ac:dyDescent="0.2">
      <c r="A1027" s="466"/>
      <c r="B1027" s="466"/>
      <c r="C1027" s="466"/>
      <c r="D1027" s="466"/>
      <c r="E1027" s="466"/>
      <c r="F1027" s="466"/>
      <c r="G1027" s="466"/>
      <c r="H1027" s="466"/>
      <c r="I1027" s="466"/>
    </row>
    <row r="1028" spans="1:9" x14ac:dyDescent="0.2">
      <c r="A1028" s="466"/>
      <c r="B1028" s="466"/>
      <c r="C1028" s="466"/>
      <c r="D1028" s="466"/>
      <c r="E1028" s="466"/>
      <c r="F1028" s="466"/>
      <c r="G1028" s="466"/>
      <c r="H1028" s="466"/>
      <c r="I1028" s="466"/>
    </row>
    <row r="1029" spans="1:9" x14ac:dyDescent="0.2">
      <c r="A1029" s="466"/>
      <c r="B1029" s="466"/>
      <c r="C1029" s="466"/>
      <c r="D1029" s="466"/>
      <c r="E1029" s="466"/>
      <c r="F1029" s="466"/>
      <c r="G1029" s="466"/>
      <c r="H1029" s="466"/>
      <c r="I1029" s="466"/>
    </row>
    <row r="1030" spans="1:9" x14ac:dyDescent="0.2">
      <c r="A1030" s="466"/>
      <c r="B1030" s="466"/>
      <c r="C1030" s="466"/>
      <c r="D1030" s="466"/>
      <c r="E1030" s="466"/>
      <c r="F1030" s="466"/>
      <c r="G1030" s="466"/>
      <c r="H1030" s="466"/>
      <c r="I1030" s="466"/>
    </row>
    <row r="1031" spans="1:9" x14ac:dyDescent="0.2">
      <c r="A1031" s="466"/>
      <c r="B1031" s="466"/>
      <c r="C1031" s="466"/>
      <c r="D1031" s="466"/>
      <c r="E1031" s="466"/>
      <c r="F1031" s="466"/>
      <c r="G1031" s="466"/>
      <c r="H1031" s="466"/>
      <c r="I1031" s="466"/>
    </row>
    <row r="1032" spans="1:9" x14ac:dyDescent="0.2">
      <c r="A1032" s="466"/>
      <c r="B1032" s="466"/>
      <c r="C1032" s="466"/>
      <c r="D1032" s="466"/>
      <c r="E1032" s="466"/>
      <c r="F1032" s="466"/>
      <c r="G1032" s="466"/>
      <c r="H1032" s="466"/>
      <c r="I1032" s="466"/>
    </row>
    <row r="1033" spans="1:9" x14ac:dyDescent="0.2">
      <c r="A1033" s="466"/>
      <c r="B1033" s="466"/>
      <c r="C1033" s="466"/>
      <c r="D1033" s="466"/>
      <c r="E1033" s="466"/>
      <c r="F1033" s="466"/>
      <c r="G1033" s="466"/>
      <c r="H1033" s="466"/>
      <c r="I1033" s="466"/>
    </row>
    <row r="1034" spans="1:9" x14ac:dyDescent="0.2">
      <c r="A1034" s="466"/>
      <c r="B1034" s="466"/>
      <c r="C1034" s="466"/>
      <c r="D1034" s="466"/>
      <c r="E1034" s="466"/>
      <c r="F1034" s="466"/>
      <c r="G1034" s="466"/>
      <c r="H1034" s="466"/>
      <c r="I1034" s="466"/>
    </row>
    <row r="1035" spans="1:9" x14ac:dyDescent="0.2">
      <c r="A1035" s="466"/>
      <c r="B1035" s="466"/>
      <c r="C1035" s="466"/>
      <c r="D1035" s="466"/>
      <c r="E1035" s="466"/>
      <c r="F1035" s="466"/>
      <c r="G1035" s="466"/>
      <c r="H1035" s="466"/>
      <c r="I1035" s="466"/>
    </row>
    <row r="1036" spans="1:9" x14ac:dyDescent="0.2">
      <c r="A1036" s="466"/>
      <c r="B1036" s="466"/>
      <c r="C1036" s="466"/>
      <c r="D1036" s="466"/>
      <c r="E1036" s="466"/>
      <c r="F1036" s="466"/>
      <c r="G1036" s="466"/>
      <c r="H1036" s="466"/>
      <c r="I1036" s="466"/>
    </row>
    <row r="1037" spans="1:9" x14ac:dyDescent="0.2">
      <c r="A1037" s="466"/>
      <c r="B1037" s="466"/>
      <c r="C1037" s="466"/>
      <c r="D1037" s="466"/>
      <c r="E1037" s="466"/>
      <c r="F1037" s="466"/>
      <c r="G1037" s="466"/>
      <c r="H1037" s="466"/>
      <c r="I1037" s="466"/>
    </row>
    <row r="1038" spans="1:9" x14ac:dyDescent="0.2">
      <c r="A1038" s="466"/>
      <c r="B1038" s="466"/>
      <c r="C1038" s="466"/>
      <c r="D1038" s="466"/>
      <c r="E1038" s="466"/>
      <c r="F1038" s="466"/>
      <c r="G1038" s="466"/>
      <c r="H1038" s="466"/>
      <c r="I1038" s="466"/>
    </row>
    <row r="1039" spans="1:9" x14ac:dyDescent="0.2">
      <c r="A1039" s="466"/>
      <c r="B1039" s="466"/>
      <c r="C1039" s="466"/>
      <c r="D1039" s="466"/>
      <c r="E1039" s="466"/>
      <c r="F1039" s="466"/>
      <c r="G1039" s="466"/>
      <c r="H1039" s="466"/>
      <c r="I1039" s="466"/>
    </row>
    <row r="1040" spans="1:9" x14ac:dyDescent="0.2">
      <c r="A1040" s="466"/>
      <c r="B1040" s="466"/>
      <c r="C1040" s="466"/>
      <c r="D1040" s="466"/>
      <c r="E1040" s="466"/>
      <c r="F1040" s="466"/>
      <c r="G1040" s="466"/>
      <c r="H1040" s="466"/>
      <c r="I1040" s="466"/>
    </row>
    <row r="1041" spans="1:9" x14ac:dyDescent="0.2">
      <c r="A1041" s="466"/>
      <c r="B1041" s="466"/>
      <c r="C1041" s="466"/>
      <c r="D1041" s="466"/>
      <c r="E1041" s="466"/>
      <c r="F1041" s="466"/>
      <c r="G1041" s="466"/>
      <c r="H1041" s="466"/>
      <c r="I1041" s="466"/>
    </row>
    <row r="1042" spans="1:9" x14ac:dyDescent="0.2">
      <c r="A1042" s="466"/>
      <c r="B1042" s="466"/>
      <c r="C1042" s="466"/>
      <c r="D1042" s="466"/>
      <c r="E1042" s="466"/>
      <c r="F1042" s="466"/>
      <c r="G1042" s="466"/>
      <c r="H1042" s="466"/>
      <c r="I1042" s="466"/>
    </row>
    <row r="1043" spans="1:9" x14ac:dyDescent="0.2">
      <c r="A1043" s="466"/>
      <c r="B1043" s="466"/>
      <c r="C1043" s="466"/>
      <c r="D1043" s="466"/>
      <c r="E1043" s="466"/>
      <c r="F1043" s="466"/>
      <c r="G1043" s="466"/>
      <c r="H1043" s="466"/>
      <c r="I1043" s="466"/>
    </row>
    <row r="1044" spans="1:9" x14ac:dyDescent="0.2">
      <c r="A1044" s="466"/>
      <c r="B1044" s="466"/>
      <c r="C1044" s="466"/>
      <c r="D1044" s="466"/>
      <c r="E1044" s="466"/>
      <c r="F1044" s="466"/>
      <c r="G1044" s="466"/>
      <c r="H1044" s="466"/>
      <c r="I1044" s="466"/>
    </row>
    <row r="1045" spans="1:9" x14ac:dyDescent="0.2">
      <c r="A1045" s="466"/>
      <c r="B1045" s="466"/>
      <c r="C1045" s="466"/>
      <c r="D1045" s="466"/>
      <c r="E1045" s="466"/>
      <c r="F1045" s="466"/>
      <c r="G1045" s="466"/>
      <c r="H1045" s="466"/>
      <c r="I1045" s="466"/>
    </row>
    <row r="1046" spans="1:9" x14ac:dyDescent="0.2">
      <c r="A1046" s="466"/>
      <c r="B1046" s="466"/>
      <c r="C1046" s="466"/>
      <c r="D1046" s="466"/>
      <c r="E1046" s="466"/>
      <c r="F1046" s="466"/>
      <c r="G1046" s="466"/>
      <c r="H1046" s="466"/>
      <c r="I1046" s="466"/>
    </row>
    <row r="1047" spans="1:9" x14ac:dyDescent="0.2">
      <c r="A1047" s="466"/>
      <c r="B1047" s="466"/>
      <c r="C1047" s="466"/>
      <c r="D1047" s="466"/>
      <c r="E1047" s="466"/>
      <c r="F1047" s="466"/>
      <c r="G1047" s="466"/>
      <c r="H1047" s="466"/>
      <c r="I1047" s="466"/>
    </row>
    <row r="1048" spans="1:9" x14ac:dyDescent="0.2">
      <c r="A1048" s="466"/>
      <c r="B1048" s="466"/>
      <c r="C1048" s="466"/>
      <c r="D1048" s="466"/>
      <c r="E1048" s="466"/>
      <c r="F1048" s="466"/>
      <c r="G1048" s="466"/>
      <c r="H1048" s="466"/>
      <c r="I1048" s="466"/>
    </row>
    <row r="1049" spans="1:9" x14ac:dyDescent="0.2">
      <c r="A1049" s="466"/>
      <c r="B1049" s="466"/>
      <c r="C1049" s="466"/>
      <c r="D1049" s="466"/>
      <c r="E1049" s="466"/>
      <c r="F1049" s="466"/>
      <c r="G1049" s="466"/>
      <c r="H1049" s="466"/>
      <c r="I1049" s="466"/>
    </row>
    <row r="1050" spans="1:9" x14ac:dyDescent="0.2">
      <c r="A1050" s="466"/>
      <c r="B1050" s="466"/>
      <c r="C1050" s="466"/>
      <c r="D1050" s="466"/>
      <c r="E1050" s="466"/>
      <c r="F1050" s="466"/>
      <c r="G1050" s="466"/>
      <c r="H1050" s="466"/>
      <c r="I1050" s="466"/>
    </row>
    <row r="1051" spans="1:9" x14ac:dyDescent="0.2">
      <c r="A1051" s="466"/>
      <c r="B1051" s="466"/>
      <c r="C1051" s="466"/>
      <c r="D1051" s="466"/>
      <c r="E1051" s="466"/>
      <c r="F1051" s="466"/>
      <c r="G1051" s="466"/>
      <c r="H1051" s="466"/>
      <c r="I1051" s="466"/>
    </row>
    <row r="1052" spans="1:9" x14ac:dyDescent="0.2">
      <c r="A1052" s="466"/>
      <c r="B1052" s="466"/>
      <c r="C1052" s="466"/>
      <c r="D1052" s="466"/>
      <c r="E1052" s="466"/>
      <c r="F1052" s="466"/>
      <c r="G1052" s="466"/>
      <c r="H1052" s="466"/>
      <c r="I1052" s="466"/>
    </row>
    <row r="1053" spans="1:9" x14ac:dyDescent="0.2">
      <c r="A1053" s="466"/>
      <c r="B1053" s="466"/>
      <c r="C1053" s="466"/>
      <c r="D1053" s="466"/>
      <c r="E1053" s="466"/>
      <c r="F1053" s="466"/>
      <c r="G1053" s="466"/>
      <c r="H1053" s="466"/>
      <c r="I1053" s="466"/>
    </row>
    <row r="1054" spans="1:9" x14ac:dyDescent="0.2">
      <c r="A1054" s="466"/>
      <c r="B1054" s="466"/>
      <c r="C1054" s="466"/>
      <c r="D1054" s="466"/>
      <c r="E1054" s="466"/>
      <c r="F1054" s="466"/>
      <c r="G1054" s="466"/>
      <c r="H1054" s="466"/>
      <c r="I1054" s="466"/>
    </row>
    <row r="1055" spans="1:9" x14ac:dyDescent="0.2">
      <c r="A1055" s="466"/>
      <c r="B1055" s="466"/>
      <c r="C1055" s="466"/>
      <c r="D1055" s="466"/>
      <c r="E1055" s="466"/>
      <c r="F1055" s="466"/>
      <c r="G1055" s="466"/>
      <c r="H1055" s="466"/>
      <c r="I1055" s="466"/>
    </row>
    <row r="1056" spans="1:9" x14ac:dyDescent="0.2">
      <c r="A1056" s="466"/>
      <c r="B1056" s="466"/>
      <c r="C1056" s="466"/>
      <c r="D1056" s="466"/>
      <c r="E1056" s="466"/>
      <c r="F1056" s="466"/>
      <c r="G1056" s="466"/>
      <c r="H1056" s="466"/>
      <c r="I1056" s="466"/>
    </row>
    <row r="1057" spans="1:9" x14ac:dyDescent="0.2">
      <c r="A1057" s="466"/>
      <c r="B1057" s="466"/>
      <c r="C1057" s="466"/>
      <c r="D1057" s="466"/>
      <c r="E1057" s="466"/>
      <c r="F1057" s="466"/>
      <c r="G1057" s="466"/>
      <c r="H1057" s="466"/>
      <c r="I1057" s="466"/>
    </row>
    <row r="1058" spans="1:9" x14ac:dyDescent="0.2">
      <c r="A1058" s="466"/>
      <c r="B1058" s="466"/>
      <c r="C1058" s="466"/>
      <c r="D1058" s="466"/>
      <c r="E1058" s="466"/>
      <c r="F1058" s="466"/>
      <c r="G1058" s="466"/>
      <c r="H1058" s="466"/>
      <c r="I1058" s="466"/>
    </row>
    <row r="1059" spans="1:9" x14ac:dyDescent="0.2">
      <c r="A1059" s="466"/>
      <c r="B1059" s="466"/>
      <c r="C1059" s="466"/>
      <c r="D1059" s="466"/>
      <c r="E1059" s="466"/>
      <c r="F1059" s="466"/>
      <c r="G1059" s="466"/>
      <c r="H1059" s="466"/>
      <c r="I1059" s="466"/>
    </row>
    <row r="1060" spans="1:9" x14ac:dyDescent="0.2">
      <c r="A1060" s="466"/>
      <c r="B1060" s="466"/>
      <c r="C1060" s="466"/>
      <c r="D1060" s="466"/>
      <c r="E1060" s="466"/>
      <c r="F1060" s="466"/>
      <c r="G1060" s="466"/>
      <c r="H1060" s="466"/>
      <c r="I1060" s="466"/>
    </row>
    <row r="1061" spans="1:9" x14ac:dyDescent="0.2">
      <c r="A1061" s="466"/>
      <c r="B1061" s="466"/>
      <c r="C1061" s="466"/>
      <c r="D1061" s="466"/>
      <c r="E1061" s="466"/>
      <c r="F1061" s="466"/>
      <c r="G1061" s="466"/>
      <c r="H1061" s="466"/>
      <c r="I1061" s="466"/>
    </row>
    <row r="1062" spans="1:9" x14ac:dyDescent="0.2">
      <c r="A1062" s="466"/>
      <c r="B1062" s="466"/>
      <c r="C1062" s="466"/>
      <c r="D1062" s="466"/>
      <c r="E1062" s="466"/>
      <c r="F1062" s="466"/>
      <c r="G1062" s="466"/>
      <c r="H1062" s="466"/>
      <c r="I1062" s="466"/>
    </row>
    <row r="1063" spans="1:9" x14ac:dyDescent="0.2">
      <c r="A1063" s="466"/>
      <c r="B1063" s="466"/>
      <c r="C1063" s="466"/>
      <c r="D1063" s="466"/>
      <c r="E1063" s="466"/>
      <c r="F1063" s="466"/>
      <c r="G1063" s="466"/>
      <c r="H1063" s="466"/>
      <c r="I1063" s="466"/>
    </row>
    <row r="1064" spans="1:9" x14ac:dyDescent="0.2">
      <c r="A1064" s="466"/>
      <c r="B1064" s="466"/>
      <c r="C1064" s="466"/>
      <c r="D1064" s="466"/>
      <c r="E1064" s="466"/>
      <c r="F1064" s="466"/>
      <c r="G1064" s="466"/>
      <c r="H1064" s="466"/>
      <c r="I1064" s="466"/>
    </row>
    <row r="1065" spans="1:9" x14ac:dyDescent="0.2">
      <c r="A1065" s="466"/>
      <c r="B1065" s="466"/>
      <c r="C1065" s="466"/>
      <c r="D1065" s="466"/>
      <c r="E1065" s="466"/>
      <c r="F1065" s="466"/>
      <c r="G1065" s="466"/>
      <c r="H1065" s="466"/>
      <c r="I1065" s="466"/>
    </row>
    <row r="1066" spans="1:9" x14ac:dyDescent="0.2">
      <c r="A1066" s="466"/>
      <c r="B1066" s="466"/>
      <c r="C1066" s="466"/>
      <c r="D1066" s="466"/>
      <c r="E1066" s="466"/>
      <c r="F1066" s="466"/>
      <c r="G1066" s="466"/>
      <c r="H1066" s="466"/>
      <c r="I1066" s="466"/>
    </row>
    <row r="1067" spans="1:9" x14ac:dyDescent="0.2">
      <c r="A1067" s="466"/>
      <c r="B1067" s="466"/>
      <c r="C1067" s="466"/>
      <c r="D1067" s="466"/>
      <c r="E1067" s="466"/>
      <c r="F1067" s="466"/>
      <c r="G1067" s="466"/>
      <c r="H1067" s="466"/>
      <c r="I1067" s="466"/>
    </row>
    <row r="1068" spans="1:9" x14ac:dyDescent="0.2">
      <c r="A1068" s="466"/>
      <c r="B1068" s="466"/>
      <c r="C1068" s="466"/>
      <c r="D1068" s="466"/>
      <c r="E1068" s="466"/>
      <c r="F1068" s="466"/>
      <c r="G1068" s="466"/>
      <c r="H1068" s="466"/>
      <c r="I1068" s="466"/>
    </row>
    <row r="1069" spans="1:9" x14ac:dyDescent="0.2">
      <c r="A1069" s="466"/>
      <c r="B1069" s="466"/>
      <c r="C1069" s="466"/>
      <c r="D1069" s="466"/>
      <c r="E1069" s="466"/>
      <c r="F1069" s="466"/>
      <c r="G1069" s="466"/>
      <c r="H1069" s="466"/>
      <c r="I1069" s="466"/>
    </row>
    <row r="1070" spans="1:9" x14ac:dyDescent="0.2">
      <c r="A1070" s="466"/>
      <c r="B1070" s="466"/>
      <c r="C1070" s="466"/>
      <c r="D1070" s="466"/>
      <c r="E1070" s="466"/>
      <c r="F1070" s="466"/>
      <c r="G1070" s="466"/>
      <c r="H1070" s="466"/>
      <c r="I1070" s="466"/>
    </row>
    <row r="1071" spans="1:9" x14ac:dyDescent="0.2">
      <c r="A1071" s="466"/>
      <c r="B1071" s="466"/>
      <c r="C1071" s="466"/>
      <c r="D1071" s="466"/>
      <c r="E1071" s="466"/>
      <c r="F1071" s="466"/>
      <c r="G1071" s="466"/>
      <c r="H1071" s="466"/>
      <c r="I1071" s="466"/>
    </row>
    <row r="1072" spans="1:9" x14ac:dyDescent="0.2">
      <c r="A1072" s="466"/>
      <c r="B1072" s="466"/>
      <c r="C1072" s="466"/>
      <c r="D1072" s="466"/>
      <c r="E1072" s="466"/>
      <c r="F1072" s="466"/>
      <c r="G1072" s="466"/>
      <c r="H1072" s="466"/>
      <c r="I1072" s="466"/>
    </row>
    <row r="1073" spans="1:9" x14ac:dyDescent="0.2">
      <c r="A1073" s="466"/>
      <c r="B1073" s="466"/>
      <c r="C1073" s="466"/>
      <c r="D1073" s="466"/>
      <c r="E1073" s="466"/>
      <c r="F1073" s="466"/>
      <c r="G1073" s="466"/>
      <c r="H1073" s="466"/>
      <c r="I1073" s="466"/>
    </row>
    <row r="1074" spans="1:9" x14ac:dyDescent="0.2">
      <c r="A1074" s="466"/>
      <c r="B1074" s="466"/>
      <c r="C1074" s="466"/>
      <c r="D1074" s="466"/>
      <c r="E1074" s="466"/>
      <c r="F1074" s="466"/>
      <c r="G1074" s="466"/>
      <c r="H1074" s="466"/>
      <c r="I1074" s="466"/>
    </row>
    <row r="1075" spans="1:9" x14ac:dyDescent="0.2">
      <c r="A1075" s="466"/>
      <c r="B1075" s="466"/>
      <c r="C1075" s="466"/>
      <c r="D1075" s="466"/>
      <c r="E1075" s="466"/>
      <c r="F1075" s="466"/>
      <c r="G1075" s="466"/>
      <c r="H1075" s="466"/>
      <c r="I1075" s="466"/>
    </row>
    <row r="1076" spans="1:9" x14ac:dyDescent="0.2">
      <c r="A1076" s="466"/>
      <c r="B1076" s="466"/>
      <c r="C1076" s="466"/>
      <c r="D1076" s="466"/>
      <c r="E1076" s="466"/>
      <c r="F1076" s="466"/>
      <c r="G1076" s="466"/>
      <c r="H1076" s="466"/>
      <c r="I1076" s="466"/>
    </row>
    <row r="1077" spans="1:9" x14ac:dyDescent="0.2">
      <c r="A1077" s="466"/>
      <c r="B1077" s="466"/>
      <c r="C1077" s="466"/>
      <c r="D1077" s="466"/>
      <c r="E1077" s="466"/>
      <c r="F1077" s="466"/>
      <c r="G1077" s="466"/>
      <c r="H1077" s="466"/>
      <c r="I1077" s="466"/>
    </row>
    <row r="1078" spans="1:9" x14ac:dyDescent="0.2">
      <c r="A1078" s="466"/>
      <c r="B1078" s="466"/>
      <c r="C1078" s="466"/>
      <c r="D1078" s="466"/>
      <c r="E1078" s="466"/>
      <c r="F1078" s="466"/>
      <c r="G1078" s="466"/>
      <c r="H1078" s="466"/>
      <c r="I1078" s="466"/>
    </row>
    <row r="1079" spans="1:9" x14ac:dyDescent="0.2">
      <c r="A1079" s="466"/>
      <c r="B1079" s="466"/>
      <c r="C1079" s="466"/>
      <c r="D1079" s="466"/>
      <c r="E1079" s="466"/>
      <c r="F1079" s="466"/>
      <c r="G1079" s="466"/>
      <c r="H1079" s="466"/>
      <c r="I1079" s="466"/>
    </row>
    <row r="1080" spans="1:9" x14ac:dyDescent="0.2">
      <c r="A1080" s="466"/>
      <c r="B1080" s="466"/>
      <c r="C1080" s="466"/>
      <c r="D1080" s="466"/>
      <c r="E1080" s="466"/>
      <c r="F1080" s="466"/>
      <c r="G1080" s="466"/>
      <c r="H1080" s="466"/>
      <c r="I1080" s="466"/>
    </row>
    <row r="1081" spans="1:9" x14ac:dyDescent="0.2">
      <c r="A1081" s="466"/>
      <c r="B1081" s="466"/>
      <c r="C1081" s="466"/>
      <c r="D1081" s="466"/>
      <c r="E1081" s="466"/>
      <c r="F1081" s="466"/>
      <c r="G1081" s="466"/>
      <c r="H1081" s="466"/>
      <c r="I1081" s="466"/>
    </row>
    <row r="1082" spans="1:9" x14ac:dyDescent="0.2">
      <c r="A1082" s="466"/>
      <c r="B1082" s="466"/>
      <c r="C1082" s="466"/>
      <c r="D1082" s="466"/>
      <c r="E1082" s="466"/>
      <c r="F1082" s="466"/>
      <c r="G1082" s="466"/>
      <c r="H1082" s="466"/>
      <c r="I1082" s="466"/>
    </row>
    <row r="1083" spans="1:9" x14ac:dyDescent="0.2">
      <c r="A1083" s="466"/>
      <c r="B1083" s="466"/>
      <c r="C1083" s="466"/>
      <c r="D1083" s="466"/>
      <c r="E1083" s="466"/>
      <c r="F1083" s="466"/>
      <c r="G1083" s="466"/>
      <c r="H1083" s="466"/>
      <c r="I1083" s="466"/>
    </row>
    <row r="1084" spans="1:9" x14ac:dyDescent="0.2">
      <c r="A1084" s="466"/>
      <c r="B1084" s="466"/>
      <c r="C1084" s="466"/>
      <c r="D1084" s="466"/>
      <c r="E1084" s="466"/>
      <c r="F1084" s="466"/>
      <c r="G1084" s="466"/>
      <c r="H1084" s="466"/>
      <c r="I1084" s="466"/>
    </row>
    <row r="1085" spans="1:9" x14ac:dyDescent="0.2">
      <c r="A1085" s="466"/>
      <c r="B1085" s="466"/>
      <c r="C1085" s="466"/>
      <c r="D1085" s="466"/>
      <c r="E1085" s="466"/>
      <c r="F1085" s="466"/>
      <c r="G1085" s="466"/>
      <c r="H1085" s="466"/>
      <c r="I1085" s="466"/>
    </row>
    <row r="1086" spans="1:9" x14ac:dyDescent="0.2">
      <c r="A1086" s="466"/>
      <c r="B1086" s="466"/>
      <c r="C1086" s="466"/>
      <c r="D1086" s="466"/>
      <c r="E1086" s="466"/>
      <c r="F1086" s="466"/>
      <c r="G1086" s="466"/>
      <c r="H1086" s="466"/>
      <c r="I1086" s="466"/>
    </row>
    <row r="1087" spans="1:9" x14ac:dyDescent="0.2">
      <c r="A1087" s="466"/>
      <c r="B1087" s="466"/>
      <c r="C1087" s="466"/>
      <c r="D1087" s="466"/>
      <c r="E1087" s="466"/>
      <c r="F1087" s="466"/>
      <c r="G1087" s="466"/>
      <c r="H1087" s="466"/>
      <c r="I1087" s="466"/>
    </row>
    <row r="1088" spans="1:9" x14ac:dyDescent="0.2">
      <c r="A1088" s="466"/>
      <c r="B1088" s="466"/>
      <c r="C1088" s="466"/>
      <c r="D1088" s="466"/>
      <c r="E1088" s="466"/>
      <c r="F1088" s="466"/>
      <c r="G1088" s="466"/>
      <c r="H1088" s="466"/>
      <c r="I1088" s="466"/>
    </row>
    <row r="1089" spans="1:9" x14ac:dyDescent="0.2">
      <c r="A1089" s="466"/>
      <c r="B1089" s="466"/>
      <c r="C1089" s="466"/>
      <c r="D1089" s="466"/>
      <c r="E1089" s="466"/>
      <c r="F1089" s="466"/>
      <c r="G1089" s="466"/>
      <c r="H1089" s="466"/>
      <c r="I1089" s="466"/>
    </row>
    <row r="1090" spans="1:9" x14ac:dyDescent="0.2">
      <c r="A1090" s="466"/>
      <c r="B1090" s="466"/>
      <c r="C1090" s="466"/>
      <c r="D1090" s="466"/>
      <c r="E1090" s="466"/>
      <c r="F1090" s="466"/>
      <c r="G1090" s="466"/>
      <c r="H1090" s="466"/>
      <c r="I1090" s="466"/>
    </row>
    <row r="1091" spans="1:9" x14ac:dyDescent="0.2">
      <c r="A1091" s="466"/>
      <c r="B1091" s="466"/>
      <c r="C1091" s="466"/>
      <c r="D1091" s="466"/>
      <c r="E1091" s="466"/>
      <c r="F1091" s="466"/>
      <c r="G1091" s="466"/>
      <c r="H1091" s="466"/>
      <c r="I1091" s="466"/>
    </row>
    <row r="1092" spans="1:9" x14ac:dyDescent="0.2">
      <c r="A1092" s="466"/>
      <c r="B1092" s="466"/>
      <c r="C1092" s="466"/>
      <c r="D1092" s="466"/>
      <c r="E1092" s="466"/>
      <c r="F1092" s="466"/>
      <c r="G1092" s="466"/>
      <c r="H1092" s="466"/>
      <c r="I1092" s="466"/>
    </row>
    <row r="1093" spans="1:9" x14ac:dyDescent="0.2">
      <c r="A1093" s="466"/>
      <c r="B1093" s="466"/>
      <c r="C1093" s="466"/>
      <c r="D1093" s="466"/>
      <c r="E1093" s="466"/>
      <c r="F1093" s="466"/>
      <c r="G1093" s="466"/>
      <c r="H1093" s="466"/>
      <c r="I1093" s="466"/>
    </row>
    <row r="1094" spans="1:9" x14ac:dyDescent="0.2">
      <c r="A1094" s="466"/>
      <c r="B1094" s="466"/>
      <c r="C1094" s="466"/>
      <c r="D1094" s="466"/>
      <c r="E1094" s="466"/>
      <c r="F1094" s="466"/>
      <c r="G1094" s="466"/>
      <c r="H1094" s="466"/>
      <c r="I1094" s="466"/>
    </row>
    <row r="1095" spans="1:9" x14ac:dyDescent="0.2">
      <c r="A1095" s="466"/>
      <c r="B1095" s="466"/>
      <c r="C1095" s="466"/>
      <c r="D1095" s="466"/>
      <c r="E1095" s="466"/>
      <c r="F1095" s="466"/>
      <c r="G1095" s="466"/>
      <c r="H1095" s="466"/>
      <c r="I1095" s="466"/>
    </row>
    <row r="1096" spans="1:9" x14ac:dyDescent="0.2">
      <c r="A1096" s="466"/>
      <c r="B1096" s="466"/>
      <c r="C1096" s="466"/>
      <c r="D1096" s="466"/>
      <c r="E1096" s="466"/>
      <c r="F1096" s="466"/>
      <c r="G1096" s="466"/>
      <c r="H1096" s="466"/>
      <c r="I1096" s="466"/>
    </row>
    <row r="1097" spans="1:9" x14ac:dyDescent="0.2">
      <c r="A1097" s="466"/>
      <c r="B1097" s="466"/>
      <c r="C1097" s="466"/>
      <c r="D1097" s="466"/>
      <c r="E1097" s="466"/>
      <c r="F1097" s="466"/>
      <c r="G1097" s="466"/>
      <c r="H1097" s="466"/>
      <c r="I1097" s="466"/>
    </row>
    <row r="1098" spans="1:9" x14ac:dyDescent="0.2">
      <c r="A1098" s="466"/>
      <c r="B1098" s="466"/>
      <c r="C1098" s="466"/>
      <c r="D1098" s="466"/>
      <c r="E1098" s="466"/>
      <c r="F1098" s="466"/>
      <c r="G1098" s="466"/>
      <c r="H1098" s="466"/>
      <c r="I1098" s="466"/>
    </row>
    <row r="1099" spans="1:9" x14ac:dyDescent="0.2">
      <c r="A1099" s="466"/>
      <c r="B1099" s="466"/>
      <c r="C1099" s="466"/>
      <c r="D1099" s="466"/>
      <c r="E1099" s="466"/>
      <c r="F1099" s="466"/>
      <c r="G1099" s="466"/>
      <c r="H1099" s="466"/>
      <c r="I1099" s="466"/>
    </row>
    <row r="1100" spans="1:9" x14ac:dyDescent="0.2">
      <c r="A1100" s="466"/>
      <c r="B1100" s="466"/>
      <c r="C1100" s="466"/>
      <c r="D1100" s="466"/>
      <c r="E1100" s="466"/>
      <c r="F1100" s="466"/>
      <c r="G1100" s="466"/>
      <c r="H1100" s="466"/>
      <c r="I1100" s="466"/>
    </row>
    <row r="1101" spans="1:9" x14ac:dyDescent="0.2">
      <c r="A1101" s="466"/>
      <c r="B1101" s="466"/>
      <c r="C1101" s="466"/>
      <c r="D1101" s="466"/>
      <c r="E1101" s="466"/>
      <c r="F1101" s="466"/>
      <c r="G1101" s="466"/>
      <c r="H1101" s="466"/>
      <c r="I1101" s="466"/>
    </row>
    <row r="1102" spans="1:9" x14ac:dyDescent="0.2">
      <c r="A1102" s="466"/>
      <c r="B1102" s="466"/>
      <c r="C1102" s="466"/>
      <c r="D1102" s="466"/>
      <c r="E1102" s="466"/>
      <c r="F1102" s="466"/>
      <c r="G1102" s="466"/>
      <c r="H1102" s="466"/>
      <c r="I1102" s="466"/>
    </row>
    <row r="1103" spans="1:9" x14ac:dyDescent="0.2">
      <c r="A1103" s="466"/>
      <c r="B1103" s="466"/>
      <c r="C1103" s="466"/>
      <c r="D1103" s="466"/>
      <c r="E1103" s="466"/>
      <c r="F1103" s="466"/>
      <c r="G1103" s="466"/>
      <c r="H1103" s="466"/>
      <c r="I1103" s="466"/>
    </row>
    <row r="1104" spans="1:9" x14ac:dyDescent="0.2">
      <c r="A1104" s="466"/>
      <c r="B1104" s="466"/>
      <c r="C1104" s="466"/>
      <c r="D1104" s="466"/>
      <c r="E1104" s="466"/>
      <c r="F1104" s="466"/>
      <c r="G1104" s="466"/>
      <c r="H1104" s="466"/>
      <c r="I1104" s="466"/>
    </row>
    <row r="1105" spans="1:9" x14ac:dyDescent="0.2">
      <c r="A1105" s="466"/>
      <c r="B1105" s="466"/>
      <c r="C1105" s="466"/>
      <c r="D1105" s="466"/>
      <c r="E1105" s="466"/>
      <c r="F1105" s="466"/>
      <c r="G1105" s="466"/>
      <c r="H1105" s="466"/>
      <c r="I1105" s="466"/>
    </row>
    <row r="1106" spans="1:9" x14ac:dyDescent="0.2">
      <c r="A1106" s="466"/>
      <c r="B1106" s="466"/>
      <c r="C1106" s="466"/>
      <c r="D1106" s="466"/>
      <c r="E1106" s="466"/>
      <c r="F1106" s="466"/>
      <c r="G1106" s="466"/>
      <c r="H1106" s="466"/>
      <c r="I1106" s="466"/>
    </row>
    <row r="1107" spans="1:9" x14ac:dyDescent="0.2">
      <c r="A1107" s="466"/>
      <c r="B1107" s="466"/>
      <c r="C1107" s="466"/>
      <c r="D1107" s="466"/>
      <c r="E1107" s="466"/>
      <c r="F1107" s="466"/>
      <c r="G1107" s="466"/>
      <c r="H1107" s="466"/>
      <c r="I1107" s="466"/>
    </row>
    <row r="1108" spans="1:9" x14ac:dyDescent="0.2">
      <c r="A1108" s="466"/>
      <c r="B1108" s="466"/>
      <c r="C1108" s="466"/>
      <c r="D1108" s="466"/>
      <c r="E1108" s="466"/>
      <c r="F1108" s="466"/>
      <c r="G1108" s="466"/>
      <c r="H1108" s="466"/>
      <c r="I1108" s="466"/>
    </row>
    <row r="1109" spans="1:9" x14ac:dyDescent="0.2">
      <c r="A1109" s="466"/>
      <c r="B1109" s="466"/>
      <c r="C1109" s="466"/>
      <c r="D1109" s="466"/>
      <c r="E1109" s="466"/>
      <c r="F1109" s="466"/>
      <c r="G1109" s="466"/>
      <c r="H1109" s="466"/>
      <c r="I1109" s="466"/>
    </row>
    <row r="1110" spans="1:9" x14ac:dyDescent="0.2">
      <c r="A1110" s="466"/>
      <c r="B1110" s="466"/>
      <c r="C1110" s="466"/>
      <c r="D1110" s="466"/>
      <c r="E1110" s="466"/>
      <c r="F1110" s="466"/>
      <c r="G1110" s="466"/>
      <c r="H1110" s="466"/>
      <c r="I1110" s="466"/>
    </row>
    <row r="1111" spans="1:9" x14ac:dyDescent="0.2">
      <c r="A1111" s="466"/>
      <c r="B1111" s="466"/>
      <c r="C1111" s="466"/>
      <c r="D1111" s="466"/>
      <c r="E1111" s="466"/>
      <c r="F1111" s="466"/>
      <c r="G1111" s="466"/>
      <c r="H1111" s="466"/>
      <c r="I1111" s="466"/>
    </row>
    <row r="1112" spans="1:9" x14ac:dyDescent="0.2">
      <c r="A1112" s="466"/>
      <c r="B1112" s="466"/>
      <c r="C1112" s="466"/>
      <c r="D1112" s="466"/>
      <c r="E1112" s="466"/>
      <c r="F1112" s="466"/>
      <c r="G1112" s="466"/>
      <c r="H1112" s="466"/>
      <c r="I1112" s="466"/>
    </row>
    <row r="1113" spans="1:9" x14ac:dyDescent="0.2">
      <c r="A1113" s="466"/>
      <c r="B1113" s="466"/>
      <c r="C1113" s="466"/>
      <c r="D1113" s="466"/>
      <c r="E1113" s="466"/>
      <c r="F1113" s="466"/>
      <c r="G1113" s="466"/>
      <c r="H1113" s="466"/>
      <c r="I1113" s="466"/>
    </row>
    <row r="1114" spans="1:9" x14ac:dyDescent="0.2">
      <c r="A1114" s="466"/>
      <c r="B1114" s="466"/>
      <c r="C1114" s="466"/>
      <c r="D1114" s="466"/>
      <c r="E1114" s="466"/>
      <c r="F1114" s="466"/>
      <c r="G1114" s="466"/>
      <c r="H1114" s="466"/>
      <c r="I1114" s="466"/>
    </row>
    <row r="1115" spans="1:9" x14ac:dyDescent="0.2">
      <c r="A1115" s="466"/>
      <c r="B1115" s="466"/>
      <c r="C1115" s="466"/>
      <c r="D1115" s="466"/>
      <c r="E1115" s="466"/>
      <c r="F1115" s="466"/>
      <c r="G1115" s="466"/>
      <c r="H1115" s="466"/>
      <c r="I1115" s="466"/>
    </row>
    <row r="1116" spans="1:9" x14ac:dyDescent="0.2">
      <c r="A1116" s="466"/>
      <c r="B1116" s="466"/>
      <c r="C1116" s="466"/>
      <c r="D1116" s="466"/>
      <c r="E1116" s="466"/>
      <c r="F1116" s="466"/>
      <c r="G1116" s="466"/>
      <c r="H1116" s="466"/>
      <c r="I1116" s="466"/>
    </row>
    <row r="1117" spans="1:9" x14ac:dyDescent="0.2">
      <c r="A1117" s="466"/>
      <c r="B1117" s="466"/>
      <c r="C1117" s="466"/>
      <c r="D1117" s="466"/>
      <c r="E1117" s="466"/>
      <c r="F1117" s="466"/>
      <c r="G1117" s="466"/>
      <c r="H1117" s="466"/>
      <c r="I1117" s="466"/>
    </row>
    <row r="1118" spans="1:9" x14ac:dyDescent="0.2">
      <c r="A1118" s="466"/>
      <c r="B1118" s="466"/>
      <c r="C1118" s="466"/>
      <c r="D1118" s="466"/>
      <c r="E1118" s="466"/>
      <c r="F1118" s="466"/>
      <c r="G1118" s="466"/>
      <c r="H1118" s="466"/>
      <c r="I1118" s="466"/>
    </row>
    <row r="1119" spans="1:9" x14ac:dyDescent="0.2">
      <c r="A1119" s="466"/>
      <c r="B1119" s="466"/>
      <c r="C1119" s="466"/>
      <c r="D1119" s="466"/>
      <c r="E1119" s="466"/>
      <c r="F1119" s="466"/>
      <c r="G1119" s="466"/>
      <c r="H1119" s="466"/>
      <c r="I1119" s="466"/>
    </row>
    <row r="1120" spans="1:9" x14ac:dyDescent="0.2">
      <c r="A1120" s="466"/>
      <c r="B1120" s="466"/>
      <c r="C1120" s="466"/>
      <c r="D1120" s="466"/>
      <c r="E1120" s="466"/>
      <c r="F1120" s="466"/>
      <c r="G1120" s="466"/>
      <c r="H1120" s="466"/>
      <c r="I1120" s="466"/>
    </row>
    <row r="1121" spans="1:9" x14ac:dyDescent="0.2">
      <c r="A1121" s="466"/>
      <c r="B1121" s="466"/>
      <c r="C1121" s="466"/>
      <c r="D1121" s="466"/>
      <c r="E1121" s="466"/>
      <c r="F1121" s="466"/>
      <c r="G1121" s="466"/>
      <c r="H1121" s="466"/>
      <c r="I1121" s="466"/>
    </row>
    <row r="1122" spans="1:9" x14ac:dyDescent="0.2">
      <c r="A1122" s="466"/>
      <c r="B1122" s="466"/>
      <c r="C1122" s="466"/>
      <c r="D1122" s="466"/>
      <c r="E1122" s="466"/>
      <c r="F1122" s="466"/>
      <c r="G1122" s="466"/>
      <c r="H1122" s="466"/>
      <c r="I1122" s="466"/>
    </row>
    <row r="1123" spans="1:9" x14ac:dyDescent="0.2">
      <c r="A1123" s="466"/>
      <c r="B1123" s="466"/>
      <c r="C1123" s="466"/>
      <c r="D1123" s="466"/>
      <c r="E1123" s="466"/>
      <c r="F1123" s="466"/>
      <c r="G1123" s="466"/>
      <c r="H1123" s="466"/>
      <c r="I1123" s="466"/>
    </row>
    <row r="1124" spans="1:9" x14ac:dyDescent="0.2">
      <c r="A1124" s="466"/>
      <c r="B1124" s="466"/>
      <c r="C1124" s="466"/>
      <c r="D1124" s="466"/>
      <c r="E1124" s="466"/>
      <c r="F1124" s="466"/>
      <c r="G1124" s="466"/>
      <c r="H1124" s="466"/>
      <c r="I1124" s="466"/>
    </row>
    <row r="1125" spans="1:9" x14ac:dyDescent="0.2">
      <c r="A1125" s="466"/>
      <c r="B1125" s="466"/>
      <c r="C1125" s="466"/>
      <c r="D1125" s="466"/>
      <c r="E1125" s="466"/>
      <c r="F1125" s="466"/>
      <c r="G1125" s="466"/>
      <c r="H1125" s="466"/>
      <c r="I1125" s="466"/>
    </row>
    <row r="1126" spans="1:9" x14ac:dyDescent="0.2">
      <c r="A1126" s="466"/>
      <c r="B1126" s="466"/>
      <c r="C1126" s="466"/>
      <c r="D1126" s="466"/>
      <c r="E1126" s="466"/>
      <c r="F1126" s="466"/>
      <c r="G1126" s="466"/>
      <c r="H1126" s="466"/>
      <c r="I1126" s="466"/>
    </row>
    <row r="1127" spans="1:9" x14ac:dyDescent="0.2">
      <c r="A1127" s="466"/>
      <c r="B1127" s="466"/>
      <c r="C1127" s="466"/>
      <c r="D1127" s="466"/>
      <c r="E1127" s="466"/>
      <c r="F1127" s="466"/>
      <c r="G1127" s="466"/>
      <c r="H1127" s="466"/>
      <c r="I1127" s="466"/>
    </row>
    <row r="1128" spans="1:9" x14ac:dyDescent="0.2">
      <c r="A1128" s="466"/>
      <c r="B1128" s="466"/>
      <c r="C1128" s="466"/>
      <c r="D1128" s="466"/>
      <c r="E1128" s="466"/>
      <c r="F1128" s="466"/>
      <c r="G1128" s="466"/>
      <c r="H1128" s="466"/>
      <c r="I1128" s="466"/>
    </row>
    <row r="1129" spans="1:9" x14ac:dyDescent="0.2">
      <c r="A1129" s="466"/>
      <c r="B1129" s="466"/>
      <c r="C1129" s="466"/>
      <c r="D1129" s="466"/>
      <c r="E1129" s="466"/>
      <c r="F1129" s="466"/>
      <c r="G1129" s="466"/>
      <c r="H1129" s="466"/>
      <c r="I1129" s="466"/>
    </row>
    <row r="1130" spans="1:9" x14ac:dyDescent="0.2">
      <c r="A1130" s="466"/>
      <c r="B1130" s="466"/>
      <c r="C1130" s="466"/>
      <c r="D1130" s="466"/>
      <c r="E1130" s="466"/>
      <c r="F1130" s="466"/>
      <c r="G1130" s="466"/>
      <c r="H1130" s="466"/>
      <c r="I1130" s="466"/>
    </row>
    <row r="1131" spans="1:9" x14ac:dyDescent="0.2">
      <c r="A1131" s="466"/>
      <c r="B1131" s="466"/>
      <c r="C1131" s="466"/>
      <c r="D1131" s="466"/>
      <c r="E1131" s="466"/>
      <c r="F1131" s="466"/>
      <c r="G1131" s="466"/>
      <c r="H1131" s="466"/>
      <c r="I1131" s="466"/>
    </row>
    <row r="1132" spans="1:9" x14ac:dyDescent="0.2">
      <c r="A1132" s="466"/>
      <c r="B1132" s="466"/>
      <c r="C1132" s="466"/>
      <c r="D1132" s="466"/>
      <c r="E1132" s="466"/>
      <c r="F1132" s="466"/>
      <c r="G1132" s="466"/>
      <c r="H1132" s="466"/>
      <c r="I1132" s="466"/>
    </row>
    <row r="1133" spans="1:9" x14ac:dyDescent="0.2">
      <c r="A1133" s="466"/>
      <c r="B1133" s="466"/>
      <c r="C1133" s="466"/>
      <c r="D1133" s="466"/>
      <c r="E1133" s="466"/>
      <c r="F1133" s="466"/>
      <c r="G1133" s="466"/>
      <c r="H1133" s="466"/>
      <c r="I1133" s="466"/>
    </row>
    <row r="1134" spans="1:9" x14ac:dyDescent="0.2">
      <c r="A1134" s="466"/>
      <c r="B1134" s="466"/>
      <c r="C1134" s="466"/>
      <c r="D1134" s="466"/>
      <c r="E1134" s="466"/>
      <c r="F1134" s="466"/>
      <c r="G1134" s="466"/>
      <c r="H1134" s="466"/>
      <c r="I1134" s="466"/>
    </row>
    <row r="1135" spans="1:9" x14ac:dyDescent="0.2">
      <c r="A1135" s="466"/>
      <c r="B1135" s="466"/>
      <c r="C1135" s="466"/>
      <c r="D1135" s="466"/>
      <c r="E1135" s="466"/>
      <c r="F1135" s="466"/>
      <c r="G1135" s="466"/>
      <c r="H1135" s="466"/>
      <c r="I1135" s="466"/>
    </row>
    <row r="1136" spans="1:9" x14ac:dyDescent="0.2">
      <c r="A1136" s="466"/>
      <c r="B1136" s="466"/>
      <c r="C1136" s="466"/>
      <c r="D1136" s="466"/>
      <c r="E1136" s="466"/>
      <c r="F1136" s="466"/>
      <c r="G1136" s="466"/>
      <c r="H1136" s="466"/>
      <c r="I1136" s="466"/>
    </row>
    <row r="1137" spans="1:9" x14ac:dyDescent="0.2">
      <c r="A1137" s="466"/>
      <c r="B1137" s="466"/>
      <c r="C1137" s="466"/>
      <c r="D1137" s="466"/>
      <c r="E1137" s="466"/>
      <c r="F1137" s="466"/>
      <c r="G1137" s="466"/>
      <c r="H1137" s="466"/>
      <c r="I1137" s="466"/>
    </row>
    <row r="1138" spans="1:9" x14ac:dyDescent="0.2">
      <c r="A1138" s="466"/>
      <c r="B1138" s="466"/>
      <c r="C1138" s="466"/>
      <c r="D1138" s="466"/>
      <c r="E1138" s="466"/>
      <c r="F1138" s="466"/>
      <c r="G1138" s="466"/>
      <c r="H1138" s="466"/>
      <c r="I1138" s="466"/>
    </row>
    <row r="1139" spans="1:9" x14ac:dyDescent="0.2">
      <c r="A1139" s="466"/>
      <c r="B1139" s="466"/>
      <c r="C1139" s="466"/>
      <c r="D1139" s="466"/>
      <c r="E1139" s="466"/>
      <c r="F1139" s="466"/>
      <c r="G1139" s="466"/>
      <c r="H1139" s="466"/>
      <c r="I1139" s="466"/>
    </row>
    <row r="1140" spans="1:9" x14ac:dyDescent="0.2">
      <c r="A1140" s="466"/>
      <c r="B1140" s="466"/>
      <c r="C1140" s="466"/>
      <c r="D1140" s="466"/>
      <c r="E1140" s="466"/>
      <c r="F1140" s="466"/>
      <c r="G1140" s="466"/>
      <c r="H1140" s="466"/>
      <c r="I1140" s="466"/>
    </row>
    <row r="1141" spans="1:9" x14ac:dyDescent="0.2">
      <c r="A1141" s="466"/>
      <c r="B1141" s="466"/>
      <c r="C1141" s="466"/>
      <c r="D1141" s="466"/>
      <c r="E1141" s="466"/>
      <c r="F1141" s="466"/>
      <c r="G1141" s="466"/>
      <c r="H1141" s="466"/>
      <c r="I1141" s="466"/>
    </row>
    <row r="1142" spans="1:9" x14ac:dyDescent="0.2">
      <c r="A1142" s="466"/>
      <c r="B1142" s="466"/>
      <c r="C1142" s="466"/>
      <c r="D1142" s="466"/>
      <c r="E1142" s="466"/>
      <c r="F1142" s="466"/>
      <c r="G1142" s="466"/>
      <c r="H1142" s="466"/>
      <c r="I1142" s="466"/>
    </row>
    <row r="1143" spans="1:9" x14ac:dyDescent="0.2">
      <c r="A1143" s="466"/>
      <c r="B1143" s="466"/>
      <c r="C1143" s="466"/>
      <c r="D1143" s="466"/>
      <c r="E1143" s="466"/>
      <c r="F1143" s="466"/>
      <c r="G1143" s="466"/>
      <c r="H1143" s="466"/>
      <c r="I1143" s="466"/>
    </row>
    <row r="1144" spans="1:9" x14ac:dyDescent="0.2">
      <c r="A1144" s="466"/>
      <c r="B1144" s="466"/>
      <c r="C1144" s="466"/>
      <c r="D1144" s="466"/>
      <c r="E1144" s="466"/>
      <c r="F1144" s="466"/>
      <c r="G1144" s="466"/>
      <c r="H1144" s="466"/>
      <c r="I1144" s="466"/>
    </row>
    <row r="1145" spans="1:9" x14ac:dyDescent="0.2">
      <c r="A1145" s="466"/>
      <c r="B1145" s="466"/>
      <c r="C1145" s="466"/>
      <c r="D1145" s="466"/>
      <c r="E1145" s="466"/>
      <c r="F1145" s="466"/>
      <c r="G1145" s="466"/>
      <c r="H1145" s="466"/>
      <c r="I1145" s="466"/>
    </row>
    <row r="1146" spans="1:9" x14ac:dyDescent="0.2">
      <c r="A1146" s="466"/>
      <c r="B1146" s="466"/>
      <c r="C1146" s="466"/>
      <c r="D1146" s="466"/>
      <c r="E1146" s="466"/>
      <c r="F1146" s="466"/>
      <c r="G1146" s="466"/>
      <c r="H1146" s="466"/>
      <c r="I1146" s="466"/>
    </row>
    <row r="1147" spans="1:9" x14ac:dyDescent="0.2">
      <c r="A1147" s="466"/>
      <c r="B1147" s="466"/>
      <c r="C1147" s="466"/>
      <c r="D1147" s="466"/>
      <c r="E1147" s="466"/>
      <c r="F1147" s="466"/>
      <c r="G1147" s="466"/>
      <c r="H1147" s="466"/>
      <c r="I1147" s="466"/>
    </row>
    <row r="1148" spans="1:9" x14ac:dyDescent="0.2">
      <c r="A1148" s="466"/>
      <c r="B1148" s="466"/>
      <c r="C1148" s="466"/>
      <c r="D1148" s="466"/>
      <c r="E1148" s="466"/>
      <c r="F1148" s="466"/>
      <c r="G1148" s="466"/>
      <c r="H1148" s="466"/>
      <c r="I1148" s="466"/>
    </row>
    <row r="1149" spans="1:9" x14ac:dyDescent="0.2">
      <c r="A1149" s="466"/>
      <c r="B1149" s="466"/>
      <c r="C1149" s="466"/>
      <c r="D1149" s="466"/>
      <c r="E1149" s="466"/>
      <c r="F1149" s="466"/>
      <c r="G1149" s="466"/>
      <c r="H1149" s="466"/>
      <c r="I1149" s="466"/>
    </row>
    <row r="1150" spans="1:9" x14ac:dyDescent="0.2">
      <c r="A1150" s="466"/>
      <c r="B1150" s="466"/>
      <c r="C1150" s="466"/>
      <c r="D1150" s="466"/>
      <c r="E1150" s="466"/>
      <c r="F1150" s="466"/>
      <c r="G1150" s="466"/>
      <c r="H1150" s="466"/>
      <c r="I1150" s="466"/>
    </row>
    <row r="1151" spans="1:9" x14ac:dyDescent="0.2">
      <c r="A1151" s="466"/>
      <c r="B1151" s="466"/>
      <c r="C1151" s="466"/>
      <c r="D1151" s="466"/>
      <c r="E1151" s="466"/>
      <c r="F1151" s="466"/>
      <c r="G1151" s="466"/>
      <c r="H1151" s="466"/>
      <c r="I1151" s="466"/>
    </row>
    <row r="1152" spans="1:9" x14ac:dyDescent="0.2">
      <c r="A1152" s="466"/>
      <c r="B1152" s="466"/>
      <c r="C1152" s="466"/>
      <c r="D1152" s="466"/>
      <c r="E1152" s="466"/>
      <c r="F1152" s="466"/>
      <c r="G1152" s="466"/>
      <c r="H1152" s="466"/>
      <c r="I1152" s="466"/>
    </row>
    <row r="1153" spans="1:9" x14ac:dyDescent="0.2">
      <c r="A1153" s="466"/>
      <c r="B1153" s="466"/>
      <c r="C1153" s="466"/>
      <c r="D1153" s="466"/>
      <c r="E1153" s="466"/>
      <c r="F1153" s="466"/>
      <c r="G1153" s="466"/>
      <c r="H1153" s="466"/>
      <c r="I1153" s="466"/>
    </row>
    <row r="1154" spans="1:9" x14ac:dyDescent="0.2">
      <c r="A1154" s="466"/>
      <c r="B1154" s="466"/>
      <c r="C1154" s="466"/>
      <c r="D1154" s="466"/>
      <c r="E1154" s="466"/>
      <c r="F1154" s="466"/>
      <c r="G1154" s="466"/>
      <c r="H1154" s="466"/>
      <c r="I1154" s="466"/>
    </row>
    <row r="1155" spans="1:9" x14ac:dyDescent="0.2">
      <c r="A1155" s="466"/>
      <c r="B1155" s="466"/>
      <c r="C1155" s="466"/>
      <c r="D1155" s="466"/>
      <c r="E1155" s="466"/>
      <c r="F1155" s="466"/>
      <c r="G1155" s="466"/>
      <c r="H1155" s="466"/>
      <c r="I1155" s="466"/>
    </row>
    <row r="1156" spans="1:9" x14ac:dyDescent="0.2">
      <c r="A1156" s="466"/>
      <c r="B1156" s="466"/>
      <c r="C1156" s="466"/>
      <c r="D1156" s="466"/>
      <c r="E1156" s="466"/>
      <c r="F1156" s="466"/>
      <c r="G1156" s="466"/>
      <c r="H1156" s="466"/>
      <c r="I1156" s="466"/>
    </row>
    <row r="1157" spans="1:9" x14ac:dyDescent="0.2">
      <c r="A1157" s="466"/>
      <c r="B1157" s="466"/>
      <c r="C1157" s="466"/>
      <c r="D1157" s="466"/>
      <c r="E1157" s="466"/>
      <c r="F1157" s="466"/>
      <c r="G1157" s="466"/>
      <c r="H1157" s="466"/>
      <c r="I1157" s="466"/>
    </row>
    <row r="1158" spans="1:9" x14ac:dyDescent="0.2">
      <c r="A1158" s="466"/>
      <c r="B1158" s="466"/>
      <c r="C1158" s="466"/>
      <c r="D1158" s="466"/>
      <c r="E1158" s="466"/>
      <c r="F1158" s="466"/>
      <c r="G1158" s="466"/>
      <c r="H1158" s="466"/>
      <c r="I1158" s="466"/>
    </row>
    <row r="1159" spans="1:9" x14ac:dyDescent="0.2">
      <c r="A1159" s="466"/>
      <c r="B1159" s="466"/>
      <c r="C1159" s="466"/>
      <c r="D1159" s="466"/>
      <c r="E1159" s="466"/>
      <c r="F1159" s="466"/>
      <c r="G1159" s="466"/>
      <c r="H1159" s="466"/>
      <c r="I1159" s="466"/>
    </row>
    <row r="1160" spans="1:9" x14ac:dyDescent="0.2">
      <c r="A1160" s="466"/>
      <c r="B1160" s="466"/>
      <c r="C1160" s="466"/>
      <c r="D1160" s="466"/>
      <c r="E1160" s="466"/>
      <c r="F1160" s="466"/>
      <c r="G1160" s="466"/>
      <c r="H1160" s="466"/>
      <c r="I1160" s="466"/>
    </row>
    <row r="1161" spans="1:9" x14ac:dyDescent="0.2">
      <c r="A1161" s="466"/>
      <c r="B1161" s="466"/>
      <c r="C1161" s="466"/>
      <c r="D1161" s="466"/>
      <c r="E1161" s="466"/>
      <c r="F1161" s="466"/>
      <c r="G1161" s="466"/>
      <c r="H1161" s="466"/>
      <c r="I1161" s="466"/>
    </row>
    <row r="1162" spans="1:9" x14ac:dyDescent="0.2">
      <c r="A1162" s="466"/>
      <c r="B1162" s="466"/>
      <c r="C1162" s="466"/>
      <c r="D1162" s="466"/>
      <c r="E1162" s="466"/>
      <c r="F1162" s="466"/>
      <c r="G1162" s="466"/>
      <c r="H1162" s="466"/>
      <c r="I1162" s="466"/>
    </row>
    <row r="1163" spans="1:9" x14ac:dyDescent="0.2">
      <c r="A1163" s="466"/>
      <c r="B1163" s="466"/>
      <c r="C1163" s="466"/>
      <c r="D1163" s="466"/>
      <c r="E1163" s="466"/>
      <c r="F1163" s="466"/>
      <c r="G1163" s="466"/>
      <c r="H1163" s="466"/>
      <c r="I1163" s="466"/>
    </row>
    <row r="1164" spans="1:9" x14ac:dyDescent="0.2">
      <c r="A1164" s="466"/>
      <c r="B1164" s="466"/>
      <c r="C1164" s="466"/>
      <c r="D1164" s="466"/>
      <c r="E1164" s="466"/>
      <c r="F1164" s="466"/>
      <c r="G1164" s="466"/>
      <c r="H1164" s="466"/>
      <c r="I1164" s="466"/>
    </row>
    <row r="1165" spans="1:9" x14ac:dyDescent="0.2">
      <c r="A1165" s="466"/>
      <c r="B1165" s="466"/>
      <c r="C1165" s="466"/>
      <c r="D1165" s="466"/>
      <c r="E1165" s="466"/>
      <c r="F1165" s="466"/>
      <c r="G1165" s="466"/>
      <c r="H1165" s="466"/>
      <c r="I1165" s="466"/>
    </row>
    <row r="1166" spans="1:9" x14ac:dyDescent="0.2">
      <c r="A1166" s="466"/>
      <c r="B1166" s="466"/>
      <c r="C1166" s="466"/>
      <c r="D1166" s="466"/>
      <c r="E1166" s="466"/>
      <c r="F1166" s="466"/>
      <c r="G1166" s="466"/>
      <c r="H1166" s="466"/>
      <c r="I1166" s="466"/>
    </row>
    <row r="1167" spans="1:9" x14ac:dyDescent="0.2">
      <c r="A1167" s="466"/>
      <c r="B1167" s="466"/>
      <c r="C1167" s="466"/>
      <c r="D1167" s="466"/>
      <c r="E1167" s="466"/>
      <c r="F1167" s="466"/>
      <c r="G1167" s="466"/>
      <c r="H1167" s="466"/>
      <c r="I1167" s="466"/>
    </row>
    <row r="1168" spans="1:9" x14ac:dyDescent="0.2">
      <c r="A1168" s="466"/>
      <c r="B1168" s="466"/>
      <c r="C1168" s="466"/>
      <c r="D1168" s="466"/>
      <c r="E1168" s="466"/>
      <c r="F1168" s="466"/>
      <c r="G1168" s="466"/>
      <c r="H1168" s="466"/>
      <c r="I1168" s="466"/>
    </row>
    <row r="1169" spans="1:9" x14ac:dyDescent="0.2">
      <c r="A1169" s="466"/>
      <c r="B1169" s="466"/>
      <c r="C1169" s="466"/>
      <c r="D1169" s="466"/>
      <c r="E1169" s="466"/>
      <c r="F1169" s="466"/>
      <c r="G1169" s="466"/>
      <c r="H1169" s="466"/>
      <c r="I1169" s="466"/>
    </row>
    <row r="1170" spans="1:9" x14ac:dyDescent="0.2">
      <c r="A1170" s="466"/>
      <c r="B1170" s="466"/>
      <c r="C1170" s="466"/>
      <c r="D1170" s="466"/>
      <c r="E1170" s="466"/>
      <c r="F1170" s="466"/>
      <c r="G1170" s="466"/>
      <c r="H1170" s="466"/>
      <c r="I1170" s="466"/>
    </row>
    <row r="1171" spans="1:9" x14ac:dyDescent="0.2">
      <c r="A1171" s="466"/>
      <c r="B1171" s="466"/>
      <c r="C1171" s="466"/>
      <c r="D1171" s="466"/>
      <c r="E1171" s="466"/>
      <c r="F1171" s="466"/>
      <c r="G1171" s="466"/>
      <c r="H1171" s="466"/>
      <c r="I1171" s="466"/>
    </row>
    <row r="1172" spans="1:9" x14ac:dyDescent="0.2">
      <c r="A1172" s="466"/>
      <c r="B1172" s="466"/>
      <c r="C1172" s="466"/>
      <c r="D1172" s="466"/>
      <c r="E1172" s="466"/>
      <c r="F1172" s="466"/>
      <c r="G1172" s="466"/>
      <c r="H1172" s="466"/>
      <c r="I1172" s="466"/>
    </row>
    <row r="1173" spans="1:9" x14ac:dyDescent="0.2">
      <c r="A1173" s="466"/>
      <c r="B1173" s="466"/>
      <c r="C1173" s="466"/>
      <c r="D1173" s="466"/>
      <c r="E1173" s="466"/>
      <c r="F1173" s="466"/>
      <c r="G1173" s="466"/>
      <c r="H1173" s="466"/>
      <c r="I1173" s="466"/>
    </row>
    <row r="1174" spans="1:9" x14ac:dyDescent="0.2">
      <c r="A1174" s="466"/>
      <c r="B1174" s="466"/>
      <c r="C1174" s="466"/>
      <c r="D1174" s="466"/>
      <c r="E1174" s="466"/>
      <c r="F1174" s="466"/>
      <c r="G1174" s="466"/>
      <c r="H1174" s="466"/>
      <c r="I1174" s="466"/>
    </row>
    <row r="1175" spans="1:9" x14ac:dyDescent="0.2">
      <c r="A1175" s="466"/>
      <c r="B1175" s="466"/>
      <c r="C1175" s="466"/>
      <c r="D1175" s="466"/>
      <c r="E1175" s="466"/>
      <c r="F1175" s="466"/>
      <c r="G1175" s="466"/>
      <c r="H1175" s="466"/>
      <c r="I1175" s="466"/>
    </row>
    <row r="1176" spans="1:9" x14ac:dyDescent="0.2">
      <c r="A1176" s="466"/>
      <c r="B1176" s="466"/>
      <c r="C1176" s="466"/>
      <c r="D1176" s="466"/>
      <c r="E1176" s="466"/>
      <c r="F1176" s="466"/>
      <c r="G1176" s="466"/>
      <c r="H1176" s="466"/>
      <c r="I1176" s="466"/>
    </row>
    <row r="1177" spans="1:9" x14ac:dyDescent="0.2">
      <c r="A1177" s="466"/>
      <c r="B1177" s="466"/>
      <c r="C1177" s="466"/>
      <c r="D1177" s="466"/>
      <c r="E1177" s="466"/>
      <c r="F1177" s="466"/>
      <c r="G1177" s="466"/>
      <c r="H1177" s="466"/>
      <c r="I1177" s="466"/>
    </row>
    <row r="1178" spans="1:9" x14ac:dyDescent="0.2">
      <c r="A1178" s="466"/>
      <c r="B1178" s="466"/>
      <c r="C1178" s="466"/>
      <c r="D1178" s="466"/>
      <c r="E1178" s="466"/>
      <c r="F1178" s="466"/>
      <c r="G1178" s="466"/>
      <c r="H1178" s="466"/>
      <c r="I1178" s="466"/>
    </row>
    <row r="1179" spans="1:9" x14ac:dyDescent="0.2">
      <c r="A1179" s="466"/>
      <c r="B1179" s="466"/>
      <c r="C1179" s="466"/>
      <c r="D1179" s="466"/>
      <c r="E1179" s="466"/>
      <c r="F1179" s="466"/>
      <c r="G1179" s="466"/>
      <c r="H1179" s="466"/>
      <c r="I1179" s="466"/>
    </row>
    <row r="1180" spans="1:9" x14ac:dyDescent="0.2">
      <c r="A1180" s="466"/>
      <c r="B1180" s="466"/>
      <c r="C1180" s="466"/>
      <c r="D1180" s="466"/>
      <c r="E1180" s="466"/>
      <c r="F1180" s="466"/>
      <c r="G1180" s="466"/>
      <c r="H1180" s="466"/>
      <c r="I1180" s="466"/>
    </row>
    <row r="1181" spans="1:9" x14ac:dyDescent="0.2">
      <c r="A1181" s="466"/>
      <c r="B1181" s="466"/>
      <c r="C1181" s="466"/>
      <c r="D1181" s="466"/>
      <c r="E1181" s="466"/>
      <c r="F1181" s="466"/>
      <c r="G1181" s="466"/>
      <c r="H1181" s="466"/>
      <c r="I1181" s="466"/>
    </row>
    <row r="1182" spans="1:9" x14ac:dyDescent="0.2">
      <c r="A1182" s="466"/>
      <c r="B1182" s="466"/>
      <c r="C1182" s="466"/>
      <c r="D1182" s="466"/>
      <c r="E1182" s="466"/>
      <c r="F1182" s="466"/>
      <c r="G1182" s="466"/>
      <c r="H1182" s="466"/>
      <c r="I1182" s="466"/>
    </row>
    <row r="1183" spans="1:9" x14ac:dyDescent="0.2">
      <c r="A1183" s="466"/>
      <c r="B1183" s="466"/>
      <c r="C1183" s="466"/>
      <c r="D1183" s="466"/>
      <c r="E1183" s="466"/>
      <c r="F1183" s="466"/>
      <c r="G1183" s="466"/>
      <c r="H1183" s="466"/>
      <c r="I1183" s="466"/>
    </row>
    <row r="1184" spans="1:9" x14ac:dyDescent="0.2">
      <c r="A1184" s="466"/>
      <c r="B1184" s="466"/>
      <c r="C1184" s="466"/>
      <c r="D1184" s="466"/>
      <c r="E1184" s="466"/>
      <c r="F1184" s="466"/>
      <c r="G1184" s="466"/>
      <c r="H1184" s="466"/>
      <c r="I1184" s="466"/>
    </row>
    <row r="1185" spans="1:9" x14ac:dyDescent="0.2">
      <c r="A1185" s="466"/>
      <c r="B1185" s="466"/>
      <c r="C1185" s="466"/>
      <c r="D1185" s="466"/>
      <c r="E1185" s="466"/>
      <c r="F1185" s="466"/>
      <c r="G1185" s="466"/>
      <c r="H1185" s="466"/>
      <c r="I1185" s="466"/>
    </row>
    <row r="1186" spans="1:9" x14ac:dyDescent="0.2">
      <c r="A1186" s="466"/>
      <c r="B1186" s="466"/>
      <c r="C1186" s="466"/>
      <c r="D1186" s="466"/>
      <c r="E1186" s="466"/>
      <c r="F1186" s="466"/>
      <c r="G1186" s="466"/>
      <c r="H1186" s="466"/>
      <c r="I1186" s="466"/>
    </row>
    <row r="1187" spans="1:9" x14ac:dyDescent="0.2">
      <c r="A1187" s="466"/>
      <c r="B1187" s="466"/>
      <c r="C1187" s="466"/>
      <c r="D1187" s="466"/>
      <c r="E1187" s="466"/>
      <c r="F1187" s="466"/>
      <c r="G1187" s="466"/>
      <c r="H1187" s="466"/>
      <c r="I1187" s="466"/>
    </row>
    <row r="1188" spans="1:9" x14ac:dyDescent="0.2">
      <c r="A1188" s="466"/>
      <c r="B1188" s="466"/>
      <c r="C1188" s="466"/>
      <c r="D1188" s="466"/>
      <c r="E1188" s="466"/>
      <c r="F1188" s="466"/>
      <c r="G1188" s="466"/>
      <c r="H1188" s="466"/>
      <c r="I1188" s="466"/>
    </row>
    <row r="1189" spans="1:9" x14ac:dyDescent="0.2">
      <c r="A1189" s="466"/>
      <c r="B1189" s="466"/>
      <c r="C1189" s="466"/>
      <c r="D1189" s="466"/>
      <c r="E1189" s="466"/>
      <c r="F1189" s="466"/>
      <c r="G1189" s="466"/>
      <c r="H1189" s="466"/>
      <c r="I1189" s="466"/>
    </row>
    <row r="1190" spans="1:9" x14ac:dyDescent="0.2">
      <c r="A1190" s="466"/>
      <c r="B1190" s="466"/>
      <c r="C1190" s="466"/>
      <c r="D1190" s="466"/>
      <c r="E1190" s="466"/>
      <c r="F1190" s="466"/>
      <c r="G1190" s="466"/>
      <c r="H1190" s="466"/>
      <c r="I1190" s="466"/>
    </row>
    <row r="1191" spans="1:9" x14ac:dyDescent="0.2">
      <c r="A1191" s="466"/>
      <c r="B1191" s="466"/>
      <c r="C1191" s="466"/>
      <c r="D1191" s="466"/>
      <c r="E1191" s="466"/>
      <c r="F1191" s="466"/>
      <c r="G1191" s="466"/>
      <c r="H1191" s="466"/>
      <c r="I1191" s="466"/>
    </row>
    <row r="1192" spans="1:9" x14ac:dyDescent="0.2">
      <c r="A1192" s="466"/>
      <c r="B1192" s="466"/>
      <c r="C1192" s="466"/>
      <c r="D1192" s="466"/>
      <c r="E1192" s="466"/>
      <c r="F1192" s="466"/>
      <c r="G1192" s="466"/>
      <c r="H1192" s="466"/>
      <c r="I1192" s="466"/>
    </row>
    <row r="1193" spans="1:9" x14ac:dyDescent="0.2">
      <c r="A1193" s="466"/>
      <c r="B1193" s="466"/>
      <c r="C1193" s="466"/>
      <c r="D1193" s="466"/>
      <c r="E1193" s="466"/>
      <c r="F1193" s="466"/>
      <c r="G1193" s="466"/>
      <c r="H1193" s="466"/>
      <c r="I1193" s="466"/>
    </row>
    <row r="1194" spans="1:9" x14ac:dyDescent="0.2">
      <c r="A1194" s="466"/>
      <c r="B1194" s="466"/>
      <c r="C1194" s="466"/>
      <c r="D1194" s="466"/>
      <c r="E1194" s="466"/>
      <c r="F1194" s="466"/>
      <c r="G1194" s="466"/>
      <c r="H1194" s="466"/>
      <c r="I1194" s="466"/>
    </row>
    <row r="1195" spans="1:9" x14ac:dyDescent="0.2">
      <c r="A1195" s="466"/>
      <c r="B1195" s="466"/>
      <c r="C1195" s="466"/>
      <c r="D1195" s="466"/>
      <c r="E1195" s="466"/>
      <c r="F1195" s="466"/>
      <c r="G1195" s="466"/>
      <c r="H1195" s="466"/>
      <c r="I1195" s="466"/>
    </row>
    <row r="1196" spans="1:9" x14ac:dyDescent="0.2">
      <c r="A1196" s="466"/>
      <c r="B1196" s="466"/>
      <c r="C1196" s="466"/>
      <c r="D1196" s="466"/>
      <c r="E1196" s="466"/>
      <c r="F1196" s="466"/>
      <c r="G1196" s="466"/>
      <c r="H1196" s="466"/>
      <c r="I1196" s="466"/>
    </row>
    <row r="1197" spans="1:9" x14ac:dyDescent="0.2">
      <c r="A1197" s="466"/>
      <c r="B1197" s="466"/>
      <c r="C1197" s="466"/>
      <c r="D1197" s="466"/>
      <c r="E1197" s="466"/>
      <c r="F1197" s="466"/>
      <c r="G1197" s="466"/>
      <c r="H1197" s="466"/>
      <c r="I1197" s="466"/>
    </row>
    <row r="1198" spans="1:9" x14ac:dyDescent="0.2">
      <c r="A1198" s="466"/>
      <c r="B1198" s="466"/>
      <c r="C1198" s="466"/>
      <c r="D1198" s="466"/>
      <c r="E1198" s="466"/>
      <c r="F1198" s="466"/>
      <c r="G1198" s="466"/>
      <c r="H1198" s="466"/>
      <c r="I1198" s="466"/>
    </row>
    <row r="1199" spans="1:9" x14ac:dyDescent="0.2">
      <c r="A1199" s="466"/>
      <c r="B1199" s="466"/>
      <c r="C1199" s="466"/>
      <c r="D1199" s="466"/>
      <c r="E1199" s="466"/>
      <c r="F1199" s="466"/>
      <c r="G1199" s="466"/>
      <c r="H1199" s="466"/>
      <c r="I1199" s="466"/>
    </row>
    <row r="1200" spans="1:9" x14ac:dyDescent="0.2">
      <c r="A1200" s="466"/>
      <c r="B1200" s="466"/>
      <c r="C1200" s="466"/>
      <c r="D1200" s="466"/>
      <c r="E1200" s="466"/>
      <c r="F1200" s="466"/>
      <c r="G1200" s="466"/>
      <c r="H1200" s="466"/>
      <c r="I1200" s="466"/>
    </row>
    <row r="1201" spans="1:9" x14ac:dyDescent="0.2">
      <c r="A1201" s="466"/>
      <c r="B1201" s="466"/>
      <c r="C1201" s="466"/>
      <c r="D1201" s="466"/>
      <c r="E1201" s="466"/>
      <c r="F1201" s="466"/>
      <c r="G1201" s="466"/>
      <c r="H1201" s="466"/>
      <c r="I1201" s="466"/>
    </row>
    <row r="1202" spans="1:9" x14ac:dyDescent="0.2">
      <c r="A1202" s="466"/>
      <c r="B1202" s="466"/>
      <c r="C1202" s="466"/>
      <c r="D1202" s="466"/>
      <c r="E1202" s="466"/>
      <c r="F1202" s="466"/>
      <c r="G1202" s="466"/>
      <c r="H1202" s="466"/>
      <c r="I1202" s="466"/>
    </row>
    <row r="1203" spans="1:9" x14ac:dyDescent="0.2">
      <c r="A1203" s="466"/>
      <c r="B1203" s="466"/>
      <c r="C1203" s="466"/>
      <c r="D1203" s="466"/>
      <c r="E1203" s="466"/>
      <c r="F1203" s="466"/>
      <c r="G1203" s="466"/>
      <c r="H1203" s="466"/>
      <c r="I1203" s="466"/>
    </row>
    <row r="1204" spans="1:9" x14ac:dyDescent="0.2">
      <c r="A1204" s="466"/>
      <c r="B1204" s="466"/>
      <c r="C1204" s="466"/>
      <c r="D1204" s="466"/>
      <c r="E1204" s="466"/>
      <c r="F1204" s="466"/>
      <c r="G1204" s="466"/>
      <c r="H1204" s="466"/>
      <c r="I1204" s="466"/>
    </row>
    <row r="1205" spans="1:9" x14ac:dyDescent="0.2">
      <c r="A1205" s="466"/>
      <c r="B1205" s="466"/>
      <c r="C1205" s="466"/>
      <c r="D1205" s="466"/>
      <c r="E1205" s="466"/>
      <c r="F1205" s="466"/>
      <c r="G1205" s="466"/>
      <c r="H1205" s="466"/>
      <c r="I1205" s="466"/>
    </row>
    <row r="1206" spans="1:9" x14ac:dyDescent="0.2">
      <c r="A1206" s="466"/>
      <c r="B1206" s="466"/>
      <c r="C1206" s="466"/>
      <c r="D1206" s="466"/>
      <c r="E1206" s="466"/>
      <c r="F1206" s="466"/>
      <c r="G1206" s="466"/>
      <c r="H1206" s="466"/>
      <c r="I1206" s="466"/>
    </row>
    <row r="1207" spans="1:9" x14ac:dyDescent="0.2">
      <c r="A1207" s="466"/>
      <c r="B1207" s="466"/>
      <c r="C1207" s="466"/>
      <c r="D1207" s="466"/>
      <c r="E1207" s="466"/>
      <c r="F1207" s="466"/>
      <c r="G1207" s="466"/>
      <c r="H1207" s="466"/>
      <c r="I1207" s="466"/>
    </row>
    <row r="1208" spans="1:9" x14ac:dyDescent="0.2">
      <c r="A1208" s="466"/>
      <c r="B1208" s="466"/>
      <c r="C1208" s="466"/>
      <c r="D1208" s="466"/>
      <c r="E1208" s="466"/>
      <c r="F1208" s="466"/>
      <c r="G1208" s="466"/>
      <c r="H1208" s="466"/>
      <c r="I1208" s="466"/>
    </row>
    <row r="1209" spans="1:9" x14ac:dyDescent="0.2">
      <c r="A1209" s="466"/>
      <c r="B1209" s="466"/>
      <c r="C1209" s="466"/>
      <c r="D1209" s="466"/>
      <c r="E1209" s="466"/>
      <c r="F1209" s="466"/>
      <c r="G1209" s="466"/>
      <c r="H1209" s="466"/>
      <c r="I1209" s="466"/>
    </row>
    <row r="1210" spans="1:9" x14ac:dyDescent="0.2">
      <c r="A1210" s="466"/>
      <c r="B1210" s="466"/>
      <c r="C1210" s="466"/>
      <c r="D1210" s="466"/>
      <c r="E1210" s="466"/>
      <c r="F1210" s="466"/>
      <c r="G1210" s="466"/>
      <c r="H1210" s="466"/>
      <c r="I1210" s="466"/>
    </row>
    <row r="1211" spans="1:9" x14ac:dyDescent="0.2">
      <c r="A1211" s="466"/>
      <c r="B1211" s="466"/>
      <c r="C1211" s="466"/>
      <c r="D1211" s="466"/>
      <c r="E1211" s="466"/>
      <c r="F1211" s="466"/>
      <c r="G1211" s="466"/>
      <c r="H1211" s="466"/>
      <c r="I1211" s="466"/>
    </row>
    <row r="1212" spans="1:9" x14ac:dyDescent="0.2">
      <c r="A1212" s="466"/>
      <c r="B1212" s="466"/>
      <c r="C1212" s="466"/>
      <c r="D1212" s="466"/>
      <c r="E1212" s="466"/>
      <c r="F1212" s="466"/>
      <c r="G1212" s="466"/>
      <c r="H1212" s="466"/>
      <c r="I1212" s="466"/>
    </row>
    <row r="1213" spans="1:9" x14ac:dyDescent="0.2">
      <c r="A1213" s="466"/>
      <c r="B1213" s="466"/>
      <c r="C1213" s="466"/>
      <c r="D1213" s="466"/>
      <c r="E1213" s="466"/>
      <c r="F1213" s="466"/>
      <c r="G1213" s="466"/>
      <c r="H1213" s="466"/>
      <c r="I1213" s="466"/>
    </row>
    <row r="1214" spans="1:9" x14ac:dyDescent="0.2">
      <c r="A1214" s="466"/>
      <c r="B1214" s="466"/>
      <c r="C1214" s="466"/>
      <c r="D1214" s="466"/>
      <c r="E1214" s="466"/>
      <c r="F1214" s="466"/>
      <c r="G1214" s="466"/>
      <c r="H1214" s="466"/>
      <c r="I1214" s="466"/>
    </row>
    <row r="1215" spans="1:9" x14ac:dyDescent="0.2">
      <c r="A1215" s="466"/>
      <c r="B1215" s="466"/>
      <c r="C1215" s="466"/>
      <c r="D1215" s="466"/>
      <c r="E1215" s="466"/>
      <c r="F1215" s="466"/>
      <c r="G1215" s="466"/>
      <c r="H1215" s="466"/>
      <c r="I1215" s="466"/>
    </row>
    <row r="1216" spans="1:9" x14ac:dyDescent="0.2">
      <c r="A1216" s="466"/>
      <c r="B1216" s="466"/>
      <c r="C1216" s="466"/>
      <c r="D1216" s="466"/>
      <c r="E1216" s="466"/>
      <c r="F1216" s="466"/>
      <c r="G1216" s="466"/>
      <c r="H1216" s="466"/>
      <c r="I1216" s="466"/>
    </row>
    <row r="1217" spans="1:9" x14ac:dyDescent="0.2">
      <c r="A1217" s="466"/>
      <c r="B1217" s="466"/>
      <c r="C1217" s="466"/>
      <c r="D1217" s="466"/>
      <c r="E1217" s="466"/>
      <c r="F1217" s="466"/>
      <c r="G1217" s="466"/>
      <c r="H1217" s="466"/>
      <c r="I1217" s="466"/>
    </row>
    <row r="1218" spans="1:9" x14ac:dyDescent="0.2">
      <c r="A1218" s="466"/>
      <c r="B1218" s="466"/>
      <c r="C1218" s="466"/>
      <c r="D1218" s="466"/>
      <c r="E1218" s="466"/>
      <c r="F1218" s="466"/>
      <c r="G1218" s="466"/>
      <c r="H1218" s="466"/>
      <c r="I1218" s="466"/>
    </row>
    <row r="1219" spans="1:9" x14ac:dyDescent="0.2">
      <c r="A1219" s="466"/>
      <c r="B1219" s="466"/>
      <c r="C1219" s="466"/>
      <c r="D1219" s="466"/>
      <c r="E1219" s="466"/>
      <c r="F1219" s="466"/>
      <c r="G1219" s="466"/>
      <c r="H1219" s="466"/>
      <c r="I1219" s="466"/>
    </row>
    <row r="1220" spans="1:9" x14ac:dyDescent="0.2">
      <c r="A1220" s="466"/>
      <c r="B1220" s="466"/>
      <c r="C1220" s="466"/>
      <c r="D1220" s="466"/>
      <c r="E1220" s="466"/>
      <c r="F1220" s="466"/>
      <c r="G1220" s="466"/>
      <c r="H1220" s="466"/>
      <c r="I1220" s="466"/>
    </row>
    <row r="1221" spans="1:9" x14ac:dyDescent="0.2">
      <c r="A1221" s="466"/>
      <c r="B1221" s="466"/>
      <c r="C1221" s="466"/>
      <c r="D1221" s="466"/>
      <c r="E1221" s="466"/>
      <c r="F1221" s="466"/>
      <c r="G1221" s="466"/>
      <c r="H1221" s="466"/>
      <c r="I1221" s="466"/>
    </row>
    <row r="1222" spans="1:9" x14ac:dyDescent="0.2">
      <c r="A1222" s="466"/>
      <c r="B1222" s="466"/>
      <c r="C1222" s="466"/>
      <c r="D1222" s="466"/>
      <c r="E1222" s="466"/>
      <c r="F1222" s="466"/>
      <c r="G1222" s="466"/>
      <c r="H1222" s="466"/>
      <c r="I1222" s="466"/>
    </row>
    <row r="1223" spans="1:9" x14ac:dyDescent="0.2">
      <c r="A1223" s="466"/>
      <c r="B1223" s="466"/>
      <c r="C1223" s="466"/>
      <c r="D1223" s="466"/>
      <c r="E1223" s="466"/>
      <c r="F1223" s="466"/>
      <c r="G1223" s="466"/>
      <c r="H1223" s="466"/>
      <c r="I1223" s="466"/>
    </row>
    <row r="1224" spans="1:9" x14ac:dyDescent="0.2">
      <c r="A1224" s="466"/>
      <c r="B1224" s="466"/>
      <c r="C1224" s="466"/>
      <c r="D1224" s="466"/>
      <c r="E1224" s="466"/>
      <c r="F1224" s="466"/>
      <c r="G1224" s="466"/>
      <c r="H1224" s="466"/>
      <c r="I1224" s="466"/>
    </row>
    <row r="1225" spans="1:9" x14ac:dyDescent="0.2">
      <c r="A1225" s="466"/>
      <c r="B1225" s="466"/>
      <c r="C1225" s="466"/>
      <c r="D1225" s="466"/>
      <c r="E1225" s="466"/>
      <c r="F1225" s="466"/>
      <c r="G1225" s="466"/>
      <c r="H1225" s="466"/>
      <c r="I1225" s="466"/>
    </row>
    <row r="1226" spans="1:9" x14ac:dyDescent="0.2">
      <c r="A1226" s="466"/>
      <c r="B1226" s="466"/>
      <c r="C1226" s="466"/>
      <c r="D1226" s="466"/>
      <c r="E1226" s="466"/>
      <c r="F1226" s="466"/>
      <c r="G1226" s="466"/>
      <c r="H1226" s="466"/>
      <c r="I1226" s="466"/>
    </row>
    <row r="1227" spans="1:9" x14ac:dyDescent="0.2">
      <c r="A1227" s="466"/>
      <c r="B1227" s="466"/>
      <c r="C1227" s="466"/>
      <c r="D1227" s="466"/>
      <c r="E1227" s="466"/>
      <c r="F1227" s="466"/>
      <c r="G1227" s="466"/>
      <c r="H1227" s="466"/>
      <c r="I1227" s="466"/>
    </row>
    <row r="1228" spans="1:9" x14ac:dyDescent="0.2">
      <c r="A1228" s="466"/>
      <c r="B1228" s="466"/>
      <c r="C1228" s="466"/>
      <c r="D1228" s="466"/>
      <c r="E1228" s="466"/>
      <c r="F1228" s="466"/>
      <c r="G1228" s="466"/>
      <c r="H1228" s="466"/>
      <c r="I1228" s="466"/>
    </row>
    <row r="1229" spans="1:9" x14ac:dyDescent="0.2">
      <c r="A1229" s="466"/>
      <c r="B1229" s="466"/>
      <c r="C1229" s="466"/>
      <c r="D1229" s="466"/>
      <c r="E1229" s="466"/>
      <c r="F1229" s="466"/>
      <c r="G1229" s="466"/>
      <c r="H1229" s="466"/>
      <c r="I1229" s="466"/>
    </row>
    <row r="1230" spans="1:9" x14ac:dyDescent="0.2">
      <c r="A1230" s="466"/>
      <c r="B1230" s="466"/>
      <c r="C1230" s="466"/>
      <c r="D1230" s="466"/>
      <c r="E1230" s="466"/>
      <c r="F1230" s="466"/>
      <c r="G1230" s="466"/>
      <c r="H1230" s="466"/>
      <c r="I1230" s="466"/>
    </row>
    <row r="1231" spans="1:9" x14ac:dyDescent="0.2">
      <c r="A1231" s="466"/>
      <c r="B1231" s="466"/>
      <c r="C1231" s="466"/>
      <c r="D1231" s="466"/>
      <c r="E1231" s="466"/>
      <c r="F1231" s="466"/>
      <c r="G1231" s="466"/>
      <c r="H1231" s="466"/>
      <c r="I1231" s="466"/>
    </row>
    <row r="1232" spans="1:9" x14ac:dyDescent="0.2">
      <c r="A1232" s="466"/>
      <c r="B1232" s="466"/>
      <c r="C1232" s="466"/>
      <c r="D1232" s="466"/>
      <c r="E1232" s="466"/>
      <c r="F1232" s="466"/>
      <c r="G1232" s="466"/>
      <c r="H1232" s="466"/>
      <c r="I1232" s="466"/>
    </row>
    <row r="1233" spans="1:9" x14ac:dyDescent="0.2">
      <c r="A1233" s="466"/>
      <c r="B1233" s="466"/>
      <c r="C1233" s="466"/>
      <c r="D1233" s="466"/>
      <c r="E1233" s="466"/>
      <c r="F1233" s="466"/>
      <c r="G1233" s="466"/>
      <c r="H1233" s="466"/>
      <c r="I1233" s="466"/>
    </row>
    <row r="1234" spans="1:9" x14ac:dyDescent="0.2">
      <c r="A1234" s="466"/>
      <c r="B1234" s="466"/>
      <c r="C1234" s="466"/>
      <c r="D1234" s="466"/>
      <c r="E1234" s="466"/>
      <c r="F1234" s="466"/>
      <c r="G1234" s="466"/>
      <c r="H1234" s="466"/>
      <c r="I1234" s="466"/>
    </row>
    <row r="1235" spans="1:9" x14ac:dyDescent="0.2">
      <c r="A1235" s="466"/>
      <c r="B1235" s="466"/>
      <c r="C1235" s="466"/>
      <c r="D1235" s="466"/>
      <c r="E1235" s="466"/>
      <c r="F1235" s="466"/>
      <c r="G1235" s="466"/>
      <c r="H1235" s="466"/>
      <c r="I1235" s="466"/>
    </row>
    <row r="1236" spans="1:9" x14ac:dyDescent="0.2">
      <c r="A1236" s="466"/>
      <c r="B1236" s="466"/>
      <c r="C1236" s="466"/>
      <c r="D1236" s="466"/>
      <c r="E1236" s="466"/>
      <c r="F1236" s="466"/>
      <c r="G1236" s="466"/>
      <c r="H1236" s="466"/>
      <c r="I1236" s="466"/>
    </row>
    <row r="1237" spans="1:9" x14ac:dyDescent="0.2">
      <c r="A1237" s="466"/>
      <c r="B1237" s="466"/>
      <c r="C1237" s="466"/>
      <c r="D1237" s="466"/>
      <c r="E1237" s="466"/>
      <c r="F1237" s="466"/>
      <c r="G1237" s="466"/>
      <c r="H1237" s="466"/>
      <c r="I1237" s="466"/>
    </row>
    <row r="1238" spans="1:9" x14ac:dyDescent="0.2">
      <c r="A1238" s="466"/>
      <c r="B1238" s="466"/>
      <c r="C1238" s="466"/>
      <c r="D1238" s="466"/>
      <c r="E1238" s="466"/>
      <c r="F1238" s="466"/>
      <c r="G1238" s="466"/>
      <c r="H1238" s="466"/>
      <c r="I1238" s="466"/>
    </row>
    <row r="1239" spans="1:9" x14ac:dyDescent="0.2">
      <c r="A1239" s="466"/>
      <c r="B1239" s="466"/>
      <c r="C1239" s="466"/>
      <c r="D1239" s="466"/>
      <c r="E1239" s="466"/>
      <c r="F1239" s="466"/>
      <c r="G1239" s="466"/>
      <c r="H1239" s="466"/>
      <c r="I1239" s="466"/>
    </row>
    <row r="1240" spans="1:9" x14ac:dyDescent="0.2">
      <c r="A1240" s="466"/>
      <c r="B1240" s="466"/>
      <c r="C1240" s="466"/>
      <c r="D1240" s="466"/>
      <c r="E1240" s="466"/>
      <c r="F1240" s="466"/>
      <c r="G1240" s="466"/>
      <c r="H1240" s="466"/>
      <c r="I1240" s="466"/>
    </row>
    <row r="1241" spans="1:9" x14ac:dyDescent="0.2">
      <c r="A1241" s="466"/>
      <c r="B1241" s="466"/>
      <c r="C1241" s="466"/>
      <c r="D1241" s="466"/>
      <c r="E1241" s="466"/>
      <c r="F1241" s="466"/>
      <c r="G1241" s="466"/>
      <c r="H1241" s="466"/>
      <c r="I1241" s="466"/>
    </row>
    <row r="1242" spans="1:9" x14ac:dyDescent="0.2">
      <c r="A1242" s="466"/>
      <c r="B1242" s="466"/>
      <c r="C1242" s="466"/>
      <c r="D1242" s="466"/>
      <c r="E1242" s="466"/>
      <c r="F1242" s="466"/>
      <c r="G1242" s="466"/>
      <c r="H1242" s="466"/>
      <c r="I1242" s="466"/>
    </row>
    <row r="1243" spans="1:9" x14ac:dyDescent="0.2">
      <c r="A1243" s="466"/>
      <c r="B1243" s="466"/>
      <c r="C1243" s="466"/>
      <c r="D1243" s="466"/>
      <c r="E1243" s="466"/>
      <c r="F1243" s="466"/>
      <c r="G1243" s="466"/>
      <c r="H1243" s="466"/>
      <c r="I1243" s="466"/>
    </row>
    <row r="1244" spans="1:9" x14ac:dyDescent="0.2">
      <c r="A1244" s="466"/>
      <c r="B1244" s="466"/>
      <c r="C1244" s="466"/>
      <c r="D1244" s="466"/>
      <c r="E1244" s="466"/>
      <c r="F1244" s="466"/>
      <c r="G1244" s="466"/>
      <c r="H1244" s="466"/>
      <c r="I1244" s="466"/>
    </row>
    <row r="1245" spans="1:9" x14ac:dyDescent="0.2">
      <c r="A1245" s="466"/>
      <c r="B1245" s="466"/>
      <c r="C1245" s="466"/>
      <c r="D1245" s="466"/>
      <c r="E1245" s="466"/>
      <c r="F1245" s="466"/>
      <c r="G1245" s="466"/>
      <c r="H1245" s="466"/>
      <c r="I1245" s="466"/>
    </row>
    <row r="1246" spans="1:9" x14ac:dyDescent="0.2">
      <c r="A1246" s="466"/>
      <c r="B1246" s="466"/>
      <c r="C1246" s="466"/>
      <c r="D1246" s="466"/>
      <c r="E1246" s="466"/>
      <c r="F1246" s="466"/>
      <c r="G1246" s="466"/>
      <c r="H1246" s="466"/>
      <c r="I1246" s="466"/>
    </row>
    <row r="1247" spans="1:9" x14ac:dyDescent="0.2">
      <c r="A1247" s="466"/>
      <c r="B1247" s="466"/>
      <c r="C1247" s="466"/>
      <c r="D1247" s="466"/>
      <c r="E1247" s="466"/>
      <c r="F1247" s="466"/>
      <c r="G1247" s="466"/>
      <c r="H1247" s="466"/>
      <c r="I1247" s="466"/>
    </row>
    <row r="1248" spans="1:9" x14ac:dyDescent="0.2">
      <c r="A1248" s="466"/>
      <c r="B1248" s="466"/>
      <c r="C1248" s="466"/>
      <c r="D1248" s="466"/>
      <c r="E1248" s="466"/>
      <c r="F1248" s="466"/>
      <c r="G1248" s="466"/>
      <c r="H1248" s="466"/>
      <c r="I1248" s="466"/>
    </row>
    <row r="1249" spans="1:9" x14ac:dyDescent="0.2">
      <c r="A1249" s="466"/>
      <c r="B1249" s="466"/>
      <c r="C1249" s="466"/>
      <c r="D1249" s="466"/>
      <c r="E1249" s="466"/>
      <c r="F1249" s="466"/>
      <c r="G1249" s="466"/>
      <c r="H1249" s="466"/>
      <c r="I1249" s="466"/>
    </row>
    <row r="1250" spans="1:9" x14ac:dyDescent="0.2">
      <c r="A1250" s="466"/>
      <c r="B1250" s="466"/>
      <c r="C1250" s="466"/>
      <c r="D1250" s="466"/>
      <c r="E1250" s="466"/>
      <c r="F1250" s="466"/>
      <c r="G1250" s="466"/>
      <c r="H1250" s="466"/>
      <c r="I1250" s="466"/>
    </row>
    <row r="1251" spans="1:9" x14ac:dyDescent="0.2">
      <c r="A1251" s="466"/>
      <c r="B1251" s="466"/>
      <c r="C1251" s="466"/>
      <c r="D1251" s="466"/>
      <c r="E1251" s="466"/>
      <c r="F1251" s="466"/>
      <c r="G1251" s="466"/>
      <c r="H1251" s="466"/>
      <c r="I1251" s="466"/>
    </row>
    <row r="1252" spans="1:9" x14ac:dyDescent="0.2">
      <c r="A1252" s="466"/>
      <c r="B1252" s="466"/>
      <c r="C1252" s="466"/>
      <c r="D1252" s="466"/>
      <c r="E1252" s="466"/>
      <c r="F1252" s="466"/>
      <c r="G1252" s="466"/>
      <c r="H1252" s="466"/>
      <c r="I1252" s="466"/>
    </row>
    <row r="1253" spans="1:9" x14ac:dyDescent="0.2">
      <c r="A1253" s="466"/>
      <c r="B1253" s="466"/>
      <c r="C1253" s="466"/>
      <c r="D1253" s="466"/>
      <c r="E1253" s="466"/>
      <c r="F1253" s="466"/>
      <c r="G1253" s="466"/>
      <c r="H1253" s="466"/>
      <c r="I1253" s="466"/>
    </row>
    <row r="1254" spans="1:9" x14ac:dyDescent="0.2">
      <c r="A1254" s="466"/>
      <c r="B1254" s="466"/>
      <c r="C1254" s="466"/>
      <c r="D1254" s="466"/>
      <c r="E1254" s="466"/>
      <c r="F1254" s="466"/>
      <c r="G1254" s="466"/>
      <c r="H1254" s="466"/>
      <c r="I1254" s="466"/>
    </row>
    <row r="1255" spans="1:9" x14ac:dyDescent="0.2">
      <c r="A1255" s="466"/>
      <c r="B1255" s="466"/>
      <c r="C1255" s="466"/>
      <c r="D1255" s="466"/>
      <c r="E1255" s="466"/>
      <c r="F1255" s="466"/>
      <c r="G1255" s="466"/>
      <c r="H1255" s="466"/>
      <c r="I1255" s="466"/>
    </row>
    <row r="1256" spans="1:9" x14ac:dyDescent="0.2">
      <c r="A1256" s="466"/>
      <c r="B1256" s="466"/>
      <c r="C1256" s="466"/>
      <c r="D1256" s="466"/>
      <c r="E1256" s="466"/>
      <c r="F1256" s="466"/>
      <c r="G1256" s="466"/>
      <c r="H1256" s="466"/>
      <c r="I1256" s="466"/>
    </row>
    <row r="1257" spans="1:9" x14ac:dyDescent="0.2">
      <c r="A1257" s="466"/>
      <c r="B1257" s="466"/>
      <c r="C1257" s="466"/>
      <c r="D1257" s="466"/>
      <c r="E1257" s="466"/>
      <c r="F1257" s="466"/>
      <c r="G1257" s="466"/>
      <c r="H1257" s="466"/>
      <c r="I1257" s="466"/>
    </row>
    <row r="1258" spans="1:9" x14ac:dyDescent="0.2">
      <c r="A1258" s="466"/>
      <c r="B1258" s="466"/>
      <c r="C1258" s="466"/>
      <c r="D1258" s="466"/>
      <c r="E1258" s="466"/>
      <c r="F1258" s="466"/>
      <c r="G1258" s="466"/>
      <c r="H1258" s="466"/>
      <c r="I1258" s="466"/>
    </row>
    <row r="1259" spans="1:9" x14ac:dyDescent="0.2">
      <c r="A1259" s="466"/>
      <c r="B1259" s="466"/>
      <c r="C1259" s="466"/>
      <c r="D1259" s="466"/>
      <c r="E1259" s="466"/>
      <c r="F1259" s="466"/>
      <c r="G1259" s="466"/>
      <c r="H1259" s="466"/>
      <c r="I1259" s="466"/>
    </row>
    <row r="1260" spans="1:9" x14ac:dyDescent="0.2">
      <c r="A1260" s="466"/>
      <c r="B1260" s="466"/>
      <c r="C1260" s="466"/>
      <c r="D1260" s="466"/>
      <c r="E1260" s="466"/>
      <c r="F1260" s="466"/>
      <c r="G1260" s="466"/>
      <c r="H1260" s="466"/>
      <c r="I1260" s="466"/>
    </row>
    <row r="1261" spans="1:9" x14ac:dyDescent="0.2">
      <c r="A1261" s="466"/>
      <c r="B1261" s="466"/>
      <c r="C1261" s="466"/>
      <c r="D1261" s="466"/>
      <c r="E1261" s="466"/>
      <c r="F1261" s="466"/>
      <c r="G1261" s="466"/>
      <c r="H1261" s="466"/>
      <c r="I1261" s="466"/>
    </row>
    <row r="1262" spans="1:9" x14ac:dyDescent="0.2">
      <c r="A1262" s="466"/>
      <c r="B1262" s="466"/>
      <c r="C1262" s="466"/>
      <c r="D1262" s="466"/>
      <c r="E1262" s="466"/>
      <c r="F1262" s="466"/>
      <c r="G1262" s="466"/>
      <c r="H1262" s="466"/>
      <c r="I1262" s="466"/>
    </row>
    <row r="1263" spans="1:9" x14ac:dyDescent="0.2">
      <c r="A1263" s="466"/>
      <c r="B1263" s="466"/>
      <c r="C1263" s="466"/>
      <c r="D1263" s="466"/>
      <c r="E1263" s="466"/>
      <c r="F1263" s="466"/>
      <c r="G1263" s="466"/>
      <c r="H1263" s="466"/>
      <c r="I1263" s="466"/>
    </row>
    <row r="1264" spans="1:9" x14ac:dyDescent="0.2">
      <c r="A1264" s="466"/>
      <c r="B1264" s="466"/>
      <c r="C1264" s="466"/>
      <c r="D1264" s="466"/>
      <c r="E1264" s="466"/>
      <c r="F1264" s="466"/>
      <c r="G1264" s="466"/>
      <c r="H1264" s="466"/>
      <c r="I1264" s="466"/>
    </row>
    <row r="1265" spans="1:9" x14ac:dyDescent="0.2">
      <c r="A1265" s="466"/>
      <c r="B1265" s="466"/>
      <c r="C1265" s="466"/>
      <c r="D1265" s="466"/>
      <c r="E1265" s="466"/>
      <c r="F1265" s="466"/>
      <c r="G1265" s="466"/>
      <c r="H1265" s="466"/>
      <c r="I1265" s="466"/>
    </row>
    <row r="1266" spans="1:9" x14ac:dyDescent="0.2">
      <c r="A1266" s="466"/>
      <c r="B1266" s="466"/>
      <c r="C1266" s="466"/>
      <c r="D1266" s="466"/>
      <c r="E1266" s="466"/>
      <c r="F1266" s="466"/>
      <c r="G1266" s="466"/>
      <c r="H1266" s="466"/>
      <c r="I1266" s="466"/>
    </row>
    <row r="1267" spans="1:9" x14ac:dyDescent="0.2">
      <c r="A1267" s="466"/>
      <c r="B1267" s="466"/>
      <c r="C1267" s="466"/>
      <c r="D1267" s="466"/>
      <c r="E1267" s="466"/>
      <c r="F1267" s="466"/>
      <c r="G1267" s="466"/>
      <c r="H1267" s="466"/>
      <c r="I1267" s="466"/>
    </row>
    <row r="1268" spans="1:9" x14ac:dyDescent="0.2">
      <c r="A1268" s="466"/>
      <c r="B1268" s="466"/>
      <c r="C1268" s="466"/>
      <c r="D1268" s="466"/>
      <c r="E1268" s="466"/>
      <c r="F1268" s="466"/>
      <c r="G1268" s="466"/>
      <c r="H1268" s="466"/>
      <c r="I1268" s="466"/>
    </row>
    <row r="1269" spans="1:9" x14ac:dyDescent="0.2">
      <c r="A1269" s="466"/>
      <c r="B1269" s="466"/>
      <c r="C1269" s="466"/>
      <c r="D1269" s="466"/>
      <c r="E1269" s="466"/>
      <c r="F1269" s="466"/>
      <c r="G1269" s="466"/>
      <c r="H1269" s="466"/>
      <c r="I1269" s="466"/>
    </row>
    <row r="1270" spans="1:9" x14ac:dyDescent="0.2">
      <c r="A1270" s="466"/>
      <c r="B1270" s="466"/>
      <c r="C1270" s="466"/>
      <c r="D1270" s="466"/>
      <c r="E1270" s="466"/>
      <c r="F1270" s="466"/>
      <c r="G1270" s="466"/>
      <c r="H1270" s="466"/>
      <c r="I1270" s="466"/>
    </row>
    <row r="1271" spans="1:9" x14ac:dyDescent="0.2">
      <c r="A1271" s="466"/>
      <c r="B1271" s="466"/>
      <c r="C1271" s="466"/>
      <c r="D1271" s="466"/>
      <c r="E1271" s="466"/>
      <c r="F1271" s="466"/>
      <c r="G1271" s="466"/>
      <c r="H1271" s="466"/>
      <c r="I1271" s="466"/>
    </row>
    <row r="1272" spans="1:9" x14ac:dyDescent="0.2">
      <c r="A1272" s="466"/>
      <c r="B1272" s="466"/>
      <c r="C1272" s="466"/>
      <c r="D1272" s="466"/>
      <c r="E1272" s="466"/>
      <c r="F1272" s="466"/>
      <c r="G1272" s="466"/>
      <c r="H1272" s="466"/>
      <c r="I1272" s="466"/>
    </row>
    <row r="1273" spans="1:9" x14ac:dyDescent="0.2">
      <c r="A1273" s="466"/>
      <c r="B1273" s="466"/>
      <c r="C1273" s="466"/>
      <c r="D1273" s="466"/>
      <c r="E1273" s="466"/>
      <c r="F1273" s="466"/>
      <c r="G1273" s="466"/>
      <c r="H1273" s="466"/>
      <c r="I1273" s="466"/>
    </row>
    <row r="1274" spans="1:9" x14ac:dyDescent="0.2">
      <c r="A1274" s="466"/>
      <c r="B1274" s="466"/>
      <c r="C1274" s="466"/>
      <c r="D1274" s="466"/>
      <c r="E1274" s="466"/>
      <c r="F1274" s="466"/>
      <c r="G1274" s="466"/>
      <c r="H1274" s="466"/>
      <c r="I1274" s="466"/>
    </row>
    <row r="1275" spans="1:9" x14ac:dyDescent="0.2">
      <c r="A1275" s="466"/>
      <c r="B1275" s="466"/>
      <c r="C1275" s="466"/>
      <c r="D1275" s="466"/>
      <c r="E1275" s="466"/>
      <c r="F1275" s="466"/>
      <c r="G1275" s="466"/>
      <c r="H1275" s="466"/>
      <c r="I1275" s="466"/>
    </row>
    <row r="1276" spans="1:9" x14ac:dyDescent="0.2">
      <c r="A1276" s="466"/>
      <c r="B1276" s="466"/>
      <c r="C1276" s="466"/>
      <c r="D1276" s="466"/>
      <c r="E1276" s="466"/>
      <c r="F1276" s="466"/>
      <c r="G1276" s="466"/>
      <c r="H1276" s="466"/>
      <c r="I1276" s="466"/>
    </row>
    <row r="1277" spans="1:9" x14ac:dyDescent="0.2">
      <c r="A1277" s="466"/>
      <c r="B1277" s="466"/>
      <c r="C1277" s="466"/>
      <c r="D1277" s="466"/>
      <c r="E1277" s="466"/>
      <c r="F1277" s="466"/>
      <c r="G1277" s="466"/>
      <c r="H1277" s="466"/>
      <c r="I1277" s="466"/>
    </row>
    <row r="1278" spans="1:9" x14ac:dyDescent="0.2">
      <c r="A1278" s="466"/>
      <c r="B1278" s="466"/>
      <c r="C1278" s="466"/>
      <c r="D1278" s="466"/>
      <c r="E1278" s="466"/>
      <c r="F1278" s="466"/>
      <c r="G1278" s="466"/>
      <c r="H1278" s="466"/>
      <c r="I1278" s="466"/>
    </row>
    <row r="1279" spans="1:9" x14ac:dyDescent="0.2">
      <c r="A1279" s="466"/>
      <c r="B1279" s="466"/>
      <c r="C1279" s="466"/>
      <c r="D1279" s="466"/>
      <c r="E1279" s="466"/>
      <c r="F1279" s="466"/>
      <c r="G1279" s="466"/>
      <c r="H1279" s="466"/>
      <c r="I1279" s="466"/>
    </row>
    <row r="1280" spans="1:9" x14ac:dyDescent="0.2">
      <c r="A1280" s="466"/>
      <c r="B1280" s="466"/>
      <c r="C1280" s="466"/>
      <c r="D1280" s="466"/>
      <c r="E1280" s="466"/>
      <c r="F1280" s="466"/>
      <c r="G1280" s="466"/>
      <c r="H1280" s="466"/>
      <c r="I1280" s="466"/>
    </row>
    <row r="1281" spans="1:9" x14ac:dyDescent="0.2">
      <c r="A1281" s="466"/>
      <c r="B1281" s="466"/>
      <c r="C1281" s="466"/>
      <c r="D1281" s="466"/>
      <c r="E1281" s="466"/>
      <c r="F1281" s="466"/>
      <c r="G1281" s="466"/>
      <c r="H1281" s="466"/>
      <c r="I1281" s="466"/>
    </row>
    <row r="1282" spans="1:9" x14ac:dyDescent="0.2">
      <c r="A1282" s="466"/>
      <c r="B1282" s="466"/>
      <c r="C1282" s="466"/>
      <c r="D1282" s="466"/>
      <c r="E1282" s="466"/>
      <c r="F1282" s="466"/>
      <c r="G1282" s="466"/>
      <c r="H1282" s="466"/>
      <c r="I1282" s="466"/>
    </row>
    <row r="1283" spans="1:9" x14ac:dyDescent="0.2">
      <c r="A1283" s="466"/>
      <c r="B1283" s="466"/>
      <c r="C1283" s="466"/>
      <c r="D1283" s="466"/>
      <c r="E1283" s="466"/>
      <c r="F1283" s="466"/>
      <c r="G1283" s="466"/>
      <c r="H1283" s="466"/>
      <c r="I1283" s="466"/>
    </row>
    <row r="1284" spans="1:9" x14ac:dyDescent="0.2">
      <c r="A1284" s="466"/>
      <c r="B1284" s="466"/>
      <c r="C1284" s="466"/>
      <c r="D1284" s="466"/>
      <c r="E1284" s="466"/>
      <c r="F1284" s="466"/>
      <c r="G1284" s="466"/>
      <c r="H1284" s="466"/>
      <c r="I1284" s="466"/>
    </row>
    <row r="1285" spans="1:9" x14ac:dyDescent="0.2">
      <c r="A1285" s="466"/>
      <c r="B1285" s="466"/>
      <c r="C1285" s="466"/>
      <c r="D1285" s="466"/>
      <c r="E1285" s="466"/>
      <c r="F1285" s="466"/>
      <c r="G1285" s="466"/>
      <c r="H1285" s="466"/>
      <c r="I1285" s="466"/>
    </row>
    <row r="1286" spans="1:9" x14ac:dyDescent="0.2">
      <c r="A1286" s="466"/>
      <c r="B1286" s="466"/>
      <c r="C1286" s="466"/>
      <c r="D1286" s="466"/>
      <c r="E1286" s="466"/>
      <c r="F1286" s="466"/>
      <c r="G1286" s="466"/>
      <c r="H1286" s="466"/>
      <c r="I1286" s="466"/>
    </row>
    <row r="1287" spans="1:9" x14ac:dyDescent="0.2">
      <c r="A1287" s="466"/>
      <c r="B1287" s="466"/>
      <c r="C1287" s="466"/>
      <c r="D1287" s="466"/>
      <c r="E1287" s="466"/>
      <c r="F1287" s="466"/>
      <c r="G1287" s="466"/>
      <c r="H1287" s="466"/>
      <c r="I1287" s="466"/>
    </row>
    <row r="1288" spans="1:9" x14ac:dyDescent="0.2">
      <c r="A1288" s="466"/>
      <c r="B1288" s="466"/>
      <c r="C1288" s="466"/>
      <c r="D1288" s="466"/>
      <c r="E1288" s="466"/>
      <c r="F1288" s="466"/>
      <c r="G1288" s="466"/>
      <c r="H1288" s="466"/>
      <c r="I1288" s="466"/>
    </row>
    <row r="1289" spans="1:9" x14ac:dyDescent="0.2">
      <c r="A1289" s="466"/>
      <c r="B1289" s="466"/>
      <c r="C1289" s="466"/>
      <c r="D1289" s="466"/>
      <c r="E1289" s="466"/>
      <c r="F1289" s="466"/>
      <c r="G1289" s="466"/>
      <c r="H1289" s="466"/>
      <c r="I1289" s="466"/>
    </row>
    <row r="1290" spans="1:9" x14ac:dyDescent="0.2">
      <c r="A1290" s="466"/>
      <c r="B1290" s="466"/>
      <c r="C1290" s="466"/>
      <c r="D1290" s="466"/>
      <c r="E1290" s="466"/>
      <c r="F1290" s="466"/>
      <c r="G1290" s="466"/>
      <c r="H1290" s="466"/>
      <c r="I1290" s="466"/>
    </row>
    <row r="1291" spans="1:9" x14ac:dyDescent="0.2">
      <c r="A1291" s="466"/>
      <c r="B1291" s="466"/>
      <c r="C1291" s="466"/>
      <c r="D1291" s="466"/>
      <c r="E1291" s="466"/>
      <c r="F1291" s="466"/>
      <c r="G1291" s="466"/>
      <c r="H1291" s="466"/>
      <c r="I1291" s="466"/>
    </row>
    <row r="1292" spans="1:9" x14ac:dyDescent="0.2">
      <c r="A1292" s="466"/>
      <c r="B1292" s="466"/>
      <c r="C1292" s="466"/>
      <c r="D1292" s="466"/>
      <c r="E1292" s="466"/>
      <c r="F1292" s="466"/>
      <c r="G1292" s="466"/>
      <c r="H1292" s="466"/>
      <c r="I1292" s="466"/>
    </row>
    <row r="1293" spans="1:9" x14ac:dyDescent="0.2">
      <c r="A1293" s="466"/>
      <c r="B1293" s="466"/>
      <c r="C1293" s="466"/>
      <c r="D1293" s="466"/>
      <c r="E1293" s="466"/>
      <c r="F1293" s="466"/>
      <c r="G1293" s="466"/>
      <c r="H1293" s="466"/>
      <c r="I1293" s="466"/>
    </row>
    <row r="1294" spans="1:9" x14ac:dyDescent="0.2">
      <c r="A1294" s="466"/>
      <c r="B1294" s="466"/>
      <c r="C1294" s="466"/>
      <c r="D1294" s="466"/>
      <c r="E1294" s="466"/>
      <c r="F1294" s="466"/>
      <c r="G1294" s="466"/>
      <c r="H1294" s="466"/>
      <c r="I1294" s="466"/>
    </row>
    <row r="1295" spans="1:9" x14ac:dyDescent="0.2">
      <c r="A1295" s="466"/>
      <c r="B1295" s="466"/>
      <c r="C1295" s="466"/>
      <c r="D1295" s="466"/>
      <c r="E1295" s="466"/>
      <c r="F1295" s="466"/>
      <c r="G1295" s="466"/>
      <c r="H1295" s="466"/>
      <c r="I1295" s="466"/>
    </row>
    <row r="1296" spans="1:9" x14ac:dyDescent="0.2">
      <c r="A1296" s="466"/>
      <c r="B1296" s="466"/>
      <c r="C1296" s="466"/>
      <c r="D1296" s="466"/>
      <c r="E1296" s="466"/>
      <c r="F1296" s="466"/>
      <c r="G1296" s="466"/>
      <c r="H1296" s="466"/>
      <c r="I1296" s="466"/>
    </row>
    <row r="1297" spans="1:9" x14ac:dyDescent="0.2">
      <c r="A1297" s="466"/>
      <c r="B1297" s="466"/>
      <c r="C1297" s="466"/>
      <c r="D1297" s="466"/>
      <c r="E1297" s="466"/>
      <c r="F1297" s="466"/>
      <c r="G1297" s="466"/>
      <c r="H1297" s="466"/>
      <c r="I1297" s="466"/>
    </row>
    <row r="1298" spans="1:9" x14ac:dyDescent="0.2">
      <c r="A1298" s="466"/>
      <c r="B1298" s="466"/>
      <c r="C1298" s="466"/>
      <c r="D1298" s="466"/>
      <c r="E1298" s="466"/>
      <c r="F1298" s="466"/>
      <c r="G1298" s="466"/>
      <c r="H1298" s="466"/>
      <c r="I1298" s="466"/>
    </row>
    <row r="1299" spans="1:9" x14ac:dyDescent="0.2">
      <c r="A1299" s="466"/>
      <c r="B1299" s="466"/>
      <c r="C1299" s="466"/>
      <c r="D1299" s="466"/>
      <c r="E1299" s="466"/>
      <c r="F1299" s="466"/>
      <c r="G1299" s="466"/>
      <c r="H1299" s="466"/>
      <c r="I1299" s="466"/>
    </row>
    <row r="1300" spans="1:9" x14ac:dyDescent="0.2">
      <c r="A1300" s="466"/>
      <c r="B1300" s="466"/>
      <c r="C1300" s="466"/>
      <c r="D1300" s="466"/>
      <c r="E1300" s="466"/>
      <c r="F1300" s="466"/>
      <c r="G1300" s="466"/>
      <c r="H1300" s="466"/>
      <c r="I1300" s="466"/>
    </row>
    <row r="1301" spans="1:9" x14ac:dyDescent="0.2">
      <c r="A1301" s="466"/>
      <c r="B1301" s="466"/>
      <c r="C1301" s="466"/>
      <c r="D1301" s="466"/>
      <c r="E1301" s="466"/>
      <c r="F1301" s="466"/>
      <c r="G1301" s="466"/>
      <c r="H1301" s="466"/>
      <c r="I1301" s="466"/>
    </row>
    <row r="1302" spans="1:9" x14ac:dyDescent="0.2">
      <c r="A1302" s="466"/>
      <c r="B1302" s="466"/>
      <c r="C1302" s="466"/>
      <c r="D1302" s="466"/>
      <c r="E1302" s="466"/>
      <c r="F1302" s="466"/>
      <c r="G1302" s="466"/>
      <c r="H1302" s="466"/>
      <c r="I1302" s="466"/>
    </row>
    <row r="1303" spans="1:9" x14ac:dyDescent="0.2">
      <c r="A1303" s="466"/>
      <c r="B1303" s="466"/>
      <c r="C1303" s="466"/>
      <c r="D1303" s="466"/>
      <c r="E1303" s="466"/>
      <c r="F1303" s="466"/>
      <c r="G1303" s="466"/>
      <c r="H1303" s="466"/>
      <c r="I1303" s="466"/>
    </row>
    <row r="1304" spans="1:9" x14ac:dyDescent="0.2">
      <c r="A1304" s="466"/>
      <c r="B1304" s="466"/>
      <c r="C1304" s="466"/>
      <c r="D1304" s="466"/>
      <c r="E1304" s="466"/>
      <c r="F1304" s="466"/>
      <c r="G1304" s="466"/>
      <c r="H1304" s="466"/>
      <c r="I1304" s="466"/>
    </row>
    <row r="1305" spans="1:9" x14ac:dyDescent="0.2">
      <c r="A1305" s="466"/>
      <c r="B1305" s="466"/>
      <c r="C1305" s="466"/>
      <c r="D1305" s="466"/>
      <c r="E1305" s="466"/>
      <c r="F1305" s="466"/>
      <c r="G1305" s="466"/>
      <c r="H1305" s="466"/>
      <c r="I1305" s="466"/>
    </row>
    <row r="1306" spans="1:9" x14ac:dyDescent="0.2">
      <c r="A1306" s="466"/>
      <c r="B1306" s="466"/>
      <c r="C1306" s="466"/>
      <c r="D1306" s="466"/>
      <c r="E1306" s="466"/>
      <c r="F1306" s="466"/>
      <c r="G1306" s="466"/>
      <c r="H1306" s="466"/>
      <c r="I1306" s="466"/>
    </row>
    <row r="1307" spans="1:9" x14ac:dyDescent="0.2">
      <c r="A1307" s="466"/>
      <c r="B1307" s="466"/>
      <c r="C1307" s="466"/>
      <c r="D1307" s="466"/>
      <c r="E1307" s="466"/>
      <c r="F1307" s="466"/>
      <c r="G1307" s="466"/>
      <c r="H1307" s="466"/>
      <c r="I1307" s="466"/>
    </row>
    <row r="1308" spans="1:9" x14ac:dyDescent="0.2">
      <c r="A1308" s="466"/>
      <c r="B1308" s="466"/>
      <c r="C1308" s="466"/>
      <c r="D1308" s="466"/>
      <c r="E1308" s="466"/>
      <c r="F1308" s="466"/>
      <c r="G1308" s="466"/>
      <c r="H1308" s="466"/>
      <c r="I1308" s="466"/>
    </row>
    <row r="1309" spans="1:9" x14ac:dyDescent="0.2">
      <c r="A1309" s="466"/>
      <c r="B1309" s="466"/>
      <c r="C1309" s="466"/>
      <c r="D1309" s="466"/>
      <c r="E1309" s="466"/>
      <c r="F1309" s="466"/>
      <c r="G1309" s="466"/>
      <c r="H1309" s="466"/>
      <c r="I1309" s="466"/>
    </row>
    <row r="1310" spans="1:9" x14ac:dyDescent="0.2">
      <c r="A1310" s="466"/>
      <c r="B1310" s="466"/>
      <c r="C1310" s="466"/>
      <c r="D1310" s="466"/>
      <c r="E1310" s="466"/>
      <c r="F1310" s="466"/>
      <c r="G1310" s="466"/>
      <c r="H1310" s="466"/>
      <c r="I1310" s="466"/>
    </row>
    <row r="1311" spans="1:9" x14ac:dyDescent="0.2">
      <c r="A1311" s="466"/>
      <c r="B1311" s="466"/>
      <c r="C1311" s="466"/>
      <c r="D1311" s="466"/>
      <c r="E1311" s="466"/>
      <c r="F1311" s="466"/>
      <c r="G1311" s="466"/>
      <c r="H1311" s="466"/>
      <c r="I1311" s="466"/>
    </row>
    <row r="1312" spans="1:9" x14ac:dyDescent="0.2">
      <c r="A1312" s="466"/>
      <c r="B1312" s="466"/>
      <c r="C1312" s="466"/>
      <c r="D1312" s="466"/>
      <c r="E1312" s="466"/>
      <c r="F1312" s="466"/>
      <c r="G1312" s="466"/>
      <c r="H1312" s="466"/>
      <c r="I1312" s="466"/>
    </row>
    <row r="1313" spans="1:9" x14ac:dyDescent="0.2">
      <c r="A1313" s="466"/>
      <c r="B1313" s="466"/>
      <c r="C1313" s="466"/>
      <c r="D1313" s="466"/>
      <c r="E1313" s="466"/>
      <c r="F1313" s="466"/>
      <c r="G1313" s="466"/>
      <c r="H1313" s="466"/>
      <c r="I1313" s="466"/>
    </row>
    <row r="1314" spans="1:9" x14ac:dyDescent="0.2">
      <c r="A1314" s="466"/>
      <c r="B1314" s="466"/>
      <c r="C1314" s="466"/>
      <c r="D1314" s="466"/>
      <c r="E1314" s="466"/>
      <c r="F1314" s="466"/>
      <c r="G1314" s="466"/>
      <c r="H1314" s="466"/>
      <c r="I1314" s="466"/>
    </row>
    <row r="1315" spans="1:9" x14ac:dyDescent="0.2">
      <c r="A1315" s="466"/>
      <c r="B1315" s="466"/>
      <c r="C1315" s="466"/>
      <c r="D1315" s="466"/>
      <c r="E1315" s="466"/>
      <c r="F1315" s="466"/>
      <c r="G1315" s="466"/>
      <c r="H1315" s="466"/>
      <c r="I1315" s="466"/>
    </row>
    <row r="1316" spans="1:9" x14ac:dyDescent="0.2">
      <c r="A1316" s="466"/>
      <c r="B1316" s="466"/>
      <c r="C1316" s="466"/>
      <c r="D1316" s="466"/>
      <c r="E1316" s="466"/>
      <c r="F1316" s="466"/>
      <c r="G1316" s="466"/>
      <c r="H1316" s="466"/>
      <c r="I1316" s="466"/>
    </row>
    <row r="1317" spans="1:9" x14ac:dyDescent="0.2">
      <c r="A1317" s="466"/>
      <c r="B1317" s="466"/>
      <c r="C1317" s="466"/>
      <c r="D1317" s="466"/>
      <c r="E1317" s="466"/>
      <c r="F1317" s="466"/>
      <c r="G1317" s="466"/>
      <c r="H1317" s="466"/>
      <c r="I1317" s="466"/>
    </row>
    <row r="1318" spans="1:9" x14ac:dyDescent="0.2">
      <c r="A1318" s="466"/>
      <c r="B1318" s="466"/>
      <c r="C1318" s="466"/>
      <c r="D1318" s="466"/>
      <c r="E1318" s="466"/>
      <c r="F1318" s="466"/>
      <c r="G1318" s="466"/>
      <c r="H1318" s="466"/>
      <c r="I1318" s="466"/>
    </row>
    <row r="1319" spans="1:9" x14ac:dyDescent="0.2">
      <c r="A1319" s="466"/>
      <c r="B1319" s="466"/>
      <c r="C1319" s="466"/>
      <c r="D1319" s="466"/>
      <c r="E1319" s="466"/>
      <c r="F1319" s="466"/>
      <c r="G1319" s="466"/>
      <c r="H1319" s="466"/>
      <c r="I1319" s="466"/>
    </row>
    <row r="1320" spans="1:9" x14ac:dyDescent="0.2">
      <c r="A1320" s="466"/>
      <c r="B1320" s="466"/>
      <c r="C1320" s="466"/>
      <c r="D1320" s="466"/>
      <c r="E1320" s="466"/>
      <c r="F1320" s="466"/>
      <c r="G1320" s="466"/>
      <c r="H1320" s="466"/>
      <c r="I1320" s="466"/>
    </row>
    <row r="1321" spans="1:9" x14ac:dyDescent="0.2">
      <c r="A1321" s="466"/>
      <c r="B1321" s="466"/>
      <c r="C1321" s="466"/>
      <c r="D1321" s="466"/>
      <c r="E1321" s="466"/>
      <c r="F1321" s="466"/>
      <c r="G1321" s="466"/>
      <c r="H1321" s="466"/>
      <c r="I1321" s="466"/>
    </row>
    <row r="1322" spans="1:9" x14ac:dyDescent="0.2">
      <c r="A1322" s="466"/>
      <c r="B1322" s="466"/>
      <c r="C1322" s="466"/>
      <c r="D1322" s="466"/>
      <c r="E1322" s="466"/>
      <c r="F1322" s="466"/>
      <c r="G1322" s="466"/>
      <c r="H1322" s="466"/>
      <c r="I1322" s="466"/>
    </row>
    <row r="1323" spans="1:9" x14ac:dyDescent="0.2">
      <c r="A1323" s="466"/>
      <c r="B1323" s="466"/>
      <c r="C1323" s="466"/>
      <c r="D1323" s="466"/>
      <c r="E1323" s="466"/>
      <c r="F1323" s="466"/>
      <c r="G1323" s="466"/>
      <c r="H1323" s="466"/>
      <c r="I1323" s="466"/>
    </row>
    <row r="1324" spans="1:9" x14ac:dyDescent="0.2">
      <c r="A1324" s="466"/>
      <c r="B1324" s="466"/>
      <c r="C1324" s="466"/>
      <c r="D1324" s="466"/>
      <c r="E1324" s="466"/>
      <c r="F1324" s="466"/>
      <c r="G1324" s="466"/>
      <c r="H1324" s="466"/>
      <c r="I1324" s="466"/>
    </row>
    <row r="1325" spans="1:9" x14ac:dyDescent="0.2">
      <c r="A1325" s="466"/>
      <c r="B1325" s="466"/>
      <c r="C1325" s="466"/>
      <c r="D1325" s="466"/>
      <c r="E1325" s="466"/>
      <c r="F1325" s="466"/>
      <c r="G1325" s="466"/>
      <c r="H1325" s="466"/>
      <c r="I1325" s="466"/>
    </row>
    <row r="1326" spans="1:9" x14ac:dyDescent="0.2">
      <c r="A1326" s="466"/>
      <c r="B1326" s="466"/>
      <c r="C1326" s="466"/>
      <c r="D1326" s="466"/>
      <c r="E1326" s="466"/>
      <c r="F1326" s="466"/>
      <c r="G1326" s="466"/>
      <c r="H1326" s="466"/>
      <c r="I1326" s="466"/>
    </row>
    <row r="1327" spans="1:9" x14ac:dyDescent="0.2">
      <c r="A1327" s="466"/>
      <c r="B1327" s="466"/>
      <c r="C1327" s="466"/>
      <c r="D1327" s="466"/>
      <c r="E1327" s="466"/>
      <c r="F1327" s="466"/>
      <c r="G1327" s="466"/>
      <c r="H1327" s="466"/>
      <c r="I1327" s="466"/>
    </row>
    <row r="1328" spans="1:9" x14ac:dyDescent="0.2">
      <c r="A1328" s="466"/>
      <c r="B1328" s="466"/>
      <c r="C1328" s="466"/>
      <c r="D1328" s="466"/>
      <c r="E1328" s="466"/>
      <c r="F1328" s="466"/>
      <c r="G1328" s="466"/>
      <c r="H1328" s="466"/>
      <c r="I1328" s="466"/>
    </row>
    <row r="1329" spans="1:9" x14ac:dyDescent="0.2">
      <c r="A1329" s="466"/>
      <c r="B1329" s="466"/>
      <c r="C1329" s="466"/>
      <c r="D1329" s="466"/>
      <c r="E1329" s="466"/>
      <c r="F1329" s="466"/>
      <c r="G1329" s="466"/>
      <c r="H1329" s="466"/>
      <c r="I1329" s="466"/>
    </row>
    <row r="1330" spans="1:9" x14ac:dyDescent="0.2">
      <c r="A1330" s="466"/>
      <c r="B1330" s="466"/>
      <c r="C1330" s="466"/>
      <c r="D1330" s="466"/>
      <c r="E1330" s="466"/>
      <c r="F1330" s="466"/>
      <c r="G1330" s="466"/>
      <c r="H1330" s="466"/>
      <c r="I1330" s="466"/>
    </row>
    <row r="1331" spans="1:9" x14ac:dyDescent="0.2">
      <c r="A1331" s="466"/>
      <c r="B1331" s="466"/>
      <c r="C1331" s="466"/>
      <c r="D1331" s="466"/>
      <c r="E1331" s="466"/>
      <c r="F1331" s="466"/>
      <c r="G1331" s="466"/>
      <c r="H1331" s="466"/>
      <c r="I1331" s="466"/>
    </row>
    <row r="1332" spans="1:9" x14ac:dyDescent="0.2">
      <c r="A1332" s="466"/>
      <c r="B1332" s="466"/>
      <c r="C1332" s="466"/>
      <c r="D1332" s="466"/>
      <c r="E1332" s="466"/>
      <c r="F1332" s="466"/>
      <c r="G1332" s="466"/>
      <c r="H1332" s="466"/>
      <c r="I1332" s="466"/>
    </row>
    <row r="1333" spans="1:9" x14ac:dyDescent="0.2">
      <c r="A1333" s="466"/>
      <c r="B1333" s="466"/>
      <c r="C1333" s="466"/>
      <c r="D1333" s="466"/>
      <c r="E1333" s="466"/>
      <c r="F1333" s="466"/>
      <c r="G1333" s="466"/>
      <c r="H1333" s="466"/>
      <c r="I1333" s="466"/>
    </row>
    <row r="1334" spans="1:9" x14ac:dyDescent="0.2">
      <c r="A1334" s="466"/>
      <c r="B1334" s="466"/>
      <c r="C1334" s="466"/>
      <c r="D1334" s="466"/>
      <c r="E1334" s="466"/>
      <c r="F1334" s="466"/>
      <c r="G1334" s="466"/>
      <c r="H1334" s="466"/>
      <c r="I1334" s="466"/>
    </row>
    <row r="1335" spans="1:9" x14ac:dyDescent="0.2">
      <c r="A1335" s="466"/>
      <c r="B1335" s="466"/>
      <c r="C1335" s="466"/>
      <c r="D1335" s="466"/>
      <c r="E1335" s="466"/>
      <c r="F1335" s="466"/>
      <c r="G1335" s="466"/>
      <c r="H1335" s="466"/>
      <c r="I1335" s="466"/>
    </row>
    <row r="1336" spans="1:9" x14ac:dyDescent="0.2">
      <c r="A1336" s="466"/>
      <c r="B1336" s="466"/>
      <c r="C1336" s="466"/>
      <c r="D1336" s="466"/>
      <c r="E1336" s="466"/>
      <c r="F1336" s="466"/>
      <c r="G1336" s="466"/>
      <c r="H1336" s="466"/>
      <c r="I1336" s="466"/>
    </row>
    <row r="1337" spans="1:9" x14ac:dyDescent="0.2">
      <c r="A1337" s="466"/>
      <c r="B1337" s="466"/>
      <c r="C1337" s="466"/>
      <c r="D1337" s="466"/>
      <c r="E1337" s="466"/>
      <c r="F1337" s="466"/>
      <c r="G1337" s="466"/>
      <c r="H1337" s="466"/>
      <c r="I1337" s="466"/>
    </row>
    <row r="1338" spans="1:9" x14ac:dyDescent="0.2">
      <c r="A1338" s="466"/>
      <c r="B1338" s="466"/>
      <c r="C1338" s="466"/>
      <c r="D1338" s="466"/>
      <c r="E1338" s="466"/>
      <c r="F1338" s="466"/>
      <c r="G1338" s="466"/>
      <c r="H1338" s="466"/>
      <c r="I1338" s="466"/>
    </row>
    <row r="1339" spans="1:9" x14ac:dyDescent="0.2">
      <c r="A1339" s="466"/>
      <c r="B1339" s="466"/>
      <c r="C1339" s="466"/>
      <c r="D1339" s="466"/>
      <c r="E1339" s="466"/>
      <c r="F1339" s="466"/>
      <c r="G1339" s="466"/>
      <c r="H1339" s="466"/>
      <c r="I1339" s="466"/>
    </row>
    <row r="1340" spans="1:9" x14ac:dyDescent="0.2">
      <c r="A1340" s="466"/>
      <c r="B1340" s="466"/>
      <c r="C1340" s="466"/>
      <c r="D1340" s="466"/>
      <c r="E1340" s="466"/>
      <c r="F1340" s="466"/>
      <c r="G1340" s="466"/>
      <c r="H1340" s="466"/>
      <c r="I1340" s="466"/>
    </row>
    <row r="1341" spans="1:9" x14ac:dyDescent="0.2">
      <c r="A1341" s="466"/>
      <c r="B1341" s="466"/>
      <c r="C1341" s="466"/>
      <c r="D1341" s="466"/>
      <c r="E1341" s="466"/>
      <c r="F1341" s="466"/>
      <c r="G1341" s="466"/>
      <c r="H1341" s="466"/>
      <c r="I1341" s="466"/>
    </row>
    <row r="1342" spans="1:9" x14ac:dyDescent="0.2">
      <c r="A1342" s="466"/>
      <c r="B1342" s="466"/>
      <c r="C1342" s="466"/>
      <c r="D1342" s="466"/>
      <c r="E1342" s="466"/>
      <c r="F1342" s="466"/>
      <c r="G1342" s="466"/>
      <c r="H1342" s="466"/>
      <c r="I1342" s="466"/>
    </row>
    <row r="1343" spans="1:9" x14ac:dyDescent="0.2">
      <c r="A1343" s="466"/>
      <c r="B1343" s="466"/>
      <c r="C1343" s="466"/>
      <c r="D1343" s="466"/>
      <c r="E1343" s="466"/>
      <c r="F1343" s="466"/>
      <c r="G1343" s="466"/>
      <c r="H1343" s="466"/>
      <c r="I1343" s="466"/>
    </row>
    <row r="1344" spans="1:9" x14ac:dyDescent="0.2">
      <c r="A1344" s="466"/>
      <c r="B1344" s="466"/>
      <c r="C1344" s="466"/>
      <c r="D1344" s="466"/>
      <c r="E1344" s="466"/>
      <c r="F1344" s="466"/>
      <c r="G1344" s="466"/>
      <c r="H1344" s="466"/>
      <c r="I1344" s="466"/>
    </row>
    <row r="1345" spans="1:9" x14ac:dyDescent="0.2">
      <c r="A1345" s="466"/>
      <c r="B1345" s="466"/>
      <c r="C1345" s="466"/>
      <c r="D1345" s="466"/>
      <c r="E1345" s="466"/>
      <c r="F1345" s="466"/>
      <c r="G1345" s="466"/>
      <c r="H1345" s="466"/>
      <c r="I1345" s="466"/>
    </row>
    <row r="1346" spans="1:9" x14ac:dyDescent="0.2">
      <c r="A1346" s="466"/>
      <c r="B1346" s="466"/>
      <c r="C1346" s="466"/>
      <c r="D1346" s="466"/>
      <c r="E1346" s="466"/>
      <c r="F1346" s="466"/>
      <c r="G1346" s="466"/>
      <c r="H1346" s="466"/>
      <c r="I1346" s="466"/>
    </row>
    <row r="1347" spans="1:9" x14ac:dyDescent="0.2">
      <c r="A1347" s="466"/>
      <c r="B1347" s="466"/>
      <c r="C1347" s="466"/>
      <c r="D1347" s="466"/>
      <c r="E1347" s="466"/>
      <c r="F1347" s="466"/>
      <c r="G1347" s="466"/>
      <c r="H1347" s="466"/>
      <c r="I1347" s="466"/>
    </row>
    <row r="1348" spans="1:9" x14ac:dyDescent="0.2">
      <c r="A1348" s="466"/>
      <c r="B1348" s="466"/>
      <c r="C1348" s="466"/>
      <c r="D1348" s="466"/>
      <c r="E1348" s="466"/>
      <c r="F1348" s="466"/>
      <c r="G1348" s="466"/>
      <c r="H1348" s="466"/>
      <c r="I1348" s="466"/>
    </row>
    <row r="1349" spans="1:9" x14ac:dyDescent="0.2">
      <c r="A1349" s="466"/>
      <c r="B1349" s="466"/>
      <c r="C1349" s="466"/>
      <c r="D1349" s="466"/>
      <c r="E1349" s="466"/>
      <c r="F1349" s="466"/>
      <c r="G1349" s="466"/>
      <c r="H1349" s="466"/>
      <c r="I1349" s="466"/>
    </row>
    <row r="1350" spans="1:9" x14ac:dyDescent="0.2">
      <c r="A1350" s="466"/>
      <c r="B1350" s="466"/>
      <c r="C1350" s="466"/>
      <c r="D1350" s="466"/>
      <c r="E1350" s="466"/>
      <c r="F1350" s="466"/>
      <c r="G1350" s="466"/>
      <c r="H1350" s="466"/>
      <c r="I1350" s="466"/>
    </row>
    <row r="1351" spans="1:9" x14ac:dyDescent="0.2">
      <c r="A1351" s="466"/>
      <c r="B1351" s="466"/>
      <c r="C1351" s="466"/>
      <c r="D1351" s="466"/>
      <c r="E1351" s="466"/>
      <c r="F1351" s="466"/>
      <c r="G1351" s="466"/>
      <c r="H1351" s="466"/>
      <c r="I1351" s="466"/>
    </row>
    <row r="1352" spans="1:9" x14ac:dyDescent="0.2">
      <c r="A1352" s="466"/>
      <c r="B1352" s="466"/>
      <c r="C1352" s="466"/>
      <c r="D1352" s="466"/>
      <c r="E1352" s="466"/>
      <c r="F1352" s="466"/>
      <c r="G1352" s="466"/>
      <c r="H1352" s="466"/>
      <c r="I1352" s="466"/>
    </row>
    <row r="1353" spans="1:9" x14ac:dyDescent="0.2">
      <c r="A1353" s="466"/>
      <c r="B1353" s="466"/>
      <c r="C1353" s="466"/>
      <c r="D1353" s="466"/>
      <c r="E1353" s="466"/>
      <c r="F1353" s="466"/>
      <c r="G1353" s="466"/>
      <c r="H1353" s="466"/>
      <c r="I1353" s="466"/>
    </row>
    <row r="1354" spans="1:9" x14ac:dyDescent="0.2">
      <c r="A1354" s="466"/>
      <c r="B1354" s="466"/>
      <c r="C1354" s="466"/>
      <c r="D1354" s="466"/>
      <c r="E1354" s="466"/>
      <c r="F1354" s="466"/>
      <c r="G1354" s="466"/>
      <c r="H1354" s="466"/>
      <c r="I1354" s="466"/>
    </row>
    <row r="1355" spans="1:9" x14ac:dyDescent="0.2">
      <c r="A1355" s="466"/>
      <c r="B1355" s="466"/>
      <c r="C1355" s="466"/>
      <c r="D1355" s="466"/>
      <c r="E1355" s="466"/>
      <c r="F1355" s="466"/>
      <c r="G1355" s="466"/>
      <c r="H1355" s="466"/>
      <c r="I1355" s="466"/>
    </row>
    <row r="1356" spans="1:9" x14ac:dyDescent="0.2">
      <c r="A1356" s="466"/>
      <c r="B1356" s="466"/>
      <c r="C1356" s="466"/>
      <c r="D1356" s="466"/>
      <c r="E1356" s="466"/>
      <c r="F1356" s="466"/>
      <c r="G1356" s="466"/>
      <c r="H1356" s="466"/>
      <c r="I1356" s="466"/>
    </row>
    <row r="1357" spans="1:9" x14ac:dyDescent="0.2">
      <c r="A1357" s="466"/>
      <c r="B1357" s="466"/>
      <c r="C1357" s="466"/>
      <c r="D1357" s="466"/>
      <c r="E1357" s="466"/>
      <c r="F1357" s="466"/>
      <c r="G1357" s="466"/>
      <c r="H1357" s="466"/>
      <c r="I1357" s="466"/>
    </row>
    <row r="1358" spans="1:9" x14ac:dyDescent="0.2">
      <c r="A1358" s="466"/>
      <c r="B1358" s="466"/>
      <c r="C1358" s="466"/>
      <c r="D1358" s="466"/>
      <c r="E1358" s="466"/>
      <c r="F1358" s="466"/>
      <c r="G1358" s="466"/>
      <c r="H1358" s="466"/>
      <c r="I1358" s="466"/>
    </row>
    <row r="1359" spans="1:9" x14ac:dyDescent="0.2">
      <c r="A1359" s="466"/>
      <c r="B1359" s="466"/>
      <c r="C1359" s="466"/>
      <c r="D1359" s="466"/>
      <c r="E1359" s="466"/>
      <c r="F1359" s="466"/>
      <c r="G1359" s="466"/>
      <c r="H1359" s="466"/>
      <c r="I1359" s="466"/>
    </row>
    <row r="1360" spans="1:9" x14ac:dyDescent="0.2">
      <c r="A1360" s="466"/>
      <c r="B1360" s="466"/>
      <c r="C1360" s="466"/>
      <c r="D1360" s="466"/>
      <c r="E1360" s="466"/>
      <c r="F1360" s="466"/>
      <c r="G1360" s="466"/>
      <c r="H1360" s="466"/>
      <c r="I1360" s="466"/>
    </row>
    <row r="1361" spans="1:9" x14ac:dyDescent="0.2">
      <c r="A1361" s="466"/>
      <c r="B1361" s="466"/>
      <c r="C1361" s="466"/>
      <c r="D1361" s="466"/>
      <c r="E1361" s="466"/>
      <c r="F1361" s="466"/>
      <c r="G1361" s="466"/>
      <c r="H1361" s="466"/>
      <c r="I1361" s="466"/>
    </row>
    <row r="1362" spans="1:9" x14ac:dyDescent="0.2">
      <c r="A1362" s="466"/>
      <c r="B1362" s="466"/>
      <c r="C1362" s="466"/>
      <c r="D1362" s="466"/>
      <c r="E1362" s="466"/>
      <c r="F1362" s="466"/>
      <c r="G1362" s="466"/>
      <c r="H1362" s="466"/>
      <c r="I1362" s="466"/>
    </row>
    <row r="1363" spans="1:9" x14ac:dyDescent="0.2">
      <c r="A1363" s="466"/>
      <c r="B1363" s="466"/>
      <c r="C1363" s="466"/>
      <c r="D1363" s="466"/>
      <c r="E1363" s="466"/>
      <c r="F1363" s="466"/>
      <c r="G1363" s="466"/>
      <c r="H1363" s="466"/>
      <c r="I1363" s="466"/>
    </row>
    <row r="1364" spans="1:9" x14ac:dyDescent="0.2">
      <c r="A1364" s="466"/>
      <c r="B1364" s="466"/>
      <c r="C1364" s="466"/>
      <c r="D1364" s="466"/>
      <c r="E1364" s="466"/>
      <c r="F1364" s="466"/>
      <c r="G1364" s="466"/>
      <c r="H1364" s="466"/>
      <c r="I1364" s="466"/>
    </row>
    <row r="1365" spans="1:9" x14ac:dyDescent="0.2">
      <c r="A1365" s="466"/>
      <c r="B1365" s="466"/>
      <c r="C1365" s="466"/>
      <c r="D1365" s="466"/>
      <c r="E1365" s="466"/>
      <c r="F1365" s="466"/>
      <c r="G1365" s="466"/>
      <c r="H1365" s="466"/>
      <c r="I1365" s="466"/>
    </row>
    <row r="1366" spans="1:9" x14ac:dyDescent="0.2">
      <c r="A1366" s="466"/>
      <c r="B1366" s="466"/>
      <c r="C1366" s="466"/>
      <c r="D1366" s="466"/>
      <c r="E1366" s="466"/>
      <c r="F1366" s="466"/>
      <c r="G1366" s="466"/>
      <c r="H1366" s="466"/>
      <c r="I1366" s="466"/>
    </row>
    <row r="1367" spans="1:9" x14ac:dyDescent="0.2">
      <c r="A1367" s="466"/>
      <c r="B1367" s="466"/>
      <c r="C1367" s="466"/>
      <c r="D1367" s="466"/>
      <c r="E1367" s="466"/>
      <c r="F1367" s="466"/>
      <c r="G1367" s="466"/>
      <c r="H1367" s="466"/>
      <c r="I1367" s="466"/>
    </row>
    <row r="1368" spans="1:9" x14ac:dyDescent="0.2">
      <c r="A1368" s="466"/>
      <c r="B1368" s="466"/>
      <c r="C1368" s="466"/>
      <c r="D1368" s="466"/>
      <c r="E1368" s="466"/>
      <c r="F1368" s="466"/>
      <c r="G1368" s="466"/>
      <c r="H1368" s="466"/>
      <c r="I1368" s="466"/>
    </row>
    <row r="1369" spans="1:9" x14ac:dyDescent="0.2">
      <c r="A1369" s="466"/>
      <c r="B1369" s="466"/>
      <c r="C1369" s="466"/>
      <c r="D1369" s="466"/>
      <c r="E1369" s="466"/>
      <c r="F1369" s="466"/>
      <c r="G1369" s="466"/>
      <c r="H1369" s="466"/>
      <c r="I1369" s="466"/>
    </row>
    <row r="1370" spans="1:9" x14ac:dyDescent="0.2">
      <c r="A1370" s="466"/>
      <c r="B1370" s="466"/>
      <c r="C1370" s="466"/>
      <c r="D1370" s="466"/>
      <c r="E1370" s="466"/>
      <c r="F1370" s="466"/>
      <c r="G1370" s="466"/>
      <c r="H1370" s="466"/>
      <c r="I1370" s="466"/>
    </row>
    <row r="1371" spans="1:9" x14ac:dyDescent="0.2">
      <c r="A1371" s="466"/>
      <c r="B1371" s="466"/>
      <c r="C1371" s="466"/>
      <c r="D1371" s="466"/>
      <c r="E1371" s="466"/>
      <c r="F1371" s="466"/>
      <c r="G1371" s="466"/>
      <c r="H1371" s="466"/>
      <c r="I1371" s="466"/>
    </row>
    <row r="1372" spans="1:9" x14ac:dyDescent="0.2">
      <c r="A1372" s="466"/>
      <c r="B1372" s="466"/>
      <c r="C1372" s="466"/>
      <c r="D1372" s="466"/>
      <c r="E1372" s="466"/>
      <c r="F1372" s="466"/>
      <c r="G1372" s="466"/>
      <c r="H1372" s="466"/>
      <c r="I1372" s="466"/>
    </row>
    <row r="1373" spans="1:9" x14ac:dyDescent="0.2">
      <c r="A1373" s="466"/>
      <c r="B1373" s="466"/>
      <c r="C1373" s="466"/>
      <c r="D1373" s="466"/>
      <c r="E1373" s="466"/>
      <c r="F1373" s="466"/>
      <c r="G1373" s="466"/>
      <c r="H1373" s="466"/>
      <c r="I1373" s="466"/>
    </row>
    <row r="1374" spans="1:9" x14ac:dyDescent="0.2">
      <c r="A1374" s="466"/>
      <c r="B1374" s="466"/>
      <c r="C1374" s="466"/>
      <c r="D1374" s="466"/>
      <c r="E1374" s="466"/>
      <c r="F1374" s="466"/>
      <c r="G1374" s="466"/>
      <c r="H1374" s="466"/>
      <c r="I1374" s="466"/>
    </row>
    <row r="1375" spans="1:9" x14ac:dyDescent="0.2">
      <c r="A1375" s="466"/>
      <c r="B1375" s="466"/>
      <c r="C1375" s="466"/>
      <c r="D1375" s="466"/>
      <c r="E1375" s="466"/>
      <c r="F1375" s="466"/>
      <c r="G1375" s="466"/>
      <c r="H1375" s="466"/>
      <c r="I1375" s="466"/>
    </row>
    <row r="1376" spans="1:9" x14ac:dyDescent="0.2">
      <c r="A1376" s="466"/>
      <c r="B1376" s="466"/>
      <c r="C1376" s="466"/>
      <c r="D1376" s="466"/>
      <c r="E1376" s="466"/>
      <c r="F1376" s="466"/>
      <c r="G1376" s="466"/>
      <c r="H1376" s="466"/>
      <c r="I1376" s="466"/>
    </row>
    <row r="1377" spans="1:9" x14ac:dyDescent="0.2">
      <c r="A1377" s="466"/>
      <c r="B1377" s="466"/>
      <c r="C1377" s="466"/>
      <c r="D1377" s="466"/>
      <c r="E1377" s="466"/>
      <c r="F1377" s="466"/>
      <c r="G1377" s="466"/>
      <c r="H1377" s="466"/>
      <c r="I1377" s="466"/>
    </row>
    <row r="1378" spans="1:9" x14ac:dyDescent="0.2">
      <c r="A1378" s="466"/>
      <c r="B1378" s="466"/>
      <c r="C1378" s="466"/>
      <c r="D1378" s="466"/>
      <c r="E1378" s="466"/>
      <c r="F1378" s="466"/>
      <c r="G1378" s="466"/>
      <c r="H1378" s="466"/>
      <c r="I1378" s="466"/>
    </row>
    <row r="1379" spans="1:9" x14ac:dyDescent="0.2">
      <c r="A1379" s="466"/>
      <c r="B1379" s="466"/>
      <c r="C1379" s="466"/>
      <c r="D1379" s="466"/>
      <c r="E1379" s="466"/>
      <c r="F1379" s="466"/>
      <c r="G1379" s="466"/>
      <c r="H1379" s="466"/>
      <c r="I1379" s="466"/>
    </row>
    <row r="1380" spans="1:9" x14ac:dyDescent="0.2">
      <c r="A1380" s="466"/>
      <c r="B1380" s="466"/>
      <c r="C1380" s="466"/>
      <c r="D1380" s="466"/>
      <c r="E1380" s="466"/>
      <c r="F1380" s="466"/>
      <c r="G1380" s="466"/>
      <c r="H1380" s="466"/>
      <c r="I1380" s="466"/>
    </row>
    <row r="1381" spans="1:9" x14ac:dyDescent="0.2">
      <c r="A1381" s="466"/>
      <c r="B1381" s="466"/>
      <c r="C1381" s="466"/>
      <c r="D1381" s="466"/>
      <c r="E1381" s="466"/>
      <c r="F1381" s="466"/>
      <c r="G1381" s="466"/>
      <c r="H1381" s="466"/>
      <c r="I1381" s="466"/>
    </row>
    <row r="1382" spans="1:9" x14ac:dyDescent="0.2">
      <c r="A1382" s="466"/>
      <c r="B1382" s="466"/>
      <c r="C1382" s="466"/>
      <c r="D1382" s="466"/>
      <c r="E1382" s="466"/>
      <c r="F1382" s="466"/>
      <c r="G1382" s="466"/>
      <c r="H1382" s="466"/>
      <c r="I1382" s="466"/>
    </row>
    <row r="1383" spans="1:9" x14ac:dyDescent="0.2">
      <c r="A1383" s="466"/>
      <c r="B1383" s="466"/>
      <c r="C1383" s="466"/>
      <c r="D1383" s="466"/>
      <c r="E1383" s="466"/>
      <c r="F1383" s="466"/>
      <c r="G1383" s="466"/>
      <c r="H1383" s="466"/>
      <c r="I1383" s="466"/>
    </row>
    <row r="1384" spans="1:9" x14ac:dyDescent="0.2">
      <c r="A1384" s="466"/>
      <c r="B1384" s="466"/>
      <c r="C1384" s="466"/>
      <c r="D1384" s="466"/>
      <c r="E1384" s="466"/>
      <c r="F1384" s="466"/>
      <c r="G1384" s="466"/>
      <c r="H1384" s="466"/>
      <c r="I1384" s="466"/>
    </row>
    <row r="1385" spans="1:9" x14ac:dyDescent="0.2">
      <c r="A1385" s="466"/>
      <c r="B1385" s="466"/>
      <c r="C1385" s="466"/>
      <c r="D1385" s="466"/>
      <c r="E1385" s="466"/>
      <c r="F1385" s="466"/>
      <c r="G1385" s="466"/>
      <c r="H1385" s="466"/>
      <c r="I1385" s="466"/>
    </row>
    <row r="1386" spans="1:9" x14ac:dyDescent="0.2">
      <c r="A1386" s="466"/>
      <c r="B1386" s="466"/>
      <c r="C1386" s="466"/>
      <c r="D1386" s="466"/>
      <c r="E1386" s="466"/>
      <c r="F1386" s="466"/>
      <c r="G1386" s="466"/>
      <c r="H1386" s="466"/>
      <c r="I1386" s="466"/>
    </row>
    <row r="1387" spans="1:9" x14ac:dyDescent="0.2">
      <c r="A1387" s="466"/>
      <c r="B1387" s="466"/>
      <c r="C1387" s="466"/>
      <c r="D1387" s="466"/>
      <c r="E1387" s="466"/>
      <c r="F1387" s="466"/>
      <c r="G1387" s="466"/>
      <c r="H1387" s="466"/>
      <c r="I1387" s="466"/>
    </row>
    <row r="1388" spans="1:9" x14ac:dyDescent="0.2">
      <c r="A1388" s="466"/>
      <c r="B1388" s="466"/>
      <c r="C1388" s="466"/>
      <c r="D1388" s="466"/>
      <c r="E1388" s="466"/>
      <c r="F1388" s="466"/>
      <c r="G1388" s="466"/>
      <c r="H1388" s="466"/>
      <c r="I1388" s="466"/>
    </row>
    <row r="1389" spans="1:9" x14ac:dyDescent="0.2">
      <c r="A1389" s="466"/>
      <c r="B1389" s="466"/>
      <c r="C1389" s="466"/>
      <c r="D1389" s="466"/>
      <c r="E1389" s="466"/>
      <c r="F1389" s="466"/>
      <c r="G1389" s="466"/>
      <c r="H1389" s="466"/>
      <c r="I1389" s="466"/>
    </row>
    <row r="1390" spans="1:9" x14ac:dyDescent="0.2">
      <c r="A1390" s="466"/>
      <c r="B1390" s="466"/>
      <c r="C1390" s="466"/>
      <c r="D1390" s="466"/>
      <c r="E1390" s="466"/>
      <c r="F1390" s="466"/>
      <c r="G1390" s="466"/>
      <c r="H1390" s="466"/>
      <c r="I1390" s="466"/>
    </row>
    <row r="1391" spans="1:9" x14ac:dyDescent="0.2">
      <c r="A1391" s="466"/>
      <c r="B1391" s="466"/>
      <c r="C1391" s="466"/>
      <c r="D1391" s="466"/>
      <c r="E1391" s="466"/>
      <c r="F1391" s="466"/>
      <c r="G1391" s="466"/>
      <c r="H1391" s="466"/>
      <c r="I1391" s="466"/>
    </row>
    <row r="1392" spans="1:9" x14ac:dyDescent="0.2">
      <c r="A1392" s="466"/>
      <c r="B1392" s="466"/>
      <c r="C1392" s="466"/>
      <c r="D1392" s="466"/>
      <c r="E1392" s="466"/>
      <c r="F1392" s="466"/>
      <c r="G1392" s="466"/>
      <c r="H1392" s="466"/>
      <c r="I1392" s="466"/>
    </row>
    <row r="1393" spans="1:9" x14ac:dyDescent="0.2">
      <c r="A1393" s="466"/>
      <c r="B1393" s="466"/>
      <c r="C1393" s="466"/>
      <c r="D1393" s="466"/>
      <c r="E1393" s="466"/>
      <c r="F1393" s="466"/>
      <c r="G1393" s="466"/>
      <c r="H1393" s="466"/>
      <c r="I1393" s="466"/>
    </row>
    <row r="1394" spans="1:9" x14ac:dyDescent="0.2">
      <c r="A1394" s="466"/>
      <c r="B1394" s="466"/>
      <c r="C1394" s="466"/>
      <c r="D1394" s="466"/>
      <c r="E1394" s="466"/>
      <c r="F1394" s="466"/>
      <c r="G1394" s="466"/>
      <c r="H1394" s="466"/>
      <c r="I1394" s="466"/>
    </row>
    <row r="1395" spans="1:9" x14ac:dyDescent="0.2">
      <c r="A1395" s="466"/>
      <c r="B1395" s="466"/>
      <c r="C1395" s="466"/>
      <c r="D1395" s="466"/>
      <c r="E1395" s="466"/>
      <c r="F1395" s="466"/>
      <c r="G1395" s="466"/>
      <c r="H1395" s="466"/>
      <c r="I1395" s="466"/>
    </row>
    <row r="1396" spans="1:9" x14ac:dyDescent="0.2">
      <c r="A1396" s="466"/>
      <c r="B1396" s="466"/>
      <c r="C1396" s="466"/>
      <c r="D1396" s="466"/>
      <c r="E1396" s="466"/>
      <c r="F1396" s="466"/>
      <c r="G1396" s="466"/>
      <c r="H1396" s="466"/>
      <c r="I1396" s="466"/>
    </row>
    <row r="1397" spans="1:9" x14ac:dyDescent="0.2">
      <c r="A1397" s="466"/>
      <c r="B1397" s="466"/>
      <c r="C1397" s="466"/>
      <c r="D1397" s="466"/>
      <c r="E1397" s="466"/>
      <c r="F1397" s="466"/>
      <c r="G1397" s="466"/>
      <c r="H1397" s="466"/>
      <c r="I1397" s="466"/>
    </row>
    <row r="1398" spans="1:9" x14ac:dyDescent="0.2">
      <c r="A1398" s="466"/>
      <c r="B1398" s="466"/>
      <c r="C1398" s="466"/>
      <c r="D1398" s="466"/>
      <c r="E1398" s="466"/>
      <c r="F1398" s="466"/>
      <c r="G1398" s="466"/>
      <c r="H1398" s="466"/>
      <c r="I1398" s="466"/>
    </row>
    <row r="1399" spans="1:9" x14ac:dyDescent="0.2">
      <c r="A1399" s="466"/>
      <c r="B1399" s="466"/>
      <c r="C1399" s="466"/>
      <c r="D1399" s="466"/>
      <c r="E1399" s="466"/>
      <c r="F1399" s="466"/>
      <c r="G1399" s="466"/>
      <c r="H1399" s="466"/>
      <c r="I1399" s="466"/>
    </row>
    <row r="1400" spans="1:9" x14ac:dyDescent="0.2">
      <c r="A1400" s="466"/>
      <c r="B1400" s="466"/>
      <c r="C1400" s="466"/>
      <c r="D1400" s="466"/>
      <c r="E1400" s="466"/>
      <c r="F1400" s="466"/>
      <c r="G1400" s="466"/>
      <c r="H1400" s="466"/>
      <c r="I1400" s="466"/>
    </row>
    <row r="1401" spans="1:9" x14ac:dyDescent="0.2">
      <c r="A1401" s="466"/>
      <c r="B1401" s="466"/>
      <c r="C1401" s="466"/>
      <c r="D1401" s="466"/>
      <c r="E1401" s="466"/>
      <c r="F1401" s="466"/>
      <c r="G1401" s="466"/>
      <c r="H1401" s="466"/>
      <c r="I1401" s="466"/>
    </row>
    <row r="1402" spans="1:9" x14ac:dyDescent="0.2">
      <c r="A1402" s="466"/>
      <c r="B1402" s="466"/>
      <c r="C1402" s="466"/>
      <c r="D1402" s="466"/>
      <c r="E1402" s="466"/>
      <c r="F1402" s="466"/>
      <c r="G1402" s="466"/>
      <c r="H1402" s="466"/>
      <c r="I1402" s="466"/>
    </row>
    <row r="1403" spans="1:9" x14ac:dyDescent="0.2">
      <c r="A1403" s="466"/>
      <c r="B1403" s="466"/>
      <c r="C1403" s="466"/>
      <c r="D1403" s="466"/>
      <c r="E1403" s="466"/>
      <c r="F1403" s="466"/>
      <c r="G1403" s="466"/>
      <c r="H1403" s="466"/>
      <c r="I1403" s="466"/>
    </row>
    <row r="1404" spans="1:9" x14ac:dyDescent="0.2">
      <c r="A1404" s="466"/>
      <c r="B1404" s="466"/>
      <c r="C1404" s="466"/>
      <c r="D1404" s="466"/>
      <c r="E1404" s="466"/>
      <c r="F1404" s="466"/>
      <c r="G1404" s="466"/>
      <c r="H1404" s="466"/>
      <c r="I1404" s="466"/>
    </row>
    <row r="1405" spans="1:9" x14ac:dyDescent="0.2">
      <c r="A1405" s="466"/>
      <c r="B1405" s="466"/>
      <c r="C1405" s="466"/>
      <c r="D1405" s="466"/>
      <c r="E1405" s="466"/>
      <c r="F1405" s="466"/>
      <c r="G1405" s="466"/>
      <c r="H1405" s="466"/>
      <c r="I1405" s="466"/>
    </row>
    <row r="1406" spans="1:9" x14ac:dyDescent="0.2">
      <c r="A1406" s="466"/>
      <c r="B1406" s="466"/>
      <c r="C1406" s="466"/>
      <c r="D1406" s="466"/>
      <c r="E1406" s="466"/>
      <c r="F1406" s="466"/>
      <c r="G1406" s="466"/>
      <c r="H1406" s="466"/>
      <c r="I1406" s="466"/>
    </row>
    <row r="1407" spans="1:9" x14ac:dyDescent="0.2">
      <c r="A1407" s="466"/>
      <c r="B1407" s="466"/>
      <c r="C1407" s="466"/>
      <c r="D1407" s="466"/>
      <c r="E1407" s="466"/>
      <c r="F1407" s="466"/>
      <c r="G1407" s="466"/>
      <c r="H1407" s="466"/>
      <c r="I1407" s="466"/>
    </row>
    <row r="1408" spans="1:9" x14ac:dyDescent="0.2">
      <c r="A1408" s="466"/>
      <c r="B1408" s="466"/>
      <c r="C1408" s="466"/>
      <c r="D1408" s="466"/>
      <c r="E1408" s="466"/>
      <c r="F1408" s="466"/>
      <c r="G1408" s="466"/>
      <c r="H1408" s="466"/>
      <c r="I1408" s="466"/>
    </row>
    <row r="1409" spans="1:9" x14ac:dyDescent="0.2">
      <c r="A1409" s="466"/>
      <c r="B1409" s="466"/>
      <c r="C1409" s="466"/>
      <c r="D1409" s="466"/>
      <c r="E1409" s="466"/>
      <c r="F1409" s="466"/>
      <c r="G1409" s="466"/>
      <c r="H1409" s="466"/>
      <c r="I1409" s="466"/>
    </row>
    <row r="1410" spans="1:9" x14ac:dyDescent="0.2">
      <c r="A1410" s="466"/>
      <c r="B1410" s="466"/>
      <c r="C1410" s="466"/>
      <c r="D1410" s="466"/>
      <c r="E1410" s="466"/>
      <c r="F1410" s="466"/>
      <c r="G1410" s="466"/>
      <c r="H1410" s="466"/>
      <c r="I1410" s="466"/>
    </row>
    <row r="1411" spans="1:9" x14ac:dyDescent="0.2">
      <c r="A1411" s="466"/>
      <c r="B1411" s="466"/>
      <c r="C1411" s="466"/>
      <c r="D1411" s="466"/>
      <c r="E1411" s="466"/>
      <c r="F1411" s="466"/>
      <c r="G1411" s="466"/>
      <c r="H1411" s="466"/>
      <c r="I1411" s="466"/>
    </row>
    <row r="1412" spans="1:9" x14ac:dyDescent="0.2">
      <c r="A1412" s="466"/>
      <c r="B1412" s="466"/>
      <c r="C1412" s="466"/>
      <c r="D1412" s="466"/>
      <c r="E1412" s="466"/>
      <c r="F1412" s="466"/>
      <c r="G1412" s="466"/>
      <c r="H1412" s="466"/>
      <c r="I1412" s="466"/>
    </row>
    <row r="1413" spans="1:9" x14ac:dyDescent="0.2">
      <c r="A1413" s="466"/>
      <c r="B1413" s="466"/>
      <c r="C1413" s="466"/>
      <c r="D1413" s="466"/>
      <c r="E1413" s="466"/>
      <c r="F1413" s="466"/>
      <c r="G1413" s="466"/>
      <c r="H1413" s="466"/>
      <c r="I1413" s="466"/>
    </row>
    <row r="1414" spans="1:9" x14ac:dyDescent="0.2">
      <c r="A1414" s="466"/>
      <c r="B1414" s="466"/>
      <c r="C1414" s="466"/>
      <c r="D1414" s="466"/>
      <c r="E1414" s="466"/>
      <c r="F1414" s="466"/>
      <c r="G1414" s="466"/>
      <c r="H1414" s="466"/>
      <c r="I1414" s="466"/>
    </row>
    <row r="1415" spans="1:9" x14ac:dyDescent="0.2">
      <c r="A1415" s="466"/>
      <c r="B1415" s="466"/>
      <c r="C1415" s="466"/>
      <c r="D1415" s="466"/>
      <c r="E1415" s="466"/>
      <c r="F1415" s="466"/>
      <c r="G1415" s="466"/>
      <c r="H1415" s="466"/>
      <c r="I1415" s="466"/>
    </row>
    <row r="1416" spans="1:9" x14ac:dyDescent="0.2">
      <c r="A1416" s="466"/>
      <c r="B1416" s="466"/>
      <c r="C1416" s="466"/>
      <c r="D1416" s="466"/>
      <c r="E1416" s="466"/>
      <c r="F1416" s="466"/>
      <c r="G1416" s="466"/>
      <c r="H1416" s="466"/>
      <c r="I1416" s="466"/>
    </row>
    <row r="1417" spans="1:9" x14ac:dyDescent="0.2">
      <c r="A1417" s="466"/>
      <c r="B1417" s="466"/>
      <c r="C1417" s="466"/>
      <c r="D1417" s="466"/>
      <c r="E1417" s="466"/>
      <c r="F1417" s="466"/>
      <c r="G1417" s="466"/>
      <c r="H1417" s="466"/>
      <c r="I1417" s="466"/>
    </row>
    <row r="1418" spans="1:9" x14ac:dyDescent="0.2">
      <c r="A1418" s="466"/>
      <c r="B1418" s="466"/>
      <c r="C1418" s="466"/>
      <c r="D1418" s="466"/>
      <c r="E1418" s="466"/>
      <c r="F1418" s="466"/>
      <c r="G1418" s="466"/>
      <c r="H1418" s="466"/>
      <c r="I1418" s="466"/>
    </row>
    <row r="1419" spans="1:9" x14ac:dyDescent="0.2">
      <c r="A1419" s="466"/>
      <c r="B1419" s="466"/>
      <c r="C1419" s="466"/>
      <c r="D1419" s="466"/>
      <c r="E1419" s="466"/>
      <c r="F1419" s="466"/>
      <c r="G1419" s="466"/>
      <c r="H1419" s="466"/>
      <c r="I1419" s="466"/>
    </row>
    <row r="1420" spans="1:9" x14ac:dyDescent="0.2">
      <c r="A1420" s="466"/>
      <c r="B1420" s="466"/>
      <c r="C1420" s="466"/>
      <c r="D1420" s="466"/>
      <c r="E1420" s="466"/>
      <c r="F1420" s="466"/>
      <c r="G1420" s="466"/>
      <c r="H1420" s="466"/>
      <c r="I1420" s="466"/>
    </row>
    <row r="1421" spans="1:9" x14ac:dyDescent="0.2">
      <c r="A1421" s="466"/>
      <c r="B1421" s="466"/>
      <c r="C1421" s="466"/>
      <c r="D1421" s="466"/>
      <c r="E1421" s="466"/>
      <c r="F1421" s="466"/>
      <c r="G1421" s="466"/>
      <c r="H1421" s="466"/>
      <c r="I1421" s="466"/>
    </row>
    <row r="1422" spans="1:9" x14ac:dyDescent="0.2">
      <c r="A1422" s="466"/>
      <c r="B1422" s="466"/>
      <c r="C1422" s="466"/>
      <c r="D1422" s="466"/>
      <c r="E1422" s="466"/>
      <c r="F1422" s="466"/>
      <c r="G1422" s="466"/>
      <c r="H1422" s="466"/>
      <c r="I1422" s="466"/>
    </row>
    <row r="1423" spans="1:9" x14ac:dyDescent="0.2">
      <c r="A1423" s="466"/>
      <c r="B1423" s="466"/>
      <c r="C1423" s="466"/>
      <c r="D1423" s="466"/>
      <c r="E1423" s="466"/>
      <c r="F1423" s="466"/>
      <c r="G1423" s="466"/>
      <c r="H1423" s="466"/>
      <c r="I1423" s="466"/>
    </row>
    <row r="1424" spans="1:9" x14ac:dyDescent="0.2">
      <c r="A1424" s="466"/>
      <c r="B1424" s="466"/>
      <c r="C1424" s="466"/>
      <c r="D1424" s="466"/>
      <c r="E1424" s="466"/>
      <c r="F1424" s="466"/>
      <c r="G1424" s="466"/>
      <c r="H1424" s="466"/>
      <c r="I1424" s="466"/>
    </row>
    <row r="1425" spans="1:9" x14ac:dyDescent="0.2">
      <c r="A1425" s="466"/>
      <c r="B1425" s="466"/>
      <c r="C1425" s="466"/>
      <c r="D1425" s="466"/>
      <c r="E1425" s="466"/>
      <c r="F1425" s="466"/>
      <c r="G1425" s="466"/>
      <c r="H1425" s="466"/>
      <c r="I1425" s="466"/>
    </row>
    <row r="1426" spans="1:9" x14ac:dyDescent="0.2">
      <c r="A1426" s="466"/>
      <c r="B1426" s="466"/>
      <c r="C1426" s="466"/>
      <c r="D1426" s="466"/>
      <c r="E1426" s="466"/>
      <c r="F1426" s="466"/>
      <c r="G1426" s="466"/>
      <c r="H1426" s="466"/>
      <c r="I1426" s="466"/>
    </row>
    <row r="1427" spans="1:9" x14ac:dyDescent="0.2">
      <c r="A1427" s="466"/>
      <c r="B1427" s="466"/>
      <c r="C1427" s="466"/>
      <c r="D1427" s="466"/>
      <c r="E1427" s="466"/>
      <c r="F1427" s="466"/>
      <c r="G1427" s="466"/>
      <c r="H1427" s="466"/>
      <c r="I1427" s="466"/>
    </row>
    <row r="1428" spans="1:9" x14ac:dyDescent="0.2">
      <c r="A1428" s="466"/>
      <c r="B1428" s="466"/>
      <c r="C1428" s="466"/>
      <c r="D1428" s="466"/>
      <c r="E1428" s="466"/>
      <c r="F1428" s="466"/>
      <c r="G1428" s="466"/>
      <c r="H1428" s="466"/>
      <c r="I1428" s="466"/>
    </row>
    <row r="1429" spans="1:9" x14ac:dyDescent="0.2">
      <c r="A1429" s="466"/>
      <c r="B1429" s="466"/>
      <c r="C1429" s="466"/>
      <c r="D1429" s="466"/>
      <c r="E1429" s="466"/>
      <c r="F1429" s="466"/>
      <c r="G1429" s="466"/>
      <c r="H1429" s="466"/>
      <c r="I1429" s="466"/>
    </row>
    <row r="1430" spans="1:9" x14ac:dyDescent="0.2">
      <c r="A1430" s="466"/>
      <c r="B1430" s="466"/>
      <c r="C1430" s="466"/>
      <c r="D1430" s="466"/>
      <c r="E1430" s="466"/>
      <c r="F1430" s="466"/>
      <c r="G1430" s="466"/>
      <c r="H1430" s="466"/>
      <c r="I1430" s="466"/>
    </row>
    <row r="1431" spans="1:9" x14ac:dyDescent="0.2">
      <c r="A1431" s="466"/>
      <c r="B1431" s="466"/>
      <c r="C1431" s="466"/>
      <c r="D1431" s="466"/>
      <c r="E1431" s="466"/>
      <c r="F1431" s="466"/>
      <c r="G1431" s="466"/>
      <c r="H1431" s="466"/>
      <c r="I1431" s="466"/>
    </row>
    <row r="1432" spans="1:9" x14ac:dyDescent="0.2">
      <c r="A1432" s="466"/>
      <c r="B1432" s="466"/>
      <c r="C1432" s="466"/>
      <c r="D1432" s="466"/>
      <c r="E1432" s="466"/>
      <c r="F1432" s="466"/>
      <c r="G1432" s="466"/>
      <c r="H1432" s="466"/>
      <c r="I1432" s="466"/>
    </row>
    <row r="1433" spans="1:9" x14ac:dyDescent="0.2">
      <c r="A1433" s="466"/>
      <c r="B1433" s="466"/>
      <c r="C1433" s="466"/>
      <c r="D1433" s="466"/>
      <c r="E1433" s="466"/>
      <c r="F1433" s="466"/>
      <c r="G1433" s="466"/>
      <c r="H1433" s="466"/>
      <c r="I1433" s="466"/>
    </row>
    <row r="1434" spans="1:9" x14ac:dyDescent="0.2">
      <c r="A1434" s="466"/>
      <c r="B1434" s="466"/>
      <c r="C1434" s="466"/>
      <c r="D1434" s="466"/>
      <c r="E1434" s="466"/>
      <c r="F1434" s="466"/>
      <c r="G1434" s="466"/>
      <c r="H1434" s="466"/>
      <c r="I1434" s="466"/>
    </row>
    <row r="1435" spans="1:9" x14ac:dyDescent="0.2">
      <c r="A1435" s="466"/>
      <c r="B1435" s="466"/>
      <c r="C1435" s="466"/>
      <c r="D1435" s="466"/>
      <c r="E1435" s="466"/>
      <c r="F1435" s="466"/>
      <c r="G1435" s="466"/>
      <c r="H1435" s="466"/>
      <c r="I1435" s="466"/>
    </row>
    <row r="1436" spans="1:9" x14ac:dyDescent="0.2">
      <c r="A1436" s="466"/>
      <c r="B1436" s="466"/>
      <c r="C1436" s="466"/>
      <c r="D1436" s="466"/>
      <c r="E1436" s="466"/>
      <c r="F1436" s="466"/>
      <c r="G1436" s="466"/>
      <c r="H1436" s="466"/>
      <c r="I1436" s="466"/>
    </row>
    <row r="1437" spans="1:9" x14ac:dyDescent="0.2">
      <c r="A1437" s="466"/>
      <c r="B1437" s="466"/>
      <c r="C1437" s="466"/>
      <c r="D1437" s="466"/>
      <c r="E1437" s="466"/>
      <c r="F1437" s="466"/>
      <c r="G1437" s="466"/>
      <c r="H1437" s="466"/>
      <c r="I1437" s="466"/>
    </row>
    <row r="1438" spans="1:9" x14ac:dyDescent="0.2">
      <c r="A1438" s="466"/>
      <c r="B1438" s="466"/>
      <c r="C1438" s="466"/>
      <c r="D1438" s="466"/>
      <c r="E1438" s="466"/>
      <c r="F1438" s="466"/>
      <c r="G1438" s="466"/>
      <c r="H1438" s="466"/>
      <c r="I1438" s="466"/>
    </row>
    <row r="1439" spans="1:9" x14ac:dyDescent="0.2">
      <c r="A1439" s="466"/>
      <c r="B1439" s="466"/>
      <c r="C1439" s="466"/>
      <c r="D1439" s="466"/>
      <c r="E1439" s="466"/>
      <c r="F1439" s="466"/>
      <c r="G1439" s="466"/>
      <c r="H1439" s="466"/>
      <c r="I1439" s="466"/>
    </row>
    <row r="1440" spans="1:9" x14ac:dyDescent="0.2">
      <c r="A1440" s="466"/>
      <c r="B1440" s="466"/>
      <c r="C1440" s="466"/>
      <c r="D1440" s="466"/>
      <c r="E1440" s="466"/>
      <c r="F1440" s="466"/>
      <c r="G1440" s="466"/>
      <c r="H1440" s="466"/>
      <c r="I1440" s="466"/>
    </row>
    <row r="1441" spans="1:9" x14ac:dyDescent="0.2">
      <c r="A1441" s="466"/>
      <c r="B1441" s="466"/>
      <c r="C1441" s="466"/>
      <c r="D1441" s="466"/>
      <c r="E1441" s="466"/>
      <c r="F1441" s="466"/>
      <c r="G1441" s="466"/>
      <c r="H1441" s="466"/>
      <c r="I1441" s="466"/>
    </row>
    <row r="1442" spans="1:9" x14ac:dyDescent="0.2">
      <c r="A1442" s="466"/>
      <c r="B1442" s="466"/>
      <c r="C1442" s="466"/>
      <c r="D1442" s="466"/>
      <c r="E1442" s="466"/>
      <c r="F1442" s="466"/>
      <c r="G1442" s="466"/>
      <c r="H1442" s="466"/>
      <c r="I1442" s="466"/>
    </row>
    <row r="1443" spans="1:9" x14ac:dyDescent="0.2">
      <c r="A1443" s="466"/>
      <c r="B1443" s="466"/>
      <c r="C1443" s="466"/>
      <c r="D1443" s="466"/>
      <c r="E1443" s="466"/>
      <c r="F1443" s="466"/>
      <c r="G1443" s="466"/>
      <c r="H1443" s="466"/>
      <c r="I1443" s="466"/>
    </row>
    <row r="1444" spans="1:9" x14ac:dyDescent="0.2">
      <c r="A1444" s="466"/>
      <c r="B1444" s="466"/>
      <c r="C1444" s="466"/>
      <c r="D1444" s="466"/>
      <c r="E1444" s="466"/>
      <c r="F1444" s="466"/>
      <c r="G1444" s="466"/>
      <c r="H1444" s="466"/>
      <c r="I1444" s="466"/>
    </row>
    <row r="1445" spans="1:9" x14ac:dyDescent="0.2">
      <c r="A1445" s="466"/>
      <c r="B1445" s="466"/>
      <c r="C1445" s="466"/>
      <c r="D1445" s="466"/>
      <c r="E1445" s="466"/>
      <c r="F1445" s="466"/>
      <c r="G1445" s="466"/>
      <c r="H1445" s="466"/>
      <c r="I1445" s="466"/>
    </row>
    <row r="1446" spans="1:9" x14ac:dyDescent="0.2">
      <c r="A1446" s="466"/>
      <c r="B1446" s="466"/>
      <c r="C1446" s="466"/>
      <c r="D1446" s="466"/>
      <c r="E1446" s="466"/>
      <c r="F1446" s="466"/>
      <c r="G1446" s="466"/>
      <c r="H1446" s="466"/>
      <c r="I1446" s="466"/>
    </row>
    <row r="1447" spans="1:9" x14ac:dyDescent="0.2">
      <c r="A1447" s="466"/>
      <c r="B1447" s="466"/>
      <c r="C1447" s="466"/>
      <c r="D1447" s="466"/>
      <c r="E1447" s="466"/>
      <c r="F1447" s="466"/>
      <c r="G1447" s="466"/>
      <c r="H1447" s="466"/>
      <c r="I1447" s="466"/>
    </row>
    <row r="1448" spans="1:9" x14ac:dyDescent="0.2">
      <c r="A1448" s="466"/>
      <c r="B1448" s="466"/>
      <c r="C1448" s="466"/>
      <c r="D1448" s="466"/>
      <c r="E1448" s="466"/>
      <c r="F1448" s="466"/>
      <c r="G1448" s="466"/>
      <c r="H1448" s="466"/>
      <c r="I1448" s="466"/>
    </row>
    <row r="1449" spans="1:9" x14ac:dyDescent="0.2">
      <c r="A1449" s="466"/>
      <c r="B1449" s="466"/>
      <c r="C1449" s="466"/>
      <c r="D1449" s="466"/>
      <c r="E1449" s="466"/>
      <c r="F1449" s="466"/>
      <c r="G1449" s="466"/>
      <c r="H1449" s="466"/>
      <c r="I1449" s="466"/>
    </row>
    <row r="1450" spans="1:9" x14ac:dyDescent="0.2">
      <c r="A1450" s="466"/>
      <c r="B1450" s="466"/>
      <c r="C1450" s="466"/>
      <c r="D1450" s="466"/>
      <c r="E1450" s="466"/>
      <c r="F1450" s="466"/>
      <c r="G1450" s="466"/>
      <c r="H1450" s="466"/>
      <c r="I1450" s="466"/>
    </row>
    <row r="1451" spans="1:9" x14ac:dyDescent="0.2">
      <c r="A1451" s="466"/>
      <c r="B1451" s="466"/>
      <c r="C1451" s="466"/>
      <c r="D1451" s="466"/>
      <c r="E1451" s="466"/>
      <c r="F1451" s="466"/>
      <c r="G1451" s="466"/>
      <c r="H1451" s="466"/>
      <c r="I1451" s="466"/>
    </row>
    <row r="1452" spans="1:9" x14ac:dyDescent="0.2">
      <c r="A1452" s="466"/>
      <c r="B1452" s="466"/>
      <c r="C1452" s="466"/>
      <c r="D1452" s="466"/>
      <c r="E1452" s="466"/>
      <c r="F1452" s="466"/>
      <c r="G1452" s="466"/>
      <c r="H1452" s="466"/>
      <c r="I1452" s="466"/>
    </row>
    <row r="1453" spans="1:9" x14ac:dyDescent="0.2">
      <c r="A1453" s="466"/>
      <c r="B1453" s="466"/>
      <c r="C1453" s="466"/>
      <c r="D1453" s="466"/>
      <c r="E1453" s="466"/>
      <c r="F1453" s="466"/>
      <c r="G1453" s="466"/>
      <c r="H1453" s="466"/>
      <c r="I1453" s="466"/>
    </row>
    <row r="1454" spans="1:9" x14ac:dyDescent="0.2">
      <c r="A1454" s="466"/>
      <c r="B1454" s="466"/>
      <c r="C1454" s="466"/>
      <c r="D1454" s="466"/>
      <c r="E1454" s="466"/>
      <c r="F1454" s="466"/>
      <c r="G1454" s="466"/>
      <c r="H1454" s="466"/>
      <c r="I1454" s="466"/>
    </row>
    <row r="1455" spans="1:9" x14ac:dyDescent="0.2">
      <c r="A1455" s="466"/>
      <c r="B1455" s="466"/>
      <c r="C1455" s="466"/>
      <c r="D1455" s="466"/>
      <c r="E1455" s="466"/>
      <c r="F1455" s="466"/>
      <c r="G1455" s="466"/>
      <c r="H1455" s="466"/>
      <c r="I1455" s="466"/>
    </row>
    <row r="1456" spans="1:9" x14ac:dyDescent="0.2">
      <c r="A1456" s="466"/>
      <c r="B1456" s="466"/>
      <c r="C1456" s="466"/>
      <c r="D1456" s="466"/>
      <c r="E1456" s="466"/>
      <c r="F1456" s="466"/>
      <c r="G1456" s="466"/>
      <c r="H1456" s="466"/>
      <c r="I1456" s="466"/>
    </row>
    <row r="1457" spans="1:9" x14ac:dyDescent="0.2">
      <c r="A1457" s="466"/>
      <c r="B1457" s="466"/>
      <c r="C1457" s="466"/>
      <c r="D1457" s="466"/>
      <c r="E1457" s="466"/>
      <c r="F1457" s="466"/>
      <c r="G1457" s="466"/>
      <c r="H1457" s="466"/>
      <c r="I1457" s="466"/>
    </row>
    <row r="1458" spans="1:9" x14ac:dyDescent="0.2">
      <c r="A1458" s="466"/>
      <c r="B1458" s="466"/>
      <c r="C1458" s="466"/>
      <c r="D1458" s="466"/>
      <c r="E1458" s="466"/>
      <c r="F1458" s="466"/>
      <c r="G1458" s="466"/>
      <c r="H1458" s="466"/>
      <c r="I1458" s="466"/>
    </row>
    <row r="1459" spans="1:9" x14ac:dyDescent="0.2">
      <c r="A1459" s="466"/>
      <c r="B1459" s="466"/>
      <c r="C1459" s="466"/>
      <c r="D1459" s="466"/>
      <c r="E1459" s="466"/>
      <c r="F1459" s="466"/>
      <c r="G1459" s="466"/>
      <c r="H1459" s="466"/>
      <c r="I1459" s="466"/>
    </row>
    <row r="1460" spans="1:9" x14ac:dyDescent="0.2">
      <c r="A1460" s="466"/>
      <c r="B1460" s="466"/>
      <c r="C1460" s="466"/>
      <c r="D1460" s="466"/>
      <c r="E1460" s="466"/>
      <c r="F1460" s="466"/>
      <c r="G1460" s="466"/>
      <c r="H1460" s="466"/>
      <c r="I1460" s="466"/>
    </row>
    <row r="1461" spans="1:9" x14ac:dyDescent="0.2">
      <c r="A1461" s="466"/>
      <c r="B1461" s="466"/>
      <c r="C1461" s="466"/>
      <c r="D1461" s="466"/>
      <c r="E1461" s="466"/>
      <c r="F1461" s="466"/>
      <c r="G1461" s="466"/>
      <c r="H1461" s="466"/>
      <c r="I1461" s="466"/>
    </row>
    <row r="1462" spans="1:9" x14ac:dyDescent="0.2">
      <c r="A1462" s="466"/>
      <c r="B1462" s="466"/>
      <c r="C1462" s="466"/>
      <c r="D1462" s="466"/>
      <c r="E1462" s="466"/>
      <c r="F1462" s="466"/>
      <c r="G1462" s="466"/>
      <c r="H1462" s="466"/>
      <c r="I1462" s="466"/>
    </row>
    <row r="1463" spans="1:9" x14ac:dyDescent="0.2">
      <c r="A1463" s="466"/>
      <c r="B1463" s="466"/>
      <c r="C1463" s="466"/>
      <c r="D1463" s="466"/>
      <c r="E1463" s="466"/>
      <c r="F1463" s="466"/>
      <c r="G1463" s="466"/>
      <c r="H1463" s="466"/>
      <c r="I1463" s="466"/>
    </row>
    <row r="1464" spans="1:9" x14ac:dyDescent="0.2">
      <c r="A1464" s="466"/>
      <c r="B1464" s="466"/>
      <c r="C1464" s="466"/>
      <c r="D1464" s="466"/>
      <c r="E1464" s="466"/>
      <c r="F1464" s="466"/>
      <c r="G1464" s="466"/>
      <c r="H1464" s="466"/>
      <c r="I1464" s="466"/>
    </row>
    <row r="1465" spans="1:9" x14ac:dyDescent="0.2">
      <c r="A1465" s="466"/>
      <c r="B1465" s="466"/>
      <c r="C1465" s="466"/>
      <c r="D1465" s="466"/>
      <c r="E1465" s="466"/>
      <c r="F1465" s="466"/>
      <c r="G1465" s="466"/>
      <c r="H1465" s="466"/>
      <c r="I1465" s="466"/>
    </row>
    <row r="1466" spans="1:9" x14ac:dyDescent="0.2">
      <c r="A1466" s="466"/>
      <c r="B1466" s="466"/>
      <c r="C1466" s="466"/>
      <c r="D1466" s="466"/>
      <c r="E1466" s="466"/>
      <c r="F1466" s="466"/>
      <c r="G1466" s="466"/>
      <c r="H1466" s="466"/>
      <c r="I1466" s="466"/>
    </row>
    <row r="1467" spans="1:9" x14ac:dyDescent="0.2">
      <c r="A1467" s="466"/>
      <c r="B1467" s="466"/>
      <c r="C1467" s="466"/>
      <c r="D1467" s="466"/>
      <c r="E1467" s="466"/>
      <c r="F1467" s="466"/>
      <c r="G1467" s="466"/>
      <c r="H1467" s="466"/>
      <c r="I1467" s="466"/>
    </row>
    <row r="1468" spans="1:9" x14ac:dyDescent="0.2">
      <c r="A1468" s="466"/>
      <c r="B1468" s="466"/>
      <c r="C1468" s="466"/>
      <c r="D1468" s="466"/>
      <c r="E1468" s="466"/>
      <c r="F1468" s="466"/>
      <c r="G1468" s="466"/>
      <c r="H1468" s="466"/>
      <c r="I1468" s="466"/>
    </row>
    <row r="1469" spans="1:9" x14ac:dyDescent="0.2">
      <c r="A1469" s="466"/>
      <c r="B1469" s="466"/>
      <c r="C1469" s="466"/>
      <c r="D1469" s="466"/>
      <c r="E1469" s="466"/>
      <c r="F1469" s="466"/>
      <c r="G1469" s="466"/>
      <c r="H1469" s="466"/>
      <c r="I1469" s="466"/>
    </row>
    <row r="1470" spans="1:9" x14ac:dyDescent="0.2">
      <c r="A1470" s="466"/>
      <c r="B1470" s="466"/>
      <c r="C1470" s="466"/>
      <c r="D1470" s="466"/>
      <c r="E1470" s="466"/>
      <c r="F1470" s="466"/>
      <c r="G1470" s="466"/>
      <c r="H1470" s="466"/>
      <c r="I1470" s="466"/>
    </row>
    <row r="1471" spans="1:9" x14ac:dyDescent="0.2">
      <c r="A1471" s="466"/>
      <c r="B1471" s="466"/>
      <c r="C1471" s="466"/>
      <c r="D1471" s="466"/>
      <c r="E1471" s="466"/>
      <c r="F1471" s="466"/>
      <c r="G1471" s="466"/>
      <c r="H1471" s="466"/>
      <c r="I1471" s="466"/>
    </row>
    <row r="1472" spans="1:9" x14ac:dyDescent="0.2">
      <c r="A1472" s="466"/>
      <c r="B1472" s="466"/>
      <c r="C1472" s="466"/>
      <c r="D1472" s="466"/>
      <c r="E1472" s="466"/>
      <c r="F1472" s="466"/>
      <c r="G1472" s="466"/>
      <c r="H1472" s="466"/>
      <c r="I1472" s="466"/>
    </row>
    <row r="1473" spans="1:9" x14ac:dyDescent="0.2">
      <c r="A1473" s="466"/>
      <c r="B1473" s="466"/>
      <c r="C1473" s="466"/>
      <c r="D1473" s="466"/>
      <c r="E1473" s="466"/>
      <c r="F1473" s="466"/>
      <c r="G1473" s="466"/>
      <c r="H1473" s="466"/>
      <c r="I1473" s="466"/>
    </row>
    <row r="1474" spans="1:9" x14ac:dyDescent="0.2">
      <c r="A1474" s="466"/>
      <c r="B1474" s="466"/>
      <c r="C1474" s="466"/>
      <c r="D1474" s="466"/>
      <c r="E1474" s="466"/>
      <c r="F1474" s="466"/>
      <c r="G1474" s="466"/>
      <c r="H1474" s="466"/>
      <c r="I1474" s="466"/>
    </row>
    <row r="1475" spans="1:9" x14ac:dyDescent="0.2">
      <c r="A1475" s="466"/>
      <c r="B1475" s="466"/>
      <c r="C1475" s="466"/>
      <c r="D1475" s="466"/>
      <c r="E1475" s="466"/>
      <c r="F1475" s="466"/>
      <c r="G1475" s="466"/>
      <c r="H1475" s="466"/>
      <c r="I1475" s="466"/>
    </row>
    <row r="1476" spans="1:9" x14ac:dyDescent="0.2">
      <c r="A1476" s="466"/>
      <c r="B1476" s="466"/>
      <c r="C1476" s="466"/>
      <c r="D1476" s="466"/>
      <c r="E1476" s="466"/>
      <c r="F1476" s="466"/>
      <c r="G1476" s="466"/>
      <c r="H1476" s="466"/>
      <c r="I1476" s="466"/>
    </row>
    <row r="1477" spans="1:9" x14ac:dyDescent="0.2">
      <c r="A1477" s="466"/>
      <c r="B1477" s="466"/>
      <c r="C1477" s="466"/>
      <c r="D1477" s="466"/>
      <c r="E1477" s="466"/>
      <c r="F1477" s="466"/>
      <c r="G1477" s="466"/>
      <c r="H1477" s="466"/>
      <c r="I1477" s="466"/>
    </row>
    <row r="1478" spans="1:9" x14ac:dyDescent="0.2">
      <c r="A1478" s="466"/>
      <c r="B1478" s="466"/>
      <c r="C1478" s="466"/>
      <c r="D1478" s="466"/>
      <c r="E1478" s="466"/>
      <c r="F1478" s="466"/>
      <c r="G1478" s="466"/>
      <c r="H1478" s="466"/>
      <c r="I1478" s="466"/>
    </row>
    <row r="1479" spans="1:9" x14ac:dyDescent="0.2">
      <c r="A1479" s="466"/>
      <c r="B1479" s="466"/>
      <c r="C1479" s="466"/>
      <c r="D1479" s="466"/>
      <c r="E1479" s="466"/>
      <c r="F1479" s="466"/>
      <c r="G1479" s="466"/>
      <c r="H1479" s="466"/>
      <c r="I1479" s="466"/>
    </row>
    <row r="1480" spans="1:9" x14ac:dyDescent="0.2">
      <c r="A1480" s="466"/>
      <c r="B1480" s="466"/>
      <c r="C1480" s="466"/>
      <c r="D1480" s="466"/>
      <c r="E1480" s="466"/>
      <c r="F1480" s="466"/>
      <c r="G1480" s="466"/>
      <c r="H1480" s="466"/>
      <c r="I1480" s="466"/>
    </row>
    <row r="1481" spans="1:9" x14ac:dyDescent="0.2">
      <c r="A1481" s="466"/>
      <c r="B1481" s="466"/>
      <c r="C1481" s="466"/>
      <c r="D1481" s="466"/>
      <c r="E1481" s="466"/>
      <c r="F1481" s="466"/>
      <c r="G1481" s="466"/>
      <c r="H1481" s="466"/>
      <c r="I1481" s="466"/>
    </row>
    <row r="1482" spans="1:9" x14ac:dyDescent="0.2">
      <c r="A1482" s="466"/>
      <c r="B1482" s="466"/>
      <c r="C1482" s="466"/>
      <c r="D1482" s="466"/>
      <c r="E1482" s="466"/>
      <c r="F1482" s="466"/>
      <c r="G1482" s="466"/>
      <c r="H1482" s="466"/>
      <c r="I1482" s="466"/>
    </row>
    <row r="1483" spans="1:9" x14ac:dyDescent="0.2">
      <c r="A1483" s="466"/>
      <c r="B1483" s="466"/>
      <c r="C1483" s="466"/>
      <c r="D1483" s="466"/>
      <c r="E1483" s="466"/>
      <c r="F1483" s="466"/>
      <c r="G1483" s="466"/>
      <c r="H1483" s="466"/>
      <c r="I1483" s="466"/>
    </row>
    <row r="1484" spans="1:9" x14ac:dyDescent="0.2">
      <c r="A1484" s="466"/>
      <c r="B1484" s="466"/>
      <c r="C1484" s="466"/>
      <c r="D1484" s="466"/>
      <c r="E1484" s="466"/>
      <c r="F1484" s="466"/>
      <c r="G1484" s="466"/>
      <c r="H1484" s="466"/>
      <c r="I1484" s="466"/>
    </row>
    <row r="1485" spans="1:9" x14ac:dyDescent="0.2">
      <c r="A1485" s="466"/>
      <c r="B1485" s="466"/>
      <c r="C1485" s="466"/>
      <c r="D1485" s="466"/>
      <c r="E1485" s="466"/>
      <c r="F1485" s="466"/>
      <c r="G1485" s="466"/>
      <c r="H1485" s="466"/>
      <c r="I1485" s="466"/>
    </row>
    <row r="1486" spans="1:9" x14ac:dyDescent="0.2">
      <c r="A1486" s="466"/>
      <c r="B1486" s="466"/>
      <c r="C1486" s="466"/>
      <c r="D1486" s="466"/>
      <c r="E1486" s="466"/>
      <c r="F1486" s="466"/>
      <c r="G1486" s="466"/>
      <c r="H1486" s="466"/>
      <c r="I1486" s="466"/>
    </row>
    <row r="1487" spans="1:9" x14ac:dyDescent="0.2">
      <c r="A1487" s="466"/>
      <c r="B1487" s="466"/>
      <c r="C1487" s="466"/>
      <c r="D1487" s="466"/>
      <c r="E1487" s="466"/>
      <c r="F1487" s="466"/>
      <c r="G1487" s="466"/>
      <c r="H1487" s="466"/>
      <c r="I1487" s="466"/>
    </row>
    <row r="1488" spans="1:9" x14ac:dyDescent="0.2">
      <c r="A1488" s="466"/>
      <c r="B1488" s="466"/>
      <c r="C1488" s="466"/>
      <c r="D1488" s="466"/>
      <c r="E1488" s="466"/>
      <c r="F1488" s="466"/>
      <c r="G1488" s="466"/>
      <c r="H1488" s="466"/>
      <c r="I1488" s="466"/>
    </row>
    <row r="1489" spans="1:9" x14ac:dyDescent="0.2">
      <c r="A1489" s="466"/>
      <c r="B1489" s="466"/>
      <c r="C1489" s="466"/>
      <c r="D1489" s="466"/>
      <c r="E1489" s="466"/>
      <c r="F1489" s="466"/>
      <c r="G1489" s="466"/>
      <c r="H1489" s="466"/>
      <c r="I1489" s="466"/>
    </row>
    <row r="1490" spans="1:9" x14ac:dyDescent="0.2">
      <c r="A1490" s="466"/>
      <c r="B1490" s="466"/>
      <c r="C1490" s="466"/>
      <c r="D1490" s="466"/>
      <c r="E1490" s="466"/>
      <c r="F1490" s="466"/>
      <c r="G1490" s="466"/>
      <c r="H1490" s="466"/>
      <c r="I1490" s="466"/>
    </row>
    <row r="1491" spans="1:9" x14ac:dyDescent="0.2">
      <c r="A1491" s="466"/>
      <c r="B1491" s="466"/>
      <c r="C1491" s="466"/>
      <c r="D1491" s="466"/>
      <c r="E1491" s="466"/>
      <c r="F1491" s="466"/>
      <c r="G1491" s="466"/>
      <c r="H1491" s="466"/>
      <c r="I1491" s="466"/>
    </row>
    <row r="1492" spans="1:9" x14ac:dyDescent="0.2">
      <c r="A1492" s="466"/>
      <c r="B1492" s="466"/>
      <c r="C1492" s="466"/>
      <c r="D1492" s="466"/>
      <c r="E1492" s="466"/>
      <c r="F1492" s="466"/>
      <c r="G1492" s="466"/>
      <c r="H1492" s="466"/>
      <c r="I1492" s="466"/>
    </row>
    <row r="1493" spans="1:9" x14ac:dyDescent="0.2">
      <c r="A1493" s="466"/>
      <c r="B1493" s="466"/>
      <c r="C1493" s="466"/>
      <c r="D1493" s="466"/>
      <c r="E1493" s="466"/>
      <c r="F1493" s="466"/>
      <c r="G1493" s="466"/>
      <c r="H1493" s="466"/>
      <c r="I1493" s="466"/>
    </row>
    <row r="1494" spans="1:9" x14ac:dyDescent="0.2">
      <c r="A1494" s="466"/>
      <c r="B1494" s="466"/>
      <c r="C1494" s="466"/>
      <c r="D1494" s="466"/>
      <c r="E1494" s="466"/>
      <c r="F1494" s="466"/>
      <c r="G1494" s="466"/>
      <c r="H1494" s="466"/>
      <c r="I1494" s="466"/>
    </row>
    <row r="1495" spans="1:9" x14ac:dyDescent="0.2">
      <c r="A1495" s="466"/>
      <c r="B1495" s="466"/>
      <c r="C1495" s="466"/>
      <c r="D1495" s="466"/>
      <c r="E1495" s="466"/>
      <c r="F1495" s="466"/>
      <c r="G1495" s="466"/>
      <c r="H1495" s="466"/>
      <c r="I1495" s="466"/>
    </row>
    <row r="1496" spans="1:9" x14ac:dyDescent="0.2">
      <c r="A1496" s="466"/>
      <c r="B1496" s="466"/>
      <c r="C1496" s="466"/>
      <c r="D1496" s="466"/>
      <c r="E1496" s="466"/>
      <c r="F1496" s="466"/>
      <c r="G1496" s="466"/>
      <c r="H1496" s="466"/>
      <c r="I1496" s="466"/>
    </row>
    <row r="1497" spans="1:9" x14ac:dyDescent="0.2">
      <c r="A1497" s="466"/>
      <c r="B1497" s="466"/>
      <c r="C1497" s="466"/>
      <c r="D1497" s="466"/>
      <c r="E1497" s="466"/>
      <c r="F1497" s="466"/>
      <c r="G1497" s="466"/>
      <c r="H1497" s="466"/>
      <c r="I1497" s="466"/>
    </row>
    <row r="1498" spans="1:9" x14ac:dyDescent="0.2">
      <c r="A1498" s="466"/>
      <c r="B1498" s="466"/>
      <c r="C1498" s="466"/>
      <c r="D1498" s="466"/>
      <c r="E1498" s="466"/>
      <c r="F1498" s="466"/>
      <c r="G1498" s="466"/>
      <c r="H1498" s="466"/>
      <c r="I1498" s="466"/>
    </row>
    <row r="1499" spans="1:9" x14ac:dyDescent="0.2">
      <c r="A1499" s="466"/>
      <c r="B1499" s="466"/>
      <c r="C1499" s="466"/>
      <c r="D1499" s="466"/>
      <c r="E1499" s="466"/>
      <c r="F1499" s="466"/>
      <c r="G1499" s="466"/>
      <c r="H1499" s="466"/>
      <c r="I1499" s="466"/>
    </row>
    <row r="1500" spans="1:9" x14ac:dyDescent="0.2">
      <c r="A1500" s="466"/>
      <c r="B1500" s="466"/>
      <c r="C1500" s="466"/>
      <c r="D1500" s="466"/>
      <c r="E1500" s="466"/>
      <c r="F1500" s="466"/>
      <c r="G1500" s="466"/>
      <c r="H1500" s="466"/>
      <c r="I1500" s="466"/>
    </row>
    <row r="1501" spans="1:9" x14ac:dyDescent="0.2">
      <c r="A1501" s="466"/>
      <c r="B1501" s="466"/>
      <c r="C1501" s="466"/>
      <c r="D1501" s="466"/>
      <c r="E1501" s="466"/>
      <c r="F1501" s="466"/>
      <c r="G1501" s="466"/>
      <c r="H1501" s="466"/>
      <c r="I1501" s="466"/>
    </row>
    <row r="1502" spans="1:9" x14ac:dyDescent="0.2">
      <c r="A1502" s="466"/>
      <c r="B1502" s="466"/>
      <c r="C1502" s="466"/>
      <c r="D1502" s="466"/>
      <c r="E1502" s="466"/>
      <c r="F1502" s="466"/>
      <c r="G1502" s="466"/>
      <c r="H1502" s="466"/>
      <c r="I1502" s="466"/>
    </row>
    <row r="1503" spans="1:9" x14ac:dyDescent="0.2">
      <c r="A1503" s="466"/>
      <c r="B1503" s="466"/>
      <c r="C1503" s="466"/>
      <c r="D1503" s="466"/>
      <c r="E1503" s="466"/>
      <c r="F1503" s="466"/>
      <c r="G1503" s="466"/>
      <c r="H1503" s="466"/>
      <c r="I1503" s="466"/>
    </row>
    <row r="1504" spans="1:9" x14ac:dyDescent="0.2">
      <c r="A1504" s="466"/>
      <c r="B1504" s="466"/>
      <c r="C1504" s="466"/>
      <c r="D1504" s="466"/>
      <c r="E1504" s="466"/>
      <c r="F1504" s="466"/>
      <c r="G1504" s="466"/>
      <c r="H1504" s="466"/>
      <c r="I1504" s="466"/>
    </row>
    <row r="1505" spans="1:9" x14ac:dyDescent="0.2">
      <c r="A1505" s="466"/>
      <c r="B1505" s="466"/>
      <c r="C1505" s="466"/>
      <c r="D1505" s="466"/>
      <c r="E1505" s="466"/>
      <c r="F1505" s="466"/>
      <c r="G1505" s="466"/>
      <c r="H1505" s="466"/>
      <c r="I1505" s="466"/>
    </row>
    <row r="1506" spans="1:9" x14ac:dyDescent="0.2">
      <c r="A1506" s="466"/>
      <c r="B1506" s="466"/>
      <c r="C1506" s="466"/>
      <c r="D1506" s="466"/>
      <c r="E1506" s="466"/>
      <c r="F1506" s="466"/>
      <c r="G1506" s="466"/>
      <c r="H1506" s="466"/>
      <c r="I1506" s="466"/>
    </row>
    <row r="1507" spans="1:9" x14ac:dyDescent="0.2">
      <c r="A1507" s="466"/>
      <c r="B1507" s="466"/>
      <c r="C1507" s="466"/>
      <c r="D1507" s="466"/>
      <c r="E1507" s="466"/>
      <c r="F1507" s="466"/>
      <c r="G1507" s="466"/>
      <c r="H1507" s="466"/>
      <c r="I1507" s="466"/>
    </row>
    <row r="1508" spans="1:9" x14ac:dyDescent="0.2">
      <c r="A1508" s="466"/>
      <c r="B1508" s="466"/>
      <c r="C1508" s="466"/>
      <c r="D1508" s="466"/>
      <c r="E1508" s="466"/>
      <c r="F1508" s="466"/>
      <c r="G1508" s="466"/>
      <c r="H1508" s="466"/>
      <c r="I1508" s="466"/>
    </row>
    <row r="1509" spans="1:9" x14ac:dyDescent="0.2">
      <c r="A1509" s="466"/>
      <c r="B1509" s="466"/>
      <c r="C1509" s="466"/>
      <c r="D1509" s="466"/>
      <c r="E1509" s="466"/>
      <c r="F1509" s="466"/>
      <c r="G1509" s="466"/>
      <c r="H1509" s="466"/>
      <c r="I1509" s="466"/>
    </row>
    <row r="1510" spans="1:9" x14ac:dyDescent="0.2">
      <c r="A1510" s="466"/>
      <c r="B1510" s="466"/>
      <c r="C1510" s="466"/>
      <c r="D1510" s="466"/>
      <c r="E1510" s="466"/>
      <c r="F1510" s="466"/>
      <c r="G1510" s="466"/>
      <c r="H1510" s="466"/>
      <c r="I1510" s="466"/>
    </row>
    <row r="1511" spans="1:9" x14ac:dyDescent="0.2">
      <c r="A1511" s="466"/>
      <c r="B1511" s="466"/>
      <c r="C1511" s="466"/>
      <c r="D1511" s="466"/>
      <c r="E1511" s="466"/>
      <c r="F1511" s="466"/>
      <c r="G1511" s="466"/>
      <c r="H1511" s="466"/>
      <c r="I1511" s="466"/>
    </row>
    <row r="1512" spans="1:9" x14ac:dyDescent="0.2">
      <c r="A1512" s="466"/>
      <c r="B1512" s="466"/>
      <c r="C1512" s="466"/>
      <c r="D1512" s="466"/>
      <c r="E1512" s="466"/>
      <c r="F1512" s="466"/>
      <c r="G1512" s="466"/>
      <c r="H1512" s="466"/>
      <c r="I1512" s="466"/>
    </row>
    <row r="1513" spans="1:9" x14ac:dyDescent="0.2">
      <c r="A1513" s="466"/>
      <c r="B1513" s="466"/>
      <c r="C1513" s="466"/>
      <c r="D1513" s="466"/>
      <c r="E1513" s="466"/>
      <c r="F1513" s="466"/>
      <c r="G1513" s="466"/>
      <c r="H1513" s="466"/>
      <c r="I1513" s="466"/>
    </row>
    <row r="1514" spans="1:9" x14ac:dyDescent="0.2">
      <c r="A1514" s="466"/>
      <c r="B1514" s="466"/>
      <c r="C1514" s="466"/>
      <c r="D1514" s="466"/>
      <c r="E1514" s="466"/>
      <c r="F1514" s="466"/>
      <c r="G1514" s="466"/>
      <c r="H1514" s="466"/>
      <c r="I1514" s="466"/>
    </row>
    <row r="1515" spans="1:9" x14ac:dyDescent="0.2">
      <c r="A1515" s="466"/>
      <c r="B1515" s="466"/>
      <c r="C1515" s="466"/>
      <c r="D1515" s="466"/>
      <c r="E1515" s="466"/>
      <c r="F1515" s="466"/>
      <c r="G1515" s="466"/>
      <c r="H1515" s="466"/>
      <c r="I1515" s="466"/>
    </row>
    <row r="1516" spans="1:9" x14ac:dyDescent="0.2">
      <c r="A1516" s="466"/>
      <c r="B1516" s="466"/>
      <c r="C1516" s="466"/>
      <c r="D1516" s="466"/>
      <c r="E1516" s="466"/>
      <c r="F1516" s="466"/>
      <c r="G1516" s="466"/>
      <c r="H1516" s="466"/>
      <c r="I1516" s="466"/>
    </row>
    <row r="1517" spans="1:9" x14ac:dyDescent="0.2">
      <c r="A1517" s="466"/>
      <c r="B1517" s="466"/>
      <c r="C1517" s="466"/>
      <c r="D1517" s="466"/>
      <c r="E1517" s="466"/>
      <c r="F1517" s="466"/>
      <c r="G1517" s="466"/>
      <c r="H1517" s="466"/>
      <c r="I1517" s="466"/>
    </row>
    <row r="1518" spans="1:9" x14ac:dyDescent="0.2">
      <c r="A1518" s="466"/>
      <c r="B1518" s="466"/>
      <c r="C1518" s="466"/>
      <c r="D1518" s="466"/>
      <c r="E1518" s="466"/>
      <c r="F1518" s="466"/>
      <c r="G1518" s="466"/>
      <c r="H1518" s="466"/>
      <c r="I1518" s="466"/>
    </row>
    <row r="1519" spans="1:9" x14ac:dyDescent="0.2">
      <c r="A1519" s="466"/>
      <c r="B1519" s="466"/>
      <c r="C1519" s="466"/>
      <c r="D1519" s="466"/>
      <c r="E1519" s="466"/>
      <c r="F1519" s="466"/>
      <c r="G1519" s="466"/>
      <c r="H1519" s="466"/>
      <c r="I1519" s="466"/>
    </row>
    <row r="1520" spans="1:9" x14ac:dyDescent="0.2">
      <c r="A1520" s="466"/>
      <c r="B1520" s="466"/>
      <c r="C1520" s="466"/>
      <c r="D1520" s="466"/>
      <c r="E1520" s="466"/>
      <c r="F1520" s="466"/>
      <c r="G1520" s="466"/>
      <c r="H1520" s="466"/>
      <c r="I1520" s="466"/>
    </row>
    <row r="1521" spans="1:9" x14ac:dyDescent="0.2">
      <c r="A1521" s="466"/>
      <c r="B1521" s="466"/>
      <c r="C1521" s="466"/>
      <c r="D1521" s="466"/>
      <c r="E1521" s="466"/>
      <c r="F1521" s="466"/>
      <c r="G1521" s="466"/>
      <c r="H1521" s="466"/>
      <c r="I1521" s="466"/>
    </row>
    <row r="1522" spans="1:9" x14ac:dyDescent="0.2">
      <c r="A1522" s="466"/>
      <c r="B1522" s="466"/>
      <c r="C1522" s="466"/>
      <c r="D1522" s="466"/>
      <c r="E1522" s="466"/>
      <c r="F1522" s="466"/>
      <c r="G1522" s="466"/>
      <c r="H1522" s="466"/>
      <c r="I1522" s="466"/>
    </row>
    <row r="1523" spans="1:9" x14ac:dyDescent="0.2">
      <c r="A1523" s="466"/>
      <c r="B1523" s="466"/>
      <c r="C1523" s="466"/>
      <c r="D1523" s="466"/>
      <c r="E1523" s="466"/>
      <c r="F1523" s="466"/>
      <c r="G1523" s="466"/>
      <c r="H1523" s="466"/>
      <c r="I1523" s="466"/>
    </row>
    <row r="1524" spans="1:9" x14ac:dyDescent="0.2">
      <c r="A1524" s="466"/>
      <c r="B1524" s="466"/>
      <c r="C1524" s="466"/>
      <c r="D1524" s="466"/>
      <c r="E1524" s="466"/>
      <c r="F1524" s="466"/>
      <c r="G1524" s="466"/>
      <c r="H1524" s="466"/>
      <c r="I1524" s="466"/>
    </row>
    <row r="1525" spans="1:9" x14ac:dyDescent="0.2">
      <c r="A1525" s="466"/>
      <c r="B1525" s="466"/>
      <c r="C1525" s="466"/>
      <c r="D1525" s="466"/>
      <c r="E1525" s="466"/>
      <c r="F1525" s="466"/>
      <c r="G1525" s="466"/>
      <c r="H1525" s="466"/>
      <c r="I1525" s="466"/>
    </row>
    <row r="1526" spans="1:9" x14ac:dyDescent="0.2">
      <c r="A1526" s="466"/>
      <c r="B1526" s="466"/>
      <c r="C1526" s="466"/>
      <c r="D1526" s="466"/>
      <c r="E1526" s="466"/>
      <c r="F1526" s="466"/>
      <c r="G1526" s="466"/>
      <c r="H1526" s="466"/>
      <c r="I1526" s="466"/>
    </row>
    <row r="1527" spans="1:9" x14ac:dyDescent="0.2">
      <c r="A1527" s="466"/>
      <c r="B1527" s="466"/>
      <c r="C1527" s="466"/>
      <c r="D1527" s="466"/>
      <c r="E1527" s="466"/>
      <c r="F1527" s="466"/>
      <c r="G1527" s="466"/>
      <c r="H1527" s="466"/>
      <c r="I1527" s="466"/>
    </row>
    <row r="1528" spans="1:9" x14ac:dyDescent="0.2">
      <c r="A1528" s="466"/>
      <c r="B1528" s="466"/>
      <c r="C1528" s="466"/>
      <c r="D1528" s="466"/>
      <c r="E1528" s="466"/>
      <c r="F1528" s="466"/>
      <c r="G1528" s="466"/>
      <c r="H1528" s="466"/>
      <c r="I1528" s="466"/>
    </row>
    <row r="1529" spans="1:9" x14ac:dyDescent="0.2">
      <c r="A1529" s="466"/>
      <c r="B1529" s="466"/>
      <c r="C1529" s="466"/>
      <c r="D1529" s="466"/>
      <c r="E1529" s="466"/>
      <c r="F1529" s="466"/>
      <c r="G1529" s="466"/>
      <c r="H1529" s="466"/>
      <c r="I1529" s="466"/>
    </row>
    <row r="1530" spans="1:9" x14ac:dyDescent="0.2">
      <c r="A1530" s="466"/>
      <c r="B1530" s="466"/>
      <c r="C1530" s="466"/>
      <c r="D1530" s="466"/>
      <c r="E1530" s="466"/>
      <c r="F1530" s="466"/>
      <c r="G1530" s="466"/>
      <c r="H1530" s="466"/>
      <c r="I1530" s="466"/>
    </row>
    <row r="1531" spans="1:9" x14ac:dyDescent="0.2">
      <c r="A1531" s="466"/>
      <c r="B1531" s="466"/>
      <c r="C1531" s="466"/>
      <c r="D1531" s="466"/>
      <c r="E1531" s="466"/>
      <c r="F1531" s="466"/>
      <c r="G1531" s="466"/>
      <c r="H1531" s="466"/>
      <c r="I1531" s="466"/>
    </row>
    <row r="1532" spans="1:9" x14ac:dyDescent="0.2">
      <c r="A1532" s="466"/>
      <c r="B1532" s="466"/>
      <c r="C1532" s="466"/>
      <c r="D1532" s="466"/>
      <c r="E1532" s="466"/>
      <c r="F1532" s="466"/>
      <c r="G1532" s="466"/>
      <c r="H1532" s="466"/>
      <c r="I1532" s="466"/>
    </row>
    <row r="1533" spans="1:9" x14ac:dyDescent="0.2">
      <c r="A1533" s="466"/>
      <c r="B1533" s="466"/>
      <c r="C1533" s="466"/>
      <c r="D1533" s="466"/>
      <c r="E1533" s="466"/>
      <c r="F1533" s="466"/>
      <c r="G1533" s="466"/>
      <c r="H1533" s="466"/>
      <c r="I1533" s="466"/>
    </row>
    <row r="1534" spans="1:9" x14ac:dyDescent="0.2">
      <c r="A1534" s="466"/>
      <c r="B1534" s="466"/>
      <c r="C1534" s="466"/>
      <c r="D1534" s="466"/>
      <c r="E1534" s="466"/>
      <c r="F1534" s="466"/>
      <c r="G1534" s="466"/>
      <c r="H1534" s="466"/>
      <c r="I1534" s="466"/>
    </row>
    <row r="1535" spans="1:9" x14ac:dyDescent="0.2">
      <c r="A1535" s="466"/>
      <c r="B1535" s="466"/>
      <c r="C1535" s="466"/>
      <c r="D1535" s="466"/>
      <c r="E1535" s="466"/>
      <c r="F1535" s="466"/>
      <c r="G1535" s="466"/>
      <c r="H1535" s="466"/>
      <c r="I1535" s="466"/>
    </row>
    <row r="1536" spans="1:9" x14ac:dyDescent="0.2">
      <c r="A1536" s="466"/>
      <c r="B1536" s="466"/>
      <c r="C1536" s="466"/>
      <c r="D1536" s="466"/>
      <c r="E1536" s="466"/>
      <c r="F1536" s="466"/>
      <c r="G1536" s="466"/>
      <c r="H1536" s="466"/>
      <c r="I1536" s="466"/>
    </row>
    <row r="1537" spans="1:9" x14ac:dyDescent="0.2">
      <c r="A1537" s="466"/>
      <c r="B1537" s="466"/>
      <c r="C1537" s="466"/>
      <c r="D1537" s="466"/>
      <c r="E1537" s="466"/>
      <c r="F1537" s="466"/>
      <c r="G1537" s="466"/>
      <c r="H1537" s="466"/>
      <c r="I1537" s="466"/>
    </row>
    <row r="1538" spans="1:9" x14ac:dyDescent="0.2">
      <c r="A1538" s="466"/>
      <c r="B1538" s="466"/>
      <c r="C1538" s="466"/>
      <c r="D1538" s="466"/>
      <c r="E1538" s="466"/>
      <c r="F1538" s="466"/>
      <c r="G1538" s="466"/>
      <c r="H1538" s="466"/>
      <c r="I1538" s="466"/>
    </row>
    <row r="1539" spans="1:9" x14ac:dyDescent="0.2">
      <c r="A1539" s="466"/>
      <c r="B1539" s="466"/>
      <c r="C1539" s="466"/>
      <c r="D1539" s="466"/>
      <c r="E1539" s="466"/>
      <c r="F1539" s="466"/>
      <c r="G1539" s="466"/>
      <c r="H1539" s="466"/>
      <c r="I1539" s="466"/>
    </row>
    <row r="1540" spans="1:9" x14ac:dyDescent="0.2">
      <c r="A1540" s="466"/>
      <c r="B1540" s="466"/>
      <c r="C1540" s="466"/>
      <c r="D1540" s="466"/>
      <c r="E1540" s="466"/>
      <c r="F1540" s="466"/>
      <c r="G1540" s="466"/>
      <c r="H1540" s="466"/>
      <c r="I1540" s="466"/>
    </row>
    <row r="1541" spans="1:9" x14ac:dyDescent="0.2">
      <c r="A1541" s="466"/>
      <c r="B1541" s="466"/>
      <c r="C1541" s="466"/>
      <c r="D1541" s="466"/>
      <c r="E1541" s="466"/>
      <c r="F1541" s="466"/>
      <c r="G1541" s="466"/>
      <c r="H1541" s="466"/>
      <c r="I1541" s="466"/>
    </row>
    <row r="1542" spans="1:9" x14ac:dyDescent="0.2">
      <c r="A1542" s="466"/>
      <c r="B1542" s="466"/>
      <c r="C1542" s="466"/>
      <c r="D1542" s="466"/>
      <c r="E1542" s="466"/>
      <c r="F1542" s="466"/>
      <c r="G1542" s="466"/>
      <c r="H1542" s="466"/>
      <c r="I1542" s="466"/>
    </row>
    <row r="1543" spans="1:9" x14ac:dyDescent="0.2">
      <c r="A1543" s="466"/>
      <c r="B1543" s="466"/>
      <c r="C1543" s="466"/>
      <c r="D1543" s="466"/>
      <c r="E1543" s="466"/>
      <c r="F1543" s="466"/>
      <c r="G1543" s="466"/>
      <c r="H1543" s="466"/>
      <c r="I1543" s="466"/>
    </row>
    <row r="1544" spans="1:9" x14ac:dyDescent="0.2">
      <c r="A1544" s="466"/>
      <c r="B1544" s="466"/>
      <c r="C1544" s="466"/>
      <c r="D1544" s="466"/>
      <c r="E1544" s="466"/>
      <c r="F1544" s="466"/>
      <c r="G1544" s="466"/>
      <c r="H1544" s="466"/>
      <c r="I1544" s="466"/>
    </row>
    <row r="1545" spans="1:9" x14ac:dyDescent="0.2">
      <c r="A1545" s="466"/>
      <c r="B1545" s="466"/>
      <c r="C1545" s="466"/>
      <c r="D1545" s="466"/>
      <c r="E1545" s="466"/>
      <c r="F1545" s="466"/>
      <c r="G1545" s="466"/>
      <c r="H1545" s="466"/>
      <c r="I1545" s="466"/>
    </row>
    <row r="1546" spans="1:9" x14ac:dyDescent="0.2">
      <c r="A1546" s="466"/>
      <c r="B1546" s="466"/>
      <c r="C1546" s="466"/>
      <c r="D1546" s="466"/>
      <c r="E1546" s="466"/>
      <c r="F1546" s="466"/>
      <c r="G1546" s="466"/>
      <c r="H1546" s="466"/>
      <c r="I1546" s="466"/>
    </row>
    <row r="1547" spans="1:9" x14ac:dyDescent="0.2">
      <c r="A1547" s="466"/>
      <c r="B1547" s="466"/>
      <c r="C1547" s="466"/>
      <c r="D1547" s="466"/>
      <c r="E1547" s="466"/>
      <c r="F1547" s="466"/>
      <c r="G1547" s="466"/>
      <c r="H1547" s="466"/>
      <c r="I1547" s="466"/>
    </row>
    <row r="1548" spans="1:9" x14ac:dyDescent="0.2">
      <c r="A1548" s="466"/>
      <c r="B1548" s="466"/>
      <c r="C1548" s="466"/>
      <c r="D1548" s="466"/>
      <c r="E1548" s="466"/>
      <c r="F1548" s="466"/>
      <c r="G1548" s="466"/>
      <c r="H1548" s="466"/>
      <c r="I1548" s="466"/>
    </row>
    <row r="1549" spans="1:9" x14ac:dyDescent="0.2">
      <c r="A1549" s="466"/>
      <c r="B1549" s="466"/>
      <c r="C1549" s="466"/>
      <c r="D1549" s="466"/>
      <c r="E1549" s="466"/>
      <c r="F1549" s="466"/>
      <c r="G1549" s="466"/>
      <c r="H1549" s="466"/>
      <c r="I1549" s="466"/>
    </row>
    <row r="1550" spans="1:9" x14ac:dyDescent="0.2">
      <c r="A1550" s="466"/>
      <c r="B1550" s="466"/>
      <c r="C1550" s="466"/>
      <c r="D1550" s="466"/>
      <c r="E1550" s="466"/>
      <c r="F1550" s="466"/>
      <c r="G1550" s="466"/>
      <c r="H1550" s="466"/>
      <c r="I1550" s="466"/>
    </row>
    <row r="1551" spans="1:9" x14ac:dyDescent="0.2">
      <c r="A1551" s="466"/>
      <c r="B1551" s="466"/>
      <c r="C1551" s="466"/>
      <c r="D1551" s="466"/>
      <c r="E1551" s="466"/>
      <c r="F1551" s="466"/>
      <c r="G1551" s="466"/>
      <c r="H1551" s="466"/>
      <c r="I1551" s="466"/>
    </row>
    <row r="1552" spans="1:9" x14ac:dyDescent="0.2">
      <c r="A1552" s="466"/>
      <c r="B1552" s="466"/>
      <c r="C1552" s="466"/>
      <c r="D1552" s="466"/>
      <c r="E1552" s="466"/>
      <c r="F1552" s="466"/>
      <c r="G1552" s="466"/>
      <c r="H1552" s="466"/>
      <c r="I1552" s="466"/>
    </row>
    <row r="1553" spans="1:9" x14ac:dyDescent="0.2">
      <c r="A1553" s="466"/>
      <c r="B1553" s="466"/>
      <c r="C1553" s="466"/>
      <c r="D1553" s="466"/>
      <c r="E1553" s="466"/>
      <c r="F1553" s="466"/>
      <c r="G1553" s="466"/>
      <c r="H1553" s="466"/>
      <c r="I1553" s="466"/>
    </row>
    <row r="1554" spans="1:9" x14ac:dyDescent="0.2">
      <c r="A1554" s="466"/>
      <c r="B1554" s="466"/>
      <c r="C1554" s="466"/>
      <c r="D1554" s="466"/>
      <c r="E1554" s="466"/>
      <c r="F1554" s="466"/>
      <c r="G1554" s="466"/>
      <c r="H1554" s="466"/>
      <c r="I1554" s="466"/>
    </row>
    <row r="1555" spans="1:9" x14ac:dyDescent="0.2">
      <c r="A1555" s="466"/>
      <c r="B1555" s="466"/>
      <c r="C1555" s="466"/>
      <c r="D1555" s="466"/>
      <c r="E1555" s="466"/>
      <c r="F1555" s="466"/>
      <c r="G1555" s="466"/>
      <c r="H1555" s="466"/>
      <c r="I1555" s="466"/>
    </row>
    <row r="1556" spans="1:9" x14ac:dyDescent="0.2">
      <c r="A1556" s="466"/>
      <c r="B1556" s="466"/>
      <c r="C1556" s="466"/>
      <c r="D1556" s="466"/>
      <c r="E1556" s="466"/>
      <c r="F1556" s="466"/>
      <c r="G1556" s="466"/>
      <c r="H1556" s="466"/>
      <c r="I1556" s="466"/>
    </row>
    <row r="1557" spans="1:9" x14ac:dyDescent="0.2">
      <c r="A1557" s="466"/>
      <c r="B1557" s="466"/>
      <c r="C1557" s="466"/>
      <c r="D1557" s="466"/>
      <c r="E1557" s="466"/>
      <c r="F1557" s="466"/>
      <c r="G1557" s="466"/>
      <c r="H1557" s="466"/>
      <c r="I1557" s="466"/>
    </row>
    <row r="1558" spans="1:9" x14ac:dyDescent="0.2">
      <c r="A1558" s="466"/>
      <c r="B1558" s="466"/>
      <c r="C1558" s="466"/>
      <c r="D1558" s="466"/>
      <c r="E1558" s="466"/>
      <c r="F1558" s="466"/>
      <c r="G1558" s="466"/>
      <c r="H1558" s="466"/>
      <c r="I1558" s="466"/>
    </row>
    <row r="1559" spans="1:9" x14ac:dyDescent="0.2">
      <c r="A1559" s="466"/>
      <c r="B1559" s="466"/>
      <c r="C1559" s="466"/>
      <c r="D1559" s="466"/>
      <c r="E1559" s="466"/>
      <c r="F1559" s="466"/>
      <c r="G1559" s="466"/>
      <c r="H1559" s="466"/>
      <c r="I1559" s="466"/>
    </row>
    <row r="1560" spans="1:9" x14ac:dyDescent="0.2">
      <c r="A1560" s="466"/>
      <c r="B1560" s="466"/>
      <c r="C1560" s="466"/>
      <c r="D1560" s="466"/>
      <c r="E1560" s="466"/>
      <c r="F1560" s="466"/>
      <c r="G1560" s="466"/>
      <c r="H1560" s="466"/>
      <c r="I1560" s="466"/>
    </row>
    <row r="1561" spans="1:9" x14ac:dyDescent="0.2">
      <c r="A1561" s="466"/>
      <c r="B1561" s="466"/>
      <c r="C1561" s="466"/>
      <c r="D1561" s="466"/>
      <c r="E1561" s="466"/>
      <c r="F1561" s="466"/>
      <c r="G1561" s="466"/>
      <c r="H1561" s="466"/>
      <c r="I1561" s="466"/>
    </row>
    <row r="1562" spans="1:9" x14ac:dyDescent="0.2">
      <c r="A1562" s="466"/>
      <c r="B1562" s="466"/>
      <c r="C1562" s="466"/>
      <c r="D1562" s="466"/>
      <c r="E1562" s="466"/>
      <c r="F1562" s="466"/>
      <c r="G1562" s="466"/>
      <c r="H1562" s="466"/>
      <c r="I1562" s="466"/>
    </row>
    <row r="1563" spans="1:9" x14ac:dyDescent="0.2">
      <c r="A1563" s="466"/>
      <c r="B1563" s="466"/>
      <c r="C1563" s="466"/>
      <c r="D1563" s="466"/>
      <c r="E1563" s="466"/>
      <c r="F1563" s="466"/>
      <c r="G1563" s="466"/>
      <c r="H1563" s="466"/>
      <c r="I1563" s="466"/>
    </row>
    <row r="1564" spans="1:9" x14ac:dyDescent="0.2">
      <c r="A1564" s="466"/>
      <c r="B1564" s="466"/>
      <c r="C1564" s="466"/>
      <c r="D1564" s="466"/>
      <c r="E1564" s="466"/>
      <c r="F1564" s="466"/>
      <c r="G1564" s="466"/>
      <c r="H1564" s="466"/>
      <c r="I1564" s="466"/>
    </row>
    <row r="1565" spans="1:9" x14ac:dyDescent="0.2">
      <c r="A1565" s="466"/>
      <c r="B1565" s="466"/>
      <c r="C1565" s="466"/>
      <c r="D1565" s="466"/>
      <c r="E1565" s="466"/>
      <c r="F1565" s="466"/>
      <c r="G1565" s="466"/>
      <c r="H1565" s="466"/>
      <c r="I1565" s="466"/>
    </row>
    <row r="1566" spans="1:9" x14ac:dyDescent="0.2">
      <c r="A1566" s="466"/>
      <c r="B1566" s="466"/>
      <c r="C1566" s="466"/>
      <c r="D1566" s="466"/>
      <c r="E1566" s="466"/>
      <c r="F1566" s="466"/>
      <c r="G1566" s="466"/>
      <c r="H1566" s="466"/>
      <c r="I1566" s="466"/>
    </row>
    <row r="1567" spans="1:9" x14ac:dyDescent="0.2">
      <c r="A1567" s="466"/>
      <c r="B1567" s="466"/>
      <c r="C1567" s="466"/>
      <c r="D1567" s="466"/>
      <c r="E1567" s="466"/>
      <c r="F1567" s="466"/>
      <c r="G1567" s="466"/>
      <c r="H1567" s="466"/>
      <c r="I1567" s="466"/>
    </row>
    <row r="1568" spans="1:9" x14ac:dyDescent="0.2">
      <c r="A1568" s="466"/>
      <c r="B1568" s="466"/>
      <c r="C1568" s="466"/>
      <c r="D1568" s="466"/>
      <c r="E1568" s="466"/>
      <c r="F1568" s="466"/>
      <c r="G1568" s="466"/>
      <c r="H1568" s="466"/>
      <c r="I1568" s="466"/>
    </row>
    <row r="1569" spans="1:9" x14ac:dyDescent="0.2">
      <c r="A1569" s="466"/>
      <c r="B1569" s="466"/>
      <c r="C1569" s="466"/>
      <c r="D1569" s="466"/>
      <c r="E1569" s="466"/>
      <c r="F1569" s="466"/>
      <c r="G1569" s="466"/>
      <c r="H1569" s="466"/>
      <c r="I1569" s="466"/>
    </row>
    <row r="1570" spans="1:9" x14ac:dyDescent="0.2">
      <c r="A1570" s="466"/>
      <c r="B1570" s="466"/>
      <c r="C1570" s="466"/>
      <c r="D1570" s="466"/>
      <c r="E1570" s="466"/>
      <c r="F1570" s="466"/>
      <c r="G1570" s="466"/>
      <c r="H1570" s="466"/>
      <c r="I1570" s="466"/>
    </row>
    <row r="1571" spans="1:9" x14ac:dyDescent="0.2">
      <c r="A1571" s="466"/>
      <c r="B1571" s="466"/>
      <c r="C1571" s="466"/>
      <c r="D1571" s="466"/>
      <c r="E1571" s="466"/>
      <c r="F1571" s="466"/>
      <c r="G1571" s="466"/>
      <c r="H1571" s="466"/>
      <c r="I1571" s="466"/>
    </row>
    <row r="1572" spans="1:9" x14ac:dyDescent="0.2">
      <c r="A1572" s="466"/>
      <c r="B1572" s="466"/>
      <c r="C1572" s="466"/>
      <c r="D1572" s="466"/>
      <c r="E1572" s="466"/>
      <c r="F1572" s="466"/>
      <c r="G1572" s="466"/>
      <c r="H1572" s="466"/>
      <c r="I1572" s="466"/>
    </row>
    <row r="1573" spans="1:9" x14ac:dyDescent="0.2">
      <c r="A1573" s="466"/>
      <c r="B1573" s="466"/>
      <c r="C1573" s="466"/>
      <c r="D1573" s="466"/>
      <c r="E1573" s="466"/>
      <c r="F1573" s="466"/>
      <c r="G1573" s="466"/>
      <c r="H1573" s="466"/>
      <c r="I1573" s="466"/>
    </row>
    <row r="1574" spans="1:9" x14ac:dyDescent="0.2">
      <c r="A1574" s="466"/>
      <c r="B1574" s="466"/>
      <c r="C1574" s="466"/>
      <c r="D1574" s="466"/>
      <c r="E1574" s="466"/>
      <c r="F1574" s="466"/>
      <c r="G1574" s="466"/>
      <c r="H1574" s="466"/>
      <c r="I1574" s="466"/>
    </row>
    <row r="1575" spans="1:9" x14ac:dyDescent="0.2">
      <c r="A1575" s="466"/>
      <c r="B1575" s="466"/>
      <c r="C1575" s="466"/>
      <c r="D1575" s="466"/>
      <c r="E1575" s="466"/>
      <c r="F1575" s="466"/>
      <c r="G1575" s="466"/>
      <c r="H1575" s="466"/>
      <c r="I1575" s="466"/>
    </row>
    <row r="1576" spans="1:9" x14ac:dyDescent="0.2">
      <c r="A1576" s="466"/>
      <c r="B1576" s="466"/>
      <c r="C1576" s="466"/>
      <c r="D1576" s="466"/>
      <c r="E1576" s="466"/>
      <c r="F1576" s="466"/>
      <c r="G1576" s="466"/>
      <c r="H1576" s="466"/>
      <c r="I1576" s="466"/>
    </row>
    <row r="1577" spans="1:9" x14ac:dyDescent="0.2">
      <c r="A1577" s="466"/>
      <c r="B1577" s="466"/>
      <c r="C1577" s="466"/>
      <c r="D1577" s="466"/>
      <c r="E1577" s="466"/>
      <c r="F1577" s="466"/>
      <c r="G1577" s="466"/>
      <c r="H1577" s="466"/>
      <c r="I1577" s="466"/>
    </row>
    <row r="1578" spans="1:9" x14ac:dyDescent="0.2">
      <c r="A1578" s="466"/>
      <c r="B1578" s="466"/>
      <c r="C1578" s="466"/>
      <c r="D1578" s="466"/>
      <c r="E1578" s="466"/>
      <c r="F1578" s="466"/>
      <c r="G1578" s="466"/>
      <c r="H1578" s="466"/>
      <c r="I1578" s="466"/>
    </row>
    <row r="1579" spans="1:9" x14ac:dyDescent="0.2">
      <c r="A1579" s="466"/>
      <c r="B1579" s="466"/>
      <c r="C1579" s="466"/>
      <c r="D1579" s="466"/>
      <c r="E1579" s="466"/>
      <c r="F1579" s="466"/>
      <c r="G1579" s="466"/>
      <c r="H1579" s="466"/>
      <c r="I1579" s="466"/>
    </row>
    <row r="1580" spans="1:9" x14ac:dyDescent="0.2">
      <c r="A1580" s="466"/>
      <c r="B1580" s="466"/>
      <c r="C1580" s="466"/>
      <c r="D1580" s="466"/>
      <c r="E1580" s="466"/>
      <c r="F1580" s="466"/>
      <c r="G1580" s="466"/>
      <c r="H1580" s="466"/>
      <c r="I1580" s="466"/>
    </row>
    <row r="1581" spans="1:9" x14ac:dyDescent="0.2">
      <c r="A1581" s="466"/>
      <c r="B1581" s="466"/>
      <c r="C1581" s="466"/>
      <c r="D1581" s="466"/>
      <c r="E1581" s="466"/>
      <c r="F1581" s="466"/>
      <c r="G1581" s="466"/>
      <c r="H1581" s="466"/>
      <c r="I1581" s="466"/>
    </row>
    <row r="1582" spans="1:9" x14ac:dyDescent="0.2">
      <c r="A1582" s="466"/>
      <c r="B1582" s="466"/>
      <c r="C1582" s="466"/>
      <c r="D1582" s="466"/>
      <c r="E1582" s="466"/>
      <c r="F1582" s="466"/>
      <c r="G1582" s="466"/>
      <c r="H1582" s="466"/>
      <c r="I1582" s="466"/>
    </row>
    <row r="1583" spans="1:9" x14ac:dyDescent="0.2">
      <c r="A1583" s="466"/>
      <c r="B1583" s="466"/>
      <c r="C1583" s="466"/>
      <c r="D1583" s="466"/>
      <c r="E1583" s="466"/>
      <c r="F1583" s="466"/>
      <c r="G1583" s="466"/>
      <c r="H1583" s="466"/>
      <c r="I1583" s="466"/>
    </row>
    <row r="1584" spans="1:9" x14ac:dyDescent="0.2">
      <c r="A1584" s="466"/>
      <c r="B1584" s="466"/>
      <c r="C1584" s="466"/>
      <c r="D1584" s="466"/>
      <c r="E1584" s="466"/>
      <c r="F1584" s="466"/>
      <c r="G1584" s="466"/>
      <c r="H1584" s="466"/>
      <c r="I1584" s="466"/>
    </row>
    <row r="1585" spans="1:9" x14ac:dyDescent="0.2">
      <c r="A1585" s="466"/>
      <c r="B1585" s="466"/>
      <c r="C1585" s="466"/>
      <c r="D1585" s="466"/>
      <c r="E1585" s="466"/>
      <c r="F1585" s="466"/>
      <c r="G1585" s="466"/>
      <c r="H1585" s="466"/>
      <c r="I1585" s="466"/>
    </row>
    <row r="1586" spans="1:9" x14ac:dyDescent="0.2">
      <c r="A1586" s="466"/>
      <c r="B1586" s="466"/>
      <c r="C1586" s="466"/>
      <c r="D1586" s="466"/>
      <c r="E1586" s="466"/>
      <c r="F1586" s="466"/>
      <c r="G1586" s="466"/>
      <c r="H1586" s="466"/>
      <c r="I1586" s="466"/>
    </row>
    <row r="1587" spans="1:9" x14ac:dyDescent="0.2">
      <c r="A1587" s="466"/>
      <c r="B1587" s="466"/>
      <c r="C1587" s="466"/>
      <c r="D1587" s="466"/>
      <c r="E1587" s="466"/>
      <c r="F1587" s="466"/>
      <c r="G1587" s="466"/>
      <c r="H1587" s="466"/>
      <c r="I1587" s="466"/>
    </row>
    <row r="1588" spans="1:9" x14ac:dyDescent="0.2">
      <c r="A1588" s="466"/>
      <c r="B1588" s="466"/>
      <c r="C1588" s="466"/>
      <c r="D1588" s="466"/>
      <c r="E1588" s="466"/>
      <c r="F1588" s="466"/>
      <c r="G1588" s="466"/>
      <c r="H1588" s="466"/>
      <c r="I1588" s="466"/>
    </row>
    <row r="1589" spans="1:9" x14ac:dyDescent="0.2">
      <c r="A1589" s="466"/>
      <c r="B1589" s="466"/>
      <c r="C1589" s="466"/>
      <c r="D1589" s="466"/>
      <c r="E1589" s="466"/>
      <c r="F1589" s="466"/>
      <c r="G1589" s="466"/>
      <c r="H1589" s="466"/>
      <c r="I1589" s="466"/>
    </row>
    <row r="1590" spans="1:9" x14ac:dyDescent="0.2">
      <c r="A1590" s="466"/>
      <c r="B1590" s="466"/>
      <c r="C1590" s="466"/>
      <c r="D1590" s="466"/>
      <c r="E1590" s="466"/>
      <c r="F1590" s="466"/>
      <c r="G1590" s="466"/>
      <c r="H1590" s="466"/>
      <c r="I1590" s="466"/>
    </row>
    <row r="1591" spans="1:9" x14ac:dyDescent="0.2">
      <c r="A1591" s="466"/>
      <c r="B1591" s="466"/>
      <c r="C1591" s="466"/>
      <c r="D1591" s="466"/>
      <c r="E1591" s="466"/>
      <c r="F1591" s="466"/>
      <c r="G1591" s="466"/>
      <c r="H1591" s="466"/>
      <c r="I1591" s="466"/>
    </row>
    <row r="1592" spans="1:9" x14ac:dyDescent="0.2">
      <c r="A1592" s="466"/>
      <c r="B1592" s="466"/>
      <c r="C1592" s="466"/>
      <c r="D1592" s="466"/>
      <c r="E1592" s="466"/>
      <c r="F1592" s="466"/>
      <c r="G1592" s="466"/>
      <c r="H1592" s="466"/>
      <c r="I1592" s="466"/>
    </row>
    <row r="1593" spans="1:9" x14ac:dyDescent="0.2">
      <c r="A1593" s="466"/>
      <c r="B1593" s="466"/>
      <c r="C1593" s="466"/>
      <c r="D1593" s="466"/>
      <c r="E1593" s="466"/>
      <c r="F1593" s="466"/>
      <c r="G1593" s="466"/>
      <c r="H1593" s="466"/>
      <c r="I1593" s="466"/>
    </row>
    <row r="1594" spans="1:9" x14ac:dyDescent="0.2">
      <c r="A1594" s="466"/>
      <c r="B1594" s="466"/>
      <c r="C1594" s="466"/>
      <c r="D1594" s="466"/>
      <c r="E1594" s="466"/>
      <c r="F1594" s="466"/>
      <c r="G1594" s="466"/>
      <c r="H1594" s="466"/>
      <c r="I1594" s="466"/>
    </row>
    <row r="1595" spans="1:9" x14ac:dyDescent="0.2">
      <c r="A1595" s="466"/>
      <c r="B1595" s="466"/>
      <c r="C1595" s="466"/>
      <c r="D1595" s="466"/>
      <c r="E1595" s="466"/>
      <c r="F1595" s="466"/>
      <c r="G1595" s="466"/>
      <c r="H1595" s="466"/>
      <c r="I1595" s="466"/>
    </row>
    <row r="1596" spans="1:9" x14ac:dyDescent="0.2">
      <c r="A1596" s="466"/>
      <c r="B1596" s="466"/>
      <c r="C1596" s="466"/>
      <c r="D1596" s="466"/>
      <c r="E1596" s="466"/>
      <c r="F1596" s="466"/>
      <c r="G1596" s="466"/>
      <c r="H1596" s="466"/>
      <c r="I1596" s="466"/>
    </row>
    <row r="1597" spans="1:9" x14ac:dyDescent="0.2">
      <c r="A1597" s="466"/>
      <c r="B1597" s="466"/>
      <c r="C1597" s="466"/>
      <c r="D1597" s="466"/>
      <c r="E1597" s="466"/>
      <c r="F1597" s="466"/>
      <c r="G1597" s="466"/>
      <c r="H1597" s="466"/>
      <c r="I1597" s="466"/>
    </row>
    <row r="1598" spans="1:9" x14ac:dyDescent="0.2">
      <c r="A1598" s="466"/>
      <c r="B1598" s="466"/>
      <c r="C1598" s="466"/>
      <c r="D1598" s="466"/>
      <c r="E1598" s="466"/>
      <c r="F1598" s="466"/>
      <c r="G1598" s="466"/>
      <c r="H1598" s="466"/>
      <c r="I1598" s="466"/>
    </row>
    <row r="1599" spans="1:9" x14ac:dyDescent="0.2">
      <c r="A1599" s="466"/>
      <c r="B1599" s="466"/>
      <c r="C1599" s="466"/>
      <c r="D1599" s="466"/>
      <c r="E1599" s="466"/>
      <c r="F1599" s="466"/>
      <c r="G1599" s="466"/>
      <c r="H1599" s="466"/>
      <c r="I1599" s="466"/>
    </row>
    <row r="1600" spans="1:9" x14ac:dyDescent="0.2">
      <c r="A1600" s="466"/>
      <c r="B1600" s="466"/>
      <c r="C1600" s="466"/>
      <c r="D1600" s="466"/>
      <c r="E1600" s="466"/>
      <c r="F1600" s="466"/>
      <c r="G1600" s="466"/>
      <c r="H1600" s="466"/>
      <c r="I1600" s="466"/>
    </row>
    <row r="1601" spans="1:9" x14ac:dyDescent="0.2">
      <c r="A1601" s="466"/>
      <c r="B1601" s="466"/>
      <c r="C1601" s="466"/>
      <c r="D1601" s="466"/>
      <c r="E1601" s="466"/>
      <c r="F1601" s="466"/>
      <c r="G1601" s="466"/>
      <c r="H1601" s="466"/>
      <c r="I1601" s="466"/>
    </row>
    <row r="1602" spans="1:9" x14ac:dyDescent="0.2">
      <c r="A1602" s="466"/>
      <c r="B1602" s="466"/>
      <c r="C1602" s="466"/>
      <c r="D1602" s="466"/>
      <c r="E1602" s="466"/>
      <c r="F1602" s="466"/>
      <c r="G1602" s="466"/>
      <c r="H1602" s="466"/>
      <c r="I1602" s="466"/>
    </row>
    <row r="1603" spans="1:9" x14ac:dyDescent="0.2">
      <c r="A1603" s="466"/>
      <c r="B1603" s="466"/>
      <c r="C1603" s="466"/>
      <c r="D1603" s="466"/>
      <c r="E1603" s="466"/>
      <c r="F1603" s="466"/>
      <c r="G1603" s="466"/>
      <c r="H1603" s="466"/>
      <c r="I1603" s="466"/>
    </row>
    <row r="1604" spans="1:9" x14ac:dyDescent="0.2">
      <c r="A1604" s="466"/>
      <c r="B1604" s="466"/>
      <c r="C1604" s="466"/>
      <c r="D1604" s="466"/>
      <c r="E1604" s="466"/>
      <c r="F1604" s="466"/>
      <c r="G1604" s="466"/>
      <c r="H1604" s="466"/>
      <c r="I1604" s="466"/>
    </row>
    <row r="1605" spans="1:9" x14ac:dyDescent="0.2">
      <c r="A1605" s="466"/>
      <c r="B1605" s="466"/>
      <c r="C1605" s="466"/>
      <c r="D1605" s="466"/>
      <c r="E1605" s="466"/>
      <c r="F1605" s="466"/>
      <c r="G1605" s="466"/>
      <c r="H1605" s="466"/>
      <c r="I1605" s="466"/>
    </row>
    <row r="1606" spans="1:9" x14ac:dyDescent="0.2">
      <c r="A1606" s="466"/>
      <c r="B1606" s="466"/>
      <c r="C1606" s="466"/>
      <c r="D1606" s="466"/>
      <c r="E1606" s="466"/>
      <c r="F1606" s="466"/>
      <c r="G1606" s="466"/>
      <c r="H1606" s="466"/>
      <c r="I1606" s="466"/>
    </row>
    <row r="1607" spans="1:9" x14ac:dyDescent="0.2">
      <c r="A1607" s="466"/>
      <c r="B1607" s="466"/>
      <c r="C1607" s="466"/>
      <c r="D1607" s="466"/>
      <c r="E1607" s="466"/>
      <c r="F1607" s="466"/>
      <c r="G1607" s="466"/>
      <c r="H1607" s="466"/>
      <c r="I1607" s="466"/>
    </row>
    <row r="1608" spans="1:9" x14ac:dyDescent="0.2">
      <c r="A1608" s="466"/>
      <c r="B1608" s="466"/>
      <c r="C1608" s="466"/>
      <c r="D1608" s="466"/>
      <c r="E1608" s="466"/>
      <c r="F1608" s="466"/>
      <c r="G1608" s="466"/>
      <c r="H1608" s="466"/>
      <c r="I1608" s="466"/>
    </row>
    <row r="1609" spans="1:9" x14ac:dyDescent="0.2">
      <c r="A1609" s="466"/>
      <c r="B1609" s="466"/>
      <c r="C1609" s="466"/>
      <c r="D1609" s="466"/>
      <c r="E1609" s="466"/>
      <c r="F1609" s="466"/>
      <c r="G1609" s="466"/>
      <c r="H1609" s="466"/>
      <c r="I1609" s="466"/>
    </row>
    <row r="1610" spans="1:9" x14ac:dyDescent="0.2">
      <c r="A1610" s="466"/>
      <c r="B1610" s="466"/>
      <c r="C1610" s="466"/>
      <c r="D1610" s="466"/>
      <c r="E1610" s="466"/>
      <c r="F1610" s="466"/>
      <c r="G1610" s="466"/>
      <c r="H1610" s="466"/>
      <c r="I1610" s="466"/>
    </row>
    <row r="1611" spans="1:9" x14ac:dyDescent="0.2">
      <c r="A1611" s="466"/>
      <c r="B1611" s="466"/>
      <c r="C1611" s="466"/>
      <c r="D1611" s="466"/>
      <c r="E1611" s="466"/>
      <c r="F1611" s="466"/>
      <c r="G1611" s="466"/>
      <c r="H1611" s="466"/>
      <c r="I1611" s="466"/>
    </row>
    <row r="1612" spans="1:9" x14ac:dyDescent="0.2">
      <c r="A1612" s="466"/>
      <c r="B1612" s="466"/>
      <c r="C1612" s="466"/>
      <c r="D1612" s="466"/>
      <c r="E1612" s="466"/>
      <c r="F1612" s="466"/>
      <c r="G1612" s="466"/>
      <c r="H1612" s="466"/>
      <c r="I1612" s="466"/>
    </row>
    <row r="1613" spans="1:9" x14ac:dyDescent="0.2">
      <c r="A1613" s="466"/>
      <c r="B1613" s="466"/>
      <c r="C1613" s="466"/>
      <c r="D1613" s="466"/>
      <c r="E1613" s="466"/>
      <c r="F1613" s="466"/>
      <c r="G1613" s="466"/>
      <c r="H1613" s="466"/>
      <c r="I1613" s="466"/>
    </row>
    <row r="1614" spans="1:9" x14ac:dyDescent="0.2">
      <c r="A1614" s="466"/>
      <c r="B1614" s="466"/>
      <c r="C1614" s="466"/>
      <c r="D1614" s="466"/>
      <c r="E1614" s="466"/>
      <c r="F1614" s="466"/>
      <c r="G1614" s="466"/>
      <c r="H1614" s="466"/>
      <c r="I1614" s="466"/>
    </row>
    <row r="1615" spans="1:9" x14ac:dyDescent="0.2">
      <c r="A1615" s="466"/>
      <c r="B1615" s="466"/>
      <c r="C1615" s="466"/>
      <c r="D1615" s="466"/>
      <c r="E1615" s="466"/>
      <c r="F1615" s="466"/>
      <c r="G1615" s="466"/>
      <c r="H1615" s="466"/>
      <c r="I1615" s="466"/>
    </row>
    <row r="1616" spans="1:9" x14ac:dyDescent="0.2">
      <c r="A1616" s="466"/>
      <c r="B1616" s="466"/>
      <c r="C1616" s="466"/>
      <c r="D1616" s="466"/>
      <c r="E1616" s="466"/>
      <c r="F1616" s="466"/>
      <c r="G1616" s="466"/>
      <c r="H1616" s="466"/>
      <c r="I1616" s="466"/>
    </row>
    <row r="1617" spans="1:9" x14ac:dyDescent="0.2">
      <c r="A1617" s="466"/>
      <c r="B1617" s="466"/>
      <c r="C1617" s="466"/>
      <c r="D1617" s="466"/>
      <c r="E1617" s="466"/>
      <c r="F1617" s="466"/>
      <c r="G1617" s="466"/>
      <c r="H1617" s="466"/>
      <c r="I1617" s="466"/>
    </row>
    <row r="1618" spans="1:9" x14ac:dyDescent="0.2">
      <c r="A1618" s="466"/>
      <c r="B1618" s="466"/>
      <c r="C1618" s="466"/>
      <c r="D1618" s="466"/>
      <c r="E1618" s="466"/>
      <c r="F1618" s="466"/>
      <c r="G1618" s="466"/>
      <c r="H1618" s="466"/>
      <c r="I1618" s="466"/>
    </row>
    <row r="1619" spans="1:9" x14ac:dyDescent="0.2">
      <c r="A1619" s="466"/>
      <c r="B1619" s="466"/>
      <c r="C1619" s="466"/>
      <c r="D1619" s="466"/>
      <c r="E1619" s="466"/>
      <c r="F1619" s="466"/>
      <c r="G1619" s="466"/>
      <c r="H1619" s="466"/>
      <c r="I1619" s="466"/>
    </row>
    <row r="1620" spans="1:9" x14ac:dyDescent="0.2">
      <c r="A1620" s="466"/>
      <c r="B1620" s="466"/>
      <c r="C1620" s="466"/>
      <c r="D1620" s="466"/>
      <c r="E1620" s="466"/>
      <c r="F1620" s="466"/>
      <c r="G1620" s="466"/>
      <c r="H1620" s="466"/>
      <c r="I1620" s="466"/>
    </row>
    <row r="1621" spans="1:9" x14ac:dyDescent="0.2">
      <c r="A1621" s="466"/>
      <c r="B1621" s="466"/>
      <c r="C1621" s="466"/>
      <c r="D1621" s="466"/>
      <c r="E1621" s="466"/>
      <c r="F1621" s="466"/>
      <c r="G1621" s="466"/>
      <c r="H1621" s="466"/>
      <c r="I1621" s="466"/>
    </row>
    <row r="1622" spans="1:9" x14ac:dyDescent="0.2">
      <c r="A1622" s="466"/>
      <c r="B1622" s="466"/>
      <c r="C1622" s="466"/>
      <c r="D1622" s="466"/>
      <c r="E1622" s="466"/>
      <c r="F1622" s="466"/>
      <c r="G1622" s="466"/>
      <c r="H1622" s="466"/>
      <c r="I1622" s="466"/>
    </row>
    <row r="1623" spans="1:9" x14ac:dyDescent="0.2">
      <c r="A1623" s="466"/>
      <c r="B1623" s="466"/>
      <c r="C1623" s="466"/>
      <c r="D1623" s="466"/>
      <c r="E1623" s="466"/>
      <c r="F1623" s="466"/>
      <c r="G1623" s="466"/>
      <c r="H1623" s="466"/>
      <c r="I1623" s="466"/>
    </row>
    <row r="1624" spans="1:9" x14ac:dyDescent="0.2">
      <c r="A1624" s="466"/>
      <c r="B1624" s="466"/>
      <c r="C1624" s="466"/>
      <c r="D1624" s="466"/>
      <c r="E1624" s="466"/>
      <c r="F1624" s="466"/>
      <c r="G1624" s="466"/>
      <c r="H1624" s="466"/>
      <c r="I1624" s="466"/>
    </row>
    <row r="1625" spans="1:9" x14ac:dyDescent="0.2">
      <c r="A1625" s="466"/>
      <c r="B1625" s="466"/>
      <c r="C1625" s="466"/>
      <c r="D1625" s="466"/>
      <c r="E1625" s="466"/>
      <c r="F1625" s="466"/>
      <c r="G1625" s="466"/>
      <c r="H1625" s="466"/>
      <c r="I1625" s="466"/>
    </row>
    <row r="1626" spans="1:9" x14ac:dyDescent="0.2">
      <c r="A1626" s="466"/>
      <c r="B1626" s="466"/>
      <c r="C1626" s="466"/>
      <c r="D1626" s="466"/>
      <c r="E1626" s="466"/>
      <c r="F1626" s="466"/>
      <c r="G1626" s="466"/>
      <c r="H1626" s="466"/>
      <c r="I1626" s="466"/>
    </row>
    <row r="1627" spans="1:9" x14ac:dyDescent="0.2">
      <c r="A1627" s="466"/>
      <c r="B1627" s="466"/>
      <c r="C1627" s="466"/>
      <c r="D1627" s="466"/>
      <c r="E1627" s="466"/>
      <c r="F1627" s="466"/>
      <c r="G1627" s="466"/>
      <c r="H1627" s="466"/>
      <c r="I1627" s="466"/>
    </row>
    <row r="1628" spans="1:9" x14ac:dyDescent="0.2">
      <c r="A1628" s="466"/>
      <c r="B1628" s="466"/>
      <c r="C1628" s="466"/>
      <c r="D1628" s="466"/>
      <c r="E1628" s="466"/>
      <c r="F1628" s="466"/>
      <c r="G1628" s="466"/>
      <c r="H1628" s="466"/>
      <c r="I1628" s="466"/>
    </row>
    <row r="1629" spans="1:9" x14ac:dyDescent="0.2">
      <c r="A1629" s="466"/>
      <c r="B1629" s="466"/>
      <c r="C1629" s="466"/>
      <c r="D1629" s="466"/>
      <c r="E1629" s="466"/>
      <c r="F1629" s="466"/>
      <c r="G1629" s="466"/>
      <c r="H1629" s="466"/>
      <c r="I1629" s="466"/>
    </row>
    <row r="1630" spans="1:9" x14ac:dyDescent="0.2">
      <c r="A1630" s="466"/>
      <c r="B1630" s="466"/>
      <c r="C1630" s="466"/>
      <c r="D1630" s="466"/>
      <c r="E1630" s="466"/>
      <c r="F1630" s="466"/>
      <c r="G1630" s="466"/>
      <c r="H1630" s="466"/>
      <c r="I1630" s="466"/>
    </row>
    <row r="1631" spans="1:9" x14ac:dyDescent="0.2">
      <c r="A1631" s="466"/>
      <c r="B1631" s="466"/>
      <c r="C1631" s="466"/>
      <c r="D1631" s="466"/>
      <c r="E1631" s="466"/>
      <c r="F1631" s="466"/>
      <c r="G1631" s="466"/>
      <c r="H1631" s="466"/>
      <c r="I1631" s="466"/>
    </row>
    <row r="1632" spans="1:9" x14ac:dyDescent="0.2">
      <c r="A1632" s="466"/>
      <c r="B1632" s="466"/>
      <c r="C1632" s="466"/>
      <c r="D1632" s="466"/>
      <c r="E1632" s="466"/>
      <c r="F1632" s="466"/>
      <c r="G1632" s="466"/>
      <c r="H1632" s="466"/>
      <c r="I1632" s="466"/>
    </row>
    <row r="1633" spans="1:9" x14ac:dyDescent="0.2">
      <c r="A1633" s="466"/>
      <c r="B1633" s="466"/>
      <c r="C1633" s="466"/>
      <c r="D1633" s="466"/>
      <c r="E1633" s="466"/>
      <c r="F1633" s="466"/>
      <c r="G1633" s="466"/>
      <c r="H1633" s="466"/>
      <c r="I1633" s="466"/>
    </row>
    <row r="1634" spans="1:9" x14ac:dyDescent="0.2">
      <c r="A1634" s="466"/>
      <c r="B1634" s="466"/>
      <c r="C1634" s="466"/>
      <c r="D1634" s="466"/>
      <c r="E1634" s="466"/>
      <c r="F1634" s="466"/>
      <c r="G1634" s="466"/>
      <c r="H1634" s="466"/>
      <c r="I1634" s="466"/>
    </row>
    <row r="1635" spans="1:9" x14ac:dyDescent="0.2">
      <c r="A1635" s="466"/>
      <c r="B1635" s="466"/>
      <c r="C1635" s="466"/>
      <c r="D1635" s="466"/>
      <c r="E1635" s="466"/>
      <c r="F1635" s="466"/>
      <c r="G1635" s="466"/>
      <c r="H1635" s="466"/>
      <c r="I1635" s="466"/>
    </row>
    <row r="1636" spans="1:9" x14ac:dyDescent="0.2">
      <c r="A1636" s="466"/>
      <c r="B1636" s="466"/>
      <c r="C1636" s="466"/>
      <c r="D1636" s="466"/>
      <c r="E1636" s="466"/>
      <c r="F1636" s="466"/>
      <c r="G1636" s="466"/>
      <c r="H1636" s="466"/>
      <c r="I1636" s="466"/>
    </row>
    <row r="1637" spans="1:9" x14ac:dyDescent="0.2">
      <c r="A1637" s="466"/>
      <c r="B1637" s="466"/>
      <c r="C1637" s="466"/>
      <c r="D1637" s="466"/>
      <c r="E1637" s="466"/>
      <c r="F1637" s="466"/>
      <c r="G1637" s="466"/>
      <c r="H1637" s="466"/>
      <c r="I1637" s="466"/>
    </row>
    <row r="1638" spans="1:9" x14ac:dyDescent="0.2">
      <c r="A1638" s="466"/>
      <c r="B1638" s="466"/>
      <c r="C1638" s="466"/>
      <c r="D1638" s="466"/>
      <c r="E1638" s="466"/>
      <c r="F1638" s="466"/>
      <c r="G1638" s="466"/>
      <c r="H1638" s="466"/>
      <c r="I1638" s="466"/>
    </row>
    <row r="1639" spans="1:9" x14ac:dyDescent="0.2">
      <c r="A1639" s="466"/>
      <c r="B1639" s="466"/>
      <c r="C1639" s="466"/>
      <c r="D1639" s="466"/>
      <c r="E1639" s="466"/>
      <c r="F1639" s="466"/>
      <c r="G1639" s="466"/>
      <c r="H1639" s="466"/>
      <c r="I1639" s="466"/>
    </row>
    <row r="1640" spans="1:9" x14ac:dyDescent="0.2">
      <c r="A1640" s="466"/>
      <c r="B1640" s="466"/>
      <c r="C1640" s="466"/>
      <c r="D1640" s="466"/>
      <c r="E1640" s="466"/>
      <c r="F1640" s="466"/>
      <c r="G1640" s="466"/>
      <c r="H1640" s="466"/>
      <c r="I1640" s="466"/>
    </row>
    <row r="1641" spans="1:9" x14ac:dyDescent="0.2">
      <c r="A1641" s="466"/>
      <c r="B1641" s="466"/>
      <c r="C1641" s="466"/>
      <c r="D1641" s="466"/>
      <c r="E1641" s="466"/>
      <c r="F1641" s="466"/>
      <c r="G1641" s="466"/>
      <c r="H1641" s="466"/>
      <c r="I1641" s="466"/>
    </row>
    <row r="1642" spans="1:9" x14ac:dyDescent="0.2">
      <c r="A1642" s="466"/>
      <c r="B1642" s="466"/>
      <c r="C1642" s="466"/>
      <c r="D1642" s="466"/>
      <c r="E1642" s="466"/>
      <c r="F1642" s="466"/>
      <c r="G1642" s="466"/>
      <c r="H1642" s="466"/>
      <c r="I1642" s="466"/>
    </row>
    <row r="1643" spans="1:9" x14ac:dyDescent="0.2">
      <c r="A1643" s="466"/>
      <c r="B1643" s="466"/>
      <c r="C1643" s="466"/>
      <c r="D1643" s="466"/>
      <c r="E1643" s="466"/>
      <c r="F1643" s="466"/>
      <c r="G1643" s="466"/>
      <c r="H1643" s="466"/>
      <c r="I1643" s="466"/>
    </row>
    <row r="1644" spans="1:9" x14ac:dyDescent="0.2">
      <c r="A1644" s="466"/>
      <c r="B1644" s="466"/>
      <c r="C1644" s="466"/>
      <c r="D1644" s="466"/>
      <c r="E1644" s="466"/>
      <c r="F1644" s="466"/>
      <c r="G1644" s="466"/>
      <c r="H1644" s="466"/>
      <c r="I1644" s="466"/>
    </row>
    <row r="1645" spans="1:9" x14ac:dyDescent="0.2">
      <c r="A1645" s="466"/>
      <c r="B1645" s="466"/>
      <c r="C1645" s="466"/>
      <c r="D1645" s="466"/>
      <c r="E1645" s="466"/>
      <c r="F1645" s="466"/>
      <c r="G1645" s="466"/>
      <c r="H1645" s="466"/>
      <c r="I1645" s="466"/>
    </row>
    <row r="1646" spans="1:9" x14ac:dyDescent="0.2">
      <c r="A1646" s="466"/>
      <c r="B1646" s="466"/>
      <c r="C1646" s="466"/>
      <c r="D1646" s="466"/>
      <c r="E1646" s="466"/>
      <c r="F1646" s="466"/>
      <c r="G1646" s="466"/>
      <c r="H1646" s="466"/>
      <c r="I1646" s="466"/>
    </row>
    <row r="1647" spans="1:9" x14ac:dyDescent="0.2">
      <c r="A1647" s="466"/>
      <c r="B1647" s="466"/>
      <c r="C1647" s="466"/>
      <c r="D1647" s="466"/>
      <c r="E1647" s="466"/>
      <c r="F1647" s="466"/>
      <c r="G1647" s="466"/>
      <c r="H1647" s="466"/>
      <c r="I1647" s="466"/>
    </row>
    <row r="1648" spans="1:9" x14ac:dyDescent="0.2">
      <c r="A1648" s="466"/>
      <c r="B1648" s="466"/>
      <c r="C1648" s="466"/>
      <c r="D1648" s="466"/>
      <c r="E1648" s="466"/>
      <c r="F1648" s="466"/>
      <c r="G1648" s="466"/>
      <c r="H1648" s="466"/>
      <c r="I1648" s="466"/>
    </row>
    <row r="1649" spans="1:9" x14ac:dyDescent="0.2">
      <c r="A1649" s="466"/>
      <c r="B1649" s="466"/>
      <c r="C1649" s="466"/>
      <c r="D1649" s="466"/>
      <c r="E1649" s="466"/>
      <c r="F1649" s="466"/>
      <c r="G1649" s="466"/>
      <c r="H1649" s="466"/>
      <c r="I1649" s="466"/>
    </row>
    <row r="1650" spans="1:9" x14ac:dyDescent="0.2">
      <c r="A1650" s="466"/>
      <c r="B1650" s="466"/>
      <c r="C1650" s="466"/>
      <c r="D1650" s="466"/>
      <c r="E1650" s="466"/>
      <c r="F1650" s="466"/>
      <c r="G1650" s="466"/>
      <c r="H1650" s="466"/>
      <c r="I1650" s="466"/>
    </row>
    <row r="1651" spans="1:9" x14ac:dyDescent="0.2">
      <c r="A1651" s="466"/>
      <c r="B1651" s="466"/>
      <c r="C1651" s="466"/>
      <c r="D1651" s="466"/>
      <c r="E1651" s="466"/>
      <c r="F1651" s="466"/>
      <c r="G1651" s="466"/>
      <c r="H1651" s="466"/>
      <c r="I1651" s="466"/>
    </row>
    <row r="1652" spans="1:9" x14ac:dyDescent="0.2">
      <c r="A1652" s="466"/>
      <c r="B1652" s="466"/>
      <c r="C1652" s="466"/>
      <c r="D1652" s="466"/>
      <c r="E1652" s="466"/>
      <c r="F1652" s="466"/>
      <c r="G1652" s="466"/>
      <c r="H1652" s="466"/>
      <c r="I1652" s="466"/>
    </row>
    <row r="1653" spans="1:9" x14ac:dyDescent="0.2">
      <c r="A1653" s="466"/>
      <c r="B1653" s="466"/>
      <c r="C1653" s="466"/>
      <c r="D1653" s="466"/>
      <c r="E1653" s="466"/>
      <c r="F1653" s="466"/>
      <c r="G1653" s="466"/>
      <c r="H1653" s="466"/>
      <c r="I1653" s="466"/>
    </row>
    <row r="1654" spans="1:9" x14ac:dyDescent="0.2">
      <c r="A1654" s="466"/>
      <c r="B1654" s="466"/>
      <c r="C1654" s="466"/>
      <c r="D1654" s="466"/>
      <c r="E1654" s="466"/>
      <c r="F1654" s="466"/>
      <c r="G1654" s="466"/>
      <c r="H1654" s="466"/>
      <c r="I1654" s="466"/>
    </row>
    <row r="1655" spans="1:9" x14ac:dyDescent="0.2">
      <c r="A1655" s="466"/>
      <c r="B1655" s="466"/>
      <c r="C1655" s="466"/>
      <c r="D1655" s="466"/>
      <c r="E1655" s="466"/>
      <c r="F1655" s="466"/>
      <c r="G1655" s="466"/>
      <c r="H1655" s="466"/>
      <c r="I1655" s="466"/>
    </row>
    <row r="1656" spans="1:9" x14ac:dyDescent="0.2">
      <c r="A1656" s="466"/>
      <c r="B1656" s="466"/>
      <c r="C1656" s="466"/>
      <c r="D1656" s="466"/>
      <c r="E1656" s="466"/>
      <c r="F1656" s="466"/>
      <c r="G1656" s="466"/>
      <c r="H1656" s="466"/>
      <c r="I1656" s="466"/>
    </row>
    <row r="1657" spans="1:9" x14ac:dyDescent="0.2">
      <c r="A1657" s="466"/>
      <c r="B1657" s="466"/>
      <c r="C1657" s="466"/>
      <c r="D1657" s="466"/>
      <c r="E1657" s="466"/>
      <c r="F1657" s="466"/>
      <c r="G1657" s="466"/>
      <c r="H1657" s="466"/>
      <c r="I1657" s="466"/>
    </row>
    <row r="1658" spans="1:9" x14ac:dyDescent="0.2">
      <c r="A1658" s="466"/>
      <c r="B1658" s="466"/>
      <c r="C1658" s="466"/>
      <c r="D1658" s="466"/>
      <c r="E1658" s="466"/>
      <c r="F1658" s="466"/>
      <c r="G1658" s="466"/>
      <c r="H1658" s="466"/>
      <c r="I1658" s="466"/>
    </row>
    <row r="1659" spans="1:9" x14ac:dyDescent="0.2">
      <c r="A1659" s="466"/>
      <c r="B1659" s="466"/>
      <c r="C1659" s="466"/>
      <c r="D1659" s="466"/>
      <c r="E1659" s="466"/>
      <c r="F1659" s="466"/>
      <c r="G1659" s="466"/>
      <c r="H1659" s="466"/>
      <c r="I1659" s="466"/>
    </row>
    <row r="1660" spans="1:9" x14ac:dyDescent="0.2">
      <c r="A1660" s="466"/>
      <c r="B1660" s="466"/>
      <c r="C1660" s="466"/>
      <c r="D1660" s="466"/>
      <c r="E1660" s="466"/>
      <c r="F1660" s="466"/>
      <c r="G1660" s="466"/>
      <c r="H1660" s="466"/>
      <c r="I1660" s="466"/>
    </row>
    <row r="1661" spans="1:9" x14ac:dyDescent="0.2">
      <c r="A1661" s="466"/>
      <c r="B1661" s="466"/>
      <c r="C1661" s="466"/>
      <c r="D1661" s="466"/>
      <c r="E1661" s="466"/>
      <c r="F1661" s="466"/>
      <c r="G1661" s="466"/>
      <c r="H1661" s="466"/>
      <c r="I1661" s="466"/>
    </row>
    <row r="1662" spans="1:9" x14ac:dyDescent="0.2">
      <c r="A1662" s="466"/>
      <c r="B1662" s="466"/>
      <c r="C1662" s="466"/>
      <c r="D1662" s="466"/>
      <c r="E1662" s="466"/>
      <c r="F1662" s="466"/>
      <c r="G1662" s="466"/>
      <c r="H1662" s="466"/>
      <c r="I1662" s="466"/>
    </row>
    <row r="1663" spans="1:9" x14ac:dyDescent="0.2">
      <c r="A1663" s="466"/>
      <c r="B1663" s="466"/>
      <c r="C1663" s="466"/>
      <c r="D1663" s="466"/>
      <c r="E1663" s="466"/>
      <c r="F1663" s="466"/>
      <c r="G1663" s="466"/>
      <c r="H1663" s="466"/>
      <c r="I1663" s="466"/>
    </row>
    <row r="1664" spans="1:9" x14ac:dyDescent="0.2">
      <c r="A1664" s="466"/>
      <c r="B1664" s="466"/>
      <c r="C1664" s="466"/>
      <c r="D1664" s="466"/>
      <c r="E1664" s="466"/>
      <c r="F1664" s="466"/>
      <c r="G1664" s="466"/>
      <c r="H1664" s="466"/>
      <c r="I1664" s="466"/>
    </row>
    <row r="1665" spans="1:9" x14ac:dyDescent="0.2">
      <c r="A1665" s="466"/>
      <c r="B1665" s="466"/>
      <c r="C1665" s="466"/>
      <c r="D1665" s="466"/>
      <c r="E1665" s="466"/>
      <c r="F1665" s="466"/>
      <c r="G1665" s="466"/>
      <c r="H1665" s="466"/>
      <c r="I1665" s="466"/>
    </row>
    <row r="1666" spans="1:9" x14ac:dyDescent="0.2">
      <c r="A1666" s="466"/>
      <c r="B1666" s="466"/>
      <c r="C1666" s="466"/>
      <c r="D1666" s="466"/>
      <c r="E1666" s="466"/>
      <c r="F1666" s="466"/>
      <c r="G1666" s="466"/>
      <c r="H1666" s="466"/>
      <c r="I1666" s="466"/>
    </row>
    <row r="1667" spans="1:9" x14ac:dyDescent="0.2">
      <c r="A1667" s="466"/>
      <c r="B1667" s="466"/>
      <c r="C1667" s="466"/>
      <c r="D1667" s="466"/>
      <c r="E1667" s="466"/>
      <c r="F1667" s="466"/>
      <c r="G1667" s="466"/>
      <c r="H1667" s="466"/>
      <c r="I1667" s="466"/>
    </row>
    <row r="1668" spans="1:9" x14ac:dyDescent="0.2">
      <c r="A1668" s="466"/>
      <c r="B1668" s="466"/>
      <c r="C1668" s="466"/>
      <c r="D1668" s="466"/>
      <c r="E1668" s="466"/>
      <c r="F1668" s="466"/>
      <c r="G1668" s="466"/>
      <c r="H1668" s="466"/>
      <c r="I1668" s="466"/>
    </row>
    <row r="1669" spans="1:9" x14ac:dyDescent="0.2">
      <c r="A1669" s="466"/>
      <c r="B1669" s="466"/>
      <c r="C1669" s="466"/>
      <c r="D1669" s="466"/>
      <c r="E1669" s="466"/>
      <c r="F1669" s="466"/>
      <c r="G1669" s="466"/>
      <c r="H1669" s="466"/>
      <c r="I1669" s="466"/>
    </row>
    <row r="1670" spans="1:9" x14ac:dyDescent="0.2">
      <c r="A1670" s="466"/>
      <c r="B1670" s="466"/>
      <c r="C1670" s="466"/>
      <c r="D1670" s="466"/>
      <c r="E1670" s="466"/>
      <c r="F1670" s="466"/>
      <c r="G1670" s="466"/>
      <c r="H1670" s="466"/>
      <c r="I1670" s="466"/>
    </row>
    <row r="1671" spans="1:9" x14ac:dyDescent="0.2">
      <c r="A1671" s="466"/>
      <c r="B1671" s="466"/>
      <c r="C1671" s="466"/>
      <c r="D1671" s="466"/>
      <c r="E1671" s="466"/>
      <c r="F1671" s="466"/>
      <c r="G1671" s="466"/>
      <c r="H1671" s="466"/>
      <c r="I1671" s="466"/>
    </row>
    <row r="1672" spans="1:9" x14ac:dyDescent="0.2">
      <c r="A1672" s="466"/>
      <c r="B1672" s="466"/>
      <c r="C1672" s="466"/>
      <c r="D1672" s="466"/>
      <c r="E1672" s="466"/>
      <c r="F1672" s="466"/>
      <c r="G1672" s="466"/>
      <c r="H1672" s="466"/>
      <c r="I1672" s="466"/>
    </row>
    <row r="1673" spans="1:9" x14ac:dyDescent="0.2">
      <c r="A1673" s="466"/>
      <c r="B1673" s="466"/>
      <c r="C1673" s="466"/>
      <c r="D1673" s="466"/>
      <c r="E1673" s="466"/>
      <c r="F1673" s="466"/>
      <c r="G1673" s="466"/>
      <c r="H1673" s="466"/>
      <c r="I1673" s="466"/>
    </row>
    <row r="1674" spans="1:9" x14ac:dyDescent="0.2">
      <c r="A1674" s="466"/>
      <c r="B1674" s="466"/>
      <c r="C1674" s="466"/>
      <c r="D1674" s="466"/>
      <c r="E1674" s="466"/>
      <c r="F1674" s="466"/>
      <c r="G1674" s="466"/>
      <c r="H1674" s="466"/>
      <c r="I1674" s="466"/>
    </row>
    <row r="1675" spans="1:9" x14ac:dyDescent="0.2">
      <c r="A1675" s="466"/>
      <c r="B1675" s="466"/>
      <c r="C1675" s="466"/>
      <c r="D1675" s="466"/>
      <c r="E1675" s="466"/>
      <c r="F1675" s="466"/>
      <c r="G1675" s="466"/>
      <c r="H1675" s="466"/>
      <c r="I1675" s="466"/>
    </row>
    <row r="1676" spans="1:9" x14ac:dyDescent="0.2">
      <c r="A1676" s="466"/>
      <c r="B1676" s="466"/>
      <c r="C1676" s="466"/>
      <c r="D1676" s="466"/>
      <c r="E1676" s="466"/>
      <c r="F1676" s="466"/>
      <c r="G1676" s="466"/>
      <c r="H1676" s="466"/>
      <c r="I1676" s="466"/>
    </row>
    <row r="1677" spans="1:9" x14ac:dyDescent="0.2">
      <c r="A1677" s="466"/>
      <c r="B1677" s="466"/>
      <c r="C1677" s="466"/>
      <c r="D1677" s="466"/>
      <c r="E1677" s="466"/>
      <c r="F1677" s="466"/>
      <c r="G1677" s="466"/>
      <c r="H1677" s="466"/>
      <c r="I1677" s="466"/>
    </row>
    <row r="1678" spans="1:9" x14ac:dyDescent="0.2">
      <c r="A1678" s="466"/>
      <c r="B1678" s="466"/>
      <c r="C1678" s="466"/>
      <c r="D1678" s="466"/>
      <c r="E1678" s="466"/>
      <c r="F1678" s="466"/>
      <c r="G1678" s="466"/>
      <c r="H1678" s="466"/>
      <c r="I1678" s="466"/>
    </row>
    <row r="1679" spans="1:9" x14ac:dyDescent="0.2">
      <c r="A1679" s="466"/>
      <c r="B1679" s="466"/>
      <c r="C1679" s="466"/>
      <c r="D1679" s="466"/>
      <c r="E1679" s="466"/>
      <c r="F1679" s="466"/>
      <c r="G1679" s="466"/>
      <c r="H1679" s="466"/>
      <c r="I1679" s="466"/>
    </row>
    <row r="1680" spans="1:9" x14ac:dyDescent="0.2">
      <c r="A1680" s="466"/>
      <c r="B1680" s="466"/>
      <c r="C1680" s="466"/>
      <c r="D1680" s="466"/>
      <c r="E1680" s="466"/>
      <c r="F1680" s="466"/>
      <c r="G1680" s="466"/>
      <c r="H1680" s="466"/>
      <c r="I1680" s="466"/>
    </row>
    <row r="1681" spans="1:9" x14ac:dyDescent="0.2">
      <c r="A1681" s="466"/>
      <c r="B1681" s="466"/>
      <c r="C1681" s="466"/>
      <c r="D1681" s="466"/>
      <c r="E1681" s="466"/>
      <c r="F1681" s="466"/>
      <c r="G1681" s="466"/>
      <c r="H1681" s="466"/>
      <c r="I1681" s="466"/>
    </row>
    <row r="1682" spans="1:9" x14ac:dyDescent="0.2">
      <c r="A1682" s="466"/>
      <c r="B1682" s="466"/>
      <c r="C1682" s="466"/>
      <c r="D1682" s="466"/>
      <c r="E1682" s="466"/>
      <c r="F1682" s="466"/>
      <c r="G1682" s="466"/>
      <c r="H1682" s="466"/>
      <c r="I1682" s="466"/>
    </row>
    <row r="1683" spans="1:9" x14ac:dyDescent="0.2">
      <c r="A1683" s="466"/>
      <c r="B1683" s="466"/>
      <c r="C1683" s="466"/>
      <c r="D1683" s="466"/>
      <c r="E1683" s="466"/>
      <c r="F1683" s="466"/>
      <c r="G1683" s="466"/>
      <c r="H1683" s="466"/>
      <c r="I1683" s="466"/>
    </row>
    <row r="1684" spans="1:9" x14ac:dyDescent="0.2">
      <c r="A1684" s="466"/>
      <c r="B1684" s="466"/>
      <c r="C1684" s="466"/>
      <c r="D1684" s="466"/>
      <c r="E1684" s="466"/>
      <c r="F1684" s="466"/>
      <c r="G1684" s="466"/>
      <c r="H1684" s="466"/>
      <c r="I1684" s="466"/>
    </row>
    <row r="1685" spans="1:9" x14ac:dyDescent="0.2">
      <c r="A1685" s="466"/>
      <c r="B1685" s="466"/>
      <c r="C1685" s="466"/>
      <c r="D1685" s="466"/>
      <c r="E1685" s="466"/>
      <c r="F1685" s="466"/>
      <c r="G1685" s="466"/>
      <c r="H1685" s="466"/>
      <c r="I1685" s="466"/>
    </row>
    <row r="1686" spans="1:9" x14ac:dyDescent="0.2">
      <c r="A1686" s="466"/>
      <c r="B1686" s="466"/>
      <c r="C1686" s="466"/>
      <c r="D1686" s="466"/>
      <c r="E1686" s="466"/>
      <c r="F1686" s="466"/>
      <c r="G1686" s="466"/>
      <c r="H1686" s="466"/>
      <c r="I1686" s="466"/>
    </row>
    <row r="1687" spans="1:9" x14ac:dyDescent="0.2">
      <c r="A1687" s="466"/>
      <c r="B1687" s="466"/>
      <c r="C1687" s="466"/>
      <c r="D1687" s="466"/>
      <c r="E1687" s="466"/>
      <c r="F1687" s="466"/>
      <c r="G1687" s="466"/>
      <c r="H1687" s="466"/>
      <c r="I1687" s="466"/>
    </row>
    <row r="1688" spans="1:9" x14ac:dyDescent="0.2">
      <c r="A1688" s="466"/>
      <c r="B1688" s="466"/>
      <c r="C1688" s="466"/>
      <c r="D1688" s="466"/>
      <c r="E1688" s="466"/>
      <c r="F1688" s="466"/>
      <c r="G1688" s="466"/>
      <c r="H1688" s="466"/>
      <c r="I1688" s="466"/>
    </row>
    <row r="1689" spans="1:9" x14ac:dyDescent="0.2">
      <c r="A1689" s="466"/>
      <c r="B1689" s="466"/>
      <c r="C1689" s="466"/>
      <c r="D1689" s="466"/>
      <c r="E1689" s="466"/>
      <c r="F1689" s="466"/>
      <c r="G1689" s="466"/>
      <c r="H1689" s="466"/>
      <c r="I1689" s="466"/>
    </row>
    <row r="1690" spans="1:9" x14ac:dyDescent="0.2">
      <c r="A1690" s="466"/>
      <c r="B1690" s="466"/>
      <c r="C1690" s="466"/>
      <c r="D1690" s="466"/>
      <c r="E1690" s="466"/>
      <c r="F1690" s="466"/>
      <c r="G1690" s="466"/>
      <c r="H1690" s="466"/>
      <c r="I1690" s="466"/>
    </row>
    <row r="1691" spans="1:9" x14ac:dyDescent="0.2">
      <c r="A1691" s="466"/>
      <c r="B1691" s="466"/>
      <c r="C1691" s="466"/>
      <c r="D1691" s="466"/>
      <c r="E1691" s="466"/>
      <c r="F1691" s="466"/>
      <c r="G1691" s="466"/>
      <c r="H1691" s="466"/>
      <c r="I1691" s="466"/>
    </row>
    <row r="1692" spans="1:9" x14ac:dyDescent="0.2">
      <c r="A1692" s="466"/>
      <c r="B1692" s="466"/>
      <c r="C1692" s="466"/>
      <c r="D1692" s="466"/>
      <c r="E1692" s="466"/>
      <c r="F1692" s="466"/>
      <c r="G1692" s="466"/>
      <c r="H1692" s="466"/>
      <c r="I1692" s="466"/>
    </row>
    <row r="1693" spans="1:9" x14ac:dyDescent="0.2">
      <c r="A1693" s="466"/>
      <c r="B1693" s="466"/>
      <c r="C1693" s="466"/>
      <c r="D1693" s="466"/>
      <c r="E1693" s="466"/>
      <c r="F1693" s="466"/>
      <c r="G1693" s="466"/>
      <c r="H1693" s="466"/>
      <c r="I1693" s="466"/>
    </row>
    <row r="1694" spans="1:9" x14ac:dyDescent="0.2">
      <c r="A1694" s="466"/>
      <c r="B1694" s="466"/>
      <c r="C1694" s="466"/>
      <c r="D1694" s="466"/>
      <c r="E1694" s="466"/>
      <c r="F1694" s="466"/>
      <c r="G1694" s="466"/>
      <c r="H1694" s="466"/>
      <c r="I1694" s="466"/>
    </row>
    <row r="1695" spans="1:9" x14ac:dyDescent="0.2">
      <c r="A1695" s="466"/>
      <c r="B1695" s="466"/>
      <c r="C1695" s="466"/>
      <c r="D1695" s="466"/>
      <c r="E1695" s="466"/>
      <c r="F1695" s="466"/>
      <c r="G1695" s="466"/>
      <c r="H1695" s="466"/>
      <c r="I1695" s="466"/>
    </row>
    <row r="1696" spans="1:9" x14ac:dyDescent="0.2">
      <c r="A1696" s="466"/>
      <c r="B1696" s="466"/>
      <c r="C1696" s="466"/>
      <c r="D1696" s="466"/>
      <c r="E1696" s="466"/>
      <c r="F1696" s="466"/>
      <c r="G1696" s="466"/>
      <c r="H1696" s="466"/>
      <c r="I1696" s="466"/>
    </row>
    <row r="1697" spans="1:9" x14ac:dyDescent="0.2">
      <c r="A1697" s="466"/>
      <c r="B1697" s="466"/>
      <c r="C1697" s="466"/>
      <c r="D1697" s="466"/>
      <c r="E1697" s="466"/>
      <c r="F1697" s="466"/>
      <c r="G1697" s="466"/>
      <c r="H1697" s="466"/>
      <c r="I1697" s="466"/>
    </row>
    <row r="1698" spans="1:9" x14ac:dyDescent="0.2">
      <c r="A1698" s="466"/>
      <c r="B1698" s="466"/>
      <c r="C1698" s="466"/>
      <c r="D1698" s="466"/>
      <c r="E1698" s="466"/>
      <c r="F1698" s="466"/>
      <c r="G1698" s="466"/>
      <c r="H1698" s="466"/>
      <c r="I1698" s="466"/>
    </row>
    <row r="1699" spans="1:9" x14ac:dyDescent="0.2">
      <c r="A1699" s="466"/>
      <c r="B1699" s="466"/>
      <c r="C1699" s="466"/>
      <c r="D1699" s="466"/>
      <c r="E1699" s="466"/>
      <c r="F1699" s="466"/>
      <c r="G1699" s="466"/>
      <c r="H1699" s="466"/>
      <c r="I1699" s="466"/>
    </row>
    <row r="1700" spans="1:9" x14ac:dyDescent="0.2">
      <c r="A1700" s="466"/>
      <c r="B1700" s="466"/>
      <c r="C1700" s="466"/>
      <c r="D1700" s="466"/>
      <c r="E1700" s="466"/>
      <c r="F1700" s="466"/>
      <c r="G1700" s="466"/>
      <c r="H1700" s="466"/>
      <c r="I1700" s="466"/>
    </row>
    <row r="1701" spans="1:9" x14ac:dyDescent="0.2">
      <c r="A1701" s="466"/>
      <c r="B1701" s="466"/>
      <c r="C1701" s="466"/>
      <c r="D1701" s="466"/>
      <c r="E1701" s="466"/>
      <c r="F1701" s="466"/>
      <c r="G1701" s="466"/>
      <c r="H1701" s="466"/>
      <c r="I1701" s="466"/>
    </row>
    <row r="1702" spans="1:9" x14ac:dyDescent="0.2">
      <c r="A1702" s="466"/>
      <c r="B1702" s="466"/>
      <c r="C1702" s="466"/>
      <c r="D1702" s="466"/>
      <c r="E1702" s="466"/>
      <c r="F1702" s="466"/>
      <c r="G1702" s="466"/>
      <c r="H1702" s="466"/>
      <c r="I1702" s="466"/>
    </row>
    <row r="1703" spans="1:9" x14ac:dyDescent="0.2">
      <c r="A1703" s="466"/>
      <c r="B1703" s="466"/>
      <c r="C1703" s="466"/>
      <c r="D1703" s="466"/>
      <c r="E1703" s="466"/>
      <c r="F1703" s="466"/>
      <c r="G1703" s="466"/>
      <c r="H1703" s="466"/>
      <c r="I1703" s="466"/>
    </row>
    <row r="1704" spans="1:9" x14ac:dyDescent="0.2">
      <c r="A1704" s="466"/>
      <c r="B1704" s="466"/>
      <c r="C1704" s="466"/>
      <c r="D1704" s="466"/>
      <c r="E1704" s="466"/>
      <c r="F1704" s="466"/>
      <c r="G1704" s="466"/>
      <c r="H1704" s="466"/>
      <c r="I1704" s="466"/>
    </row>
    <row r="1705" spans="1:9" x14ac:dyDescent="0.2">
      <c r="A1705" s="466"/>
      <c r="B1705" s="466"/>
      <c r="C1705" s="466"/>
      <c r="D1705" s="466"/>
      <c r="E1705" s="466"/>
      <c r="F1705" s="466"/>
      <c r="G1705" s="466"/>
      <c r="H1705" s="466"/>
      <c r="I1705" s="466"/>
    </row>
    <row r="1706" spans="1:9" x14ac:dyDescent="0.2">
      <c r="A1706" s="466"/>
      <c r="B1706" s="466"/>
      <c r="C1706" s="466"/>
      <c r="D1706" s="466"/>
      <c r="E1706" s="466"/>
      <c r="F1706" s="466"/>
      <c r="G1706" s="466"/>
      <c r="H1706" s="466"/>
      <c r="I1706" s="466"/>
    </row>
    <row r="1707" spans="1:9" x14ac:dyDescent="0.2">
      <c r="A1707" s="466"/>
      <c r="B1707" s="466"/>
      <c r="C1707" s="466"/>
      <c r="D1707" s="466"/>
      <c r="E1707" s="466"/>
      <c r="F1707" s="466"/>
      <c r="G1707" s="466"/>
      <c r="H1707" s="466"/>
      <c r="I1707" s="466"/>
    </row>
    <row r="1708" spans="1:9" x14ac:dyDescent="0.2">
      <c r="A1708" s="466"/>
      <c r="B1708" s="466"/>
      <c r="C1708" s="466"/>
      <c r="D1708" s="466"/>
      <c r="E1708" s="466"/>
      <c r="F1708" s="466"/>
      <c r="G1708" s="466"/>
      <c r="H1708" s="466"/>
      <c r="I1708" s="466"/>
    </row>
    <row r="1709" spans="1:9" x14ac:dyDescent="0.2">
      <c r="A1709" s="466"/>
      <c r="B1709" s="466"/>
      <c r="C1709" s="466"/>
      <c r="D1709" s="466"/>
      <c r="E1709" s="466"/>
      <c r="F1709" s="466"/>
      <c r="G1709" s="466"/>
      <c r="H1709" s="466"/>
      <c r="I1709" s="466"/>
    </row>
    <row r="1710" spans="1:9" x14ac:dyDescent="0.2">
      <c r="A1710" s="466"/>
      <c r="B1710" s="466"/>
      <c r="C1710" s="466"/>
      <c r="D1710" s="466"/>
      <c r="E1710" s="466"/>
      <c r="F1710" s="466"/>
      <c r="G1710" s="466"/>
      <c r="H1710" s="466"/>
      <c r="I1710" s="466"/>
    </row>
    <row r="1711" spans="1:9" x14ac:dyDescent="0.2">
      <c r="A1711" s="466"/>
      <c r="B1711" s="466"/>
      <c r="C1711" s="466"/>
      <c r="D1711" s="466"/>
      <c r="E1711" s="466"/>
      <c r="F1711" s="466"/>
      <c r="G1711" s="466"/>
      <c r="H1711" s="466"/>
      <c r="I1711" s="466"/>
    </row>
    <row r="1712" spans="1:9" x14ac:dyDescent="0.2">
      <c r="A1712" s="466"/>
      <c r="B1712" s="466"/>
      <c r="C1712" s="466"/>
      <c r="D1712" s="466"/>
      <c r="E1712" s="466"/>
      <c r="F1712" s="466"/>
      <c r="G1712" s="466"/>
      <c r="H1712" s="466"/>
      <c r="I1712" s="466"/>
    </row>
    <row r="1713" spans="1:9" x14ac:dyDescent="0.2">
      <c r="A1713" s="466"/>
      <c r="B1713" s="466"/>
      <c r="C1713" s="466"/>
      <c r="D1713" s="466"/>
      <c r="E1713" s="466"/>
      <c r="F1713" s="466"/>
      <c r="G1713" s="466"/>
      <c r="H1713" s="466"/>
      <c r="I1713" s="466"/>
    </row>
    <row r="1714" spans="1:9" x14ac:dyDescent="0.2">
      <c r="A1714" s="466"/>
      <c r="B1714" s="466"/>
      <c r="C1714" s="466"/>
      <c r="D1714" s="466"/>
      <c r="E1714" s="466"/>
      <c r="F1714" s="466"/>
      <c r="G1714" s="466"/>
      <c r="H1714" s="466"/>
      <c r="I1714" s="466"/>
    </row>
    <row r="1715" spans="1:9" x14ac:dyDescent="0.2">
      <c r="A1715" s="466"/>
      <c r="B1715" s="466"/>
      <c r="C1715" s="466"/>
      <c r="D1715" s="466"/>
      <c r="E1715" s="466"/>
      <c r="F1715" s="466"/>
      <c r="G1715" s="466"/>
      <c r="H1715" s="466"/>
      <c r="I1715" s="466"/>
    </row>
    <row r="1716" spans="1:9" x14ac:dyDescent="0.2">
      <c r="A1716" s="466"/>
      <c r="B1716" s="466"/>
      <c r="C1716" s="466"/>
      <c r="D1716" s="466"/>
      <c r="E1716" s="466"/>
      <c r="F1716" s="466"/>
      <c r="G1716" s="466"/>
      <c r="H1716" s="466"/>
      <c r="I1716" s="466"/>
    </row>
    <row r="1717" spans="1:9" x14ac:dyDescent="0.2">
      <c r="A1717" s="466"/>
      <c r="B1717" s="466"/>
      <c r="C1717" s="466"/>
      <c r="D1717" s="466"/>
      <c r="E1717" s="466"/>
      <c r="F1717" s="466"/>
      <c r="G1717" s="466"/>
      <c r="H1717" s="466"/>
      <c r="I1717" s="466"/>
    </row>
    <row r="1718" spans="1:9" x14ac:dyDescent="0.2">
      <c r="A1718" s="466"/>
      <c r="B1718" s="466"/>
      <c r="C1718" s="466"/>
      <c r="D1718" s="466"/>
      <c r="E1718" s="466"/>
      <c r="F1718" s="466"/>
      <c r="G1718" s="466"/>
      <c r="H1718" s="466"/>
      <c r="I1718" s="466"/>
    </row>
    <row r="1719" spans="1:9" x14ac:dyDescent="0.2">
      <c r="A1719" s="466"/>
      <c r="B1719" s="466"/>
      <c r="C1719" s="466"/>
      <c r="D1719" s="466"/>
      <c r="E1719" s="466"/>
      <c r="F1719" s="466"/>
      <c r="G1719" s="466"/>
      <c r="H1719" s="466"/>
      <c r="I1719" s="466"/>
    </row>
    <row r="1720" spans="1:9" x14ac:dyDescent="0.2">
      <c r="A1720" s="466"/>
      <c r="B1720" s="466"/>
      <c r="C1720" s="466"/>
      <c r="D1720" s="466"/>
      <c r="E1720" s="466"/>
      <c r="F1720" s="466"/>
      <c r="G1720" s="466"/>
      <c r="H1720" s="466"/>
      <c r="I1720" s="466"/>
    </row>
    <row r="1721" spans="1:9" x14ac:dyDescent="0.2">
      <c r="A1721" s="466"/>
      <c r="B1721" s="466"/>
      <c r="C1721" s="466"/>
      <c r="D1721" s="466"/>
      <c r="E1721" s="466"/>
      <c r="F1721" s="466"/>
      <c r="G1721" s="466"/>
      <c r="H1721" s="466"/>
      <c r="I1721" s="466"/>
    </row>
    <row r="1722" spans="1:9" x14ac:dyDescent="0.2">
      <c r="A1722" s="466"/>
      <c r="B1722" s="466"/>
      <c r="C1722" s="466"/>
      <c r="D1722" s="466"/>
      <c r="E1722" s="466"/>
      <c r="F1722" s="466"/>
      <c r="G1722" s="466"/>
      <c r="H1722" s="466"/>
      <c r="I1722" s="466"/>
    </row>
    <row r="1723" spans="1:9" x14ac:dyDescent="0.2">
      <c r="A1723" s="466"/>
      <c r="B1723" s="466"/>
      <c r="C1723" s="466"/>
      <c r="D1723" s="466"/>
      <c r="E1723" s="466"/>
      <c r="F1723" s="466"/>
      <c r="G1723" s="466"/>
      <c r="H1723" s="466"/>
      <c r="I1723" s="466"/>
    </row>
    <row r="1724" spans="1:9" x14ac:dyDescent="0.2">
      <c r="A1724" s="466"/>
      <c r="B1724" s="466"/>
      <c r="C1724" s="466"/>
      <c r="D1724" s="466"/>
      <c r="E1724" s="466"/>
      <c r="F1724" s="466"/>
      <c r="G1724" s="466"/>
      <c r="H1724" s="466"/>
      <c r="I1724" s="466"/>
    </row>
    <row r="1725" spans="1:9" x14ac:dyDescent="0.2">
      <c r="A1725" s="466"/>
      <c r="B1725" s="466"/>
      <c r="C1725" s="466"/>
      <c r="D1725" s="466"/>
      <c r="E1725" s="466"/>
      <c r="F1725" s="466"/>
      <c r="G1725" s="466"/>
      <c r="H1725" s="466"/>
      <c r="I1725" s="466"/>
    </row>
    <row r="1726" spans="1:9" x14ac:dyDescent="0.2">
      <c r="A1726" s="466"/>
      <c r="B1726" s="466"/>
      <c r="C1726" s="466"/>
      <c r="D1726" s="466"/>
      <c r="E1726" s="466"/>
      <c r="F1726" s="466"/>
      <c r="G1726" s="466"/>
      <c r="H1726" s="466"/>
      <c r="I1726" s="466"/>
    </row>
    <row r="1727" spans="1:9" x14ac:dyDescent="0.2">
      <c r="A1727" s="466"/>
      <c r="B1727" s="466"/>
      <c r="C1727" s="466"/>
      <c r="D1727" s="466"/>
      <c r="E1727" s="466"/>
      <c r="F1727" s="466"/>
      <c r="G1727" s="466"/>
      <c r="H1727" s="466"/>
      <c r="I1727" s="466"/>
    </row>
    <row r="1728" spans="1:9" x14ac:dyDescent="0.2">
      <c r="A1728" s="466"/>
      <c r="B1728" s="466"/>
      <c r="C1728" s="466"/>
      <c r="D1728" s="466"/>
      <c r="E1728" s="466"/>
      <c r="F1728" s="466"/>
      <c r="G1728" s="466"/>
      <c r="H1728" s="466"/>
      <c r="I1728" s="466"/>
    </row>
    <row r="1729" spans="1:9" x14ac:dyDescent="0.2">
      <c r="A1729" s="466"/>
      <c r="B1729" s="466"/>
      <c r="C1729" s="466"/>
      <c r="D1729" s="466"/>
      <c r="E1729" s="466"/>
      <c r="F1729" s="466"/>
      <c r="G1729" s="466"/>
      <c r="H1729" s="466"/>
      <c r="I1729" s="466"/>
    </row>
    <row r="1730" spans="1:9" x14ac:dyDescent="0.2">
      <c r="A1730" s="466"/>
      <c r="B1730" s="466"/>
      <c r="C1730" s="466"/>
      <c r="D1730" s="466"/>
      <c r="E1730" s="466"/>
      <c r="F1730" s="466"/>
      <c r="G1730" s="466"/>
      <c r="H1730" s="466"/>
      <c r="I1730" s="466"/>
    </row>
    <row r="1731" spans="1:9" x14ac:dyDescent="0.2">
      <c r="A1731" s="466"/>
      <c r="B1731" s="466"/>
      <c r="C1731" s="466"/>
      <c r="D1731" s="466"/>
      <c r="E1731" s="466"/>
      <c r="F1731" s="466"/>
      <c r="G1731" s="466"/>
      <c r="H1731" s="466"/>
      <c r="I1731" s="466"/>
    </row>
    <row r="1732" spans="1:9" x14ac:dyDescent="0.2">
      <c r="A1732" s="466"/>
      <c r="B1732" s="466"/>
      <c r="C1732" s="466"/>
      <c r="D1732" s="466"/>
      <c r="E1732" s="466"/>
      <c r="F1732" s="466"/>
      <c r="G1732" s="466"/>
      <c r="H1732" s="466"/>
      <c r="I1732" s="466"/>
    </row>
    <row r="1733" spans="1:9" x14ac:dyDescent="0.2">
      <c r="A1733" s="466"/>
      <c r="B1733" s="466"/>
      <c r="C1733" s="466"/>
      <c r="D1733" s="466"/>
      <c r="E1733" s="466"/>
      <c r="F1733" s="466"/>
      <c r="G1733" s="466"/>
      <c r="H1733" s="466"/>
      <c r="I1733" s="466"/>
    </row>
    <row r="1734" spans="1:9" x14ac:dyDescent="0.2">
      <c r="A1734" s="466"/>
      <c r="B1734" s="466"/>
      <c r="C1734" s="466"/>
      <c r="D1734" s="466"/>
      <c r="E1734" s="466"/>
      <c r="F1734" s="466"/>
      <c r="G1734" s="466"/>
      <c r="H1734" s="466"/>
      <c r="I1734" s="466"/>
    </row>
    <row r="1735" spans="1:9" x14ac:dyDescent="0.2">
      <c r="A1735" s="466"/>
      <c r="B1735" s="466"/>
      <c r="C1735" s="466"/>
      <c r="D1735" s="466"/>
      <c r="E1735" s="466"/>
      <c r="F1735" s="466"/>
      <c r="G1735" s="466"/>
      <c r="H1735" s="466"/>
      <c r="I1735" s="466"/>
    </row>
    <row r="1736" spans="1:9" x14ac:dyDescent="0.2">
      <c r="A1736" s="466"/>
      <c r="B1736" s="466"/>
      <c r="C1736" s="466"/>
      <c r="D1736" s="466"/>
      <c r="E1736" s="466"/>
      <c r="F1736" s="466"/>
      <c r="G1736" s="466"/>
      <c r="H1736" s="466"/>
      <c r="I1736" s="466"/>
    </row>
    <row r="1737" spans="1:9" x14ac:dyDescent="0.2">
      <c r="A1737" s="466"/>
      <c r="B1737" s="466"/>
      <c r="C1737" s="466"/>
      <c r="D1737" s="466"/>
      <c r="E1737" s="466"/>
      <c r="F1737" s="466"/>
      <c r="G1737" s="466"/>
      <c r="H1737" s="466"/>
      <c r="I1737" s="466"/>
    </row>
    <row r="1738" spans="1:9" x14ac:dyDescent="0.2">
      <c r="A1738" s="466"/>
      <c r="B1738" s="466"/>
      <c r="C1738" s="466"/>
      <c r="D1738" s="466"/>
      <c r="E1738" s="466"/>
      <c r="F1738" s="466"/>
      <c r="G1738" s="466"/>
      <c r="H1738" s="466"/>
      <c r="I1738" s="466"/>
    </row>
    <row r="1739" spans="1:9" x14ac:dyDescent="0.2">
      <c r="A1739" s="466"/>
      <c r="B1739" s="466"/>
      <c r="C1739" s="466"/>
      <c r="D1739" s="466"/>
      <c r="E1739" s="466"/>
      <c r="F1739" s="466"/>
      <c r="G1739" s="466"/>
      <c r="H1739" s="466"/>
      <c r="I1739" s="466"/>
    </row>
    <row r="1740" spans="1:9" x14ac:dyDescent="0.2">
      <c r="A1740" s="466"/>
      <c r="B1740" s="466"/>
      <c r="C1740" s="466"/>
      <c r="D1740" s="466"/>
      <c r="E1740" s="466"/>
      <c r="F1740" s="466"/>
      <c r="G1740" s="466"/>
      <c r="H1740" s="466"/>
      <c r="I1740" s="466"/>
    </row>
    <row r="1741" spans="1:9" x14ac:dyDescent="0.2">
      <c r="A1741" s="466"/>
      <c r="B1741" s="466"/>
      <c r="C1741" s="466"/>
      <c r="D1741" s="466"/>
      <c r="E1741" s="466"/>
      <c r="F1741" s="466"/>
      <c r="G1741" s="466"/>
      <c r="H1741" s="466"/>
      <c r="I1741" s="466"/>
    </row>
    <row r="1742" spans="1:9" x14ac:dyDescent="0.2">
      <c r="A1742" s="466"/>
      <c r="B1742" s="466"/>
      <c r="C1742" s="466"/>
      <c r="D1742" s="466"/>
      <c r="E1742" s="466"/>
      <c r="F1742" s="466"/>
      <c r="G1742" s="466"/>
      <c r="H1742" s="466"/>
      <c r="I1742" s="466"/>
    </row>
    <row r="1743" spans="1:9" x14ac:dyDescent="0.2">
      <c r="A1743" s="466"/>
      <c r="B1743" s="466"/>
      <c r="C1743" s="466"/>
      <c r="D1743" s="466"/>
      <c r="E1743" s="466"/>
      <c r="F1743" s="466"/>
      <c r="G1743" s="466"/>
      <c r="H1743" s="466"/>
      <c r="I1743" s="466"/>
    </row>
    <row r="1744" spans="1:9" x14ac:dyDescent="0.2">
      <c r="A1744" s="466"/>
      <c r="B1744" s="466"/>
      <c r="C1744" s="466"/>
      <c r="D1744" s="466"/>
      <c r="E1744" s="466"/>
      <c r="F1744" s="466"/>
      <c r="G1744" s="466"/>
      <c r="H1744" s="466"/>
      <c r="I1744" s="466"/>
    </row>
    <row r="1745" spans="1:9" x14ac:dyDescent="0.2">
      <c r="A1745" s="466"/>
      <c r="B1745" s="466"/>
      <c r="C1745" s="466"/>
      <c r="D1745" s="466"/>
      <c r="E1745" s="466"/>
      <c r="F1745" s="466"/>
      <c r="G1745" s="466"/>
      <c r="H1745" s="466"/>
      <c r="I1745" s="466"/>
    </row>
    <row r="1746" spans="1:9" x14ac:dyDescent="0.2">
      <c r="A1746" s="466"/>
      <c r="B1746" s="466"/>
      <c r="C1746" s="466"/>
      <c r="D1746" s="466"/>
      <c r="E1746" s="466"/>
      <c r="F1746" s="466"/>
      <c r="G1746" s="466"/>
      <c r="H1746" s="466"/>
      <c r="I1746" s="466"/>
    </row>
    <row r="1747" spans="1:9" x14ac:dyDescent="0.2">
      <c r="A1747" s="466"/>
      <c r="B1747" s="466"/>
      <c r="C1747" s="466"/>
      <c r="D1747" s="466"/>
      <c r="E1747" s="466"/>
      <c r="F1747" s="466"/>
      <c r="G1747" s="466"/>
      <c r="H1747" s="466"/>
      <c r="I1747" s="466"/>
    </row>
    <row r="1748" spans="1:9" x14ac:dyDescent="0.2">
      <c r="A1748" s="466"/>
      <c r="B1748" s="466"/>
      <c r="C1748" s="466"/>
      <c r="D1748" s="466"/>
      <c r="E1748" s="466"/>
      <c r="F1748" s="466"/>
      <c r="G1748" s="466"/>
      <c r="H1748" s="466"/>
      <c r="I1748" s="466"/>
    </row>
    <row r="1749" spans="1:9" x14ac:dyDescent="0.2">
      <c r="A1749" s="466"/>
      <c r="B1749" s="466"/>
      <c r="C1749" s="466"/>
      <c r="D1749" s="466"/>
      <c r="E1749" s="466"/>
      <c r="F1749" s="466"/>
      <c r="G1749" s="466"/>
      <c r="H1749" s="466"/>
      <c r="I1749" s="466"/>
    </row>
    <row r="1750" spans="1:9" x14ac:dyDescent="0.2">
      <c r="A1750" s="466"/>
      <c r="B1750" s="466"/>
      <c r="C1750" s="466"/>
      <c r="D1750" s="466"/>
      <c r="E1750" s="466"/>
      <c r="F1750" s="466"/>
      <c r="G1750" s="466"/>
      <c r="H1750" s="466"/>
      <c r="I1750" s="466"/>
    </row>
    <row r="1751" spans="1:9" x14ac:dyDescent="0.2">
      <c r="A1751" s="466"/>
      <c r="B1751" s="466"/>
      <c r="C1751" s="466"/>
      <c r="D1751" s="466"/>
      <c r="E1751" s="466"/>
      <c r="F1751" s="466"/>
      <c r="G1751" s="466"/>
      <c r="H1751" s="466"/>
      <c r="I1751" s="466"/>
    </row>
    <row r="1752" spans="1:9" x14ac:dyDescent="0.2">
      <c r="A1752" s="466"/>
      <c r="B1752" s="466"/>
      <c r="C1752" s="466"/>
      <c r="D1752" s="466"/>
      <c r="E1752" s="466"/>
      <c r="F1752" s="466"/>
      <c r="G1752" s="466"/>
      <c r="H1752" s="466"/>
      <c r="I1752" s="466"/>
    </row>
    <row r="1753" spans="1:9" x14ac:dyDescent="0.2">
      <c r="A1753" s="466"/>
      <c r="B1753" s="466"/>
      <c r="C1753" s="466"/>
      <c r="D1753" s="466"/>
      <c r="E1753" s="466"/>
      <c r="F1753" s="466"/>
      <c r="G1753" s="466"/>
      <c r="H1753" s="466"/>
      <c r="I1753" s="466"/>
    </row>
    <row r="1754" spans="1:9" x14ac:dyDescent="0.2">
      <c r="A1754" s="466"/>
      <c r="B1754" s="466"/>
      <c r="C1754" s="466"/>
      <c r="D1754" s="466"/>
      <c r="E1754" s="466"/>
      <c r="F1754" s="466"/>
      <c r="G1754" s="466"/>
      <c r="H1754" s="466"/>
      <c r="I1754" s="466"/>
    </row>
    <row r="1755" spans="1:9" x14ac:dyDescent="0.2">
      <c r="A1755" s="466"/>
      <c r="B1755" s="466"/>
      <c r="C1755" s="466"/>
      <c r="D1755" s="466"/>
      <c r="E1755" s="466"/>
      <c r="F1755" s="466"/>
      <c r="G1755" s="466"/>
      <c r="H1755" s="466"/>
      <c r="I1755" s="466"/>
    </row>
    <row r="1756" spans="1:9" x14ac:dyDescent="0.2">
      <c r="A1756" s="466"/>
      <c r="B1756" s="466"/>
      <c r="C1756" s="466"/>
      <c r="D1756" s="466"/>
      <c r="E1756" s="466"/>
      <c r="F1756" s="466"/>
      <c r="G1756" s="466"/>
      <c r="H1756" s="466"/>
      <c r="I1756" s="466"/>
    </row>
    <row r="1757" spans="1:9" x14ac:dyDescent="0.2">
      <c r="A1757" s="466"/>
      <c r="B1757" s="466"/>
      <c r="C1757" s="466"/>
      <c r="D1757" s="466"/>
      <c r="E1757" s="466"/>
      <c r="F1757" s="466"/>
      <c r="G1757" s="466"/>
      <c r="H1757" s="466"/>
      <c r="I1757" s="466"/>
    </row>
    <row r="1758" spans="1:9" x14ac:dyDescent="0.2">
      <c r="A1758" s="466"/>
      <c r="B1758" s="466"/>
      <c r="C1758" s="466"/>
      <c r="D1758" s="466"/>
      <c r="E1758" s="466"/>
      <c r="F1758" s="466"/>
      <c r="G1758" s="466"/>
      <c r="H1758" s="466"/>
      <c r="I1758" s="466"/>
    </row>
    <row r="1759" spans="1:9" x14ac:dyDescent="0.2">
      <c r="A1759" s="466"/>
      <c r="B1759" s="466"/>
      <c r="C1759" s="466"/>
      <c r="D1759" s="466"/>
      <c r="E1759" s="466"/>
      <c r="F1759" s="466"/>
      <c r="G1759" s="466"/>
      <c r="H1759" s="466"/>
      <c r="I1759" s="466"/>
    </row>
    <row r="1760" spans="1:9" x14ac:dyDescent="0.2">
      <c r="A1760" s="466"/>
      <c r="B1760" s="466"/>
      <c r="C1760" s="466"/>
      <c r="D1760" s="466"/>
      <c r="E1760" s="466"/>
      <c r="F1760" s="466"/>
      <c r="G1760" s="466"/>
      <c r="H1760" s="466"/>
      <c r="I1760" s="466"/>
    </row>
    <row r="1761" spans="1:9" x14ac:dyDescent="0.2">
      <c r="A1761" s="466"/>
      <c r="B1761" s="466"/>
      <c r="C1761" s="466"/>
      <c r="D1761" s="466"/>
      <c r="E1761" s="466"/>
      <c r="F1761" s="466"/>
      <c r="G1761" s="466"/>
      <c r="H1761" s="466"/>
      <c r="I1761" s="466"/>
    </row>
    <row r="1762" spans="1:9" x14ac:dyDescent="0.2">
      <c r="A1762" s="466"/>
      <c r="B1762" s="466"/>
      <c r="C1762" s="466"/>
      <c r="D1762" s="466"/>
      <c r="E1762" s="466"/>
      <c r="F1762" s="466"/>
      <c r="G1762" s="466"/>
      <c r="H1762" s="466"/>
      <c r="I1762" s="466"/>
    </row>
    <row r="1763" spans="1:9" x14ac:dyDescent="0.2">
      <c r="A1763" s="466"/>
      <c r="B1763" s="466"/>
      <c r="C1763" s="466"/>
      <c r="D1763" s="466"/>
      <c r="E1763" s="466"/>
      <c r="F1763" s="466"/>
      <c r="G1763" s="466"/>
      <c r="H1763" s="466"/>
      <c r="I1763" s="466"/>
    </row>
    <row r="1764" spans="1:9" x14ac:dyDescent="0.2">
      <c r="A1764" s="466"/>
      <c r="B1764" s="466"/>
      <c r="C1764" s="466"/>
      <c r="D1764" s="466"/>
      <c r="E1764" s="466"/>
      <c r="F1764" s="466"/>
      <c r="G1764" s="466"/>
      <c r="H1764" s="466"/>
      <c r="I1764" s="466"/>
    </row>
    <row r="1765" spans="1:9" x14ac:dyDescent="0.2">
      <c r="A1765" s="466"/>
      <c r="B1765" s="466"/>
      <c r="C1765" s="466"/>
      <c r="D1765" s="466"/>
      <c r="E1765" s="466"/>
      <c r="F1765" s="466"/>
      <c r="G1765" s="466"/>
      <c r="H1765" s="466"/>
      <c r="I1765" s="466"/>
    </row>
    <row r="1766" spans="1:9" x14ac:dyDescent="0.2">
      <c r="A1766" s="466"/>
      <c r="B1766" s="466"/>
      <c r="C1766" s="466"/>
      <c r="D1766" s="466"/>
      <c r="E1766" s="466"/>
      <c r="F1766" s="466"/>
      <c r="G1766" s="466"/>
      <c r="H1766" s="466"/>
      <c r="I1766" s="466"/>
    </row>
    <row r="1767" spans="1:9" x14ac:dyDescent="0.2">
      <c r="A1767" s="466"/>
      <c r="B1767" s="466"/>
      <c r="C1767" s="466"/>
      <c r="D1767" s="466"/>
      <c r="E1767" s="466"/>
      <c r="F1767" s="466"/>
      <c r="G1767" s="466"/>
      <c r="H1767" s="466"/>
      <c r="I1767" s="466"/>
    </row>
    <row r="1768" spans="1:9" x14ac:dyDescent="0.2">
      <c r="A1768" s="466"/>
      <c r="B1768" s="466"/>
      <c r="C1768" s="466"/>
      <c r="D1768" s="466"/>
      <c r="E1768" s="466"/>
      <c r="F1768" s="466"/>
      <c r="G1768" s="466"/>
      <c r="H1768" s="466"/>
      <c r="I1768" s="466"/>
    </row>
    <row r="1769" spans="1:9" x14ac:dyDescent="0.2">
      <c r="A1769" s="466"/>
      <c r="B1769" s="466"/>
      <c r="C1769" s="466"/>
      <c r="D1769" s="466"/>
      <c r="E1769" s="466"/>
      <c r="F1769" s="466"/>
      <c r="G1769" s="466"/>
      <c r="H1769" s="466"/>
      <c r="I1769" s="466"/>
    </row>
    <row r="1770" spans="1:9" x14ac:dyDescent="0.2">
      <c r="A1770" s="466"/>
      <c r="B1770" s="466"/>
      <c r="C1770" s="466"/>
      <c r="D1770" s="466"/>
      <c r="E1770" s="466"/>
      <c r="F1770" s="466"/>
      <c r="G1770" s="466"/>
      <c r="H1770" s="466"/>
      <c r="I1770" s="466"/>
    </row>
    <row r="1771" spans="1:9" x14ac:dyDescent="0.2">
      <c r="A1771" s="466"/>
      <c r="B1771" s="466"/>
      <c r="C1771" s="466"/>
      <c r="D1771" s="466"/>
      <c r="E1771" s="466"/>
      <c r="F1771" s="466"/>
      <c r="G1771" s="466"/>
      <c r="H1771" s="466"/>
      <c r="I1771" s="466"/>
    </row>
    <row r="1772" spans="1:9" x14ac:dyDescent="0.2">
      <c r="A1772" s="466"/>
      <c r="B1772" s="466"/>
      <c r="C1772" s="466"/>
      <c r="D1772" s="466"/>
      <c r="E1772" s="466"/>
      <c r="F1772" s="466"/>
      <c r="G1772" s="466"/>
      <c r="H1772" s="466"/>
      <c r="I1772" s="466"/>
    </row>
    <row r="1773" spans="1:9" x14ac:dyDescent="0.2">
      <c r="A1773" s="466"/>
      <c r="B1773" s="466"/>
      <c r="C1773" s="466"/>
      <c r="D1773" s="466"/>
      <c r="E1773" s="466"/>
      <c r="F1773" s="466"/>
      <c r="G1773" s="466"/>
      <c r="H1773" s="466"/>
      <c r="I1773" s="466"/>
    </row>
    <row r="1774" spans="1:9" x14ac:dyDescent="0.2">
      <c r="A1774" s="466"/>
      <c r="B1774" s="466"/>
      <c r="C1774" s="466"/>
      <c r="D1774" s="466"/>
      <c r="E1774" s="466"/>
      <c r="F1774" s="466"/>
      <c r="G1774" s="466"/>
      <c r="H1774" s="466"/>
      <c r="I1774" s="466"/>
    </row>
    <row r="1775" spans="1:9" x14ac:dyDescent="0.2">
      <c r="A1775" s="466"/>
      <c r="B1775" s="466"/>
      <c r="C1775" s="466"/>
      <c r="D1775" s="466"/>
      <c r="E1775" s="466"/>
      <c r="F1775" s="466"/>
      <c r="G1775" s="466"/>
      <c r="H1775" s="466"/>
      <c r="I1775" s="466"/>
    </row>
    <row r="1776" spans="1:9" x14ac:dyDescent="0.2">
      <c r="A1776" s="466"/>
      <c r="B1776" s="466"/>
      <c r="C1776" s="466"/>
      <c r="D1776" s="466"/>
      <c r="E1776" s="466"/>
      <c r="F1776" s="466"/>
      <c r="G1776" s="466"/>
      <c r="H1776" s="466"/>
      <c r="I1776" s="466"/>
    </row>
    <row r="1777" spans="1:9" x14ac:dyDescent="0.2">
      <c r="A1777" s="466"/>
      <c r="B1777" s="466"/>
      <c r="C1777" s="466"/>
      <c r="D1777" s="466"/>
      <c r="E1777" s="466"/>
      <c r="F1777" s="466"/>
      <c r="G1777" s="466"/>
      <c r="H1777" s="466"/>
      <c r="I1777" s="466"/>
    </row>
    <row r="1778" spans="1:9" x14ac:dyDescent="0.2">
      <c r="A1778" s="466"/>
      <c r="B1778" s="466"/>
      <c r="C1778" s="466"/>
      <c r="D1778" s="466"/>
      <c r="E1778" s="466"/>
      <c r="F1778" s="466"/>
      <c r="G1778" s="466"/>
      <c r="H1778" s="466"/>
      <c r="I1778" s="466"/>
    </row>
    <row r="1779" spans="1:9" x14ac:dyDescent="0.2">
      <c r="A1779" s="466"/>
      <c r="B1779" s="466"/>
      <c r="C1779" s="466"/>
      <c r="D1779" s="466"/>
      <c r="E1779" s="466"/>
      <c r="F1779" s="466"/>
      <c r="G1779" s="466"/>
      <c r="H1779" s="466"/>
      <c r="I1779" s="466"/>
    </row>
    <row r="1780" spans="1:9" x14ac:dyDescent="0.2">
      <c r="A1780" s="466"/>
      <c r="B1780" s="466"/>
      <c r="C1780" s="466"/>
      <c r="D1780" s="466"/>
      <c r="E1780" s="466"/>
      <c r="F1780" s="466"/>
      <c r="G1780" s="466"/>
      <c r="H1780" s="466"/>
      <c r="I1780" s="466"/>
    </row>
    <row r="1781" spans="1:9" x14ac:dyDescent="0.2">
      <c r="A1781" s="466"/>
      <c r="B1781" s="466"/>
      <c r="C1781" s="466"/>
      <c r="D1781" s="466"/>
      <c r="E1781" s="466"/>
      <c r="F1781" s="466"/>
      <c r="G1781" s="466"/>
      <c r="H1781" s="466"/>
      <c r="I1781" s="466"/>
    </row>
    <row r="1782" spans="1:9" x14ac:dyDescent="0.2">
      <c r="A1782" s="466"/>
      <c r="B1782" s="466"/>
      <c r="C1782" s="466"/>
      <c r="D1782" s="466"/>
      <c r="E1782" s="466"/>
      <c r="F1782" s="466"/>
      <c r="G1782" s="466"/>
      <c r="H1782" s="466"/>
      <c r="I1782" s="466"/>
    </row>
    <row r="1783" spans="1:9" x14ac:dyDescent="0.2">
      <c r="A1783" s="466"/>
      <c r="B1783" s="466"/>
      <c r="C1783" s="466"/>
      <c r="D1783" s="466"/>
      <c r="E1783" s="466"/>
      <c r="F1783" s="466"/>
      <c r="G1783" s="466"/>
      <c r="H1783" s="466"/>
      <c r="I1783" s="466"/>
    </row>
    <row r="1784" spans="1:9" x14ac:dyDescent="0.2">
      <c r="A1784" s="466"/>
      <c r="B1784" s="466"/>
      <c r="C1784" s="466"/>
      <c r="D1784" s="466"/>
      <c r="E1784" s="466"/>
      <c r="F1784" s="466"/>
      <c r="G1784" s="466"/>
      <c r="H1784" s="466"/>
      <c r="I1784" s="466"/>
    </row>
    <row r="1785" spans="1:9" x14ac:dyDescent="0.2">
      <c r="A1785" s="466"/>
      <c r="B1785" s="466"/>
      <c r="C1785" s="466"/>
      <c r="D1785" s="466"/>
      <c r="E1785" s="466"/>
      <c r="F1785" s="466"/>
      <c r="G1785" s="466"/>
      <c r="H1785" s="466"/>
      <c r="I1785" s="466"/>
    </row>
    <row r="1786" spans="1:9" x14ac:dyDescent="0.2">
      <c r="A1786" s="466"/>
      <c r="B1786" s="466"/>
      <c r="C1786" s="466"/>
      <c r="D1786" s="466"/>
      <c r="E1786" s="466"/>
      <c r="F1786" s="466"/>
      <c r="G1786" s="466"/>
      <c r="H1786" s="466"/>
      <c r="I1786" s="466"/>
    </row>
    <row r="1787" spans="1:9" x14ac:dyDescent="0.2">
      <c r="A1787" s="466"/>
      <c r="B1787" s="466"/>
      <c r="C1787" s="466"/>
      <c r="D1787" s="466"/>
      <c r="E1787" s="466"/>
      <c r="F1787" s="466"/>
      <c r="G1787" s="466"/>
      <c r="H1787" s="466"/>
      <c r="I1787" s="466"/>
    </row>
    <row r="1788" spans="1:9" x14ac:dyDescent="0.2">
      <c r="A1788" s="466"/>
      <c r="B1788" s="466"/>
      <c r="C1788" s="466"/>
      <c r="D1788" s="466"/>
      <c r="E1788" s="466"/>
      <c r="F1788" s="466"/>
      <c r="G1788" s="466"/>
      <c r="H1788" s="466"/>
      <c r="I1788" s="466"/>
    </row>
    <row r="1789" spans="1:9" x14ac:dyDescent="0.2">
      <c r="A1789" s="466"/>
      <c r="B1789" s="466"/>
      <c r="C1789" s="466"/>
      <c r="D1789" s="466"/>
      <c r="E1789" s="466"/>
      <c r="F1789" s="466"/>
      <c r="G1789" s="466"/>
      <c r="H1789" s="466"/>
      <c r="I1789" s="466"/>
    </row>
    <row r="1790" spans="1:9" x14ac:dyDescent="0.2">
      <c r="A1790" s="466"/>
      <c r="B1790" s="466"/>
      <c r="C1790" s="466"/>
      <c r="D1790" s="466"/>
      <c r="E1790" s="466"/>
      <c r="F1790" s="466"/>
      <c r="G1790" s="466"/>
      <c r="H1790" s="466"/>
      <c r="I1790" s="466"/>
    </row>
    <row r="1791" spans="1:9" x14ac:dyDescent="0.2">
      <c r="A1791" s="466"/>
      <c r="B1791" s="466"/>
      <c r="C1791" s="466"/>
      <c r="D1791" s="466"/>
      <c r="E1791" s="466"/>
      <c r="F1791" s="466"/>
      <c r="G1791" s="466"/>
      <c r="H1791" s="466"/>
      <c r="I1791" s="466"/>
    </row>
    <row r="1792" spans="1:9" x14ac:dyDescent="0.2">
      <c r="A1792" s="466"/>
      <c r="B1792" s="466"/>
      <c r="C1792" s="466"/>
      <c r="D1792" s="466"/>
      <c r="E1792" s="466"/>
      <c r="F1792" s="466"/>
      <c r="G1792" s="466"/>
      <c r="H1792" s="466"/>
      <c r="I1792" s="466"/>
    </row>
    <row r="1793" spans="1:9" x14ac:dyDescent="0.2">
      <c r="A1793" s="466"/>
      <c r="B1793" s="466"/>
      <c r="C1793" s="466"/>
      <c r="D1793" s="466"/>
      <c r="E1793" s="466"/>
      <c r="F1793" s="466"/>
      <c r="G1793" s="466"/>
      <c r="H1793" s="466"/>
      <c r="I1793" s="466"/>
    </row>
    <row r="1794" spans="1:9" x14ac:dyDescent="0.2">
      <c r="A1794" s="466"/>
      <c r="B1794" s="466"/>
      <c r="C1794" s="466"/>
      <c r="D1794" s="466"/>
      <c r="E1794" s="466"/>
      <c r="F1794" s="466"/>
      <c r="G1794" s="466"/>
      <c r="H1794" s="466"/>
      <c r="I1794" s="466"/>
    </row>
    <row r="1795" spans="1:9" x14ac:dyDescent="0.2">
      <c r="A1795" s="466"/>
      <c r="B1795" s="466"/>
      <c r="C1795" s="466"/>
      <c r="D1795" s="466"/>
      <c r="E1795" s="466"/>
      <c r="F1795" s="466"/>
      <c r="G1795" s="466"/>
      <c r="H1795" s="466"/>
      <c r="I1795" s="466"/>
    </row>
    <row r="1796" spans="1:9" x14ac:dyDescent="0.2">
      <c r="A1796" s="466"/>
      <c r="B1796" s="466"/>
      <c r="C1796" s="466"/>
      <c r="D1796" s="466"/>
      <c r="E1796" s="466"/>
      <c r="F1796" s="466"/>
      <c r="G1796" s="466"/>
      <c r="H1796" s="466"/>
      <c r="I1796" s="466"/>
    </row>
    <row r="1797" spans="1:9" x14ac:dyDescent="0.2">
      <c r="A1797" s="466"/>
      <c r="B1797" s="466"/>
      <c r="C1797" s="466"/>
      <c r="D1797" s="466"/>
      <c r="E1797" s="466"/>
      <c r="F1797" s="466"/>
      <c r="G1797" s="466"/>
      <c r="H1797" s="466"/>
      <c r="I1797" s="466"/>
    </row>
    <row r="1798" spans="1:9" x14ac:dyDescent="0.2">
      <c r="A1798" s="466"/>
      <c r="B1798" s="466"/>
      <c r="C1798" s="466"/>
      <c r="D1798" s="466"/>
      <c r="E1798" s="466"/>
      <c r="F1798" s="466"/>
      <c r="G1798" s="466"/>
      <c r="H1798" s="466"/>
      <c r="I1798" s="466"/>
    </row>
    <row r="1799" spans="1:9" x14ac:dyDescent="0.2">
      <c r="A1799" s="466"/>
      <c r="B1799" s="466"/>
      <c r="C1799" s="466"/>
      <c r="D1799" s="466"/>
      <c r="E1799" s="466"/>
      <c r="F1799" s="466"/>
      <c r="G1799" s="466"/>
      <c r="H1799" s="466"/>
      <c r="I1799" s="466"/>
    </row>
    <row r="1800" spans="1:9" x14ac:dyDescent="0.2">
      <c r="A1800" s="466"/>
      <c r="B1800" s="466"/>
      <c r="C1800" s="466"/>
      <c r="D1800" s="466"/>
      <c r="E1800" s="466"/>
      <c r="F1800" s="466"/>
      <c r="G1800" s="466"/>
      <c r="H1800" s="466"/>
      <c r="I1800" s="466"/>
    </row>
    <row r="1801" spans="1:9" x14ac:dyDescent="0.2">
      <c r="A1801" s="466"/>
      <c r="B1801" s="466"/>
      <c r="C1801" s="466"/>
      <c r="D1801" s="466"/>
      <c r="E1801" s="466"/>
      <c r="F1801" s="466"/>
      <c r="G1801" s="466"/>
      <c r="H1801" s="466"/>
      <c r="I1801" s="466"/>
    </row>
    <row r="1802" spans="1:9" x14ac:dyDescent="0.2">
      <c r="A1802" s="466"/>
      <c r="B1802" s="466"/>
      <c r="C1802" s="466"/>
      <c r="D1802" s="466"/>
      <c r="E1802" s="466"/>
      <c r="F1802" s="466"/>
      <c r="G1802" s="466"/>
      <c r="H1802" s="466"/>
      <c r="I1802" s="466"/>
    </row>
    <row r="1803" spans="1:9" x14ac:dyDescent="0.2">
      <c r="A1803" s="466"/>
      <c r="B1803" s="466"/>
      <c r="C1803" s="466"/>
      <c r="D1803" s="466"/>
      <c r="E1803" s="466"/>
      <c r="F1803" s="466"/>
      <c r="G1803" s="466"/>
      <c r="H1803" s="466"/>
      <c r="I1803" s="466"/>
    </row>
    <row r="1804" spans="1:9" x14ac:dyDescent="0.2">
      <c r="A1804" s="466"/>
      <c r="B1804" s="466"/>
      <c r="C1804" s="466"/>
      <c r="D1804" s="466"/>
      <c r="E1804" s="466"/>
      <c r="F1804" s="466"/>
      <c r="G1804" s="466"/>
      <c r="H1804" s="466"/>
      <c r="I1804" s="466"/>
    </row>
    <row r="1805" spans="1:9" x14ac:dyDescent="0.2">
      <c r="A1805" s="466"/>
      <c r="B1805" s="466"/>
      <c r="C1805" s="466"/>
      <c r="D1805" s="466"/>
      <c r="E1805" s="466"/>
      <c r="F1805" s="466"/>
      <c r="G1805" s="466"/>
      <c r="H1805" s="466"/>
      <c r="I1805" s="466"/>
    </row>
    <row r="1806" spans="1:9" x14ac:dyDescent="0.2">
      <c r="A1806" s="466"/>
      <c r="B1806" s="466"/>
      <c r="C1806" s="466"/>
      <c r="D1806" s="466"/>
      <c r="E1806" s="466"/>
      <c r="F1806" s="466"/>
      <c r="G1806" s="466"/>
      <c r="H1806" s="466"/>
      <c r="I1806" s="466"/>
    </row>
    <row r="1807" spans="1:9" x14ac:dyDescent="0.2">
      <c r="A1807" s="466"/>
      <c r="B1807" s="466"/>
      <c r="C1807" s="466"/>
      <c r="D1807" s="466"/>
      <c r="E1807" s="466"/>
      <c r="F1807" s="466"/>
      <c r="G1807" s="466"/>
      <c r="H1807" s="466"/>
      <c r="I1807" s="466"/>
    </row>
    <row r="1808" spans="1:9" x14ac:dyDescent="0.2">
      <c r="A1808" s="466"/>
      <c r="B1808" s="466"/>
      <c r="C1808" s="466"/>
      <c r="D1808" s="466"/>
      <c r="E1808" s="466"/>
      <c r="F1808" s="466"/>
      <c r="G1808" s="466"/>
      <c r="H1808" s="466"/>
      <c r="I1808" s="466"/>
    </row>
    <row r="1809" spans="1:9" x14ac:dyDescent="0.2">
      <c r="A1809" s="466"/>
      <c r="B1809" s="466"/>
      <c r="C1809" s="466"/>
      <c r="D1809" s="466"/>
      <c r="E1809" s="466"/>
      <c r="F1809" s="466"/>
      <c r="G1809" s="466"/>
      <c r="H1809" s="466"/>
      <c r="I1809" s="466"/>
    </row>
    <row r="1810" spans="1:9" x14ac:dyDescent="0.2">
      <c r="A1810" s="466"/>
      <c r="B1810" s="466"/>
      <c r="C1810" s="466"/>
      <c r="D1810" s="466"/>
      <c r="E1810" s="466"/>
      <c r="F1810" s="466"/>
      <c r="G1810" s="466"/>
      <c r="H1810" s="466"/>
      <c r="I1810" s="466"/>
    </row>
    <row r="1811" spans="1:9" x14ac:dyDescent="0.2">
      <c r="A1811" s="466"/>
      <c r="B1811" s="466"/>
      <c r="C1811" s="466"/>
      <c r="D1811" s="466"/>
      <c r="E1811" s="466"/>
      <c r="F1811" s="466"/>
      <c r="G1811" s="466"/>
      <c r="H1811" s="466"/>
      <c r="I1811" s="466"/>
    </row>
    <row r="1812" spans="1:9" x14ac:dyDescent="0.2">
      <c r="A1812" s="466"/>
      <c r="B1812" s="466"/>
      <c r="C1812" s="466"/>
      <c r="D1812" s="466"/>
      <c r="E1812" s="466"/>
      <c r="F1812" s="466"/>
      <c r="G1812" s="466"/>
      <c r="H1812" s="466"/>
      <c r="I1812" s="466"/>
    </row>
    <row r="1813" spans="1:9" x14ac:dyDescent="0.2">
      <c r="A1813" s="466"/>
      <c r="B1813" s="466"/>
      <c r="C1813" s="466"/>
      <c r="D1813" s="466"/>
      <c r="E1813" s="466"/>
      <c r="F1813" s="466"/>
      <c r="G1813" s="466"/>
      <c r="H1813" s="466"/>
      <c r="I1813" s="466"/>
    </row>
    <row r="1814" spans="1:9" x14ac:dyDescent="0.2">
      <c r="A1814" s="466"/>
      <c r="B1814" s="466"/>
      <c r="C1814" s="466"/>
      <c r="D1814" s="466"/>
      <c r="E1814" s="466"/>
      <c r="F1814" s="466"/>
      <c r="G1814" s="466"/>
      <c r="H1814" s="466"/>
      <c r="I1814" s="466"/>
    </row>
    <row r="1815" spans="1:9" x14ac:dyDescent="0.2">
      <c r="A1815" s="466"/>
      <c r="B1815" s="466"/>
      <c r="C1815" s="466"/>
      <c r="D1815" s="466"/>
      <c r="E1815" s="466"/>
      <c r="F1815" s="466"/>
      <c r="G1815" s="466"/>
      <c r="H1815" s="466"/>
      <c r="I1815" s="466"/>
    </row>
    <row r="1816" spans="1:9" x14ac:dyDescent="0.2">
      <c r="A1816" s="466"/>
      <c r="B1816" s="466"/>
      <c r="C1816" s="466"/>
      <c r="D1816" s="466"/>
      <c r="E1816" s="466"/>
      <c r="F1816" s="466"/>
      <c r="G1816" s="466"/>
      <c r="H1816" s="466"/>
      <c r="I1816" s="466"/>
    </row>
    <row r="1817" spans="1:9" x14ac:dyDescent="0.2">
      <c r="A1817" s="466"/>
      <c r="B1817" s="466"/>
      <c r="C1817" s="466"/>
      <c r="D1817" s="466"/>
      <c r="E1817" s="466"/>
      <c r="F1817" s="466"/>
      <c r="G1817" s="466"/>
      <c r="H1817" s="466"/>
      <c r="I1817" s="466"/>
    </row>
    <row r="1818" spans="1:9" x14ac:dyDescent="0.2">
      <c r="A1818" s="466"/>
      <c r="B1818" s="466"/>
      <c r="C1818" s="466"/>
      <c r="D1818" s="466"/>
      <c r="E1818" s="466"/>
      <c r="F1818" s="466"/>
      <c r="G1818" s="466"/>
      <c r="H1818" s="466"/>
      <c r="I1818" s="466"/>
    </row>
    <row r="1819" spans="1:9" x14ac:dyDescent="0.2">
      <c r="A1819" s="466"/>
      <c r="B1819" s="466"/>
      <c r="C1819" s="466"/>
      <c r="D1819" s="466"/>
      <c r="E1819" s="466"/>
      <c r="F1819" s="466"/>
      <c r="G1819" s="466"/>
      <c r="H1819" s="466"/>
      <c r="I1819" s="466"/>
    </row>
    <row r="1820" spans="1:9" x14ac:dyDescent="0.2">
      <c r="A1820" s="466"/>
      <c r="B1820" s="466"/>
      <c r="C1820" s="466"/>
      <c r="D1820" s="466"/>
      <c r="E1820" s="466"/>
      <c r="F1820" s="466"/>
      <c r="G1820" s="466"/>
      <c r="H1820" s="466"/>
      <c r="I1820" s="466"/>
    </row>
    <row r="1821" spans="1:9" x14ac:dyDescent="0.2">
      <c r="A1821" s="466"/>
      <c r="B1821" s="466"/>
      <c r="C1821" s="466"/>
      <c r="D1821" s="466"/>
      <c r="E1821" s="466"/>
      <c r="F1821" s="466"/>
      <c r="G1821" s="466"/>
      <c r="H1821" s="466"/>
      <c r="I1821" s="466"/>
    </row>
    <row r="1822" spans="1:9" x14ac:dyDescent="0.2">
      <c r="A1822" s="466"/>
      <c r="B1822" s="466"/>
      <c r="C1822" s="466"/>
      <c r="D1822" s="466"/>
      <c r="E1822" s="466"/>
      <c r="F1822" s="466"/>
      <c r="G1822" s="466"/>
      <c r="H1822" s="466"/>
      <c r="I1822" s="466"/>
    </row>
    <row r="1823" spans="1:9" x14ac:dyDescent="0.2">
      <c r="A1823" s="466"/>
      <c r="B1823" s="466"/>
      <c r="C1823" s="466"/>
      <c r="D1823" s="466"/>
      <c r="E1823" s="466"/>
      <c r="F1823" s="466"/>
      <c r="G1823" s="466"/>
      <c r="H1823" s="466"/>
      <c r="I1823" s="466"/>
    </row>
    <row r="1824" spans="1:9" x14ac:dyDescent="0.2">
      <c r="A1824" s="466"/>
      <c r="B1824" s="466"/>
      <c r="C1824" s="466"/>
      <c r="D1824" s="466"/>
      <c r="E1824" s="466"/>
      <c r="F1824" s="466"/>
      <c r="G1824" s="466"/>
      <c r="H1824" s="466"/>
      <c r="I1824" s="466"/>
    </row>
    <row r="1825" spans="1:9" x14ac:dyDescent="0.2">
      <c r="A1825" s="466"/>
      <c r="B1825" s="466"/>
      <c r="C1825" s="466"/>
      <c r="D1825" s="466"/>
      <c r="E1825" s="466"/>
      <c r="F1825" s="466"/>
      <c r="G1825" s="466"/>
      <c r="H1825" s="466"/>
      <c r="I1825" s="466"/>
    </row>
    <row r="1826" spans="1:9" x14ac:dyDescent="0.2">
      <c r="A1826" s="466"/>
      <c r="B1826" s="466"/>
      <c r="C1826" s="466"/>
      <c r="D1826" s="466"/>
      <c r="E1826" s="466"/>
      <c r="F1826" s="466"/>
      <c r="G1826" s="466"/>
      <c r="H1826" s="466"/>
      <c r="I1826" s="466"/>
    </row>
    <row r="1827" spans="1:9" x14ac:dyDescent="0.2">
      <c r="A1827" s="466"/>
      <c r="B1827" s="466"/>
      <c r="C1827" s="466"/>
      <c r="D1827" s="466"/>
      <c r="E1827" s="466"/>
      <c r="F1827" s="466"/>
      <c r="G1827" s="466"/>
      <c r="H1827" s="466"/>
      <c r="I1827" s="466"/>
    </row>
    <row r="1828" spans="1:9" x14ac:dyDescent="0.2">
      <c r="A1828" s="466"/>
      <c r="B1828" s="466"/>
      <c r="C1828" s="466"/>
      <c r="D1828" s="466"/>
      <c r="E1828" s="466"/>
      <c r="F1828" s="466"/>
      <c r="G1828" s="466"/>
      <c r="H1828" s="466"/>
      <c r="I1828" s="466"/>
    </row>
    <row r="1829" spans="1:9" x14ac:dyDescent="0.2">
      <c r="A1829" s="466"/>
      <c r="B1829" s="466"/>
      <c r="C1829" s="466"/>
      <c r="D1829" s="466"/>
      <c r="E1829" s="466"/>
      <c r="F1829" s="466"/>
      <c r="G1829" s="466"/>
      <c r="H1829" s="466"/>
      <c r="I1829" s="466"/>
    </row>
    <row r="1830" spans="1:9" x14ac:dyDescent="0.2">
      <c r="A1830" s="466"/>
      <c r="B1830" s="466"/>
      <c r="C1830" s="466"/>
      <c r="D1830" s="466"/>
      <c r="E1830" s="466"/>
      <c r="F1830" s="466"/>
      <c r="G1830" s="466"/>
      <c r="H1830" s="466"/>
      <c r="I1830" s="466"/>
    </row>
    <row r="1831" spans="1:9" x14ac:dyDescent="0.2">
      <c r="A1831" s="466"/>
      <c r="B1831" s="466"/>
      <c r="C1831" s="466"/>
      <c r="D1831" s="466"/>
      <c r="E1831" s="466"/>
      <c r="F1831" s="466"/>
      <c r="G1831" s="466"/>
      <c r="H1831" s="466"/>
      <c r="I1831" s="466"/>
    </row>
    <row r="1832" spans="1:9" x14ac:dyDescent="0.2">
      <c r="A1832" s="466"/>
      <c r="B1832" s="466"/>
      <c r="C1832" s="466"/>
      <c r="D1832" s="466"/>
      <c r="E1832" s="466"/>
      <c r="F1832" s="466"/>
      <c r="G1832" s="466"/>
      <c r="H1832" s="466"/>
      <c r="I1832" s="466"/>
    </row>
    <row r="1833" spans="1:9" x14ac:dyDescent="0.2">
      <c r="A1833" s="466"/>
      <c r="B1833" s="466"/>
      <c r="C1833" s="466"/>
      <c r="D1833" s="466"/>
      <c r="E1833" s="466"/>
      <c r="F1833" s="466"/>
      <c r="G1833" s="466"/>
      <c r="H1833" s="466"/>
      <c r="I1833" s="466"/>
    </row>
    <row r="1834" spans="1:9" x14ac:dyDescent="0.2">
      <c r="A1834" s="466"/>
      <c r="B1834" s="466"/>
      <c r="C1834" s="466"/>
      <c r="D1834" s="466"/>
      <c r="E1834" s="466"/>
      <c r="F1834" s="466"/>
      <c r="G1834" s="466"/>
      <c r="H1834" s="466"/>
      <c r="I1834" s="466"/>
    </row>
    <row r="1835" spans="1:9" x14ac:dyDescent="0.2">
      <c r="A1835" s="466"/>
      <c r="B1835" s="466"/>
      <c r="C1835" s="466"/>
      <c r="D1835" s="466"/>
      <c r="E1835" s="466"/>
      <c r="F1835" s="466"/>
      <c r="G1835" s="466"/>
      <c r="H1835" s="466"/>
      <c r="I1835" s="466"/>
    </row>
    <row r="1836" spans="1:9" x14ac:dyDescent="0.2">
      <c r="A1836" s="466"/>
      <c r="B1836" s="466"/>
      <c r="C1836" s="466"/>
      <c r="D1836" s="466"/>
      <c r="E1836" s="466"/>
      <c r="F1836" s="466"/>
      <c r="G1836" s="466"/>
      <c r="H1836" s="466"/>
      <c r="I1836" s="466"/>
    </row>
    <row r="1837" spans="1:9" x14ac:dyDescent="0.2">
      <c r="A1837" s="466"/>
      <c r="B1837" s="466"/>
      <c r="C1837" s="466"/>
      <c r="D1837" s="466"/>
      <c r="E1837" s="466"/>
      <c r="F1837" s="466"/>
      <c r="G1837" s="466"/>
      <c r="H1837" s="466"/>
      <c r="I1837" s="466"/>
    </row>
    <row r="1838" spans="1:9" x14ac:dyDescent="0.2">
      <c r="A1838" s="466"/>
      <c r="B1838" s="466"/>
      <c r="C1838" s="466"/>
      <c r="D1838" s="466"/>
      <c r="E1838" s="466"/>
      <c r="F1838" s="466"/>
      <c r="G1838" s="466"/>
      <c r="H1838" s="466"/>
      <c r="I1838" s="466"/>
    </row>
    <row r="1839" spans="1:9" x14ac:dyDescent="0.2">
      <c r="A1839" s="466"/>
      <c r="B1839" s="466"/>
      <c r="C1839" s="466"/>
      <c r="D1839" s="466"/>
      <c r="E1839" s="466"/>
      <c r="F1839" s="466"/>
      <c r="G1839" s="466"/>
      <c r="H1839" s="466"/>
      <c r="I1839" s="466"/>
    </row>
    <row r="1840" spans="1:9" x14ac:dyDescent="0.2">
      <c r="A1840" s="466"/>
      <c r="B1840" s="466"/>
      <c r="C1840" s="466"/>
      <c r="D1840" s="466"/>
      <c r="E1840" s="466"/>
      <c r="F1840" s="466"/>
      <c r="G1840" s="466"/>
      <c r="H1840" s="466"/>
      <c r="I1840" s="466"/>
    </row>
    <row r="1841" spans="1:9" x14ac:dyDescent="0.2">
      <c r="A1841" s="466"/>
      <c r="B1841" s="466"/>
      <c r="C1841" s="466"/>
      <c r="D1841" s="466"/>
      <c r="E1841" s="466"/>
      <c r="F1841" s="466"/>
      <c r="G1841" s="466"/>
      <c r="H1841" s="466"/>
      <c r="I1841" s="466"/>
    </row>
    <row r="1842" spans="1:9" x14ac:dyDescent="0.2">
      <c r="A1842" s="466"/>
      <c r="B1842" s="466"/>
      <c r="C1842" s="466"/>
      <c r="D1842" s="466"/>
      <c r="E1842" s="466"/>
      <c r="F1842" s="466"/>
      <c r="G1842" s="466"/>
      <c r="H1842" s="466"/>
      <c r="I1842" s="466"/>
    </row>
    <row r="1843" spans="1:9" x14ac:dyDescent="0.2">
      <c r="A1843" s="466"/>
      <c r="B1843" s="466"/>
      <c r="C1843" s="466"/>
      <c r="D1843" s="466"/>
      <c r="E1843" s="466"/>
      <c r="F1843" s="466"/>
      <c r="G1843" s="466"/>
      <c r="H1843" s="466"/>
      <c r="I1843" s="466"/>
    </row>
    <row r="1844" spans="1:9" x14ac:dyDescent="0.2">
      <c r="A1844" s="466"/>
      <c r="B1844" s="466"/>
      <c r="C1844" s="466"/>
      <c r="D1844" s="466"/>
      <c r="E1844" s="466"/>
      <c r="F1844" s="466"/>
      <c r="G1844" s="466"/>
      <c r="H1844" s="466"/>
      <c r="I1844" s="466"/>
    </row>
    <row r="1845" spans="1:9" x14ac:dyDescent="0.2">
      <c r="A1845" s="466"/>
      <c r="B1845" s="466"/>
      <c r="C1845" s="466"/>
      <c r="D1845" s="466"/>
      <c r="E1845" s="466"/>
      <c r="F1845" s="466"/>
      <c r="G1845" s="466"/>
      <c r="H1845" s="466"/>
      <c r="I1845" s="466"/>
    </row>
    <row r="1846" spans="1:9" x14ac:dyDescent="0.2">
      <c r="A1846" s="466"/>
      <c r="B1846" s="466"/>
      <c r="C1846" s="466"/>
      <c r="D1846" s="466"/>
      <c r="E1846" s="466"/>
      <c r="F1846" s="466"/>
      <c r="G1846" s="466"/>
      <c r="H1846" s="466"/>
      <c r="I1846" s="466"/>
    </row>
    <row r="1847" spans="1:9" x14ac:dyDescent="0.2">
      <c r="A1847" s="466"/>
      <c r="B1847" s="466"/>
      <c r="C1847" s="466"/>
      <c r="D1847" s="466"/>
      <c r="E1847" s="466"/>
      <c r="F1847" s="466"/>
      <c r="G1847" s="466"/>
      <c r="H1847" s="466"/>
      <c r="I1847" s="466"/>
    </row>
    <row r="1848" spans="1:9" x14ac:dyDescent="0.2">
      <c r="A1848" s="466"/>
      <c r="B1848" s="466"/>
      <c r="C1848" s="466"/>
      <c r="D1848" s="466"/>
      <c r="E1848" s="466"/>
      <c r="F1848" s="466"/>
      <c r="G1848" s="466"/>
      <c r="H1848" s="466"/>
      <c r="I1848" s="466"/>
    </row>
    <row r="1849" spans="1:9" x14ac:dyDescent="0.2">
      <c r="A1849" s="466"/>
      <c r="B1849" s="466"/>
      <c r="C1849" s="466"/>
      <c r="D1849" s="466"/>
      <c r="E1849" s="466"/>
      <c r="F1849" s="466"/>
      <c r="G1849" s="466"/>
      <c r="H1849" s="466"/>
      <c r="I1849" s="466"/>
    </row>
    <row r="1850" spans="1:9" x14ac:dyDescent="0.2">
      <c r="A1850" s="466"/>
      <c r="B1850" s="466"/>
      <c r="C1850" s="466"/>
      <c r="D1850" s="466"/>
      <c r="E1850" s="466"/>
      <c r="F1850" s="466"/>
      <c r="G1850" s="466"/>
      <c r="H1850" s="466"/>
      <c r="I1850" s="466"/>
    </row>
    <row r="1851" spans="1:9" x14ac:dyDescent="0.2">
      <c r="A1851" s="466"/>
      <c r="B1851" s="466"/>
      <c r="C1851" s="466"/>
      <c r="D1851" s="466"/>
      <c r="E1851" s="466"/>
      <c r="F1851" s="466"/>
      <c r="G1851" s="466"/>
      <c r="H1851" s="466"/>
      <c r="I1851" s="466"/>
    </row>
    <row r="1852" spans="1:9" x14ac:dyDescent="0.2">
      <c r="A1852" s="466"/>
      <c r="B1852" s="466"/>
      <c r="C1852" s="466"/>
      <c r="D1852" s="466"/>
      <c r="E1852" s="466"/>
      <c r="F1852" s="466"/>
      <c r="G1852" s="466"/>
      <c r="H1852" s="466"/>
      <c r="I1852" s="466"/>
    </row>
    <row r="1853" spans="1:9" x14ac:dyDescent="0.2">
      <c r="A1853" s="466"/>
      <c r="B1853" s="466"/>
      <c r="C1853" s="466"/>
      <c r="D1853" s="466"/>
      <c r="E1853" s="466"/>
      <c r="F1853" s="466"/>
      <c r="G1853" s="466"/>
      <c r="H1853" s="466"/>
      <c r="I1853" s="466"/>
    </row>
    <row r="1854" spans="1:9" x14ac:dyDescent="0.2">
      <c r="A1854" s="466"/>
      <c r="B1854" s="466"/>
      <c r="C1854" s="466"/>
      <c r="D1854" s="466"/>
      <c r="E1854" s="466"/>
      <c r="F1854" s="466"/>
      <c r="G1854" s="466"/>
      <c r="H1854" s="466"/>
      <c r="I1854" s="466"/>
    </row>
    <row r="1855" spans="1:9" x14ac:dyDescent="0.2">
      <c r="A1855" s="466"/>
      <c r="B1855" s="466"/>
      <c r="C1855" s="466"/>
      <c r="D1855" s="466"/>
      <c r="E1855" s="466"/>
      <c r="F1855" s="466"/>
      <c r="G1855" s="466"/>
      <c r="H1855" s="466"/>
      <c r="I1855" s="466"/>
    </row>
    <row r="1856" spans="1:9" x14ac:dyDescent="0.2">
      <c r="A1856" s="466"/>
      <c r="B1856" s="466"/>
      <c r="C1856" s="466"/>
      <c r="D1856" s="466"/>
      <c r="E1856" s="466"/>
      <c r="F1856" s="466"/>
      <c r="G1856" s="466"/>
      <c r="H1856" s="466"/>
      <c r="I1856" s="466"/>
    </row>
    <row r="1857" spans="1:9" x14ac:dyDescent="0.2">
      <c r="A1857" s="466"/>
      <c r="B1857" s="466"/>
      <c r="C1857" s="466"/>
      <c r="D1857" s="466"/>
      <c r="E1857" s="466"/>
      <c r="F1857" s="466"/>
      <c r="G1857" s="466"/>
      <c r="H1857" s="466"/>
      <c r="I1857" s="466"/>
    </row>
    <row r="1858" spans="1:9" x14ac:dyDescent="0.2">
      <c r="A1858" s="466"/>
      <c r="B1858" s="466"/>
      <c r="C1858" s="466"/>
      <c r="D1858" s="466"/>
      <c r="E1858" s="466"/>
      <c r="F1858" s="466"/>
      <c r="G1858" s="466"/>
      <c r="H1858" s="466"/>
      <c r="I1858" s="466"/>
    </row>
    <row r="1859" spans="1:9" x14ac:dyDescent="0.2">
      <c r="A1859" s="466"/>
      <c r="B1859" s="466"/>
      <c r="C1859" s="466"/>
      <c r="D1859" s="466"/>
      <c r="E1859" s="466"/>
      <c r="F1859" s="466"/>
      <c r="G1859" s="466"/>
      <c r="H1859" s="466"/>
      <c r="I1859" s="466"/>
    </row>
    <row r="1860" spans="1:9" x14ac:dyDescent="0.2">
      <c r="A1860" s="466"/>
      <c r="B1860" s="466"/>
      <c r="C1860" s="466"/>
      <c r="D1860" s="466"/>
      <c r="E1860" s="466"/>
      <c r="F1860" s="466"/>
      <c r="G1860" s="466"/>
      <c r="H1860" s="466"/>
      <c r="I1860" s="466"/>
    </row>
    <row r="1861" spans="1:9" x14ac:dyDescent="0.2">
      <c r="A1861" s="466"/>
      <c r="B1861" s="466"/>
      <c r="C1861" s="466"/>
      <c r="D1861" s="466"/>
      <c r="E1861" s="466"/>
      <c r="F1861" s="466"/>
      <c r="G1861" s="466"/>
      <c r="H1861" s="466"/>
      <c r="I1861" s="466"/>
    </row>
    <row r="1862" spans="1:9" x14ac:dyDescent="0.2">
      <c r="A1862" s="466"/>
      <c r="B1862" s="466"/>
      <c r="C1862" s="466"/>
      <c r="D1862" s="466"/>
      <c r="E1862" s="466"/>
      <c r="F1862" s="466"/>
      <c r="G1862" s="466"/>
      <c r="H1862" s="466"/>
      <c r="I1862" s="466"/>
    </row>
    <row r="1863" spans="1:9" x14ac:dyDescent="0.2">
      <c r="A1863" s="466"/>
      <c r="B1863" s="466"/>
      <c r="C1863" s="466"/>
      <c r="D1863" s="466"/>
      <c r="E1863" s="466"/>
      <c r="F1863" s="466"/>
      <c r="G1863" s="466"/>
      <c r="H1863" s="466"/>
      <c r="I1863" s="466"/>
    </row>
    <row r="1864" spans="1:9" x14ac:dyDescent="0.2">
      <c r="A1864" s="466"/>
      <c r="B1864" s="466"/>
      <c r="C1864" s="466"/>
      <c r="D1864" s="466"/>
      <c r="E1864" s="466"/>
      <c r="F1864" s="466"/>
      <c r="G1864" s="466"/>
      <c r="H1864" s="466"/>
      <c r="I1864" s="466"/>
    </row>
    <row r="1865" spans="1:9" x14ac:dyDescent="0.2">
      <c r="A1865" s="466"/>
      <c r="B1865" s="466"/>
      <c r="C1865" s="466"/>
      <c r="D1865" s="466"/>
      <c r="E1865" s="466"/>
      <c r="F1865" s="466"/>
      <c r="G1865" s="466"/>
      <c r="H1865" s="466"/>
      <c r="I1865" s="466"/>
    </row>
    <row r="1866" spans="1:9" x14ac:dyDescent="0.2">
      <c r="A1866" s="466"/>
      <c r="B1866" s="466"/>
      <c r="C1866" s="466"/>
      <c r="D1866" s="466"/>
      <c r="E1866" s="466"/>
      <c r="F1866" s="466"/>
      <c r="G1866" s="466"/>
      <c r="H1866" s="466"/>
      <c r="I1866" s="466"/>
    </row>
    <row r="1867" spans="1:9" x14ac:dyDescent="0.2">
      <c r="A1867" s="466"/>
      <c r="B1867" s="466"/>
      <c r="C1867" s="466"/>
      <c r="D1867" s="466"/>
      <c r="E1867" s="466"/>
      <c r="F1867" s="466"/>
      <c r="G1867" s="466"/>
      <c r="H1867" s="466"/>
      <c r="I1867" s="466"/>
    </row>
    <row r="1868" spans="1:9" x14ac:dyDescent="0.2">
      <c r="A1868" s="466"/>
      <c r="B1868" s="466"/>
      <c r="C1868" s="466"/>
      <c r="D1868" s="466"/>
      <c r="E1868" s="466"/>
      <c r="F1868" s="466"/>
      <c r="G1868" s="466"/>
      <c r="H1868" s="466"/>
      <c r="I1868" s="466"/>
    </row>
    <row r="1869" spans="1:9" x14ac:dyDescent="0.2">
      <c r="A1869" s="466"/>
      <c r="B1869" s="466"/>
      <c r="C1869" s="466"/>
      <c r="D1869" s="466"/>
      <c r="E1869" s="466"/>
      <c r="F1869" s="466"/>
      <c r="G1869" s="466"/>
      <c r="H1869" s="466"/>
      <c r="I1869" s="466"/>
    </row>
    <row r="1870" spans="1:9" x14ac:dyDescent="0.2">
      <c r="A1870" s="466"/>
      <c r="B1870" s="466"/>
      <c r="C1870" s="466"/>
      <c r="D1870" s="466"/>
      <c r="E1870" s="466"/>
      <c r="F1870" s="466"/>
      <c r="G1870" s="466"/>
      <c r="H1870" s="466"/>
      <c r="I1870" s="466"/>
    </row>
    <row r="1871" spans="1:9" x14ac:dyDescent="0.2">
      <c r="A1871" s="466"/>
      <c r="B1871" s="466"/>
      <c r="C1871" s="466"/>
      <c r="D1871" s="466"/>
      <c r="E1871" s="466"/>
      <c r="F1871" s="466"/>
      <c r="G1871" s="466"/>
      <c r="H1871" s="466"/>
      <c r="I1871" s="466"/>
    </row>
    <row r="1872" spans="1:9" x14ac:dyDescent="0.2">
      <c r="A1872" s="466"/>
      <c r="B1872" s="466"/>
      <c r="C1872" s="466"/>
      <c r="D1872" s="466"/>
      <c r="E1872" s="466"/>
      <c r="F1872" s="466"/>
      <c r="G1872" s="466"/>
      <c r="H1872" s="466"/>
      <c r="I1872" s="466"/>
    </row>
    <row r="1873" spans="1:9" x14ac:dyDescent="0.2">
      <c r="A1873" s="466"/>
      <c r="B1873" s="466"/>
      <c r="C1873" s="466"/>
      <c r="D1873" s="466"/>
      <c r="E1873" s="466"/>
      <c r="F1873" s="466"/>
      <c r="G1873" s="466"/>
      <c r="H1873" s="466"/>
      <c r="I1873" s="466"/>
    </row>
    <row r="1874" spans="1:9" x14ac:dyDescent="0.2">
      <c r="A1874" s="466"/>
      <c r="B1874" s="466"/>
      <c r="C1874" s="466"/>
      <c r="D1874" s="466"/>
      <c r="E1874" s="466"/>
      <c r="F1874" s="466"/>
      <c r="G1874" s="466"/>
      <c r="H1874" s="466"/>
      <c r="I1874" s="466"/>
    </row>
    <row r="1875" spans="1:9" x14ac:dyDescent="0.2">
      <c r="A1875" s="466"/>
      <c r="B1875" s="466"/>
      <c r="C1875" s="466"/>
      <c r="D1875" s="466"/>
      <c r="E1875" s="466"/>
      <c r="F1875" s="466"/>
      <c r="G1875" s="466"/>
      <c r="H1875" s="466"/>
      <c r="I1875" s="466"/>
    </row>
    <row r="1876" spans="1:9" x14ac:dyDescent="0.2">
      <c r="A1876" s="466"/>
      <c r="B1876" s="466"/>
      <c r="C1876" s="466"/>
      <c r="D1876" s="466"/>
      <c r="E1876" s="466"/>
      <c r="F1876" s="466"/>
      <c r="G1876" s="466"/>
      <c r="H1876" s="466"/>
      <c r="I1876" s="466"/>
    </row>
    <row r="1877" spans="1:9" x14ac:dyDescent="0.2">
      <c r="A1877" s="466"/>
      <c r="B1877" s="466"/>
      <c r="C1877" s="466"/>
      <c r="D1877" s="466"/>
      <c r="E1877" s="466"/>
      <c r="F1877" s="466"/>
      <c r="G1877" s="466"/>
      <c r="H1877" s="466"/>
      <c r="I1877" s="466"/>
    </row>
    <row r="1878" spans="1:9" x14ac:dyDescent="0.2">
      <c r="A1878" s="466"/>
      <c r="B1878" s="466"/>
      <c r="C1878" s="466"/>
      <c r="D1878" s="466"/>
      <c r="E1878" s="466"/>
      <c r="F1878" s="466"/>
      <c r="G1878" s="466"/>
      <c r="H1878" s="466"/>
      <c r="I1878" s="466"/>
    </row>
    <row r="1879" spans="1:9" x14ac:dyDescent="0.2">
      <c r="A1879" s="466"/>
      <c r="B1879" s="466"/>
      <c r="C1879" s="466"/>
      <c r="D1879" s="466"/>
      <c r="E1879" s="466"/>
      <c r="F1879" s="466"/>
      <c r="G1879" s="466"/>
      <c r="H1879" s="466"/>
      <c r="I1879" s="466"/>
    </row>
    <row r="1880" spans="1:9" x14ac:dyDescent="0.2">
      <c r="A1880" s="466"/>
      <c r="B1880" s="466"/>
      <c r="C1880" s="466"/>
      <c r="D1880" s="466"/>
      <c r="E1880" s="466"/>
      <c r="F1880" s="466"/>
      <c r="G1880" s="466"/>
      <c r="H1880" s="466"/>
      <c r="I1880" s="466"/>
    </row>
    <row r="1881" spans="1:9" x14ac:dyDescent="0.2">
      <c r="A1881" s="466"/>
      <c r="B1881" s="466"/>
      <c r="C1881" s="466"/>
      <c r="D1881" s="466"/>
      <c r="E1881" s="466"/>
      <c r="F1881" s="466"/>
      <c r="G1881" s="466"/>
      <c r="H1881" s="466"/>
      <c r="I1881" s="466"/>
    </row>
    <row r="1882" spans="1:9" x14ac:dyDescent="0.2">
      <c r="A1882" s="466"/>
      <c r="B1882" s="466"/>
      <c r="C1882" s="466"/>
      <c r="D1882" s="466"/>
      <c r="E1882" s="466"/>
      <c r="F1882" s="466"/>
      <c r="G1882" s="466"/>
      <c r="H1882" s="466"/>
      <c r="I1882" s="466"/>
    </row>
    <row r="1883" spans="1:9" x14ac:dyDescent="0.2">
      <c r="A1883" s="466"/>
      <c r="B1883" s="466"/>
      <c r="C1883" s="466"/>
      <c r="D1883" s="466"/>
      <c r="E1883" s="466"/>
      <c r="F1883" s="466"/>
      <c r="G1883" s="466"/>
      <c r="H1883" s="466"/>
      <c r="I1883" s="466"/>
    </row>
    <row r="1884" spans="1:9" x14ac:dyDescent="0.2">
      <c r="A1884" s="466"/>
      <c r="B1884" s="466"/>
      <c r="C1884" s="466"/>
      <c r="D1884" s="466"/>
      <c r="E1884" s="466"/>
      <c r="F1884" s="466"/>
      <c r="G1884" s="466"/>
      <c r="H1884" s="466"/>
      <c r="I1884" s="466"/>
    </row>
    <row r="1885" spans="1:9" x14ac:dyDescent="0.2">
      <c r="A1885" s="466"/>
      <c r="B1885" s="466"/>
      <c r="C1885" s="466"/>
      <c r="D1885" s="466"/>
      <c r="E1885" s="466"/>
      <c r="F1885" s="466"/>
      <c r="G1885" s="466"/>
      <c r="H1885" s="466"/>
      <c r="I1885" s="466"/>
    </row>
    <row r="1886" spans="1:9" x14ac:dyDescent="0.2">
      <c r="A1886" s="466"/>
      <c r="B1886" s="466"/>
      <c r="C1886" s="466"/>
      <c r="D1886" s="466"/>
      <c r="E1886" s="466"/>
      <c r="F1886" s="466"/>
      <c r="G1886" s="466"/>
      <c r="H1886" s="466"/>
      <c r="I1886" s="466"/>
    </row>
    <row r="1887" spans="1:9" x14ac:dyDescent="0.2">
      <c r="A1887" s="466"/>
      <c r="B1887" s="466"/>
      <c r="C1887" s="466"/>
      <c r="D1887" s="466"/>
      <c r="E1887" s="466"/>
      <c r="F1887" s="466"/>
      <c r="G1887" s="466"/>
      <c r="H1887" s="466"/>
      <c r="I1887" s="466"/>
    </row>
    <row r="1888" spans="1:9" x14ac:dyDescent="0.2">
      <c r="A1888" s="466"/>
      <c r="B1888" s="466"/>
      <c r="C1888" s="466"/>
      <c r="D1888" s="466"/>
      <c r="E1888" s="466"/>
      <c r="F1888" s="466"/>
      <c r="G1888" s="466"/>
      <c r="H1888" s="466"/>
      <c r="I1888" s="466"/>
    </row>
    <row r="1889" spans="1:9" x14ac:dyDescent="0.2">
      <c r="A1889" s="466"/>
      <c r="B1889" s="466"/>
      <c r="C1889" s="466"/>
      <c r="D1889" s="466"/>
      <c r="E1889" s="466"/>
      <c r="F1889" s="466"/>
      <c r="G1889" s="466"/>
      <c r="H1889" s="466"/>
      <c r="I1889" s="466"/>
    </row>
    <row r="1890" spans="1:9" x14ac:dyDescent="0.2">
      <c r="A1890" s="466"/>
      <c r="B1890" s="466"/>
      <c r="C1890" s="466"/>
      <c r="D1890" s="466"/>
      <c r="E1890" s="466"/>
      <c r="F1890" s="466"/>
      <c r="G1890" s="466"/>
      <c r="H1890" s="466"/>
      <c r="I1890" s="466"/>
    </row>
    <row r="1891" spans="1:9" x14ac:dyDescent="0.2">
      <c r="A1891" s="466"/>
      <c r="B1891" s="466"/>
      <c r="C1891" s="466"/>
      <c r="D1891" s="466"/>
      <c r="E1891" s="466"/>
      <c r="F1891" s="466"/>
      <c r="G1891" s="466"/>
      <c r="H1891" s="466"/>
      <c r="I1891" s="466"/>
    </row>
    <row r="1892" spans="1:9" x14ac:dyDescent="0.2">
      <c r="A1892" s="466"/>
      <c r="B1892" s="466"/>
      <c r="C1892" s="466"/>
      <c r="D1892" s="466"/>
      <c r="E1892" s="466"/>
      <c r="F1892" s="466"/>
      <c r="G1892" s="466"/>
      <c r="H1892" s="466"/>
      <c r="I1892" s="466"/>
    </row>
    <row r="1893" spans="1:9" x14ac:dyDescent="0.2">
      <c r="A1893" s="466"/>
      <c r="B1893" s="466"/>
      <c r="C1893" s="466"/>
      <c r="D1893" s="466"/>
      <c r="E1893" s="466"/>
      <c r="F1893" s="466"/>
      <c r="G1893" s="466"/>
      <c r="H1893" s="466"/>
      <c r="I1893" s="466"/>
    </row>
    <row r="1894" spans="1:9" x14ac:dyDescent="0.2">
      <c r="A1894" s="466"/>
      <c r="B1894" s="466"/>
      <c r="C1894" s="466"/>
      <c r="D1894" s="466"/>
      <c r="E1894" s="466"/>
      <c r="F1894" s="466"/>
      <c r="G1894" s="466"/>
      <c r="H1894" s="466"/>
      <c r="I1894" s="466"/>
    </row>
    <row r="1895" spans="1:9" x14ac:dyDescent="0.2">
      <c r="A1895" s="466"/>
      <c r="B1895" s="466"/>
      <c r="C1895" s="466"/>
      <c r="D1895" s="466"/>
      <c r="E1895" s="466"/>
      <c r="F1895" s="466"/>
      <c r="G1895" s="466"/>
      <c r="H1895" s="466"/>
      <c r="I1895" s="466"/>
    </row>
    <row r="1896" spans="1:9" x14ac:dyDescent="0.2">
      <c r="A1896" s="466"/>
      <c r="B1896" s="466"/>
      <c r="C1896" s="466"/>
      <c r="D1896" s="466"/>
      <c r="E1896" s="466"/>
      <c r="F1896" s="466"/>
      <c r="G1896" s="466"/>
      <c r="H1896" s="466"/>
      <c r="I1896" s="466"/>
    </row>
    <row r="1897" spans="1:9" x14ac:dyDescent="0.2">
      <c r="A1897" s="466"/>
      <c r="B1897" s="466"/>
      <c r="C1897" s="466"/>
      <c r="D1897" s="466"/>
      <c r="E1897" s="466"/>
      <c r="F1897" s="466"/>
      <c r="G1897" s="466"/>
      <c r="H1897" s="466"/>
      <c r="I1897" s="466"/>
    </row>
    <row r="1898" spans="1:9" x14ac:dyDescent="0.2">
      <c r="A1898" s="466"/>
      <c r="B1898" s="466"/>
      <c r="C1898" s="466"/>
      <c r="D1898" s="466"/>
      <c r="E1898" s="466"/>
      <c r="F1898" s="466"/>
      <c r="G1898" s="466"/>
      <c r="H1898" s="466"/>
      <c r="I1898" s="466"/>
    </row>
    <row r="1899" spans="1:9" x14ac:dyDescent="0.2">
      <c r="A1899" s="466"/>
      <c r="B1899" s="466"/>
      <c r="C1899" s="466"/>
      <c r="D1899" s="466"/>
      <c r="E1899" s="466"/>
      <c r="F1899" s="466"/>
      <c r="G1899" s="466"/>
      <c r="H1899" s="466"/>
      <c r="I1899" s="466"/>
    </row>
    <row r="1900" spans="1:9" x14ac:dyDescent="0.2">
      <c r="A1900" s="466"/>
      <c r="B1900" s="466"/>
      <c r="C1900" s="466"/>
      <c r="D1900" s="466"/>
      <c r="E1900" s="466"/>
      <c r="F1900" s="466"/>
      <c r="G1900" s="466"/>
      <c r="H1900" s="466"/>
      <c r="I1900" s="466"/>
    </row>
    <row r="1901" spans="1:9" x14ac:dyDescent="0.2">
      <c r="A1901" s="466"/>
      <c r="B1901" s="466"/>
      <c r="C1901" s="466"/>
      <c r="D1901" s="466"/>
      <c r="E1901" s="466"/>
      <c r="F1901" s="466"/>
      <c r="G1901" s="466"/>
      <c r="H1901" s="466"/>
      <c r="I1901" s="466"/>
    </row>
    <row r="1902" spans="1:9" x14ac:dyDescent="0.2">
      <c r="A1902" s="466"/>
      <c r="B1902" s="466"/>
      <c r="C1902" s="466"/>
      <c r="D1902" s="466"/>
      <c r="E1902" s="466"/>
      <c r="F1902" s="466"/>
      <c r="G1902" s="466"/>
      <c r="H1902" s="466"/>
      <c r="I1902" s="466"/>
    </row>
    <row r="1903" spans="1:9" x14ac:dyDescent="0.2">
      <c r="A1903" s="466"/>
      <c r="B1903" s="466"/>
      <c r="C1903" s="466"/>
      <c r="D1903" s="466"/>
      <c r="E1903" s="466"/>
      <c r="F1903" s="466"/>
      <c r="G1903" s="466"/>
      <c r="H1903" s="466"/>
      <c r="I1903" s="466"/>
    </row>
    <row r="1904" spans="1:9" x14ac:dyDescent="0.2">
      <c r="A1904" s="466"/>
      <c r="B1904" s="466"/>
      <c r="C1904" s="466"/>
      <c r="D1904" s="466"/>
      <c r="E1904" s="466"/>
      <c r="F1904" s="466"/>
      <c r="G1904" s="466"/>
      <c r="H1904" s="466"/>
      <c r="I1904" s="466"/>
    </row>
    <row r="1905" spans="1:9" x14ac:dyDescent="0.2">
      <c r="A1905" s="466"/>
      <c r="B1905" s="466"/>
      <c r="C1905" s="466"/>
      <c r="D1905" s="466"/>
      <c r="E1905" s="466"/>
      <c r="F1905" s="466"/>
      <c r="G1905" s="466"/>
      <c r="H1905" s="466"/>
      <c r="I1905" s="466"/>
    </row>
    <row r="1906" spans="1:9" x14ac:dyDescent="0.2">
      <c r="A1906" s="466"/>
      <c r="B1906" s="466"/>
      <c r="C1906" s="466"/>
      <c r="D1906" s="466"/>
      <c r="E1906" s="466"/>
      <c r="F1906" s="466"/>
      <c r="G1906" s="466"/>
      <c r="H1906" s="466"/>
      <c r="I1906" s="466"/>
    </row>
    <row r="1907" spans="1:9" x14ac:dyDescent="0.2">
      <c r="A1907" s="466"/>
      <c r="B1907" s="466"/>
      <c r="C1907" s="466"/>
      <c r="D1907" s="466"/>
      <c r="E1907" s="466"/>
      <c r="F1907" s="466"/>
      <c r="G1907" s="466"/>
      <c r="H1907" s="466"/>
      <c r="I1907" s="466"/>
    </row>
    <row r="1908" spans="1:9" x14ac:dyDescent="0.2">
      <c r="A1908" s="466"/>
      <c r="B1908" s="466"/>
      <c r="C1908" s="466"/>
      <c r="D1908" s="466"/>
      <c r="E1908" s="466"/>
      <c r="F1908" s="466"/>
      <c r="G1908" s="466"/>
      <c r="H1908" s="466"/>
      <c r="I1908" s="466"/>
    </row>
    <row r="1909" spans="1:9" x14ac:dyDescent="0.2">
      <c r="A1909" s="466"/>
      <c r="B1909" s="466"/>
      <c r="C1909" s="466"/>
      <c r="D1909" s="466"/>
      <c r="E1909" s="466"/>
      <c r="F1909" s="466"/>
      <c r="G1909" s="466"/>
      <c r="H1909" s="466"/>
      <c r="I1909" s="466"/>
    </row>
    <row r="1910" spans="1:9" x14ac:dyDescent="0.2">
      <c r="A1910" s="466"/>
      <c r="B1910" s="466"/>
      <c r="C1910" s="466"/>
      <c r="D1910" s="466"/>
      <c r="E1910" s="466"/>
      <c r="F1910" s="466"/>
      <c r="G1910" s="466"/>
      <c r="H1910" s="466"/>
      <c r="I1910" s="466"/>
    </row>
    <row r="1911" spans="1:9" x14ac:dyDescent="0.2">
      <c r="A1911" s="466"/>
      <c r="B1911" s="466"/>
      <c r="C1911" s="466"/>
      <c r="D1911" s="466"/>
      <c r="E1911" s="466"/>
      <c r="F1911" s="466"/>
      <c r="G1911" s="466"/>
      <c r="H1911" s="466"/>
      <c r="I1911" s="466"/>
    </row>
    <row r="1912" spans="1:9" x14ac:dyDescent="0.2">
      <c r="A1912" s="466"/>
      <c r="B1912" s="466"/>
      <c r="C1912" s="466"/>
      <c r="D1912" s="466"/>
      <c r="E1912" s="466"/>
      <c r="F1912" s="466"/>
      <c r="G1912" s="466"/>
      <c r="H1912" s="466"/>
      <c r="I1912" s="466"/>
    </row>
    <row r="1913" spans="1:9" x14ac:dyDescent="0.2">
      <c r="A1913" s="466"/>
      <c r="B1913" s="466"/>
      <c r="C1913" s="466"/>
      <c r="D1913" s="466"/>
      <c r="E1913" s="466"/>
      <c r="F1913" s="466"/>
      <c r="G1913" s="466"/>
      <c r="H1913" s="466"/>
      <c r="I1913" s="466"/>
    </row>
    <row r="1914" spans="1:9" x14ac:dyDescent="0.2">
      <c r="A1914" s="466"/>
      <c r="B1914" s="466"/>
      <c r="C1914" s="466"/>
      <c r="D1914" s="466"/>
      <c r="E1914" s="466"/>
      <c r="F1914" s="466"/>
      <c r="G1914" s="466"/>
      <c r="H1914" s="466"/>
      <c r="I1914" s="466"/>
    </row>
    <row r="1915" spans="1:9" x14ac:dyDescent="0.2">
      <c r="A1915" s="466"/>
      <c r="B1915" s="466"/>
      <c r="C1915" s="466"/>
      <c r="D1915" s="466"/>
      <c r="E1915" s="466"/>
      <c r="F1915" s="466"/>
      <c r="G1915" s="466"/>
      <c r="H1915" s="466"/>
      <c r="I1915" s="466"/>
    </row>
    <row r="1916" spans="1:9" x14ac:dyDescent="0.2">
      <c r="A1916" s="466"/>
      <c r="B1916" s="466"/>
      <c r="C1916" s="466"/>
      <c r="D1916" s="466"/>
      <c r="E1916" s="466"/>
      <c r="F1916" s="466"/>
      <c r="G1916" s="466"/>
      <c r="H1916" s="466"/>
      <c r="I1916" s="466"/>
    </row>
    <row r="1917" spans="1:9" x14ac:dyDescent="0.2">
      <c r="A1917" s="466"/>
      <c r="B1917" s="466"/>
      <c r="C1917" s="466"/>
      <c r="D1917" s="466"/>
      <c r="E1917" s="466"/>
      <c r="F1917" s="466"/>
      <c r="G1917" s="466"/>
      <c r="H1917" s="466"/>
      <c r="I1917" s="466"/>
    </row>
    <row r="1918" spans="1:9" x14ac:dyDescent="0.2">
      <c r="A1918" s="466"/>
      <c r="B1918" s="466"/>
      <c r="C1918" s="466"/>
      <c r="D1918" s="466"/>
      <c r="E1918" s="466"/>
      <c r="F1918" s="466"/>
      <c r="G1918" s="466"/>
      <c r="H1918" s="466"/>
      <c r="I1918" s="466"/>
    </row>
    <row r="1919" spans="1:9" x14ac:dyDescent="0.2">
      <c r="A1919" s="466"/>
      <c r="B1919" s="466"/>
      <c r="C1919" s="466"/>
      <c r="D1919" s="466"/>
      <c r="E1919" s="466"/>
      <c r="F1919" s="466"/>
      <c r="G1919" s="466"/>
      <c r="H1919" s="466"/>
      <c r="I1919" s="466"/>
    </row>
    <row r="1920" spans="1:9" x14ac:dyDescent="0.2">
      <c r="A1920" s="466"/>
      <c r="B1920" s="466"/>
      <c r="C1920" s="466"/>
      <c r="D1920" s="466"/>
      <c r="E1920" s="466"/>
      <c r="F1920" s="466"/>
      <c r="G1920" s="466"/>
      <c r="H1920" s="466"/>
      <c r="I1920" s="466"/>
    </row>
    <row r="1921" spans="1:9" x14ac:dyDescent="0.2">
      <c r="A1921" s="466"/>
      <c r="B1921" s="466"/>
      <c r="C1921" s="466"/>
      <c r="D1921" s="466"/>
      <c r="E1921" s="466"/>
      <c r="F1921" s="466"/>
      <c r="G1921" s="466"/>
      <c r="H1921" s="466"/>
      <c r="I1921" s="466"/>
    </row>
    <row r="1922" spans="1:9" x14ac:dyDescent="0.2">
      <c r="A1922" s="466"/>
      <c r="B1922" s="466"/>
      <c r="C1922" s="466"/>
      <c r="D1922" s="466"/>
      <c r="E1922" s="466"/>
      <c r="F1922" s="466"/>
      <c r="G1922" s="466"/>
      <c r="H1922" s="466"/>
      <c r="I1922" s="466"/>
    </row>
    <row r="1923" spans="1:9" x14ac:dyDescent="0.2">
      <c r="A1923" s="466"/>
      <c r="B1923" s="466"/>
      <c r="C1923" s="466"/>
      <c r="D1923" s="466"/>
      <c r="E1923" s="466"/>
      <c r="F1923" s="466"/>
      <c r="G1923" s="466"/>
      <c r="H1923" s="466"/>
      <c r="I1923" s="466"/>
    </row>
    <row r="1924" spans="1:9" x14ac:dyDescent="0.2">
      <c r="A1924" s="466"/>
      <c r="B1924" s="466"/>
      <c r="C1924" s="466"/>
      <c r="D1924" s="466"/>
      <c r="E1924" s="466"/>
      <c r="F1924" s="466"/>
      <c r="G1924" s="466"/>
      <c r="H1924" s="466"/>
      <c r="I1924" s="466"/>
    </row>
    <row r="1925" spans="1:9" x14ac:dyDescent="0.2">
      <c r="A1925" s="466"/>
      <c r="B1925" s="466"/>
      <c r="C1925" s="466"/>
      <c r="D1925" s="466"/>
      <c r="E1925" s="466"/>
      <c r="F1925" s="466"/>
      <c r="G1925" s="466"/>
      <c r="H1925" s="466"/>
      <c r="I1925" s="466"/>
    </row>
    <row r="1926" spans="1:9" x14ac:dyDescent="0.2">
      <c r="A1926" s="466"/>
      <c r="B1926" s="466"/>
      <c r="C1926" s="466"/>
      <c r="D1926" s="466"/>
      <c r="E1926" s="466"/>
      <c r="F1926" s="466"/>
      <c r="G1926" s="466"/>
      <c r="H1926" s="466"/>
      <c r="I1926" s="466"/>
    </row>
    <row r="1927" spans="1:9" x14ac:dyDescent="0.2">
      <c r="A1927" s="466"/>
      <c r="B1927" s="466"/>
      <c r="C1927" s="466"/>
      <c r="D1927" s="466"/>
      <c r="E1927" s="466"/>
      <c r="F1927" s="466"/>
      <c r="G1927" s="466"/>
      <c r="H1927" s="466"/>
      <c r="I1927" s="466"/>
    </row>
    <row r="1928" spans="1:9" x14ac:dyDescent="0.2">
      <c r="A1928" s="466"/>
      <c r="B1928" s="466"/>
      <c r="C1928" s="466"/>
      <c r="D1928" s="466"/>
      <c r="E1928" s="466"/>
      <c r="F1928" s="466"/>
      <c r="G1928" s="466"/>
      <c r="H1928" s="466"/>
      <c r="I1928" s="466"/>
    </row>
    <row r="1929" spans="1:9" x14ac:dyDescent="0.2">
      <c r="A1929" s="466"/>
      <c r="B1929" s="466"/>
      <c r="C1929" s="466"/>
      <c r="D1929" s="466"/>
      <c r="E1929" s="466"/>
      <c r="F1929" s="466"/>
      <c r="G1929" s="466"/>
      <c r="H1929" s="466"/>
      <c r="I1929" s="466"/>
    </row>
    <row r="1930" spans="1:9" x14ac:dyDescent="0.2">
      <c r="A1930" s="466"/>
      <c r="B1930" s="466"/>
      <c r="C1930" s="466"/>
      <c r="D1930" s="466"/>
      <c r="E1930" s="466"/>
      <c r="F1930" s="466"/>
      <c r="G1930" s="466"/>
      <c r="H1930" s="466"/>
      <c r="I1930" s="466"/>
    </row>
    <row r="1931" spans="1:9" x14ac:dyDescent="0.2">
      <c r="A1931" s="466"/>
      <c r="B1931" s="466"/>
      <c r="C1931" s="466"/>
      <c r="D1931" s="466"/>
      <c r="E1931" s="466"/>
      <c r="F1931" s="466"/>
      <c r="G1931" s="466"/>
      <c r="H1931" s="466"/>
      <c r="I1931" s="466"/>
    </row>
    <row r="1932" spans="1:9" x14ac:dyDescent="0.2">
      <c r="A1932" s="466"/>
      <c r="B1932" s="466"/>
      <c r="C1932" s="466"/>
      <c r="D1932" s="466"/>
      <c r="E1932" s="466"/>
      <c r="F1932" s="466"/>
      <c r="G1932" s="466"/>
      <c r="H1932" s="466"/>
      <c r="I1932" s="466"/>
    </row>
    <row r="1933" spans="1:9" x14ac:dyDescent="0.2">
      <c r="A1933" s="466"/>
      <c r="B1933" s="466"/>
      <c r="C1933" s="466"/>
      <c r="D1933" s="466"/>
      <c r="E1933" s="466"/>
      <c r="F1933" s="466"/>
      <c r="G1933" s="466"/>
      <c r="H1933" s="466"/>
      <c r="I1933" s="466"/>
    </row>
    <row r="1934" spans="1:9" x14ac:dyDescent="0.2">
      <c r="A1934" s="466"/>
      <c r="B1934" s="466"/>
      <c r="C1934" s="466"/>
      <c r="D1934" s="466"/>
      <c r="E1934" s="466"/>
      <c r="F1934" s="466"/>
      <c r="G1934" s="466"/>
      <c r="H1934" s="466"/>
      <c r="I1934" s="466"/>
    </row>
    <row r="1935" spans="1:9" x14ac:dyDescent="0.2">
      <c r="A1935" s="466"/>
      <c r="B1935" s="466"/>
      <c r="C1935" s="466"/>
      <c r="D1935" s="466"/>
      <c r="E1935" s="466"/>
      <c r="F1935" s="466"/>
      <c r="G1935" s="466"/>
      <c r="H1935" s="466"/>
      <c r="I1935" s="466"/>
    </row>
    <row r="1936" spans="1:9" x14ac:dyDescent="0.2">
      <c r="A1936" s="466"/>
      <c r="B1936" s="466"/>
      <c r="C1936" s="466"/>
      <c r="D1936" s="466"/>
      <c r="E1936" s="466"/>
      <c r="F1936" s="466"/>
      <c r="G1936" s="466"/>
      <c r="H1936" s="466"/>
      <c r="I1936" s="466"/>
    </row>
    <row r="1937" spans="1:9" x14ac:dyDescent="0.2">
      <c r="A1937" s="466"/>
      <c r="B1937" s="466"/>
      <c r="C1937" s="466"/>
      <c r="D1937" s="466"/>
      <c r="E1937" s="466"/>
      <c r="F1937" s="466"/>
      <c r="G1937" s="466"/>
      <c r="H1937" s="466"/>
      <c r="I1937" s="466"/>
    </row>
    <row r="1938" spans="1:9" x14ac:dyDescent="0.2">
      <c r="A1938" s="466"/>
      <c r="B1938" s="466"/>
      <c r="C1938" s="466"/>
      <c r="D1938" s="466"/>
      <c r="E1938" s="466"/>
      <c r="F1938" s="466"/>
      <c r="G1938" s="466"/>
      <c r="H1938" s="466"/>
      <c r="I1938" s="466"/>
    </row>
    <row r="1939" spans="1:9" x14ac:dyDescent="0.2">
      <c r="A1939" s="466"/>
      <c r="B1939" s="466"/>
      <c r="C1939" s="466"/>
      <c r="D1939" s="466"/>
      <c r="E1939" s="466"/>
      <c r="F1939" s="466"/>
      <c r="G1939" s="466"/>
      <c r="H1939" s="466"/>
      <c r="I1939" s="466"/>
    </row>
    <row r="1940" spans="1:9" x14ac:dyDescent="0.2">
      <c r="A1940" s="466"/>
      <c r="B1940" s="466"/>
      <c r="C1940" s="466"/>
      <c r="D1940" s="466"/>
      <c r="E1940" s="466"/>
      <c r="F1940" s="466"/>
      <c r="G1940" s="466"/>
      <c r="H1940" s="466"/>
      <c r="I1940" s="466"/>
    </row>
    <row r="1941" spans="1:9" x14ac:dyDescent="0.2">
      <c r="A1941" s="466"/>
      <c r="B1941" s="466"/>
      <c r="C1941" s="466"/>
      <c r="D1941" s="466"/>
      <c r="E1941" s="466"/>
      <c r="F1941" s="466"/>
      <c r="G1941" s="466"/>
      <c r="H1941" s="466"/>
      <c r="I1941" s="466"/>
    </row>
    <row r="1942" spans="1:9" x14ac:dyDescent="0.2">
      <c r="A1942" s="466"/>
      <c r="B1942" s="466"/>
      <c r="C1942" s="466"/>
      <c r="D1942" s="466"/>
      <c r="E1942" s="466"/>
      <c r="F1942" s="466"/>
      <c r="G1942" s="466"/>
      <c r="H1942" s="466"/>
      <c r="I1942" s="466"/>
    </row>
    <row r="1943" spans="1:9" x14ac:dyDescent="0.2">
      <c r="A1943" s="466"/>
      <c r="B1943" s="466"/>
      <c r="C1943" s="466"/>
      <c r="D1943" s="466"/>
      <c r="E1943" s="466"/>
      <c r="F1943" s="466"/>
      <c r="G1943" s="466"/>
      <c r="H1943" s="466"/>
      <c r="I1943" s="466"/>
    </row>
    <row r="1944" spans="1:9" x14ac:dyDescent="0.2">
      <c r="A1944" s="466"/>
      <c r="B1944" s="466"/>
      <c r="C1944" s="466"/>
      <c r="D1944" s="466"/>
      <c r="E1944" s="466"/>
      <c r="F1944" s="466"/>
      <c r="G1944" s="466"/>
      <c r="H1944" s="466"/>
      <c r="I1944" s="466"/>
    </row>
    <row r="1945" spans="1:9" x14ac:dyDescent="0.2">
      <c r="A1945" s="466"/>
      <c r="B1945" s="466"/>
      <c r="C1945" s="466"/>
      <c r="D1945" s="466"/>
      <c r="E1945" s="466"/>
      <c r="F1945" s="466"/>
      <c r="G1945" s="466"/>
      <c r="H1945" s="466"/>
      <c r="I1945" s="466"/>
    </row>
    <row r="1946" spans="1:9" x14ac:dyDescent="0.2">
      <c r="A1946" s="466"/>
      <c r="B1946" s="466"/>
      <c r="C1946" s="466"/>
      <c r="D1946" s="466"/>
      <c r="E1946" s="466"/>
      <c r="F1946" s="466"/>
      <c r="G1946" s="466"/>
      <c r="H1946" s="466"/>
      <c r="I1946" s="466"/>
    </row>
    <row r="1947" spans="1:9" x14ac:dyDescent="0.2">
      <c r="A1947" s="466"/>
      <c r="B1947" s="466"/>
      <c r="C1947" s="466"/>
      <c r="D1947" s="466"/>
      <c r="E1947" s="466"/>
      <c r="F1947" s="466"/>
      <c r="G1947" s="466"/>
      <c r="H1947" s="466"/>
      <c r="I1947" s="466"/>
    </row>
    <row r="1948" spans="1:9" x14ac:dyDescent="0.2">
      <c r="A1948" s="466"/>
      <c r="B1948" s="466"/>
      <c r="C1948" s="466"/>
      <c r="D1948" s="466"/>
      <c r="E1948" s="466"/>
      <c r="F1948" s="466"/>
      <c r="G1948" s="466"/>
      <c r="H1948" s="466"/>
      <c r="I1948" s="466"/>
    </row>
    <row r="1949" spans="1:9" x14ac:dyDescent="0.2">
      <c r="A1949" s="466"/>
      <c r="B1949" s="466"/>
      <c r="C1949" s="466"/>
      <c r="D1949" s="466"/>
      <c r="E1949" s="466"/>
      <c r="F1949" s="466"/>
      <c r="G1949" s="466"/>
      <c r="H1949" s="466"/>
      <c r="I1949" s="466"/>
    </row>
    <row r="1950" spans="1:9" x14ac:dyDescent="0.2">
      <c r="A1950" s="466"/>
      <c r="B1950" s="466"/>
      <c r="C1950" s="466"/>
      <c r="D1950" s="466"/>
      <c r="E1950" s="466"/>
      <c r="F1950" s="466"/>
      <c r="G1950" s="466"/>
      <c r="H1950" s="466"/>
      <c r="I1950" s="466"/>
    </row>
    <row r="1951" spans="1:9" x14ac:dyDescent="0.2">
      <c r="A1951" s="466"/>
      <c r="B1951" s="466"/>
      <c r="C1951" s="466"/>
      <c r="D1951" s="466"/>
      <c r="E1951" s="466"/>
      <c r="F1951" s="466"/>
      <c r="G1951" s="466"/>
      <c r="H1951" s="466"/>
      <c r="I1951" s="466"/>
    </row>
    <row r="1952" spans="1:9" x14ac:dyDescent="0.2">
      <c r="A1952" s="466"/>
      <c r="B1952" s="466"/>
      <c r="C1952" s="466"/>
      <c r="D1952" s="466"/>
      <c r="E1952" s="466"/>
      <c r="F1952" s="466"/>
      <c r="G1952" s="466"/>
      <c r="H1952" s="466"/>
      <c r="I1952" s="466"/>
    </row>
    <row r="1953" spans="1:9" x14ac:dyDescent="0.2">
      <c r="A1953" s="466"/>
      <c r="B1953" s="466"/>
      <c r="C1953" s="466"/>
      <c r="D1953" s="466"/>
      <c r="E1953" s="466"/>
      <c r="F1953" s="466"/>
      <c r="G1953" s="466"/>
      <c r="H1953" s="466"/>
      <c r="I1953" s="466"/>
    </row>
    <row r="1954" spans="1:9" x14ac:dyDescent="0.2">
      <c r="A1954" s="466"/>
      <c r="B1954" s="466"/>
      <c r="C1954" s="466"/>
      <c r="D1954" s="466"/>
      <c r="E1954" s="466"/>
      <c r="F1954" s="466"/>
      <c r="G1954" s="466"/>
      <c r="H1954" s="466"/>
      <c r="I1954" s="466"/>
    </row>
    <row r="1955" spans="1:9" x14ac:dyDescent="0.2">
      <c r="A1955" s="466"/>
      <c r="B1955" s="466"/>
      <c r="C1955" s="466"/>
      <c r="D1955" s="466"/>
      <c r="E1955" s="466"/>
      <c r="F1955" s="466"/>
      <c r="G1955" s="466"/>
      <c r="H1955" s="466"/>
      <c r="I1955" s="466"/>
    </row>
    <row r="1956" spans="1:9" x14ac:dyDescent="0.2">
      <c r="A1956" s="466"/>
      <c r="B1956" s="466"/>
      <c r="C1956" s="466"/>
      <c r="D1956" s="466"/>
      <c r="E1956" s="466"/>
      <c r="F1956" s="466"/>
      <c r="G1956" s="466"/>
      <c r="H1956" s="466"/>
      <c r="I1956" s="466"/>
    </row>
    <row r="1957" spans="1:9" x14ac:dyDescent="0.2">
      <c r="A1957" s="466"/>
      <c r="B1957" s="466"/>
      <c r="C1957" s="466"/>
      <c r="D1957" s="466"/>
      <c r="E1957" s="466"/>
      <c r="F1957" s="466"/>
      <c r="G1957" s="466"/>
      <c r="H1957" s="466"/>
      <c r="I1957" s="466"/>
    </row>
    <row r="1958" spans="1:9" x14ac:dyDescent="0.2">
      <c r="A1958" s="466"/>
      <c r="B1958" s="466"/>
      <c r="C1958" s="466"/>
      <c r="D1958" s="466"/>
      <c r="E1958" s="466"/>
      <c r="F1958" s="466"/>
      <c r="G1958" s="466"/>
      <c r="H1958" s="466"/>
      <c r="I1958" s="466"/>
    </row>
    <row r="1959" spans="1:9" x14ac:dyDescent="0.2">
      <c r="A1959" s="466"/>
      <c r="B1959" s="466"/>
      <c r="C1959" s="466"/>
      <c r="D1959" s="466"/>
      <c r="E1959" s="466"/>
      <c r="F1959" s="466"/>
      <c r="G1959" s="466"/>
      <c r="H1959" s="466"/>
      <c r="I1959" s="466"/>
    </row>
    <row r="1960" spans="1:9" x14ac:dyDescent="0.2">
      <c r="A1960" s="466"/>
      <c r="B1960" s="466"/>
      <c r="C1960" s="466"/>
      <c r="D1960" s="466"/>
      <c r="E1960" s="466"/>
      <c r="F1960" s="466"/>
      <c r="G1960" s="466"/>
      <c r="H1960" s="466"/>
      <c r="I1960" s="466"/>
    </row>
    <row r="1961" spans="1:9" x14ac:dyDescent="0.2">
      <c r="A1961" s="466"/>
      <c r="B1961" s="466"/>
      <c r="C1961" s="466"/>
      <c r="D1961" s="466"/>
      <c r="E1961" s="466"/>
      <c r="F1961" s="466"/>
      <c r="G1961" s="466"/>
      <c r="H1961" s="466"/>
      <c r="I1961" s="466"/>
    </row>
    <row r="1962" spans="1:9" x14ac:dyDescent="0.2">
      <c r="A1962" s="466"/>
      <c r="B1962" s="466"/>
      <c r="C1962" s="466"/>
      <c r="D1962" s="466"/>
      <c r="E1962" s="466"/>
      <c r="F1962" s="466"/>
      <c r="G1962" s="466"/>
      <c r="H1962" s="466"/>
      <c r="I1962" s="466"/>
    </row>
    <row r="1963" spans="1:9" x14ac:dyDescent="0.2">
      <c r="A1963" s="466"/>
      <c r="B1963" s="466"/>
      <c r="C1963" s="466"/>
      <c r="D1963" s="466"/>
      <c r="E1963" s="466"/>
      <c r="F1963" s="466"/>
      <c r="G1963" s="466"/>
      <c r="H1963" s="466"/>
      <c r="I1963" s="466"/>
    </row>
    <row r="1964" spans="1:9" x14ac:dyDescent="0.2">
      <c r="A1964" s="466"/>
      <c r="B1964" s="466"/>
      <c r="C1964" s="466"/>
      <c r="D1964" s="466"/>
      <c r="E1964" s="466"/>
      <c r="F1964" s="466"/>
      <c r="G1964" s="466"/>
      <c r="H1964" s="466"/>
      <c r="I1964" s="466"/>
    </row>
    <row r="1965" spans="1:9" x14ac:dyDescent="0.2">
      <c r="A1965" s="466"/>
      <c r="B1965" s="466"/>
      <c r="C1965" s="466"/>
      <c r="D1965" s="466"/>
      <c r="E1965" s="466"/>
      <c r="F1965" s="466"/>
      <c r="G1965" s="466"/>
      <c r="H1965" s="466"/>
      <c r="I1965" s="466"/>
    </row>
    <row r="1966" spans="1:9" x14ac:dyDescent="0.2">
      <c r="A1966" s="466"/>
      <c r="B1966" s="466"/>
      <c r="C1966" s="466"/>
      <c r="D1966" s="466"/>
      <c r="E1966" s="466"/>
      <c r="F1966" s="466"/>
      <c r="G1966" s="466"/>
      <c r="H1966" s="466"/>
      <c r="I1966" s="466"/>
    </row>
    <row r="1967" spans="1:9" x14ac:dyDescent="0.2">
      <c r="A1967" s="466"/>
      <c r="B1967" s="466"/>
      <c r="C1967" s="466"/>
      <c r="D1967" s="466"/>
      <c r="E1967" s="466"/>
      <c r="F1967" s="466"/>
      <c r="G1967" s="466"/>
      <c r="H1967" s="466"/>
      <c r="I1967" s="466"/>
    </row>
    <row r="1968" spans="1:9" x14ac:dyDescent="0.2">
      <c r="A1968" s="466"/>
      <c r="B1968" s="466"/>
      <c r="C1968" s="466"/>
      <c r="D1968" s="466"/>
      <c r="E1968" s="466"/>
      <c r="F1968" s="466"/>
      <c r="G1968" s="466"/>
      <c r="H1968" s="466"/>
      <c r="I1968" s="466"/>
    </row>
    <row r="1969" spans="1:9" x14ac:dyDescent="0.2">
      <c r="A1969" s="466"/>
      <c r="B1969" s="466"/>
      <c r="C1969" s="466"/>
      <c r="D1969" s="466"/>
      <c r="E1969" s="466"/>
      <c r="F1969" s="466"/>
      <c r="G1969" s="466"/>
      <c r="H1969" s="466"/>
      <c r="I1969" s="466"/>
    </row>
    <row r="1970" spans="1:9" x14ac:dyDescent="0.2">
      <c r="A1970" s="466"/>
      <c r="B1970" s="466"/>
      <c r="C1970" s="466"/>
      <c r="D1970" s="466"/>
      <c r="E1970" s="466"/>
      <c r="F1970" s="466"/>
      <c r="G1970" s="466"/>
      <c r="H1970" s="466"/>
      <c r="I1970" s="466"/>
    </row>
    <row r="1971" spans="1:9" x14ac:dyDescent="0.2">
      <c r="A1971" s="466"/>
      <c r="B1971" s="466"/>
      <c r="C1971" s="466"/>
      <c r="D1971" s="466"/>
      <c r="E1971" s="466"/>
      <c r="F1971" s="466"/>
      <c r="G1971" s="466"/>
      <c r="H1971" s="466"/>
      <c r="I1971" s="466"/>
    </row>
    <row r="1972" spans="1:9" x14ac:dyDescent="0.2">
      <c r="A1972" s="466"/>
      <c r="B1972" s="466"/>
      <c r="C1972" s="466"/>
      <c r="D1972" s="466"/>
      <c r="E1972" s="466"/>
      <c r="F1972" s="466"/>
      <c r="G1972" s="466"/>
      <c r="H1972" s="466"/>
      <c r="I1972" s="466"/>
    </row>
    <row r="1973" spans="1:9" x14ac:dyDescent="0.2">
      <c r="A1973" s="466"/>
      <c r="B1973" s="466"/>
      <c r="C1973" s="466"/>
      <c r="D1973" s="466"/>
      <c r="E1973" s="466"/>
      <c r="F1973" s="466"/>
      <c r="G1973" s="466"/>
      <c r="H1973" s="466"/>
      <c r="I1973" s="466"/>
    </row>
    <row r="1974" spans="1:9" x14ac:dyDescent="0.2">
      <c r="A1974" s="466"/>
      <c r="B1974" s="466"/>
      <c r="C1974" s="466"/>
      <c r="D1974" s="466"/>
      <c r="E1974" s="466"/>
      <c r="F1974" s="466"/>
      <c r="G1974" s="466"/>
      <c r="H1974" s="466"/>
      <c r="I1974" s="466"/>
    </row>
    <row r="1975" spans="1:9" x14ac:dyDescent="0.2">
      <c r="A1975" s="466"/>
      <c r="B1975" s="466"/>
      <c r="C1975" s="466"/>
      <c r="D1975" s="466"/>
      <c r="E1975" s="466"/>
      <c r="F1975" s="466"/>
      <c r="G1975" s="466"/>
      <c r="H1975" s="466"/>
      <c r="I1975" s="466"/>
    </row>
    <row r="1976" spans="1:9" x14ac:dyDescent="0.2">
      <c r="A1976" s="466"/>
      <c r="B1976" s="466"/>
      <c r="C1976" s="466"/>
      <c r="D1976" s="466"/>
      <c r="E1976" s="466"/>
      <c r="F1976" s="466"/>
      <c r="G1976" s="466"/>
      <c r="H1976" s="466"/>
      <c r="I1976" s="466"/>
    </row>
    <row r="1977" spans="1:9" x14ac:dyDescent="0.2">
      <c r="A1977" s="466"/>
      <c r="B1977" s="466"/>
      <c r="C1977" s="466"/>
      <c r="D1977" s="466"/>
      <c r="E1977" s="466"/>
      <c r="F1977" s="466"/>
      <c r="G1977" s="466"/>
      <c r="H1977" s="466"/>
      <c r="I1977" s="466"/>
    </row>
    <row r="1978" spans="1:9" x14ac:dyDescent="0.2">
      <c r="A1978" s="466"/>
      <c r="B1978" s="466"/>
      <c r="C1978" s="466"/>
      <c r="D1978" s="466"/>
      <c r="E1978" s="466"/>
      <c r="F1978" s="466"/>
      <c r="G1978" s="466"/>
      <c r="H1978" s="466"/>
      <c r="I1978" s="466"/>
    </row>
    <row r="1979" spans="1:9" x14ac:dyDescent="0.2">
      <c r="A1979" s="466"/>
      <c r="B1979" s="466"/>
      <c r="C1979" s="466"/>
      <c r="D1979" s="466"/>
      <c r="E1979" s="466"/>
      <c r="F1979" s="466"/>
      <c r="G1979" s="466"/>
      <c r="H1979" s="466"/>
      <c r="I1979" s="466"/>
    </row>
    <row r="1980" spans="1:9" x14ac:dyDescent="0.2">
      <c r="A1980" s="466"/>
      <c r="B1980" s="466"/>
      <c r="C1980" s="466"/>
      <c r="D1980" s="466"/>
      <c r="E1980" s="466"/>
      <c r="F1980" s="466"/>
      <c r="G1980" s="466"/>
      <c r="H1980" s="466"/>
      <c r="I1980" s="466"/>
    </row>
    <row r="1981" spans="1:9" x14ac:dyDescent="0.2">
      <c r="A1981" s="466"/>
      <c r="B1981" s="466"/>
      <c r="C1981" s="466"/>
      <c r="D1981" s="466"/>
      <c r="E1981" s="466"/>
      <c r="F1981" s="466"/>
      <c r="G1981" s="466"/>
      <c r="H1981" s="466"/>
      <c r="I1981" s="466"/>
    </row>
    <row r="1982" spans="1:9" x14ac:dyDescent="0.2">
      <c r="A1982" s="466"/>
      <c r="B1982" s="466"/>
      <c r="C1982" s="466"/>
      <c r="D1982" s="466"/>
      <c r="E1982" s="466"/>
      <c r="F1982" s="466"/>
      <c r="G1982" s="466"/>
      <c r="H1982" s="466"/>
      <c r="I1982" s="466"/>
    </row>
    <row r="1983" spans="1:9" x14ac:dyDescent="0.2">
      <c r="A1983" s="466"/>
      <c r="B1983" s="466"/>
      <c r="C1983" s="466"/>
      <c r="D1983" s="466"/>
      <c r="E1983" s="466"/>
      <c r="F1983" s="466"/>
      <c r="G1983" s="466"/>
      <c r="H1983" s="466"/>
      <c r="I1983" s="466"/>
    </row>
    <row r="1984" spans="1:9" x14ac:dyDescent="0.2">
      <c r="A1984" s="466"/>
      <c r="B1984" s="466"/>
      <c r="C1984" s="466"/>
      <c r="D1984" s="466"/>
      <c r="E1984" s="466"/>
      <c r="F1984" s="466"/>
      <c r="G1984" s="466"/>
      <c r="H1984" s="466"/>
      <c r="I1984" s="466"/>
    </row>
    <row r="1985" spans="1:9" x14ac:dyDescent="0.2">
      <c r="A1985" s="466"/>
      <c r="B1985" s="466"/>
      <c r="C1985" s="466"/>
      <c r="D1985" s="466"/>
      <c r="E1985" s="466"/>
      <c r="F1985" s="466"/>
      <c r="G1985" s="466"/>
      <c r="H1985" s="466"/>
      <c r="I1985" s="466"/>
    </row>
    <row r="1986" spans="1:9" x14ac:dyDescent="0.2">
      <c r="A1986" s="466"/>
      <c r="B1986" s="466"/>
      <c r="C1986" s="466"/>
      <c r="D1986" s="466"/>
      <c r="E1986" s="466"/>
      <c r="F1986" s="466"/>
      <c r="G1986" s="466"/>
      <c r="H1986" s="466"/>
      <c r="I1986" s="466"/>
    </row>
    <row r="1987" spans="1:9" x14ac:dyDescent="0.2">
      <c r="A1987" s="466"/>
      <c r="B1987" s="466"/>
      <c r="C1987" s="466"/>
      <c r="D1987" s="466"/>
      <c r="E1987" s="466"/>
      <c r="F1987" s="466"/>
      <c r="G1987" s="466"/>
      <c r="H1987" s="466"/>
      <c r="I1987" s="466"/>
    </row>
    <row r="1988" spans="1:9" x14ac:dyDescent="0.2">
      <c r="A1988" s="466"/>
      <c r="B1988" s="466"/>
      <c r="C1988" s="466"/>
      <c r="D1988" s="466"/>
      <c r="E1988" s="466"/>
      <c r="F1988" s="466"/>
      <c r="G1988" s="466"/>
      <c r="H1988" s="466"/>
      <c r="I1988" s="466"/>
    </row>
    <row r="1989" spans="1:9" x14ac:dyDescent="0.2">
      <c r="A1989" s="466"/>
      <c r="B1989" s="466"/>
      <c r="C1989" s="466"/>
      <c r="D1989" s="466"/>
      <c r="E1989" s="466"/>
      <c r="F1989" s="466"/>
      <c r="G1989" s="466"/>
      <c r="H1989" s="466"/>
      <c r="I1989" s="466"/>
    </row>
    <row r="1990" spans="1:9" x14ac:dyDescent="0.2">
      <c r="A1990" s="466"/>
      <c r="B1990" s="466"/>
      <c r="C1990" s="466"/>
      <c r="D1990" s="466"/>
      <c r="E1990" s="466"/>
      <c r="F1990" s="466"/>
      <c r="G1990" s="466"/>
      <c r="H1990" s="466"/>
      <c r="I1990" s="466"/>
    </row>
    <row r="1991" spans="1:9" x14ac:dyDescent="0.2">
      <c r="A1991" s="466"/>
      <c r="B1991" s="466"/>
      <c r="C1991" s="466"/>
      <c r="D1991" s="466"/>
      <c r="E1991" s="466"/>
      <c r="F1991" s="466"/>
      <c r="G1991" s="466"/>
      <c r="H1991" s="466"/>
      <c r="I1991" s="466"/>
    </row>
    <row r="1992" spans="1:9" x14ac:dyDescent="0.2">
      <c r="A1992" s="466"/>
      <c r="B1992" s="466"/>
      <c r="C1992" s="466"/>
      <c r="D1992" s="466"/>
      <c r="E1992" s="466"/>
      <c r="F1992" s="466"/>
      <c r="G1992" s="466"/>
      <c r="H1992" s="466"/>
      <c r="I1992" s="466"/>
    </row>
    <row r="1993" spans="1:9" x14ac:dyDescent="0.2">
      <c r="A1993" s="466"/>
      <c r="B1993" s="466"/>
      <c r="C1993" s="466"/>
      <c r="D1993" s="466"/>
      <c r="E1993" s="466"/>
      <c r="F1993" s="466"/>
      <c r="G1993" s="466"/>
      <c r="H1993" s="466"/>
      <c r="I1993" s="466"/>
    </row>
    <row r="1994" spans="1:9" x14ac:dyDescent="0.2">
      <c r="A1994" s="466"/>
      <c r="B1994" s="466"/>
      <c r="C1994" s="466"/>
      <c r="D1994" s="466"/>
      <c r="E1994" s="466"/>
      <c r="F1994" s="466"/>
      <c r="G1994" s="466"/>
      <c r="H1994" s="466"/>
      <c r="I1994" s="466"/>
    </row>
    <row r="1995" spans="1:9" x14ac:dyDescent="0.2">
      <c r="A1995" s="466"/>
      <c r="B1995" s="466"/>
      <c r="C1995" s="466"/>
      <c r="D1995" s="466"/>
      <c r="E1995" s="466"/>
      <c r="F1995" s="466"/>
      <c r="G1995" s="466"/>
      <c r="H1995" s="466"/>
      <c r="I1995" s="466"/>
    </row>
    <row r="1996" spans="1:9" x14ac:dyDescent="0.2">
      <c r="A1996" s="466"/>
      <c r="B1996" s="466"/>
      <c r="C1996" s="466"/>
      <c r="D1996" s="466"/>
      <c r="E1996" s="466"/>
      <c r="F1996" s="466"/>
      <c r="G1996" s="466"/>
      <c r="H1996" s="466"/>
      <c r="I1996" s="466"/>
    </row>
    <row r="1997" spans="1:9" x14ac:dyDescent="0.2">
      <c r="A1997" s="466"/>
      <c r="B1997" s="466"/>
      <c r="C1997" s="466"/>
      <c r="D1997" s="466"/>
      <c r="E1997" s="466"/>
      <c r="F1997" s="466"/>
      <c r="G1997" s="466"/>
      <c r="H1997" s="466"/>
      <c r="I1997" s="466"/>
    </row>
    <row r="1998" spans="1:9" x14ac:dyDescent="0.2">
      <c r="A1998" s="466"/>
      <c r="B1998" s="466"/>
      <c r="C1998" s="466"/>
      <c r="D1998" s="466"/>
      <c r="E1998" s="466"/>
      <c r="F1998" s="466"/>
      <c r="G1998" s="466"/>
      <c r="H1998" s="466"/>
      <c r="I1998" s="466"/>
    </row>
    <row r="1999" spans="1:9" x14ac:dyDescent="0.2">
      <c r="A1999" s="466"/>
      <c r="B1999" s="466"/>
      <c r="C1999" s="466"/>
      <c r="D1999" s="466"/>
      <c r="E1999" s="466"/>
      <c r="F1999" s="466"/>
      <c r="G1999" s="466"/>
      <c r="H1999" s="466"/>
      <c r="I1999" s="466"/>
    </row>
    <row r="2000" spans="1:9" x14ac:dyDescent="0.2">
      <c r="A2000" s="466"/>
      <c r="B2000" s="466"/>
      <c r="C2000" s="466"/>
      <c r="D2000" s="466"/>
      <c r="E2000" s="466"/>
      <c r="F2000" s="466"/>
      <c r="G2000" s="466"/>
      <c r="H2000" s="466"/>
      <c r="I2000" s="466"/>
    </row>
    <row r="2001" spans="1:9" x14ac:dyDescent="0.2">
      <c r="A2001" s="466"/>
      <c r="B2001" s="466"/>
      <c r="C2001" s="466"/>
      <c r="D2001" s="466"/>
      <c r="E2001" s="466"/>
      <c r="F2001" s="466"/>
      <c r="G2001" s="466"/>
      <c r="H2001" s="466"/>
      <c r="I2001" s="466"/>
    </row>
    <row r="2002" spans="1:9" x14ac:dyDescent="0.2">
      <c r="A2002" s="466"/>
      <c r="B2002" s="466"/>
      <c r="C2002" s="466"/>
      <c r="D2002" s="466"/>
      <c r="E2002" s="466"/>
      <c r="F2002" s="466"/>
      <c r="G2002" s="466"/>
      <c r="H2002" s="466"/>
      <c r="I2002" s="466"/>
    </row>
    <row r="2003" spans="1:9" x14ac:dyDescent="0.2">
      <c r="A2003" s="466"/>
      <c r="B2003" s="466"/>
      <c r="C2003" s="466"/>
      <c r="D2003" s="466"/>
      <c r="E2003" s="466"/>
      <c r="F2003" s="466"/>
      <c r="G2003" s="466"/>
      <c r="H2003" s="466"/>
      <c r="I2003" s="466"/>
    </row>
    <row r="2004" spans="1:9" x14ac:dyDescent="0.2">
      <c r="A2004" s="466"/>
      <c r="B2004" s="466"/>
      <c r="C2004" s="466"/>
      <c r="D2004" s="466"/>
      <c r="E2004" s="466"/>
      <c r="F2004" s="466"/>
      <c r="G2004" s="466"/>
      <c r="H2004" s="466"/>
      <c r="I2004" s="466"/>
    </row>
    <row r="2005" spans="1:9" x14ac:dyDescent="0.2">
      <c r="A2005" s="466"/>
      <c r="B2005" s="466"/>
      <c r="C2005" s="466"/>
      <c r="D2005" s="466"/>
      <c r="E2005" s="466"/>
      <c r="F2005" s="466"/>
      <c r="G2005" s="466"/>
      <c r="H2005" s="466"/>
      <c r="I2005" s="466"/>
    </row>
    <row r="2006" spans="1:9" x14ac:dyDescent="0.2">
      <c r="A2006" s="466"/>
      <c r="B2006" s="466"/>
      <c r="C2006" s="466"/>
      <c r="D2006" s="466"/>
      <c r="E2006" s="466"/>
      <c r="F2006" s="466"/>
      <c r="G2006" s="466"/>
      <c r="H2006" s="466"/>
      <c r="I2006" s="466"/>
    </row>
    <row r="2007" spans="1:9" x14ac:dyDescent="0.2">
      <c r="A2007" s="466"/>
      <c r="B2007" s="466"/>
      <c r="C2007" s="466"/>
      <c r="D2007" s="466"/>
      <c r="E2007" s="466"/>
      <c r="F2007" s="466"/>
      <c r="G2007" s="466"/>
      <c r="H2007" s="466"/>
      <c r="I2007" s="466"/>
    </row>
    <row r="2008" spans="1:9" x14ac:dyDescent="0.2">
      <c r="A2008" s="466"/>
      <c r="B2008" s="466"/>
      <c r="C2008" s="466"/>
      <c r="D2008" s="466"/>
      <c r="E2008" s="466"/>
      <c r="F2008" s="466"/>
      <c r="G2008" s="466"/>
      <c r="H2008" s="466"/>
      <c r="I2008" s="466"/>
    </row>
    <row r="2009" spans="1:9" x14ac:dyDescent="0.2">
      <c r="A2009" s="466"/>
      <c r="B2009" s="466"/>
      <c r="C2009" s="466"/>
      <c r="D2009" s="466"/>
      <c r="E2009" s="466"/>
      <c r="F2009" s="466"/>
      <c r="G2009" s="466"/>
      <c r="H2009" s="466"/>
      <c r="I2009" s="466"/>
    </row>
    <row r="2010" spans="1:9" x14ac:dyDescent="0.2">
      <c r="A2010" s="466"/>
      <c r="B2010" s="466"/>
      <c r="C2010" s="466"/>
      <c r="D2010" s="466"/>
      <c r="E2010" s="466"/>
      <c r="F2010" s="466"/>
      <c r="G2010" s="466"/>
      <c r="H2010" s="466"/>
      <c r="I2010" s="466"/>
    </row>
    <row r="2011" spans="1:9" x14ac:dyDescent="0.2">
      <c r="A2011" s="466"/>
      <c r="B2011" s="466"/>
      <c r="C2011" s="466"/>
      <c r="D2011" s="466"/>
      <c r="E2011" s="466"/>
      <c r="F2011" s="466"/>
      <c r="G2011" s="466"/>
      <c r="H2011" s="466"/>
      <c r="I2011" s="466"/>
    </row>
    <row r="2012" spans="1:9" x14ac:dyDescent="0.2">
      <c r="A2012" s="466"/>
      <c r="B2012" s="466"/>
      <c r="C2012" s="466"/>
      <c r="D2012" s="466"/>
      <c r="E2012" s="466"/>
      <c r="F2012" s="466"/>
      <c r="G2012" s="466"/>
      <c r="H2012" s="466"/>
      <c r="I2012" s="466"/>
    </row>
    <row r="2013" spans="1:9" x14ac:dyDescent="0.2">
      <c r="A2013" s="466"/>
      <c r="B2013" s="466"/>
      <c r="C2013" s="466"/>
      <c r="D2013" s="466"/>
      <c r="E2013" s="466"/>
      <c r="F2013" s="466"/>
      <c r="G2013" s="466"/>
      <c r="H2013" s="466"/>
      <c r="I2013" s="466"/>
    </row>
    <row r="2014" spans="1:9" x14ac:dyDescent="0.2">
      <c r="A2014" s="466"/>
      <c r="B2014" s="466"/>
      <c r="C2014" s="466"/>
      <c r="D2014" s="466"/>
      <c r="E2014" s="466"/>
      <c r="F2014" s="466"/>
      <c r="G2014" s="466"/>
      <c r="H2014" s="466"/>
      <c r="I2014" s="466"/>
    </row>
    <row r="2015" spans="1:9" x14ac:dyDescent="0.2">
      <c r="A2015" s="466"/>
      <c r="B2015" s="466"/>
      <c r="C2015" s="466"/>
      <c r="D2015" s="466"/>
      <c r="E2015" s="466"/>
      <c r="F2015" s="466"/>
      <c r="G2015" s="466"/>
      <c r="H2015" s="466"/>
      <c r="I2015" s="466"/>
    </row>
    <row r="2016" spans="1:9" x14ac:dyDescent="0.2">
      <c r="A2016" s="466"/>
      <c r="B2016" s="466"/>
      <c r="C2016" s="466"/>
      <c r="D2016" s="466"/>
      <c r="E2016" s="466"/>
      <c r="F2016" s="466"/>
      <c r="G2016" s="466"/>
      <c r="H2016" s="466"/>
      <c r="I2016" s="466"/>
    </row>
    <row r="2017" spans="1:9" x14ac:dyDescent="0.2">
      <c r="A2017" s="466"/>
      <c r="B2017" s="466"/>
      <c r="C2017" s="466"/>
      <c r="D2017" s="466"/>
      <c r="E2017" s="466"/>
      <c r="F2017" s="466"/>
      <c r="G2017" s="466"/>
      <c r="H2017" s="466"/>
      <c r="I2017" s="466"/>
    </row>
    <row r="2018" spans="1:9" x14ac:dyDescent="0.2">
      <c r="A2018" s="466"/>
      <c r="B2018" s="466"/>
      <c r="C2018" s="466"/>
      <c r="D2018" s="466"/>
      <c r="E2018" s="466"/>
      <c r="F2018" s="466"/>
      <c r="G2018" s="466"/>
      <c r="H2018" s="466"/>
      <c r="I2018" s="466"/>
    </row>
    <row r="2019" spans="1:9" x14ac:dyDescent="0.2">
      <c r="A2019" s="466"/>
      <c r="B2019" s="466"/>
      <c r="C2019" s="466"/>
      <c r="D2019" s="466"/>
      <c r="E2019" s="466"/>
      <c r="F2019" s="466"/>
      <c r="G2019" s="466"/>
      <c r="H2019" s="466"/>
      <c r="I2019" s="466"/>
    </row>
    <row r="2020" spans="1:9" x14ac:dyDescent="0.2">
      <c r="A2020" s="466"/>
      <c r="B2020" s="466"/>
      <c r="C2020" s="466"/>
      <c r="D2020" s="466"/>
      <c r="E2020" s="466"/>
      <c r="F2020" s="466"/>
      <c r="G2020" s="466"/>
      <c r="H2020" s="466"/>
      <c r="I2020" s="466"/>
    </row>
    <row r="2021" spans="1:9" x14ac:dyDescent="0.2">
      <c r="A2021" s="466"/>
      <c r="B2021" s="466"/>
      <c r="C2021" s="466"/>
      <c r="D2021" s="466"/>
      <c r="E2021" s="466"/>
      <c r="F2021" s="466"/>
      <c r="G2021" s="466"/>
      <c r="H2021" s="466"/>
      <c r="I2021" s="466"/>
    </row>
    <row r="2022" spans="1:9" x14ac:dyDescent="0.2">
      <c r="A2022" s="466"/>
      <c r="B2022" s="466"/>
      <c r="C2022" s="466"/>
      <c r="D2022" s="466"/>
      <c r="E2022" s="466"/>
      <c r="F2022" s="466"/>
      <c r="G2022" s="466"/>
      <c r="H2022" s="466"/>
      <c r="I2022" s="466"/>
    </row>
    <row r="2023" spans="1:9" x14ac:dyDescent="0.2">
      <c r="A2023" s="466"/>
      <c r="B2023" s="466"/>
      <c r="C2023" s="466"/>
      <c r="D2023" s="466"/>
      <c r="E2023" s="466"/>
      <c r="F2023" s="466"/>
      <c r="G2023" s="466"/>
      <c r="H2023" s="466"/>
      <c r="I2023" s="466"/>
    </row>
    <row r="2024" spans="1:9" x14ac:dyDescent="0.2">
      <c r="A2024" s="466"/>
      <c r="B2024" s="466"/>
      <c r="C2024" s="466"/>
      <c r="D2024" s="466"/>
      <c r="E2024" s="466"/>
      <c r="F2024" s="466"/>
      <c r="G2024" s="466"/>
      <c r="H2024" s="466"/>
      <c r="I2024" s="466"/>
    </row>
    <row r="2025" spans="1:9" x14ac:dyDescent="0.2">
      <c r="A2025" s="466"/>
      <c r="B2025" s="466"/>
      <c r="C2025" s="466"/>
      <c r="D2025" s="466"/>
      <c r="E2025" s="466"/>
      <c r="F2025" s="466"/>
      <c r="G2025" s="466"/>
      <c r="H2025" s="466"/>
      <c r="I2025" s="466"/>
    </row>
    <row r="2026" spans="1:9" x14ac:dyDescent="0.2">
      <c r="A2026" s="466"/>
      <c r="B2026" s="466"/>
      <c r="C2026" s="466"/>
      <c r="D2026" s="466"/>
      <c r="E2026" s="466"/>
      <c r="F2026" s="466"/>
      <c r="G2026" s="466"/>
      <c r="H2026" s="466"/>
      <c r="I2026" s="466"/>
    </row>
    <row r="2027" spans="1:9" x14ac:dyDescent="0.2">
      <c r="A2027" s="466"/>
      <c r="B2027" s="466"/>
      <c r="C2027" s="466"/>
      <c r="D2027" s="466"/>
      <c r="E2027" s="466"/>
      <c r="F2027" s="466"/>
      <c r="G2027" s="466"/>
      <c r="H2027" s="466"/>
      <c r="I2027" s="466"/>
    </row>
    <row r="2028" spans="1:9" x14ac:dyDescent="0.2">
      <c r="A2028" s="466"/>
      <c r="B2028" s="466"/>
      <c r="C2028" s="466"/>
      <c r="D2028" s="466"/>
      <c r="E2028" s="466"/>
      <c r="F2028" s="466"/>
      <c r="G2028" s="466"/>
      <c r="H2028" s="466"/>
      <c r="I2028" s="466"/>
    </row>
    <row r="2029" spans="1:9" x14ac:dyDescent="0.2">
      <c r="A2029" s="466"/>
      <c r="B2029" s="466"/>
      <c r="C2029" s="466"/>
      <c r="D2029" s="466"/>
      <c r="E2029" s="466"/>
      <c r="F2029" s="466"/>
      <c r="G2029" s="466"/>
      <c r="H2029" s="466"/>
      <c r="I2029" s="466"/>
    </row>
    <row r="2030" spans="1:9" x14ac:dyDescent="0.2">
      <c r="A2030" s="466"/>
      <c r="B2030" s="466"/>
      <c r="C2030" s="466"/>
      <c r="D2030" s="466"/>
      <c r="E2030" s="466"/>
      <c r="F2030" s="466"/>
      <c r="G2030" s="466"/>
      <c r="H2030" s="466"/>
      <c r="I2030" s="466"/>
    </row>
    <row r="2031" spans="1:9" x14ac:dyDescent="0.2">
      <c r="A2031" s="466"/>
      <c r="B2031" s="466"/>
      <c r="C2031" s="466"/>
      <c r="D2031" s="466"/>
      <c r="E2031" s="466"/>
      <c r="F2031" s="466"/>
      <c r="G2031" s="466"/>
      <c r="H2031" s="466"/>
      <c r="I2031" s="466"/>
    </row>
    <row r="2032" spans="1:9" x14ac:dyDescent="0.2">
      <c r="A2032" s="466"/>
      <c r="B2032" s="466"/>
      <c r="C2032" s="466"/>
      <c r="D2032" s="466"/>
      <c r="E2032" s="466"/>
      <c r="F2032" s="466"/>
      <c r="G2032" s="466"/>
      <c r="H2032" s="466"/>
      <c r="I2032" s="466"/>
    </row>
    <row r="2033" spans="1:9" x14ac:dyDescent="0.2">
      <c r="A2033" s="466"/>
      <c r="B2033" s="466"/>
      <c r="C2033" s="466"/>
      <c r="D2033" s="466"/>
      <c r="E2033" s="466"/>
      <c r="F2033" s="466"/>
      <c r="G2033" s="466"/>
      <c r="H2033" s="466"/>
      <c r="I2033" s="466"/>
    </row>
    <row r="2034" spans="1:9" x14ac:dyDescent="0.2">
      <c r="A2034" s="466"/>
      <c r="B2034" s="466"/>
      <c r="C2034" s="466"/>
      <c r="D2034" s="466"/>
      <c r="E2034" s="466"/>
      <c r="F2034" s="466"/>
      <c r="G2034" s="466"/>
      <c r="H2034" s="466"/>
      <c r="I2034" s="466"/>
    </row>
    <row r="2035" spans="1:9" x14ac:dyDescent="0.2">
      <c r="A2035" s="466"/>
      <c r="B2035" s="466"/>
      <c r="C2035" s="466"/>
      <c r="D2035" s="466"/>
      <c r="E2035" s="466"/>
      <c r="F2035" s="466"/>
      <c r="G2035" s="466"/>
      <c r="H2035" s="466"/>
      <c r="I2035" s="466"/>
    </row>
    <row r="2036" spans="1:9" x14ac:dyDescent="0.2">
      <c r="A2036" s="466"/>
      <c r="B2036" s="466"/>
      <c r="C2036" s="466"/>
      <c r="D2036" s="466"/>
      <c r="E2036" s="466"/>
      <c r="F2036" s="466"/>
      <c r="G2036" s="466"/>
      <c r="H2036" s="466"/>
      <c r="I2036" s="466"/>
    </row>
    <row r="2037" spans="1:9" x14ac:dyDescent="0.2">
      <c r="A2037" s="466"/>
      <c r="B2037" s="466"/>
      <c r="C2037" s="466"/>
      <c r="D2037" s="466"/>
      <c r="E2037" s="466"/>
      <c r="F2037" s="466"/>
      <c r="G2037" s="466"/>
      <c r="H2037" s="466"/>
      <c r="I2037" s="466"/>
    </row>
    <row r="2038" spans="1:9" x14ac:dyDescent="0.2">
      <c r="A2038" s="466"/>
      <c r="B2038" s="466"/>
      <c r="C2038" s="466"/>
      <c r="D2038" s="466"/>
      <c r="E2038" s="466"/>
      <c r="F2038" s="466"/>
      <c r="G2038" s="466"/>
      <c r="H2038" s="466"/>
      <c r="I2038" s="466"/>
    </row>
    <row r="2039" spans="1:9" x14ac:dyDescent="0.2">
      <c r="A2039" s="466"/>
      <c r="B2039" s="466"/>
      <c r="C2039" s="466"/>
      <c r="D2039" s="466"/>
      <c r="E2039" s="466"/>
      <c r="F2039" s="466"/>
      <c r="G2039" s="466"/>
      <c r="H2039" s="466"/>
      <c r="I2039" s="466"/>
    </row>
    <row r="2040" spans="1:9" x14ac:dyDescent="0.2">
      <c r="A2040" s="466"/>
      <c r="B2040" s="466"/>
      <c r="C2040" s="466"/>
      <c r="D2040" s="466"/>
      <c r="E2040" s="466"/>
      <c r="F2040" s="466"/>
      <c r="G2040" s="466"/>
      <c r="H2040" s="466"/>
      <c r="I2040" s="466"/>
    </row>
    <row r="2041" spans="1:9" x14ac:dyDescent="0.2">
      <c r="A2041" s="466"/>
      <c r="B2041" s="466"/>
      <c r="C2041" s="466"/>
      <c r="D2041" s="466"/>
      <c r="E2041" s="466"/>
      <c r="F2041" s="466"/>
      <c r="G2041" s="466"/>
      <c r="H2041" s="466"/>
      <c r="I2041" s="466"/>
    </row>
    <row r="2042" spans="1:9" x14ac:dyDescent="0.2">
      <c r="A2042" s="466"/>
      <c r="B2042" s="466"/>
      <c r="C2042" s="466"/>
      <c r="D2042" s="466"/>
      <c r="E2042" s="466"/>
      <c r="F2042" s="466"/>
      <c r="G2042" s="466"/>
      <c r="H2042" s="466"/>
      <c r="I2042" s="466"/>
    </row>
    <row r="2043" spans="1:9" x14ac:dyDescent="0.2">
      <c r="A2043" s="466"/>
      <c r="B2043" s="466"/>
      <c r="C2043" s="466"/>
      <c r="D2043" s="466"/>
      <c r="E2043" s="466"/>
      <c r="F2043" s="466"/>
      <c r="G2043" s="466"/>
      <c r="H2043" s="466"/>
      <c r="I2043" s="466"/>
    </row>
    <row r="2044" spans="1:9" x14ac:dyDescent="0.2">
      <c r="A2044" s="466"/>
      <c r="B2044" s="466"/>
      <c r="C2044" s="466"/>
      <c r="D2044" s="466"/>
      <c r="E2044" s="466"/>
      <c r="F2044" s="466"/>
      <c r="G2044" s="466"/>
      <c r="H2044" s="466"/>
      <c r="I2044" s="466"/>
    </row>
    <row r="2045" spans="1:9" x14ac:dyDescent="0.2">
      <c r="A2045" s="466"/>
      <c r="B2045" s="466"/>
      <c r="C2045" s="466"/>
      <c r="D2045" s="466"/>
      <c r="E2045" s="466"/>
      <c r="F2045" s="466"/>
      <c r="G2045" s="466"/>
      <c r="H2045" s="466"/>
      <c r="I2045" s="466"/>
    </row>
    <row r="2046" spans="1:9" x14ac:dyDescent="0.2">
      <c r="A2046" s="466"/>
      <c r="B2046" s="466"/>
      <c r="C2046" s="466"/>
      <c r="D2046" s="466"/>
      <c r="E2046" s="466"/>
      <c r="F2046" s="466"/>
      <c r="G2046" s="466"/>
      <c r="H2046" s="466"/>
      <c r="I2046" s="466"/>
    </row>
    <row r="2047" spans="1:9" x14ac:dyDescent="0.2">
      <c r="A2047" s="466"/>
      <c r="B2047" s="466"/>
      <c r="C2047" s="466"/>
      <c r="D2047" s="466"/>
      <c r="E2047" s="466"/>
      <c r="F2047" s="466"/>
      <c r="G2047" s="466"/>
      <c r="H2047" s="466"/>
      <c r="I2047" s="466"/>
    </row>
    <row r="2048" spans="1:9" x14ac:dyDescent="0.2">
      <c r="A2048" s="466"/>
      <c r="B2048" s="466"/>
      <c r="C2048" s="466"/>
      <c r="D2048" s="466"/>
      <c r="E2048" s="466"/>
      <c r="F2048" s="466"/>
      <c r="G2048" s="466"/>
      <c r="H2048" s="466"/>
      <c r="I2048" s="466"/>
    </row>
    <row r="2049" spans="1:9" x14ac:dyDescent="0.2">
      <c r="A2049" s="466"/>
      <c r="B2049" s="466"/>
      <c r="C2049" s="466"/>
      <c r="D2049" s="466"/>
      <c r="E2049" s="466"/>
      <c r="F2049" s="466"/>
      <c r="G2049" s="466"/>
      <c r="H2049" s="466"/>
      <c r="I2049" s="466"/>
    </row>
    <row r="2050" spans="1:9" x14ac:dyDescent="0.2">
      <c r="A2050" s="466"/>
      <c r="B2050" s="466"/>
      <c r="C2050" s="466"/>
      <c r="D2050" s="466"/>
      <c r="E2050" s="466"/>
      <c r="F2050" s="466"/>
      <c r="G2050" s="466"/>
      <c r="H2050" s="466"/>
      <c r="I2050" s="466"/>
    </row>
    <row r="2051" spans="1:9" x14ac:dyDescent="0.2">
      <c r="A2051" s="466"/>
      <c r="B2051" s="466"/>
      <c r="C2051" s="466"/>
      <c r="D2051" s="466"/>
      <c r="E2051" s="466"/>
      <c r="F2051" s="466"/>
      <c r="G2051" s="466"/>
      <c r="H2051" s="466"/>
      <c r="I2051" s="466"/>
    </row>
    <row r="2052" spans="1:9" x14ac:dyDescent="0.2">
      <c r="A2052" s="466"/>
      <c r="B2052" s="466"/>
      <c r="C2052" s="466"/>
      <c r="D2052" s="466"/>
      <c r="E2052" s="466"/>
      <c r="F2052" s="466"/>
      <c r="G2052" s="466"/>
      <c r="H2052" s="466"/>
      <c r="I2052" s="466"/>
    </row>
    <row r="2053" spans="1:9" x14ac:dyDescent="0.2">
      <c r="A2053" s="466"/>
      <c r="B2053" s="466"/>
      <c r="C2053" s="466"/>
      <c r="D2053" s="466"/>
      <c r="E2053" s="466"/>
      <c r="F2053" s="466"/>
      <c r="G2053" s="466"/>
      <c r="H2053" s="466"/>
      <c r="I2053" s="466"/>
    </row>
    <row r="2054" spans="1:9" x14ac:dyDescent="0.2">
      <c r="A2054" s="466"/>
      <c r="B2054" s="466"/>
      <c r="C2054" s="466"/>
      <c r="D2054" s="466"/>
      <c r="E2054" s="466"/>
      <c r="F2054" s="466"/>
      <c r="G2054" s="466"/>
      <c r="H2054" s="466"/>
      <c r="I2054" s="466"/>
    </row>
    <row r="2055" spans="1:9" x14ac:dyDescent="0.2">
      <c r="A2055" s="466"/>
      <c r="B2055" s="466"/>
      <c r="C2055" s="466"/>
      <c r="D2055" s="466"/>
      <c r="E2055" s="466"/>
      <c r="F2055" s="466"/>
      <c r="G2055" s="466"/>
      <c r="H2055" s="466"/>
      <c r="I2055" s="466"/>
    </row>
    <row r="2056" spans="1:9" x14ac:dyDescent="0.2">
      <c r="A2056" s="466"/>
      <c r="B2056" s="466"/>
      <c r="C2056" s="466"/>
      <c r="D2056" s="466"/>
      <c r="E2056" s="466"/>
      <c r="F2056" s="466"/>
      <c r="G2056" s="466"/>
      <c r="H2056" s="466"/>
      <c r="I2056" s="466"/>
    </row>
    <row r="2057" spans="1:9" x14ac:dyDescent="0.2">
      <c r="A2057" s="466"/>
      <c r="B2057" s="466"/>
      <c r="C2057" s="466"/>
      <c r="D2057" s="466"/>
      <c r="E2057" s="466"/>
      <c r="F2057" s="466"/>
      <c r="G2057" s="466"/>
      <c r="H2057" s="466"/>
      <c r="I2057" s="466"/>
    </row>
    <row r="2058" spans="1:9" x14ac:dyDescent="0.2">
      <c r="A2058" s="466"/>
      <c r="B2058" s="466"/>
      <c r="C2058" s="466"/>
      <c r="D2058" s="466"/>
      <c r="E2058" s="466"/>
      <c r="F2058" s="466"/>
      <c r="G2058" s="466"/>
      <c r="H2058" s="466"/>
      <c r="I2058" s="466"/>
    </row>
    <row r="2059" spans="1:9" x14ac:dyDescent="0.2">
      <c r="A2059" s="466"/>
      <c r="B2059" s="466"/>
      <c r="C2059" s="466"/>
      <c r="D2059" s="466"/>
      <c r="E2059" s="466"/>
      <c r="F2059" s="466"/>
      <c r="G2059" s="466"/>
      <c r="H2059" s="466"/>
      <c r="I2059" s="466"/>
    </row>
    <row r="2060" spans="1:9" x14ac:dyDescent="0.2">
      <c r="A2060" s="466"/>
      <c r="B2060" s="466"/>
      <c r="C2060" s="466"/>
      <c r="D2060" s="466"/>
      <c r="E2060" s="466"/>
      <c r="F2060" s="466"/>
      <c r="G2060" s="466"/>
      <c r="H2060" s="466"/>
      <c r="I2060" s="466"/>
    </row>
    <row r="2061" spans="1:9" x14ac:dyDescent="0.2">
      <c r="A2061" s="466"/>
      <c r="B2061" s="466"/>
      <c r="C2061" s="466"/>
      <c r="D2061" s="466"/>
      <c r="E2061" s="466"/>
      <c r="F2061" s="466"/>
      <c r="G2061" s="466"/>
      <c r="H2061" s="466"/>
      <c r="I2061" s="466"/>
    </row>
    <row r="2062" spans="1:9" x14ac:dyDescent="0.2">
      <c r="A2062" s="466"/>
      <c r="B2062" s="466"/>
      <c r="C2062" s="466"/>
      <c r="D2062" s="466"/>
      <c r="E2062" s="466"/>
      <c r="F2062" s="466"/>
      <c r="G2062" s="466"/>
      <c r="H2062" s="466"/>
      <c r="I2062" s="466"/>
    </row>
    <row r="2063" spans="1:9" x14ac:dyDescent="0.2">
      <c r="A2063" s="466"/>
      <c r="B2063" s="466"/>
      <c r="C2063" s="466"/>
      <c r="D2063" s="466"/>
      <c r="E2063" s="466"/>
      <c r="F2063" s="466"/>
      <c r="G2063" s="466"/>
      <c r="H2063" s="466"/>
      <c r="I2063" s="466"/>
    </row>
    <row r="2064" spans="1:9" x14ac:dyDescent="0.2">
      <c r="A2064" s="466"/>
      <c r="B2064" s="466"/>
      <c r="C2064" s="466"/>
      <c r="D2064" s="466"/>
      <c r="E2064" s="466"/>
      <c r="F2064" s="466"/>
      <c r="G2064" s="466"/>
      <c r="H2064" s="466"/>
      <c r="I2064" s="466"/>
    </row>
    <row r="2065" spans="1:9" x14ac:dyDescent="0.2">
      <c r="A2065" s="466"/>
      <c r="B2065" s="466"/>
      <c r="C2065" s="466"/>
      <c r="D2065" s="466"/>
      <c r="E2065" s="466"/>
      <c r="F2065" s="466"/>
      <c r="G2065" s="466"/>
      <c r="H2065" s="466"/>
      <c r="I2065" s="466"/>
    </row>
    <row r="2066" spans="1:9" x14ac:dyDescent="0.2">
      <c r="A2066" s="466"/>
      <c r="B2066" s="466"/>
      <c r="C2066" s="466"/>
      <c r="D2066" s="466"/>
      <c r="E2066" s="466"/>
      <c r="F2066" s="466"/>
      <c r="G2066" s="466"/>
      <c r="H2066" s="466"/>
      <c r="I2066" s="466"/>
    </row>
    <row r="2067" spans="1:9" x14ac:dyDescent="0.2">
      <c r="A2067" s="466"/>
      <c r="B2067" s="466"/>
      <c r="C2067" s="466"/>
      <c r="D2067" s="466"/>
      <c r="E2067" s="466"/>
      <c r="F2067" s="466"/>
      <c r="G2067" s="466"/>
      <c r="H2067" s="466"/>
      <c r="I2067" s="466"/>
    </row>
    <row r="2068" spans="1:9" x14ac:dyDescent="0.2">
      <c r="A2068" s="466"/>
      <c r="B2068" s="466"/>
      <c r="C2068" s="466"/>
      <c r="D2068" s="466"/>
      <c r="E2068" s="466"/>
      <c r="F2068" s="466"/>
      <c r="G2068" s="466"/>
      <c r="H2068" s="466"/>
      <c r="I2068" s="466"/>
    </row>
    <row r="2069" spans="1:9" x14ac:dyDescent="0.2">
      <c r="A2069" s="466"/>
      <c r="B2069" s="466"/>
      <c r="C2069" s="466"/>
      <c r="D2069" s="466"/>
      <c r="E2069" s="466"/>
      <c r="F2069" s="466"/>
      <c r="G2069" s="466"/>
      <c r="H2069" s="466"/>
      <c r="I2069" s="466"/>
    </row>
    <row r="2070" spans="1:9" x14ac:dyDescent="0.2">
      <c r="A2070" s="466"/>
      <c r="B2070" s="466"/>
      <c r="C2070" s="466"/>
      <c r="D2070" s="466"/>
      <c r="E2070" s="466"/>
      <c r="F2070" s="466"/>
      <c r="G2070" s="466"/>
      <c r="H2070" s="466"/>
      <c r="I2070" s="466"/>
    </row>
    <row r="2071" spans="1:9" x14ac:dyDescent="0.2">
      <c r="A2071" s="466"/>
      <c r="B2071" s="466"/>
      <c r="C2071" s="466"/>
      <c r="D2071" s="466"/>
      <c r="E2071" s="466"/>
      <c r="F2071" s="466"/>
      <c r="G2071" s="466"/>
      <c r="H2071" s="466"/>
      <c r="I2071" s="466"/>
    </row>
    <row r="2072" spans="1:9" x14ac:dyDescent="0.2">
      <c r="A2072" s="466"/>
      <c r="B2072" s="466"/>
      <c r="C2072" s="466"/>
      <c r="D2072" s="466"/>
      <c r="E2072" s="466"/>
      <c r="F2072" s="466"/>
      <c r="G2072" s="466"/>
      <c r="H2072" s="466"/>
      <c r="I2072" s="466"/>
    </row>
    <row r="2073" spans="1:9" x14ac:dyDescent="0.2">
      <c r="A2073" s="466"/>
      <c r="B2073" s="466"/>
      <c r="C2073" s="466"/>
      <c r="D2073" s="466"/>
      <c r="E2073" s="466"/>
      <c r="F2073" s="466"/>
      <c r="G2073" s="466"/>
      <c r="H2073" s="466"/>
      <c r="I2073" s="466"/>
    </row>
    <row r="2074" spans="1:9" x14ac:dyDescent="0.2">
      <c r="A2074" s="466"/>
      <c r="B2074" s="466"/>
      <c r="C2074" s="466"/>
      <c r="D2074" s="466"/>
      <c r="E2074" s="466"/>
      <c r="F2074" s="466"/>
      <c r="G2074" s="466"/>
      <c r="H2074" s="466"/>
      <c r="I2074" s="466"/>
    </row>
    <row r="2075" spans="1:9" x14ac:dyDescent="0.2">
      <c r="A2075" s="466"/>
      <c r="B2075" s="466"/>
      <c r="C2075" s="466"/>
      <c r="D2075" s="466"/>
      <c r="E2075" s="466"/>
      <c r="F2075" s="466"/>
      <c r="G2075" s="466"/>
      <c r="H2075" s="466"/>
      <c r="I2075" s="466"/>
    </row>
    <row r="2076" spans="1:9" x14ac:dyDescent="0.2">
      <c r="A2076" s="466"/>
      <c r="B2076" s="466"/>
      <c r="C2076" s="466"/>
      <c r="D2076" s="466"/>
      <c r="E2076" s="466"/>
      <c r="F2076" s="466"/>
      <c r="G2076" s="466"/>
      <c r="H2076" s="466"/>
      <c r="I2076" s="466"/>
    </row>
    <row r="2077" spans="1:9" x14ac:dyDescent="0.2">
      <c r="A2077" s="466"/>
      <c r="B2077" s="466"/>
      <c r="C2077" s="466"/>
      <c r="D2077" s="466"/>
      <c r="E2077" s="466"/>
      <c r="F2077" s="466"/>
      <c r="G2077" s="466"/>
      <c r="H2077" s="466"/>
      <c r="I2077" s="466"/>
    </row>
    <row r="2078" spans="1:9" x14ac:dyDescent="0.2">
      <c r="A2078" s="466"/>
      <c r="B2078" s="466"/>
      <c r="C2078" s="466"/>
      <c r="D2078" s="466"/>
      <c r="E2078" s="466"/>
      <c r="F2078" s="466"/>
      <c r="G2078" s="466"/>
      <c r="H2078" s="466"/>
      <c r="I2078" s="466"/>
    </row>
    <row r="2079" spans="1:9" x14ac:dyDescent="0.2">
      <c r="A2079" s="466"/>
      <c r="B2079" s="466"/>
      <c r="C2079" s="466"/>
      <c r="D2079" s="466"/>
      <c r="E2079" s="466"/>
      <c r="F2079" s="466"/>
      <c r="G2079" s="466"/>
      <c r="H2079" s="466"/>
      <c r="I2079" s="466"/>
    </row>
    <row r="2080" spans="1:9" x14ac:dyDescent="0.2">
      <c r="A2080" s="466"/>
      <c r="B2080" s="466"/>
      <c r="C2080" s="466"/>
      <c r="D2080" s="466"/>
      <c r="E2080" s="466"/>
      <c r="F2080" s="466"/>
      <c r="G2080" s="466"/>
      <c r="H2080" s="466"/>
      <c r="I2080" s="466"/>
    </row>
    <row r="2081" spans="1:9" x14ac:dyDescent="0.2">
      <c r="A2081" s="466"/>
      <c r="B2081" s="466"/>
      <c r="C2081" s="466"/>
      <c r="D2081" s="466"/>
      <c r="E2081" s="466"/>
      <c r="F2081" s="466"/>
      <c r="G2081" s="466"/>
      <c r="H2081" s="466"/>
      <c r="I2081" s="466"/>
    </row>
    <row r="2082" spans="1:9" x14ac:dyDescent="0.2">
      <c r="A2082" s="466"/>
      <c r="B2082" s="466"/>
      <c r="C2082" s="466"/>
      <c r="D2082" s="466"/>
      <c r="E2082" s="466"/>
      <c r="F2082" s="466"/>
      <c r="G2082" s="466"/>
      <c r="H2082" s="466"/>
      <c r="I2082" s="466"/>
    </row>
    <row r="2083" spans="1:9" x14ac:dyDescent="0.2">
      <c r="A2083" s="466"/>
      <c r="B2083" s="466"/>
      <c r="C2083" s="466"/>
      <c r="D2083" s="466"/>
      <c r="E2083" s="466"/>
      <c r="F2083" s="466"/>
      <c r="G2083" s="466"/>
      <c r="H2083" s="466"/>
      <c r="I2083" s="466"/>
    </row>
    <row r="2084" spans="1:9" x14ac:dyDescent="0.2">
      <c r="A2084" s="466"/>
      <c r="B2084" s="466"/>
      <c r="C2084" s="466"/>
      <c r="D2084" s="466"/>
      <c r="E2084" s="466"/>
      <c r="F2084" s="466"/>
      <c r="G2084" s="466"/>
      <c r="H2084" s="466"/>
      <c r="I2084" s="466"/>
    </row>
    <row r="2085" spans="1:9" x14ac:dyDescent="0.2">
      <c r="A2085" s="466"/>
      <c r="B2085" s="466"/>
      <c r="C2085" s="466"/>
      <c r="D2085" s="466"/>
      <c r="E2085" s="466"/>
      <c r="F2085" s="466"/>
      <c r="G2085" s="466"/>
      <c r="H2085" s="466"/>
      <c r="I2085" s="466"/>
    </row>
    <row r="2086" spans="1:9" x14ac:dyDescent="0.2">
      <c r="A2086" s="466"/>
      <c r="B2086" s="466"/>
      <c r="C2086" s="466"/>
      <c r="D2086" s="466"/>
      <c r="E2086" s="466"/>
      <c r="F2086" s="466"/>
      <c r="G2086" s="466"/>
      <c r="H2086" s="466"/>
      <c r="I2086" s="466"/>
    </row>
    <row r="2087" spans="1:9" x14ac:dyDescent="0.2">
      <c r="A2087" s="466"/>
      <c r="B2087" s="466"/>
      <c r="C2087" s="466"/>
      <c r="D2087" s="466"/>
      <c r="E2087" s="466"/>
      <c r="F2087" s="466"/>
      <c r="G2087" s="466"/>
      <c r="H2087" s="466"/>
      <c r="I2087" s="466"/>
    </row>
    <row r="2088" spans="1:9" x14ac:dyDescent="0.2">
      <c r="A2088" s="466"/>
      <c r="B2088" s="466"/>
      <c r="C2088" s="466"/>
      <c r="D2088" s="466"/>
      <c r="E2088" s="466"/>
      <c r="F2088" s="466"/>
      <c r="G2088" s="466"/>
      <c r="H2088" s="466"/>
      <c r="I2088" s="466"/>
    </row>
    <row r="2089" spans="1:9" x14ac:dyDescent="0.2">
      <c r="A2089" s="466"/>
      <c r="B2089" s="466"/>
      <c r="C2089" s="466"/>
      <c r="D2089" s="466"/>
      <c r="E2089" s="466"/>
      <c r="F2089" s="466"/>
      <c r="G2089" s="466"/>
      <c r="H2089" s="466"/>
      <c r="I2089" s="466"/>
    </row>
    <row r="2090" spans="1:9" x14ac:dyDescent="0.2">
      <c r="A2090" s="466"/>
      <c r="B2090" s="466"/>
      <c r="C2090" s="466"/>
      <c r="D2090" s="466"/>
      <c r="E2090" s="466"/>
      <c r="F2090" s="466"/>
      <c r="G2090" s="466"/>
      <c r="H2090" s="466"/>
      <c r="I2090" s="466"/>
    </row>
    <row r="2091" spans="1:9" x14ac:dyDescent="0.2">
      <c r="A2091" s="466"/>
      <c r="B2091" s="466"/>
      <c r="C2091" s="466"/>
      <c r="D2091" s="466"/>
      <c r="E2091" s="466"/>
      <c r="F2091" s="466"/>
      <c r="G2091" s="466"/>
      <c r="H2091" s="466"/>
      <c r="I2091" s="466"/>
    </row>
    <row r="2092" spans="1:9" x14ac:dyDescent="0.2">
      <c r="A2092" s="466"/>
      <c r="B2092" s="466"/>
      <c r="C2092" s="466"/>
      <c r="D2092" s="466"/>
      <c r="E2092" s="466"/>
      <c r="F2092" s="466"/>
      <c r="G2092" s="466"/>
      <c r="H2092" s="466"/>
      <c r="I2092" s="466"/>
    </row>
    <row r="2093" spans="1:9" x14ac:dyDescent="0.2">
      <c r="A2093" s="466"/>
      <c r="B2093" s="466"/>
      <c r="C2093" s="466"/>
      <c r="D2093" s="466"/>
      <c r="E2093" s="466"/>
      <c r="F2093" s="466"/>
      <c r="G2093" s="466"/>
      <c r="H2093" s="466"/>
      <c r="I2093" s="466"/>
    </row>
    <row r="2094" spans="1:9" x14ac:dyDescent="0.2">
      <c r="A2094" s="466"/>
      <c r="B2094" s="466"/>
      <c r="C2094" s="466"/>
      <c r="D2094" s="466"/>
      <c r="E2094" s="466"/>
      <c r="F2094" s="466"/>
      <c r="G2094" s="466"/>
      <c r="H2094" s="466"/>
      <c r="I2094" s="466"/>
    </row>
    <row r="2095" spans="1:9" x14ac:dyDescent="0.2">
      <c r="A2095" s="466"/>
      <c r="B2095" s="466"/>
      <c r="C2095" s="466"/>
      <c r="D2095" s="466"/>
      <c r="E2095" s="466"/>
      <c r="F2095" s="466"/>
      <c r="G2095" s="466"/>
      <c r="H2095" s="466"/>
      <c r="I2095" s="466"/>
    </row>
    <row r="2096" spans="1:9" x14ac:dyDescent="0.2">
      <c r="A2096" s="466"/>
      <c r="B2096" s="466"/>
      <c r="C2096" s="466"/>
      <c r="D2096" s="466"/>
      <c r="E2096" s="466"/>
      <c r="F2096" s="466"/>
      <c r="G2096" s="466"/>
      <c r="H2096" s="466"/>
      <c r="I2096" s="466"/>
    </row>
    <row r="2097" spans="1:9" x14ac:dyDescent="0.2">
      <c r="A2097" s="466"/>
      <c r="B2097" s="466"/>
      <c r="C2097" s="466"/>
      <c r="D2097" s="466"/>
      <c r="E2097" s="466"/>
      <c r="F2097" s="466"/>
      <c r="G2097" s="466"/>
      <c r="H2097" s="466"/>
      <c r="I2097" s="466"/>
    </row>
    <row r="2098" spans="1:9" x14ac:dyDescent="0.2">
      <c r="A2098" s="466"/>
      <c r="B2098" s="466"/>
      <c r="C2098" s="466"/>
      <c r="D2098" s="466"/>
      <c r="E2098" s="466"/>
      <c r="F2098" s="466"/>
      <c r="G2098" s="466"/>
      <c r="H2098" s="466"/>
      <c r="I2098" s="466"/>
    </row>
    <row r="2099" spans="1:9" x14ac:dyDescent="0.2">
      <c r="A2099" s="466"/>
      <c r="B2099" s="466"/>
      <c r="C2099" s="466"/>
      <c r="D2099" s="466"/>
      <c r="E2099" s="466"/>
      <c r="F2099" s="466"/>
      <c r="G2099" s="466"/>
      <c r="H2099" s="466"/>
      <c r="I2099" s="466"/>
    </row>
    <row r="2100" spans="1:9" x14ac:dyDescent="0.2">
      <c r="A2100" s="466"/>
      <c r="B2100" s="466"/>
      <c r="C2100" s="466"/>
      <c r="D2100" s="466"/>
      <c r="E2100" s="466"/>
      <c r="F2100" s="466"/>
      <c r="G2100" s="466"/>
      <c r="H2100" s="466"/>
      <c r="I2100" s="466"/>
    </row>
    <row r="2101" spans="1:9" x14ac:dyDescent="0.2">
      <c r="A2101" s="466"/>
      <c r="B2101" s="466"/>
      <c r="C2101" s="466"/>
      <c r="D2101" s="466"/>
      <c r="E2101" s="466"/>
      <c r="F2101" s="466"/>
      <c r="G2101" s="466"/>
      <c r="H2101" s="466"/>
      <c r="I2101" s="466"/>
    </row>
    <row r="2102" spans="1:9" x14ac:dyDescent="0.2">
      <c r="A2102" s="466"/>
      <c r="B2102" s="466"/>
      <c r="C2102" s="466"/>
      <c r="D2102" s="466"/>
      <c r="E2102" s="466"/>
      <c r="F2102" s="466"/>
      <c r="G2102" s="466"/>
      <c r="H2102" s="466"/>
      <c r="I2102" s="466"/>
    </row>
    <row r="2103" spans="1:9" x14ac:dyDescent="0.2">
      <c r="A2103" s="466"/>
      <c r="B2103" s="466"/>
      <c r="C2103" s="466"/>
      <c r="D2103" s="466"/>
      <c r="E2103" s="466"/>
      <c r="F2103" s="466"/>
      <c r="G2103" s="466"/>
      <c r="H2103" s="466"/>
      <c r="I2103" s="466"/>
    </row>
    <row r="2104" spans="1:9" x14ac:dyDescent="0.2">
      <c r="A2104" s="466"/>
      <c r="B2104" s="466"/>
      <c r="C2104" s="466"/>
      <c r="D2104" s="466"/>
      <c r="E2104" s="466"/>
      <c r="F2104" s="466"/>
      <c r="G2104" s="466"/>
      <c r="H2104" s="466"/>
      <c r="I2104" s="466"/>
    </row>
    <row r="2105" spans="1:9" x14ac:dyDescent="0.2">
      <c r="A2105" s="466"/>
      <c r="B2105" s="466"/>
      <c r="C2105" s="466"/>
      <c r="D2105" s="466"/>
      <c r="E2105" s="466"/>
      <c r="F2105" s="466"/>
      <c r="G2105" s="466"/>
      <c r="H2105" s="466"/>
      <c r="I2105" s="466"/>
    </row>
    <row r="2106" spans="1:9" x14ac:dyDescent="0.2">
      <c r="A2106" s="466"/>
      <c r="B2106" s="466"/>
      <c r="C2106" s="466"/>
      <c r="D2106" s="466"/>
      <c r="E2106" s="466"/>
      <c r="F2106" s="466"/>
      <c r="G2106" s="466"/>
      <c r="H2106" s="466"/>
      <c r="I2106" s="466"/>
    </row>
    <row r="2107" spans="1:9" x14ac:dyDescent="0.2">
      <c r="A2107" s="466"/>
      <c r="B2107" s="466"/>
      <c r="C2107" s="466"/>
      <c r="D2107" s="466"/>
      <c r="E2107" s="466"/>
      <c r="F2107" s="466"/>
      <c r="G2107" s="466"/>
      <c r="H2107" s="466"/>
      <c r="I2107" s="466"/>
    </row>
    <row r="2108" spans="1:9" x14ac:dyDescent="0.2">
      <c r="A2108" s="466"/>
      <c r="B2108" s="466"/>
      <c r="C2108" s="466"/>
      <c r="D2108" s="466"/>
      <c r="E2108" s="466"/>
      <c r="F2108" s="466"/>
      <c r="G2108" s="466"/>
      <c r="H2108" s="466"/>
      <c r="I2108" s="466"/>
    </row>
    <row r="2109" spans="1:9" x14ac:dyDescent="0.2">
      <c r="A2109" s="466"/>
      <c r="B2109" s="466"/>
      <c r="C2109" s="466"/>
      <c r="D2109" s="466"/>
      <c r="E2109" s="466"/>
      <c r="F2109" s="466"/>
      <c r="G2109" s="466"/>
      <c r="H2109" s="466"/>
      <c r="I2109" s="466"/>
    </row>
    <row r="2110" spans="1:9" x14ac:dyDescent="0.2">
      <c r="A2110" s="466"/>
      <c r="B2110" s="466"/>
      <c r="C2110" s="466"/>
      <c r="D2110" s="466"/>
      <c r="E2110" s="466"/>
      <c r="F2110" s="466"/>
      <c r="G2110" s="466"/>
      <c r="H2110" s="466"/>
      <c r="I2110" s="466"/>
    </row>
    <row r="2111" spans="1:9" x14ac:dyDescent="0.2">
      <c r="A2111" s="466"/>
      <c r="B2111" s="466"/>
      <c r="C2111" s="466"/>
      <c r="D2111" s="466"/>
      <c r="E2111" s="466"/>
      <c r="F2111" s="466"/>
      <c r="G2111" s="466"/>
      <c r="H2111" s="466"/>
      <c r="I2111" s="466"/>
    </row>
    <row r="2112" spans="1:9" x14ac:dyDescent="0.2">
      <c r="A2112" s="466"/>
      <c r="B2112" s="466"/>
      <c r="C2112" s="466"/>
      <c r="D2112" s="466"/>
      <c r="E2112" s="466"/>
      <c r="F2112" s="466"/>
      <c r="G2112" s="466"/>
      <c r="H2112" s="466"/>
      <c r="I2112" s="466"/>
    </row>
    <row r="2113" spans="1:9" x14ac:dyDescent="0.2">
      <c r="A2113" s="466"/>
      <c r="B2113" s="466"/>
      <c r="C2113" s="466"/>
      <c r="D2113" s="466"/>
      <c r="E2113" s="466"/>
      <c r="F2113" s="466"/>
      <c r="G2113" s="466"/>
      <c r="H2113" s="466"/>
      <c r="I2113" s="466"/>
    </row>
    <row r="2114" spans="1:9" x14ac:dyDescent="0.2">
      <c r="A2114" s="466"/>
      <c r="B2114" s="466"/>
      <c r="C2114" s="466"/>
      <c r="D2114" s="466"/>
      <c r="E2114" s="466"/>
      <c r="F2114" s="466"/>
      <c r="G2114" s="466"/>
      <c r="H2114" s="466"/>
      <c r="I2114" s="466"/>
    </row>
    <row r="2115" spans="1:9" x14ac:dyDescent="0.2">
      <c r="A2115" s="466"/>
      <c r="B2115" s="466"/>
      <c r="C2115" s="466"/>
      <c r="D2115" s="466"/>
      <c r="E2115" s="466"/>
      <c r="F2115" s="466"/>
      <c r="G2115" s="466"/>
      <c r="H2115" s="466"/>
      <c r="I2115" s="466"/>
    </row>
    <row r="2116" spans="1:9" x14ac:dyDescent="0.2">
      <c r="A2116" s="466"/>
      <c r="B2116" s="466"/>
      <c r="C2116" s="466"/>
      <c r="D2116" s="466"/>
      <c r="E2116" s="466"/>
      <c r="F2116" s="466"/>
      <c r="G2116" s="466"/>
      <c r="H2116" s="466"/>
      <c r="I2116" s="466"/>
    </row>
    <row r="2117" spans="1:9" x14ac:dyDescent="0.2">
      <c r="A2117" s="466"/>
      <c r="B2117" s="466"/>
      <c r="C2117" s="466"/>
      <c r="D2117" s="466"/>
      <c r="E2117" s="466"/>
      <c r="F2117" s="466"/>
      <c r="G2117" s="466"/>
      <c r="H2117" s="466"/>
      <c r="I2117" s="466"/>
    </row>
    <row r="2118" spans="1:9" x14ac:dyDescent="0.2">
      <c r="A2118" s="466"/>
      <c r="B2118" s="466"/>
      <c r="C2118" s="466"/>
      <c r="D2118" s="466"/>
      <c r="E2118" s="466"/>
      <c r="F2118" s="466"/>
      <c r="G2118" s="466"/>
      <c r="H2118" s="466"/>
      <c r="I2118" s="466"/>
    </row>
    <row r="2119" spans="1:9" x14ac:dyDescent="0.2">
      <c r="A2119" s="466"/>
      <c r="B2119" s="466"/>
      <c r="C2119" s="466"/>
      <c r="D2119" s="466"/>
      <c r="E2119" s="466"/>
      <c r="F2119" s="466"/>
      <c r="G2119" s="466"/>
      <c r="H2119" s="466"/>
      <c r="I2119" s="466"/>
    </row>
    <row r="2120" spans="1:9" x14ac:dyDescent="0.2">
      <c r="A2120" s="466"/>
      <c r="B2120" s="466"/>
      <c r="C2120" s="466"/>
      <c r="D2120" s="466"/>
      <c r="E2120" s="466"/>
      <c r="F2120" s="466"/>
      <c r="G2120" s="466"/>
      <c r="H2120" s="466"/>
      <c r="I2120" s="466"/>
    </row>
    <row r="2121" spans="1:9" x14ac:dyDescent="0.2">
      <c r="A2121" s="466"/>
      <c r="B2121" s="466"/>
      <c r="C2121" s="466"/>
      <c r="D2121" s="466"/>
      <c r="E2121" s="466"/>
      <c r="F2121" s="466"/>
      <c r="G2121" s="466"/>
      <c r="H2121" s="466"/>
      <c r="I2121" s="466"/>
    </row>
    <row r="2122" spans="1:9" x14ac:dyDescent="0.2">
      <c r="A2122" s="466"/>
      <c r="B2122" s="466"/>
      <c r="C2122" s="466"/>
      <c r="D2122" s="466"/>
      <c r="E2122" s="466"/>
      <c r="F2122" s="466"/>
      <c r="G2122" s="466"/>
      <c r="H2122" s="466"/>
      <c r="I2122" s="466"/>
    </row>
    <row r="2123" spans="1:9" x14ac:dyDescent="0.2">
      <c r="A2123" s="466"/>
      <c r="B2123" s="466"/>
      <c r="C2123" s="466"/>
      <c r="D2123" s="466"/>
      <c r="E2123" s="466"/>
      <c r="F2123" s="466"/>
      <c r="G2123" s="466"/>
      <c r="H2123" s="466"/>
      <c r="I2123" s="466"/>
    </row>
    <row r="2124" spans="1:9" x14ac:dyDescent="0.2">
      <c r="A2124" s="466"/>
      <c r="B2124" s="466"/>
      <c r="C2124" s="466"/>
      <c r="D2124" s="466"/>
      <c r="E2124" s="466"/>
      <c r="F2124" s="466"/>
      <c r="G2124" s="466"/>
      <c r="H2124" s="466"/>
      <c r="I2124" s="466"/>
    </row>
    <row r="2125" spans="1:9" x14ac:dyDescent="0.2">
      <c r="A2125" s="466"/>
      <c r="B2125" s="466"/>
      <c r="C2125" s="466"/>
      <c r="D2125" s="466"/>
      <c r="E2125" s="466"/>
      <c r="F2125" s="466"/>
      <c r="G2125" s="466"/>
      <c r="H2125" s="466"/>
      <c r="I2125" s="466"/>
    </row>
    <row r="2126" spans="1:9" x14ac:dyDescent="0.2">
      <c r="A2126" s="466"/>
      <c r="B2126" s="466"/>
      <c r="C2126" s="466"/>
      <c r="D2126" s="466"/>
      <c r="E2126" s="466"/>
      <c r="F2126" s="466"/>
      <c r="G2126" s="466"/>
      <c r="H2126" s="466"/>
      <c r="I2126" s="466"/>
    </row>
    <row r="2127" spans="1:9" x14ac:dyDescent="0.2">
      <c r="A2127" s="466"/>
      <c r="B2127" s="466"/>
      <c r="C2127" s="466"/>
      <c r="D2127" s="466"/>
      <c r="E2127" s="466"/>
      <c r="F2127" s="466"/>
      <c r="G2127" s="466"/>
      <c r="H2127" s="466"/>
      <c r="I2127" s="466"/>
    </row>
    <row r="2128" spans="1:9" x14ac:dyDescent="0.2">
      <c r="A2128" s="466"/>
      <c r="B2128" s="466"/>
      <c r="C2128" s="466"/>
      <c r="D2128" s="466"/>
      <c r="E2128" s="466"/>
      <c r="F2128" s="466"/>
      <c r="G2128" s="466"/>
      <c r="H2128" s="466"/>
      <c r="I2128" s="466"/>
    </row>
    <row r="2129" spans="1:9" x14ac:dyDescent="0.2">
      <c r="A2129" s="466"/>
      <c r="B2129" s="466"/>
      <c r="C2129" s="466"/>
      <c r="D2129" s="466"/>
      <c r="E2129" s="466"/>
      <c r="F2129" s="466"/>
      <c r="G2129" s="466"/>
      <c r="H2129" s="466"/>
      <c r="I2129" s="466"/>
    </row>
    <row r="2130" spans="1:9" x14ac:dyDescent="0.2">
      <c r="A2130" s="466"/>
      <c r="B2130" s="466"/>
      <c r="C2130" s="466"/>
      <c r="D2130" s="466"/>
      <c r="E2130" s="466"/>
      <c r="F2130" s="466"/>
      <c r="G2130" s="466"/>
      <c r="H2130" s="466"/>
      <c r="I2130" s="466"/>
    </row>
    <row r="2131" spans="1:9" x14ac:dyDescent="0.2">
      <c r="A2131" s="466"/>
      <c r="B2131" s="466"/>
      <c r="C2131" s="466"/>
      <c r="D2131" s="466"/>
      <c r="E2131" s="466"/>
      <c r="F2131" s="466"/>
      <c r="G2131" s="466"/>
      <c r="H2131" s="466"/>
      <c r="I2131" s="466"/>
    </row>
    <row r="2132" spans="1:9" x14ac:dyDescent="0.2">
      <c r="A2132" s="466"/>
      <c r="B2132" s="466"/>
      <c r="C2132" s="466"/>
      <c r="D2132" s="466"/>
      <c r="E2132" s="466"/>
      <c r="F2132" s="466"/>
      <c r="G2132" s="466"/>
      <c r="H2132" s="466"/>
      <c r="I2132" s="466"/>
    </row>
    <row r="2133" spans="1:9" x14ac:dyDescent="0.2">
      <c r="A2133" s="466"/>
      <c r="B2133" s="466"/>
      <c r="C2133" s="466"/>
      <c r="D2133" s="466"/>
      <c r="E2133" s="466"/>
      <c r="F2133" s="466"/>
      <c r="G2133" s="466"/>
      <c r="H2133" s="466"/>
      <c r="I2133" s="466"/>
    </row>
    <row r="2134" spans="1:9" x14ac:dyDescent="0.2">
      <c r="A2134" s="466"/>
      <c r="B2134" s="466"/>
      <c r="C2134" s="466"/>
      <c r="D2134" s="466"/>
      <c r="E2134" s="466"/>
      <c r="F2134" s="466"/>
      <c r="G2134" s="466"/>
      <c r="H2134" s="466"/>
      <c r="I2134" s="466"/>
    </row>
    <row r="2135" spans="1:9" x14ac:dyDescent="0.2">
      <c r="A2135" s="466"/>
      <c r="B2135" s="466"/>
      <c r="C2135" s="466"/>
      <c r="D2135" s="466"/>
      <c r="E2135" s="466"/>
      <c r="F2135" s="466"/>
      <c r="G2135" s="466"/>
      <c r="H2135" s="466"/>
      <c r="I2135" s="466"/>
    </row>
    <row r="2136" spans="1:9" x14ac:dyDescent="0.2">
      <c r="A2136" s="466"/>
      <c r="B2136" s="466"/>
      <c r="C2136" s="466"/>
      <c r="D2136" s="466"/>
      <c r="E2136" s="466"/>
      <c r="F2136" s="466"/>
      <c r="G2136" s="466"/>
      <c r="H2136" s="466"/>
      <c r="I2136" s="466"/>
    </row>
    <row r="2137" spans="1:9" x14ac:dyDescent="0.2">
      <c r="A2137" s="466"/>
      <c r="B2137" s="466"/>
      <c r="C2137" s="466"/>
      <c r="D2137" s="466"/>
      <c r="E2137" s="466"/>
      <c r="F2137" s="466"/>
      <c r="G2137" s="466"/>
      <c r="H2137" s="466"/>
      <c r="I2137" s="466"/>
    </row>
    <row r="2138" spans="1:9" x14ac:dyDescent="0.2">
      <c r="A2138" s="466"/>
      <c r="B2138" s="466"/>
      <c r="C2138" s="466"/>
      <c r="D2138" s="466"/>
      <c r="E2138" s="466"/>
      <c r="F2138" s="466"/>
      <c r="G2138" s="466"/>
      <c r="H2138" s="466"/>
      <c r="I2138" s="466"/>
    </row>
    <row r="2139" spans="1:9" x14ac:dyDescent="0.2">
      <c r="A2139" s="466"/>
      <c r="B2139" s="466"/>
      <c r="C2139" s="466"/>
      <c r="D2139" s="466"/>
      <c r="E2139" s="466"/>
      <c r="F2139" s="466"/>
      <c r="G2139" s="466"/>
      <c r="H2139" s="466"/>
      <c r="I2139" s="466"/>
    </row>
    <row r="2140" spans="1:9" x14ac:dyDescent="0.2">
      <c r="A2140" s="466"/>
      <c r="B2140" s="466"/>
      <c r="C2140" s="466"/>
      <c r="D2140" s="466"/>
      <c r="E2140" s="466"/>
      <c r="F2140" s="466"/>
      <c r="G2140" s="466"/>
      <c r="H2140" s="466"/>
      <c r="I2140" s="466"/>
    </row>
    <row r="2141" spans="1:9" x14ac:dyDescent="0.2">
      <c r="A2141" s="466"/>
      <c r="B2141" s="466"/>
      <c r="C2141" s="466"/>
      <c r="D2141" s="466"/>
      <c r="E2141" s="466"/>
      <c r="F2141" s="466"/>
      <c r="G2141" s="466"/>
      <c r="H2141" s="466"/>
      <c r="I2141" s="466"/>
    </row>
    <row r="2142" spans="1:9" x14ac:dyDescent="0.2">
      <c r="A2142" s="466"/>
      <c r="B2142" s="466"/>
      <c r="C2142" s="466"/>
      <c r="D2142" s="466"/>
      <c r="E2142" s="466"/>
      <c r="F2142" s="466"/>
      <c r="G2142" s="466"/>
      <c r="H2142" s="466"/>
      <c r="I2142" s="466"/>
    </row>
    <row r="2143" spans="1:9" x14ac:dyDescent="0.2">
      <c r="A2143" s="466"/>
      <c r="B2143" s="466"/>
      <c r="C2143" s="466"/>
      <c r="D2143" s="466"/>
      <c r="E2143" s="466"/>
      <c r="F2143" s="466"/>
      <c r="G2143" s="466"/>
      <c r="H2143" s="466"/>
      <c r="I2143" s="466"/>
    </row>
    <row r="2144" spans="1:9" x14ac:dyDescent="0.2">
      <c r="A2144" s="466"/>
      <c r="B2144" s="466"/>
      <c r="C2144" s="466"/>
      <c r="D2144" s="466"/>
      <c r="E2144" s="466"/>
      <c r="F2144" s="466"/>
      <c r="G2144" s="466"/>
      <c r="H2144" s="466"/>
      <c r="I2144" s="466"/>
    </row>
    <row r="2145" spans="1:9" x14ac:dyDescent="0.2">
      <c r="A2145" s="466"/>
      <c r="B2145" s="466"/>
      <c r="C2145" s="466"/>
      <c r="D2145" s="466"/>
      <c r="E2145" s="466"/>
      <c r="F2145" s="466"/>
      <c r="G2145" s="466"/>
      <c r="H2145" s="466"/>
      <c r="I2145" s="466"/>
    </row>
    <row r="2146" spans="1:9" x14ac:dyDescent="0.2">
      <c r="A2146" s="466"/>
      <c r="B2146" s="466"/>
      <c r="C2146" s="466"/>
      <c r="D2146" s="466"/>
      <c r="E2146" s="466"/>
      <c r="F2146" s="466"/>
      <c r="G2146" s="466"/>
      <c r="H2146" s="466"/>
      <c r="I2146" s="466"/>
    </row>
    <row r="2147" spans="1:9" x14ac:dyDescent="0.2">
      <c r="A2147" s="466"/>
      <c r="B2147" s="466"/>
      <c r="C2147" s="466"/>
      <c r="D2147" s="466"/>
      <c r="E2147" s="466"/>
      <c r="F2147" s="466"/>
      <c r="G2147" s="466"/>
      <c r="H2147" s="466"/>
      <c r="I2147" s="466"/>
    </row>
    <row r="2148" spans="1:9" x14ac:dyDescent="0.2">
      <c r="A2148" s="466"/>
      <c r="B2148" s="466"/>
      <c r="C2148" s="466"/>
      <c r="D2148" s="466"/>
      <c r="E2148" s="466"/>
      <c r="F2148" s="466"/>
      <c r="G2148" s="466"/>
      <c r="H2148" s="466"/>
      <c r="I2148" s="466"/>
    </row>
    <row r="2149" spans="1:9" x14ac:dyDescent="0.2">
      <c r="A2149" s="466"/>
      <c r="B2149" s="466"/>
      <c r="C2149" s="466"/>
      <c r="D2149" s="466"/>
      <c r="E2149" s="466"/>
      <c r="F2149" s="466"/>
      <c r="G2149" s="466"/>
      <c r="H2149" s="466"/>
      <c r="I2149" s="466"/>
    </row>
    <row r="2150" spans="1:9" x14ac:dyDescent="0.2">
      <c r="A2150" s="466"/>
      <c r="B2150" s="466"/>
      <c r="C2150" s="466"/>
      <c r="D2150" s="466"/>
      <c r="E2150" s="466"/>
      <c r="F2150" s="466"/>
      <c r="G2150" s="466"/>
      <c r="H2150" s="466"/>
      <c r="I2150" s="466"/>
    </row>
    <row r="2151" spans="1:9" x14ac:dyDescent="0.2">
      <c r="A2151" s="466"/>
      <c r="B2151" s="466"/>
      <c r="C2151" s="466"/>
      <c r="D2151" s="466"/>
      <c r="E2151" s="466"/>
      <c r="F2151" s="466"/>
      <c r="G2151" s="466"/>
      <c r="H2151" s="466"/>
      <c r="I2151" s="466"/>
    </row>
    <row r="2152" spans="1:9" x14ac:dyDescent="0.2">
      <c r="A2152" s="466"/>
      <c r="B2152" s="466"/>
      <c r="C2152" s="466"/>
      <c r="D2152" s="466"/>
      <c r="E2152" s="466"/>
      <c r="F2152" s="466"/>
      <c r="G2152" s="466"/>
      <c r="H2152" s="466"/>
      <c r="I2152" s="466"/>
    </row>
    <row r="2153" spans="1:9" x14ac:dyDescent="0.2">
      <c r="A2153" s="466"/>
      <c r="B2153" s="466"/>
      <c r="C2153" s="466"/>
      <c r="D2153" s="466"/>
      <c r="E2153" s="466"/>
      <c r="F2153" s="466"/>
      <c r="G2153" s="466"/>
      <c r="H2153" s="466"/>
      <c r="I2153" s="466"/>
    </row>
    <row r="2154" spans="1:9" x14ac:dyDescent="0.2">
      <c r="A2154" s="466"/>
      <c r="B2154" s="466"/>
      <c r="C2154" s="466"/>
      <c r="D2154" s="466"/>
      <c r="E2154" s="466"/>
      <c r="F2154" s="466"/>
      <c r="G2154" s="466"/>
      <c r="H2154" s="466"/>
      <c r="I2154" s="466"/>
    </row>
    <row r="2155" spans="1:9" x14ac:dyDescent="0.2">
      <c r="A2155" s="466"/>
      <c r="B2155" s="466"/>
      <c r="C2155" s="466"/>
      <c r="D2155" s="466"/>
      <c r="E2155" s="466"/>
      <c r="F2155" s="466"/>
      <c r="G2155" s="466"/>
      <c r="H2155" s="466"/>
      <c r="I2155" s="466"/>
    </row>
    <row r="2156" spans="1:9" x14ac:dyDescent="0.2">
      <c r="A2156" s="466"/>
      <c r="B2156" s="466"/>
      <c r="C2156" s="466"/>
      <c r="D2156" s="466"/>
      <c r="E2156" s="466"/>
      <c r="F2156" s="466"/>
      <c r="G2156" s="466"/>
      <c r="H2156" s="466"/>
      <c r="I2156" s="466"/>
    </row>
    <row r="2157" spans="1:9" x14ac:dyDescent="0.2">
      <c r="A2157" s="466"/>
      <c r="B2157" s="466"/>
      <c r="C2157" s="466"/>
      <c r="D2157" s="466"/>
      <c r="E2157" s="466"/>
      <c r="F2157" s="466"/>
      <c r="G2157" s="466"/>
      <c r="H2157" s="466"/>
      <c r="I2157" s="466"/>
    </row>
    <row r="2158" spans="1:9" x14ac:dyDescent="0.2">
      <c r="A2158" s="466"/>
      <c r="B2158" s="466"/>
      <c r="C2158" s="466"/>
      <c r="D2158" s="466"/>
      <c r="E2158" s="466"/>
      <c r="F2158" s="466"/>
      <c r="G2158" s="466"/>
      <c r="H2158" s="466"/>
      <c r="I2158" s="466"/>
    </row>
    <row r="2159" spans="1:9" x14ac:dyDescent="0.2">
      <c r="A2159" s="466"/>
      <c r="B2159" s="466"/>
      <c r="C2159" s="466"/>
      <c r="D2159" s="466"/>
      <c r="E2159" s="466"/>
      <c r="F2159" s="466"/>
      <c r="G2159" s="466"/>
      <c r="H2159" s="466"/>
      <c r="I2159" s="466"/>
    </row>
    <row r="2160" spans="1:9" x14ac:dyDescent="0.2">
      <c r="A2160" s="466"/>
      <c r="B2160" s="466"/>
      <c r="C2160" s="466"/>
      <c r="D2160" s="466"/>
      <c r="E2160" s="466"/>
      <c r="F2160" s="466"/>
      <c r="G2160" s="466"/>
      <c r="H2160" s="466"/>
      <c r="I2160" s="466"/>
    </row>
    <row r="2161" spans="1:9" x14ac:dyDescent="0.2">
      <c r="A2161" s="466"/>
      <c r="B2161" s="466"/>
      <c r="C2161" s="466"/>
      <c r="D2161" s="466"/>
      <c r="E2161" s="466"/>
      <c r="F2161" s="466"/>
      <c r="G2161" s="466"/>
      <c r="H2161" s="466"/>
      <c r="I2161" s="466"/>
    </row>
    <row r="2162" spans="1:9" x14ac:dyDescent="0.2">
      <c r="A2162" s="466"/>
      <c r="B2162" s="466"/>
      <c r="C2162" s="466"/>
      <c r="D2162" s="466"/>
      <c r="E2162" s="466"/>
      <c r="F2162" s="466"/>
      <c r="G2162" s="466"/>
      <c r="H2162" s="466"/>
      <c r="I2162" s="466"/>
    </row>
    <row r="2163" spans="1:9" x14ac:dyDescent="0.2">
      <c r="A2163" s="466"/>
      <c r="B2163" s="466"/>
      <c r="C2163" s="466"/>
      <c r="D2163" s="466"/>
      <c r="E2163" s="466"/>
      <c r="F2163" s="466"/>
      <c r="G2163" s="466"/>
      <c r="H2163" s="466"/>
      <c r="I2163" s="466"/>
    </row>
    <row r="2164" spans="1:9" x14ac:dyDescent="0.2">
      <c r="A2164" s="466"/>
      <c r="B2164" s="466"/>
      <c r="C2164" s="466"/>
      <c r="D2164" s="466"/>
      <c r="E2164" s="466"/>
      <c r="F2164" s="466"/>
      <c r="G2164" s="466"/>
      <c r="H2164" s="466"/>
      <c r="I2164" s="466"/>
    </row>
    <row r="2165" spans="1:9" x14ac:dyDescent="0.2">
      <c r="A2165" s="466"/>
      <c r="B2165" s="466"/>
      <c r="C2165" s="466"/>
      <c r="D2165" s="466"/>
      <c r="E2165" s="466"/>
      <c r="F2165" s="466"/>
      <c r="G2165" s="466"/>
      <c r="H2165" s="466"/>
      <c r="I2165" s="466"/>
    </row>
    <row r="2166" spans="1:9" x14ac:dyDescent="0.2">
      <c r="A2166" s="466"/>
      <c r="B2166" s="466"/>
      <c r="C2166" s="466"/>
      <c r="D2166" s="466"/>
      <c r="E2166" s="466"/>
      <c r="F2166" s="466"/>
      <c r="G2166" s="466"/>
      <c r="H2166" s="466"/>
      <c r="I2166" s="466"/>
    </row>
    <row r="2167" spans="1:9" x14ac:dyDescent="0.2">
      <c r="A2167" s="466"/>
      <c r="B2167" s="466"/>
      <c r="C2167" s="466"/>
      <c r="D2167" s="466"/>
      <c r="E2167" s="466"/>
      <c r="F2167" s="466"/>
      <c r="G2167" s="466"/>
      <c r="H2167" s="466"/>
      <c r="I2167" s="466"/>
    </row>
    <row r="2168" spans="1:9" x14ac:dyDescent="0.2">
      <c r="A2168" s="466"/>
      <c r="B2168" s="466"/>
      <c r="C2168" s="466"/>
      <c r="D2168" s="466"/>
      <c r="E2168" s="466"/>
      <c r="F2168" s="466"/>
      <c r="G2168" s="466"/>
      <c r="H2168" s="466"/>
      <c r="I2168" s="466"/>
    </row>
    <row r="2169" spans="1:9" x14ac:dyDescent="0.2">
      <c r="A2169" s="466"/>
      <c r="B2169" s="466"/>
      <c r="C2169" s="466"/>
      <c r="D2169" s="466"/>
      <c r="E2169" s="466"/>
      <c r="F2169" s="466"/>
      <c r="G2169" s="466"/>
      <c r="H2169" s="466"/>
      <c r="I2169" s="466"/>
    </row>
    <row r="2170" spans="1:9" x14ac:dyDescent="0.2">
      <c r="A2170" s="466"/>
      <c r="B2170" s="466"/>
      <c r="C2170" s="466"/>
      <c r="D2170" s="466"/>
      <c r="E2170" s="466"/>
      <c r="F2170" s="466"/>
      <c r="G2170" s="466"/>
      <c r="H2170" s="466"/>
      <c r="I2170" s="466"/>
    </row>
    <row r="2171" spans="1:9" x14ac:dyDescent="0.2">
      <c r="A2171" s="466"/>
      <c r="B2171" s="466"/>
      <c r="C2171" s="466"/>
      <c r="D2171" s="466"/>
      <c r="E2171" s="466"/>
      <c r="F2171" s="466"/>
      <c r="G2171" s="466"/>
      <c r="H2171" s="466"/>
      <c r="I2171" s="466"/>
    </row>
    <row r="2172" spans="1:9" x14ac:dyDescent="0.2">
      <c r="A2172" s="466"/>
      <c r="B2172" s="466"/>
      <c r="C2172" s="466"/>
      <c r="D2172" s="466"/>
      <c r="E2172" s="466"/>
      <c r="F2172" s="466"/>
      <c r="G2172" s="466"/>
      <c r="H2172" s="466"/>
      <c r="I2172" s="466"/>
    </row>
    <row r="2173" spans="1:9" x14ac:dyDescent="0.2">
      <c r="A2173" s="466"/>
      <c r="B2173" s="466"/>
      <c r="C2173" s="466"/>
      <c r="D2173" s="466"/>
      <c r="E2173" s="466"/>
      <c r="F2173" s="466"/>
      <c r="G2173" s="466"/>
      <c r="H2173" s="466"/>
      <c r="I2173" s="466"/>
    </row>
    <row r="2174" spans="1:9" x14ac:dyDescent="0.2">
      <c r="A2174" s="466"/>
      <c r="B2174" s="466"/>
      <c r="C2174" s="466"/>
      <c r="D2174" s="466"/>
      <c r="E2174" s="466"/>
      <c r="F2174" s="466"/>
      <c r="G2174" s="466"/>
      <c r="H2174" s="466"/>
      <c r="I2174" s="466"/>
    </row>
    <row r="2175" spans="1:9" x14ac:dyDescent="0.2">
      <c r="A2175" s="466"/>
      <c r="B2175" s="466"/>
      <c r="C2175" s="466"/>
      <c r="D2175" s="466"/>
      <c r="E2175" s="466"/>
      <c r="F2175" s="466"/>
      <c r="G2175" s="466"/>
      <c r="H2175" s="466"/>
      <c r="I2175" s="466"/>
    </row>
    <row r="2176" spans="1:9" x14ac:dyDescent="0.2">
      <c r="A2176" s="466"/>
      <c r="B2176" s="466"/>
      <c r="C2176" s="466"/>
      <c r="D2176" s="466"/>
      <c r="E2176" s="466"/>
      <c r="F2176" s="466"/>
      <c r="G2176" s="466"/>
      <c r="H2176" s="466"/>
      <c r="I2176" s="466"/>
    </row>
    <row r="2177" spans="1:9" x14ac:dyDescent="0.2">
      <c r="A2177" s="466"/>
      <c r="B2177" s="466"/>
      <c r="C2177" s="466"/>
      <c r="D2177" s="466"/>
      <c r="E2177" s="466"/>
      <c r="F2177" s="466"/>
      <c r="G2177" s="466"/>
      <c r="H2177" s="466"/>
      <c r="I2177" s="466"/>
    </row>
    <row r="2178" spans="1:9" x14ac:dyDescent="0.2">
      <c r="A2178" s="466"/>
      <c r="B2178" s="466"/>
      <c r="C2178" s="466"/>
      <c r="D2178" s="466"/>
      <c r="E2178" s="466"/>
      <c r="F2178" s="466"/>
      <c r="G2178" s="466"/>
      <c r="H2178" s="466"/>
      <c r="I2178" s="466"/>
    </row>
    <row r="2179" spans="1:9" x14ac:dyDescent="0.2">
      <c r="A2179" s="466"/>
      <c r="B2179" s="466"/>
      <c r="C2179" s="466"/>
      <c r="D2179" s="466"/>
      <c r="E2179" s="466"/>
      <c r="F2179" s="466"/>
      <c r="G2179" s="466"/>
      <c r="H2179" s="466"/>
      <c r="I2179" s="466"/>
    </row>
    <row r="2180" spans="1:9" x14ac:dyDescent="0.2">
      <c r="A2180" s="466"/>
      <c r="B2180" s="466"/>
      <c r="C2180" s="466"/>
      <c r="D2180" s="466"/>
      <c r="E2180" s="466"/>
      <c r="F2180" s="466"/>
      <c r="G2180" s="466"/>
      <c r="H2180" s="466"/>
      <c r="I2180" s="466"/>
    </row>
    <row r="2181" spans="1:9" x14ac:dyDescent="0.2">
      <c r="A2181" s="466"/>
      <c r="B2181" s="466"/>
      <c r="C2181" s="466"/>
      <c r="D2181" s="466"/>
      <c r="E2181" s="466"/>
      <c r="F2181" s="466"/>
      <c r="G2181" s="466"/>
      <c r="H2181" s="466"/>
      <c r="I2181" s="466"/>
    </row>
    <row r="2182" spans="1:9" x14ac:dyDescent="0.2">
      <c r="A2182" s="466"/>
      <c r="B2182" s="466"/>
      <c r="C2182" s="466"/>
      <c r="D2182" s="466"/>
      <c r="E2182" s="466"/>
      <c r="F2182" s="466"/>
      <c r="G2182" s="466"/>
      <c r="H2182" s="466"/>
      <c r="I2182" s="466"/>
    </row>
    <row r="2183" spans="1:9" x14ac:dyDescent="0.2">
      <c r="A2183" s="466"/>
      <c r="B2183" s="466"/>
      <c r="C2183" s="466"/>
      <c r="D2183" s="466"/>
      <c r="E2183" s="466"/>
      <c r="F2183" s="466"/>
      <c r="G2183" s="466"/>
      <c r="H2183" s="466"/>
      <c r="I2183" s="466"/>
    </row>
    <row r="2184" spans="1:9" x14ac:dyDescent="0.2">
      <c r="A2184" s="466"/>
      <c r="B2184" s="466"/>
      <c r="C2184" s="466"/>
      <c r="D2184" s="466"/>
      <c r="E2184" s="466"/>
      <c r="F2184" s="466"/>
      <c r="G2184" s="466"/>
      <c r="H2184" s="466"/>
      <c r="I2184" s="466"/>
    </row>
    <row r="2185" spans="1:9" x14ac:dyDescent="0.2">
      <c r="A2185" s="466"/>
      <c r="B2185" s="466"/>
      <c r="C2185" s="466"/>
      <c r="D2185" s="466"/>
      <c r="E2185" s="466"/>
      <c r="F2185" s="466"/>
      <c r="G2185" s="466"/>
      <c r="H2185" s="466"/>
      <c r="I2185" s="466"/>
    </row>
    <row r="2186" spans="1:9" x14ac:dyDescent="0.2">
      <c r="A2186" s="466"/>
      <c r="B2186" s="466"/>
      <c r="C2186" s="466"/>
      <c r="D2186" s="466"/>
      <c r="E2186" s="466"/>
      <c r="F2186" s="466"/>
      <c r="G2186" s="466"/>
      <c r="H2186" s="466"/>
      <c r="I2186" s="466"/>
    </row>
    <row r="2187" spans="1:9" x14ac:dyDescent="0.2">
      <c r="A2187" s="466"/>
      <c r="B2187" s="466"/>
      <c r="C2187" s="466"/>
      <c r="D2187" s="466"/>
      <c r="E2187" s="466"/>
      <c r="F2187" s="466"/>
      <c r="G2187" s="466"/>
      <c r="H2187" s="466"/>
      <c r="I2187" s="466"/>
    </row>
    <row r="2188" spans="1:9" x14ac:dyDescent="0.2">
      <c r="A2188" s="466"/>
      <c r="B2188" s="466"/>
      <c r="C2188" s="466"/>
      <c r="D2188" s="466"/>
      <c r="E2188" s="466"/>
      <c r="F2188" s="466"/>
      <c r="G2188" s="466"/>
      <c r="H2188" s="466"/>
      <c r="I2188" s="466"/>
    </row>
    <row r="2189" spans="1:9" x14ac:dyDescent="0.2">
      <c r="A2189" s="466"/>
      <c r="B2189" s="466"/>
      <c r="C2189" s="466"/>
      <c r="D2189" s="466"/>
      <c r="E2189" s="466"/>
      <c r="F2189" s="466"/>
      <c r="G2189" s="466"/>
      <c r="H2189" s="466"/>
      <c r="I2189" s="466"/>
    </row>
    <row r="2190" spans="1:9" x14ac:dyDescent="0.2">
      <c r="A2190" s="466"/>
      <c r="B2190" s="466"/>
      <c r="C2190" s="466"/>
      <c r="D2190" s="466"/>
      <c r="E2190" s="466"/>
      <c r="F2190" s="466"/>
      <c r="G2190" s="466"/>
      <c r="H2190" s="466"/>
      <c r="I2190" s="466"/>
    </row>
    <row r="2191" spans="1:9" x14ac:dyDescent="0.2">
      <c r="A2191" s="466"/>
      <c r="B2191" s="466"/>
      <c r="C2191" s="466"/>
      <c r="D2191" s="466"/>
      <c r="E2191" s="466"/>
      <c r="F2191" s="466"/>
      <c r="G2191" s="466"/>
      <c r="H2191" s="466"/>
      <c r="I2191" s="466"/>
    </row>
    <row r="2192" spans="1:9" x14ac:dyDescent="0.2">
      <c r="A2192" s="466"/>
      <c r="B2192" s="466"/>
      <c r="C2192" s="466"/>
      <c r="D2192" s="466"/>
      <c r="E2192" s="466"/>
      <c r="F2192" s="466"/>
      <c r="G2192" s="466"/>
      <c r="H2192" s="466"/>
      <c r="I2192" s="466"/>
    </row>
    <row r="2193" spans="1:9" x14ac:dyDescent="0.2">
      <c r="A2193" s="466"/>
      <c r="B2193" s="466"/>
      <c r="C2193" s="466"/>
      <c r="D2193" s="466"/>
      <c r="E2193" s="466"/>
      <c r="F2193" s="466"/>
      <c r="G2193" s="466"/>
      <c r="H2193" s="466"/>
      <c r="I2193" s="466"/>
    </row>
    <row r="2194" spans="1:9" x14ac:dyDescent="0.2">
      <c r="A2194" s="466"/>
      <c r="B2194" s="466"/>
      <c r="C2194" s="466"/>
      <c r="D2194" s="466"/>
      <c r="E2194" s="466"/>
      <c r="F2194" s="466"/>
      <c r="G2194" s="466"/>
      <c r="H2194" s="466"/>
      <c r="I2194" s="466"/>
    </row>
    <row r="2195" spans="1:9" x14ac:dyDescent="0.2">
      <c r="A2195" s="466"/>
      <c r="B2195" s="466"/>
      <c r="C2195" s="466"/>
      <c r="D2195" s="466"/>
      <c r="E2195" s="466"/>
      <c r="F2195" s="466"/>
      <c r="G2195" s="466"/>
      <c r="H2195" s="466"/>
      <c r="I2195" s="466"/>
    </row>
    <row r="2196" spans="1:9" x14ac:dyDescent="0.2">
      <c r="A2196" s="466"/>
      <c r="B2196" s="466"/>
      <c r="C2196" s="466"/>
      <c r="D2196" s="466"/>
      <c r="E2196" s="466"/>
      <c r="F2196" s="466"/>
      <c r="G2196" s="466"/>
      <c r="H2196" s="466"/>
      <c r="I2196" s="466"/>
    </row>
    <row r="2197" spans="1:9" x14ac:dyDescent="0.2">
      <c r="A2197" s="466"/>
      <c r="B2197" s="466"/>
      <c r="C2197" s="466"/>
      <c r="D2197" s="466"/>
      <c r="E2197" s="466"/>
      <c r="F2197" s="466"/>
      <c r="G2197" s="466"/>
      <c r="H2197" s="466"/>
      <c r="I2197" s="466"/>
    </row>
    <row r="2198" spans="1:9" x14ac:dyDescent="0.2">
      <c r="A2198" s="466"/>
      <c r="B2198" s="466"/>
      <c r="C2198" s="466"/>
      <c r="D2198" s="466"/>
      <c r="E2198" s="466"/>
      <c r="F2198" s="466"/>
      <c r="G2198" s="466"/>
      <c r="H2198" s="466"/>
      <c r="I2198" s="466"/>
    </row>
    <row r="2199" spans="1:9" x14ac:dyDescent="0.2">
      <c r="A2199" s="466"/>
      <c r="B2199" s="466"/>
      <c r="C2199" s="466"/>
      <c r="D2199" s="466"/>
      <c r="E2199" s="466"/>
      <c r="F2199" s="466"/>
      <c r="G2199" s="466"/>
      <c r="H2199" s="466"/>
      <c r="I2199" s="466"/>
    </row>
    <row r="2200" spans="1:9" x14ac:dyDescent="0.2">
      <c r="A2200" s="466"/>
      <c r="B2200" s="466"/>
      <c r="C2200" s="466"/>
      <c r="D2200" s="466"/>
      <c r="E2200" s="466"/>
      <c r="F2200" s="466"/>
      <c r="G2200" s="466"/>
      <c r="H2200" s="466"/>
      <c r="I2200" s="466"/>
    </row>
    <row r="2201" spans="1:9" x14ac:dyDescent="0.2">
      <c r="A2201" s="466"/>
      <c r="B2201" s="466"/>
      <c r="C2201" s="466"/>
      <c r="D2201" s="466"/>
      <c r="E2201" s="466"/>
      <c r="F2201" s="466"/>
      <c r="G2201" s="466"/>
      <c r="H2201" s="466"/>
      <c r="I2201" s="466"/>
    </row>
    <row r="2202" spans="1:9" x14ac:dyDescent="0.2">
      <c r="A2202" s="466"/>
      <c r="B2202" s="466"/>
      <c r="C2202" s="466"/>
      <c r="D2202" s="466"/>
      <c r="E2202" s="466"/>
      <c r="F2202" s="466"/>
      <c r="G2202" s="466"/>
      <c r="H2202" s="466"/>
      <c r="I2202" s="466"/>
    </row>
    <row r="2203" spans="1:9" x14ac:dyDescent="0.2">
      <c r="A2203" s="466"/>
      <c r="B2203" s="466"/>
      <c r="C2203" s="466"/>
      <c r="D2203" s="466"/>
      <c r="E2203" s="466"/>
      <c r="F2203" s="466"/>
      <c r="G2203" s="466"/>
      <c r="H2203" s="466"/>
      <c r="I2203" s="466"/>
    </row>
    <row r="2204" spans="1:9" x14ac:dyDescent="0.2">
      <c r="A2204" s="466"/>
      <c r="B2204" s="466"/>
      <c r="C2204" s="466"/>
      <c r="D2204" s="466"/>
      <c r="E2204" s="466"/>
      <c r="F2204" s="466"/>
      <c r="G2204" s="466"/>
      <c r="H2204" s="466"/>
      <c r="I2204" s="466"/>
    </row>
    <row r="2205" spans="1:9" x14ac:dyDescent="0.2">
      <c r="A2205" s="466"/>
      <c r="B2205" s="466"/>
      <c r="C2205" s="466"/>
      <c r="D2205" s="466"/>
      <c r="E2205" s="466"/>
      <c r="F2205" s="466"/>
      <c r="G2205" s="466"/>
      <c r="H2205" s="466"/>
      <c r="I2205" s="466"/>
    </row>
    <row r="2206" spans="1:9" x14ac:dyDescent="0.2">
      <c r="A2206" s="466"/>
      <c r="B2206" s="466"/>
      <c r="C2206" s="466"/>
      <c r="D2206" s="466"/>
      <c r="E2206" s="466"/>
      <c r="F2206" s="466"/>
      <c r="G2206" s="466"/>
      <c r="H2206" s="466"/>
      <c r="I2206" s="466"/>
    </row>
    <row r="2207" spans="1:9" x14ac:dyDescent="0.2">
      <c r="A2207" s="466"/>
      <c r="B2207" s="466"/>
      <c r="C2207" s="466"/>
      <c r="D2207" s="466"/>
      <c r="E2207" s="466"/>
      <c r="F2207" s="466"/>
      <c r="G2207" s="466"/>
      <c r="H2207" s="466"/>
      <c r="I2207" s="466"/>
    </row>
    <row r="2208" spans="1:9" x14ac:dyDescent="0.2">
      <c r="A2208" s="466"/>
      <c r="B2208" s="466"/>
      <c r="C2208" s="466"/>
      <c r="D2208" s="466"/>
      <c r="E2208" s="466"/>
      <c r="F2208" s="466"/>
      <c r="G2208" s="466"/>
      <c r="H2208" s="466"/>
      <c r="I2208" s="466"/>
    </row>
    <row r="2209" spans="1:9" x14ac:dyDescent="0.2">
      <c r="A2209" s="466"/>
      <c r="B2209" s="466"/>
      <c r="C2209" s="466"/>
      <c r="D2209" s="466"/>
      <c r="E2209" s="466"/>
      <c r="F2209" s="466"/>
      <c r="G2209" s="466"/>
      <c r="H2209" s="466"/>
      <c r="I2209" s="466"/>
    </row>
    <row r="2210" spans="1:9" x14ac:dyDescent="0.2">
      <c r="A2210" s="466"/>
      <c r="B2210" s="466"/>
      <c r="C2210" s="466"/>
      <c r="D2210" s="466"/>
      <c r="E2210" s="466"/>
      <c r="F2210" s="466"/>
      <c r="G2210" s="466"/>
      <c r="H2210" s="466"/>
      <c r="I2210" s="466"/>
    </row>
    <row r="2211" spans="1:9" x14ac:dyDescent="0.2">
      <c r="A2211" s="466"/>
      <c r="B2211" s="466"/>
      <c r="C2211" s="466"/>
      <c r="D2211" s="466"/>
      <c r="E2211" s="466"/>
      <c r="F2211" s="466"/>
      <c r="G2211" s="466"/>
      <c r="H2211" s="466"/>
      <c r="I2211" s="466"/>
    </row>
    <row r="2212" spans="1:9" x14ac:dyDescent="0.2">
      <c r="A2212" s="466"/>
      <c r="B2212" s="466"/>
      <c r="C2212" s="466"/>
      <c r="D2212" s="466"/>
      <c r="E2212" s="466"/>
      <c r="F2212" s="466"/>
      <c r="G2212" s="466"/>
      <c r="H2212" s="466"/>
      <c r="I2212" s="466"/>
    </row>
    <row r="2213" spans="1:9" x14ac:dyDescent="0.2">
      <c r="A2213" s="466"/>
      <c r="B2213" s="466"/>
      <c r="C2213" s="466"/>
      <c r="D2213" s="466"/>
      <c r="E2213" s="466"/>
      <c r="F2213" s="466"/>
      <c r="G2213" s="466"/>
      <c r="H2213" s="466"/>
      <c r="I2213" s="466"/>
    </row>
    <row r="2214" spans="1:9" x14ac:dyDescent="0.2">
      <c r="A2214" s="466"/>
      <c r="B2214" s="466"/>
      <c r="C2214" s="466"/>
      <c r="D2214" s="466"/>
      <c r="E2214" s="466"/>
      <c r="F2214" s="466"/>
      <c r="G2214" s="466"/>
      <c r="H2214" s="466"/>
      <c r="I2214" s="466"/>
    </row>
    <row r="2215" spans="1:9" x14ac:dyDescent="0.2">
      <c r="A2215" s="466"/>
      <c r="B2215" s="466"/>
      <c r="C2215" s="466"/>
      <c r="D2215" s="466"/>
      <c r="E2215" s="466"/>
      <c r="F2215" s="466"/>
      <c r="G2215" s="466"/>
      <c r="H2215" s="466"/>
      <c r="I2215" s="466"/>
    </row>
    <row r="2216" spans="1:9" x14ac:dyDescent="0.2">
      <c r="A2216" s="466"/>
      <c r="B2216" s="466"/>
      <c r="C2216" s="466"/>
      <c r="D2216" s="466"/>
      <c r="E2216" s="466"/>
      <c r="F2216" s="466"/>
      <c r="G2216" s="466"/>
      <c r="H2216" s="466"/>
      <c r="I2216" s="466"/>
    </row>
    <row r="2217" spans="1:9" x14ac:dyDescent="0.2">
      <c r="A2217" s="466"/>
      <c r="B2217" s="466"/>
      <c r="C2217" s="466"/>
      <c r="D2217" s="466"/>
      <c r="E2217" s="466"/>
      <c r="F2217" s="466"/>
      <c r="G2217" s="466"/>
      <c r="H2217" s="466"/>
      <c r="I2217" s="466"/>
    </row>
    <row r="2218" spans="1:9" x14ac:dyDescent="0.2">
      <c r="A2218" s="466"/>
      <c r="B2218" s="466"/>
      <c r="C2218" s="466"/>
      <c r="D2218" s="466"/>
      <c r="E2218" s="466"/>
      <c r="F2218" s="466"/>
      <c r="G2218" s="466"/>
      <c r="H2218" s="466"/>
      <c r="I2218" s="466"/>
    </row>
    <row r="2219" spans="1:9" x14ac:dyDescent="0.2">
      <c r="A2219" s="466"/>
      <c r="B2219" s="466"/>
      <c r="C2219" s="466"/>
      <c r="D2219" s="466"/>
      <c r="E2219" s="466"/>
      <c r="F2219" s="466"/>
      <c r="G2219" s="466"/>
      <c r="H2219" s="466"/>
      <c r="I2219" s="466"/>
    </row>
    <row r="2220" spans="1:9" x14ac:dyDescent="0.2">
      <c r="A2220" s="466"/>
      <c r="B2220" s="466"/>
      <c r="C2220" s="466"/>
      <c r="D2220" s="466"/>
      <c r="E2220" s="466"/>
      <c r="F2220" s="466"/>
      <c r="G2220" s="466"/>
      <c r="H2220" s="466"/>
      <c r="I2220" s="466"/>
    </row>
    <row r="2221" spans="1:9" x14ac:dyDescent="0.2">
      <c r="A2221" s="466"/>
      <c r="B2221" s="466"/>
      <c r="C2221" s="466"/>
      <c r="D2221" s="466"/>
      <c r="E2221" s="466"/>
      <c r="F2221" s="466"/>
      <c r="G2221" s="466"/>
      <c r="H2221" s="466"/>
      <c r="I2221" s="466"/>
    </row>
    <row r="2222" spans="1:9" x14ac:dyDescent="0.2">
      <c r="A2222" s="466"/>
      <c r="B2222" s="466"/>
      <c r="C2222" s="466"/>
      <c r="D2222" s="466"/>
      <c r="E2222" s="466"/>
      <c r="F2222" s="466"/>
      <c r="G2222" s="466"/>
      <c r="H2222" s="466"/>
      <c r="I2222" s="466"/>
    </row>
    <row r="2223" spans="1:9" x14ac:dyDescent="0.2">
      <c r="A2223" s="466"/>
      <c r="B2223" s="466"/>
      <c r="C2223" s="466"/>
      <c r="D2223" s="466"/>
      <c r="E2223" s="466"/>
      <c r="F2223" s="466"/>
      <c r="G2223" s="466"/>
      <c r="H2223" s="466"/>
      <c r="I2223" s="466"/>
    </row>
    <row r="2224" spans="1:9" x14ac:dyDescent="0.2">
      <c r="A2224" s="466"/>
      <c r="B2224" s="466"/>
      <c r="C2224" s="466"/>
      <c r="D2224" s="466"/>
      <c r="E2224" s="466"/>
      <c r="F2224" s="466"/>
      <c r="G2224" s="466"/>
      <c r="H2224" s="466"/>
      <c r="I2224" s="466"/>
    </row>
    <row r="2225" spans="1:9" x14ac:dyDescent="0.2">
      <c r="A2225" s="466"/>
      <c r="B2225" s="466"/>
      <c r="C2225" s="466"/>
      <c r="D2225" s="466"/>
      <c r="E2225" s="466"/>
      <c r="F2225" s="466"/>
      <c r="G2225" s="466"/>
      <c r="H2225" s="466"/>
      <c r="I2225" s="466"/>
    </row>
    <row r="2226" spans="1:9" x14ac:dyDescent="0.2">
      <c r="A2226" s="466"/>
      <c r="B2226" s="466"/>
      <c r="C2226" s="466"/>
      <c r="D2226" s="466"/>
      <c r="E2226" s="466"/>
      <c r="F2226" s="466"/>
      <c r="G2226" s="466"/>
      <c r="H2226" s="466"/>
      <c r="I2226" s="466"/>
    </row>
    <row r="2227" spans="1:9" x14ac:dyDescent="0.2">
      <c r="A2227" s="466"/>
      <c r="B2227" s="466"/>
      <c r="C2227" s="466"/>
      <c r="D2227" s="466"/>
      <c r="E2227" s="466"/>
      <c r="F2227" s="466"/>
      <c r="G2227" s="466"/>
      <c r="H2227" s="466"/>
      <c r="I2227" s="466"/>
    </row>
    <row r="2228" spans="1:9" x14ac:dyDescent="0.2">
      <c r="A2228" s="466"/>
      <c r="B2228" s="466"/>
      <c r="C2228" s="466"/>
      <c r="D2228" s="466"/>
      <c r="E2228" s="466"/>
      <c r="F2228" s="466"/>
      <c r="G2228" s="466"/>
      <c r="H2228" s="466"/>
      <c r="I2228" s="466"/>
    </row>
    <row r="2229" spans="1:9" x14ac:dyDescent="0.2">
      <c r="A2229" s="466"/>
      <c r="B2229" s="466"/>
      <c r="C2229" s="466"/>
      <c r="D2229" s="466"/>
      <c r="E2229" s="466"/>
      <c r="F2229" s="466"/>
      <c r="G2229" s="466"/>
      <c r="H2229" s="466"/>
      <c r="I2229" s="466"/>
    </row>
    <row r="2230" spans="1:9" x14ac:dyDescent="0.2">
      <c r="A2230" s="466"/>
      <c r="B2230" s="466"/>
      <c r="C2230" s="466"/>
      <c r="D2230" s="466"/>
      <c r="E2230" s="466"/>
      <c r="F2230" s="466"/>
      <c r="G2230" s="466"/>
      <c r="H2230" s="466"/>
      <c r="I2230" s="466"/>
    </row>
    <row r="2231" spans="1:9" x14ac:dyDescent="0.2">
      <c r="A2231" s="466"/>
      <c r="B2231" s="466"/>
      <c r="C2231" s="466"/>
      <c r="D2231" s="466"/>
      <c r="E2231" s="466"/>
      <c r="F2231" s="466"/>
      <c r="G2231" s="466"/>
      <c r="H2231" s="466"/>
      <c r="I2231" s="466"/>
    </row>
    <row r="2232" spans="1:9" x14ac:dyDescent="0.2">
      <c r="A2232" s="466"/>
      <c r="B2232" s="466"/>
      <c r="C2232" s="466"/>
      <c r="D2232" s="466"/>
      <c r="E2232" s="466"/>
      <c r="F2232" s="466"/>
      <c r="G2232" s="466"/>
      <c r="H2232" s="466"/>
      <c r="I2232" s="466"/>
    </row>
    <row r="2233" spans="1:9" x14ac:dyDescent="0.2">
      <c r="A2233" s="466"/>
      <c r="B2233" s="466"/>
      <c r="C2233" s="466"/>
      <c r="D2233" s="466"/>
      <c r="E2233" s="466"/>
      <c r="F2233" s="466"/>
      <c r="G2233" s="466"/>
      <c r="H2233" s="466"/>
      <c r="I2233" s="466"/>
    </row>
    <row r="2234" spans="1:9" x14ac:dyDescent="0.2">
      <c r="A2234" s="466"/>
      <c r="B2234" s="466"/>
      <c r="C2234" s="466"/>
      <c r="D2234" s="466"/>
      <c r="E2234" s="466"/>
      <c r="F2234" s="466"/>
      <c r="G2234" s="466"/>
      <c r="H2234" s="466"/>
      <c r="I2234" s="466"/>
    </row>
    <row r="2235" spans="1:9" x14ac:dyDescent="0.2">
      <c r="A2235" s="466"/>
      <c r="B2235" s="466"/>
      <c r="C2235" s="466"/>
      <c r="D2235" s="466"/>
      <c r="E2235" s="466"/>
      <c r="F2235" s="466"/>
      <c r="G2235" s="466"/>
      <c r="H2235" s="466"/>
      <c r="I2235" s="466"/>
    </row>
    <row r="2236" spans="1:9" x14ac:dyDescent="0.2">
      <c r="A2236" s="466"/>
      <c r="B2236" s="466"/>
      <c r="C2236" s="466"/>
      <c r="D2236" s="466"/>
      <c r="E2236" s="466"/>
      <c r="F2236" s="466"/>
      <c r="G2236" s="466"/>
      <c r="H2236" s="466"/>
      <c r="I2236" s="466"/>
    </row>
    <row r="2237" spans="1:9" x14ac:dyDescent="0.2">
      <c r="A2237" s="466"/>
      <c r="B2237" s="466"/>
      <c r="C2237" s="466"/>
      <c r="D2237" s="466"/>
      <c r="E2237" s="466"/>
      <c r="F2237" s="466"/>
      <c r="G2237" s="466"/>
      <c r="H2237" s="466"/>
      <c r="I2237" s="466"/>
    </row>
    <row r="2238" spans="1:9" x14ac:dyDescent="0.2">
      <c r="A2238" s="466"/>
      <c r="B2238" s="466"/>
      <c r="C2238" s="466"/>
      <c r="D2238" s="466"/>
      <c r="E2238" s="466"/>
      <c r="F2238" s="466"/>
      <c r="G2238" s="466"/>
      <c r="H2238" s="466"/>
      <c r="I2238" s="466"/>
    </row>
    <row r="2239" spans="1:9" x14ac:dyDescent="0.2">
      <c r="A2239" s="466"/>
      <c r="B2239" s="466"/>
      <c r="C2239" s="466"/>
      <c r="D2239" s="466"/>
      <c r="E2239" s="466"/>
      <c r="F2239" s="466"/>
      <c r="G2239" s="466"/>
      <c r="H2239" s="466"/>
      <c r="I2239" s="466"/>
    </row>
    <row r="2240" spans="1:9" x14ac:dyDescent="0.2">
      <c r="A2240" s="466"/>
      <c r="B2240" s="466"/>
      <c r="C2240" s="466"/>
      <c r="D2240" s="466"/>
      <c r="E2240" s="466"/>
      <c r="F2240" s="466"/>
      <c r="G2240" s="466"/>
      <c r="H2240" s="466"/>
      <c r="I2240" s="466"/>
    </row>
    <row r="2241" spans="1:9" x14ac:dyDescent="0.2">
      <c r="A2241" s="466"/>
      <c r="B2241" s="466"/>
      <c r="C2241" s="466"/>
      <c r="D2241" s="466"/>
      <c r="E2241" s="466"/>
      <c r="F2241" s="466"/>
      <c r="G2241" s="466"/>
      <c r="H2241" s="466"/>
      <c r="I2241" s="466"/>
    </row>
    <row r="2242" spans="1:9" x14ac:dyDescent="0.2">
      <c r="A2242" s="466"/>
      <c r="B2242" s="466"/>
      <c r="C2242" s="466"/>
      <c r="D2242" s="466"/>
      <c r="E2242" s="466"/>
      <c r="F2242" s="466"/>
      <c r="G2242" s="466"/>
      <c r="H2242" s="466"/>
      <c r="I2242" s="466"/>
    </row>
    <row r="2243" spans="1:9" x14ac:dyDescent="0.2">
      <c r="A2243" s="466"/>
      <c r="B2243" s="466"/>
      <c r="C2243" s="466"/>
      <c r="D2243" s="466"/>
      <c r="E2243" s="466"/>
      <c r="F2243" s="466"/>
      <c r="G2243" s="466"/>
      <c r="H2243" s="466"/>
      <c r="I2243" s="466"/>
    </row>
    <row r="2244" spans="1:9" x14ac:dyDescent="0.2">
      <c r="A2244" s="466"/>
      <c r="B2244" s="466"/>
      <c r="C2244" s="466"/>
      <c r="D2244" s="466"/>
      <c r="E2244" s="466"/>
      <c r="F2244" s="466"/>
      <c r="G2244" s="466"/>
      <c r="H2244" s="466"/>
      <c r="I2244" s="466"/>
    </row>
    <row r="2245" spans="1:9" x14ac:dyDescent="0.2">
      <c r="A2245" s="466"/>
      <c r="B2245" s="466"/>
      <c r="C2245" s="466"/>
      <c r="D2245" s="466"/>
      <c r="E2245" s="466"/>
      <c r="F2245" s="466"/>
      <c r="G2245" s="466"/>
      <c r="H2245" s="466"/>
      <c r="I2245" s="466"/>
    </row>
    <row r="2246" spans="1:9" x14ac:dyDescent="0.2">
      <c r="A2246" s="466"/>
      <c r="B2246" s="466"/>
      <c r="C2246" s="466"/>
      <c r="D2246" s="466"/>
      <c r="E2246" s="466"/>
      <c r="F2246" s="466"/>
      <c r="G2246" s="466"/>
      <c r="H2246" s="466"/>
      <c r="I2246" s="466"/>
    </row>
    <row r="2247" spans="1:9" x14ac:dyDescent="0.2">
      <c r="A2247" s="466"/>
      <c r="B2247" s="466"/>
      <c r="C2247" s="466"/>
      <c r="D2247" s="466"/>
      <c r="E2247" s="466"/>
      <c r="F2247" s="466"/>
      <c r="G2247" s="466"/>
      <c r="H2247" s="466"/>
      <c r="I2247" s="466"/>
    </row>
    <row r="2248" spans="1:9" x14ac:dyDescent="0.2">
      <c r="A2248" s="466"/>
      <c r="B2248" s="466"/>
      <c r="C2248" s="466"/>
      <c r="D2248" s="466"/>
      <c r="E2248" s="466"/>
      <c r="F2248" s="466"/>
      <c r="G2248" s="466"/>
      <c r="H2248" s="466"/>
      <c r="I2248" s="466"/>
    </row>
    <row r="2249" spans="1:9" x14ac:dyDescent="0.2">
      <c r="A2249" s="466"/>
      <c r="B2249" s="466"/>
      <c r="C2249" s="466"/>
      <c r="D2249" s="466"/>
      <c r="E2249" s="466"/>
      <c r="F2249" s="466"/>
      <c r="G2249" s="466"/>
      <c r="H2249" s="466"/>
      <c r="I2249" s="466"/>
    </row>
    <row r="2250" spans="1:9" x14ac:dyDescent="0.2">
      <c r="A2250" s="466"/>
      <c r="B2250" s="466"/>
      <c r="C2250" s="466"/>
      <c r="D2250" s="466"/>
      <c r="E2250" s="466"/>
      <c r="F2250" s="466"/>
      <c r="G2250" s="466"/>
      <c r="H2250" s="466"/>
      <c r="I2250" s="466"/>
    </row>
    <row r="2251" spans="1:9" x14ac:dyDescent="0.2">
      <c r="A2251" s="466"/>
      <c r="B2251" s="466"/>
      <c r="C2251" s="466"/>
      <c r="D2251" s="466"/>
      <c r="E2251" s="466"/>
      <c r="F2251" s="466"/>
      <c r="G2251" s="466"/>
      <c r="H2251" s="466"/>
      <c r="I2251" s="466"/>
    </row>
    <row r="2252" spans="1:9" x14ac:dyDescent="0.2">
      <c r="A2252" s="466"/>
      <c r="B2252" s="466"/>
      <c r="C2252" s="466"/>
      <c r="D2252" s="466"/>
      <c r="E2252" s="466"/>
      <c r="F2252" s="466"/>
      <c r="G2252" s="466"/>
      <c r="H2252" s="466"/>
      <c r="I2252" s="466"/>
    </row>
    <row r="2253" spans="1:9" x14ac:dyDescent="0.2">
      <c r="A2253" s="466"/>
      <c r="B2253" s="466"/>
      <c r="C2253" s="466"/>
      <c r="D2253" s="466"/>
      <c r="E2253" s="466"/>
      <c r="F2253" s="466"/>
      <c r="G2253" s="466"/>
      <c r="H2253" s="466"/>
      <c r="I2253" s="466"/>
    </row>
    <row r="2254" spans="1:9" x14ac:dyDescent="0.2">
      <c r="A2254" s="466"/>
      <c r="B2254" s="466"/>
      <c r="C2254" s="466"/>
      <c r="D2254" s="466"/>
      <c r="E2254" s="466"/>
      <c r="F2254" s="466"/>
      <c r="G2254" s="466"/>
      <c r="H2254" s="466"/>
      <c r="I2254" s="466"/>
    </row>
    <row r="2255" spans="1:9" x14ac:dyDescent="0.2">
      <c r="A2255" s="466"/>
      <c r="B2255" s="466"/>
      <c r="C2255" s="466"/>
      <c r="D2255" s="466"/>
      <c r="E2255" s="466"/>
      <c r="F2255" s="466"/>
      <c r="G2255" s="466"/>
      <c r="H2255" s="466"/>
      <c r="I2255" s="466"/>
    </row>
    <row r="2256" spans="1:9" x14ac:dyDescent="0.2">
      <c r="A2256" s="466"/>
      <c r="B2256" s="466"/>
      <c r="C2256" s="466"/>
      <c r="D2256" s="466"/>
      <c r="E2256" s="466"/>
      <c r="F2256" s="466"/>
      <c r="G2256" s="466"/>
      <c r="H2256" s="466"/>
      <c r="I2256" s="466"/>
    </row>
    <row r="2257" spans="1:9" x14ac:dyDescent="0.2">
      <c r="A2257" s="466"/>
      <c r="B2257" s="466"/>
      <c r="C2257" s="466"/>
      <c r="D2257" s="466"/>
      <c r="E2257" s="466"/>
      <c r="F2257" s="466"/>
      <c r="G2257" s="466"/>
      <c r="H2257" s="466"/>
      <c r="I2257" s="466"/>
    </row>
    <row r="2258" spans="1:9" x14ac:dyDescent="0.2">
      <c r="A2258" s="466"/>
      <c r="B2258" s="466"/>
      <c r="C2258" s="466"/>
      <c r="D2258" s="466"/>
      <c r="E2258" s="466"/>
      <c r="F2258" s="466"/>
      <c r="G2258" s="466"/>
      <c r="H2258" s="466"/>
      <c r="I2258" s="466"/>
    </row>
    <row r="2259" spans="1:9" x14ac:dyDescent="0.2">
      <c r="A2259" s="466"/>
      <c r="B2259" s="466"/>
      <c r="C2259" s="466"/>
      <c r="D2259" s="466"/>
      <c r="E2259" s="466"/>
      <c r="F2259" s="466"/>
      <c r="G2259" s="466"/>
      <c r="H2259" s="466"/>
      <c r="I2259" s="466"/>
    </row>
    <row r="2260" spans="1:9" x14ac:dyDescent="0.2">
      <c r="A2260" s="466"/>
      <c r="B2260" s="466"/>
      <c r="C2260" s="466"/>
      <c r="D2260" s="466"/>
      <c r="E2260" s="466"/>
      <c r="F2260" s="466"/>
      <c r="G2260" s="466"/>
      <c r="H2260" s="466"/>
      <c r="I2260" s="466"/>
    </row>
    <row r="2261" spans="1:9" x14ac:dyDescent="0.2">
      <c r="A2261" s="466"/>
      <c r="B2261" s="466"/>
      <c r="C2261" s="466"/>
      <c r="D2261" s="466"/>
      <c r="E2261" s="466"/>
      <c r="F2261" s="466"/>
      <c r="G2261" s="466"/>
      <c r="H2261" s="466"/>
      <c r="I2261" s="466"/>
    </row>
    <row r="2262" spans="1:9" x14ac:dyDescent="0.2">
      <c r="A2262" s="466"/>
      <c r="B2262" s="466"/>
      <c r="C2262" s="466"/>
      <c r="D2262" s="466"/>
      <c r="E2262" s="466"/>
      <c r="F2262" s="466"/>
      <c r="G2262" s="466"/>
      <c r="H2262" s="466"/>
      <c r="I2262" s="466"/>
    </row>
    <row r="2263" spans="1:9" x14ac:dyDescent="0.2">
      <c r="A2263" s="466"/>
      <c r="B2263" s="466"/>
      <c r="C2263" s="466"/>
      <c r="D2263" s="466"/>
      <c r="E2263" s="466"/>
      <c r="F2263" s="466"/>
      <c r="G2263" s="466"/>
      <c r="H2263" s="466"/>
      <c r="I2263" s="466"/>
    </row>
    <row r="2264" spans="1:9" x14ac:dyDescent="0.2">
      <c r="A2264" s="466"/>
      <c r="B2264" s="466"/>
      <c r="C2264" s="466"/>
      <c r="D2264" s="466"/>
      <c r="E2264" s="466"/>
      <c r="F2264" s="466"/>
      <c r="G2264" s="466"/>
      <c r="H2264" s="466"/>
      <c r="I2264" s="466"/>
    </row>
    <row r="2265" spans="1:9" x14ac:dyDescent="0.2">
      <c r="A2265" s="466"/>
      <c r="B2265" s="466"/>
      <c r="C2265" s="466"/>
      <c r="D2265" s="466"/>
      <c r="E2265" s="466"/>
      <c r="F2265" s="466"/>
      <c r="G2265" s="466"/>
      <c r="H2265" s="466"/>
      <c r="I2265" s="466"/>
    </row>
    <row r="2266" spans="1:9" x14ac:dyDescent="0.2">
      <c r="A2266" s="466"/>
      <c r="B2266" s="466"/>
      <c r="C2266" s="466"/>
      <c r="D2266" s="466"/>
      <c r="E2266" s="466"/>
      <c r="F2266" s="466"/>
      <c r="G2266" s="466"/>
      <c r="H2266" s="466"/>
      <c r="I2266" s="466"/>
    </row>
    <row r="2267" spans="1:9" x14ac:dyDescent="0.2">
      <c r="A2267" s="466"/>
      <c r="B2267" s="466"/>
      <c r="C2267" s="466"/>
      <c r="D2267" s="466"/>
      <c r="E2267" s="466"/>
      <c r="F2267" s="466"/>
      <c r="G2267" s="466"/>
      <c r="H2267" s="466"/>
      <c r="I2267" s="466"/>
    </row>
    <row r="2268" spans="1:9" x14ac:dyDescent="0.2">
      <c r="A2268" s="466"/>
      <c r="B2268" s="466"/>
      <c r="C2268" s="466"/>
      <c r="D2268" s="466"/>
      <c r="E2268" s="466"/>
      <c r="F2268" s="466"/>
      <c r="G2268" s="466"/>
      <c r="H2268" s="466"/>
      <c r="I2268" s="466"/>
    </row>
    <row r="2269" spans="1:9" x14ac:dyDescent="0.2">
      <c r="A2269" s="466"/>
      <c r="B2269" s="466"/>
      <c r="C2269" s="466"/>
      <c r="D2269" s="466"/>
      <c r="E2269" s="466"/>
      <c r="F2269" s="466"/>
      <c r="G2269" s="466"/>
      <c r="H2269" s="466"/>
      <c r="I2269" s="466"/>
    </row>
    <row r="2270" spans="1:9" x14ac:dyDescent="0.2">
      <c r="A2270" s="466"/>
      <c r="B2270" s="466"/>
      <c r="C2270" s="466"/>
      <c r="D2270" s="466"/>
      <c r="E2270" s="466"/>
      <c r="F2270" s="466"/>
      <c r="G2270" s="466"/>
      <c r="H2270" s="466"/>
      <c r="I2270" s="466"/>
    </row>
    <row r="2271" spans="1:9" x14ac:dyDescent="0.2">
      <c r="A2271" s="466"/>
      <c r="B2271" s="466"/>
      <c r="C2271" s="466"/>
      <c r="D2271" s="466"/>
      <c r="E2271" s="466"/>
      <c r="F2271" s="466"/>
      <c r="G2271" s="466"/>
      <c r="H2271" s="466"/>
      <c r="I2271" s="466"/>
    </row>
    <row r="2272" spans="1:9" x14ac:dyDescent="0.2">
      <c r="A2272" s="466"/>
      <c r="B2272" s="466"/>
      <c r="C2272" s="466"/>
      <c r="D2272" s="466"/>
      <c r="E2272" s="466"/>
      <c r="F2272" s="466"/>
      <c r="G2272" s="466"/>
      <c r="H2272" s="466"/>
      <c r="I2272" s="466"/>
    </row>
    <row r="2273" spans="1:9" x14ac:dyDescent="0.2">
      <c r="A2273" s="466"/>
      <c r="B2273" s="466"/>
      <c r="C2273" s="466"/>
      <c r="D2273" s="466"/>
      <c r="E2273" s="466"/>
      <c r="F2273" s="466"/>
      <c r="G2273" s="466"/>
      <c r="H2273" s="466"/>
      <c r="I2273" s="466"/>
    </row>
    <row r="2274" spans="1:9" x14ac:dyDescent="0.2">
      <c r="A2274" s="466"/>
      <c r="B2274" s="466"/>
      <c r="C2274" s="466"/>
      <c r="D2274" s="466"/>
      <c r="E2274" s="466"/>
      <c r="F2274" s="466"/>
      <c r="G2274" s="466"/>
      <c r="H2274" s="466"/>
      <c r="I2274" s="466"/>
    </row>
    <row r="2275" spans="1:9" x14ac:dyDescent="0.2">
      <c r="A2275" s="466"/>
      <c r="B2275" s="466"/>
      <c r="C2275" s="466"/>
      <c r="D2275" s="466"/>
      <c r="E2275" s="466"/>
      <c r="F2275" s="466"/>
      <c r="G2275" s="466"/>
      <c r="H2275" s="466"/>
      <c r="I2275" s="466"/>
    </row>
    <row r="2276" spans="1:9" x14ac:dyDescent="0.2">
      <c r="A2276" s="466"/>
      <c r="B2276" s="466"/>
      <c r="C2276" s="466"/>
      <c r="D2276" s="466"/>
      <c r="E2276" s="466"/>
      <c r="F2276" s="466"/>
      <c r="G2276" s="466"/>
      <c r="H2276" s="466"/>
      <c r="I2276" s="466"/>
    </row>
    <row r="2277" spans="1:9" x14ac:dyDescent="0.2">
      <c r="A2277" s="466"/>
      <c r="B2277" s="466"/>
      <c r="C2277" s="466"/>
      <c r="D2277" s="466"/>
      <c r="E2277" s="466"/>
      <c r="F2277" s="466"/>
      <c r="G2277" s="466"/>
      <c r="H2277" s="466"/>
      <c r="I2277" s="466"/>
    </row>
    <row r="2278" spans="1:9" x14ac:dyDescent="0.2">
      <c r="A2278" s="466"/>
      <c r="B2278" s="466"/>
      <c r="C2278" s="466"/>
      <c r="D2278" s="466"/>
      <c r="E2278" s="466"/>
      <c r="F2278" s="466"/>
      <c r="G2278" s="466"/>
      <c r="H2278" s="466"/>
      <c r="I2278" s="466"/>
    </row>
    <row r="2279" spans="1:9" x14ac:dyDescent="0.2">
      <c r="A2279" s="466"/>
      <c r="B2279" s="466"/>
      <c r="C2279" s="466"/>
      <c r="D2279" s="466"/>
      <c r="E2279" s="466"/>
      <c r="F2279" s="466"/>
      <c r="G2279" s="466"/>
      <c r="H2279" s="466"/>
      <c r="I2279" s="466"/>
    </row>
    <row r="2280" spans="1:9" x14ac:dyDescent="0.2">
      <c r="A2280" s="466"/>
      <c r="B2280" s="466"/>
      <c r="C2280" s="466"/>
      <c r="D2280" s="466"/>
      <c r="E2280" s="466"/>
      <c r="F2280" s="466"/>
      <c r="G2280" s="466"/>
      <c r="H2280" s="466"/>
      <c r="I2280" s="466"/>
    </row>
    <row r="2281" spans="1:9" x14ac:dyDescent="0.2">
      <c r="A2281" s="466"/>
      <c r="B2281" s="466"/>
      <c r="C2281" s="466"/>
      <c r="D2281" s="466"/>
      <c r="E2281" s="466"/>
      <c r="F2281" s="466"/>
      <c r="G2281" s="466"/>
      <c r="H2281" s="466"/>
      <c r="I2281" s="466"/>
    </row>
    <row r="2282" spans="1:9" x14ac:dyDescent="0.2">
      <c r="A2282" s="466"/>
      <c r="B2282" s="466"/>
      <c r="C2282" s="466"/>
      <c r="D2282" s="466"/>
      <c r="E2282" s="466"/>
      <c r="F2282" s="466"/>
      <c r="G2282" s="466"/>
      <c r="H2282" s="466"/>
      <c r="I2282" s="466"/>
    </row>
    <row r="2283" spans="1:9" x14ac:dyDescent="0.2">
      <c r="A2283" s="466"/>
      <c r="B2283" s="466"/>
      <c r="C2283" s="466"/>
      <c r="D2283" s="466"/>
      <c r="E2283" s="466"/>
      <c r="F2283" s="466"/>
      <c r="G2283" s="466"/>
      <c r="H2283" s="466"/>
      <c r="I2283" s="466"/>
    </row>
    <row r="2284" spans="1:9" x14ac:dyDescent="0.2">
      <c r="A2284" s="466"/>
      <c r="B2284" s="466"/>
      <c r="C2284" s="466"/>
      <c r="D2284" s="466"/>
      <c r="E2284" s="466"/>
      <c r="F2284" s="466"/>
      <c r="G2284" s="466"/>
      <c r="H2284" s="466"/>
      <c r="I2284" s="466"/>
    </row>
    <row r="2285" spans="1:9" x14ac:dyDescent="0.2">
      <c r="A2285" s="466"/>
      <c r="B2285" s="466"/>
      <c r="C2285" s="466"/>
      <c r="D2285" s="466"/>
      <c r="E2285" s="466"/>
      <c r="F2285" s="466"/>
      <c r="G2285" s="466"/>
      <c r="H2285" s="466"/>
      <c r="I2285" s="466"/>
    </row>
    <row r="2286" spans="1:9" x14ac:dyDescent="0.2">
      <c r="A2286" s="466"/>
      <c r="B2286" s="466"/>
      <c r="C2286" s="466"/>
      <c r="D2286" s="466"/>
      <c r="E2286" s="466"/>
      <c r="F2286" s="466"/>
      <c r="G2286" s="466"/>
      <c r="H2286" s="466"/>
      <c r="I2286" s="466"/>
    </row>
    <row r="2287" spans="1:9" x14ac:dyDescent="0.2">
      <c r="A2287" s="466"/>
      <c r="B2287" s="466"/>
      <c r="C2287" s="466"/>
      <c r="D2287" s="466"/>
      <c r="E2287" s="466"/>
      <c r="F2287" s="466"/>
      <c r="G2287" s="466"/>
      <c r="H2287" s="466"/>
      <c r="I2287" s="466"/>
    </row>
    <row r="2288" spans="1:9" x14ac:dyDescent="0.2">
      <c r="A2288" s="466"/>
      <c r="B2288" s="466"/>
      <c r="C2288" s="466"/>
      <c r="D2288" s="466"/>
      <c r="E2288" s="466"/>
      <c r="F2288" s="466"/>
      <c r="G2288" s="466"/>
      <c r="H2288" s="466"/>
      <c r="I2288" s="466"/>
    </row>
    <row r="2289" spans="1:9" x14ac:dyDescent="0.2">
      <c r="A2289" s="466"/>
      <c r="B2289" s="466"/>
      <c r="C2289" s="466"/>
      <c r="D2289" s="466"/>
      <c r="E2289" s="466"/>
      <c r="F2289" s="466"/>
      <c r="G2289" s="466"/>
      <c r="H2289" s="466"/>
      <c r="I2289" s="466"/>
    </row>
    <row r="2290" spans="1:9" x14ac:dyDescent="0.2">
      <c r="A2290" s="466"/>
      <c r="B2290" s="466"/>
      <c r="C2290" s="466"/>
      <c r="D2290" s="466"/>
      <c r="E2290" s="466"/>
      <c r="F2290" s="466"/>
      <c r="G2290" s="466"/>
      <c r="H2290" s="466"/>
      <c r="I2290" s="466"/>
    </row>
    <row r="2291" spans="1:9" x14ac:dyDescent="0.2">
      <c r="A2291" s="466"/>
      <c r="B2291" s="466"/>
      <c r="C2291" s="466"/>
      <c r="D2291" s="466"/>
      <c r="E2291" s="466"/>
      <c r="F2291" s="466"/>
      <c r="G2291" s="466"/>
      <c r="H2291" s="466"/>
      <c r="I2291" s="466"/>
    </row>
    <row r="2292" spans="1:9" x14ac:dyDescent="0.2">
      <c r="A2292" s="466"/>
      <c r="B2292" s="466"/>
      <c r="C2292" s="466"/>
      <c r="D2292" s="466"/>
      <c r="E2292" s="466"/>
      <c r="F2292" s="466"/>
      <c r="G2292" s="466"/>
      <c r="H2292" s="466"/>
      <c r="I2292" s="466"/>
    </row>
    <row r="2293" spans="1:9" x14ac:dyDescent="0.2">
      <c r="A2293" s="466"/>
      <c r="B2293" s="466"/>
      <c r="C2293" s="466"/>
      <c r="D2293" s="466"/>
      <c r="E2293" s="466"/>
      <c r="F2293" s="466"/>
      <c r="G2293" s="466"/>
      <c r="H2293" s="466"/>
      <c r="I2293" s="466"/>
    </row>
    <row r="2294" spans="1:9" x14ac:dyDescent="0.2">
      <c r="A2294" s="466"/>
      <c r="B2294" s="466"/>
      <c r="C2294" s="466"/>
      <c r="D2294" s="466"/>
      <c r="E2294" s="466"/>
      <c r="F2294" s="466"/>
      <c r="G2294" s="466"/>
      <c r="H2294" s="466"/>
      <c r="I2294" s="466"/>
    </row>
    <row r="2295" spans="1:9" x14ac:dyDescent="0.2">
      <c r="A2295" s="466"/>
      <c r="B2295" s="466"/>
      <c r="C2295" s="466"/>
      <c r="D2295" s="466"/>
      <c r="E2295" s="466"/>
      <c r="F2295" s="466"/>
      <c r="G2295" s="466"/>
      <c r="H2295" s="466"/>
      <c r="I2295" s="466"/>
    </row>
    <row r="2296" spans="1:9" x14ac:dyDescent="0.2">
      <c r="A2296" s="466"/>
      <c r="B2296" s="466"/>
      <c r="C2296" s="466"/>
      <c r="D2296" s="466"/>
      <c r="E2296" s="466"/>
      <c r="F2296" s="466"/>
      <c r="G2296" s="466"/>
      <c r="H2296" s="466"/>
      <c r="I2296" s="466"/>
    </row>
    <row r="2297" spans="1:9" x14ac:dyDescent="0.2">
      <c r="A2297" s="466"/>
      <c r="B2297" s="466"/>
      <c r="C2297" s="466"/>
      <c r="D2297" s="466"/>
      <c r="E2297" s="466"/>
      <c r="F2297" s="466"/>
      <c r="G2297" s="466"/>
      <c r="H2297" s="466"/>
      <c r="I2297" s="466"/>
    </row>
    <row r="2298" spans="1:9" x14ac:dyDescent="0.2">
      <c r="A2298" s="466"/>
      <c r="B2298" s="466"/>
      <c r="C2298" s="466"/>
      <c r="D2298" s="466"/>
      <c r="E2298" s="466"/>
      <c r="F2298" s="466"/>
      <c r="G2298" s="466"/>
      <c r="H2298" s="466"/>
      <c r="I2298" s="466"/>
    </row>
    <row r="2299" spans="1:9" x14ac:dyDescent="0.2">
      <c r="A2299" s="466"/>
      <c r="B2299" s="466"/>
      <c r="C2299" s="466"/>
      <c r="D2299" s="466"/>
      <c r="E2299" s="466"/>
      <c r="F2299" s="466"/>
      <c r="G2299" s="466"/>
      <c r="H2299" s="466"/>
      <c r="I2299" s="466"/>
    </row>
    <row r="2300" spans="1:9" x14ac:dyDescent="0.2">
      <c r="A2300" s="466"/>
      <c r="B2300" s="466"/>
      <c r="C2300" s="466"/>
      <c r="D2300" s="466"/>
      <c r="E2300" s="466"/>
      <c r="F2300" s="466"/>
      <c r="G2300" s="466"/>
      <c r="H2300" s="466"/>
      <c r="I2300" s="466"/>
    </row>
    <row r="2301" spans="1:9" x14ac:dyDescent="0.2">
      <c r="A2301" s="466"/>
      <c r="B2301" s="466"/>
      <c r="C2301" s="466"/>
      <c r="D2301" s="466"/>
      <c r="E2301" s="466"/>
      <c r="F2301" s="466"/>
      <c r="G2301" s="466"/>
      <c r="H2301" s="466"/>
      <c r="I2301" s="466"/>
    </row>
    <row r="2302" spans="1:9" x14ac:dyDescent="0.2">
      <c r="A2302" s="466"/>
      <c r="B2302" s="466"/>
      <c r="C2302" s="466"/>
      <c r="D2302" s="466"/>
      <c r="E2302" s="466"/>
      <c r="F2302" s="466"/>
      <c r="G2302" s="466"/>
      <c r="H2302" s="466"/>
      <c r="I2302" s="466"/>
    </row>
    <row r="2303" spans="1:9" x14ac:dyDescent="0.2">
      <c r="A2303" s="466"/>
      <c r="B2303" s="466"/>
      <c r="C2303" s="466"/>
      <c r="D2303" s="466"/>
      <c r="E2303" s="466"/>
      <c r="F2303" s="466"/>
      <c r="G2303" s="466"/>
      <c r="H2303" s="466"/>
      <c r="I2303" s="466"/>
    </row>
    <row r="2304" spans="1:9" x14ac:dyDescent="0.2">
      <c r="A2304" s="466"/>
      <c r="B2304" s="466"/>
      <c r="C2304" s="466"/>
      <c r="D2304" s="466"/>
      <c r="E2304" s="466"/>
      <c r="F2304" s="466"/>
      <c r="G2304" s="466"/>
      <c r="H2304" s="466"/>
      <c r="I2304" s="466"/>
    </row>
    <row r="2305" spans="1:9" x14ac:dyDescent="0.2">
      <c r="A2305" s="466"/>
      <c r="B2305" s="466"/>
      <c r="C2305" s="466"/>
      <c r="D2305" s="466"/>
      <c r="E2305" s="466"/>
      <c r="F2305" s="466"/>
      <c r="G2305" s="466"/>
      <c r="H2305" s="466"/>
      <c r="I2305" s="466"/>
    </row>
    <row r="2306" spans="1:9" x14ac:dyDescent="0.2">
      <c r="A2306" s="466"/>
      <c r="B2306" s="466"/>
      <c r="C2306" s="466"/>
      <c r="D2306" s="466"/>
      <c r="E2306" s="466"/>
      <c r="F2306" s="466"/>
      <c r="G2306" s="466"/>
      <c r="H2306" s="466"/>
      <c r="I2306" s="466"/>
    </row>
    <row r="2307" spans="1:9" x14ac:dyDescent="0.2">
      <c r="A2307" s="466"/>
      <c r="B2307" s="466"/>
      <c r="C2307" s="466"/>
      <c r="D2307" s="466"/>
      <c r="E2307" s="466"/>
      <c r="F2307" s="466"/>
      <c r="G2307" s="466"/>
      <c r="H2307" s="466"/>
      <c r="I2307" s="466"/>
    </row>
    <row r="2308" spans="1:9" x14ac:dyDescent="0.2">
      <c r="A2308" s="466"/>
      <c r="B2308" s="466"/>
      <c r="C2308" s="466"/>
      <c r="D2308" s="466"/>
      <c r="E2308" s="466"/>
      <c r="F2308" s="466"/>
      <c r="G2308" s="466"/>
      <c r="H2308" s="466"/>
      <c r="I2308" s="466"/>
    </row>
    <row r="2309" spans="1:9" x14ac:dyDescent="0.2">
      <c r="A2309" s="466"/>
      <c r="B2309" s="466"/>
      <c r="C2309" s="466"/>
      <c r="D2309" s="466"/>
      <c r="E2309" s="466"/>
      <c r="F2309" s="466"/>
      <c r="G2309" s="466"/>
      <c r="H2309" s="466"/>
      <c r="I2309" s="466"/>
    </row>
    <row r="2310" spans="1:9" x14ac:dyDescent="0.2">
      <c r="A2310" s="466"/>
      <c r="B2310" s="466"/>
      <c r="C2310" s="466"/>
      <c r="D2310" s="466"/>
      <c r="E2310" s="466"/>
      <c r="F2310" s="466"/>
      <c r="G2310" s="466"/>
      <c r="H2310" s="466"/>
      <c r="I2310" s="466"/>
    </row>
    <row r="2311" spans="1:9" x14ac:dyDescent="0.2">
      <c r="A2311" s="466"/>
      <c r="B2311" s="466"/>
      <c r="C2311" s="466"/>
      <c r="D2311" s="466"/>
      <c r="E2311" s="466"/>
      <c r="F2311" s="466"/>
      <c r="G2311" s="466"/>
      <c r="H2311" s="466"/>
      <c r="I2311" s="466"/>
    </row>
    <row r="2312" spans="1:9" x14ac:dyDescent="0.2">
      <c r="A2312" s="466"/>
      <c r="B2312" s="466"/>
      <c r="C2312" s="466"/>
      <c r="D2312" s="466"/>
      <c r="E2312" s="466"/>
      <c r="F2312" s="466"/>
      <c r="G2312" s="466"/>
      <c r="H2312" s="466"/>
      <c r="I2312" s="466"/>
    </row>
    <row r="2313" spans="1:9" x14ac:dyDescent="0.2">
      <c r="A2313" s="466"/>
      <c r="B2313" s="466"/>
      <c r="C2313" s="466"/>
      <c r="D2313" s="466"/>
      <c r="E2313" s="466"/>
      <c r="F2313" s="466"/>
      <c r="G2313" s="466"/>
      <c r="H2313" s="466"/>
      <c r="I2313" s="466"/>
    </row>
    <row r="2314" spans="1:9" x14ac:dyDescent="0.2">
      <c r="A2314" s="466"/>
      <c r="B2314" s="466"/>
      <c r="C2314" s="466"/>
      <c r="D2314" s="466"/>
      <c r="E2314" s="466"/>
      <c r="F2314" s="466"/>
      <c r="G2314" s="466"/>
      <c r="H2314" s="466"/>
      <c r="I2314" s="466"/>
    </row>
    <row r="2315" spans="1:9" x14ac:dyDescent="0.2">
      <c r="A2315" s="466"/>
      <c r="B2315" s="466"/>
      <c r="C2315" s="466"/>
      <c r="D2315" s="466"/>
      <c r="E2315" s="466"/>
      <c r="F2315" s="466"/>
      <c r="G2315" s="466"/>
      <c r="H2315" s="466"/>
      <c r="I2315" s="466"/>
    </row>
    <row r="2316" spans="1:9" x14ac:dyDescent="0.2">
      <c r="A2316" s="466"/>
      <c r="B2316" s="466"/>
      <c r="C2316" s="466"/>
      <c r="D2316" s="466"/>
      <c r="E2316" s="466"/>
      <c r="F2316" s="466"/>
      <c r="G2316" s="466"/>
      <c r="H2316" s="466"/>
      <c r="I2316" s="466"/>
    </row>
    <row r="2317" spans="1:9" x14ac:dyDescent="0.2">
      <c r="A2317" s="466"/>
      <c r="B2317" s="466"/>
      <c r="C2317" s="466"/>
      <c r="D2317" s="466"/>
      <c r="E2317" s="466"/>
      <c r="F2317" s="466"/>
      <c r="G2317" s="466"/>
      <c r="H2317" s="466"/>
      <c r="I2317" s="466"/>
    </row>
    <row r="2318" spans="1:9" x14ac:dyDescent="0.2">
      <c r="A2318" s="466"/>
      <c r="B2318" s="466"/>
      <c r="C2318" s="466"/>
      <c r="D2318" s="466"/>
      <c r="E2318" s="466"/>
      <c r="F2318" s="466"/>
      <c r="G2318" s="466"/>
      <c r="H2318" s="466"/>
      <c r="I2318" s="466"/>
    </row>
    <row r="2319" spans="1:9" x14ac:dyDescent="0.2">
      <c r="A2319" s="466"/>
      <c r="B2319" s="466"/>
      <c r="C2319" s="466"/>
      <c r="D2319" s="466"/>
      <c r="E2319" s="466"/>
      <c r="F2319" s="466"/>
      <c r="G2319" s="466"/>
      <c r="H2319" s="466"/>
      <c r="I2319" s="466"/>
    </row>
    <row r="2320" spans="1:9" x14ac:dyDescent="0.2">
      <c r="A2320" s="466"/>
      <c r="B2320" s="466"/>
      <c r="C2320" s="466"/>
      <c r="D2320" s="466"/>
      <c r="E2320" s="466"/>
      <c r="F2320" s="466"/>
      <c r="G2320" s="466"/>
      <c r="H2320" s="466"/>
      <c r="I2320" s="466"/>
    </row>
    <row r="2321" spans="1:9" x14ac:dyDescent="0.2">
      <c r="A2321" s="466"/>
      <c r="B2321" s="466"/>
      <c r="C2321" s="466"/>
      <c r="D2321" s="466"/>
      <c r="E2321" s="466"/>
      <c r="F2321" s="466"/>
      <c r="G2321" s="466"/>
      <c r="H2321" s="466"/>
      <c r="I2321" s="466"/>
    </row>
    <row r="2322" spans="1:9" x14ac:dyDescent="0.2">
      <c r="A2322" s="466"/>
      <c r="B2322" s="466"/>
      <c r="C2322" s="466"/>
      <c r="D2322" s="466"/>
      <c r="E2322" s="466"/>
      <c r="F2322" s="466"/>
      <c r="G2322" s="466"/>
      <c r="H2322" s="466"/>
      <c r="I2322" s="466"/>
    </row>
    <row r="2323" spans="1:9" x14ac:dyDescent="0.2">
      <c r="A2323" s="466"/>
      <c r="B2323" s="466"/>
      <c r="C2323" s="466"/>
      <c r="D2323" s="466"/>
      <c r="E2323" s="466"/>
      <c r="F2323" s="466"/>
      <c r="G2323" s="466"/>
      <c r="H2323" s="466"/>
      <c r="I2323" s="466"/>
    </row>
    <row r="2324" spans="1:9" x14ac:dyDescent="0.2">
      <c r="A2324" s="466"/>
      <c r="B2324" s="466"/>
      <c r="C2324" s="466"/>
      <c r="D2324" s="466"/>
      <c r="E2324" s="466"/>
      <c r="F2324" s="466"/>
      <c r="G2324" s="466"/>
      <c r="H2324" s="466"/>
      <c r="I2324" s="466"/>
    </row>
    <row r="2325" spans="1:9" x14ac:dyDescent="0.2">
      <c r="A2325" s="466"/>
      <c r="B2325" s="466"/>
      <c r="C2325" s="466"/>
      <c r="D2325" s="466"/>
      <c r="E2325" s="466"/>
      <c r="F2325" s="466"/>
      <c r="G2325" s="466"/>
      <c r="H2325" s="466"/>
      <c r="I2325" s="466"/>
    </row>
    <row r="2326" spans="1:9" x14ac:dyDescent="0.2">
      <c r="A2326" s="466"/>
      <c r="B2326" s="466"/>
      <c r="C2326" s="466"/>
      <c r="D2326" s="466"/>
      <c r="E2326" s="466"/>
      <c r="F2326" s="466"/>
      <c r="G2326" s="466"/>
      <c r="H2326" s="466"/>
      <c r="I2326" s="466"/>
    </row>
    <row r="2327" spans="1:9" x14ac:dyDescent="0.2">
      <c r="A2327" s="466"/>
      <c r="B2327" s="466"/>
      <c r="C2327" s="466"/>
      <c r="D2327" s="466"/>
      <c r="E2327" s="466"/>
      <c r="F2327" s="466"/>
      <c r="G2327" s="466"/>
      <c r="H2327" s="466"/>
      <c r="I2327" s="466"/>
    </row>
    <row r="2328" spans="1:9" x14ac:dyDescent="0.2">
      <c r="A2328" s="466"/>
      <c r="B2328" s="466"/>
      <c r="C2328" s="466"/>
      <c r="D2328" s="466"/>
      <c r="E2328" s="466"/>
      <c r="F2328" s="466"/>
      <c r="G2328" s="466"/>
      <c r="H2328" s="466"/>
      <c r="I2328" s="466"/>
    </row>
    <row r="2329" spans="1:9" x14ac:dyDescent="0.2">
      <c r="A2329" s="466"/>
      <c r="B2329" s="466"/>
      <c r="C2329" s="466"/>
      <c r="D2329" s="466"/>
      <c r="E2329" s="466"/>
      <c r="F2329" s="466"/>
      <c r="G2329" s="466"/>
      <c r="H2329" s="466"/>
      <c r="I2329" s="466"/>
    </row>
    <row r="2330" spans="1:9" x14ac:dyDescent="0.2">
      <c r="A2330" s="466"/>
      <c r="B2330" s="466"/>
      <c r="C2330" s="466"/>
      <c r="D2330" s="466"/>
      <c r="E2330" s="466"/>
      <c r="F2330" s="466"/>
      <c r="G2330" s="466"/>
      <c r="H2330" s="466"/>
      <c r="I2330" s="466"/>
    </row>
    <row r="2331" spans="1:9" x14ac:dyDescent="0.2">
      <c r="A2331" s="466"/>
      <c r="B2331" s="466"/>
      <c r="C2331" s="466"/>
      <c r="D2331" s="466"/>
      <c r="E2331" s="466"/>
      <c r="F2331" s="466"/>
      <c r="G2331" s="466"/>
      <c r="H2331" s="466"/>
      <c r="I2331" s="466"/>
    </row>
    <row r="2332" spans="1:9" x14ac:dyDescent="0.2">
      <c r="A2332" s="466"/>
      <c r="B2332" s="466"/>
      <c r="C2332" s="466"/>
      <c r="D2332" s="466"/>
      <c r="E2332" s="466"/>
      <c r="F2332" s="466"/>
      <c r="G2332" s="466"/>
      <c r="H2332" s="466"/>
      <c r="I2332" s="466"/>
    </row>
    <row r="2333" spans="1:9" x14ac:dyDescent="0.2">
      <c r="A2333" s="466"/>
      <c r="B2333" s="466"/>
      <c r="C2333" s="466"/>
      <c r="D2333" s="466"/>
      <c r="E2333" s="466"/>
      <c r="F2333" s="466"/>
      <c r="G2333" s="466"/>
      <c r="H2333" s="466"/>
      <c r="I2333" s="466"/>
    </row>
    <row r="2334" spans="1:9" x14ac:dyDescent="0.2">
      <c r="A2334" s="466"/>
      <c r="B2334" s="466"/>
      <c r="C2334" s="466"/>
      <c r="D2334" s="466"/>
      <c r="E2334" s="466"/>
      <c r="F2334" s="466"/>
      <c r="G2334" s="466"/>
      <c r="H2334" s="466"/>
      <c r="I2334" s="466"/>
    </row>
    <row r="2335" spans="1:9" x14ac:dyDescent="0.2">
      <c r="A2335" s="466"/>
      <c r="B2335" s="466"/>
      <c r="C2335" s="466"/>
      <c r="D2335" s="466"/>
      <c r="E2335" s="466"/>
      <c r="F2335" s="466"/>
      <c r="G2335" s="466"/>
      <c r="H2335" s="466"/>
      <c r="I2335" s="466"/>
    </row>
    <row r="2336" spans="1:9" x14ac:dyDescent="0.2">
      <c r="A2336" s="466"/>
      <c r="B2336" s="466"/>
      <c r="C2336" s="466"/>
      <c r="D2336" s="466"/>
      <c r="E2336" s="466"/>
      <c r="F2336" s="466"/>
      <c r="G2336" s="466"/>
      <c r="H2336" s="466"/>
      <c r="I2336" s="466"/>
    </row>
    <row r="2337" spans="1:9" x14ac:dyDescent="0.2">
      <c r="A2337" s="466"/>
      <c r="B2337" s="466"/>
      <c r="C2337" s="466"/>
      <c r="D2337" s="466"/>
      <c r="E2337" s="466"/>
      <c r="F2337" s="466"/>
      <c r="G2337" s="466"/>
      <c r="H2337" s="466"/>
      <c r="I2337" s="466"/>
    </row>
    <row r="2338" spans="1:9" x14ac:dyDescent="0.2">
      <c r="A2338" s="466"/>
      <c r="B2338" s="466"/>
      <c r="C2338" s="466"/>
      <c r="D2338" s="466"/>
      <c r="E2338" s="466"/>
      <c r="F2338" s="466"/>
      <c r="G2338" s="466"/>
      <c r="H2338" s="466"/>
      <c r="I2338" s="466"/>
    </row>
    <row r="2339" spans="1:9" x14ac:dyDescent="0.2">
      <c r="A2339" s="466"/>
      <c r="B2339" s="466"/>
      <c r="C2339" s="466"/>
      <c r="D2339" s="466"/>
      <c r="E2339" s="466"/>
      <c r="F2339" s="466"/>
      <c r="G2339" s="466"/>
      <c r="H2339" s="466"/>
      <c r="I2339" s="466"/>
    </row>
    <row r="2340" spans="1:9" x14ac:dyDescent="0.2">
      <c r="A2340" s="466"/>
      <c r="B2340" s="466"/>
      <c r="C2340" s="466"/>
      <c r="D2340" s="466"/>
      <c r="E2340" s="466"/>
      <c r="F2340" s="466"/>
      <c r="G2340" s="466"/>
      <c r="H2340" s="466"/>
      <c r="I2340" s="466"/>
    </row>
    <row r="2341" spans="1:9" x14ac:dyDescent="0.2">
      <c r="A2341" s="466"/>
      <c r="B2341" s="466"/>
      <c r="C2341" s="466"/>
      <c r="D2341" s="466"/>
      <c r="E2341" s="466"/>
      <c r="F2341" s="466"/>
      <c r="G2341" s="466"/>
      <c r="H2341" s="466"/>
      <c r="I2341" s="466"/>
    </row>
    <row r="2342" spans="1:9" x14ac:dyDescent="0.2">
      <c r="A2342" s="466"/>
      <c r="B2342" s="466"/>
      <c r="C2342" s="466"/>
      <c r="D2342" s="466"/>
      <c r="E2342" s="466"/>
      <c r="F2342" s="466"/>
      <c r="G2342" s="466"/>
      <c r="H2342" s="466"/>
      <c r="I2342" s="466"/>
    </row>
    <row r="2343" spans="1:9" x14ac:dyDescent="0.2">
      <c r="A2343" s="466"/>
      <c r="B2343" s="466"/>
      <c r="C2343" s="466"/>
      <c r="D2343" s="466"/>
      <c r="E2343" s="466"/>
      <c r="F2343" s="466"/>
      <c r="G2343" s="466"/>
      <c r="H2343" s="466"/>
      <c r="I2343" s="466"/>
    </row>
    <row r="2344" spans="1:9" x14ac:dyDescent="0.2">
      <c r="A2344" s="466"/>
      <c r="B2344" s="466"/>
      <c r="C2344" s="466"/>
      <c r="D2344" s="466"/>
      <c r="E2344" s="466"/>
      <c r="F2344" s="466"/>
      <c r="G2344" s="466"/>
      <c r="H2344" s="466"/>
      <c r="I2344" s="466"/>
    </row>
    <row r="2345" spans="1:9" x14ac:dyDescent="0.2">
      <c r="A2345" s="466"/>
      <c r="B2345" s="466"/>
      <c r="C2345" s="466"/>
      <c r="D2345" s="466"/>
      <c r="E2345" s="466"/>
      <c r="F2345" s="466"/>
      <c r="G2345" s="466"/>
      <c r="H2345" s="466"/>
      <c r="I2345" s="466"/>
    </row>
    <row r="2346" spans="1:9" x14ac:dyDescent="0.2">
      <c r="A2346" s="466"/>
      <c r="B2346" s="466"/>
      <c r="C2346" s="466"/>
      <c r="D2346" s="466"/>
      <c r="E2346" s="466"/>
      <c r="F2346" s="466"/>
      <c r="G2346" s="466"/>
      <c r="H2346" s="466"/>
      <c r="I2346" s="466"/>
    </row>
    <row r="2347" spans="1:9" x14ac:dyDescent="0.2">
      <c r="A2347" s="466"/>
      <c r="B2347" s="466"/>
      <c r="C2347" s="466"/>
      <c r="D2347" s="466"/>
      <c r="E2347" s="466"/>
      <c r="F2347" s="466"/>
      <c r="G2347" s="466"/>
      <c r="H2347" s="466"/>
      <c r="I2347" s="466"/>
    </row>
    <row r="2348" spans="1:9" x14ac:dyDescent="0.2">
      <c r="A2348" s="466"/>
      <c r="B2348" s="466"/>
      <c r="C2348" s="466"/>
      <c r="D2348" s="466"/>
      <c r="E2348" s="466"/>
      <c r="F2348" s="466"/>
      <c r="G2348" s="466"/>
      <c r="H2348" s="466"/>
      <c r="I2348" s="466"/>
    </row>
    <row r="2349" spans="1:9" x14ac:dyDescent="0.2">
      <c r="A2349" s="466"/>
      <c r="B2349" s="466"/>
      <c r="C2349" s="466"/>
      <c r="D2349" s="466"/>
      <c r="E2349" s="466"/>
      <c r="F2349" s="466"/>
      <c r="G2349" s="466"/>
      <c r="H2349" s="466"/>
      <c r="I2349" s="466"/>
    </row>
    <row r="2350" spans="1:9" x14ac:dyDescent="0.2">
      <c r="A2350" s="466"/>
      <c r="B2350" s="466"/>
      <c r="C2350" s="466"/>
      <c r="D2350" s="466"/>
      <c r="E2350" s="466"/>
      <c r="F2350" s="466"/>
      <c r="G2350" s="466"/>
      <c r="H2350" s="466"/>
      <c r="I2350" s="466"/>
    </row>
    <row r="2351" spans="1:9" x14ac:dyDescent="0.2">
      <c r="A2351" s="466"/>
      <c r="B2351" s="466"/>
      <c r="C2351" s="466"/>
      <c r="D2351" s="466"/>
      <c r="E2351" s="466"/>
      <c r="F2351" s="466"/>
      <c r="G2351" s="466"/>
      <c r="H2351" s="466"/>
      <c r="I2351" s="466"/>
    </row>
    <row r="2352" spans="1:9" x14ac:dyDescent="0.2">
      <c r="A2352" s="466"/>
      <c r="B2352" s="466"/>
      <c r="C2352" s="466"/>
      <c r="D2352" s="466"/>
      <c r="E2352" s="466"/>
      <c r="F2352" s="466"/>
      <c r="G2352" s="466"/>
      <c r="H2352" s="466"/>
      <c r="I2352" s="466"/>
    </row>
    <row r="2353" spans="1:9" x14ac:dyDescent="0.2">
      <c r="A2353" s="466"/>
      <c r="B2353" s="466"/>
      <c r="C2353" s="466"/>
      <c r="D2353" s="466"/>
      <c r="E2353" s="466"/>
      <c r="F2353" s="466"/>
      <c r="G2353" s="466"/>
      <c r="H2353" s="466"/>
      <c r="I2353" s="466"/>
    </row>
    <row r="2354" spans="1:9" x14ac:dyDescent="0.2">
      <c r="A2354" s="466"/>
      <c r="B2354" s="466"/>
      <c r="C2354" s="466"/>
      <c r="D2354" s="466"/>
      <c r="E2354" s="466"/>
      <c r="F2354" s="466"/>
      <c r="G2354" s="466"/>
      <c r="H2354" s="466"/>
      <c r="I2354" s="466"/>
    </row>
    <row r="2355" spans="1:9" x14ac:dyDescent="0.2">
      <c r="A2355" s="466"/>
      <c r="B2355" s="466"/>
      <c r="C2355" s="466"/>
      <c r="D2355" s="466"/>
      <c r="E2355" s="466"/>
      <c r="F2355" s="466"/>
      <c r="G2355" s="466"/>
      <c r="H2355" s="466"/>
      <c r="I2355" s="466"/>
    </row>
    <row r="2356" spans="1:9" x14ac:dyDescent="0.2">
      <c r="A2356" s="466"/>
      <c r="B2356" s="466"/>
      <c r="C2356" s="466"/>
      <c r="D2356" s="466"/>
      <c r="E2356" s="466"/>
      <c r="F2356" s="466"/>
      <c r="G2356" s="466"/>
      <c r="H2356" s="466"/>
      <c r="I2356" s="466"/>
    </row>
    <row r="2357" spans="1:9" x14ac:dyDescent="0.2">
      <c r="A2357" s="466"/>
      <c r="B2357" s="466"/>
      <c r="C2357" s="466"/>
      <c r="D2357" s="466"/>
      <c r="E2357" s="466"/>
      <c r="F2357" s="466"/>
      <c r="G2357" s="466"/>
      <c r="H2357" s="466"/>
      <c r="I2357" s="466"/>
    </row>
    <row r="2358" spans="1:9" x14ac:dyDescent="0.2">
      <c r="A2358" s="466"/>
      <c r="B2358" s="466"/>
      <c r="C2358" s="466"/>
      <c r="D2358" s="466"/>
      <c r="E2358" s="466"/>
      <c r="F2358" s="466"/>
      <c r="G2358" s="466"/>
      <c r="H2358" s="466"/>
      <c r="I2358" s="466"/>
    </row>
    <row r="2359" spans="1:9" x14ac:dyDescent="0.2">
      <c r="A2359" s="466"/>
      <c r="B2359" s="466"/>
      <c r="C2359" s="466"/>
      <c r="D2359" s="466"/>
      <c r="E2359" s="466"/>
      <c r="F2359" s="466"/>
      <c r="G2359" s="466"/>
      <c r="H2359" s="466"/>
      <c r="I2359" s="466"/>
    </row>
    <row r="2360" spans="1:9" x14ac:dyDescent="0.2">
      <c r="A2360" s="466"/>
      <c r="B2360" s="466"/>
      <c r="C2360" s="466"/>
      <c r="D2360" s="466"/>
      <c r="E2360" s="466"/>
      <c r="F2360" s="466"/>
      <c r="G2360" s="466"/>
      <c r="H2360" s="466"/>
      <c r="I2360" s="466"/>
    </row>
    <row r="2361" spans="1:9" x14ac:dyDescent="0.2">
      <c r="A2361" s="466"/>
      <c r="B2361" s="466"/>
      <c r="C2361" s="466"/>
      <c r="D2361" s="466"/>
      <c r="E2361" s="466"/>
      <c r="F2361" s="466"/>
      <c r="G2361" s="466"/>
      <c r="H2361" s="466"/>
      <c r="I2361" s="466"/>
    </row>
    <row r="2362" spans="1:9" x14ac:dyDescent="0.2">
      <c r="A2362" s="466"/>
      <c r="B2362" s="466"/>
      <c r="C2362" s="466"/>
      <c r="D2362" s="466"/>
      <c r="E2362" s="466"/>
      <c r="F2362" s="466"/>
      <c r="G2362" s="466"/>
      <c r="H2362" s="466"/>
      <c r="I2362" s="466"/>
    </row>
    <row r="2363" spans="1:9" x14ac:dyDescent="0.2">
      <c r="A2363" s="466"/>
      <c r="B2363" s="466"/>
      <c r="C2363" s="466"/>
      <c r="D2363" s="466"/>
      <c r="E2363" s="466"/>
      <c r="F2363" s="466"/>
      <c r="G2363" s="466"/>
      <c r="H2363" s="466"/>
      <c r="I2363" s="466"/>
    </row>
    <row r="2364" spans="1:9" x14ac:dyDescent="0.2">
      <c r="A2364" s="466"/>
      <c r="B2364" s="466"/>
      <c r="C2364" s="466"/>
      <c r="D2364" s="466"/>
      <c r="E2364" s="466"/>
      <c r="F2364" s="466"/>
      <c r="G2364" s="466"/>
      <c r="H2364" s="466"/>
      <c r="I2364" s="466"/>
    </row>
    <row r="2365" spans="1:9" x14ac:dyDescent="0.2">
      <c r="A2365" s="466"/>
      <c r="B2365" s="466"/>
      <c r="C2365" s="466"/>
      <c r="D2365" s="466"/>
      <c r="E2365" s="466"/>
      <c r="F2365" s="466"/>
      <c r="G2365" s="466"/>
      <c r="H2365" s="466"/>
      <c r="I2365" s="466"/>
    </row>
    <row r="2366" spans="1:9" x14ac:dyDescent="0.2">
      <c r="A2366" s="466"/>
      <c r="B2366" s="466"/>
      <c r="C2366" s="466"/>
      <c r="D2366" s="466"/>
      <c r="E2366" s="466"/>
      <c r="F2366" s="466"/>
      <c r="G2366" s="466"/>
      <c r="H2366" s="466"/>
      <c r="I2366" s="466"/>
    </row>
    <row r="2367" spans="1:9" x14ac:dyDescent="0.2">
      <c r="A2367" s="466"/>
      <c r="B2367" s="466"/>
      <c r="C2367" s="466"/>
      <c r="D2367" s="466"/>
      <c r="E2367" s="466"/>
      <c r="F2367" s="466"/>
      <c r="G2367" s="466"/>
      <c r="H2367" s="466"/>
      <c r="I2367" s="466"/>
    </row>
    <row r="2368" spans="1:9" x14ac:dyDescent="0.2">
      <c r="A2368" s="466"/>
      <c r="B2368" s="466"/>
      <c r="C2368" s="466"/>
      <c r="D2368" s="466"/>
      <c r="E2368" s="466"/>
      <c r="F2368" s="466"/>
      <c r="G2368" s="466"/>
      <c r="H2368" s="466"/>
      <c r="I2368" s="466"/>
    </row>
    <row r="2369" spans="1:9" x14ac:dyDescent="0.2">
      <c r="A2369" s="466"/>
      <c r="B2369" s="466"/>
      <c r="C2369" s="466"/>
      <c r="D2369" s="466"/>
      <c r="E2369" s="466"/>
      <c r="F2369" s="466"/>
      <c r="G2369" s="466"/>
      <c r="H2369" s="466"/>
      <c r="I2369" s="466"/>
    </row>
    <row r="2370" spans="1:9" x14ac:dyDescent="0.2">
      <c r="A2370" s="466"/>
      <c r="B2370" s="466"/>
      <c r="C2370" s="466"/>
      <c r="D2370" s="466"/>
      <c r="E2370" s="466"/>
      <c r="F2370" s="466"/>
      <c r="G2370" s="466"/>
      <c r="H2370" s="466"/>
      <c r="I2370" s="466"/>
    </row>
    <row r="2371" spans="1:9" x14ac:dyDescent="0.2">
      <c r="A2371" s="466"/>
      <c r="B2371" s="466"/>
      <c r="C2371" s="466"/>
      <c r="D2371" s="466"/>
      <c r="E2371" s="466"/>
      <c r="F2371" s="466"/>
      <c r="G2371" s="466"/>
      <c r="H2371" s="466"/>
      <c r="I2371" s="466"/>
    </row>
    <row r="2372" spans="1:9" x14ac:dyDescent="0.2">
      <c r="A2372" s="466"/>
      <c r="B2372" s="466"/>
      <c r="C2372" s="466"/>
      <c r="D2372" s="466"/>
      <c r="E2372" s="466"/>
      <c r="F2372" s="466"/>
      <c r="G2372" s="466"/>
      <c r="H2372" s="466"/>
      <c r="I2372" s="466"/>
    </row>
    <row r="2373" spans="1:9" x14ac:dyDescent="0.2">
      <c r="A2373" s="466"/>
      <c r="B2373" s="466"/>
      <c r="C2373" s="466"/>
      <c r="D2373" s="466"/>
      <c r="E2373" s="466"/>
      <c r="F2373" s="466"/>
      <c r="G2373" s="466"/>
      <c r="H2373" s="466"/>
      <c r="I2373" s="466"/>
    </row>
    <row r="2374" spans="1:9" x14ac:dyDescent="0.2">
      <c r="A2374" s="466"/>
      <c r="B2374" s="466"/>
      <c r="C2374" s="466"/>
      <c r="D2374" s="466"/>
      <c r="E2374" s="466"/>
      <c r="F2374" s="466"/>
      <c r="G2374" s="466"/>
      <c r="H2374" s="466"/>
      <c r="I2374" s="466"/>
    </row>
    <row r="2375" spans="1:9" x14ac:dyDescent="0.2">
      <c r="A2375" s="466"/>
      <c r="B2375" s="466"/>
      <c r="C2375" s="466"/>
      <c r="D2375" s="466"/>
      <c r="E2375" s="466"/>
      <c r="F2375" s="466"/>
      <c r="G2375" s="466"/>
      <c r="H2375" s="466"/>
      <c r="I2375" s="466"/>
    </row>
    <row r="2376" spans="1:9" x14ac:dyDescent="0.2">
      <c r="A2376" s="466"/>
      <c r="B2376" s="466"/>
      <c r="C2376" s="466"/>
      <c r="D2376" s="466"/>
      <c r="E2376" s="466"/>
      <c r="F2376" s="466"/>
      <c r="G2376" s="466"/>
      <c r="H2376" s="466"/>
      <c r="I2376" s="466"/>
    </row>
    <row r="2377" spans="1:9" x14ac:dyDescent="0.2">
      <c r="A2377" s="466"/>
      <c r="B2377" s="466"/>
      <c r="C2377" s="466"/>
      <c r="D2377" s="466"/>
      <c r="E2377" s="466"/>
      <c r="F2377" s="466"/>
      <c r="G2377" s="466"/>
      <c r="H2377" s="466"/>
      <c r="I2377" s="466"/>
    </row>
    <row r="2378" spans="1:9" x14ac:dyDescent="0.2">
      <c r="A2378" s="466"/>
      <c r="B2378" s="466"/>
      <c r="C2378" s="466"/>
      <c r="D2378" s="466"/>
      <c r="E2378" s="466"/>
      <c r="F2378" s="466"/>
      <c r="G2378" s="466"/>
      <c r="H2378" s="466"/>
      <c r="I2378" s="466"/>
    </row>
    <row r="2379" spans="1:9" x14ac:dyDescent="0.2">
      <c r="A2379" s="466"/>
      <c r="B2379" s="466"/>
      <c r="C2379" s="466"/>
      <c r="D2379" s="466"/>
      <c r="E2379" s="466"/>
      <c r="F2379" s="466"/>
      <c r="G2379" s="466"/>
      <c r="H2379" s="466"/>
      <c r="I2379" s="466"/>
    </row>
    <row r="2380" spans="1:9" x14ac:dyDescent="0.2">
      <c r="A2380" s="466"/>
      <c r="B2380" s="466"/>
      <c r="C2380" s="466"/>
      <c r="D2380" s="466"/>
      <c r="E2380" s="466"/>
      <c r="F2380" s="466"/>
      <c r="G2380" s="466"/>
      <c r="H2380" s="466"/>
      <c r="I2380" s="466"/>
    </row>
    <row r="2381" spans="1:9" x14ac:dyDescent="0.2">
      <c r="A2381" s="466"/>
      <c r="B2381" s="466"/>
      <c r="C2381" s="466"/>
      <c r="D2381" s="466"/>
      <c r="E2381" s="466"/>
      <c r="F2381" s="466"/>
      <c r="G2381" s="466"/>
      <c r="H2381" s="466"/>
      <c r="I2381" s="466"/>
    </row>
    <row r="2382" spans="1:9" x14ac:dyDescent="0.2">
      <c r="A2382" s="466"/>
      <c r="B2382" s="466"/>
      <c r="C2382" s="466"/>
      <c r="D2382" s="466"/>
      <c r="E2382" s="466"/>
      <c r="F2382" s="466"/>
      <c r="G2382" s="466"/>
      <c r="H2382" s="466"/>
      <c r="I2382" s="466"/>
    </row>
    <row r="2383" spans="1:9" x14ac:dyDescent="0.2">
      <c r="A2383" s="466"/>
      <c r="B2383" s="466"/>
      <c r="C2383" s="466"/>
      <c r="D2383" s="466"/>
      <c r="E2383" s="466"/>
      <c r="F2383" s="466"/>
      <c r="G2383" s="466"/>
      <c r="H2383" s="466"/>
      <c r="I2383" s="466"/>
    </row>
    <row r="2384" spans="1:9" x14ac:dyDescent="0.2">
      <c r="A2384" s="466"/>
      <c r="B2384" s="466"/>
      <c r="C2384" s="466"/>
      <c r="D2384" s="466"/>
      <c r="E2384" s="466"/>
      <c r="F2384" s="466"/>
      <c r="G2384" s="466"/>
      <c r="H2384" s="466"/>
      <c r="I2384" s="466"/>
    </row>
    <row r="2385" spans="1:9" x14ac:dyDescent="0.2">
      <c r="A2385" s="466"/>
      <c r="B2385" s="466"/>
      <c r="C2385" s="466"/>
      <c r="D2385" s="466"/>
      <c r="E2385" s="466"/>
      <c r="F2385" s="466"/>
      <c r="G2385" s="466"/>
      <c r="H2385" s="466"/>
      <c r="I2385" s="466"/>
    </row>
    <row r="2386" spans="1:9" x14ac:dyDescent="0.2">
      <c r="A2386" s="466"/>
      <c r="B2386" s="466"/>
      <c r="C2386" s="466"/>
      <c r="D2386" s="466"/>
      <c r="E2386" s="466"/>
      <c r="F2386" s="466"/>
      <c r="G2386" s="466"/>
      <c r="H2386" s="466"/>
      <c r="I2386" s="466"/>
    </row>
    <row r="2387" spans="1:9" x14ac:dyDescent="0.2">
      <c r="A2387" s="466"/>
      <c r="B2387" s="466"/>
      <c r="C2387" s="466"/>
      <c r="D2387" s="466"/>
      <c r="E2387" s="466"/>
      <c r="F2387" s="466"/>
      <c r="G2387" s="466"/>
      <c r="H2387" s="466"/>
      <c r="I2387" s="466"/>
    </row>
    <row r="2388" spans="1:9" x14ac:dyDescent="0.2">
      <c r="A2388" s="466"/>
      <c r="B2388" s="466"/>
      <c r="C2388" s="466"/>
      <c r="D2388" s="466"/>
      <c r="E2388" s="466"/>
      <c r="F2388" s="466"/>
      <c r="G2388" s="466"/>
      <c r="H2388" s="466"/>
      <c r="I2388" s="466"/>
    </row>
    <row r="2389" spans="1:9" x14ac:dyDescent="0.2">
      <c r="A2389" s="466"/>
      <c r="B2389" s="466"/>
      <c r="C2389" s="466"/>
      <c r="D2389" s="466"/>
      <c r="E2389" s="466"/>
      <c r="F2389" s="466"/>
      <c r="G2389" s="466"/>
      <c r="H2389" s="466"/>
      <c r="I2389" s="466"/>
    </row>
    <row r="2390" spans="1:9" x14ac:dyDescent="0.2">
      <c r="A2390" s="466"/>
      <c r="B2390" s="466"/>
      <c r="C2390" s="466"/>
      <c r="D2390" s="466"/>
      <c r="E2390" s="466"/>
      <c r="F2390" s="466"/>
      <c r="G2390" s="466"/>
      <c r="H2390" s="466"/>
      <c r="I2390" s="466"/>
    </row>
    <row r="2391" spans="1:9" x14ac:dyDescent="0.2">
      <c r="A2391" s="466"/>
      <c r="B2391" s="466"/>
      <c r="C2391" s="466"/>
      <c r="D2391" s="466"/>
      <c r="E2391" s="466"/>
      <c r="F2391" s="466"/>
      <c r="G2391" s="466"/>
      <c r="H2391" s="466"/>
      <c r="I2391" s="466"/>
    </row>
    <row r="2392" spans="1:9" x14ac:dyDescent="0.2">
      <c r="A2392" s="466"/>
      <c r="B2392" s="466"/>
      <c r="C2392" s="466"/>
      <c r="D2392" s="466"/>
      <c r="E2392" s="466"/>
      <c r="F2392" s="466"/>
      <c r="G2392" s="466"/>
      <c r="H2392" s="466"/>
      <c r="I2392" s="466"/>
    </row>
    <row r="2393" spans="1:9" x14ac:dyDescent="0.2">
      <c r="A2393" s="466"/>
      <c r="B2393" s="466"/>
      <c r="C2393" s="466"/>
      <c r="D2393" s="466"/>
      <c r="E2393" s="466"/>
      <c r="F2393" s="466"/>
      <c r="G2393" s="466"/>
      <c r="H2393" s="466"/>
      <c r="I2393" s="466"/>
    </row>
    <row r="2394" spans="1:9" x14ac:dyDescent="0.2">
      <c r="A2394" s="466"/>
      <c r="B2394" s="466"/>
      <c r="C2394" s="466"/>
      <c r="D2394" s="466"/>
      <c r="E2394" s="466"/>
      <c r="F2394" s="466"/>
      <c r="G2394" s="466"/>
      <c r="H2394" s="466"/>
      <c r="I2394" s="466"/>
    </row>
    <row r="2395" spans="1:9" x14ac:dyDescent="0.2">
      <c r="A2395" s="466"/>
      <c r="B2395" s="466"/>
      <c r="C2395" s="466"/>
      <c r="D2395" s="466"/>
      <c r="E2395" s="466"/>
      <c r="F2395" s="466"/>
      <c r="G2395" s="466"/>
      <c r="H2395" s="466"/>
      <c r="I2395" s="466"/>
    </row>
    <row r="2396" spans="1:9" x14ac:dyDescent="0.2">
      <c r="A2396" s="466"/>
      <c r="B2396" s="466"/>
      <c r="C2396" s="466"/>
      <c r="D2396" s="466"/>
      <c r="E2396" s="466"/>
      <c r="F2396" s="466"/>
      <c r="G2396" s="466"/>
      <c r="H2396" s="466"/>
      <c r="I2396" s="466"/>
    </row>
    <row r="2397" spans="1:9" x14ac:dyDescent="0.2">
      <c r="A2397" s="466"/>
      <c r="B2397" s="466"/>
      <c r="C2397" s="466"/>
      <c r="D2397" s="466"/>
      <c r="E2397" s="466"/>
      <c r="F2397" s="466"/>
      <c r="G2397" s="466"/>
      <c r="H2397" s="466"/>
      <c r="I2397" s="466"/>
    </row>
    <row r="2398" spans="1:9" x14ac:dyDescent="0.2">
      <c r="A2398" s="466"/>
      <c r="B2398" s="466"/>
      <c r="C2398" s="466"/>
      <c r="D2398" s="466"/>
      <c r="E2398" s="466"/>
      <c r="F2398" s="466"/>
      <c r="G2398" s="466"/>
      <c r="H2398" s="466"/>
      <c r="I2398" s="466"/>
    </row>
    <row r="2399" spans="1:9" x14ac:dyDescent="0.2">
      <c r="A2399" s="466"/>
      <c r="B2399" s="466"/>
      <c r="C2399" s="466"/>
      <c r="D2399" s="466"/>
      <c r="E2399" s="466"/>
      <c r="F2399" s="466"/>
      <c r="G2399" s="466"/>
      <c r="H2399" s="466"/>
      <c r="I2399" s="466"/>
    </row>
    <row r="2400" spans="1:9" x14ac:dyDescent="0.2">
      <c r="A2400" s="466"/>
      <c r="B2400" s="466"/>
      <c r="C2400" s="466"/>
      <c r="D2400" s="466"/>
      <c r="E2400" s="466"/>
      <c r="F2400" s="466"/>
      <c r="G2400" s="466"/>
      <c r="H2400" s="466"/>
      <c r="I2400" s="466"/>
    </row>
    <row r="2401" spans="1:9" x14ac:dyDescent="0.2">
      <c r="A2401" s="466"/>
      <c r="B2401" s="466"/>
      <c r="C2401" s="466"/>
      <c r="D2401" s="466"/>
      <c r="E2401" s="466"/>
      <c r="F2401" s="466"/>
      <c r="G2401" s="466"/>
      <c r="H2401" s="466"/>
      <c r="I2401" s="466"/>
    </row>
    <row r="2402" spans="1:9" x14ac:dyDescent="0.2">
      <c r="A2402" s="466"/>
      <c r="B2402" s="466"/>
      <c r="C2402" s="466"/>
      <c r="D2402" s="466"/>
      <c r="E2402" s="466"/>
      <c r="F2402" s="466"/>
      <c r="G2402" s="466"/>
      <c r="H2402" s="466"/>
      <c r="I2402" s="466"/>
    </row>
    <row r="2403" spans="1:9" x14ac:dyDescent="0.2">
      <c r="A2403" s="466"/>
      <c r="B2403" s="466"/>
      <c r="C2403" s="466"/>
      <c r="D2403" s="466"/>
      <c r="E2403" s="466"/>
      <c r="F2403" s="466"/>
      <c r="G2403" s="466"/>
      <c r="H2403" s="466"/>
      <c r="I2403" s="466"/>
    </row>
    <row r="2404" spans="1:9" x14ac:dyDescent="0.2">
      <c r="A2404" s="466"/>
      <c r="B2404" s="466"/>
      <c r="C2404" s="466"/>
      <c r="D2404" s="466"/>
      <c r="E2404" s="466"/>
      <c r="F2404" s="466"/>
      <c r="G2404" s="466"/>
      <c r="H2404" s="466"/>
      <c r="I2404" s="466"/>
    </row>
    <row r="2405" spans="1:9" x14ac:dyDescent="0.2">
      <c r="A2405" s="466"/>
      <c r="B2405" s="466"/>
      <c r="C2405" s="466"/>
      <c r="D2405" s="466"/>
      <c r="E2405" s="466"/>
      <c r="F2405" s="466"/>
      <c r="G2405" s="466"/>
      <c r="H2405" s="466"/>
      <c r="I2405" s="466"/>
    </row>
    <row r="2406" spans="1:9" x14ac:dyDescent="0.2">
      <c r="A2406" s="466"/>
      <c r="B2406" s="466"/>
      <c r="C2406" s="466"/>
      <c r="D2406" s="466"/>
      <c r="E2406" s="466"/>
      <c r="F2406" s="466"/>
      <c r="G2406" s="466"/>
      <c r="H2406" s="466"/>
      <c r="I2406" s="466"/>
    </row>
    <row r="2407" spans="1:9" x14ac:dyDescent="0.2">
      <c r="A2407" s="466"/>
      <c r="B2407" s="466"/>
      <c r="C2407" s="466"/>
      <c r="D2407" s="466"/>
      <c r="E2407" s="466"/>
      <c r="F2407" s="466"/>
      <c r="G2407" s="466"/>
      <c r="H2407" s="466"/>
      <c r="I2407" s="466"/>
    </row>
    <row r="2408" spans="1:9" x14ac:dyDescent="0.2">
      <c r="A2408" s="466"/>
      <c r="B2408" s="466"/>
      <c r="C2408" s="466"/>
      <c r="D2408" s="466"/>
      <c r="E2408" s="466"/>
      <c r="F2408" s="466"/>
      <c r="G2408" s="466"/>
      <c r="H2408" s="466"/>
      <c r="I2408" s="466"/>
    </row>
    <row r="2409" spans="1:9" x14ac:dyDescent="0.2">
      <c r="A2409" s="466"/>
      <c r="B2409" s="466"/>
      <c r="C2409" s="466"/>
      <c r="D2409" s="466"/>
      <c r="E2409" s="466"/>
      <c r="F2409" s="466"/>
      <c r="G2409" s="466"/>
      <c r="H2409" s="466"/>
      <c r="I2409" s="466"/>
    </row>
    <row r="2410" spans="1:9" x14ac:dyDescent="0.2">
      <c r="A2410" s="466"/>
      <c r="B2410" s="466"/>
      <c r="C2410" s="466"/>
      <c r="D2410" s="466"/>
      <c r="E2410" s="466"/>
      <c r="F2410" s="466"/>
      <c r="G2410" s="466"/>
      <c r="H2410" s="466"/>
      <c r="I2410" s="466"/>
    </row>
    <row r="2411" spans="1:9" x14ac:dyDescent="0.2">
      <c r="A2411" s="466"/>
      <c r="B2411" s="466"/>
      <c r="C2411" s="466"/>
      <c r="D2411" s="466"/>
      <c r="E2411" s="466"/>
      <c r="F2411" s="466"/>
      <c r="G2411" s="466"/>
      <c r="H2411" s="466"/>
      <c r="I2411" s="466"/>
    </row>
    <row r="2412" spans="1:9" x14ac:dyDescent="0.2">
      <c r="A2412" s="466"/>
      <c r="B2412" s="466"/>
      <c r="C2412" s="466"/>
      <c r="D2412" s="466"/>
      <c r="E2412" s="466"/>
      <c r="F2412" s="466"/>
      <c r="G2412" s="466"/>
      <c r="H2412" s="466"/>
      <c r="I2412" s="466"/>
    </row>
    <row r="2413" spans="1:9" x14ac:dyDescent="0.2">
      <c r="A2413" s="466"/>
      <c r="B2413" s="466"/>
      <c r="C2413" s="466"/>
      <c r="D2413" s="466"/>
      <c r="E2413" s="466"/>
      <c r="F2413" s="466"/>
      <c r="G2413" s="466"/>
      <c r="H2413" s="466"/>
      <c r="I2413" s="466"/>
    </row>
    <row r="2414" spans="1:9" x14ac:dyDescent="0.2">
      <c r="A2414" s="466"/>
      <c r="B2414" s="466"/>
      <c r="C2414" s="466"/>
      <c r="D2414" s="466"/>
      <c r="E2414" s="466"/>
      <c r="F2414" s="466"/>
      <c r="G2414" s="466"/>
      <c r="H2414" s="466"/>
      <c r="I2414" s="466"/>
    </row>
    <row r="2415" spans="1:9" x14ac:dyDescent="0.2">
      <c r="A2415" s="466"/>
      <c r="B2415" s="466"/>
      <c r="C2415" s="466"/>
      <c r="D2415" s="466"/>
      <c r="E2415" s="466"/>
      <c r="F2415" s="466"/>
      <c r="G2415" s="466"/>
      <c r="H2415" s="466"/>
      <c r="I2415" s="466"/>
    </row>
    <row r="2416" spans="1:9" x14ac:dyDescent="0.2">
      <c r="A2416" s="466"/>
      <c r="B2416" s="466"/>
      <c r="C2416" s="466"/>
      <c r="D2416" s="466"/>
      <c r="E2416" s="466"/>
      <c r="F2416" s="466"/>
      <c r="G2416" s="466"/>
      <c r="H2416" s="466"/>
      <c r="I2416" s="466"/>
    </row>
    <row r="2417" spans="1:9" x14ac:dyDescent="0.2">
      <c r="A2417" s="466"/>
      <c r="B2417" s="466"/>
      <c r="C2417" s="466"/>
      <c r="D2417" s="466"/>
      <c r="E2417" s="466"/>
      <c r="F2417" s="466"/>
      <c r="G2417" s="466"/>
      <c r="H2417" s="466"/>
      <c r="I2417" s="466"/>
    </row>
    <row r="2418" spans="1:9" x14ac:dyDescent="0.2">
      <c r="A2418" s="466"/>
      <c r="B2418" s="466"/>
      <c r="C2418" s="466"/>
      <c r="D2418" s="466"/>
      <c r="E2418" s="466"/>
      <c r="F2418" s="466"/>
      <c r="G2418" s="466"/>
      <c r="H2418" s="466"/>
      <c r="I2418" s="466"/>
    </row>
    <row r="2419" spans="1:9" x14ac:dyDescent="0.2">
      <c r="A2419" s="466"/>
      <c r="B2419" s="466"/>
      <c r="C2419" s="466"/>
      <c r="D2419" s="466"/>
      <c r="E2419" s="466"/>
      <c r="F2419" s="466"/>
      <c r="G2419" s="466"/>
      <c r="H2419" s="466"/>
      <c r="I2419" s="466"/>
    </row>
    <row r="2420" spans="1:9" x14ac:dyDescent="0.2">
      <c r="A2420" s="466"/>
      <c r="B2420" s="466"/>
      <c r="C2420" s="466"/>
      <c r="D2420" s="466"/>
      <c r="E2420" s="466"/>
      <c r="F2420" s="466"/>
      <c r="G2420" s="466"/>
      <c r="H2420" s="466"/>
      <c r="I2420" s="466"/>
    </row>
    <row r="2421" spans="1:9" x14ac:dyDescent="0.2">
      <c r="A2421" s="466"/>
      <c r="B2421" s="466"/>
      <c r="C2421" s="466"/>
      <c r="D2421" s="466"/>
      <c r="E2421" s="466"/>
      <c r="F2421" s="466"/>
      <c r="G2421" s="466"/>
      <c r="H2421" s="466"/>
      <c r="I2421" s="466"/>
    </row>
    <row r="2422" spans="1:9" x14ac:dyDescent="0.2">
      <c r="A2422" s="466"/>
      <c r="B2422" s="466"/>
      <c r="C2422" s="466"/>
      <c r="D2422" s="466"/>
      <c r="E2422" s="466"/>
      <c r="F2422" s="466"/>
      <c r="G2422" s="466"/>
      <c r="H2422" s="466"/>
      <c r="I2422" s="466"/>
    </row>
    <row r="2423" spans="1:9" x14ac:dyDescent="0.2">
      <c r="A2423" s="466"/>
      <c r="B2423" s="466"/>
      <c r="C2423" s="466"/>
      <c r="D2423" s="466"/>
      <c r="E2423" s="466"/>
      <c r="F2423" s="466"/>
      <c r="G2423" s="466"/>
      <c r="H2423" s="466"/>
      <c r="I2423" s="466"/>
    </row>
    <row r="2424" spans="1:9" x14ac:dyDescent="0.2">
      <c r="A2424" s="466"/>
      <c r="B2424" s="466"/>
      <c r="C2424" s="466"/>
      <c r="D2424" s="466"/>
      <c r="E2424" s="466"/>
      <c r="F2424" s="466"/>
      <c r="G2424" s="466"/>
      <c r="H2424" s="466"/>
      <c r="I2424" s="466"/>
    </row>
    <row r="2425" spans="1:9" x14ac:dyDescent="0.2">
      <c r="A2425" s="466"/>
      <c r="B2425" s="466"/>
      <c r="C2425" s="466"/>
      <c r="D2425" s="466"/>
      <c r="E2425" s="466"/>
      <c r="F2425" s="466"/>
      <c r="G2425" s="466"/>
      <c r="H2425" s="466"/>
      <c r="I2425" s="466"/>
    </row>
    <row r="2426" spans="1:9" x14ac:dyDescent="0.2">
      <c r="A2426" s="466"/>
      <c r="B2426" s="466"/>
      <c r="C2426" s="466"/>
      <c r="D2426" s="466"/>
      <c r="E2426" s="466"/>
      <c r="F2426" s="466"/>
      <c r="G2426" s="466"/>
      <c r="H2426" s="466"/>
      <c r="I2426" s="466"/>
    </row>
    <row r="2427" spans="1:9" x14ac:dyDescent="0.2">
      <c r="A2427" s="466"/>
      <c r="B2427" s="466"/>
      <c r="C2427" s="466"/>
      <c r="D2427" s="466"/>
      <c r="E2427" s="466"/>
      <c r="F2427" s="466"/>
      <c r="G2427" s="466"/>
      <c r="H2427" s="466"/>
      <c r="I2427" s="466"/>
    </row>
    <row r="2428" spans="1:9" x14ac:dyDescent="0.2">
      <c r="A2428" s="466"/>
      <c r="B2428" s="466"/>
      <c r="C2428" s="466"/>
      <c r="D2428" s="466"/>
      <c r="E2428" s="466"/>
      <c r="F2428" s="466"/>
      <c r="G2428" s="466"/>
      <c r="H2428" s="466"/>
      <c r="I2428" s="466"/>
    </row>
    <row r="2429" spans="1:9" x14ac:dyDescent="0.2">
      <c r="A2429" s="466"/>
      <c r="B2429" s="466"/>
      <c r="C2429" s="466"/>
      <c r="D2429" s="466"/>
      <c r="E2429" s="466"/>
      <c r="F2429" s="466"/>
      <c r="G2429" s="466"/>
      <c r="H2429" s="466"/>
      <c r="I2429" s="466"/>
    </row>
    <row r="2430" spans="1:9" x14ac:dyDescent="0.2">
      <c r="A2430" s="466"/>
      <c r="B2430" s="466"/>
      <c r="C2430" s="466"/>
      <c r="D2430" s="466"/>
      <c r="E2430" s="466"/>
      <c r="F2430" s="466"/>
      <c r="G2430" s="466"/>
      <c r="H2430" s="466"/>
      <c r="I2430" s="466"/>
    </row>
    <row r="2431" spans="1:9" x14ac:dyDescent="0.2">
      <c r="A2431" s="466"/>
      <c r="B2431" s="466"/>
      <c r="C2431" s="466"/>
      <c r="D2431" s="466"/>
      <c r="E2431" s="466"/>
      <c r="F2431" s="466"/>
      <c r="G2431" s="466"/>
      <c r="H2431" s="466"/>
      <c r="I2431" s="466"/>
    </row>
    <row r="2432" spans="1:9" x14ac:dyDescent="0.2">
      <c r="A2432" s="466"/>
      <c r="B2432" s="466"/>
      <c r="C2432" s="466"/>
      <c r="D2432" s="466"/>
      <c r="E2432" s="466"/>
      <c r="F2432" s="466"/>
      <c r="G2432" s="466"/>
      <c r="H2432" s="466"/>
      <c r="I2432" s="466"/>
    </row>
    <row r="2433" spans="1:9" x14ac:dyDescent="0.2">
      <c r="A2433" s="466"/>
      <c r="B2433" s="466"/>
      <c r="C2433" s="466"/>
      <c r="D2433" s="466"/>
      <c r="E2433" s="466"/>
      <c r="F2433" s="466"/>
      <c r="G2433" s="466"/>
      <c r="H2433" s="466"/>
      <c r="I2433" s="466"/>
    </row>
    <row r="2434" spans="1:9" x14ac:dyDescent="0.2">
      <c r="A2434" s="466"/>
      <c r="B2434" s="466"/>
      <c r="C2434" s="466"/>
      <c r="D2434" s="466"/>
      <c r="E2434" s="466"/>
      <c r="F2434" s="466"/>
      <c r="G2434" s="466"/>
      <c r="H2434" s="466"/>
      <c r="I2434" s="466"/>
    </row>
    <row r="2435" spans="1:9" x14ac:dyDescent="0.2">
      <c r="A2435" s="466"/>
      <c r="B2435" s="466"/>
      <c r="C2435" s="466"/>
      <c r="D2435" s="466"/>
      <c r="E2435" s="466"/>
      <c r="F2435" s="466"/>
      <c r="G2435" s="466"/>
      <c r="H2435" s="466"/>
      <c r="I2435" s="466"/>
    </row>
    <row r="2436" spans="1:9" x14ac:dyDescent="0.2">
      <c r="A2436" s="466"/>
      <c r="B2436" s="466"/>
      <c r="C2436" s="466"/>
      <c r="D2436" s="466"/>
      <c r="E2436" s="466"/>
      <c r="F2436" s="466"/>
      <c r="G2436" s="466"/>
      <c r="H2436" s="466"/>
      <c r="I2436" s="466"/>
    </row>
    <row r="2437" spans="1:9" x14ac:dyDescent="0.2">
      <c r="A2437" s="466"/>
      <c r="B2437" s="466"/>
      <c r="C2437" s="466"/>
      <c r="D2437" s="466"/>
      <c r="E2437" s="466"/>
      <c r="F2437" s="466"/>
      <c r="G2437" s="466"/>
      <c r="H2437" s="466"/>
      <c r="I2437" s="466"/>
    </row>
    <row r="2438" spans="1:9" x14ac:dyDescent="0.2">
      <c r="A2438" s="466"/>
      <c r="B2438" s="466"/>
      <c r="C2438" s="466"/>
      <c r="D2438" s="466"/>
      <c r="E2438" s="466"/>
      <c r="F2438" s="466"/>
      <c r="G2438" s="466"/>
      <c r="H2438" s="466"/>
      <c r="I2438" s="466"/>
    </row>
    <row r="2439" spans="1:9" x14ac:dyDescent="0.2">
      <c r="A2439" s="466"/>
      <c r="B2439" s="466"/>
      <c r="C2439" s="466"/>
      <c r="D2439" s="466"/>
      <c r="E2439" s="466"/>
      <c r="F2439" s="466"/>
      <c r="G2439" s="466"/>
      <c r="H2439" s="466"/>
      <c r="I2439" s="466"/>
    </row>
    <row r="2440" spans="1:9" x14ac:dyDescent="0.2">
      <c r="A2440" s="466"/>
      <c r="B2440" s="466"/>
      <c r="C2440" s="466"/>
      <c r="D2440" s="466"/>
      <c r="E2440" s="466"/>
      <c r="F2440" s="466"/>
      <c r="G2440" s="466"/>
      <c r="H2440" s="466"/>
      <c r="I2440" s="466"/>
    </row>
    <row r="2441" spans="1:9" x14ac:dyDescent="0.2">
      <c r="A2441" s="466"/>
      <c r="B2441" s="466"/>
      <c r="C2441" s="466"/>
      <c r="D2441" s="466"/>
      <c r="E2441" s="466"/>
      <c r="F2441" s="466"/>
      <c r="G2441" s="466"/>
      <c r="H2441" s="466"/>
      <c r="I2441" s="466"/>
    </row>
    <row r="2442" spans="1:9" x14ac:dyDescent="0.2">
      <c r="A2442" s="466"/>
      <c r="B2442" s="466"/>
      <c r="C2442" s="466"/>
      <c r="D2442" s="466"/>
      <c r="E2442" s="466"/>
      <c r="F2442" s="466"/>
      <c r="G2442" s="466"/>
      <c r="H2442" s="466"/>
      <c r="I2442" s="466"/>
    </row>
    <row r="2443" spans="1:9" x14ac:dyDescent="0.2">
      <c r="A2443" s="466"/>
      <c r="B2443" s="466"/>
      <c r="C2443" s="466"/>
      <c r="D2443" s="466"/>
      <c r="E2443" s="466"/>
      <c r="F2443" s="466"/>
      <c r="G2443" s="466"/>
      <c r="H2443" s="466"/>
      <c r="I2443" s="466"/>
    </row>
    <row r="2444" spans="1:9" x14ac:dyDescent="0.2">
      <c r="A2444" s="466"/>
      <c r="B2444" s="466"/>
      <c r="C2444" s="466"/>
      <c r="D2444" s="466"/>
      <c r="E2444" s="466"/>
      <c r="F2444" s="466"/>
      <c r="G2444" s="466"/>
      <c r="H2444" s="466"/>
      <c r="I2444" s="466"/>
    </row>
    <row r="2445" spans="1:9" x14ac:dyDescent="0.2">
      <c r="A2445" s="466"/>
      <c r="B2445" s="466"/>
      <c r="C2445" s="466"/>
      <c r="D2445" s="466"/>
      <c r="E2445" s="466"/>
      <c r="F2445" s="466"/>
      <c r="G2445" s="466"/>
      <c r="H2445" s="466"/>
      <c r="I2445" s="466"/>
    </row>
    <row r="2446" spans="1:9" x14ac:dyDescent="0.2">
      <c r="A2446" s="466"/>
      <c r="B2446" s="466"/>
      <c r="C2446" s="466"/>
      <c r="D2446" s="466"/>
      <c r="E2446" s="466"/>
      <c r="F2446" s="466"/>
      <c r="G2446" s="466"/>
      <c r="H2446" s="466"/>
      <c r="I2446" s="466"/>
    </row>
    <row r="2447" spans="1:9" x14ac:dyDescent="0.2">
      <c r="A2447" s="466"/>
      <c r="B2447" s="466"/>
      <c r="C2447" s="466"/>
      <c r="D2447" s="466"/>
      <c r="E2447" s="466"/>
      <c r="F2447" s="466"/>
      <c r="G2447" s="466"/>
      <c r="H2447" s="466"/>
      <c r="I2447" s="466"/>
    </row>
    <row r="2448" spans="1:9" x14ac:dyDescent="0.2">
      <c r="A2448" s="466"/>
      <c r="B2448" s="466"/>
      <c r="C2448" s="466"/>
      <c r="D2448" s="466"/>
      <c r="E2448" s="466"/>
      <c r="F2448" s="466"/>
      <c r="G2448" s="466"/>
      <c r="H2448" s="466"/>
      <c r="I2448" s="466"/>
    </row>
    <row r="2449" spans="1:9" x14ac:dyDescent="0.2">
      <c r="A2449" s="466"/>
      <c r="B2449" s="466"/>
      <c r="C2449" s="466"/>
      <c r="D2449" s="466"/>
      <c r="E2449" s="466"/>
      <c r="F2449" s="466"/>
      <c r="G2449" s="466"/>
      <c r="H2449" s="466"/>
      <c r="I2449" s="466"/>
    </row>
    <row r="2450" spans="1:9" x14ac:dyDescent="0.2">
      <c r="A2450" s="466"/>
      <c r="B2450" s="466"/>
      <c r="C2450" s="466"/>
      <c r="D2450" s="466"/>
      <c r="E2450" s="466"/>
      <c r="F2450" s="466"/>
      <c r="G2450" s="466"/>
      <c r="H2450" s="466"/>
      <c r="I2450" s="466"/>
    </row>
    <row r="2451" spans="1:9" x14ac:dyDescent="0.2">
      <c r="A2451" s="466"/>
      <c r="B2451" s="466"/>
      <c r="C2451" s="466"/>
      <c r="D2451" s="466"/>
      <c r="E2451" s="466"/>
      <c r="F2451" s="466"/>
      <c r="G2451" s="466"/>
      <c r="H2451" s="466"/>
      <c r="I2451" s="466"/>
    </row>
    <row r="2452" spans="1:9" x14ac:dyDescent="0.2">
      <c r="A2452" s="466"/>
      <c r="B2452" s="466"/>
      <c r="C2452" s="466"/>
      <c r="D2452" s="466"/>
      <c r="E2452" s="466"/>
      <c r="F2452" s="466"/>
      <c r="G2452" s="466"/>
      <c r="H2452" s="466"/>
      <c r="I2452" s="466"/>
    </row>
    <row r="2453" spans="1:9" x14ac:dyDescent="0.2">
      <c r="A2453" s="466"/>
      <c r="B2453" s="466"/>
      <c r="C2453" s="466"/>
      <c r="D2453" s="466"/>
      <c r="E2453" s="466"/>
      <c r="F2453" s="466"/>
      <c r="G2453" s="466"/>
      <c r="H2453" s="466"/>
      <c r="I2453" s="466"/>
    </row>
    <row r="2454" spans="1:9" x14ac:dyDescent="0.2">
      <c r="A2454" s="466"/>
      <c r="B2454" s="466"/>
      <c r="C2454" s="466"/>
      <c r="D2454" s="466"/>
      <c r="E2454" s="466"/>
      <c r="F2454" s="466"/>
      <c r="G2454" s="466"/>
      <c r="H2454" s="466"/>
      <c r="I2454" s="466"/>
    </row>
    <row r="2455" spans="1:9" x14ac:dyDescent="0.2">
      <c r="A2455" s="466"/>
      <c r="B2455" s="466"/>
      <c r="C2455" s="466"/>
      <c r="D2455" s="466"/>
      <c r="E2455" s="466"/>
      <c r="F2455" s="466"/>
      <c r="G2455" s="466"/>
      <c r="H2455" s="466"/>
      <c r="I2455" s="466"/>
    </row>
    <row r="2456" spans="1:9" x14ac:dyDescent="0.2">
      <c r="A2456" s="466"/>
      <c r="B2456" s="466"/>
      <c r="C2456" s="466"/>
      <c r="D2456" s="466"/>
      <c r="E2456" s="466"/>
      <c r="F2456" s="466"/>
      <c r="G2456" s="466"/>
      <c r="H2456" s="466"/>
      <c r="I2456" s="466"/>
    </row>
    <row r="2457" spans="1:9" x14ac:dyDescent="0.2">
      <c r="A2457" s="466"/>
      <c r="B2457" s="466"/>
      <c r="C2457" s="466"/>
      <c r="D2457" s="466"/>
      <c r="E2457" s="466"/>
      <c r="F2457" s="466"/>
      <c r="G2457" s="466"/>
      <c r="H2457" s="466"/>
      <c r="I2457" s="466"/>
    </row>
    <row r="2458" spans="1:9" x14ac:dyDescent="0.2">
      <c r="A2458" s="466"/>
      <c r="B2458" s="466"/>
      <c r="C2458" s="466"/>
      <c r="D2458" s="466"/>
      <c r="E2458" s="466"/>
      <c r="F2458" s="466"/>
      <c r="G2458" s="466"/>
      <c r="H2458" s="466"/>
      <c r="I2458" s="466"/>
    </row>
    <row r="2459" spans="1:9" x14ac:dyDescent="0.2">
      <c r="A2459" s="466"/>
      <c r="B2459" s="466"/>
      <c r="C2459" s="466"/>
      <c r="D2459" s="466"/>
      <c r="E2459" s="466"/>
      <c r="F2459" s="466"/>
      <c r="G2459" s="466"/>
      <c r="H2459" s="466"/>
      <c r="I2459" s="466"/>
    </row>
    <row r="2460" spans="1:9" x14ac:dyDescent="0.2">
      <c r="A2460" s="466"/>
      <c r="B2460" s="466"/>
      <c r="C2460" s="466"/>
      <c r="D2460" s="466"/>
      <c r="E2460" s="466"/>
      <c r="F2460" s="466"/>
      <c r="G2460" s="466"/>
      <c r="H2460" s="466"/>
      <c r="I2460" s="466"/>
    </row>
    <row r="2461" spans="1:9" x14ac:dyDescent="0.2">
      <c r="A2461" s="466"/>
      <c r="B2461" s="466"/>
      <c r="C2461" s="466"/>
      <c r="D2461" s="466"/>
      <c r="E2461" s="466"/>
      <c r="F2461" s="466"/>
      <c r="G2461" s="466"/>
      <c r="H2461" s="466"/>
      <c r="I2461" s="466"/>
    </row>
    <row r="2462" spans="1:9" x14ac:dyDescent="0.2">
      <c r="A2462" s="466"/>
      <c r="B2462" s="466"/>
      <c r="C2462" s="466"/>
      <c r="D2462" s="466"/>
      <c r="E2462" s="466"/>
      <c r="F2462" s="466"/>
      <c r="G2462" s="466"/>
      <c r="H2462" s="466"/>
      <c r="I2462" s="466"/>
    </row>
    <row r="2463" spans="1:9" x14ac:dyDescent="0.2">
      <c r="A2463" s="466"/>
      <c r="B2463" s="466"/>
      <c r="C2463" s="466"/>
      <c r="D2463" s="466"/>
      <c r="E2463" s="466"/>
      <c r="F2463" s="466"/>
      <c r="G2463" s="466"/>
      <c r="H2463" s="466"/>
      <c r="I2463" s="466"/>
    </row>
    <row r="2464" spans="1:9" x14ac:dyDescent="0.2">
      <c r="A2464" s="466"/>
      <c r="B2464" s="466"/>
      <c r="C2464" s="466"/>
      <c r="D2464" s="466"/>
      <c r="E2464" s="466"/>
      <c r="F2464" s="466"/>
      <c r="G2464" s="466"/>
      <c r="H2464" s="466"/>
      <c r="I2464" s="466"/>
    </row>
    <row r="2465" spans="1:9" x14ac:dyDescent="0.2">
      <c r="A2465" s="466"/>
      <c r="B2465" s="466"/>
      <c r="C2465" s="466"/>
      <c r="D2465" s="466"/>
      <c r="E2465" s="466"/>
      <c r="F2465" s="466"/>
      <c r="G2465" s="466"/>
      <c r="H2465" s="466"/>
      <c r="I2465" s="466"/>
    </row>
    <row r="2466" spans="1:9" x14ac:dyDescent="0.2">
      <c r="A2466" s="466"/>
      <c r="B2466" s="466"/>
      <c r="C2466" s="466"/>
      <c r="D2466" s="466"/>
      <c r="E2466" s="466"/>
      <c r="F2466" s="466"/>
      <c r="G2466" s="466"/>
      <c r="H2466" s="466"/>
      <c r="I2466" s="466"/>
    </row>
    <row r="2467" spans="1:9" x14ac:dyDescent="0.2">
      <c r="A2467" s="466"/>
      <c r="B2467" s="466"/>
      <c r="C2467" s="466"/>
      <c r="D2467" s="466"/>
      <c r="E2467" s="466"/>
      <c r="F2467" s="466"/>
      <c r="G2467" s="466"/>
      <c r="H2467" s="466"/>
      <c r="I2467" s="466"/>
    </row>
    <row r="2468" spans="1:9" x14ac:dyDescent="0.2">
      <c r="A2468" s="466"/>
      <c r="B2468" s="466"/>
      <c r="C2468" s="466"/>
      <c r="D2468" s="466"/>
      <c r="E2468" s="466"/>
      <c r="F2468" s="466"/>
      <c r="G2468" s="466"/>
      <c r="H2468" s="466"/>
      <c r="I2468" s="466"/>
    </row>
    <row r="2469" spans="1:9" x14ac:dyDescent="0.2">
      <c r="A2469" s="466"/>
      <c r="B2469" s="466"/>
      <c r="C2469" s="466"/>
      <c r="D2469" s="466"/>
      <c r="E2469" s="466"/>
      <c r="F2469" s="466"/>
      <c r="G2469" s="466"/>
      <c r="H2469" s="466"/>
      <c r="I2469" s="466"/>
    </row>
    <row r="2470" spans="1:9" x14ac:dyDescent="0.2">
      <c r="A2470" s="466"/>
      <c r="B2470" s="466"/>
      <c r="C2470" s="466"/>
      <c r="D2470" s="466"/>
      <c r="E2470" s="466"/>
      <c r="F2470" s="466"/>
      <c r="G2470" s="466"/>
      <c r="H2470" s="466"/>
      <c r="I2470" s="466"/>
    </row>
    <row r="2471" spans="1:9" x14ac:dyDescent="0.2">
      <c r="A2471" s="466"/>
      <c r="B2471" s="466"/>
      <c r="C2471" s="466"/>
      <c r="D2471" s="466"/>
      <c r="E2471" s="466"/>
      <c r="F2471" s="466"/>
      <c r="G2471" s="466"/>
      <c r="H2471" s="466"/>
      <c r="I2471" s="466"/>
    </row>
    <row r="2472" spans="1:9" x14ac:dyDescent="0.2">
      <c r="A2472" s="466"/>
      <c r="B2472" s="466"/>
      <c r="C2472" s="466"/>
      <c r="D2472" s="466"/>
      <c r="E2472" s="466"/>
      <c r="F2472" s="466"/>
      <c r="G2472" s="466"/>
      <c r="H2472" s="466"/>
      <c r="I2472" s="466"/>
    </row>
    <row r="2473" spans="1:9" x14ac:dyDescent="0.2">
      <c r="A2473" s="466"/>
      <c r="B2473" s="466"/>
      <c r="C2473" s="466"/>
      <c r="D2473" s="466"/>
      <c r="E2473" s="466"/>
      <c r="F2473" s="466"/>
      <c r="G2473" s="466"/>
      <c r="H2473" s="466"/>
      <c r="I2473" s="466"/>
    </row>
    <row r="2474" spans="1:9" x14ac:dyDescent="0.2">
      <c r="A2474" s="466"/>
      <c r="B2474" s="466"/>
      <c r="C2474" s="466"/>
      <c r="D2474" s="466"/>
      <c r="E2474" s="466"/>
      <c r="F2474" s="466"/>
      <c r="G2474" s="466"/>
      <c r="H2474" s="466"/>
      <c r="I2474" s="466"/>
    </row>
    <row r="2475" spans="1:9" x14ac:dyDescent="0.2">
      <c r="A2475" s="466"/>
      <c r="B2475" s="466"/>
      <c r="C2475" s="466"/>
      <c r="D2475" s="466"/>
      <c r="E2475" s="466"/>
      <c r="F2475" s="466"/>
      <c r="G2475" s="466"/>
      <c r="H2475" s="466"/>
      <c r="I2475" s="466"/>
    </row>
    <row r="2476" spans="1:9" x14ac:dyDescent="0.2">
      <c r="A2476" s="466"/>
      <c r="B2476" s="466"/>
      <c r="C2476" s="466"/>
      <c r="D2476" s="466"/>
      <c r="E2476" s="466"/>
      <c r="F2476" s="466"/>
      <c r="G2476" s="466"/>
      <c r="H2476" s="466"/>
      <c r="I2476" s="466"/>
    </row>
    <row r="2477" spans="1:9" x14ac:dyDescent="0.2">
      <c r="A2477" s="466"/>
      <c r="B2477" s="466"/>
      <c r="C2477" s="466"/>
      <c r="D2477" s="466"/>
      <c r="E2477" s="466"/>
      <c r="F2477" s="466"/>
      <c r="G2477" s="466"/>
      <c r="H2477" s="466"/>
      <c r="I2477" s="466"/>
    </row>
    <row r="2478" spans="1:9" x14ac:dyDescent="0.2">
      <c r="A2478" s="466"/>
      <c r="B2478" s="466"/>
      <c r="C2478" s="466"/>
      <c r="D2478" s="466"/>
      <c r="E2478" s="466"/>
      <c r="F2478" s="466"/>
      <c r="G2478" s="466"/>
      <c r="H2478" s="466"/>
      <c r="I2478" s="466"/>
    </row>
    <row r="2479" spans="1:9" x14ac:dyDescent="0.2">
      <c r="A2479" s="466"/>
      <c r="B2479" s="466"/>
      <c r="C2479" s="466"/>
      <c r="D2479" s="466"/>
      <c r="E2479" s="466"/>
      <c r="F2479" s="466"/>
      <c r="G2479" s="466"/>
      <c r="H2479" s="466"/>
      <c r="I2479" s="466"/>
    </row>
    <row r="2480" spans="1:9" x14ac:dyDescent="0.2">
      <c r="A2480" s="466"/>
      <c r="B2480" s="466"/>
      <c r="C2480" s="466"/>
      <c r="D2480" s="466"/>
      <c r="E2480" s="466"/>
      <c r="F2480" s="466"/>
      <c r="G2480" s="466"/>
      <c r="H2480" s="466"/>
      <c r="I2480" s="466"/>
    </row>
    <row r="2481" spans="1:9" x14ac:dyDescent="0.2">
      <c r="A2481" s="466"/>
      <c r="B2481" s="466"/>
      <c r="C2481" s="466"/>
      <c r="D2481" s="466"/>
      <c r="E2481" s="466"/>
      <c r="F2481" s="466"/>
      <c r="G2481" s="466"/>
      <c r="H2481" s="466"/>
      <c r="I2481" s="466"/>
    </row>
    <row r="2482" spans="1:9" x14ac:dyDescent="0.2">
      <c r="A2482" s="466"/>
      <c r="B2482" s="466"/>
      <c r="C2482" s="466"/>
      <c r="D2482" s="466"/>
      <c r="E2482" s="466"/>
      <c r="F2482" s="466"/>
      <c r="G2482" s="466"/>
      <c r="H2482" s="466"/>
      <c r="I2482" s="466"/>
    </row>
    <row r="2483" spans="1:9" x14ac:dyDescent="0.2">
      <c r="A2483" s="466"/>
      <c r="B2483" s="466"/>
      <c r="C2483" s="466"/>
      <c r="D2483" s="466"/>
      <c r="E2483" s="466"/>
      <c r="F2483" s="466"/>
      <c r="G2483" s="466"/>
      <c r="H2483" s="466"/>
      <c r="I2483" s="466"/>
    </row>
    <row r="2484" spans="1:9" x14ac:dyDescent="0.2">
      <c r="A2484" s="466"/>
      <c r="B2484" s="466"/>
      <c r="C2484" s="466"/>
      <c r="D2484" s="466"/>
      <c r="E2484" s="466"/>
      <c r="F2484" s="466"/>
      <c r="G2484" s="466"/>
      <c r="H2484" s="466"/>
      <c r="I2484" s="466"/>
    </row>
    <row r="2485" spans="1:9" x14ac:dyDescent="0.2">
      <c r="A2485" s="466"/>
      <c r="B2485" s="466"/>
      <c r="C2485" s="466"/>
      <c r="D2485" s="466"/>
      <c r="E2485" s="466"/>
      <c r="F2485" s="466"/>
      <c r="G2485" s="466"/>
      <c r="H2485" s="466"/>
      <c r="I2485" s="466"/>
    </row>
    <row r="2486" spans="1:9" x14ac:dyDescent="0.2">
      <c r="A2486" s="466"/>
      <c r="B2486" s="466"/>
      <c r="C2486" s="466"/>
      <c r="D2486" s="466"/>
      <c r="E2486" s="466"/>
      <c r="F2486" s="466"/>
      <c r="G2486" s="466"/>
      <c r="H2486" s="466"/>
      <c r="I2486" s="466"/>
    </row>
    <row r="2487" spans="1:9" x14ac:dyDescent="0.2">
      <c r="A2487" s="466"/>
      <c r="B2487" s="466"/>
      <c r="C2487" s="466"/>
      <c r="D2487" s="466"/>
      <c r="E2487" s="466"/>
      <c r="F2487" s="466"/>
      <c r="G2487" s="466"/>
      <c r="H2487" s="466"/>
      <c r="I2487" s="466"/>
    </row>
    <row r="2488" spans="1:9" x14ac:dyDescent="0.2">
      <c r="A2488" s="466"/>
      <c r="B2488" s="466"/>
      <c r="C2488" s="466"/>
      <c r="D2488" s="466"/>
      <c r="E2488" s="466"/>
      <c r="F2488" s="466"/>
      <c r="G2488" s="466"/>
      <c r="H2488" s="466"/>
      <c r="I2488" s="466"/>
    </row>
    <row r="2489" spans="1:9" x14ac:dyDescent="0.2">
      <c r="A2489" s="466"/>
      <c r="B2489" s="466"/>
      <c r="C2489" s="466"/>
      <c r="D2489" s="466"/>
      <c r="E2489" s="466"/>
      <c r="F2489" s="466"/>
      <c r="G2489" s="466"/>
      <c r="H2489" s="466"/>
      <c r="I2489" s="466"/>
    </row>
    <row r="2490" spans="1:9" x14ac:dyDescent="0.2">
      <c r="A2490" s="466"/>
      <c r="B2490" s="466"/>
      <c r="C2490" s="466"/>
      <c r="D2490" s="466"/>
      <c r="E2490" s="466"/>
      <c r="F2490" s="466"/>
      <c r="G2490" s="466"/>
      <c r="H2490" s="466"/>
      <c r="I2490" s="466"/>
    </row>
    <row r="2491" spans="1:9" x14ac:dyDescent="0.2">
      <c r="A2491" s="466"/>
      <c r="B2491" s="466"/>
      <c r="C2491" s="466"/>
      <c r="D2491" s="466"/>
      <c r="E2491" s="466"/>
      <c r="F2491" s="466"/>
      <c r="G2491" s="466"/>
      <c r="H2491" s="466"/>
      <c r="I2491" s="466"/>
    </row>
    <row r="2492" spans="1:9" x14ac:dyDescent="0.2">
      <c r="A2492" s="466"/>
      <c r="B2492" s="466"/>
      <c r="C2492" s="466"/>
      <c r="D2492" s="466"/>
      <c r="E2492" s="466"/>
      <c r="F2492" s="466"/>
      <c r="G2492" s="466"/>
      <c r="H2492" s="466"/>
      <c r="I2492" s="466"/>
    </row>
    <row r="2493" spans="1:9" x14ac:dyDescent="0.2">
      <c r="A2493" s="466"/>
      <c r="B2493" s="466"/>
      <c r="C2493" s="466"/>
      <c r="D2493" s="466"/>
      <c r="E2493" s="466"/>
      <c r="F2493" s="466"/>
      <c r="G2493" s="466"/>
      <c r="H2493" s="466"/>
      <c r="I2493" s="466"/>
    </row>
    <row r="2494" spans="1:9" x14ac:dyDescent="0.2">
      <c r="A2494" s="466"/>
      <c r="B2494" s="466"/>
      <c r="C2494" s="466"/>
      <c r="D2494" s="466"/>
      <c r="E2494" s="466"/>
      <c r="F2494" s="466"/>
      <c r="G2494" s="466"/>
      <c r="H2494" s="466"/>
      <c r="I2494" s="466"/>
    </row>
    <row r="2495" spans="1:9" x14ac:dyDescent="0.2">
      <c r="A2495" s="466"/>
      <c r="B2495" s="466"/>
      <c r="C2495" s="466"/>
      <c r="D2495" s="466"/>
      <c r="E2495" s="466"/>
      <c r="F2495" s="466"/>
      <c r="G2495" s="466"/>
      <c r="H2495" s="466"/>
      <c r="I2495" s="466"/>
    </row>
    <row r="2496" spans="1:9" x14ac:dyDescent="0.2">
      <c r="A2496" s="466"/>
      <c r="B2496" s="466"/>
      <c r="C2496" s="466"/>
      <c r="D2496" s="466"/>
      <c r="E2496" s="466"/>
      <c r="F2496" s="466"/>
      <c r="G2496" s="466"/>
      <c r="H2496" s="466"/>
      <c r="I2496" s="466"/>
    </row>
    <row r="2497" spans="1:9" x14ac:dyDescent="0.2">
      <c r="A2497" s="466"/>
      <c r="B2497" s="466"/>
      <c r="C2497" s="466"/>
      <c r="D2497" s="466"/>
      <c r="E2497" s="466"/>
      <c r="F2497" s="466"/>
      <c r="G2497" s="466"/>
      <c r="H2497" s="466"/>
      <c r="I2497" s="466"/>
    </row>
    <row r="2498" spans="1:9" x14ac:dyDescent="0.2">
      <c r="A2498" s="466"/>
      <c r="B2498" s="466"/>
      <c r="C2498" s="466"/>
      <c r="D2498" s="466"/>
      <c r="E2498" s="466"/>
      <c r="F2498" s="466"/>
      <c r="G2498" s="466"/>
      <c r="H2498" s="466"/>
      <c r="I2498" s="466"/>
    </row>
    <row r="2499" spans="1:9" x14ac:dyDescent="0.2">
      <c r="A2499" s="466"/>
      <c r="B2499" s="466"/>
      <c r="C2499" s="466"/>
      <c r="D2499" s="466"/>
      <c r="E2499" s="466"/>
      <c r="F2499" s="466"/>
      <c r="G2499" s="466"/>
      <c r="H2499" s="466"/>
      <c r="I2499" s="466"/>
    </row>
    <row r="2500" spans="1:9" x14ac:dyDescent="0.2">
      <c r="A2500" s="466"/>
      <c r="B2500" s="466"/>
      <c r="C2500" s="466"/>
      <c r="D2500" s="466"/>
      <c r="E2500" s="466"/>
      <c r="F2500" s="466"/>
      <c r="G2500" s="466"/>
      <c r="H2500" s="466"/>
      <c r="I2500" s="466"/>
    </row>
    <row r="2501" spans="1:9" x14ac:dyDescent="0.2">
      <c r="A2501" s="466"/>
      <c r="B2501" s="466"/>
      <c r="C2501" s="466"/>
      <c r="D2501" s="466"/>
      <c r="E2501" s="466"/>
      <c r="F2501" s="466"/>
      <c r="G2501" s="466"/>
      <c r="H2501" s="466"/>
      <c r="I2501" s="466"/>
    </row>
    <row r="2502" spans="1:9" x14ac:dyDescent="0.2">
      <c r="A2502" s="466"/>
      <c r="B2502" s="466"/>
      <c r="C2502" s="466"/>
      <c r="D2502" s="466"/>
      <c r="E2502" s="466"/>
      <c r="F2502" s="466"/>
      <c r="G2502" s="466"/>
      <c r="H2502" s="466"/>
      <c r="I2502" s="466"/>
    </row>
    <row r="2503" spans="1:9" x14ac:dyDescent="0.2">
      <c r="A2503" s="466"/>
      <c r="B2503" s="466"/>
      <c r="C2503" s="466"/>
      <c r="D2503" s="466"/>
      <c r="E2503" s="466"/>
      <c r="F2503" s="466"/>
      <c r="G2503" s="466"/>
      <c r="H2503" s="466"/>
      <c r="I2503" s="466"/>
    </row>
    <row r="2504" spans="1:9" x14ac:dyDescent="0.2">
      <c r="A2504" s="466"/>
      <c r="B2504" s="466"/>
      <c r="C2504" s="466"/>
      <c r="D2504" s="466"/>
      <c r="E2504" s="466"/>
      <c r="F2504" s="466"/>
      <c r="G2504" s="466"/>
      <c r="H2504" s="466"/>
      <c r="I2504" s="466"/>
    </row>
    <row r="2505" spans="1:9" x14ac:dyDescent="0.2">
      <c r="A2505" s="466"/>
      <c r="B2505" s="466"/>
      <c r="C2505" s="466"/>
      <c r="D2505" s="466"/>
      <c r="E2505" s="466"/>
      <c r="F2505" s="466"/>
      <c r="G2505" s="466"/>
      <c r="H2505" s="466"/>
      <c r="I2505" s="466"/>
    </row>
    <row r="2506" spans="1:9" x14ac:dyDescent="0.2">
      <c r="A2506" s="466"/>
      <c r="B2506" s="466"/>
      <c r="C2506" s="466"/>
      <c r="D2506" s="466"/>
      <c r="E2506" s="466"/>
      <c r="F2506" s="466"/>
      <c r="G2506" s="466"/>
      <c r="H2506" s="466"/>
      <c r="I2506" s="466"/>
    </row>
    <row r="2507" spans="1:9" x14ac:dyDescent="0.2">
      <c r="A2507" s="466"/>
      <c r="B2507" s="466"/>
      <c r="C2507" s="466"/>
      <c r="D2507" s="466"/>
      <c r="E2507" s="466"/>
      <c r="F2507" s="466"/>
      <c r="G2507" s="466"/>
      <c r="H2507" s="466"/>
      <c r="I2507" s="466"/>
    </row>
    <row r="2508" spans="1:9" x14ac:dyDescent="0.2">
      <c r="A2508" s="466"/>
      <c r="B2508" s="466"/>
      <c r="C2508" s="466"/>
      <c r="D2508" s="466"/>
      <c r="E2508" s="466"/>
      <c r="F2508" s="466"/>
      <c r="G2508" s="466"/>
      <c r="H2508" s="466"/>
      <c r="I2508" s="466"/>
    </row>
    <row r="2509" spans="1:9" x14ac:dyDescent="0.2">
      <c r="A2509" s="466"/>
      <c r="B2509" s="466"/>
      <c r="C2509" s="466"/>
      <c r="D2509" s="466"/>
      <c r="E2509" s="466"/>
      <c r="F2509" s="466"/>
      <c r="G2509" s="466"/>
      <c r="H2509" s="466"/>
      <c r="I2509" s="466"/>
    </row>
    <row r="2510" spans="1:9" x14ac:dyDescent="0.2">
      <c r="A2510" s="466"/>
      <c r="B2510" s="466"/>
      <c r="C2510" s="466"/>
      <c r="D2510" s="466"/>
      <c r="E2510" s="466"/>
      <c r="F2510" s="466"/>
      <c r="G2510" s="466"/>
      <c r="H2510" s="466"/>
      <c r="I2510" s="466"/>
    </row>
    <row r="2511" spans="1:9" x14ac:dyDescent="0.2">
      <c r="A2511" s="466"/>
      <c r="B2511" s="466"/>
      <c r="C2511" s="466"/>
      <c r="D2511" s="466"/>
      <c r="E2511" s="466"/>
      <c r="F2511" s="466"/>
      <c r="G2511" s="466"/>
      <c r="H2511" s="466"/>
      <c r="I2511" s="466"/>
    </row>
    <row r="2512" spans="1:9" x14ac:dyDescent="0.2">
      <c r="A2512" s="466"/>
      <c r="B2512" s="466"/>
      <c r="C2512" s="466"/>
      <c r="D2512" s="466"/>
      <c r="E2512" s="466"/>
      <c r="F2512" s="466"/>
      <c r="G2512" s="466"/>
      <c r="H2512" s="466"/>
      <c r="I2512" s="466"/>
    </row>
    <row r="2513" spans="1:9" x14ac:dyDescent="0.2">
      <c r="A2513" s="466"/>
      <c r="B2513" s="466"/>
      <c r="C2513" s="466"/>
      <c r="D2513" s="466"/>
      <c r="E2513" s="466"/>
      <c r="F2513" s="466"/>
      <c r="G2513" s="466"/>
      <c r="H2513" s="466"/>
      <c r="I2513" s="466"/>
    </row>
    <row r="2514" spans="1:9" x14ac:dyDescent="0.2">
      <c r="A2514" s="466"/>
      <c r="B2514" s="466"/>
      <c r="C2514" s="466"/>
      <c r="D2514" s="466"/>
      <c r="E2514" s="466"/>
      <c r="F2514" s="466"/>
      <c r="G2514" s="466"/>
      <c r="H2514" s="466"/>
      <c r="I2514" s="466"/>
    </row>
    <row r="2515" spans="1:9" x14ac:dyDescent="0.2">
      <c r="A2515" s="466"/>
      <c r="B2515" s="466"/>
      <c r="C2515" s="466"/>
      <c r="D2515" s="466"/>
      <c r="E2515" s="466"/>
      <c r="F2515" s="466"/>
      <c r="G2515" s="466"/>
      <c r="H2515" s="466"/>
      <c r="I2515" s="466"/>
    </row>
    <row r="2516" spans="1:9" x14ac:dyDescent="0.2">
      <c r="A2516" s="466"/>
      <c r="B2516" s="466"/>
      <c r="C2516" s="466"/>
      <c r="D2516" s="466"/>
      <c r="E2516" s="466"/>
      <c r="F2516" s="466"/>
      <c r="G2516" s="466"/>
      <c r="H2516" s="466"/>
      <c r="I2516" s="466"/>
    </row>
    <row r="2517" spans="1:9" x14ac:dyDescent="0.2">
      <c r="A2517" s="466"/>
      <c r="B2517" s="466"/>
      <c r="C2517" s="466"/>
      <c r="D2517" s="466"/>
      <c r="E2517" s="466"/>
      <c r="F2517" s="466"/>
      <c r="G2517" s="466"/>
      <c r="H2517" s="466"/>
      <c r="I2517" s="466"/>
    </row>
    <row r="2518" spans="1:9" x14ac:dyDescent="0.2">
      <c r="A2518" s="466"/>
      <c r="B2518" s="466"/>
      <c r="C2518" s="466"/>
      <c r="D2518" s="466"/>
      <c r="E2518" s="466"/>
      <c r="F2518" s="466"/>
      <c r="G2518" s="466"/>
      <c r="H2518" s="466"/>
      <c r="I2518" s="466"/>
    </row>
    <row r="2519" spans="1:9" x14ac:dyDescent="0.2">
      <c r="A2519" s="466"/>
      <c r="B2519" s="466"/>
      <c r="C2519" s="466"/>
      <c r="D2519" s="466"/>
      <c r="E2519" s="466"/>
      <c r="F2519" s="466"/>
      <c r="G2519" s="466"/>
      <c r="H2519" s="466"/>
      <c r="I2519" s="466"/>
    </row>
    <row r="2520" spans="1:9" x14ac:dyDescent="0.2">
      <c r="A2520" s="466"/>
      <c r="B2520" s="466"/>
      <c r="C2520" s="466"/>
      <c r="D2520" s="466"/>
      <c r="E2520" s="466"/>
      <c r="F2520" s="466"/>
      <c r="G2520" s="466"/>
      <c r="H2520" s="466"/>
      <c r="I2520" s="466"/>
    </row>
    <row r="2521" spans="1:9" x14ac:dyDescent="0.2">
      <c r="A2521" s="466"/>
      <c r="B2521" s="466"/>
      <c r="C2521" s="466"/>
      <c r="D2521" s="466"/>
      <c r="E2521" s="466"/>
      <c r="F2521" s="466"/>
      <c r="G2521" s="466"/>
      <c r="H2521" s="466"/>
      <c r="I2521" s="466"/>
    </row>
    <row r="2522" spans="1:9" x14ac:dyDescent="0.2">
      <c r="A2522" s="466"/>
      <c r="B2522" s="466"/>
      <c r="C2522" s="466"/>
      <c r="D2522" s="466"/>
      <c r="E2522" s="466"/>
      <c r="F2522" s="466"/>
      <c r="G2522" s="466"/>
      <c r="H2522" s="466"/>
      <c r="I2522" s="466"/>
    </row>
    <row r="2523" spans="1:9" x14ac:dyDescent="0.2">
      <c r="A2523" s="466"/>
      <c r="B2523" s="466"/>
      <c r="C2523" s="466"/>
      <c r="D2523" s="466"/>
      <c r="E2523" s="466"/>
      <c r="F2523" s="466"/>
      <c r="G2523" s="466"/>
      <c r="H2523" s="466"/>
      <c r="I2523" s="466"/>
    </row>
    <row r="2524" spans="1:9" x14ac:dyDescent="0.2">
      <c r="A2524" s="466"/>
      <c r="B2524" s="466"/>
      <c r="C2524" s="466"/>
      <c r="D2524" s="466"/>
      <c r="E2524" s="466"/>
      <c r="F2524" s="466"/>
      <c r="G2524" s="466"/>
      <c r="H2524" s="466"/>
      <c r="I2524" s="466"/>
    </row>
    <row r="2525" spans="1:9" x14ac:dyDescent="0.2">
      <c r="A2525" s="466"/>
      <c r="B2525" s="466"/>
      <c r="C2525" s="466"/>
      <c r="D2525" s="466"/>
      <c r="E2525" s="466"/>
      <c r="F2525" s="466"/>
      <c r="G2525" s="466"/>
      <c r="H2525" s="466"/>
      <c r="I2525" s="466"/>
    </row>
    <row r="2526" spans="1:9" x14ac:dyDescent="0.2">
      <c r="A2526" s="466"/>
      <c r="B2526" s="466"/>
      <c r="C2526" s="466"/>
      <c r="D2526" s="466"/>
      <c r="E2526" s="466"/>
      <c r="F2526" s="466"/>
      <c r="G2526" s="466"/>
      <c r="H2526" s="466"/>
      <c r="I2526" s="466"/>
    </row>
    <row r="2527" spans="1:9" x14ac:dyDescent="0.2">
      <c r="A2527" s="466"/>
      <c r="B2527" s="466"/>
      <c r="C2527" s="466"/>
      <c r="D2527" s="466"/>
      <c r="E2527" s="466"/>
      <c r="F2527" s="466"/>
      <c r="G2527" s="466"/>
      <c r="H2527" s="466"/>
      <c r="I2527" s="466"/>
    </row>
    <row r="2528" spans="1:9" x14ac:dyDescent="0.2">
      <c r="A2528" s="466"/>
      <c r="B2528" s="466"/>
      <c r="C2528" s="466"/>
      <c r="D2528" s="466"/>
      <c r="E2528" s="466"/>
      <c r="F2528" s="466"/>
      <c r="G2528" s="466"/>
      <c r="H2528" s="466"/>
      <c r="I2528" s="466"/>
    </row>
    <row r="2529" spans="1:9" x14ac:dyDescent="0.2">
      <c r="A2529" s="466"/>
      <c r="B2529" s="466"/>
      <c r="C2529" s="466"/>
      <c r="D2529" s="466"/>
      <c r="E2529" s="466"/>
      <c r="F2529" s="466"/>
      <c r="G2529" s="466"/>
      <c r="H2529" s="466"/>
      <c r="I2529" s="466"/>
    </row>
    <row r="2530" spans="1:9" x14ac:dyDescent="0.2">
      <c r="A2530" s="466"/>
      <c r="B2530" s="466"/>
      <c r="C2530" s="466"/>
      <c r="D2530" s="466"/>
      <c r="E2530" s="466"/>
      <c r="F2530" s="466"/>
      <c r="G2530" s="466"/>
      <c r="H2530" s="466"/>
      <c r="I2530" s="466"/>
    </row>
    <row r="2531" spans="1:9" x14ac:dyDescent="0.2">
      <c r="A2531" s="466"/>
      <c r="B2531" s="466"/>
      <c r="C2531" s="466"/>
      <c r="D2531" s="466"/>
      <c r="E2531" s="466"/>
      <c r="F2531" s="466"/>
      <c r="G2531" s="466"/>
      <c r="H2531" s="466"/>
      <c r="I2531" s="466"/>
    </row>
    <row r="2532" spans="1:9" x14ac:dyDescent="0.2">
      <c r="A2532" s="466"/>
      <c r="B2532" s="466"/>
      <c r="C2532" s="466"/>
      <c r="D2532" s="466"/>
      <c r="E2532" s="466"/>
      <c r="F2532" s="466"/>
      <c r="G2532" s="466"/>
      <c r="H2532" s="466"/>
      <c r="I2532" s="466"/>
    </row>
    <row r="2533" spans="1:9" x14ac:dyDescent="0.2">
      <c r="A2533" s="466"/>
      <c r="B2533" s="466"/>
      <c r="C2533" s="466"/>
      <c r="D2533" s="466"/>
      <c r="E2533" s="466"/>
      <c r="F2533" s="466"/>
      <c r="G2533" s="466"/>
      <c r="H2533" s="466"/>
      <c r="I2533" s="466"/>
    </row>
    <row r="2534" spans="1:9" x14ac:dyDescent="0.2">
      <c r="A2534" s="466"/>
      <c r="B2534" s="466"/>
      <c r="C2534" s="466"/>
      <c r="D2534" s="466"/>
      <c r="E2534" s="466"/>
      <c r="F2534" s="466"/>
      <c r="G2534" s="466"/>
      <c r="H2534" s="466"/>
      <c r="I2534" s="466"/>
    </row>
    <row r="2535" spans="1:9" x14ac:dyDescent="0.2">
      <c r="A2535" s="466"/>
      <c r="B2535" s="466"/>
      <c r="C2535" s="466"/>
      <c r="D2535" s="466"/>
      <c r="E2535" s="466"/>
      <c r="F2535" s="466"/>
      <c r="G2535" s="466"/>
      <c r="H2535" s="466"/>
      <c r="I2535" s="466"/>
    </row>
    <row r="2536" spans="1:9" x14ac:dyDescent="0.2">
      <c r="A2536" s="466"/>
      <c r="B2536" s="466"/>
      <c r="C2536" s="466"/>
      <c r="D2536" s="466"/>
      <c r="E2536" s="466"/>
      <c r="F2536" s="466"/>
      <c r="G2536" s="466"/>
      <c r="H2536" s="466"/>
      <c r="I2536" s="466"/>
    </row>
    <row r="2537" spans="1:9" x14ac:dyDescent="0.2">
      <c r="A2537" s="466"/>
      <c r="B2537" s="466"/>
      <c r="C2537" s="466"/>
      <c r="D2537" s="466"/>
      <c r="E2537" s="466"/>
      <c r="F2537" s="466"/>
      <c r="G2537" s="466"/>
      <c r="H2537" s="466"/>
      <c r="I2537" s="466"/>
    </row>
    <row r="2538" spans="1:9" x14ac:dyDescent="0.2">
      <c r="A2538" s="466"/>
      <c r="B2538" s="466"/>
      <c r="C2538" s="466"/>
      <c r="D2538" s="466"/>
      <c r="E2538" s="466"/>
      <c r="F2538" s="466"/>
      <c r="G2538" s="466"/>
      <c r="H2538" s="466"/>
      <c r="I2538" s="466"/>
    </row>
    <row r="2539" spans="1:9" x14ac:dyDescent="0.2">
      <c r="A2539" s="466"/>
      <c r="B2539" s="466"/>
      <c r="C2539" s="466"/>
      <c r="D2539" s="466"/>
      <c r="E2539" s="466"/>
      <c r="F2539" s="466"/>
      <c r="G2539" s="466"/>
      <c r="H2539" s="466"/>
      <c r="I2539" s="466"/>
    </row>
    <row r="2540" spans="1:9" x14ac:dyDescent="0.2">
      <c r="A2540" s="466"/>
      <c r="B2540" s="466"/>
      <c r="C2540" s="466"/>
      <c r="D2540" s="466"/>
      <c r="E2540" s="466"/>
      <c r="F2540" s="466"/>
      <c r="G2540" s="466"/>
      <c r="H2540" s="466"/>
      <c r="I2540" s="466"/>
    </row>
    <row r="2541" spans="1:9" x14ac:dyDescent="0.2">
      <c r="A2541" s="466"/>
      <c r="B2541" s="466"/>
      <c r="C2541" s="466"/>
      <c r="D2541" s="466"/>
      <c r="E2541" s="466"/>
      <c r="F2541" s="466"/>
      <c r="G2541" s="466"/>
      <c r="H2541" s="466"/>
      <c r="I2541" s="466"/>
    </row>
    <row r="2542" spans="1:9" x14ac:dyDescent="0.2">
      <c r="A2542" s="466"/>
      <c r="B2542" s="466"/>
      <c r="C2542" s="466"/>
      <c r="D2542" s="466"/>
      <c r="E2542" s="466"/>
      <c r="F2542" s="466"/>
      <c r="G2542" s="466"/>
      <c r="H2542" s="466"/>
      <c r="I2542" s="466"/>
    </row>
    <row r="2543" spans="1:9" x14ac:dyDescent="0.2">
      <c r="A2543" s="466"/>
      <c r="B2543" s="466"/>
      <c r="C2543" s="466"/>
      <c r="D2543" s="466"/>
      <c r="E2543" s="466"/>
      <c r="F2543" s="466"/>
      <c r="G2543" s="466"/>
      <c r="H2543" s="466"/>
      <c r="I2543" s="466"/>
    </row>
    <row r="2544" spans="1:9" x14ac:dyDescent="0.2">
      <c r="A2544" s="466"/>
      <c r="B2544" s="466"/>
      <c r="C2544" s="466"/>
      <c r="D2544" s="466"/>
      <c r="E2544" s="466"/>
      <c r="F2544" s="466"/>
      <c r="G2544" s="466"/>
      <c r="H2544" s="466"/>
      <c r="I2544" s="466"/>
    </row>
    <row r="2545" spans="1:9" x14ac:dyDescent="0.2">
      <c r="A2545" s="466"/>
      <c r="B2545" s="466"/>
      <c r="C2545" s="466"/>
      <c r="D2545" s="466"/>
      <c r="E2545" s="466"/>
      <c r="F2545" s="466"/>
      <c r="G2545" s="466"/>
      <c r="H2545" s="466"/>
      <c r="I2545" s="466"/>
    </row>
    <row r="2546" spans="1:9" x14ac:dyDescent="0.2">
      <c r="A2546" s="466"/>
      <c r="B2546" s="466"/>
      <c r="C2546" s="466"/>
      <c r="D2546" s="466"/>
      <c r="E2546" s="466"/>
      <c r="F2546" s="466"/>
      <c r="G2546" s="466"/>
      <c r="H2546" s="466"/>
      <c r="I2546" s="466"/>
    </row>
    <row r="2547" spans="1:9" x14ac:dyDescent="0.2">
      <c r="A2547" s="466"/>
      <c r="B2547" s="466"/>
      <c r="C2547" s="466"/>
      <c r="D2547" s="466"/>
      <c r="E2547" s="466"/>
      <c r="F2547" s="466"/>
      <c r="G2547" s="466"/>
      <c r="H2547" s="466"/>
      <c r="I2547" s="466"/>
    </row>
    <row r="2548" spans="1:9" x14ac:dyDescent="0.2">
      <c r="A2548" s="466"/>
      <c r="B2548" s="466"/>
      <c r="C2548" s="466"/>
      <c r="D2548" s="466"/>
      <c r="E2548" s="466"/>
      <c r="F2548" s="466"/>
      <c r="G2548" s="466"/>
      <c r="H2548" s="466"/>
      <c r="I2548" s="466"/>
    </row>
    <row r="2549" spans="1:9" x14ac:dyDescent="0.2">
      <c r="A2549" s="466"/>
      <c r="B2549" s="466"/>
      <c r="C2549" s="466"/>
      <c r="D2549" s="466"/>
      <c r="E2549" s="466"/>
      <c r="F2549" s="466"/>
      <c r="G2549" s="466"/>
      <c r="H2549" s="466"/>
      <c r="I2549" s="466"/>
    </row>
    <row r="2550" spans="1:9" x14ac:dyDescent="0.2">
      <c r="A2550" s="466"/>
      <c r="B2550" s="466"/>
      <c r="C2550" s="466"/>
      <c r="D2550" s="466"/>
      <c r="E2550" s="466"/>
      <c r="F2550" s="466"/>
      <c r="G2550" s="466"/>
      <c r="H2550" s="466"/>
      <c r="I2550" s="466"/>
    </row>
    <row r="2551" spans="1:9" x14ac:dyDescent="0.2">
      <c r="A2551" s="466"/>
      <c r="B2551" s="466"/>
      <c r="C2551" s="466"/>
      <c r="D2551" s="466"/>
      <c r="E2551" s="466"/>
      <c r="F2551" s="466"/>
      <c r="G2551" s="466"/>
      <c r="H2551" s="466"/>
      <c r="I2551" s="466"/>
    </row>
    <row r="2552" spans="1:9" x14ac:dyDescent="0.2">
      <c r="A2552" s="466"/>
      <c r="B2552" s="466"/>
      <c r="C2552" s="466"/>
      <c r="D2552" s="466"/>
      <c r="E2552" s="466"/>
      <c r="F2552" s="466"/>
      <c r="G2552" s="466"/>
      <c r="H2552" s="466"/>
      <c r="I2552" s="466"/>
    </row>
    <row r="2553" spans="1:9" x14ac:dyDescent="0.2">
      <c r="A2553" s="466"/>
      <c r="B2553" s="466"/>
      <c r="C2553" s="466"/>
      <c r="D2553" s="466"/>
      <c r="E2553" s="466"/>
      <c r="F2553" s="466"/>
      <c r="G2553" s="466"/>
      <c r="H2553" s="466"/>
      <c r="I2553" s="466"/>
    </row>
    <row r="2554" spans="1:9" x14ac:dyDescent="0.2">
      <c r="A2554" s="466"/>
      <c r="B2554" s="466"/>
      <c r="C2554" s="466"/>
      <c r="D2554" s="466"/>
      <c r="E2554" s="466"/>
      <c r="F2554" s="466"/>
      <c r="G2554" s="466"/>
      <c r="H2554" s="466"/>
      <c r="I2554" s="466"/>
    </row>
    <row r="2555" spans="1:9" x14ac:dyDescent="0.2">
      <c r="A2555" s="466"/>
      <c r="B2555" s="466"/>
      <c r="C2555" s="466"/>
      <c r="D2555" s="466"/>
      <c r="E2555" s="466"/>
      <c r="F2555" s="466"/>
      <c r="G2555" s="466"/>
      <c r="H2555" s="466"/>
      <c r="I2555" s="466"/>
    </row>
    <row r="2556" spans="1:9" x14ac:dyDescent="0.2">
      <c r="A2556" s="466"/>
      <c r="B2556" s="466"/>
      <c r="C2556" s="466"/>
      <c r="D2556" s="466"/>
      <c r="E2556" s="466"/>
      <c r="F2556" s="466"/>
      <c r="G2556" s="466"/>
      <c r="H2556" s="466"/>
      <c r="I2556" s="466"/>
    </row>
    <row r="2557" spans="1:9" x14ac:dyDescent="0.2">
      <c r="A2557" s="466"/>
      <c r="B2557" s="466"/>
      <c r="C2557" s="466"/>
      <c r="D2557" s="466"/>
      <c r="E2557" s="466"/>
      <c r="F2557" s="466"/>
      <c r="G2557" s="466"/>
      <c r="H2557" s="466"/>
      <c r="I2557" s="466"/>
    </row>
    <row r="2558" spans="1:9" x14ac:dyDescent="0.2">
      <c r="A2558" s="466"/>
      <c r="B2558" s="466"/>
      <c r="C2558" s="466"/>
      <c r="D2558" s="466"/>
      <c r="E2558" s="466"/>
      <c r="F2558" s="466"/>
      <c r="G2558" s="466"/>
      <c r="H2558" s="466"/>
      <c r="I2558" s="466"/>
    </row>
    <row r="2559" spans="1:9" x14ac:dyDescent="0.2">
      <c r="A2559" s="466"/>
      <c r="B2559" s="466"/>
      <c r="C2559" s="466"/>
      <c r="D2559" s="466"/>
      <c r="E2559" s="466"/>
      <c r="F2559" s="466"/>
      <c r="G2559" s="466"/>
      <c r="H2559" s="466"/>
      <c r="I2559" s="466"/>
    </row>
    <row r="2560" spans="1:9" x14ac:dyDescent="0.2">
      <c r="A2560" s="466"/>
      <c r="B2560" s="466"/>
      <c r="C2560" s="466"/>
      <c r="D2560" s="466"/>
      <c r="E2560" s="466"/>
      <c r="F2560" s="466"/>
      <c r="G2560" s="466"/>
      <c r="H2560" s="466"/>
      <c r="I2560" s="466"/>
    </row>
    <row r="2561" spans="1:9" x14ac:dyDescent="0.2">
      <c r="A2561" s="466"/>
      <c r="B2561" s="466"/>
      <c r="C2561" s="466"/>
      <c r="D2561" s="466"/>
      <c r="E2561" s="466"/>
      <c r="F2561" s="466"/>
      <c r="G2561" s="466"/>
      <c r="H2561" s="466"/>
      <c r="I2561" s="466"/>
    </row>
    <row r="2562" spans="1:9" x14ac:dyDescent="0.2">
      <c r="A2562" s="466"/>
      <c r="B2562" s="466"/>
      <c r="C2562" s="466"/>
      <c r="D2562" s="466"/>
      <c r="E2562" s="466"/>
      <c r="F2562" s="466"/>
      <c r="G2562" s="466"/>
      <c r="H2562" s="466"/>
      <c r="I2562" s="466"/>
    </row>
    <row r="2563" spans="1:9" x14ac:dyDescent="0.2">
      <c r="A2563" s="466"/>
      <c r="B2563" s="466"/>
      <c r="C2563" s="466"/>
      <c r="D2563" s="466"/>
      <c r="E2563" s="466"/>
      <c r="F2563" s="466"/>
      <c r="G2563" s="466"/>
      <c r="H2563" s="466"/>
      <c r="I2563" s="466"/>
    </row>
    <row r="2564" spans="1:9" x14ac:dyDescent="0.2">
      <c r="A2564" s="466"/>
      <c r="B2564" s="466"/>
      <c r="C2564" s="466"/>
      <c r="D2564" s="466"/>
      <c r="E2564" s="466"/>
      <c r="F2564" s="466"/>
      <c r="G2564" s="466"/>
      <c r="H2564" s="466"/>
      <c r="I2564" s="466"/>
    </row>
    <row r="2565" spans="1:9" x14ac:dyDescent="0.2">
      <c r="A2565" s="466"/>
      <c r="B2565" s="466"/>
      <c r="C2565" s="466"/>
      <c r="D2565" s="466"/>
      <c r="E2565" s="466"/>
      <c r="F2565" s="466"/>
      <c r="G2565" s="466"/>
      <c r="H2565" s="466"/>
      <c r="I2565" s="466"/>
    </row>
    <row r="2566" spans="1:9" x14ac:dyDescent="0.2">
      <c r="A2566" s="466"/>
      <c r="B2566" s="466"/>
      <c r="C2566" s="466"/>
      <c r="D2566" s="466"/>
      <c r="E2566" s="466"/>
      <c r="F2566" s="466"/>
      <c r="G2566" s="466"/>
      <c r="H2566" s="466"/>
      <c r="I2566" s="466"/>
    </row>
    <row r="2567" spans="1:9" x14ac:dyDescent="0.2">
      <c r="A2567" s="466"/>
      <c r="B2567" s="466"/>
      <c r="C2567" s="466"/>
      <c r="D2567" s="466"/>
      <c r="E2567" s="466"/>
      <c r="F2567" s="466"/>
      <c r="G2567" s="466"/>
      <c r="H2567" s="466"/>
      <c r="I2567" s="466"/>
    </row>
    <row r="2568" spans="1:9" x14ac:dyDescent="0.2">
      <c r="A2568" s="466"/>
      <c r="B2568" s="466"/>
      <c r="C2568" s="466"/>
      <c r="D2568" s="466"/>
      <c r="E2568" s="466"/>
      <c r="F2568" s="466"/>
      <c r="G2568" s="466"/>
      <c r="H2568" s="466"/>
      <c r="I2568" s="466"/>
    </row>
    <row r="2569" spans="1:9" x14ac:dyDescent="0.2">
      <c r="A2569" s="466"/>
      <c r="B2569" s="466"/>
      <c r="C2569" s="466"/>
      <c r="D2569" s="466"/>
      <c r="E2569" s="466"/>
      <c r="F2569" s="466"/>
      <c r="G2569" s="466"/>
      <c r="H2569" s="466"/>
      <c r="I2569" s="466"/>
    </row>
    <row r="2570" spans="1:9" x14ac:dyDescent="0.2">
      <c r="A2570" s="466"/>
      <c r="B2570" s="466"/>
      <c r="C2570" s="466"/>
      <c r="D2570" s="466"/>
      <c r="E2570" s="466"/>
      <c r="F2570" s="466"/>
      <c r="G2570" s="466"/>
      <c r="H2570" s="466"/>
      <c r="I2570" s="466"/>
    </row>
    <row r="2571" spans="1:9" x14ac:dyDescent="0.2">
      <c r="A2571" s="466"/>
      <c r="B2571" s="466"/>
      <c r="C2571" s="466"/>
      <c r="D2571" s="466"/>
      <c r="E2571" s="466"/>
      <c r="F2571" s="466"/>
      <c r="G2571" s="466"/>
      <c r="H2571" s="466"/>
      <c r="I2571" s="466"/>
    </row>
    <row r="2572" spans="1:9" x14ac:dyDescent="0.2">
      <c r="A2572" s="466"/>
      <c r="B2572" s="466"/>
      <c r="C2572" s="466"/>
      <c r="D2572" s="466"/>
      <c r="E2572" s="466"/>
      <c r="F2572" s="466"/>
      <c r="G2572" s="466"/>
      <c r="H2572" s="466"/>
      <c r="I2572" s="466"/>
    </row>
    <row r="2573" spans="1:9" x14ac:dyDescent="0.2">
      <c r="A2573" s="466"/>
      <c r="B2573" s="466"/>
      <c r="C2573" s="466"/>
      <c r="D2573" s="466"/>
      <c r="E2573" s="466"/>
      <c r="F2573" s="466"/>
      <c r="G2573" s="466"/>
      <c r="H2573" s="466"/>
      <c r="I2573" s="466"/>
    </row>
    <row r="2574" spans="1:9" x14ac:dyDescent="0.2">
      <c r="A2574" s="466"/>
      <c r="B2574" s="466"/>
      <c r="C2574" s="466"/>
      <c r="D2574" s="466"/>
      <c r="E2574" s="466"/>
      <c r="F2574" s="466"/>
      <c r="G2574" s="466"/>
      <c r="H2574" s="466"/>
      <c r="I2574" s="466"/>
    </row>
    <row r="2575" spans="1:9" x14ac:dyDescent="0.2">
      <c r="A2575" s="466"/>
      <c r="B2575" s="466"/>
      <c r="C2575" s="466"/>
      <c r="D2575" s="466"/>
      <c r="E2575" s="466"/>
      <c r="F2575" s="466"/>
      <c r="G2575" s="466"/>
      <c r="H2575" s="466"/>
      <c r="I2575" s="466"/>
    </row>
    <row r="2576" spans="1:9" x14ac:dyDescent="0.2">
      <c r="A2576" s="466"/>
      <c r="B2576" s="466"/>
      <c r="C2576" s="466"/>
      <c r="D2576" s="466"/>
      <c r="E2576" s="466"/>
      <c r="F2576" s="466"/>
      <c r="G2576" s="466"/>
      <c r="H2576" s="466"/>
      <c r="I2576" s="466"/>
    </row>
    <row r="2577" spans="1:9" x14ac:dyDescent="0.2">
      <c r="A2577" s="466"/>
      <c r="B2577" s="466"/>
      <c r="C2577" s="466"/>
      <c r="D2577" s="466"/>
      <c r="E2577" s="466"/>
      <c r="F2577" s="466"/>
      <c r="G2577" s="466"/>
      <c r="H2577" s="466"/>
      <c r="I2577" s="466"/>
    </row>
    <row r="2578" spans="1:9" x14ac:dyDescent="0.2">
      <c r="A2578" s="466"/>
      <c r="B2578" s="466"/>
      <c r="C2578" s="466"/>
      <c r="D2578" s="466"/>
      <c r="E2578" s="466"/>
      <c r="F2578" s="466"/>
      <c r="G2578" s="466"/>
      <c r="H2578" s="466"/>
      <c r="I2578" s="466"/>
    </row>
    <row r="2579" spans="1:9" x14ac:dyDescent="0.2">
      <c r="A2579" s="466"/>
      <c r="B2579" s="466"/>
      <c r="C2579" s="466"/>
      <c r="D2579" s="466"/>
      <c r="E2579" s="466"/>
      <c r="F2579" s="466"/>
      <c r="G2579" s="466"/>
      <c r="H2579" s="466"/>
      <c r="I2579" s="466"/>
    </row>
    <row r="2580" spans="1:9" x14ac:dyDescent="0.2">
      <c r="A2580" s="466"/>
      <c r="B2580" s="466"/>
      <c r="C2580" s="466"/>
      <c r="D2580" s="466"/>
      <c r="E2580" s="466"/>
      <c r="F2580" s="466"/>
      <c r="G2580" s="466"/>
      <c r="H2580" s="466"/>
      <c r="I2580" s="466"/>
    </row>
    <row r="2581" spans="1:9" x14ac:dyDescent="0.2">
      <c r="A2581" s="466"/>
      <c r="B2581" s="466"/>
      <c r="C2581" s="466"/>
      <c r="D2581" s="466"/>
      <c r="E2581" s="466"/>
      <c r="F2581" s="466"/>
      <c r="G2581" s="466"/>
      <c r="H2581" s="466"/>
      <c r="I2581" s="466"/>
    </row>
    <row r="2582" spans="1:9" x14ac:dyDescent="0.2">
      <c r="A2582" s="466"/>
      <c r="B2582" s="466"/>
      <c r="C2582" s="466"/>
      <c r="D2582" s="466"/>
      <c r="E2582" s="466"/>
      <c r="F2582" s="466"/>
      <c r="G2582" s="466"/>
      <c r="H2582" s="466"/>
      <c r="I2582" s="466"/>
    </row>
    <row r="2583" spans="1:9" x14ac:dyDescent="0.2">
      <c r="A2583" s="466"/>
      <c r="B2583" s="466"/>
      <c r="C2583" s="466"/>
      <c r="D2583" s="466"/>
      <c r="E2583" s="466"/>
      <c r="F2583" s="466"/>
      <c r="G2583" s="466"/>
      <c r="H2583" s="466"/>
      <c r="I2583" s="466"/>
    </row>
    <row r="2584" spans="1:9" x14ac:dyDescent="0.2">
      <c r="A2584" s="466"/>
      <c r="B2584" s="466"/>
      <c r="C2584" s="466"/>
      <c r="D2584" s="466"/>
      <c r="E2584" s="466"/>
      <c r="F2584" s="466"/>
      <c r="G2584" s="466"/>
      <c r="H2584" s="466"/>
      <c r="I2584" s="466"/>
    </row>
    <row r="2585" spans="1:9" x14ac:dyDescent="0.2">
      <c r="A2585" s="466"/>
      <c r="B2585" s="466"/>
      <c r="C2585" s="466"/>
      <c r="D2585" s="466"/>
      <c r="E2585" s="466"/>
      <c r="F2585" s="466"/>
      <c r="G2585" s="466"/>
      <c r="H2585" s="466"/>
      <c r="I2585" s="466"/>
    </row>
    <row r="2586" spans="1:9" x14ac:dyDescent="0.2">
      <c r="A2586" s="466"/>
      <c r="B2586" s="466"/>
      <c r="C2586" s="466"/>
      <c r="D2586" s="466"/>
      <c r="E2586" s="466"/>
      <c r="F2586" s="466"/>
      <c r="G2586" s="466"/>
      <c r="H2586" s="466"/>
      <c r="I2586" s="466"/>
    </row>
    <row r="2587" spans="1:9" x14ac:dyDescent="0.2">
      <c r="A2587" s="466"/>
      <c r="B2587" s="466"/>
      <c r="C2587" s="466"/>
      <c r="D2587" s="466"/>
      <c r="E2587" s="466"/>
      <c r="F2587" s="466"/>
      <c r="G2587" s="466"/>
      <c r="H2587" s="466"/>
      <c r="I2587" s="466"/>
    </row>
    <row r="2588" spans="1:9" x14ac:dyDescent="0.2">
      <c r="A2588" s="466"/>
      <c r="B2588" s="466"/>
      <c r="C2588" s="466"/>
      <c r="D2588" s="466"/>
      <c r="E2588" s="466"/>
      <c r="F2588" s="466"/>
      <c r="G2588" s="466"/>
      <c r="H2588" s="466"/>
      <c r="I2588" s="466"/>
    </row>
    <row r="2589" spans="1:9" x14ac:dyDescent="0.2">
      <c r="A2589" s="466"/>
      <c r="B2589" s="466"/>
      <c r="C2589" s="466"/>
      <c r="D2589" s="466"/>
      <c r="E2589" s="466"/>
      <c r="F2589" s="466"/>
      <c r="G2589" s="466"/>
      <c r="H2589" s="466"/>
      <c r="I2589" s="466"/>
    </row>
    <row r="2590" spans="1:9" x14ac:dyDescent="0.2">
      <c r="A2590" s="466"/>
      <c r="B2590" s="466"/>
      <c r="C2590" s="466"/>
      <c r="D2590" s="466"/>
      <c r="E2590" s="466"/>
      <c r="F2590" s="466"/>
      <c r="G2590" s="466"/>
      <c r="H2590" s="466"/>
      <c r="I2590" s="466"/>
    </row>
    <row r="2591" spans="1:9" x14ac:dyDescent="0.2">
      <c r="A2591" s="466"/>
      <c r="B2591" s="466"/>
      <c r="C2591" s="466"/>
      <c r="D2591" s="466"/>
      <c r="E2591" s="466"/>
      <c r="F2591" s="466"/>
      <c r="G2591" s="466"/>
      <c r="H2591" s="466"/>
      <c r="I2591" s="466"/>
    </row>
    <row r="2592" spans="1:9" x14ac:dyDescent="0.2">
      <c r="A2592" s="466"/>
      <c r="B2592" s="466"/>
      <c r="C2592" s="466"/>
      <c r="D2592" s="466"/>
      <c r="E2592" s="466"/>
      <c r="F2592" s="466"/>
      <c r="G2592" s="466"/>
      <c r="H2592" s="466"/>
      <c r="I2592" s="466"/>
    </row>
    <row r="2593" spans="1:9" x14ac:dyDescent="0.2">
      <c r="A2593" s="466"/>
      <c r="B2593" s="466"/>
      <c r="C2593" s="466"/>
      <c r="D2593" s="466"/>
      <c r="E2593" s="466"/>
      <c r="F2593" s="466"/>
      <c r="G2593" s="466"/>
      <c r="H2593" s="466"/>
      <c r="I2593" s="466"/>
    </row>
    <row r="2594" spans="1:9" x14ac:dyDescent="0.2">
      <c r="A2594" s="466"/>
      <c r="B2594" s="466"/>
      <c r="C2594" s="466"/>
      <c r="D2594" s="466"/>
      <c r="E2594" s="466"/>
      <c r="F2594" s="466"/>
      <c r="G2594" s="466"/>
      <c r="H2594" s="466"/>
      <c r="I2594" s="466"/>
    </row>
    <row r="2595" spans="1:9" x14ac:dyDescent="0.2">
      <c r="A2595" s="466"/>
      <c r="B2595" s="466"/>
      <c r="C2595" s="466"/>
      <c r="D2595" s="466"/>
      <c r="E2595" s="466"/>
      <c r="F2595" s="466"/>
      <c r="G2595" s="466"/>
      <c r="H2595" s="466"/>
      <c r="I2595" s="466"/>
    </row>
    <row r="2596" spans="1:9" x14ac:dyDescent="0.2">
      <c r="A2596" s="466"/>
      <c r="B2596" s="466"/>
      <c r="C2596" s="466"/>
      <c r="D2596" s="466"/>
      <c r="E2596" s="466"/>
      <c r="F2596" s="466"/>
      <c r="G2596" s="466"/>
      <c r="H2596" s="466"/>
      <c r="I2596" s="466"/>
    </row>
    <row r="2597" spans="1:9" x14ac:dyDescent="0.2">
      <c r="A2597" s="466"/>
      <c r="B2597" s="466"/>
      <c r="C2597" s="466"/>
      <c r="D2597" s="466"/>
      <c r="E2597" s="466"/>
      <c r="F2597" s="466"/>
      <c r="G2597" s="466"/>
      <c r="H2597" s="466"/>
      <c r="I2597" s="466"/>
    </row>
    <row r="2598" spans="1:9" x14ac:dyDescent="0.2">
      <c r="A2598" s="466"/>
      <c r="B2598" s="466"/>
      <c r="C2598" s="466"/>
      <c r="D2598" s="466"/>
      <c r="E2598" s="466"/>
      <c r="F2598" s="466"/>
      <c r="G2598" s="466"/>
      <c r="H2598" s="466"/>
      <c r="I2598" s="466"/>
    </row>
    <row r="2599" spans="1:9" x14ac:dyDescent="0.2">
      <c r="A2599" s="466"/>
      <c r="B2599" s="466"/>
      <c r="C2599" s="466"/>
      <c r="D2599" s="466"/>
      <c r="E2599" s="466"/>
      <c r="F2599" s="466"/>
      <c r="G2599" s="466"/>
      <c r="H2599" s="466"/>
      <c r="I2599" s="466"/>
    </row>
    <row r="2600" spans="1:9" x14ac:dyDescent="0.2">
      <c r="A2600" s="466"/>
      <c r="B2600" s="466"/>
      <c r="C2600" s="466"/>
      <c r="D2600" s="466"/>
      <c r="E2600" s="466"/>
      <c r="F2600" s="466"/>
      <c r="G2600" s="466"/>
      <c r="H2600" s="466"/>
      <c r="I2600" s="466"/>
    </row>
    <row r="2601" spans="1:9" x14ac:dyDescent="0.2">
      <c r="A2601" s="466"/>
      <c r="B2601" s="466"/>
      <c r="C2601" s="466"/>
      <c r="D2601" s="466"/>
      <c r="E2601" s="466"/>
      <c r="F2601" s="466"/>
      <c r="G2601" s="466"/>
      <c r="H2601" s="466"/>
      <c r="I2601" s="466"/>
    </row>
    <row r="2602" spans="1:9" x14ac:dyDescent="0.2">
      <c r="A2602" s="466"/>
      <c r="B2602" s="466"/>
      <c r="C2602" s="466"/>
      <c r="D2602" s="466"/>
      <c r="E2602" s="466"/>
      <c r="F2602" s="466"/>
      <c r="G2602" s="466"/>
      <c r="H2602" s="466"/>
      <c r="I2602" s="466"/>
    </row>
    <row r="2603" spans="1:9" x14ac:dyDescent="0.2">
      <c r="A2603" s="466"/>
      <c r="B2603" s="466"/>
      <c r="C2603" s="466"/>
      <c r="D2603" s="466"/>
      <c r="E2603" s="466"/>
      <c r="F2603" s="466"/>
      <c r="G2603" s="466"/>
      <c r="H2603" s="466"/>
      <c r="I2603" s="466"/>
    </row>
    <row r="2604" spans="1:9" x14ac:dyDescent="0.2">
      <c r="A2604" s="466"/>
      <c r="B2604" s="466"/>
      <c r="C2604" s="466"/>
      <c r="D2604" s="466"/>
      <c r="E2604" s="466"/>
      <c r="F2604" s="466"/>
      <c r="G2604" s="466"/>
      <c r="H2604" s="466"/>
      <c r="I2604" s="466"/>
    </row>
    <row r="2605" spans="1:9" x14ac:dyDescent="0.2">
      <c r="A2605" s="466"/>
      <c r="B2605" s="466"/>
      <c r="C2605" s="466"/>
      <c r="D2605" s="466"/>
      <c r="E2605" s="466"/>
      <c r="F2605" s="466"/>
      <c r="G2605" s="466"/>
      <c r="H2605" s="466"/>
      <c r="I2605" s="466"/>
    </row>
    <row r="2606" spans="1:9" x14ac:dyDescent="0.2">
      <c r="A2606" s="466"/>
      <c r="B2606" s="466"/>
      <c r="C2606" s="466"/>
      <c r="D2606" s="466"/>
      <c r="E2606" s="466"/>
      <c r="F2606" s="466"/>
      <c r="G2606" s="466"/>
      <c r="H2606" s="466"/>
      <c r="I2606" s="466"/>
    </row>
    <row r="2607" spans="1:9" x14ac:dyDescent="0.2">
      <c r="A2607" s="466"/>
      <c r="B2607" s="466"/>
      <c r="C2607" s="466"/>
      <c r="D2607" s="466"/>
      <c r="E2607" s="466"/>
      <c r="F2607" s="466"/>
      <c r="G2607" s="466"/>
      <c r="H2607" s="466"/>
      <c r="I2607" s="466"/>
    </row>
    <row r="2608" spans="1:9" x14ac:dyDescent="0.2">
      <c r="A2608" s="466"/>
      <c r="B2608" s="466"/>
      <c r="C2608" s="466"/>
      <c r="D2608" s="466"/>
      <c r="E2608" s="466"/>
      <c r="F2608" s="466"/>
      <c r="G2608" s="466"/>
      <c r="H2608" s="466"/>
      <c r="I2608" s="466"/>
    </row>
    <row r="2609" spans="1:9" x14ac:dyDescent="0.2">
      <c r="A2609" s="466"/>
      <c r="B2609" s="466"/>
      <c r="C2609" s="466"/>
      <c r="D2609" s="466"/>
      <c r="E2609" s="466"/>
      <c r="F2609" s="466"/>
      <c r="G2609" s="466"/>
      <c r="H2609" s="466"/>
      <c r="I2609" s="466"/>
    </row>
    <row r="2610" spans="1:9" x14ac:dyDescent="0.2">
      <c r="A2610" s="466"/>
      <c r="B2610" s="466"/>
      <c r="C2610" s="466"/>
      <c r="D2610" s="466"/>
      <c r="E2610" s="466"/>
      <c r="F2610" s="466"/>
      <c r="G2610" s="466"/>
      <c r="H2610" s="466"/>
      <c r="I2610" s="466"/>
    </row>
    <row r="2611" spans="1:9" x14ac:dyDescent="0.2">
      <c r="A2611" s="466"/>
      <c r="B2611" s="466"/>
      <c r="C2611" s="466"/>
      <c r="D2611" s="466"/>
      <c r="E2611" s="466"/>
      <c r="F2611" s="466"/>
      <c r="G2611" s="466"/>
      <c r="H2611" s="466"/>
      <c r="I2611" s="466"/>
    </row>
    <row r="2612" spans="1:9" x14ac:dyDescent="0.2">
      <c r="A2612" s="466"/>
      <c r="B2612" s="466"/>
      <c r="C2612" s="466"/>
      <c r="D2612" s="466"/>
      <c r="E2612" s="466"/>
      <c r="F2612" s="466"/>
      <c r="G2612" s="466"/>
      <c r="H2612" s="466"/>
      <c r="I2612" s="466"/>
    </row>
    <row r="2613" spans="1:9" x14ac:dyDescent="0.2">
      <c r="A2613" s="466"/>
      <c r="B2613" s="466"/>
      <c r="C2613" s="466"/>
      <c r="D2613" s="466"/>
      <c r="E2613" s="466"/>
      <c r="F2613" s="466"/>
      <c r="G2613" s="466"/>
      <c r="H2613" s="466"/>
      <c r="I2613" s="466"/>
    </row>
    <row r="2614" spans="1:9" x14ac:dyDescent="0.2">
      <c r="A2614" s="466"/>
      <c r="B2614" s="466"/>
      <c r="C2614" s="466"/>
      <c r="D2614" s="466"/>
      <c r="E2614" s="466"/>
      <c r="F2614" s="466"/>
      <c r="G2614" s="466"/>
      <c r="H2614" s="466"/>
      <c r="I2614" s="466"/>
    </row>
    <row r="2615" spans="1:9" x14ac:dyDescent="0.2">
      <c r="A2615" s="466"/>
      <c r="B2615" s="466"/>
      <c r="C2615" s="466"/>
      <c r="D2615" s="466"/>
      <c r="E2615" s="466"/>
      <c r="F2615" s="466"/>
      <c r="G2615" s="466"/>
      <c r="H2615" s="466"/>
      <c r="I2615" s="466"/>
    </row>
    <row r="2616" spans="1:9" x14ac:dyDescent="0.2">
      <c r="A2616" s="466"/>
      <c r="B2616" s="466"/>
      <c r="C2616" s="466"/>
      <c r="D2616" s="466"/>
      <c r="E2616" s="466"/>
      <c r="F2616" s="466"/>
      <c r="G2616" s="466"/>
      <c r="H2616" s="466"/>
      <c r="I2616" s="466"/>
    </row>
    <row r="2617" spans="1:9" x14ac:dyDescent="0.2">
      <c r="A2617" s="466"/>
      <c r="B2617" s="466"/>
      <c r="C2617" s="466"/>
      <c r="D2617" s="466"/>
      <c r="E2617" s="466"/>
      <c r="F2617" s="466"/>
      <c r="G2617" s="466"/>
      <c r="H2617" s="466"/>
      <c r="I2617" s="466"/>
    </row>
    <row r="2618" spans="1:9" x14ac:dyDescent="0.2">
      <c r="A2618" s="466"/>
      <c r="B2618" s="466"/>
      <c r="C2618" s="466"/>
      <c r="D2618" s="466"/>
      <c r="E2618" s="466"/>
      <c r="F2618" s="466"/>
      <c r="G2618" s="466"/>
      <c r="H2618" s="466"/>
      <c r="I2618" s="466"/>
    </row>
    <row r="2619" spans="1:9" x14ac:dyDescent="0.2">
      <c r="A2619" s="466"/>
      <c r="B2619" s="466"/>
      <c r="C2619" s="466"/>
      <c r="D2619" s="466"/>
      <c r="E2619" s="466"/>
      <c r="F2619" s="466"/>
      <c r="G2619" s="466"/>
      <c r="H2619" s="466"/>
      <c r="I2619" s="466"/>
    </row>
    <row r="2620" spans="1:9" x14ac:dyDescent="0.2">
      <c r="A2620" s="466"/>
      <c r="B2620" s="466"/>
      <c r="C2620" s="466"/>
      <c r="D2620" s="466"/>
      <c r="E2620" s="466"/>
      <c r="F2620" s="466"/>
      <c r="G2620" s="466"/>
      <c r="H2620" s="466"/>
      <c r="I2620" s="466"/>
    </row>
    <row r="2621" spans="1:9" x14ac:dyDescent="0.2">
      <c r="A2621" s="466"/>
      <c r="B2621" s="466"/>
      <c r="C2621" s="466"/>
      <c r="D2621" s="466"/>
      <c r="E2621" s="466"/>
      <c r="F2621" s="466"/>
      <c r="G2621" s="466"/>
      <c r="H2621" s="466"/>
      <c r="I2621" s="466"/>
    </row>
    <row r="2622" spans="1:9" x14ac:dyDescent="0.2">
      <c r="A2622" s="466"/>
      <c r="B2622" s="466"/>
      <c r="C2622" s="466"/>
      <c r="D2622" s="466"/>
      <c r="E2622" s="466"/>
      <c r="F2622" s="466"/>
      <c r="G2622" s="466"/>
      <c r="H2622" s="466"/>
      <c r="I2622" s="466"/>
    </row>
    <row r="2623" spans="1:9" x14ac:dyDescent="0.2">
      <c r="A2623" s="466"/>
      <c r="B2623" s="466"/>
      <c r="C2623" s="466"/>
      <c r="D2623" s="466"/>
      <c r="E2623" s="466"/>
      <c r="F2623" s="466"/>
      <c r="G2623" s="466"/>
      <c r="H2623" s="466"/>
      <c r="I2623" s="466"/>
    </row>
    <row r="2624" spans="1:9" x14ac:dyDescent="0.2">
      <c r="A2624" s="466"/>
      <c r="B2624" s="466"/>
      <c r="C2624" s="466"/>
      <c r="D2624" s="466"/>
      <c r="E2624" s="466"/>
      <c r="F2624" s="466"/>
      <c r="G2624" s="466"/>
      <c r="H2624" s="466"/>
      <c r="I2624" s="466"/>
    </row>
    <row r="2625" spans="1:9" x14ac:dyDescent="0.2">
      <c r="A2625" s="466"/>
      <c r="B2625" s="466"/>
      <c r="C2625" s="466"/>
      <c r="D2625" s="466"/>
      <c r="E2625" s="466"/>
      <c r="F2625" s="466"/>
      <c r="G2625" s="466"/>
      <c r="H2625" s="466"/>
      <c r="I2625" s="466"/>
    </row>
    <row r="2626" spans="1:9" x14ac:dyDescent="0.2">
      <c r="A2626" s="466"/>
      <c r="B2626" s="466"/>
      <c r="C2626" s="466"/>
      <c r="D2626" s="466"/>
      <c r="E2626" s="466"/>
      <c r="F2626" s="466"/>
      <c r="G2626" s="466"/>
      <c r="H2626" s="466"/>
      <c r="I2626" s="466"/>
    </row>
    <row r="2627" spans="1:9" x14ac:dyDescent="0.2">
      <c r="A2627" s="466"/>
      <c r="B2627" s="466"/>
      <c r="C2627" s="466"/>
      <c r="D2627" s="466"/>
      <c r="E2627" s="466"/>
      <c r="F2627" s="466"/>
      <c r="G2627" s="466"/>
      <c r="H2627" s="466"/>
      <c r="I2627" s="466"/>
    </row>
    <row r="2628" spans="1:9" x14ac:dyDescent="0.2">
      <c r="A2628" s="466"/>
      <c r="B2628" s="466"/>
      <c r="C2628" s="466"/>
      <c r="D2628" s="466"/>
      <c r="E2628" s="466"/>
      <c r="F2628" s="466"/>
      <c r="G2628" s="466"/>
      <c r="H2628" s="466"/>
      <c r="I2628" s="466"/>
    </row>
    <row r="2629" spans="1:9" x14ac:dyDescent="0.2">
      <c r="A2629" s="466"/>
      <c r="B2629" s="466"/>
      <c r="C2629" s="466"/>
      <c r="D2629" s="466"/>
      <c r="E2629" s="466"/>
      <c r="F2629" s="466"/>
      <c r="G2629" s="466"/>
      <c r="H2629" s="466"/>
      <c r="I2629" s="466"/>
    </row>
    <row r="2630" spans="1:9" x14ac:dyDescent="0.2">
      <c r="A2630" s="466"/>
      <c r="B2630" s="466"/>
      <c r="C2630" s="466"/>
      <c r="D2630" s="466"/>
      <c r="E2630" s="466"/>
      <c r="F2630" s="466"/>
      <c r="G2630" s="466"/>
      <c r="H2630" s="466"/>
      <c r="I2630" s="466"/>
    </row>
    <row r="2631" spans="1:9" x14ac:dyDescent="0.2">
      <c r="A2631" s="466"/>
      <c r="B2631" s="466"/>
      <c r="C2631" s="466"/>
      <c r="D2631" s="466"/>
      <c r="E2631" s="466"/>
      <c r="F2631" s="466"/>
      <c r="G2631" s="466"/>
      <c r="H2631" s="466"/>
      <c r="I2631" s="466"/>
    </row>
    <row r="2632" spans="1:9" x14ac:dyDescent="0.2">
      <c r="A2632" s="466"/>
      <c r="B2632" s="466"/>
      <c r="C2632" s="466"/>
      <c r="D2632" s="466"/>
      <c r="E2632" s="466"/>
      <c r="F2632" s="466"/>
      <c r="G2632" s="466"/>
      <c r="H2632" s="466"/>
      <c r="I2632" s="466"/>
    </row>
    <row r="2633" spans="1:9" x14ac:dyDescent="0.2">
      <c r="A2633" s="466"/>
      <c r="B2633" s="466"/>
      <c r="C2633" s="466"/>
      <c r="D2633" s="466"/>
      <c r="E2633" s="466"/>
      <c r="F2633" s="466"/>
      <c r="G2633" s="466"/>
      <c r="H2633" s="466"/>
      <c r="I2633" s="466"/>
    </row>
    <row r="2634" spans="1:9" x14ac:dyDescent="0.2">
      <c r="A2634" s="466"/>
      <c r="B2634" s="466"/>
      <c r="C2634" s="466"/>
      <c r="D2634" s="466"/>
      <c r="E2634" s="466"/>
      <c r="F2634" s="466"/>
      <c r="G2634" s="466"/>
      <c r="H2634" s="466"/>
      <c r="I2634" s="466"/>
    </row>
    <row r="2635" spans="1:9" x14ac:dyDescent="0.2">
      <c r="A2635" s="466"/>
      <c r="B2635" s="466"/>
      <c r="C2635" s="466"/>
      <c r="D2635" s="466"/>
      <c r="E2635" s="466"/>
      <c r="F2635" s="466"/>
      <c r="G2635" s="466"/>
      <c r="H2635" s="466"/>
      <c r="I2635" s="466"/>
    </row>
    <row r="2636" spans="1:9" x14ac:dyDescent="0.2">
      <c r="A2636" s="466"/>
      <c r="B2636" s="466"/>
      <c r="C2636" s="466"/>
      <c r="D2636" s="466"/>
      <c r="E2636" s="466"/>
      <c r="F2636" s="466"/>
      <c r="G2636" s="466"/>
      <c r="H2636" s="466"/>
      <c r="I2636" s="466"/>
    </row>
    <row r="2637" spans="1:9" x14ac:dyDescent="0.2">
      <c r="A2637" s="466"/>
      <c r="B2637" s="466"/>
      <c r="C2637" s="466"/>
      <c r="D2637" s="466"/>
      <c r="E2637" s="466"/>
      <c r="F2637" s="466"/>
      <c r="G2637" s="466"/>
      <c r="H2637" s="466"/>
      <c r="I2637" s="466"/>
    </row>
    <row r="2638" spans="1:9" x14ac:dyDescent="0.2">
      <c r="A2638" s="466"/>
      <c r="B2638" s="466"/>
      <c r="C2638" s="466"/>
      <c r="D2638" s="466"/>
      <c r="E2638" s="466"/>
      <c r="F2638" s="466"/>
      <c r="G2638" s="466"/>
      <c r="H2638" s="466"/>
      <c r="I2638" s="466"/>
    </row>
    <row r="2639" spans="1:9" x14ac:dyDescent="0.2">
      <c r="A2639" s="466"/>
      <c r="B2639" s="466"/>
      <c r="C2639" s="466"/>
      <c r="D2639" s="466"/>
      <c r="E2639" s="466"/>
      <c r="F2639" s="466"/>
      <c r="G2639" s="466"/>
      <c r="H2639" s="466"/>
      <c r="I2639" s="466"/>
    </row>
    <row r="2640" spans="1:9" x14ac:dyDescent="0.2">
      <c r="A2640" s="466"/>
      <c r="B2640" s="466"/>
      <c r="C2640" s="466"/>
      <c r="D2640" s="466"/>
      <c r="E2640" s="466"/>
      <c r="F2640" s="466"/>
      <c r="G2640" s="466"/>
      <c r="H2640" s="466"/>
      <c r="I2640" s="466"/>
    </row>
    <row r="2641" spans="1:9" x14ac:dyDescent="0.2">
      <c r="A2641" s="466"/>
      <c r="B2641" s="466"/>
      <c r="C2641" s="466"/>
      <c r="D2641" s="466"/>
      <c r="E2641" s="466"/>
      <c r="F2641" s="466"/>
      <c r="G2641" s="466"/>
      <c r="H2641" s="466"/>
      <c r="I2641" s="466"/>
    </row>
    <row r="2642" spans="1:9" x14ac:dyDescent="0.2">
      <c r="A2642" s="466"/>
      <c r="B2642" s="466"/>
      <c r="C2642" s="466"/>
      <c r="D2642" s="466"/>
      <c r="E2642" s="466"/>
      <c r="F2642" s="466"/>
      <c r="G2642" s="466"/>
      <c r="H2642" s="466"/>
      <c r="I2642" s="466"/>
    </row>
    <row r="2643" spans="1:9" x14ac:dyDescent="0.2">
      <c r="A2643" s="466"/>
      <c r="B2643" s="466"/>
      <c r="C2643" s="466"/>
      <c r="D2643" s="466"/>
      <c r="E2643" s="466"/>
      <c r="F2643" s="466"/>
      <c r="G2643" s="466"/>
      <c r="H2643" s="466"/>
      <c r="I2643" s="466"/>
    </row>
    <row r="2644" spans="1:9" x14ac:dyDescent="0.2">
      <c r="A2644" s="466"/>
      <c r="B2644" s="466"/>
      <c r="C2644" s="466"/>
      <c r="D2644" s="466"/>
      <c r="E2644" s="466"/>
      <c r="F2644" s="466"/>
      <c r="G2644" s="466"/>
      <c r="H2644" s="466"/>
      <c r="I2644" s="466"/>
    </row>
    <row r="2645" spans="1:9" x14ac:dyDescent="0.2">
      <c r="A2645" s="466"/>
      <c r="B2645" s="466"/>
      <c r="C2645" s="466"/>
      <c r="D2645" s="466"/>
      <c r="E2645" s="466"/>
      <c r="F2645" s="466"/>
      <c r="G2645" s="466"/>
      <c r="H2645" s="466"/>
      <c r="I2645" s="466"/>
    </row>
    <row r="2646" spans="1:9" x14ac:dyDescent="0.2">
      <c r="A2646" s="466"/>
      <c r="B2646" s="466"/>
      <c r="C2646" s="466"/>
      <c r="D2646" s="466"/>
      <c r="E2646" s="466"/>
      <c r="F2646" s="466"/>
      <c r="G2646" s="466"/>
      <c r="H2646" s="466"/>
      <c r="I2646" s="466"/>
    </row>
    <row r="2647" spans="1:9" x14ac:dyDescent="0.2">
      <c r="A2647" s="466"/>
      <c r="B2647" s="466"/>
      <c r="C2647" s="466"/>
      <c r="D2647" s="466"/>
      <c r="E2647" s="466"/>
      <c r="F2647" s="466"/>
      <c r="G2647" s="466"/>
      <c r="H2647" s="466"/>
      <c r="I2647" s="466"/>
    </row>
    <row r="2648" spans="1:9" x14ac:dyDescent="0.2">
      <c r="A2648" s="466"/>
      <c r="B2648" s="466"/>
      <c r="C2648" s="466"/>
      <c r="D2648" s="466"/>
      <c r="E2648" s="466"/>
      <c r="F2648" s="466"/>
      <c r="G2648" s="466"/>
      <c r="H2648" s="466"/>
      <c r="I2648" s="466"/>
    </row>
    <row r="2649" spans="1:9" x14ac:dyDescent="0.2">
      <c r="A2649" s="466"/>
      <c r="B2649" s="466"/>
      <c r="C2649" s="466"/>
      <c r="D2649" s="466"/>
      <c r="E2649" s="466"/>
      <c r="F2649" s="466"/>
      <c r="G2649" s="466"/>
      <c r="H2649" s="466"/>
      <c r="I2649" s="466"/>
    </row>
    <row r="2650" spans="1:9" x14ac:dyDescent="0.2">
      <c r="A2650" s="466"/>
      <c r="B2650" s="466"/>
      <c r="C2650" s="466"/>
      <c r="D2650" s="466"/>
      <c r="E2650" s="466"/>
      <c r="F2650" s="466"/>
      <c r="G2650" s="466"/>
      <c r="H2650" s="466"/>
      <c r="I2650" s="466"/>
    </row>
    <row r="2651" spans="1:9" x14ac:dyDescent="0.2">
      <c r="A2651" s="466"/>
      <c r="B2651" s="466"/>
      <c r="C2651" s="466"/>
      <c r="D2651" s="466"/>
      <c r="E2651" s="466"/>
      <c r="F2651" s="466"/>
      <c r="G2651" s="466"/>
      <c r="H2651" s="466"/>
      <c r="I2651" s="466"/>
    </row>
    <row r="2652" spans="1:9" x14ac:dyDescent="0.2">
      <c r="A2652" s="466"/>
      <c r="B2652" s="466"/>
      <c r="C2652" s="466"/>
      <c r="D2652" s="466"/>
      <c r="E2652" s="466"/>
      <c r="F2652" s="466"/>
      <c r="G2652" s="466"/>
      <c r="H2652" s="466"/>
      <c r="I2652" s="466"/>
    </row>
    <row r="2653" spans="1:9" x14ac:dyDescent="0.2">
      <c r="A2653" s="466"/>
      <c r="B2653" s="466"/>
      <c r="C2653" s="466"/>
      <c r="D2653" s="466"/>
      <c r="E2653" s="466"/>
      <c r="F2653" s="466"/>
      <c r="G2653" s="466"/>
      <c r="H2653" s="466"/>
      <c r="I2653" s="466"/>
    </row>
    <row r="2654" spans="1:9" x14ac:dyDescent="0.2">
      <c r="A2654" s="466"/>
      <c r="B2654" s="466"/>
      <c r="C2654" s="466"/>
      <c r="D2654" s="466"/>
      <c r="E2654" s="466"/>
      <c r="F2654" s="466"/>
      <c r="G2654" s="466"/>
      <c r="H2654" s="466"/>
      <c r="I2654" s="466"/>
    </row>
    <row r="2655" spans="1:9" x14ac:dyDescent="0.2">
      <c r="A2655" s="466"/>
      <c r="B2655" s="466"/>
      <c r="C2655" s="466"/>
      <c r="D2655" s="466"/>
      <c r="E2655" s="466"/>
      <c r="F2655" s="466"/>
      <c r="G2655" s="466"/>
      <c r="H2655" s="466"/>
      <c r="I2655" s="466"/>
    </row>
    <row r="2656" spans="1:9" x14ac:dyDescent="0.2">
      <c r="A2656" s="466"/>
      <c r="B2656" s="466"/>
      <c r="C2656" s="466"/>
      <c r="D2656" s="466"/>
      <c r="E2656" s="466"/>
      <c r="F2656" s="466"/>
      <c r="G2656" s="466"/>
      <c r="H2656" s="466"/>
      <c r="I2656" s="466"/>
    </row>
    <row r="2657" spans="1:9" x14ac:dyDescent="0.2">
      <c r="A2657" s="466"/>
      <c r="B2657" s="466"/>
      <c r="C2657" s="466"/>
      <c r="D2657" s="466"/>
      <c r="E2657" s="466"/>
      <c r="F2657" s="466"/>
      <c r="G2657" s="466"/>
      <c r="H2657" s="466"/>
      <c r="I2657" s="466"/>
    </row>
    <row r="2658" spans="1:9" x14ac:dyDescent="0.2">
      <c r="A2658" s="466"/>
      <c r="B2658" s="466"/>
      <c r="C2658" s="466"/>
      <c r="D2658" s="466"/>
      <c r="E2658" s="466"/>
      <c r="F2658" s="466"/>
      <c r="G2658" s="466"/>
      <c r="H2658" s="466"/>
      <c r="I2658" s="466"/>
    </row>
    <row r="2659" spans="1:9" x14ac:dyDescent="0.2">
      <c r="A2659" s="466"/>
      <c r="B2659" s="466"/>
      <c r="C2659" s="466"/>
      <c r="D2659" s="466"/>
      <c r="E2659" s="466"/>
      <c r="F2659" s="466"/>
      <c r="G2659" s="466"/>
      <c r="H2659" s="466"/>
      <c r="I2659" s="466"/>
    </row>
    <row r="2660" spans="1:9" x14ac:dyDescent="0.2">
      <c r="A2660" s="466"/>
      <c r="B2660" s="466"/>
      <c r="C2660" s="466"/>
      <c r="D2660" s="466"/>
      <c r="E2660" s="466"/>
      <c r="F2660" s="466"/>
      <c r="G2660" s="466"/>
      <c r="H2660" s="466"/>
      <c r="I2660" s="466"/>
    </row>
    <row r="2661" spans="1:9" x14ac:dyDescent="0.2">
      <c r="A2661" s="466"/>
      <c r="B2661" s="466"/>
      <c r="C2661" s="466"/>
      <c r="D2661" s="466"/>
      <c r="E2661" s="466"/>
      <c r="F2661" s="466"/>
      <c r="G2661" s="466"/>
      <c r="H2661" s="466"/>
      <c r="I2661" s="466"/>
    </row>
    <row r="2662" spans="1:9" x14ac:dyDescent="0.2">
      <c r="A2662" s="466"/>
      <c r="B2662" s="466"/>
      <c r="C2662" s="466"/>
      <c r="D2662" s="466"/>
      <c r="E2662" s="466"/>
      <c r="F2662" s="466"/>
      <c r="G2662" s="466"/>
      <c r="H2662" s="466"/>
      <c r="I2662" s="466"/>
    </row>
    <row r="2663" spans="1:9" x14ac:dyDescent="0.2">
      <c r="A2663" s="466"/>
      <c r="B2663" s="466"/>
      <c r="C2663" s="466"/>
      <c r="D2663" s="466"/>
      <c r="E2663" s="466"/>
      <c r="F2663" s="466"/>
      <c r="G2663" s="466"/>
      <c r="H2663" s="466"/>
      <c r="I2663" s="466"/>
    </row>
    <row r="2664" spans="1:9" x14ac:dyDescent="0.2">
      <c r="A2664" s="466"/>
      <c r="B2664" s="466"/>
      <c r="C2664" s="466"/>
      <c r="D2664" s="466"/>
      <c r="E2664" s="466"/>
      <c r="F2664" s="466"/>
      <c r="G2664" s="466"/>
      <c r="H2664" s="466"/>
      <c r="I2664" s="466"/>
    </row>
    <row r="2665" spans="1:9" x14ac:dyDescent="0.2">
      <c r="A2665" s="466"/>
      <c r="B2665" s="466"/>
      <c r="C2665" s="466"/>
      <c r="D2665" s="466"/>
      <c r="E2665" s="466"/>
      <c r="F2665" s="466"/>
      <c r="G2665" s="466"/>
      <c r="H2665" s="466"/>
      <c r="I2665" s="466"/>
    </row>
    <row r="2666" spans="1:9" x14ac:dyDescent="0.2">
      <c r="A2666" s="466"/>
      <c r="B2666" s="466"/>
      <c r="C2666" s="466"/>
      <c r="D2666" s="466"/>
      <c r="E2666" s="466"/>
      <c r="F2666" s="466"/>
      <c r="G2666" s="466"/>
      <c r="H2666" s="466"/>
      <c r="I2666" s="466"/>
    </row>
    <row r="2667" spans="1:9" x14ac:dyDescent="0.2">
      <c r="A2667" s="466"/>
      <c r="B2667" s="466"/>
      <c r="C2667" s="466"/>
      <c r="D2667" s="466"/>
      <c r="E2667" s="466"/>
      <c r="F2667" s="466"/>
      <c r="G2667" s="466"/>
      <c r="H2667" s="466"/>
      <c r="I2667" s="466"/>
    </row>
    <row r="2668" spans="1:9" x14ac:dyDescent="0.2">
      <c r="A2668" s="466"/>
      <c r="B2668" s="466"/>
      <c r="C2668" s="466"/>
      <c r="D2668" s="466"/>
      <c r="E2668" s="466"/>
      <c r="F2668" s="466"/>
      <c r="G2668" s="466"/>
      <c r="H2668" s="466"/>
      <c r="I2668" s="466"/>
    </row>
    <row r="2669" spans="1:9" x14ac:dyDescent="0.2">
      <c r="A2669" s="466"/>
      <c r="B2669" s="466"/>
      <c r="C2669" s="466"/>
      <c r="D2669" s="466"/>
      <c r="E2669" s="466"/>
      <c r="F2669" s="466"/>
      <c r="G2669" s="466"/>
      <c r="H2669" s="466"/>
      <c r="I2669" s="466"/>
    </row>
    <row r="2670" spans="1:9" x14ac:dyDescent="0.2">
      <c r="A2670" s="466"/>
      <c r="B2670" s="466"/>
      <c r="C2670" s="466"/>
      <c r="D2670" s="466"/>
      <c r="E2670" s="466"/>
      <c r="F2670" s="466"/>
      <c r="G2670" s="466"/>
      <c r="H2670" s="466"/>
      <c r="I2670" s="466"/>
    </row>
    <row r="2671" spans="1:9" x14ac:dyDescent="0.2">
      <c r="A2671" s="466"/>
      <c r="B2671" s="466"/>
      <c r="C2671" s="466"/>
      <c r="D2671" s="466"/>
      <c r="E2671" s="466"/>
      <c r="F2671" s="466"/>
      <c r="G2671" s="466"/>
      <c r="H2671" s="466"/>
      <c r="I2671" s="466"/>
    </row>
    <row r="2672" spans="1:9" x14ac:dyDescent="0.2">
      <c r="A2672" s="466"/>
      <c r="B2672" s="466"/>
      <c r="C2672" s="466"/>
      <c r="D2672" s="466"/>
      <c r="E2672" s="466"/>
      <c r="F2672" s="466"/>
      <c r="G2672" s="466"/>
      <c r="H2672" s="466"/>
      <c r="I2672" s="466"/>
    </row>
    <row r="2673" spans="1:9" x14ac:dyDescent="0.2">
      <c r="A2673" s="466"/>
      <c r="B2673" s="466"/>
      <c r="C2673" s="466"/>
      <c r="D2673" s="466"/>
      <c r="E2673" s="466"/>
      <c r="F2673" s="466"/>
      <c r="G2673" s="466"/>
      <c r="H2673" s="466"/>
      <c r="I2673" s="466"/>
    </row>
    <row r="2674" spans="1:9" x14ac:dyDescent="0.2">
      <c r="A2674" s="466"/>
      <c r="B2674" s="466"/>
      <c r="C2674" s="466"/>
      <c r="D2674" s="466"/>
      <c r="E2674" s="466"/>
      <c r="F2674" s="466"/>
      <c r="G2674" s="466"/>
      <c r="H2674" s="466"/>
      <c r="I2674" s="466"/>
    </row>
    <row r="2675" spans="1:9" x14ac:dyDescent="0.2">
      <c r="A2675" s="466"/>
      <c r="B2675" s="466"/>
      <c r="C2675" s="466"/>
      <c r="D2675" s="466"/>
      <c r="E2675" s="466"/>
      <c r="F2675" s="466"/>
      <c r="G2675" s="466"/>
      <c r="H2675" s="466"/>
      <c r="I2675" s="466"/>
    </row>
    <row r="2676" spans="1:9" x14ac:dyDescent="0.2">
      <c r="A2676" s="466"/>
      <c r="B2676" s="466"/>
      <c r="C2676" s="466"/>
      <c r="D2676" s="466"/>
      <c r="E2676" s="466"/>
      <c r="F2676" s="466"/>
      <c r="G2676" s="466"/>
      <c r="H2676" s="466"/>
      <c r="I2676" s="466"/>
    </row>
    <row r="2677" spans="1:9" x14ac:dyDescent="0.2">
      <c r="A2677" s="466"/>
      <c r="B2677" s="466"/>
      <c r="C2677" s="466"/>
      <c r="D2677" s="466"/>
      <c r="E2677" s="466"/>
      <c r="F2677" s="466"/>
      <c r="G2677" s="466"/>
      <c r="H2677" s="466"/>
      <c r="I2677" s="466"/>
    </row>
    <row r="2678" spans="1:9" x14ac:dyDescent="0.2">
      <c r="A2678" s="466"/>
      <c r="B2678" s="466"/>
      <c r="C2678" s="466"/>
      <c r="D2678" s="466"/>
      <c r="E2678" s="466"/>
      <c r="F2678" s="466"/>
      <c r="G2678" s="466"/>
      <c r="H2678" s="466"/>
      <c r="I2678" s="466"/>
    </row>
    <row r="2679" spans="1:9" x14ac:dyDescent="0.2">
      <c r="A2679" s="466"/>
      <c r="B2679" s="466"/>
      <c r="C2679" s="466"/>
      <c r="D2679" s="466"/>
      <c r="E2679" s="466"/>
      <c r="F2679" s="466"/>
      <c r="G2679" s="466"/>
      <c r="H2679" s="466"/>
      <c r="I2679" s="466"/>
    </row>
    <row r="2680" spans="1:9" x14ac:dyDescent="0.2">
      <c r="A2680" s="466"/>
      <c r="B2680" s="466"/>
      <c r="C2680" s="466"/>
      <c r="D2680" s="466"/>
      <c r="E2680" s="466"/>
      <c r="F2680" s="466"/>
      <c r="G2680" s="466"/>
      <c r="H2680" s="466"/>
      <c r="I2680" s="466"/>
    </row>
    <row r="2681" spans="1:9" x14ac:dyDescent="0.2">
      <c r="A2681" s="466"/>
      <c r="B2681" s="466"/>
      <c r="C2681" s="466"/>
      <c r="D2681" s="466"/>
      <c r="E2681" s="466"/>
      <c r="F2681" s="466"/>
      <c r="G2681" s="466"/>
      <c r="H2681" s="466"/>
      <c r="I2681" s="466"/>
    </row>
    <row r="2682" spans="1:9" x14ac:dyDescent="0.2">
      <c r="A2682" s="466"/>
      <c r="B2682" s="466"/>
      <c r="C2682" s="466"/>
      <c r="D2682" s="466"/>
      <c r="E2682" s="466"/>
      <c r="F2682" s="466"/>
      <c r="G2682" s="466"/>
      <c r="H2682" s="466"/>
      <c r="I2682" s="466"/>
    </row>
    <row r="2683" spans="1:9" x14ac:dyDescent="0.2">
      <c r="A2683" s="466"/>
      <c r="B2683" s="466"/>
      <c r="C2683" s="466"/>
      <c r="D2683" s="466"/>
      <c r="E2683" s="466"/>
      <c r="F2683" s="466"/>
      <c r="G2683" s="466"/>
      <c r="H2683" s="466"/>
      <c r="I2683" s="466"/>
    </row>
    <row r="2684" spans="1:9" x14ac:dyDescent="0.2">
      <c r="A2684" s="466"/>
      <c r="B2684" s="466"/>
      <c r="C2684" s="466"/>
      <c r="D2684" s="466"/>
      <c r="E2684" s="466"/>
      <c r="F2684" s="466"/>
      <c r="G2684" s="466"/>
      <c r="H2684" s="466"/>
      <c r="I2684" s="466"/>
    </row>
    <row r="2685" spans="1:9" x14ac:dyDescent="0.2">
      <c r="A2685" s="466"/>
      <c r="B2685" s="466"/>
      <c r="C2685" s="466"/>
      <c r="D2685" s="466"/>
      <c r="E2685" s="466"/>
      <c r="F2685" s="466"/>
      <c r="G2685" s="466"/>
      <c r="H2685" s="466"/>
      <c r="I2685" s="466"/>
    </row>
    <row r="2686" spans="1:9" x14ac:dyDescent="0.2">
      <c r="A2686" s="466"/>
      <c r="B2686" s="466"/>
      <c r="C2686" s="466"/>
      <c r="D2686" s="466"/>
      <c r="E2686" s="466"/>
      <c r="F2686" s="466"/>
      <c r="G2686" s="466"/>
      <c r="H2686" s="466"/>
      <c r="I2686" s="466"/>
    </row>
    <row r="2687" spans="1:9" x14ac:dyDescent="0.2">
      <c r="A2687" s="466"/>
      <c r="B2687" s="466"/>
      <c r="C2687" s="466"/>
      <c r="D2687" s="466"/>
      <c r="E2687" s="466"/>
      <c r="F2687" s="466"/>
      <c r="G2687" s="466"/>
      <c r="H2687" s="466"/>
      <c r="I2687" s="466"/>
    </row>
    <row r="2688" spans="1:9" x14ac:dyDescent="0.2">
      <c r="A2688" s="466"/>
      <c r="B2688" s="466"/>
      <c r="C2688" s="466"/>
      <c r="D2688" s="466"/>
      <c r="E2688" s="466"/>
      <c r="F2688" s="466"/>
      <c r="G2688" s="466"/>
      <c r="H2688" s="466"/>
      <c r="I2688" s="466"/>
    </row>
    <row r="2689" spans="1:9" x14ac:dyDescent="0.2">
      <c r="A2689" s="466"/>
      <c r="B2689" s="466"/>
      <c r="C2689" s="466"/>
      <c r="D2689" s="466"/>
      <c r="E2689" s="466"/>
      <c r="F2689" s="466"/>
      <c r="G2689" s="466"/>
      <c r="H2689" s="466"/>
      <c r="I2689" s="466"/>
    </row>
    <row r="2690" spans="1:9" x14ac:dyDescent="0.2">
      <c r="A2690" s="466"/>
      <c r="B2690" s="466"/>
      <c r="C2690" s="466"/>
      <c r="D2690" s="466"/>
      <c r="E2690" s="466"/>
      <c r="F2690" s="466"/>
      <c r="G2690" s="466"/>
      <c r="H2690" s="466"/>
      <c r="I2690" s="466"/>
    </row>
    <row r="2691" spans="1:9" x14ac:dyDescent="0.2">
      <c r="A2691" s="466"/>
      <c r="B2691" s="466"/>
      <c r="C2691" s="466"/>
      <c r="D2691" s="466"/>
      <c r="E2691" s="466"/>
      <c r="F2691" s="466"/>
      <c r="G2691" s="466"/>
      <c r="H2691" s="466"/>
      <c r="I2691" s="466"/>
    </row>
    <row r="2692" spans="1:9" x14ac:dyDescent="0.2">
      <c r="A2692" s="466"/>
      <c r="B2692" s="466"/>
      <c r="C2692" s="466"/>
      <c r="D2692" s="466"/>
      <c r="E2692" s="466"/>
      <c r="F2692" s="466"/>
      <c r="G2692" s="466"/>
      <c r="H2692" s="466"/>
      <c r="I2692" s="466"/>
    </row>
    <row r="2693" spans="1:9" x14ac:dyDescent="0.2">
      <c r="A2693" s="466"/>
      <c r="B2693" s="466"/>
      <c r="C2693" s="466"/>
      <c r="D2693" s="466"/>
      <c r="E2693" s="466"/>
      <c r="F2693" s="466"/>
      <c r="G2693" s="466"/>
      <c r="H2693" s="466"/>
      <c r="I2693" s="466"/>
    </row>
    <row r="2694" spans="1:9" x14ac:dyDescent="0.2">
      <c r="A2694" s="466"/>
      <c r="B2694" s="466"/>
      <c r="C2694" s="466"/>
      <c r="D2694" s="466"/>
      <c r="E2694" s="466"/>
      <c r="F2694" s="466"/>
      <c r="G2694" s="466"/>
      <c r="H2694" s="466"/>
      <c r="I2694" s="466"/>
    </row>
    <row r="2695" spans="1:9" x14ac:dyDescent="0.2">
      <c r="A2695" s="466"/>
      <c r="B2695" s="466"/>
      <c r="C2695" s="466"/>
      <c r="D2695" s="466"/>
      <c r="E2695" s="466"/>
      <c r="F2695" s="466"/>
      <c r="G2695" s="466"/>
      <c r="H2695" s="466"/>
      <c r="I2695" s="466"/>
    </row>
    <row r="2696" spans="1:9" x14ac:dyDescent="0.2">
      <c r="A2696" s="466"/>
      <c r="B2696" s="466"/>
      <c r="C2696" s="466"/>
      <c r="D2696" s="466"/>
      <c r="E2696" s="466"/>
      <c r="F2696" s="466"/>
      <c r="G2696" s="466"/>
      <c r="H2696" s="466"/>
      <c r="I2696" s="466"/>
    </row>
    <row r="2697" spans="1:9" x14ac:dyDescent="0.2">
      <c r="A2697" s="466"/>
      <c r="B2697" s="466"/>
      <c r="C2697" s="466"/>
      <c r="D2697" s="466"/>
      <c r="E2697" s="466"/>
      <c r="F2697" s="466"/>
      <c r="G2697" s="466"/>
      <c r="H2697" s="466"/>
      <c r="I2697" s="466"/>
    </row>
    <row r="2698" spans="1:9" x14ac:dyDescent="0.2">
      <c r="A2698" s="466"/>
      <c r="B2698" s="466"/>
      <c r="C2698" s="466"/>
      <c r="D2698" s="466"/>
      <c r="E2698" s="466"/>
      <c r="F2698" s="466"/>
      <c r="G2698" s="466"/>
      <c r="H2698" s="466"/>
      <c r="I2698" s="466"/>
    </row>
    <row r="2699" spans="1:9" x14ac:dyDescent="0.2">
      <c r="A2699" s="466"/>
      <c r="B2699" s="466"/>
      <c r="C2699" s="466"/>
      <c r="D2699" s="466"/>
      <c r="E2699" s="466"/>
      <c r="F2699" s="466"/>
      <c r="G2699" s="466"/>
      <c r="H2699" s="466"/>
      <c r="I2699" s="466"/>
    </row>
    <row r="2700" spans="1:9" x14ac:dyDescent="0.2">
      <c r="A2700" s="466"/>
      <c r="B2700" s="466"/>
      <c r="C2700" s="466"/>
      <c r="D2700" s="466"/>
      <c r="E2700" s="466"/>
      <c r="F2700" s="466"/>
      <c r="G2700" s="466"/>
      <c r="H2700" s="466"/>
      <c r="I2700" s="466"/>
    </row>
    <row r="2701" spans="1:9" x14ac:dyDescent="0.2">
      <c r="A2701" s="466"/>
      <c r="B2701" s="466"/>
      <c r="C2701" s="466"/>
      <c r="D2701" s="466"/>
      <c r="E2701" s="466"/>
      <c r="F2701" s="466"/>
      <c r="G2701" s="466"/>
      <c r="H2701" s="466"/>
      <c r="I2701" s="466"/>
    </row>
    <row r="2702" spans="1:9" x14ac:dyDescent="0.2">
      <c r="A2702" s="466"/>
      <c r="B2702" s="466"/>
      <c r="C2702" s="466"/>
      <c r="D2702" s="466"/>
      <c r="E2702" s="466"/>
      <c r="F2702" s="466"/>
      <c r="G2702" s="466"/>
      <c r="H2702" s="466"/>
      <c r="I2702" s="466"/>
    </row>
    <row r="2703" spans="1:9" x14ac:dyDescent="0.2">
      <c r="A2703" s="466"/>
      <c r="B2703" s="466"/>
      <c r="C2703" s="466"/>
      <c r="D2703" s="466"/>
      <c r="E2703" s="466"/>
      <c r="F2703" s="466"/>
      <c r="G2703" s="466"/>
      <c r="H2703" s="466"/>
      <c r="I2703" s="466"/>
    </row>
    <row r="2704" spans="1:9" x14ac:dyDescent="0.2">
      <c r="A2704" s="466"/>
      <c r="B2704" s="466"/>
      <c r="C2704" s="466"/>
      <c r="D2704" s="466"/>
      <c r="E2704" s="466"/>
      <c r="F2704" s="466"/>
      <c r="G2704" s="466"/>
      <c r="H2704" s="466"/>
      <c r="I2704" s="466"/>
    </row>
    <row r="2705" spans="1:9" x14ac:dyDescent="0.2">
      <c r="A2705" s="466"/>
      <c r="B2705" s="466"/>
      <c r="C2705" s="466"/>
      <c r="D2705" s="466"/>
      <c r="E2705" s="466"/>
      <c r="F2705" s="466"/>
      <c r="G2705" s="466"/>
      <c r="H2705" s="466"/>
      <c r="I2705" s="466"/>
    </row>
    <row r="2706" spans="1:9" x14ac:dyDescent="0.2">
      <c r="A2706" s="466"/>
      <c r="B2706" s="466"/>
      <c r="C2706" s="466"/>
      <c r="D2706" s="466"/>
      <c r="E2706" s="466"/>
      <c r="F2706" s="466"/>
      <c r="G2706" s="466"/>
      <c r="H2706" s="466"/>
      <c r="I2706" s="466"/>
    </row>
    <row r="2707" spans="1:9" x14ac:dyDescent="0.2">
      <c r="A2707" s="466"/>
      <c r="B2707" s="466"/>
      <c r="C2707" s="466"/>
      <c r="D2707" s="466"/>
      <c r="E2707" s="466"/>
      <c r="F2707" s="466"/>
      <c r="G2707" s="466"/>
      <c r="H2707" s="466"/>
      <c r="I2707" s="466"/>
    </row>
    <row r="2708" spans="1:9" x14ac:dyDescent="0.2">
      <c r="A2708" s="466"/>
      <c r="B2708" s="466"/>
      <c r="C2708" s="466"/>
      <c r="D2708" s="466"/>
      <c r="E2708" s="466"/>
      <c r="F2708" s="466"/>
      <c r="G2708" s="466"/>
      <c r="H2708" s="466"/>
      <c r="I2708" s="466"/>
    </row>
    <row r="2709" spans="1:9" x14ac:dyDescent="0.2">
      <c r="A2709" s="466"/>
      <c r="B2709" s="466"/>
      <c r="C2709" s="466"/>
      <c r="D2709" s="466"/>
      <c r="E2709" s="466"/>
      <c r="F2709" s="466"/>
      <c r="G2709" s="466"/>
      <c r="H2709" s="466"/>
      <c r="I2709" s="466"/>
    </row>
    <row r="2710" spans="1:9" x14ac:dyDescent="0.2">
      <c r="A2710" s="466"/>
      <c r="B2710" s="466"/>
      <c r="C2710" s="466"/>
      <c r="D2710" s="466"/>
      <c r="E2710" s="466"/>
      <c r="F2710" s="466"/>
      <c r="G2710" s="466"/>
      <c r="H2710" s="466"/>
      <c r="I2710" s="466"/>
    </row>
    <row r="2711" spans="1:9" x14ac:dyDescent="0.2">
      <c r="A2711" s="466"/>
      <c r="B2711" s="466"/>
      <c r="C2711" s="466"/>
      <c r="D2711" s="466"/>
      <c r="E2711" s="466"/>
      <c r="F2711" s="466"/>
      <c r="G2711" s="466"/>
      <c r="H2711" s="466"/>
      <c r="I2711" s="466"/>
    </row>
    <row r="2712" spans="1:9" x14ac:dyDescent="0.2">
      <c r="A2712" s="466"/>
      <c r="B2712" s="466"/>
      <c r="C2712" s="466"/>
      <c r="D2712" s="466"/>
      <c r="E2712" s="466"/>
      <c r="F2712" s="466"/>
      <c r="G2712" s="466"/>
      <c r="H2712" s="466"/>
      <c r="I2712" s="466"/>
    </row>
    <row r="2713" spans="1:9" x14ac:dyDescent="0.2">
      <c r="A2713" s="466"/>
      <c r="B2713" s="466"/>
      <c r="C2713" s="466"/>
      <c r="D2713" s="466"/>
      <c r="E2713" s="466"/>
      <c r="F2713" s="466"/>
      <c r="G2713" s="466"/>
      <c r="H2713" s="466"/>
      <c r="I2713" s="466"/>
    </row>
    <row r="2714" spans="1:9" x14ac:dyDescent="0.2">
      <c r="A2714" s="466"/>
      <c r="B2714" s="466"/>
      <c r="C2714" s="466"/>
      <c r="D2714" s="466"/>
      <c r="E2714" s="466"/>
      <c r="F2714" s="466"/>
      <c r="G2714" s="466"/>
      <c r="H2714" s="466"/>
      <c r="I2714" s="466"/>
    </row>
    <row r="2715" spans="1:9" x14ac:dyDescent="0.2">
      <c r="A2715" s="466"/>
      <c r="B2715" s="466"/>
      <c r="C2715" s="466"/>
      <c r="D2715" s="466"/>
      <c r="E2715" s="466"/>
      <c r="F2715" s="466"/>
      <c r="G2715" s="466"/>
      <c r="H2715" s="466"/>
      <c r="I2715" s="466"/>
    </row>
    <row r="2716" spans="1:9" x14ac:dyDescent="0.2">
      <c r="A2716" s="466"/>
      <c r="B2716" s="466"/>
      <c r="C2716" s="466"/>
      <c r="D2716" s="466"/>
      <c r="E2716" s="466"/>
      <c r="F2716" s="466"/>
      <c r="G2716" s="466"/>
      <c r="H2716" s="466"/>
      <c r="I2716" s="466"/>
    </row>
    <row r="2717" spans="1:9" x14ac:dyDescent="0.2">
      <c r="A2717" s="466"/>
      <c r="B2717" s="466"/>
      <c r="C2717" s="466"/>
      <c r="D2717" s="466"/>
      <c r="E2717" s="466"/>
      <c r="F2717" s="466"/>
      <c r="G2717" s="466"/>
      <c r="H2717" s="466"/>
      <c r="I2717" s="466"/>
    </row>
    <row r="2718" spans="1:9" x14ac:dyDescent="0.2">
      <c r="A2718" s="466"/>
      <c r="B2718" s="466"/>
      <c r="C2718" s="466"/>
      <c r="D2718" s="466"/>
      <c r="E2718" s="466"/>
      <c r="F2718" s="466"/>
      <c r="G2718" s="466"/>
      <c r="H2718" s="466"/>
      <c r="I2718" s="466"/>
    </row>
    <row r="2719" spans="1:9" x14ac:dyDescent="0.2">
      <c r="A2719" s="466"/>
      <c r="B2719" s="466"/>
      <c r="C2719" s="466"/>
      <c r="D2719" s="466"/>
      <c r="E2719" s="466"/>
      <c r="F2719" s="466"/>
      <c r="G2719" s="466"/>
      <c r="H2719" s="466"/>
      <c r="I2719" s="466"/>
    </row>
    <row r="2720" spans="1:9" x14ac:dyDescent="0.2">
      <c r="A2720" s="466"/>
      <c r="B2720" s="466"/>
      <c r="C2720" s="466"/>
      <c r="D2720" s="466"/>
      <c r="E2720" s="466"/>
      <c r="F2720" s="466"/>
      <c r="G2720" s="466"/>
      <c r="H2720" s="466"/>
      <c r="I2720" s="466"/>
    </row>
    <row r="2721" spans="1:9" x14ac:dyDescent="0.2">
      <c r="A2721" s="466"/>
      <c r="B2721" s="466"/>
      <c r="C2721" s="466"/>
      <c r="D2721" s="466"/>
      <c r="E2721" s="466"/>
      <c r="F2721" s="466"/>
      <c r="G2721" s="466"/>
      <c r="H2721" s="466"/>
      <c r="I2721" s="466"/>
    </row>
    <row r="2722" spans="1:9" x14ac:dyDescent="0.2">
      <c r="A2722" s="466"/>
      <c r="B2722" s="466"/>
      <c r="C2722" s="466"/>
      <c r="D2722" s="466"/>
      <c r="E2722" s="466"/>
      <c r="F2722" s="466"/>
      <c r="G2722" s="466"/>
      <c r="H2722" s="466"/>
      <c r="I2722" s="466"/>
    </row>
    <row r="2723" spans="1:9" x14ac:dyDescent="0.2">
      <c r="A2723" s="466"/>
      <c r="B2723" s="466"/>
      <c r="C2723" s="466"/>
      <c r="D2723" s="466"/>
      <c r="E2723" s="466"/>
      <c r="F2723" s="466"/>
      <c r="G2723" s="466"/>
      <c r="H2723" s="466"/>
      <c r="I2723" s="466"/>
    </row>
    <row r="2724" spans="1:9" x14ac:dyDescent="0.2">
      <c r="A2724" s="466"/>
      <c r="B2724" s="466"/>
      <c r="C2724" s="466"/>
      <c r="D2724" s="466"/>
      <c r="E2724" s="466"/>
      <c r="F2724" s="466"/>
      <c r="G2724" s="466"/>
      <c r="H2724" s="466"/>
      <c r="I2724" s="466"/>
    </row>
    <row r="2725" spans="1:9" x14ac:dyDescent="0.2">
      <c r="A2725" s="466"/>
      <c r="B2725" s="466"/>
      <c r="C2725" s="466"/>
      <c r="D2725" s="466"/>
      <c r="E2725" s="466"/>
      <c r="F2725" s="466"/>
      <c r="G2725" s="466"/>
      <c r="H2725" s="466"/>
      <c r="I2725" s="466"/>
    </row>
    <row r="2726" spans="1:9" x14ac:dyDescent="0.2">
      <c r="A2726" s="466"/>
      <c r="B2726" s="466"/>
      <c r="C2726" s="466"/>
      <c r="D2726" s="466"/>
      <c r="E2726" s="466"/>
      <c r="F2726" s="466"/>
      <c r="G2726" s="466"/>
      <c r="H2726" s="466"/>
      <c r="I2726" s="466"/>
    </row>
    <row r="2727" spans="1:9" x14ac:dyDescent="0.2">
      <c r="A2727" s="466"/>
      <c r="B2727" s="466"/>
      <c r="C2727" s="466"/>
      <c r="D2727" s="466"/>
      <c r="E2727" s="466"/>
      <c r="F2727" s="466"/>
      <c r="G2727" s="466"/>
      <c r="H2727" s="466"/>
      <c r="I2727" s="466"/>
    </row>
    <row r="2728" spans="1:9" x14ac:dyDescent="0.2">
      <c r="A2728" s="466"/>
      <c r="B2728" s="466"/>
      <c r="C2728" s="466"/>
      <c r="D2728" s="466"/>
      <c r="E2728" s="466"/>
      <c r="F2728" s="466"/>
      <c r="G2728" s="466"/>
      <c r="H2728" s="466"/>
      <c r="I2728" s="466"/>
    </row>
    <row r="2729" spans="1:9" x14ac:dyDescent="0.2">
      <c r="A2729" s="466"/>
      <c r="B2729" s="466"/>
      <c r="C2729" s="466"/>
      <c r="D2729" s="466"/>
      <c r="E2729" s="466"/>
      <c r="F2729" s="466"/>
      <c r="G2729" s="466"/>
      <c r="H2729" s="466"/>
      <c r="I2729" s="466"/>
    </row>
    <row r="2730" spans="1:9" x14ac:dyDescent="0.2">
      <c r="A2730" s="466"/>
      <c r="B2730" s="466"/>
      <c r="C2730" s="466"/>
      <c r="D2730" s="466"/>
      <c r="E2730" s="466"/>
      <c r="F2730" s="466"/>
      <c r="G2730" s="466"/>
      <c r="H2730" s="466"/>
      <c r="I2730" s="466"/>
    </row>
    <row r="2731" spans="1:9" x14ac:dyDescent="0.2">
      <c r="A2731" s="466"/>
      <c r="B2731" s="466"/>
      <c r="C2731" s="466"/>
      <c r="D2731" s="466"/>
      <c r="E2731" s="466"/>
      <c r="F2731" s="466"/>
      <c r="G2731" s="466"/>
      <c r="H2731" s="466"/>
      <c r="I2731" s="466"/>
    </row>
    <row r="2732" spans="1:9" x14ac:dyDescent="0.2">
      <c r="A2732" s="466"/>
      <c r="B2732" s="466"/>
      <c r="C2732" s="466"/>
      <c r="D2732" s="466"/>
      <c r="E2732" s="466"/>
      <c r="F2732" s="466"/>
      <c r="G2732" s="466"/>
      <c r="H2732" s="466"/>
      <c r="I2732" s="466"/>
    </row>
    <row r="2733" spans="1:9" x14ac:dyDescent="0.2">
      <c r="A2733" s="466"/>
      <c r="B2733" s="466"/>
      <c r="C2733" s="466"/>
      <c r="D2733" s="466"/>
      <c r="E2733" s="466"/>
      <c r="F2733" s="466"/>
      <c r="G2733" s="466"/>
      <c r="H2733" s="466"/>
      <c r="I2733" s="466"/>
    </row>
    <row r="2734" spans="1:9" x14ac:dyDescent="0.2">
      <c r="A2734" s="466"/>
      <c r="B2734" s="466"/>
      <c r="C2734" s="466"/>
      <c r="D2734" s="466"/>
      <c r="E2734" s="466"/>
      <c r="F2734" s="466"/>
      <c r="G2734" s="466"/>
      <c r="H2734" s="466"/>
      <c r="I2734" s="466"/>
    </row>
    <row r="2735" spans="1:9" x14ac:dyDescent="0.2">
      <c r="A2735" s="466"/>
      <c r="B2735" s="466"/>
      <c r="C2735" s="466"/>
      <c r="D2735" s="466"/>
      <c r="E2735" s="466"/>
      <c r="F2735" s="466"/>
      <c r="G2735" s="466"/>
      <c r="H2735" s="466"/>
      <c r="I2735" s="466"/>
    </row>
    <row r="2736" spans="1:9" x14ac:dyDescent="0.2">
      <c r="A2736" s="466"/>
      <c r="B2736" s="466"/>
      <c r="C2736" s="466"/>
      <c r="D2736" s="466"/>
      <c r="E2736" s="466"/>
      <c r="F2736" s="466"/>
      <c r="G2736" s="466"/>
      <c r="H2736" s="466"/>
      <c r="I2736" s="466"/>
    </row>
    <row r="2737" spans="1:9" x14ac:dyDescent="0.2">
      <c r="A2737" s="466"/>
      <c r="B2737" s="466"/>
      <c r="C2737" s="466"/>
      <c r="D2737" s="466"/>
      <c r="E2737" s="466"/>
      <c r="F2737" s="466"/>
      <c r="G2737" s="466"/>
      <c r="H2737" s="466"/>
      <c r="I2737" s="466"/>
    </row>
    <row r="2738" spans="1:9" x14ac:dyDescent="0.2">
      <c r="A2738" s="466"/>
      <c r="B2738" s="466"/>
      <c r="C2738" s="466"/>
      <c r="D2738" s="466"/>
      <c r="E2738" s="466"/>
      <c r="F2738" s="466"/>
      <c r="G2738" s="466"/>
      <c r="H2738" s="466"/>
      <c r="I2738" s="466"/>
    </row>
    <row r="2739" spans="1:9" x14ac:dyDescent="0.2">
      <c r="A2739" s="466"/>
      <c r="B2739" s="466"/>
      <c r="C2739" s="466"/>
      <c r="D2739" s="466"/>
      <c r="E2739" s="466"/>
      <c r="F2739" s="466"/>
      <c r="G2739" s="466"/>
      <c r="H2739" s="466"/>
      <c r="I2739" s="466"/>
    </row>
    <row r="2740" spans="1:9" x14ac:dyDescent="0.2">
      <c r="A2740" s="466"/>
      <c r="B2740" s="466"/>
      <c r="C2740" s="466"/>
      <c r="D2740" s="466"/>
      <c r="E2740" s="466"/>
      <c r="F2740" s="466"/>
      <c r="G2740" s="466"/>
      <c r="H2740" s="466"/>
      <c r="I2740" s="466"/>
    </row>
    <row r="2741" spans="1:9" x14ac:dyDescent="0.2">
      <c r="A2741" s="466"/>
      <c r="B2741" s="466"/>
      <c r="C2741" s="466"/>
      <c r="D2741" s="466"/>
      <c r="E2741" s="466"/>
      <c r="F2741" s="466"/>
      <c r="G2741" s="466"/>
      <c r="H2741" s="466"/>
      <c r="I2741" s="466"/>
    </row>
    <row r="2742" spans="1:9" x14ac:dyDescent="0.2">
      <c r="A2742" s="466"/>
      <c r="B2742" s="466"/>
      <c r="C2742" s="466"/>
      <c r="D2742" s="466"/>
      <c r="E2742" s="466"/>
      <c r="F2742" s="466"/>
      <c r="G2742" s="466"/>
      <c r="H2742" s="466"/>
      <c r="I2742" s="466"/>
    </row>
    <row r="2743" spans="1:9" x14ac:dyDescent="0.2">
      <c r="A2743" s="466"/>
      <c r="B2743" s="466"/>
      <c r="C2743" s="466"/>
      <c r="D2743" s="466"/>
      <c r="E2743" s="466"/>
      <c r="F2743" s="466"/>
      <c r="G2743" s="466"/>
      <c r="H2743" s="466"/>
      <c r="I2743" s="466"/>
    </row>
    <row r="2744" spans="1:9" x14ac:dyDescent="0.2">
      <c r="A2744" s="466"/>
      <c r="B2744" s="466"/>
      <c r="C2744" s="466"/>
      <c r="D2744" s="466"/>
      <c r="E2744" s="466"/>
      <c r="F2744" s="466"/>
      <c r="G2744" s="466"/>
      <c r="H2744" s="466"/>
      <c r="I2744" s="466"/>
    </row>
    <row r="2745" spans="1:9" x14ac:dyDescent="0.2">
      <c r="A2745" s="466"/>
      <c r="B2745" s="466"/>
      <c r="C2745" s="466"/>
      <c r="D2745" s="466"/>
      <c r="E2745" s="466"/>
      <c r="F2745" s="466"/>
      <c r="G2745" s="466"/>
      <c r="H2745" s="466"/>
      <c r="I2745" s="466"/>
    </row>
    <row r="2746" spans="1:9" x14ac:dyDescent="0.2">
      <c r="A2746" s="466"/>
      <c r="B2746" s="466"/>
      <c r="C2746" s="466"/>
      <c r="D2746" s="466"/>
      <c r="E2746" s="466"/>
      <c r="F2746" s="466"/>
      <c r="G2746" s="466"/>
      <c r="H2746" s="466"/>
      <c r="I2746" s="466"/>
    </row>
    <row r="2747" spans="1:9" x14ac:dyDescent="0.2">
      <c r="A2747" s="466"/>
      <c r="B2747" s="466"/>
      <c r="C2747" s="466"/>
      <c r="D2747" s="466"/>
      <c r="E2747" s="466"/>
      <c r="F2747" s="466"/>
      <c r="G2747" s="466"/>
      <c r="H2747" s="466"/>
      <c r="I2747" s="466"/>
    </row>
    <row r="2748" spans="1:9" x14ac:dyDescent="0.2">
      <c r="A2748" s="466"/>
      <c r="B2748" s="466"/>
      <c r="C2748" s="466"/>
      <c r="D2748" s="466"/>
      <c r="E2748" s="466"/>
      <c r="F2748" s="466"/>
      <c r="G2748" s="466"/>
      <c r="H2748" s="466"/>
      <c r="I2748" s="466"/>
    </row>
    <row r="2749" spans="1:9" x14ac:dyDescent="0.2">
      <c r="A2749" s="466"/>
      <c r="B2749" s="466"/>
      <c r="C2749" s="466"/>
      <c r="D2749" s="466"/>
      <c r="E2749" s="466"/>
      <c r="F2749" s="466"/>
      <c r="G2749" s="466"/>
      <c r="H2749" s="466"/>
      <c r="I2749" s="466"/>
    </row>
    <row r="2750" spans="1:9" x14ac:dyDescent="0.2">
      <c r="A2750" s="466"/>
      <c r="B2750" s="466"/>
      <c r="C2750" s="466"/>
      <c r="D2750" s="466"/>
      <c r="E2750" s="466"/>
      <c r="F2750" s="466"/>
      <c r="G2750" s="466"/>
      <c r="H2750" s="466"/>
      <c r="I2750" s="466"/>
    </row>
    <row r="2751" spans="1:9" x14ac:dyDescent="0.2">
      <c r="A2751" s="466"/>
      <c r="B2751" s="466"/>
      <c r="C2751" s="466"/>
      <c r="D2751" s="466"/>
      <c r="E2751" s="466"/>
      <c r="F2751" s="466"/>
      <c r="G2751" s="466"/>
      <c r="H2751" s="466"/>
      <c r="I2751" s="466"/>
    </row>
    <row r="2752" spans="1:9" x14ac:dyDescent="0.2">
      <c r="A2752" s="466"/>
      <c r="B2752" s="466"/>
      <c r="C2752" s="466"/>
      <c r="D2752" s="466"/>
      <c r="E2752" s="466"/>
      <c r="F2752" s="466"/>
      <c r="G2752" s="466"/>
      <c r="H2752" s="466"/>
      <c r="I2752" s="466"/>
    </row>
    <row r="2753" spans="1:9" x14ac:dyDescent="0.2">
      <c r="A2753" s="466"/>
      <c r="B2753" s="466"/>
      <c r="C2753" s="466"/>
      <c r="D2753" s="466"/>
      <c r="E2753" s="466"/>
      <c r="F2753" s="466"/>
      <c r="G2753" s="466"/>
      <c r="H2753" s="466"/>
      <c r="I2753" s="466"/>
    </row>
    <row r="2754" spans="1:9" x14ac:dyDescent="0.2">
      <c r="A2754" s="466"/>
      <c r="B2754" s="466"/>
      <c r="C2754" s="466"/>
      <c r="D2754" s="466"/>
      <c r="E2754" s="466"/>
      <c r="F2754" s="466"/>
      <c r="G2754" s="466"/>
      <c r="H2754" s="466"/>
      <c r="I2754" s="466"/>
    </row>
    <row r="2755" spans="1:9" x14ac:dyDescent="0.2">
      <c r="A2755" s="466"/>
      <c r="B2755" s="466"/>
      <c r="C2755" s="466"/>
      <c r="D2755" s="466"/>
      <c r="E2755" s="466"/>
      <c r="F2755" s="466"/>
      <c r="G2755" s="466"/>
      <c r="H2755" s="466"/>
      <c r="I2755" s="466"/>
    </row>
    <row r="2756" spans="1:9" x14ac:dyDescent="0.2">
      <c r="A2756" s="466"/>
      <c r="B2756" s="466"/>
      <c r="C2756" s="466"/>
      <c r="D2756" s="466"/>
      <c r="E2756" s="466"/>
      <c r="F2756" s="466"/>
      <c r="G2756" s="466"/>
      <c r="H2756" s="466"/>
      <c r="I2756" s="466"/>
    </row>
    <row r="2757" spans="1:9" x14ac:dyDescent="0.2">
      <c r="A2757" s="466"/>
      <c r="B2757" s="466"/>
      <c r="C2757" s="466"/>
      <c r="D2757" s="466"/>
      <c r="E2757" s="466"/>
      <c r="F2757" s="466"/>
      <c r="G2757" s="466"/>
      <c r="H2757" s="466"/>
      <c r="I2757" s="466"/>
    </row>
    <row r="2758" spans="1:9" x14ac:dyDescent="0.2">
      <c r="A2758" s="466"/>
      <c r="B2758" s="466"/>
      <c r="C2758" s="466"/>
      <c r="D2758" s="466"/>
      <c r="E2758" s="466"/>
      <c r="F2758" s="466"/>
      <c r="G2758" s="466"/>
      <c r="H2758" s="466"/>
      <c r="I2758" s="466"/>
    </row>
    <row r="2759" spans="1:9" x14ac:dyDescent="0.2">
      <c r="A2759" s="466"/>
      <c r="B2759" s="466"/>
      <c r="C2759" s="466"/>
      <c r="D2759" s="466"/>
      <c r="E2759" s="466"/>
      <c r="F2759" s="466"/>
      <c r="G2759" s="466"/>
      <c r="H2759" s="466"/>
      <c r="I2759" s="466"/>
    </row>
    <row r="2760" spans="1:9" x14ac:dyDescent="0.2">
      <c r="A2760" s="466"/>
      <c r="B2760" s="466"/>
      <c r="C2760" s="466"/>
      <c r="D2760" s="466"/>
      <c r="E2760" s="466"/>
      <c r="F2760" s="466"/>
      <c r="G2760" s="466"/>
      <c r="H2760" s="466"/>
      <c r="I2760" s="466"/>
    </row>
    <row r="2761" spans="1:9" x14ac:dyDescent="0.2">
      <c r="A2761" s="466"/>
      <c r="B2761" s="466"/>
      <c r="C2761" s="466"/>
      <c r="D2761" s="466"/>
      <c r="E2761" s="466"/>
      <c r="F2761" s="466"/>
      <c r="G2761" s="466"/>
      <c r="H2761" s="466"/>
      <c r="I2761" s="466"/>
    </row>
    <row r="2762" spans="1:9" x14ac:dyDescent="0.2">
      <c r="A2762" s="466"/>
      <c r="B2762" s="466"/>
      <c r="C2762" s="466"/>
      <c r="D2762" s="466"/>
      <c r="E2762" s="466"/>
      <c r="F2762" s="466"/>
      <c r="G2762" s="466"/>
      <c r="H2762" s="466"/>
      <c r="I2762" s="466"/>
    </row>
    <row r="2763" spans="1:9" x14ac:dyDescent="0.2">
      <c r="A2763" s="466"/>
      <c r="B2763" s="466"/>
      <c r="C2763" s="466"/>
      <c r="D2763" s="466"/>
      <c r="E2763" s="466"/>
      <c r="F2763" s="466"/>
      <c r="G2763" s="466"/>
      <c r="H2763" s="466"/>
      <c r="I2763" s="466"/>
    </row>
    <row r="2764" spans="1:9" x14ac:dyDescent="0.2">
      <c r="A2764" s="466"/>
      <c r="B2764" s="466"/>
      <c r="C2764" s="466"/>
      <c r="D2764" s="466"/>
      <c r="E2764" s="466"/>
      <c r="F2764" s="466"/>
      <c r="G2764" s="466"/>
      <c r="H2764" s="466"/>
      <c r="I2764" s="466"/>
    </row>
    <row r="2765" spans="1:9" x14ac:dyDescent="0.2">
      <c r="A2765" s="466"/>
      <c r="B2765" s="466"/>
      <c r="C2765" s="466"/>
      <c r="D2765" s="466"/>
      <c r="E2765" s="466"/>
      <c r="F2765" s="466"/>
      <c r="G2765" s="466"/>
      <c r="H2765" s="466"/>
      <c r="I2765" s="466"/>
    </row>
    <row r="2766" spans="1:9" x14ac:dyDescent="0.2">
      <c r="A2766" s="466"/>
      <c r="B2766" s="466"/>
      <c r="C2766" s="466"/>
      <c r="D2766" s="466"/>
      <c r="E2766" s="466"/>
      <c r="F2766" s="466"/>
      <c r="G2766" s="466"/>
      <c r="H2766" s="466"/>
      <c r="I2766" s="466"/>
    </row>
    <row r="2767" spans="1:9" x14ac:dyDescent="0.2">
      <c r="A2767" s="466"/>
      <c r="B2767" s="466"/>
      <c r="C2767" s="466"/>
      <c r="D2767" s="466"/>
      <c r="E2767" s="466"/>
      <c r="F2767" s="466"/>
      <c r="G2767" s="466"/>
      <c r="H2767" s="466"/>
      <c r="I2767" s="466"/>
    </row>
    <row r="2768" spans="1:9" x14ac:dyDescent="0.2">
      <c r="A2768" s="466"/>
      <c r="B2768" s="466"/>
      <c r="C2768" s="466"/>
      <c r="D2768" s="466"/>
      <c r="E2768" s="466"/>
      <c r="F2768" s="466"/>
      <c r="G2768" s="466"/>
      <c r="H2768" s="466"/>
      <c r="I2768" s="466"/>
    </row>
    <row r="2769" spans="1:9" x14ac:dyDescent="0.2">
      <c r="A2769" s="466"/>
      <c r="B2769" s="466"/>
      <c r="C2769" s="466"/>
      <c r="D2769" s="466"/>
      <c r="E2769" s="466"/>
      <c r="F2769" s="466"/>
      <c r="G2769" s="466"/>
      <c r="H2769" s="466"/>
      <c r="I2769" s="466"/>
    </row>
    <row r="2770" spans="1:9" x14ac:dyDescent="0.2">
      <c r="A2770" s="466"/>
      <c r="B2770" s="466"/>
      <c r="C2770" s="466"/>
      <c r="D2770" s="466"/>
      <c r="E2770" s="466"/>
      <c r="F2770" s="466"/>
      <c r="G2770" s="466"/>
      <c r="H2770" s="466"/>
      <c r="I2770" s="466"/>
    </row>
    <row r="2771" spans="1:9" x14ac:dyDescent="0.2">
      <c r="A2771" s="466"/>
      <c r="B2771" s="466"/>
      <c r="C2771" s="466"/>
      <c r="D2771" s="466"/>
      <c r="E2771" s="466"/>
      <c r="F2771" s="466"/>
      <c r="G2771" s="466"/>
      <c r="H2771" s="466"/>
      <c r="I2771" s="466"/>
    </row>
    <row r="2772" spans="1:9" x14ac:dyDescent="0.2">
      <c r="A2772" s="466"/>
      <c r="B2772" s="466"/>
      <c r="C2772" s="466"/>
      <c r="D2772" s="466"/>
      <c r="E2772" s="466"/>
      <c r="F2772" s="466"/>
      <c r="G2772" s="466"/>
      <c r="H2772" s="466"/>
      <c r="I2772" s="466"/>
    </row>
    <row r="2773" spans="1:9" x14ac:dyDescent="0.2">
      <c r="A2773" s="466"/>
      <c r="B2773" s="466"/>
      <c r="C2773" s="466"/>
      <c r="D2773" s="466"/>
      <c r="E2773" s="466"/>
      <c r="F2773" s="466"/>
      <c r="G2773" s="466"/>
      <c r="H2773" s="466"/>
      <c r="I2773" s="466"/>
    </row>
    <row r="2774" spans="1:9" x14ac:dyDescent="0.2">
      <c r="A2774" s="466"/>
      <c r="B2774" s="466"/>
      <c r="C2774" s="466"/>
      <c r="D2774" s="466"/>
      <c r="E2774" s="466"/>
      <c r="F2774" s="466"/>
      <c r="G2774" s="466"/>
      <c r="H2774" s="466"/>
      <c r="I2774" s="466"/>
    </row>
    <row r="2775" spans="1:9" x14ac:dyDescent="0.2">
      <c r="A2775" s="466"/>
      <c r="B2775" s="466"/>
      <c r="C2775" s="466"/>
      <c r="D2775" s="466"/>
      <c r="E2775" s="466"/>
      <c r="F2775" s="466"/>
      <c r="G2775" s="466"/>
      <c r="H2775" s="466"/>
      <c r="I2775" s="466"/>
    </row>
    <row r="2776" spans="1:9" x14ac:dyDescent="0.2">
      <c r="A2776" s="466"/>
      <c r="B2776" s="466"/>
      <c r="C2776" s="466"/>
      <c r="D2776" s="466"/>
      <c r="E2776" s="466"/>
      <c r="F2776" s="466"/>
      <c r="G2776" s="466"/>
      <c r="H2776" s="466"/>
      <c r="I2776" s="466"/>
    </row>
    <row r="2777" spans="1:9" x14ac:dyDescent="0.2">
      <c r="A2777" s="466"/>
      <c r="B2777" s="466"/>
      <c r="C2777" s="466"/>
      <c r="D2777" s="466"/>
      <c r="E2777" s="466"/>
      <c r="F2777" s="466"/>
      <c r="G2777" s="466"/>
      <c r="H2777" s="466"/>
      <c r="I2777" s="466"/>
    </row>
    <row r="2778" spans="1:9" x14ac:dyDescent="0.2">
      <c r="A2778" s="466"/>
      <c r="B2778" s="466"/>
      <c r="C2778" s="466"/>
      <c r="D2778" s="466"/>
      <c r="E2778" s="466"/>
      <c r="F2778" s="466"/>
      <c r="G2778" s="466"/>
      <c r="H2778" s="466"/>
      <c r="I2778" s="466"/>
    </row>
    <row r="2779" spans="1:9" x14ac:dyDescent="0.2">
      <c r="A2779" s="466"/>
      <c r="B2779" s="466"/>
      <c r="C2779" s="466"/>
      <c r="D2779" s="466"/>
      <c r="E2779" s="466"/>
      <c r="F2779" s="466"/>
      <c r="G2779" s="466"/>
      <c r="H2779" s="466"/>
      <c r="I2779" s="466"/>
    </row>
    <row r="2780" spans="1:9" x14ac:dyDescent="0.2">
      <c r="A2780" s="466"/>
      <c r="B2780" s="466"/>
      <c r="C2780" s="466"/>
      <c r="D2780" s="466"/>
      <c r="E2780" s="466"/>
      <c r="F2780" s="466"/>
      <c r="G2780" s="466"/>
      <c r="H2780" s="466"/>
      <c r="I2780" s="466"/>
    </row>
    <row r="2781" spans="1:9" x14ac:dyDescent="0.2">
      <c r="A2781" s="466"/>
      <c r="B2781" s="466"/>
      <c r="C2781" s="466"/>
      <c r="D2781" s="466"/>
      <c r="E2781" s="466"/>
      <c r="F2781" s="466"/>
      <c r="G2781" s="466"/>
      <c r="H2781" s="466"/>
      <c r="I2781" s="466"/>
    </row>
    <row r="2782" spans="1:9" x14ac:dyDescent="0.2">
      <c r="A2782" s="466"/>
      <c r="B2782" s="466"/>
      <c r="C2782" s="466"/>
      <c r="D2782" s="466"/>
      <c r="E2782" s="466"/>
      <c r="F2782" s="466"/>
      <c r="G2782" s="466"/>
      <c r="H2782" s="466"/>
      <c r="I2782" s="466"/>
    </row>
    <row r="2783" spans="1:9" x14ac:dyDescent="0.2">
      <c r="A2783" s="466"/>
      <c r="B2783" s="466"/>
      <c r="C2783" s="466"/>
      <c r="D2783" s="466"/>
      <c r="E2783" s="466"/>
      <c r="F2783" s="466"/>
      <c r="G2783" s="466"/>
      <c r="H2783" s="466"/>
      <c r="I2783" s="466"/>
    </row>
    <row r="2784" spans="1:9" x14ac:dyDescent="0.2">
      <c r="A2784" s="466"/>
      <c r="B2784" s="466"/>
      <c r="C2784" s="466"/>
      <c r="D2784" s="466"/>
      <c r="E2784" s="466"/>
      <c r="F2784" s="466"/>
      <c r="G2784" s="466"/>
      <c r="H2784" s="466"/>
      <c r="I2784" s="466"/>
    </row>
    <row r="2785" spans="1:9" x14ac:dyDescent="0.2">
      <c r="A2785" s="466"/>
      <c r="B2785" s="466"/>
      <c r="C2785" s="466"/>
      <c r="D2785" s="466"/>
      <c r="E2785" s="466"/>
      <c r="F2785" s="466"/>
      <c r="G2785" s="466"/>
      <c r="H2785" s="466"/>
      <c r="I2785" s="466"/>
    </row>
    <row r="2786" spans="1:9" x14ac:dyDescent="0.2">
      <c r="A2786" s="466"/>
      <c r="B2786" s="466"/>
      <c r="C2786" s="466"/>
      <c r="D2786" s="466"/>
      <c r="E2786" s="466"/>
      <c r="F2786" s="466"/>
      <c r="G2786" s="466"/>
      <c r="H2786" s="466"/>
      <c r="I2786" s="466"/>
    </row>
    <row r="2787" spans="1:9" x14ac:dyDescent="0.2">
      <c r="A2787" s="466"/>
      <c r="B2787" s="466"/>
      <c r="C2787" s="466"/>
      <c r="D2787" s="466"/>
      <c r="E2787" s="466"/>
      <c r="F2787" s="466"/>
      <c r="G2787" s="466"/>
      <c r="H2787" s="466"/>
      <c r="I2787" s="466"/>
    </row>
    <row r="2788" spans="1:9" x14ac:dyDescent="0.2">
      <c r="A2788" s="466"/>
      <c r="B2788" s="466"/>
      <c r="C2788" s="466"/>
      <c r="D2788" s="466"/>
      <c r="E2788" s="466"/>
      <c r="F2788" s="466"/>
      <c r="G2788" s="466"/>
      <c r="H2788" s="466"/>
      <c r="I2788" s="466"/>
    </row>
    <row r="2789" spans="1:9" x14ac:dyDescent="0.2">
      <c r="A2789" s="466"/>
      <c r="B2789" s="466"/>
      <c r="C2789" s="466"/>
      <c r="D2789" s="466"/>
      <c r="E2789" s="466"/>
      <c r="F2789" s="466"/>
      <c r="G2789" s="466"/>
      <c r="H2789" s="466"/>
      <c r="I2789" s="466"/>
    </row>
    <row r="2790" spans="1:9" x14ac:dyDescent="0.2">
      <c r="A2790" s="466"/>
      <c r="B2790" s="466"/>
      <c r="C2790" s="466"/>
      <c r="D2790" s="466"/>
      <c r="E2790" s="466"/>
      <c r="F2790" s="466"/>
      <c r="G2790" s="466"/>
      <c r="H2790" s="466"/>
      <c r="I2790" s="466"/>
    </row>
    <row r="2791" spans="1:9" x14ac:dyDescent="0.2">
      <c r="A2791" s="466"/>
      <c r="B2791" s="466"/>
      <c r="C2791" s="466"/>
      <c r="D2791" s="466"/>
      <c r="E2791" s="466"/>
      <c r="F2791" s="466"/>
      <c r="G2791" s="466"/>
      <c r="H2791" s="466"/>
      <c r="I2791" s="466"/>
    </row>
    <row r="2792" spans="1:9" x14ac:dyDescent="0.2">
      <c r="A2792" s="466"/>
      <c r="B2792" s="466"/>
      <c r="C2792" s="466"/>
      <c r="D2792" s="466"/>
      <c r="E2792" s="466"/>
      <c r="F2792" s="466"/>
      <c r="G2792" s="466"/>
      <c r="H2792" s="466"/>
      <c r="I2792" s="466"/>
    </row>
    <row r="2793" spans="1:9" x14ac:dyDescent="0.2">
      <c r="A2793" s="466"/>
      <c r="B2793" s="466"/>
      <c r="C2793" s="466"/>
      <c r="D2793" s="466"/>
      <c r="E2793" s="466"/>
      <c r="F2793" s="466"/>
      <c r="G2793" s="466"/>
      <c r="H2793" s="466"/>
      <c r="I2793" s="466"/>
    </row>
    <row r="2794" spans="1:9" x14ac:dyDescent="0.2">
      <c r="A2794" s="466"/>
      <c r="B2794" s="466"/>
      <c r="C2794" s="466"/>
      <c r="D2794" s="466"/>
      <c r="E2794" s="466"/>
      <c r="F2794" s="466"/>
      <c r="G2794" s="466"/>
      <c r="H2794" s="466"/>
      <c r="I2794" s="466"/>
    </row>
    <row r="2795" spans="1:9" x14ac:dyDescent="0.2">
      <c r="A2795" s="466"/>
      <c r="B2795" s="466"/>
      <c r="C2795" s="466"/>
      <c r="D2795" s="466"/>
      <c r="E2795" s="466"/>
      <c r="F2795" s="466"/>
      <c r="G2795" s="466"/>
      <c r="H2795" s="466"/>
      <c r="I2795" s="466"/>
    </row>
    <row r="2796" spans="1:9" x14ac:dyDescent="0.2">
      <c r="A2796" s="466"/>
      <c r="B2796" s="466"/>
      <c r="C2796" s="466"/>
      <c r="D2796" s="466"/>
      <c r="E2796" s="466"/>
      <c r="F2796" s="466"/>
      <c r="G2796" s="466"/>
      <c r="H2796" s="466"/>
      <c r="I2796" s="466"/>
    </row>
    <row r="2797" spans="1:9" x14ac:dyDescent="0.2">
      <c r="A2797" s="466"/>
      <c r="B2797" s="466"/>
      <c r="C2797" s="466"/>
      <c r="D2797" s="466"/>
      <c r="E2797" s="466"/>
      <c r="F2797" s="466"/>
      <c r="G2797" s="466"/>
      <c r="H2797" s="466"/>
      <c r="I2797" s="466"/>
    </row>
    <row r="2798" spans="1:9" x14ac:dyDescent="0.2">
      <c r="A2798" s="466"/>
      <c r="B2798" s="466"/>
      <c r="C2798" s="466"/>
      <c r="D2798" s="466"/>
      <c r="E2798" s="466"/>
      <c r="F2798" s="466"/>
      <c r="G2798" s="466"/>
      <c r="H2798" s="466"/>
      <c r="I2798" s="466"/>
    </row>
    <row r="2799" spans="1:9" x14ac:dyDescent="0.2">
      <c r="A2799" s="466"/>
      <c r="B2799" s="466"/>
      <c r="C2799" s="466"/>
      <c r="D2799" s="466"/>
      <c r="E2799" s="466"/>
      <c r="F2799" s="466"/>
      <c r="G2799" s="466"/>
      <c r="H2799" s="466"/>
      <c r="I2799" s="466"/>
    </row>
    <row r="2800" spans="1:9" x14ac:dyDescent="0.2">
      <c r="A2800" s="466"/>
      <c r="B2800" s="466"/>
      <c r="C2800" s="466"/>
      <c r="D2800" s="466"/>
      <c r="E2800" s="466"/>
      <c r="F2800" s="466"/>
      <c r="G2800" s="466"/>
      <c r="H2800" s="466"/>
      <c r="I2800" s="466"/>
    </row>
    <row r="2801" spans="1:9" x14ac:dyDescent="0.2">
      <c r="A2801" s="466"/>
      <c r="B2801" s="466"/>
      <c r="C2801" s="466"/>
      <c r="D2801" s="466"/>
      <c r="E2801" s="466"/>
      <c r="F2801" s="466"/>
      <c r="G2801" s="466"/>
      <c r="H2801" s="466"/>
      <c r="I2801" s="466"/>
    </row>
    <row r="2802" spans="1:9" x14ac:dyDescent="0.2">
      <c r="A2802" s="466"/>
      <c r="B2802" s="466"/>
      <c r="C2802" s="466"/>
      <c r="D2802" s="466"/>
      <c r="E2802" s="466"/>
      <c r="F2802" s="466"/>
      <c r="G2802" s="466"/>
      <c r="H2802" s="466"/>
      <c r="I2802" s="466"/>
    </row>
    <row r="2803" spans="1:9" x14ac:dyDescent="0.2">
      <c r="A2803" s="466"/>
      <c r="B2803" s="466"/>
      <c r="C2803" s="466"/>
      <c r="D2803" s="466"/>
      <c r="E2803" s="466"/>
      <c r="F2803" s="466"/>
      <c r="G2803" s="466"/>
      <c r="H2803" s="466"/>
      <c r="I2803" s="466"/>
    </row>
    <row r="2804" spans="1:9" x14ac:dyDescent="0.2">
      <c r="A2804" s="466"/>
      <c r="B2804" s="466"/>
      <c r="C2804" s="466"/>
      <c r="D2804" s="466"/>
      <c r="E2804" s="466"/>
      <c r="F2804" s="466"/>
      <c r="G2804" s="466"/>
      <c r="H2804" s="466"/>
      <c r="I2804" s="466"/>
    </row>
    <row r="2805" spans="1:9" x14ac:dyDescent="0.2">
      <c r="A2805" s="466"/>
      <c r="B2805" s="466"/>
      <c r="C2805" s="466"/>
      <c r="D2805" s="466"/>
      <c r="E2805" s="466"/>
      <c r="F2805" s="466"/>
      <c r="G2805" s="466"/>
      <c r="H2805" s="466"/>
      <c r="I2805" s="466"/>
    </row>
    <row r="2806" spans="1:9" x14ac:dyDescent="0.2">
      <c r="A2806" s="466"/>
      <c r="B2806" s="466"/>
      <c r="C2806" s="466"/>
      <c r="D2806" s="466"/>
      <c r="E2806" s="466"/>
      <c r="F2806" s="466"/>
      <c r="G2806" s="466"/>
      <c r="H2806" s="466"/>
      <c r="I2806" s="466"/>
    </row>
    <row r="2807" spans="1:9" x14ac:dyDescent="0.2">
      <c r="A2807" s="466"/>
      <c r="B2807" s="466"/>
      <c r="C2807" s="466"/>
      <c r="D2807" s="466"/>
      <c r="E2807" s="466"/>
      <c r="F2807" s="466"/>
      <c r="G2807" s="466"/>
      <c r="H2807" s="466"/>
      <c r="I2807" s="466"/>
    </row>
    <row r="2808" spans="1:9" x14ac:dyDescent="0.2">
      <c r="A2808" s="466"/>
      <c r="B2808" s="466"/>
      <c r="C2808" s="466"/>
      <c r="D2808" s="466"/>
      <c r="E2808" s="466"/>
      <c r="F2808" s="466"/>
      <c r="G2808" s="466"/>
      <c r="H2808" s="466"/>
      <c r="I2808" s="466"/>
    </row>
    <row r="2809" spans="1:9" x14ac:dyDescent="0.2">
      <c r="A2809" s="466"/>
      <c r="B2809" s="466"/>
      <c r="C2809" s="466"/>
      <c r="D2809" s="466"/>
      <c r="E2809" s="466"/>
      <c r="F2809" s="466"/>
      <c r="G2809" s="466"/>
      <c r="H2809" s="466"/>
      <c r="I2809" s="466"/>
    </row>
    <row r="2810" spans="1:9" x14ac:dyDescent="0.2">
      <c r="A2810" s="466"/>
      <c r="B2810" s="466"/>
      <c r="C2810" s="466"/>
      <c r="D2810" s="466"/>
      <c r="E2810" s="466"/>
      <c r="F2810" s="466"/>
      <c r="G2810" s="466"/>
      <c r="H2810" s="466"/>
      <c r="I2810" s="466"/>
    </row>
    <row r="2811" spans="1:9" x14ac:dyDescent="0.2">
      <c r="A2811" s="466"/>
      <c r="B2811" s="466"/>
      <c r="C2811" s="466"/>
      <c r="D2811" s="466"/>
      <c r="E2811" s="466"/>
      <c r="F2811" s="466"/>
      <c r="G2811" s="466"/>
      <c r="H2811" s="466"/>
      <c r="I2811" s="466"/>
    </row>
    <row r="2812" spans="1:9" x14ac:dyDescent="0.2">
      <c r="A2812" s="466"/>
      <c r="B2812" s="466"/>
      <c r="C2812" s="466"/>
      <c r="D2812" s="466"/>
      <c r="E2812" s="466"/>
      <c r="F2812" s="466"/>
      <c r="G2812" s="466"/>
      <c r="H2812" s="466"/>
      <c r="I2812" s="466"/>
    </row>
    <row r="2813" spans="1:9" x14ac:dyDescent="0.2">
      <c r="A2813" s="466"/>
      <c r="B2813" s="466"/>
      <c r="C2813" s="466"/>
      <c r="D2813" s="466"/>
      <c r="E2813" s="466"/>
      <c r="F2813" s="466"/>
      <c r="G2813" s="466"/>
      <c r="H2813" s="466"/>
      <c r="I2813" s="466"/>
    </row>
    <row r="2814" spans="1:9" x14ac:dyDescent="0.2">
      <c r="A2814" s="466"/>
      <c r="B2814" s="466"/>
      <c r="C2814" s="466"/>
      <c r="D2814" s="466"/>
      <c r="E2814" s="466"/>
      <c r="F2814" s="466"/>
      <c r="G2814" s="466"/>
      <c r="H2814" s="466"/>
      <c r="I2814" s="466"/>
    </row>
    <row r="2815" spans="1:9" x14ac:dyDescent="0.2">
      <c r="A2815" s="466"/>
      <c r="B2815" s="466"/>
      <c r="C2815" s="466"/>
      <c r="D2815" s="466"/>
      <c r="E2815" s="466"/>
      <c r="F2815" s="466"/>
      <c r="G2815" s="466"/>
      <c r="H2815" s="466"/>
      <c r="I2815" s="466"/>
    </row>
    <row r="2816" spans="1:9" x14ac:dyDescent="0.2">
      <c r="A2816" s="466"/>
      <c r="B2816" s="466"/>
      <c r="C2816" s="466"/>
      <c r="D2816" s="466"/>
      <c r="E2816" s="466"/>
      <c r="F2816" s="466"/>
      <c r="G2816" s="466"/>
      <c r="H2816" s="466"/>
      <c r="I2816" s="466"/>
    </row>
    <row r="2817" spans="1:9" x14ac:dyDescent="0.2">
      <c r="A2817" s="466"/>
      <c r="B2817" s="466"/>
      <c r="C2817" s="466"/>
      <c r="D2817" s="466"/>
      <c r="E2817" s="466"/>
      <c r="F2817" s="466"/>
      <c r="G2817" s="466"/>
      <c r="H2817" s="466"/>
      <c r="I2817" s="466"/>
    </row>
    <row r="2818" spans="1:9" x14ac:dyDescent="0.2">
      <c r="A2818" s="466"/>
      <c r="B2818" s="466"/>
      <c r="C2818" s="466"/>
      <c r="D2818" s="466"/>
      <c r="E2818" s="466"/>
      <c r="F2818" s="466"/>
      <c r="G2818" s="466"/>
      <c r="H2818" s="466"/>
      <c r="I2818" s="466"/>
    </row>
    <row r="2819" spans="1:9" x14ac:dyDescent="0.2">
      <c r="A2819" s="466"/>
      <c r="B2819" s="466"/>
      <c r="C2819" s="466"/>
      <c r="D2819" s="466"/>
      <c r="E2819" s="466"/>
      <c r="F2819" s="466"/>
      <c r="G2819" s="466"/>
      <c r="H2819" s="466"/>
      <c r="I2819" s="466"/>
    </row>
    <row r="2820" spans="1:9" x14ac:dyDescent="0.2">
      <c r="A2820" s="466"/>
      <c r="B2820" s="466"/>
      <c r="C2820" s="466"/>
      <c r="D2820" s="466"/>
      <c r="E2820" s="466"/>
      <c r="F2820" s="466"/>
      <c r="G2820" s="466"/>
      <c r="H2820" s="466"/>
      <c r="I2820" s="466"/>
    </row>
    <row r="2821" spans="1:9" x14ac:dyDescent="0.2">
      <c r="A2821" s="466"/>
      <c r="B2821" s="466"/>
      <c r="C2821" s="466"/>
      <c r="D2821" s="466"/>
      <c r="E2821" s="466"/>
      <c r="F2821" s="466"/>
      <c r="G2821" s="466"/>
      <c r="H2821" s="466"/>
      <c r="I2821" s="466"/>
    </row>
    <row r="2822" spans="1:9" x14ac:dyDescent="0.2">
      <c r="A2822" s="466"/>
      <c r="B2822" s="466"/>
      <c r="C2822" s="466"/>
      <c r="D2822" s="466"/>
      <c r="E2822" s="466"/>
      <c r="F2822" s="466"/>
      <c r="G2822" s="466"/>
      <c r="H2822" s="466"/>
      <c r="I2822" s="466"/>
    </row>
    <row r="2823" spans="1:9" x14ac:dyDescent="0.2">
      <c r="A2823" s="466"/>
      <c r="B2823" s="466"/>
      <c r="C2823" s="466"/>
      <c r="D2823" s="466"/>
      <c r="E2823" s="466"/>
      <c r="F2823" s="466"/>
      <c r="G2823" s="466"/>
      <c r="H2823" s="466"/>
      <c r="I2823" s="466"/>
    </row>
    <row r="2824" spans="1:9" x14ac:dyDescent="0.2">
      <c r="A2824" s="466"/>
      <c r="B2824" s="466"/>
      <c r="C2824" s="466"/>
      <c r="D2824" s="466"/>
      <c r="E2824" s="466"/>
      <c r="F2824" s="466"/>
      <c r="G2824" s="466"/>
      <c r="H2824" s="466"/>
      <c r="I2824" s="466"/>
    </row>
    <row r="2825" spans="1:9" x14ac:dyDescent="0.2">
      <c r="A2825" s="466"/>
      <c r="B2825" s="466"/>
      <c r="C2825" s="466"/>
      <c r="D2825" s="466"/>
      <c r="E2825" s="466"/>
      <c r="F2825" s="466"/>
      <c r="G2825" s="466"/>
      <c r="H2825" s="466"/>
      <c r="I2825" s="466"/>
    </row>
    <row r="2826" spans="1:9" x14ac:dyDescent="0.2">
      <c r="A2826" s="466"/>
      <c r="B2826" s="466"/>
      <c r="C2826" s="466"/>
      <c r="D2826" s="466"/>
      <c r="E2826" s="466"/>
      <c r="F2826" s="466"/>
      <c r="G2826" s="466"/>
      <c r="H2826" s="466"/>
      <c r="I2826" s="466"/>
    </row>
    <row r="2827" spans="1:9" x14ac:dyDescent="0.2">
      <c r="A2827" s="466"/>
      <c r="B2827" s="466"/>
      <c r="C2827" s="466"/>
      <c r="D2827" s="466"/>
      <c r="E2827" s="466"/>
      <c r="F2827" s="466"/>
      <c r="G2827" s="466"/>
      <c r="H2827" s="466"/>
      <c r="I2827" s="466"/>
    </row>
    <row r="2828" spans="1:9" x14ac:dyDescent="0.2">
      <c r="A2828" s="466"/>
      <c r="B2828" s="466"/>
      <c r="C2828" s="466"/>
      <c r="D2828" s="466"/>
      <c r="E2828" s="466"/>
      <c r="F2828" s="466"/>
      <c r="G2828" s="466"/>
      <c r="H2828" s="466"/>
      <c r="I2828" s="466"/>
    </row>
    <row r="2829" spans="1:9" x14ac:dyDescent="0.2">
      <c r="A2829" s="466"/>
      <c r="B2829" s="466"/>
      <c r="C2829" s="466"/>
      <c r="D2829" s="466"/>
      <c r="E2829" s="466"/>
      <c r="F2829" s="466"/>
      <c r="G2829" s="466"/>
      <c r="H2829" s="466"/>
      <c r="I2829" s="466"/>
    </row>
    <row r="2830" spans="1:9" x14ac:dyDescent="0.2">
      <c r="A2830" s="466"/>
      <c r="B2830" s="466"/>
      <c r="C2830" s="466"/>
      <c r="D2830" s="466"/>
      <c r="E2830" s="466"/>
      <c r="F2830" s="466"/>
      <c r="G2830" s="466"/>
      <c r="H2830" s="466"/>
      <c r="I2830" s="466"/>
    </row>
    <row r="2831" spans="1:9" x14ac:dyDescent="0.2">
      <c r="A2831" s="466"/>
      <c r="B2831" s="466"/>
      <c r="C2831" s="466"/>
      <c r="D2831" s="466"/>
      <c r="E2831" s="466"/>
      <c r="F2831" s="466"/>
      <c r="G2831" s="466"/>
      <c r="H2831" s="466"/>
      <c r="I2831" s="466"/>
    </row>
    <row r="2832" spans="1:9" x14ac:dyDescent="0.2">
      <c r="A2832" s="466"/>
      <c r="B2832" s="466"/>
      <c r="C2832" s="466"/>
      <c r="D2832" s="466"/>
      <c r="E2832" s="466"/>
      <c r="F2832" s="466"/>
      <c r="G2832" s="466"/>
      <c r="H2832" s="466"/>
      <c r="I2832" s="466"/>
    </row>
    <row r="2833" spans="1:9" x14ac:dyDescent="0.2">
      <c r="A2833" s="466"/>
      <c r="B2833" s="466"/>
      <c r="C2833" s="466"/>
      <c r="D2833" s="466"/>
      <c r="E2833" s="466"/>
      <c r="F2833" s="466"/>
      <c r="G2833" s="466"/>
      <c r="H2833" s="466"/>
      <c r="I2833" s="466"/>
    </row>
    <row r="2834" spans="1:9" x14ac:dyDescent="0.2">
      <c r="A2834" s="466"/>
      <c r="B2834" s="466"/>
      <c r="C2834" s="466"/>
      <c r="D2834" s="466"/>
      <c r="E2834" s="466"/>
      <c r="F2834" s="466"/>
      <c r="G2834" s="466"/>
      <c r="H2834" s="466"/>
      <c r="I2834" s="466"/>
    </row>
    <row r="2835" spans="1:9" x14ac:dyDescent="0.2">
      <c r="A2835" s="466"/>
      <c r="B2835" s="466"/>
      <c r="C2835" s="466"/>
      <c r="D2835" s="466"/>
      <c r="E2835" s="466"/>
      <c r="F2835" s="466"/>
      <c r="G2835" s="466"/>
      <c r="H2835" s="466"/>
      <c r="I2835" s="466"/>
    </row>
    <row r="2836" spans="1:9" x14ac:dyDescent="0.2">
      <c r="A2836" s="466"/>
      <c r="B2836" s="466"/>
      <c r="C2836" s="466"/>
      <c r="D2836" s="466"/>
      <c r="E2836" s="466"/>
      <c r="F2836" s="466"/>
      <c r="G2836" s="466"/>
      <c r="H2836" s="466"/>
      <c r="I2836" s="466"/>
    </row>
    <row r="2837" spans="1:9" x14ac:dyDescent="0.2">
      <c r="A2837" s="466"/>
      <c r="B2837" s="466"/>
      <c r="C2837" s="466"/>
      <c r="D2837" s="466"/>
      <c r="E2837" s="466"/>
      <c r="F2837" s="466"/>
      <c r="G2837" s="466"/>
      <c r="H2837" s="466"/>
      <c r="I2837" s="466"/>
    </row>
    <row r="2838" spans="1:9" x14ac:dyDescent="0.2">
      <c r="A2838" s="466"/>
      <c r="B2838" s="466"/>
      <c r="C2838" s="466"/>
      <c r="D2838" s="466"/>
      <c r="E2838" s="466"/>
      <c r="F2838" s="466"/>
      <c r="G2838" s="466"/>
      <c r="H2838" s="466"/>
      <c r="I2838" s="466"/>
    </row>
    <row r="2839" spans="1:9" x14ac:dyDescent="0.2">
      <c r="A2839" s="466"/>
      <c r="B2839" s="466"/>
      <c r="C2839" s="466"/>
      <c r="D2839" s="466"/>
      <c r="E2839" s="466"/>
      <c r="F2839" s="466"/>
      <c r="G2839" s="466"/>
      <c r="H2839" s="466"/>
      <c r="I2839" s="466"/>
    </row>
    <row r="2840" spans="1:9" x14ac:dyDescent="0.2">
      <c r="A2840" s="466"/>
      <c r="B2840" s="466"/>
      <c r="C2840" s="466"/>
      <c r="D2840" s="466"/>
      <c r="E2840" s="466"/>
      <c r="F2840" s="466"/>
      <c r="G2840" s="466"/>
      <c r="H2840" s="466"/>
      <c r="I2840" s="466"/>
    </row>
    <row r="2841" spans="1:9" x14ac:dyDescent="0.2">
      <c r="A2841" s="466"/>
      <c r="B2841" s="466"/>
      <c r="C2841" s="466"/>
      <c r="D2841" s="466"/>
      <c r="E2841" s="466"/>
      <c r="F2841" s="466"/>
      <c r="G2841" s="466"/>
      <c r="H2841" s="466"/>
      <c r="I2841" s="466"/>
    </row>
    <row r="2842" spans="1:9" x14ac:dyDescent="0.2">
      <c r="A2842" s="466"/>
      <c r="B2842" s="466"/>
      <c r="C2842" s="466"/>
      <c r="D2842" s="466"/>
      <c r="E2842" s="466"/>
      <c r="F2842" s="466"/>
      <c r="G2842" s="466"/>
      <c r="H2842" s="466"/>
      <c r="I2842" s="466"/>
    </row>
    <row r="2843" spans="1:9" x14ac:dyDescent="0.2">
      <c r="A2843" s="466"/>
      <c r="B2843" s="466"/>
      <c r="C2843" s="466"/>
      <c r="D2843" s="466"/>
      <c r="E2843" s="466"/>
      <c r="F2843" s="466"/>
      <c r="G2843" s="466"/>
      <c r="H2843" s="466"/>
      <c r="I2843" s="466"/>
    </row>
    <row r="2844" spans="1:9" x14ac:dyDescent="0.2">
      <c r="A2844" s="466"/>
      <c r="B2844" s="466"/>
      <c r="C2844" s="466"/>
      <c r="D2844" s="466"/>
      <c r="E2844" s="466"/>
      <c r="F2844" s="466"/>
      <c r="G2844" s="466"/>
      <c r="H2844" s="466"/>
      <c r="I2844" s="466"/>
    </row>
    <row r="2845" spans="1:9" x14ac:dyDescent="0.2">
      <c r="A2845" s="466"/>
      <c r="B2845" s="466"/>
      <c r="C2845" s="466"/>
      <c r="D2845" s="466"/>
      <c r="E2845" s="466"/>
      <c r="F2845" s="466"/>
      <c r="G2845" s="466"/>
      <c r="H2845" s="466"/>
      <c r="I2845" s="466"/>
    </row>
    <row r="2846" spans="1:9" x14ac:dyDescent="0.2">
      <c r="A2846" s="466"/>
      <c r="B2846" s="466"/>
      <c r="C2846" s="466"/>
      <c r="D2846" s="466"/>
      <c r="E2846" s="466"/>
      <c r="F2846" s="466"/>
      <c r="G2846" s="466"/>
      <c r="H2846" s="466"/>
      <c r="I2846" s="466"/>
    </row>
    <row r="2847" spans="1:9" x14ac:dyDescent="0.2">
      <c r="A2847" s="466"/>
      <c r="B2847" s="466"/>
      <c r="C2847" s="466"/>
      <c r="D2847" s="466"/>
      <c r="E2847" s="466"/>
      <c r="F2847" s="466"/>
      <c r="G2847" s="466"/>
      <c r="H2847" s="466"/>
      <c r="I2847" s="466"/>
    </row>
    <row r="2848" spans="1:9" x14ac:dyDescent="0.2">
      <c r="A2848" s="466"/>
      <c r="B2848" s="466"/>
      <c r="C2848" s="466"/>
      <c r="D2848" s="466"/>
      <c r="E2848" s="466"/>
      <c r="F2848" s="466"/>
      <c r="G2848" s="466"/>
      <c r="H2848" s="466"/>
      <c r="I2848" s="466"/>
    </row>
    <row r="2849" spans="1:9" x14ac:dyDescent="0.2">
      <c r="A2849" s="466"/>
      <c r="B2849" s="466"/>
      <c r="C2849" s="466"/>
      <c r="D2849" s="466"/>
      <c r="E2849" s="466"/>
      <c r="F2849" s="466"/>
      <c r="G2849" s="466"/>
      <c r="H2849" s="466"/>
      <c r="I2849" s="466"/>
    </row>
    <row r="2850" spans="1:9" x14ac:dyDescent="0.2">
      <c r="A2850" s="466"/>
      <c r="B2850" s="466"/>
      <c r="C2850" s="466"/>
      <c r="D2850" s="466"/>
      <c r="E2850" s="466"/>
      <c r="F2850" s="466"/>
      <c r="G2850" s="466"/>
      <c r="H2850" s="466"/>
      <c r="I2850" s="466"/>
    </row>
    <row r="2851" spans="1:9" x14ac:dyDescent="0.2">
      <c r="A2851" s="466"/>
      <c r="B2851" s="466"/>
      <c r="C2851" s="466"/>
      <c r="D2851" s="466"/>
      <c r="E2851" s="466"/>
      <c r="F2851" s="466"/>
      <c r="G2851" s="466"/>
      <c r="H2851" s="466"/>
      <c r="I2851" s="466"/>
    </row>
    <row r="2852" spans="1:9" x14ac:dyDescent="0.2">
      <c r="A2852" s="466"/>
      <c r="B2852" s="466"/>
      <c r="C2852" s="466"/>
      <c r="D2852" s="466"/>
      <c r="E2852" s="466"/>
      <c r="F2852" s="466"/>
      <c r="G2852" s="466"/>
      <c r="H2852" s="466"/>
      <c r="I2852" s="466"/>
    </row>
    <row r="2853" spans="1:9" x14ac:dyDescent="0.2">
      <c r="A2853" s="466"/>
      <c r="B2853" s="466"/>
      <c r="C2853" s="466"/>
      <c r="D2853" s="466"/>
      <c r="E2853" s="466"/>
      <c r="F2853" s="466"/>
      <c r="G2853" s="466"/>
      <c r="H2853" s="466"/>
      <c r="I2853" s="466"/>
    </row>
    <row r="2854" spans="1:9" x14ac:dyDescent="0.2">
      <c r="A2854" s="466"/>
      <c r="B2854" s="466"/>
      <c r="C2854" s="466"/>
      <c r="D2854" s="466"/>
      <c r="E2854" s="466"/>
      <c r="F2854" s="466"/>
      <c r="G2854" s="466"/>
      <c r="H2854" s="466"/>
      <c r="I2854" s="466"/>
    </row>
    <row r="2855" spans="1:9" x14ac:dyDescent="0.2">
      <c r="A2855" s="466"/>
      <c r="B2855" s="466"/>
      <c r="C2855" s="466"/>
      <c r="D2855" s="466"/>
      <c r="E2855" s="466"/>
      <c r="F2855" s="466"/>
      <c r="G2855" s="466"/>
      <c r="H2855" s="466"/>
      <c r="I2855" s="466"/>
    </row>
    <row r="2856" spans="1:9" x14ac:dyDescent="0.2">
      <c r="A2856" s="466"/>
      <c r="B2856" s="466"/>
      <c r="C2856" s="466"/>
      <c r="D2856" s="466"/>
      <c r="E2856" s="466"/>
      <c r="F2856" s="466"/>
      <c r="G2856" s="466"/>
      <c r="H2856" s="466"/>
      <c r="I2856" s="466"/>
    </row>
    <row r="2857" spans="1:9" x14ac:dyDescent="0.2">
      <c r="A2857" s="466"/>
      <c r="B2857" s="466"/>
      <c r="C2857" s="466"/>
      <c r="D2857" s="466"/>
      <c r="E2857" s="466"/>
      <c r="F2857" s="466"/>
      <c r="G2857" s="466"/>
      <c r="H2857" s="466"/>
      <c r="I2857" s="466"/>
    </row>
    <row r="2858" spans="1:9" x14ac:dyDescent="0.2">
      <c r="A2858" s="466"/>
      <c r="B2858" s="466"/>
      <c r="C2858" s="466"/>
      <c r="D2858" s="466"/>
      <c r="E2858" s="466"/>
      <c r="F2858" s="466"/>
      <c r="G2858" s="466"/>
      <c r="H2858" s="466"/>
      <c r="I2858" s="466"/>
    </row>
    <row r="2859" spans="1:9" x14ac:dyDescent="0.2">
      <c r="A2859" s="466"/>
      <c r="B2859" s="466"/>
      <c r="C2859" s="466"/>
      <c r="D2859" s="466"/>
      <c r="E2859" s="466"/>
      <c r="F2859" s="466"/>
      <c r="G2859" s="466"/>
      <c r="H2859" s="466"/>
      <c r="I2859" s="466"/>
    </row>
    <row r="2860" spans="1:9" x14ac:dyDescent="0.2">
      <c r="A2860" s="466"/>
      <c r="B2860" s="466"/>
      <c r="C2860" s="466"/>
      <c r="D2860" s="466"/>
      <c r="E2860" s="466"/>
      <c r="F2860" s="466"/>
      <c r="G2860" s="466"/>
      <c r="H2860" s="466"/>
      <c r="I2860" s="466"/>
    </row>
    <row r="2861" spans="1:9" x14ac:dyDescent="0.2">
      <c r="A2861" s="466"/>
      <c r="B2861" s="466"/>
      <c r="C2861" s="466"/>
      <c r="D2861" s="466"/>
      <c r="E2861" s="466"/>
      <c r="F2861" s="466"/>
      <c r="G2861" s="466"/>
      <c r="H2861" s="466"/>
      <c r="I2861" s="466"/>
    </row>
    <row r="2862" spans="1:9" x14ac:dyDescent="0.2">
      <c r="A2862" s="466"/>
      <c r="B2862" s="466"/>
      <c r="C2862" s="466"/>
      <c r="D2862" s="466"/>
      <c r="E2862" s="466"/>
      <c r="F2862" s="466"/>
      <c r="G2862" s="466"/>
      <c r="H2862" s="466"/>
      <c r="I2862" s="466"/>
    </row>
    <row r="2863" spans="1:9" x14ac:dyDescent="0.2">
      <c r="A2863" s="466"/>
      <c r="B2863" s="466"/>
      <c r="C2863" s="466"/>
      <c r="D2863" s="466"/>
      <c r="E2863" s="466"/>
      <c r="F2863" s="466"/>
      <c r="G2863" s="466"/>
      <c r="H2863" s="466"/>
      <c r="I2863" s="466"/>
    </row>
    <row r="2864" spans="1:9" x14ac:dyDescent="0.2">
      <c r="A2864" s="466"/>
      <c r="B2864" s="466"/>
      <c r="C2864" s="466"/>
      <c r="D2864" s="466"/>
      <c r="E2864" s="466"/>
      <c r="F2864" s="466"/>
      <c r="G2864" s="466"/>
      <c r="H2864" s="466"/>
      <c r="I2864" s="466"/>
    </row>
    <row r="2865" spans="1:9" x14ac:dyDescent="0.2">
      <c r="A2865" s="466"/>
      <c r="B2865" s="466"/>
      <c r="C2865" s="466"/>
      <c r="D2865" s="466"/>
      <c r="E2865" s="466"/>
      <c r="F2865" s="466"/>
      <c r="G2865" s="466"/>
      <c r="H2865" s="466"/>
      <c r="I2865" s="466"/>
    </row>
    <row r="2866" spans="1:9" x14ac:dyDescent="0.2">
      <c r="A2866" s="466"/>
      <c r="B2866" s="466"/>
      <c r="C2866" s="466"/>
      <c r="D2866" s="466"/>
      <c r="E2866" s="466"/>
      <c r="F2866" s="466"/>
      <c r="G2866" s="466"/>
      <c r="H2866" s="466"/>
      <c r="I2866" s="466"/>
    </row>
    <row r="2867" spans="1:9" x14ac:dyDescent="0.2">
      <c r="A2867" s="466"/>
      <c r="B2867" s="466"/>
      <c r="C2867" s="466"/>
      <c r="D2867" s="466"/>
      <c r="E2867" s="466"/>
      <c r="F2867" s="466"/>
      <c r="G2867" s="466"/>
      <c r="H2867" s="466"/>
      <c r="I2867" s="466"/>
    </row>
    <row r="2868" spans="1:9" x14ac:dyDescent="0.2">
      <c r="A2868" s="466"/>
      <c r="B2868" s="466"/>
      <c r="C2868" s="466"/>
      <c r="D2868" s="466"/>
      <c r="E2868" s="466"/>
      <c r="F2868" s="466"/>
      <c r="G2868" s="466"/>
      <c r="H2868" s="466"/>
      <c r="I2868" s="466"/>
    </row>
    <row r="2869" spans="1:9" x14ac:dyDescent="0.2">
      <c r="A2869" s="466"/>
      <c r="B2869" s="466"/>
      <c r="C2869" s="466"/>
      <c r="D2869" s="466"/>
      <c r="E2869" s="466"/>
      <c r="F2869" s="466"/>
      <c r="G2869" s="466"/>
      <c r="H2869" s="466"/>
      <c r="I2869" s="466"/>
    </row>
    <row r="2870" spans="1:9" x14ac:dyDescent="0.2">
      <c r="A2870" s="466"/>
      <c r="B2870" s="466"/>
      <c r="C2870" s="466"/>
      <c r="D2870" s="466"/>
      <c r="E2870" s="466"/>
      <c r="F2870" s="466"/>
      <c r="G2870" s="466"/>
      <c r="H2870" s="466"/>
      <c r="I2870" s="466"/>
    </row>
    <row r="2871" spans="1:9" x14ac:dyDescent="0.2">
      <c r="A2871" s="466"/>
      <c r="B2871" s="466"/>
      <c r="C2871" s="466"/>
      <c r="D2871" s="466"/>
      <c r="E2871" s="466"/>
      <c r="F2871" s="466"/>
      <c r="G2871" s="466"/>
      <c r="H2871" s="466"/>
      <c r="I2871" s="466"/>
    </row>
    <row r="2872" spans="1:9" x14ac:dyDescent="0.2">
      <c r="A2872" s="466"/>
      <c r="B2872" s="466"/>
      <c r="C2872" s="466"/>
      <c r="D2872" s="466"/>
      <c r="E2872" s="466"/>
      <c r="F2872" s="466"/>
      <c r="G2872" s="466"/>
      <c r="H2872" s="466"/>
      <c r="I2872" s="466"/>
    </row>
    <row r="2873" spans="1:9" x14ac:dyDescent="0.2">
      <c r="A2873" s="466"/>
      <c r="B2873" s="466"/>
      <c r="C2873" s="466"/>
      <c r="D2873" s="466"/>
      <c r="E2873" s="466"/>
      <c r="F2873" s="466"/>
      <c r="G2873" s="466"/>
      <c r="H2873" s="466"/>
      <c r="I2873" s="466"/>
    </row>
    <row r="2874" spans="1:9" x14ac:dyDescent="0.2">
      <c r="A2874" s="466"/>
      <c r="B2874" s="466"/>
      <c r="C2874" s="466"/>
      <c r="D2874" s="466"/>
      <c r="E2874" s="466"/>
      <c r="F2874" s="466"/>
      <c r="G2874" s="466"/>
      <c r="H2874" s="466"/>
      <c r="I2874" s="466"/>
    </row>
    <row r="2875" spans="1:9" x14ac:dyDescent="0.2">
      <c r="A2875" s="466"/>
      <c r="B2875" s="466"/>
      <c r="C2875" s="466"/>
      <c r="D2875" s="466"/>
      <c r="E2875" s="466"/>
      <c r="F2875" s="466"/>
      <c r="G2875" s="466"/>
      <c r="H2875" s="466"/>
      <c r="I2875" s="466"/>
    </row>
    <row r="2876" spans="1:9" x14ac:dyDescent="0.2">
      <c r="A2876" s="466"/>
      <c r="B2876" s="466"/>
      <c r="C2876" s="466"/>
      <c r="D2876" s="466"/>
      <c r="E2876" s="466"/>
      <c r="F2876" s="466"/>
      <c r="G2876" s="466"/>
      <c r="H2876" s="466"/>
      <c r="I2876" s="466"/>
    </row>
    <row r="2877" spans="1:9" x14ac:dyDescent="0.2">
      <c r="A2877" s="466"/>
      <c r="B2877" s="466"/>
      <c r="C2877" s="466"/>
      <c r="D2877" s="466"/>
      <c r="E2877" s="466"/>
      <c r="F2877" s="466"/>
      <c r="G2877" s="466"/>
      <c r="H2877" s="466"/>
      <c r="I2877" s="466"/>
    </row>
    <row r="2878" spans="1:9" x14ac:dyDescent="0.2">
      <c r="A2878" s="466"/>
      <c r="B2878" s="466"/>
      <c r="C2878" s="466"/>
      <c r="D2878" s="466"/>
      <c r="E2878" s="466"/>
      <c r="F2878" s="466"/>
      <c r="G2878" s="466"/>
      <c r="H2878" s="466"/>
      <c r="I2878" s="466"/>
    </row>
    <row r="2879" spans="1:9" x14ac:dyDescent="0.2">
      <c r="A2879" s="466"/>
      <c r="B2879" s="466"/>
      <c r="C2879" s="466"/>
      <c r="D2879" s="466"/>
      <c r="E2879" s="466"/>
      <c r="F2879" s="466"/>
      <c r="G2879" s="466"/>
      <c r="H2879" s="466"/>
      <c r="I2879" s="466"/>
    </row>
    <row r="2880" spans="1:9" x14ac:dyDescent="0.2">
      <c r="A2880" s="466"/>
      <c r="B2880" s="466"/>
      <c r="C2880" s="466"/>
      <c r="D2880" s="466"/>
      <c r="E2880" s="466"/>
      <c r="F2880" s="466"/>
      <c r="G2880" s="466"/>
      <c r="H2880" s="466"/>
      <c r="I2880" s="466"/>
    </row>
    <row r="2881" spans="1:9" x14ac:dyDescent="0.2">
      <c r="A2881" s="466"/>
      <c r="B2881" s="466"/>
      <c r="C2881" s="466"/>
      <c r="D2881" s="466"/>
      <c r="E2881" s="466"/>
      <c r="F2881" s="466"/>
      <c r="G2881" s="466"/>
      <c r="H2881" s="466"/>
      <c r="I2881" s="466"/>
    </row>
    <row r="2882" spans="1:9" x14ac:dyDescent="0.2">
      <c r="A2882" s="466"/>
      <c r="B2882" s="466"/>
      <c r="C2882" s="466"/>
      <c r="D2882" s="466"/>
      <c r="E2882" s="466"/>
      <c r="F2882" s="466"/>
      <c r="G2882" s="466"/>
      <c r="H2882" s="466"/>
      <c r="I2882" s="466"/>
    </row>
    <row r="2883" spans="1:9" x14ac:dyDescent="0.2">
      <c r="A2883" s="466"/>
      <c r="B2883" s="466"/>
      <c r="C2883" s="466"/>
      <c r="D2883" s="466"/>
      <c r="E2883" s="466"/>
      <c r="F2883" s="466"/>
      <c r="G2883" s="466"/>
      <c r="H2883" s="466"/>
      <c r="I2883" s="466"/>
    </row>
    <row r="2884" spans="1:9" x14ac:dyDescent="0.2">
      <c r="A2884" s="466"/>
      <c r="B2884" s="466"/>
      <c r="C2884" s="466"/>
      <c r="D2884" s="466"/>
      <c r="E2884" s="466"/>
      <c r="F2884" s="466"/>
      <c r="G2884" s="466"/>
      <c r="H2884" s="466"/>
      <c r="I2884" s="466"/>
    </row>
    <row r="2885" spans="1:9" x14ac:dyDescent="0.2">
      <c r="A2885" s="466"/>
      <c r="B2885" s="466"/>
      <c r="C2885" s="466"/>
      <c r="D2885" s="466"/>
      <c r="E2885" s="466"/>
      <c r="F2885" s="466"/>
      <c r="G2885" s="466"/>
      <c r="H2885" s="466"/>
      <c r="I2885" s="466"/>
    </row>
    <row r="2886" spans="1:9" x14ac:dyDescent="0.2">
      <c r="A2886" s="466"/>
      <c r="B2886" s="466"/>
      <c r="C2886" s="466"/>
      <c r="D2886" s="466"/>
      <c r="E2886" s="466"/>
      <c r="F2886" s="466"/>
      <c r="G2886" s="466"/>
      <c r="H2886" s="466"/>
      <c r="I2886" s="466"/>
    </row>
    <row r="2887" spans="1:9" x14ac:dyDescent="0.2">
      <c r="A2887" s="466"/>
      <c r="B2887" s="466"/>
      <c r="C2887" s="466"/>
      <c r="D2887" s="466"/>
      <c r="E2887" s="466"/>
      <c r="F2887" s="466"/>
      <c r="G2887" s="466"/>
      <c r="H2887" s="466"/>
      <c r="I2887" s="466"/>
    </row>
    <row r="2888" spans="1:9" x14ac:dyDescent="0.2">
      <c r="A2888" s="466"/>
      <c r="B2888" s="466"/>
      <c r="C2888" s="466"/>
      <c r="D2888" s="466"/>
      <c r="E2888" s="466"/>
      <c r="F2888" s="466"/>
      <c r="G2888" s="466"/>
      <c r="H2888" s="466"/>
      <c r="I2888" s="466"/>
    </row>
    <row r="2889" spans="1:9" x14ac:dyDescent="0.2">
      <c r="A2889" s="466"/>
      <c r="B2889" s="466"/>
      <c r="C2889" s="466"/>
      <c r="D2889" s="466"/>
      <c r="E2889" s="466"/>
      <c r="F2889" s="466"/>
      <c r="G2889" s="466"/>
      <c r="H2889" s="466"/>
      <c r="I2889" s="466"/>
    </row>
    <row r="2890" spans="1:9" x14ac:dyDescent="0.2">
      <c r="A2890" s="466"/>
      <c r="B2890" s="466"/>
      <c r="C2890" s="466"/>
      <c r="D2890" s="466"/>
      <c r="E2890" s="466"/>
      <c r="F2890" s="466"/>
      <c r="G2890" s="466"/>
      <c r="H2890" s="466"/>
      <c r="I2890" s="466"/>
    </row>
    <row r="2891" spans="1:9" x14ac:dyDescent="0.2">
      <c r="A2891" s="466"/>
      <c r="B2891" s="466"/>
      <c r="C2891" s="466"/>
      <c r="D2891" s="466"/>
      <c r="E2891" s="466"/>
      <c r="F2891" s="466"/>
      <c r="G2891" s="466"/>
      <c r="H2891" s="466"/>
      <c r="I2891" s="466"/>
    </row>
    <row r="2892" spans="1:9" x14ac:dyDescent="0.2">
      <c r="A2892" s="466"/>
      <c r="B2892" s="466"/>
      <c r="C2892" s="466"/>
      <c r="D2892" s="466"/>
      <c r="E2892" s="466"/>
      <c r="F2892" s="466"/>
      <c r="G2892" s="466"/>
      <c r="H2892" s="466"/>
      <c r="I2892" s="466"/>
    </row>
    <row r="2893" spans="1:9" x14ac:dyDescent="0.2">
      <c r="A2893" s="466"/>
      <c r="B2893" s="466"/>
      <c r="C2893" s="466"/>
      <c r="D2893" s="466"/>
      <c r="E2893" s="466"/>
      <c r="F2893" s="466"/>
      <c r="G2893" s="466"/>
      <c r="H2893" s="466"/>
      <c r="I2893" s="466"/>
    </row>
    <row r="2894" spans="1:9" x14ac:dyDescent="0.2">
      <c r="A2894" s="466"/>
      <c r="B2894" s="466"/>
      <c r="C2894" s="466"/>
      <c r="D2894" s="466"/>
      <c r="E2894" s="466"/>
      <c r="F2894" s="466"/>
      <c r="G2894" s="466"/>
      <c r="H2894" s="466"/>
      <c r="I2894" s="466"/>
    </row>
    <row r="2895" spans="1:9" x14ac:dyDescent="0.2">
      <c r="A2895" s="466"/>
      <c r="B2895" s="466"/>
      <c r="C2895" s="466"/>
      <c r="D2895" s="466"/>
      <c r="E2895" s="466"/>
      <c r="F2895" s="466"/>
      <c r="G2895" s="466"/>
      <c r="H2895" s="466"/>
      <c r="I2895" s="466"/>
    </row>
    <row r="2896" spans="1:9" x14ac:dyDescent="0.2">
      <c r="A2896" s="466"/>
      <c r="B2896" s="466"/>
      <c r="C2896" s="466"/>
      <c r="D2896" s="466"/>
      <c r="E2896" s="466"/>
      <c r="F2896" s="466"/>
      <c r="G2896" s="466"/>
      <c r="H2896" s="466"/>
      <c r="I2896" s="466"/>
    </row>
    <row r="2897" spans="1:9" x14ac:dyDescent="0.2">
      <c r="A2897" s="466"/>
      <c r="B2897" s="466"/>
      <c r="C2897" s="466"/>
      <c r="D2897" s="466"/>
      <c r="E2897" s="466"/>
      <c r="F2897" s="466"/>
      <c r="G2897" s="466"/>
      <c r="H2897" s="466"/>
      <c r="I2897" s="466"/>
    </row>
    <row r="2898" spans="1:9" x14ac:dyDescent="0.2">
      <c r="A2898" s="466"/>
      <c r="B2898" s="466"/>
      <c r="C2898" s="466"/>
      <c r="D2898" s="466"/>
      <c r="E2898" s="466"/>
      <c r="F2898" s="466"/>
      <c r="G2898" s="466"/>
      <c r="H2898" s="466"/>
      <c r="I2898" s="466"/>
    </row>
    <row r="2899" spans="1:9" x14ac:dyDescent="0.2">
      <c r="A2899" s="466"/>
      <c r="B2899" s="466"/>
      <c r="C2899" s="466"/>
      <c r="D2899" s="466"/>
      <c r="E2899" s="466"/>
      <c r="F2899" s="466"/>
      <c r="G2899" s="466"/>
      <c r="H2899" s="466"/>
      <c r="I2899" s="466"/>
    </row>
    <row r="2900" spans="1:9" x14ac:dyDescent="0.2">
      <c r="A2900" s="466"/>
      <c r="B2900" s="466"/>
      <c r="C2900" s="466"/>
      <c r="D2900" s="466"/>
      <c r="E2900" s="466"/>
      <c r="F2900" s="466"/>
      <c r="G2900" s="466"/>
      <c r="H2900" s="466"/>
      <c r="I2900" s="466"/>
    </row>
    <row r="2901" spans="1:9" x14ac:dyDescent="0.2">
      <c r="A2901" s="466"/>
      <c r="B2901" s="466"/>
      <c r="C2901" s="466"/>
      <c r="D2901" s="466"/>
      <c r="E2901" s="466"/>
      <c r="F2901" s="466"/>
      <c r="G2901" s="466"/>
      <c r="H2901" s="466"/>
      <c r="I2901" s="466"/>
    </row>
    <row r="2902" spans="1:9" x14ac:dyDescent="0.2">
      <c r="A2902" s="466"/>
      <c r="B2902" s="466"/>
      <c r="C2902" s="466"/>
      <c r="D2902" s="466"/>
      <c r="E2902" s="466"/>
      <c r="F2902" s="466"/>
      <c r="G2902" s="466"/>
      <c r="H2902" s="466"/>
      <c r="I2902" s="466"/>
    </row>
    <row r="2903" spans="1:9" x14ac:dyDescent="0.2">
      <c r="A2903" s="466"/>
      <c r="B2903" s="466"/>
      <c r="C2903" s="466"/>
      <c r="D2903" s="466"/>
      <c r="E2903" s="466"/>
      <c r="F2903" s="466"/>
      <c r="G2903" s="466"/>
      <c r="H2903" s="466"/>
      <c r="I2903" s="466"/>
    </row>
    <row r="2904" spans="1:9" x14ac:dyDescent="0.2">
      <c r="A2904" s="466"/>
      <c r="B2904" s="466"/>
      <c r="C2904" s="466"/>
      <c r="D2904" s="466"/>
      <c r="E2904" s="466"/>
      <c r="F2904" s="466"/>
      <c r="G2904" s="466"/>
      <c r="H2904" s="466"/>
      <c r="I2904" s="466"/>
    </row>
    <row r="2905" spans="1:9" x14ac:dyDescent="0.2">
      <c r="A2905" s="466"/>
      <c r="B2905" s="466"/>
      <c r="C2905" s="466"/>
      <c r="D2905" s="466"/>
      <c r="E2905" s="466"/>
      <c r="F2905" s="466"/>
      <c r="G2905" s="466"/>
      <c r="H2905" s="466"/>
      <c r="I2905" s="466"/>
    </row>
    <row r="2906" spans="1:9" x14ac:dyDescent="0.2">
      <c r="A2906" s="466"/>
      <c r="B2906" s="466"/>
      <c r="C2906" s="466"/>
      <c r="D2906" s="466"/>
      <c r="E2906" s="466"/>
      <c r="F2906" s="466"/>
      <c r="G2906" s="466"/>
      <c r="H2906" s="466"/>
      <c r="I2906" s="466"/>
    </row>
    <row r="2907" spans="1:9" x14ac:dyDescent="0.2">
      <c r="A2907" s="466"/>
      <c r="B2907" s="466"/>
      <c r="C2907" s="466"/>
      <c r="D2907" s="466"/>
      <c r="E2907" s="466"/>
      <c r="F2907" s="466"/>
      <c r="G2907" s="466"/>
      <c r="H2907" s="466"/>
      <c r="I2907" s="466"/>
    </row>
    <row r="2908" spans="1:9" x14ac:dyDescent="0.2">
      <c r="A2908" s="466"/>
      <c r="B2908" s="466"/>
      <c r="C2908" s="466"/>
      <c r="D2908" s="466"/>
      <c r="E2908" s="466"/>
      <c r="F2908" s="466"/>
      <c r="G2908" s="466"/>
      <c r="H2908" s="466"/>
      <c r="I2908" s="466"/>
    </row>
    <row r="2909" spans="1:9" x14ac:dyDescent="0.2">
      <c r="A2909" s="466"/>
      <c r="B2909" s="466"/>
      <c r="C2909" s="466"/>
      <c r="D2909" s="466"/>
      <c r="E2909" s="466"/>
      <c r="F2909" s="466"/>
      <c r="G2909" s="466"/>
      <c r="H2909" s="466"/>
      <c r="I2909" s="466"/>
    </row>
    <row r="2910" spans="1:9" x14ac:dyDescent="0.2">
      <c r="A2910" s="466"/>
      <c r="B2910" s="466"/>
      <c r="C2910" s="466"/>
      <c r="D2910" s="466"/>
      <c r="E2910" s="466"/>
      <c r="F2910" s="466"/>
      <c r="G2910" s="466"/>
      <c r="H2910" s="466"/>
      <c r="I2910" s="466"/>
    </row>
    <row r="2911" spans="1:9" x14ac:dyDescent="0.2">
      <c r="A2911" s="466"/>
      <c r="B2911" s="466"/>
      <c r="C2911" s="466"/>
      <c r="D2911" s="466"/>
      <c r="E2911" s="466"/>
      <c r="F2911" s="466"/>
      <c r="G2911" s="466"/>
      <c r="H2911" s="466"/>
      <c r="I2911" s="466"/>
    </row>
    <row r="2912" spans="1:9" x14ac:dyDescent="0.2">
      <c r="A2912" s="466"/>
      <c r="B2912" s="466"/>
      <c r="C2912" s="466"/>
      <c r="D2912" s="466"/>
      <c r="E2912" s="466"/>
      <c r="F2912" s="466"/>
      <c r="G2912" s="466"/>
      <c r="H2912" s="466"/>
      <c r="I2912" s="466"/>
    </row>
    <row r="2913" spans="1:9" x14ac:dyDescent="0.2">
      <c r="A2913" s="466"/>
      <c r="B2913" s="466"/>
      <c r="C2913" s="466"/>
      <c r="D2913" s="466"/>
      <c r="E2913" s="466"/>
      <c r="F2913" s="466"/>
      <c r="G2913" s="466"/>
      <c r="H2913" s="466"/>
      <c r="I2913" s="466"/>
    </row>
    <row r="2914" spans="1:9" x14ac:dyDescent="0.2">
      <c r="A2914" s="466"/>
      <c r="B2914" s="466"/>
      <c r="C2914" s="466"/>
      <c r="D2914" s="466"/>
      <c r="E2914" s="466"/>
      <c r="F2914" s="466"/>
      <c r="G2914" s="466"/>
      <c r="H2914" s="466"/>
      <c r="I2914" s="466"/>
    </row>
    <row r="2915" spans="1:9" x14ac:dyDescent="0.2">
      <c r="A2915" s="466"/>
      <c r="B2915" s="466"/>
      <c r="C2915" s="466"/>
      <c r="D2915" s="466"/>
      <c r="E2915" s="466"/>
      <c r="F2915" s="466"/>
      <c r="G2915" s="466"/>
      <c r="H2915" s="466"/>
      <c r="I2915" s="466"/>
    </row>
    <row r="2916" spans="1:9" x14ac:dyDescent="0.2">
      <c r="A2916" s="466"/>
      <c r="B2916" s="466"/>
      <c r="C2916" s="466"/>
      <c r="D2916" s="466"/>
      <c r="E2916" s="466"/>
      <c r="F2916" s="466"/>
      <c r="G2916" s="466"/>
      <c r="H2916" s="466"/>
      <c r="I2916" s="466"/>
    </row>
    <row r="2917" spans="1:9" x14ac:dyDescent="0.2">
      <c r="A2917" s="466"/>
      <c r="B2917" s="466"/>
      <c r="C2917" s="466"/>
      <c r="D2917" s="466"/>
      <c r="E2917" s="466"/>
      <c r="F2917" s="466"/>
      <c r="G2917" s="466"/>
      <c r="H2917" s="466"/>
      <c r="I2917" s="466"/>
    </row>
    <row r="2918" spans="1:9" x14ac:dyDescent="0.2">
      <c r="A2918" s="466"/>
      <c r="B2918" s="466"/>
      <c r="C2918" s="466"/>
      <c r="D2918" s="466"/>
      <c r="E2918" s="466"/>
      <c r="F2918" s="466"/>
      <c r="G2918" s="466"/>
      <c r="H2918" s="466"/>
      <c r="I2918" s="466"/>
    </row>
    <row r="2919" spans="1:9" x14ac:dyDescent="0.2">
      <c r="A2919" s="466"/>
      <c r="B2919" s="466"/>
      <c r="C2919" s="466"/>
      <c r="D2919" s="466"/>
      <c r="E2919" s="466"/>
      <c r="F2919" s="466"/>
      <c r="G2919" s="466"/>
      <c r="H2919" s="466"/>
      <c r="I2919" s="466"/>
    </row>
    <row r="2920" spans="1:9" x14ac:dyDescent="0.2">
      <c r="A2920" s="466"/>
      <c r="B2920" s="466"/>
      <c r="C2920" s="466"/>
      <c r="D2920" s="466"/>
      <c r="E2920" s="466"/>
      <c r="F2920" s="466"/>
      <c r="G2920" s="466"/>
      <c r="H2920" s="466"/>
      <c r="I2920" s="466"/>
    </row>
    <row r="2921" spans="1:9" x14ac:dyDescent="0.2">
      <c r="A2921" s="466"/>
      <c r="B2921" s="466"/>
      <c r="C2921" s="466"/>
      <c r="D2921" s="466"/>
      <c r="E2921" s="466"/>
      <c r="F2921" s="466"/>
      <c r="G2921" s="466"/>
      <c r="H2921" s="466"/>
      <c r="I2921" s="466"/>
    </row>
    <row r="2922" spans="1:9" x14ac:dyDescent="0.2">
      <c r="A2922" s="466"/>
      <c r="B2922" s="466"/>
      <c r="C2922" s="466"/>
      <c r="D2922" s="466"/>
      <c r="E2922" s="466"/>
      <c r="F2922" s="466"/>
      <c r="G2922" s="466"/>
      <c r="H2922" s="466"/>
      <c r="I2922" s="466"/>
    </row>
    <row r="2923" spans="1:9" x14ac:dyDescent="0.2">
      <c r="A2923" s="466"/>
      <c r="B2923" s="466"/>
      <c r="C2923" s="466"/>
      <c r="D2923" s="466"/>
      <c r="E2923" s="466"/>
      <c r="F2923" s="466"/>
      <c r="G2923" s="466"/>
      <c r="H2923" s="466"/>
      <c r="I2923" s="466"/>
    </row>
    <row r="2924" spans="1:9" x14ac:dyDescent="0.2">
      <c r="A2924" s="466"/>
      <c r="B2924" s="466"/>
      <c r="C2924" s="466"/>
      <c r="D2924" s="466"/>
      <c r="E2924" s="466"/>
      <c r="F2924" s="466"/>
      <c r="G2924" s="466"/>
      <c r="H2924" s="466"/>
      <c r="I2924" s="466"/>
    </row>
    <row r="2925" spans="1:9" x14ac:dyDescent="0.2">
      <c r="A2925" s="466"/>
      <c r="B2925" s="466"/>
      <c r="C2925" s="466"/>
      <c r="D2925" s="466"/>
      <c r="E2925" s="466"/>
      <c r="F2925" s="466"/>
      <c r="G2925" s="466"/>
      <c r="H2925" s="466"/>
      <c r="I2925" s="466"/>
    </row>
    <row r="2926" spans="1:9" x14ac:dyDescent="0.2">
      <c r="A2926" s="466"/>
      <c r="B2926" s="466"/>
      <c r="C2926" s="466"/>
      <c r="D2926" s="466"/>
      <c r="E2926" s="466"/>
      <c r="F2926" s="466"/>
      <c r="G2926" s="466"/>
      <c r="H2926" s="466"/>
      <c r="I2926" s="466"/>
    </row>
    <row r="2927" spans="1:9" x14ac:dyDescent="0.2">
      <c r="A2927" s="466"/>
      <c r="B2927" s="466"/>
      <c r="C2927" s="466"/>
      <c r="D2927" s="466"/>
      <c r="E2927" s="466"/>
      <c r="F2927" s="466"/>
      <c r="G2927" s="466"/>
      <c r="H2927" s="466"/>
      <c r="I2927" s="466"/>
    </row>
    <row r="2928" spans="1:9" x14ac:dyDescent="0.2">
      <c r="A2928" s="466"/>
      <c r="B2928" s="466"/>
      <c r="C2928" s="466"/>
      <c r="D2928" s="466"/>
      <c r="E2928" s="466"/>
      <c r="F2928" s="466"/>
      <c r="G2928" s="466"/>
      <c r="H2928" s="466"/>
      <c r="I2928" s="466"/>
    </row>
    <row r="2929" spans="1:9" x14ac:dyDescent="0.2">
      <c r="A2929" s="466"/>
      <c r="B2929" s="466"/>
      <c r="C2929" s="466"/>
      <c r="D2929" s="466"/>
      <c r="E2929" s="466"/>
      <c r="F2929" s="466"/>
      <c r="G2929" s="466"/>
      <c r="H2929" s="466"/>
      <c r="I2929" s="466"/>
    </row>
    <row r="2930" spans="1:9" x14ac:dyDescent="0.2">
      <c r="A2930" s="466"/>
      <c r="B2930" s="466"/>
      <c r="C2930" s="466"/>
      <c r="D2930" s="466"/>
      <c r="E2930" s="466"/>
      <c r="F2930" s="466"/>
      <c r="G2930" s="466"/>
      <c r="H2930" s="466"/>
      <c r="I2930" s="466"/>
    </row>
    <row r="2931" spans="1:9" x14ac:dyDescent="0.2">
      <c r="A2931" s="466"/>
      <c r="B2931" s="466"/>
      <c r="C2931" s="466"/>
      <c r="D2931" s="466"/>
      <c r="E2931" s="466"/>
      <c r="F2931" s="466"/>
      <c r="G2931" s="466"/>
      <c r="H2931" s="466"/>
      <c r="I2931" s="466"/>
    </row>
    <row r="2932" spans="1:9" x14ac:dyDescent="0.2">
      <c r="A2932" s="466"/>
      <c r="B2932" s="466"/>
      <c r="C2932" s="466"/>
      <c r="D2932" s="466"/>
      <c r="E2932" s="466"/>
      <c r="F2932" s="466"/>
      <c r="G2932" s="466"/>
      <c r="H2932" s="466"/>
      <c r="I2932" s="466"/>
    </row>
    <row r="2933" spans="1:9" x14ac:dyDescent="0.2">
      <c r="A2933" s="466"/>
      <c r="B2933" s="466"/>
      <c r="C2933" s="466"/>
      <c r="D2933" s="466"/>
      <c r="E2933" s="466"/>
      <c r="F2933" s="466"/>
      <c r="G2933" s="466"/>
      <c r="H2933" s="466"/>
      <c r="I2933" s="466"/>
    </row>
    <row r="2934" spans="1:9" x14ac:dyDescent="0.2">
      <c r="A2934" s="466"/>
      <c r="B2934" s="466"/>
      <c r="C2934" s="466"/>
      <c r="D2934" s="466"/>
      <c r="E2934" s="466"/>
      <c r="F2934" s="466"/>
      <c r="G2934" s="466"/>
      <c r="H2934" s="466"/>
      <c r="I2934" s="466"/>
    </row>
    <row r="2935" spans="1:9" x14ac:dyDescent="0.2">
      <c r="A2935" s="466"/>
      <c r="B2935" s="466"/>
      <c r="C2935" s="466"/>
      <c r="D2935" s="466"/>
      <c r="E2935" s="466"/>
      <c r="F2935" s="466"/>
      <c r="G2935" s="466"/>
      <c r="H2935" s="466"/>
      <c r="I2935" s="466"/>
    </row>
    <row r="2936" spans="1:9" x14ac:dyDescent="0.2">
      <c r="A2936" s="466"/>
      <c r="B2936" s="466"/>
      <c r="C2936" s="466"/>
      <c r="D2936" s="466"/>
      <c r="E2936" s="466"/>
      <c r="F2936" s="466"/>
      <c r="G2936" s="466"/>
      <c r="H2936" s="466"/>
      <c r="I2936" s="466"/>
    </row>
    <row r="2937" spans="1:9" x14ac:dyDescent="0.2">
      <c r="A2937" s="466"/>
      <c r="B2937" s="466"/>
      <c r="C2937" s="466"/>
      <c r="D2937" s="466"/>
      <c r="E2937" s="466"/>
      <c r="F2937" s="466"/>
      <c r="G2937" s="466"/>
      <c r="H2937" s="466"/>
      <c r="I2937" s="466"/>
    </row>
    <row r="2938" spans="1:9" x14ac:dyDescent="0.2">
      <c r="A2938" s="466"/>
      <c r="B2938" s="466"/>
      <c r="C2938" s="466"/>
      <c r="D2938" s="466"/>
      <c r="E2938" s="466"/>
      <c r="F2938" s="466"/>
      <c r="G2938" s="466"/>
      <c r="H2938" s="466"/>
      <c r="I2938" s="466"/>
    </row>
    <row r="2939" spans="1:9" x14ac:dyDescent="0.2">
      <c r="A2939" s="466"/>
      <c r="B2939" s="466"/>
      <c r="C2939" s="466"/>
      <c r="D2939" s="466"/>
      <c r="E2939" s="466"/>
      <c r="F2939" s="466"/>
      <c r="G2939" s="466"/>
      <c r="H2939" s="466"/>
      <c r="I2939" s="466"/>
    </row>
    <row r="2940" spans="1:9" x14ac:dyDescent="0.2">
      <c r="A2940" s="466"/>
      <c r="B2940" s="466"/>
      <c r="C2940" s="466"/>
      <c r="D2940" s="466"/>
      <c r="E2940" s="466"/>
      <c r="F2940" s="466"/>
      <c r="G2940" s="466"/>
      <c r="H2940" s="466"/>
      <c r="I2940" s="466"/>
    </row>
    <row r="2941" spans="1:9" x14ac:dyDescent="0.2">
      <c r="A2941" s="466"/>
      <c r="B2941" s="466"/>
      <c r="C2941" s="466"/>
      <c r="D2941" s="466"/>
      <c r="E2941" s="466"/>
      <c r="F2941" s="466"/>
      <c r="G2941" s="466"/>
      <c r="H2941" s="466"/>
      <c r="I2941" s="466"/>
    </row>
    <row r="2942" spans="1:9" x14ac:dyDescent="0.2">
      <c r="A2942" s="466"/>
      <c r="B2942" s="466"/>
      <c r="C2942" s="466"/>
      <c r="D2942" s="466"/>
      <c r="E2942" s="466"/>
      <c r="F2942" s="466"/>
      <c r="G2942" s="466"/>
      <c r="H2942" s="466"/>
      <c r="I2942" s="466"/>
    </row>
    <row r="2943" spans="1:9" x14ac:dyDescent="0.2">
      <c r="A2943" s="466"/>
      <c r="B2943" s="466"/>
      <c r="C2943" s="466"/>
      <c r="D2943" s="466"/>
      <c r="E2943" s="466"/>
      <c r="F2943" s="466"/>
      <c r="G2943" s="466"/>
      <c r="H2943" s="466"/>
      <c r="I2943" s="466"/>
    </row>
    <row r="2944" spans="1:9" x14ac:dyDescent="0.2">
      <c r="A2944" s="466"/>
      <c r="B2944" s="466"/>
      <c r="C2944" s="466"/>
      <c r="D2944" s="466"/>
      <c r="E2944" s="466"/>
      <c r="F2944" s="466"/>
      <c r="G2944" s="466"/>
      <c r="H2944" s="466"/>
      <c r="I2944" s="466"/>
    </row>
    <row r="2945" spans="1:9" x14ac:dyDescent="0.2">
      <c r="A2945" s="466"/>
      <c r="B2945" s="466"/>
      <c r="C2945" s="466"/>
      <c r="D2945" s="466"/>
      <c r="E2945" s="466"/>
      <c r="F2945" s="466"/>
      <c r="G2945" s="466"/>
      <c r="H2945" s="466"/>
      <c r="I2945" s="466"/>
    </row>
    <row r="2946" spans="1:9" x14ac:dyDescent="0.2">
      <c r="A2946" s="466"/>
      <c r="B2946" s="466"/>
      <c r="C2946" s="466"/>
      <c r="D2946" s="466"/>
      <c r="E2946" s="466"/>
      <c r="F2946" s="466"/>
      <c r="G2946" s="466"/>
      <c r="H2946" s="466"/>
      <c r="I2946" s="466"/>
    </row>
    <row r="2947" spans="1:9" x14ac:dyDescent="0.2">
      <c r="A2947" s="466"/>
      <c r="B2947" s="466"/>
      <c r="C2947" s="466"/>
      <c r="D2947" s="466"/>
      <c r="E2947" s="466"/>
      <c r="F2947" s="466"/>
      <c r="G2947" s="466"/>
      <c r="H2947" s="466"/>
      <c r="I2947" s="466"/>
    </row>
    <row r="2948" spans="1:9" x14ac:dyDescent="0.2">
      <c r="A2948" s="466"/>
      <c r="B2948" s="466"/>
      <c r="C2948" s="466"/>
      <c r="D2948" s="466"/>
      <c r="E2948" s="466"/>
      <c r="F2948" s="466"/>
      <c r="G2948" s="466"/>
      <c r="H2948" s="466"/>
      <c r="I2948" s="466"/>
    </row>
    <row r="2949" spans="1:9" x14ac:dyDescent="0.2">
      <c r="A2949" s="466"/>
      <c r="B2949" s="466"/>
      <c r="C2949" s="466"/>
      <c r="D2949" s="466"/>
      <c r="E2949" s="466"/>
      <c r="F2949" s="466"/>
      <c r="G2949" s="466"/>
      <c r="H2949" s="466"/>
      <c r="I2949" s="466"/>
    </row>
    <row r="2950" spans="1:9" x14ac:dyDescent="0.2">
      <c r="A2950" s="466"/>
      <c r="B2950" s="466"/>
      <c r="C2950" s="466"/>
      <c r="D2950" s="466"/>
      <c r="E2950" s="466"/>
      <c r="F2950" s="466"/>
      <c r="G2950" s="466"/>
      <c r="H2950" s="466"/>
      <c r="I2950" s="466"/>
    </row>
    <row r="2951" spans="1:9" x14ac:dyDescent="0.2">
      <c r="A2951" s="466"/>
      <c r="B2951" s="466"/>
      <c r="C2951" s="466"/>
      <c r="D2951" s="466"/>
      <c r="E2951" s="466"/>
      <c r="F2951" s="466"/>
      <c r="G2951" s="466"/>
      <c r="H2951" s="466"/>
      <c r="I2951" s="466"/>
    </row>
    <row r="2952" spans="1:9" x14ac:dyDescent="0.2">
      <c r="A2952" s="466"/>
      <c r="B2952" s="466"/>
      <c r="C2952" s="466"/>
      <c r="D2952" s="466"/>
      <c r="E2952" s="466"/>
      <c r="F2952" s="466"/>
      <c r="G2952" s="466"/>
      <c r="H2952" s="466"/>
      <c r="I2952" s="466"/>
    </row>
    <row r="2953" spans="1:9" x14ac:dyDescent="0.2">
      <c r="A2953" s="466"/>
      <c r="B2953" s="466"/>
      <c r="C2953" s="466"/>
      <c r="D2953" s="466"/>
      <c r="E2953" s="466"/>
      <c r="F2953" s="466"/>
      <c r="G2953" s="466"/>
      <c r="H2953" s="466"/>
      <c r="I2953" s="466"/>
    </row>
    <row r="2954" spans="1:9" x14ac:dyDescent="0.2">
      <c r="A2954" s="466"/>
      <c r="B2954" s="466"/>
      <c r="C2954" s="466"/>
      <c r="D2954" s="466"/>
      <c r="E2954" s="466"/>
      <c r="F2954" s="466"/>
      <c r="G2954" s="466"/>
      <c r="H2954" s="466"/>
      <c r="I2954" s="466"/>
    </row>
    <row r="2955" spans="1:9" x14ac:dyDescent="0.2">
      <c r="A2955" s="466"/>
      <c r="B2955" s="466"/>
      <c r="C2955" s="466"/>
      <c r="D2955" s="466"/>
      <c r="E2955" s="466"/>
      <c r="F2955" s="466"/>
      <c r="G2955" s="466"/>
      <c r="H2955" s="466"/>
      <c r="I2955" s="466"/>
    </row>
    <row r="2956" spans="1:9" x14ac:dyDescent="0.2">
      <c r="A2956" s="466"/>
      <c r="B2956" s="466"/>
      <c r="C2956" s="466"/>
      <c r="D2956" s="466"/>
      <c r="E2956" s="466"/>
      <c r="F2956" s="466"/>
      <c r="G2956" s="466"/>
      <c r="H2956" s="466"/>
      <c r="I2956" s="466"/>
    </row>
    <row r="2957" spans="1:9" x14ac:dyDescent="0.2">
      <c r="A2957" s="466"/>
      <c r="B2957" s="466"/>
      <c r="C2957" s="466"/>
      <c r="D2957" s="466"/>
      <c r="E2957" s="466"/>
      <c r="F2957" s="466"/>
      <c r="G2957" s="466"/>
      <c r="H2957" s="466"/>
      <c r="I2957" s="466"/>
    </row>
    <row r="2958" spans="1:9" x14ac:dyDescent="0.2">
      <c r="A2958" s="466"/>
      <c r="B2958" s="466"/>
      <c r="C2958" s="466"/>
      <c r="D2958" s="466"/>
      <c r="E2958" s="466"/>
      <c r="F2958" s="466"/>
      <c r="G2958" s="466"/>
      <c r="H2958" s="466"/>
      <c r="I2958" s="466"/>
    </row>
    <row r="2959" spans="1:9" x14ac:dyDescent="0.2">
      <c r="A2959" s="466"/>
      <c r="B2959" s="466"/>
      <c r="C2959" s="466"/>
      <c r="D2959" s="466"/>
      <c r="E2959" s="466"/>
      <c r="F2959" s="466"/>
      <c r="G2959" s="466"/>
      <c r="H2959" s="466"/>
      <c r="I2959" s="466"/>
    </row>
    <row r="2960" spans="1:9" x14ac:dyDescent="0.2">
      <c r="A2960" s="466"/>
      <c r="B2960" s="466"/>
      <c r="C2960" s="466"/>
      <c r="D2960" s="466"/>
      <c r="E2960" s="466"/>
      <c r="F2960" s="466"/>
      <c r="G2960" s="466"/>
      <c r="H2960" s="466"/>
      <c r="I2960" s="466"/>
    </row>
    <row r="2961" spans="1:9" x14ac:dyDescent="0.2">
      <c r="A2961" s="466"/>
      <c r="B2961" s="466"/>
      <c r="C2961" s="466"/>
      <c r="D2961" s="466"/>
      <c r="E2961" s="466"/>
      <c r="F2961" s="466"/>
      <c r="G2961" s="466"/>
      <c r="H2961" s="466"/>
      <c r="I2961" s="466"/>
    </row>
    <row r="2962" spans="1:9" x14ac:dyDescent="0.2">
      <c r="A2962" s="466"/>
      <c r="B2962" s="466"/>
      <c r="C2962" s="466"/>
      <c r="D2962" s="466"/>
      <c r="E2962" s="466"/>
      <c r="F2962" s="466"/>
      <c r="G2962" s="466"/>
      <c r="H2962" s="466"/>
      <c r="I2962" s="466"/>
    </row>
    <row r="2963" spans="1:9" x14ac:dyDescent="0.2">
      <c r="A2963" s="466"/>
      <c r="B2963" s="466"/>
      <c r="C2963" s="466"/>
      <c r="D2963" s="466"/>
      <c r="E2963" s="466"/>
      <c r="F2963" s="466"/>
      <c r="G2963" s="466"/>
      <c r="H2963" s="466"/>
      <c r="I2963" s="466"/>
    </row>
    <row r="2964" spans="1:9" x14ac:dyDescent="0.2">
      <c r="A2964" s="466"/>
      <c r="B2964" s="466"/>
      <c r="C2964" s="466"/>
      <c r="D2964" s="466"/>
      <c r="E2964" s="466"/>
      <c r="F2964" s="466"/>
      <c r="G2964" s="466"/>
      <c r="H2964" s="466"/>
      <c r="I2964" s="466"/>
    </row>
    <row r="2965" spans="1:9" x14ac:dyDescent="0.2">
      <c r="A2965" s="466"/>
      <c r="B2965" s="466"/>
      <c r="C2965" s="466"/>
      <c r="D2965" s="466"/>
      <c r="E2965" s="466"/>
      <c r="F2965" s="466"/>
      <c r="G2965" s="466"/>
      <c r="H2965" s="466"/>
      <c r="I2965" s="466"/>
    </row>
    <row r="2966" spans="1:9" x14ac:dyDescent="0.2">
      <c r="A2966" s="466"/>
      <c r="B2966" s="466"/>
      <c r="C2966" s="466"/>
      <c r="D2966" s="466"/>
      <c r="E2966" s="466"/>
      <c r="F2966" s="466"/>
      <c r="G2966" s="466"/>
      <c r="H2966" s="466"/>
      <c r="I2966" s="466"/>
    </row>
    <row r="2967" spans="1:9" x14ac:dyDescent="0.2">
      <c r="A2967" s="466"/>
      <c r="B2967" s="466"/>
      <c r="C2967" s="466"/>
      <c r="D2967" s="466"/>
      <c r="E2967" s="466"/>
      <c r="F2967" s="466"/>
      <c r="G2967" s="466"/>
      <c r="H2967" s="466"/>
      <c r="I2967" s="466"/>
    </row>
    <row r="2968" spans="1:9" x14ac:dyDescent="0.2">
      <c r="A2968" s="466"/>
      <c r="B2968" s="466"/>
      <c r="C2968" s="466"/>
      <c r="D2968" s="466"/>
      <c r="E2968" s="466"/>
      <c r="F2968" s="466"/>
      <c r="G2968" s="466"/>
      <c r="H2968" s="466"/>
      <c r="I2968" s="466"/>
    </row>
    <row r="2969" spans="1:9" x14ac:dyDescent="0.2">
      <c r="A2969" s="466"/>
      <c r="B2969" s="466"/>
      <c r="C2969" s="466"/>
      <c r="D2969" s="466"/>
      <c r="E2969" s="466"/>
      <c r="F2969" s="466"/>
      <c r="G2969" s="466"/>
      <c r="H2969" s="466"/>
      <c r="I2969" s="466"/>
    </row>
    <row r="2970" spans="1:9" x14ac:dyDescent="0.2">
      <c r="A2970" s="466"/>
      <c r="B2970" s="466"/>
      <c r="C2970" s="466"/>
      <c r="D2970" s="466"/>
      <c r="E2970" s="466"/>
      <c r="F2970" s="466"/>
      <c r="G2970" s="466"/>
      <c r="H2970" s="466"/>
      <c r="I2970" s="466"/>
    </row>
    <row r="2971" spans="1:9" x14ac:dyDescent="0.2">
      <c r="A2971" s="466"/>
      <c r="B2971" s="466"/>
      <c r="C2971" s="466"/>
      <c r="D2971" s="466"/>
      <c r="E2971" s="466"/>
      <c r="F2971" s="466"/>
      <c r="G2971" s="466"/>
      <c r="H2971" s="466"/>
      <c r="I2971" s="466"/>
    </row>
    <row r="2972" spans="1:9" x14ac:dyDescent="0.2">
      <c r="A2972" s="466"/>
      <c r="B2972" s="466"/>
      <c r="C2972" s="466"/>
      <c r="D2972" s="466"/>
      <c r="E2972" s="466"/>
      <c r="F2972" s="466"/>
      <c r="G2972" s="466"/>
      <c r="H2972" s="466"/>
      <c r="I2972" s="466"/>
    </row>
    <row r="2973" spans="1:9" x14ac:dyDescent="0.2">
      <c r="A2973" s="466"/>
      <c r="B2973" s="466"/>
      <c r="C2973" s="466"/>
      <c r="D2973" s="466"/>
      <c r="E2973" s="466"/>
      <c r="F2973" s="466"/>
      <c r="G2973" s="466"/>
      <c r="H2973" s="466"/>
      <c r="I2973" s="466"/>
    </row>
    <row r="2974" spans="1:9" x14ac:dyDescent="0.2">
      <c r="A2974" s="466"/>
      <c r="B2974" s="466"/>
      <c r="C2974" s="466"/>
      <c r="D2974" s="466"/>
      <c r="E2974" s="466"/>
      <c r="F2974" s="466"/>
      <c r="G2974" s="466"/>
      <c r="H2974" s="466"/>
      <c r="I2974" s="466"/>
    </row>
    <row r="2975" spans="1:9" x14ac:dyDescent="0.2">
      <c r="A2975" s="466"/>
      <c r="B2975" s="466"/>
      <c r="C2975" s="466"/>
      <c r="D2975" s="466"/>
      <c r="E2975" s="466"/>
      <c r="F2975" s="466"/>
      <c r="G2975" s="466"/>
      <c r="H2975" s="466"/>
      <c r="I2975" s="466"/>
    </row>
    <row r="2976" spans="1:9" x14ac:dyDescent="0.2">
      <c r="A2976" s="466"/>
      <c r="B2976" s="466"/>
      <c r="C2976" s="466"/>
      <c r="D2976" s="466"/>
      <c r="E2976" s="466"/>
      <c r="F2976" s="466"/>
      <c r="G2976" s="466"/>
      <c r="H2976" s="466"/>
      <c r="I2976" s="466"/>
    </row>
    <row r="2977" spans="1:9" x14ac:dyDescent="0.2">
      <c r="A2977" s="466"/>
      <c r="B2977" s="466"/>
      <c r="C2977" s="466"/>
      <c r="D2977" s="466"/>
      <c r="E2977" s="466"/>
      <c r="F2977" s="466"/>
      <c r="G2977" s="466"/>
      <c r="H2977" s="466"/>
      <c r="I2977" s="466"/>
    </row>
    <row r="2978" spans="1:9" x14ac:dyDescent="0.2">
      <c r="A2978" s="466"/>
      <c r="B2978" s="466"/>
      <c r="C2978" s="466"/>
      <c r="D2978" s="466"/>
      <c r="E2978" s="466"/>
      <c r="F2978" s="466"/>
      <c r="G2978" s="466"/>
      <c r="H2978" s="466"/>
      <c r="I2978" s="466"/>
    </row>
    <row r="2979" spans="1:9" x14ac:dyDescent="0.2">
      <c r="A2979" s="466"/>
      <c r="B2979" s="466"/>
      <c r="C2979" s="466"/>
      <c r="D2979" s="466"/>
      <c r="E2979" s="466"/>
      <c r="F2979" s="466"/>
      <c r="G2979" s="466"/>
      <c r="H2979" s="466"/>
      <c r="I2979" s="466"/>
    </row>
    <row r="2980" spans="1:9" x14ac:dyDescent="0.2">
      <c r="A2980" s="466"/>
      <c r="B2980" s="466"/>
      <c r="C2980" s="466"/>
      <c r="D2980" s="466"/>
      <c r="E2980" s="466"/>
      <c r="F2980" s="466"/>
      <c r="G2980" s="466"/>
      <c r="H2980" s="466"/>
      <c r="I2980" s="466"/>
    </row>
    <row r="2981" spans="1:9" x14ac:dyDescent="0.2">
      <c r="A2981" s="466"/>
      <c r="B2981" s="466"/>
      <c r="C2981" s="466"/>
      <c r="D2981" s="466"/>
      <c r="E2981" s="466"/>
      <c r="F2981" s="466"/>
      <c r="G2981" s="466"/>
      <c r="H2981" s="466"/>
      <c r="I2981" s="466"/>
    </row>
    <row r="2982" spans="1:9" x14ac:dyDescent="0.2">
      <c r="A2982" s="466"/>
      <c r="B2982" s="466"/>
      <c r="C2982" s="466"/>
      <c r="D2982" s="466"/>
      <c r="E2982" s="466"/>
      <c r="F2982" s="466"/>
      <c r="G2982" s="466"/>
      <c r="H2982" s="466"/>
      <c r="I2982" s="466"/>
    </row>
    <row r="2983" spans="1:9" x14ac:dyDescent="0.2">
      <c r="A2983" s="466"/>
      <c r="B2983" s="466"/>
      <c r="C2983" s="466"/>
      <c r="D2983" s="466"/>
      <c r="E2983" s="466"/>
      <c r="F2983" s="466"/>
      <c r="G2983" s="466"/>
      <c r="H2983" s="466"/>
      <c r="I2983" s="466"/>
    </row>
    <row r="2984" spans="1:9" x14ac:dyDescent="0.2">
      <c r="A2984" s="466"/>
      <c r="B2984" s="466"/>
      <c r="C2984" s="466"/>
      <c r="D2984" s="466"/>
      <c r="E2984" s="466"/>
      <c r="F2984" s="466"/>
      <c r="G2984" s="466"/>
      <c r="H2984" s="466"/>
      <c r="I2984" s="466"/>
    </row>
    <row r="2985" spans="1:9" x14ac:dyDescent="0.2">
      <c r="A2985" s="466"/>
      <c r="B2985" s="466"/>
      <c r="C2985" s="466"/>
      <c r="D2985" s="466"/>
      <c r="E2985" s="466"/>
      <c r="F2985" s="466"/>
      <c r="G2985" s="466"/>
      <c r="H2985" s="466"/>
      <c r="I2985" s="466"/>
    </row>
    <row r="2986" spans="1:9" x14ac:dyDescent="0.2">
      <c r="A2986" s="466"/>
      <c r="B2986" s="466"/>
      <c r="C2986" s="466"/>
      <c r="D2986" s="466"/>
      <c r="E2986" s="466"/>
      <c r="F2986" s="466"/>
      <c r="G2986" s="466"/>
      <c r="H2986" s="466"/>
      <c r="I2986" s="466"/>
    </row>
    <row r="2987" spans="1:9" x14ac:dyDescent="0.2">
      <c r="A2987" s="466"/>
      <c r="B2987" s="466"/>
      <c r="C2987" s="466"/>
      <c r="D2987" s="466"/>
      <c r="E2987" s="466"/>
      <c r="F2987" s="466"/>
      <c r="G2987" s="466"/>
      <c r="H2987" s="466"/>
      <c r="I2987" s="466"/>
    </row>
    <row r="2988" spans="1:9" x14ac:dyDescent="0.2">
      <c r="A2988" s="466"/>
      <c r="B2988" s="466"/>
      <c r="C2988" s="466"/>
      <c r="D2988" s="466"/>
      <c r="E2988" s="466"/>
      <c r="F2988" s="466"/>
      <c r="G2988" s="466"/>
      <c r="H2988" s="466"/>
      <c r="I2988" s="466"/>
    </row>
    <row r="2989" spans="1:9" x14ac:dyDescent="0.2">
      <c r="A2989" s="466"/>
      <c r="B2989" s="466"/>
      <c r="C2989" s="466"/>
      <c r="D2989" s="466"/>
      <c r="E2989" s="466"/>
      <c r="F2989" s="466"/>
      <c r="G2989" s="466"/>
      <c r="H2989" s="466"/>
      <c r="I2989" s="466"/>
    </row>
    <row r="2990" spans="1:9" x14ac:dyDescent="0.2">
      <c r="A2990" s="466"/>
      <c r="B2990" s="466"/>
      <c r="C2990" s="466"/>
      <c r="D2990" s="466"/>
      <c r="E2990" s="466"/>
      <c r="F2990" s="466"/>
      <c r="G2990" s="466"/>
      <c r="H2990" s="466"/>
      <c r="I2990" s="466"/>
    </row>
    <row r="2991" spans="1:9" x14ac:dyDescent="0.2">
      <c r="A2991" s="466"/>
      <c r="B2991" s="466"/>
      <c r="C2991" s="466"/>
      <c r="D2991" s="466"/>
      <c r="E2991" s="466"/>
      <c r="F2991" s="466"/>
      <c r="G2991" s="466"/>
      <c r="H2991" s="466"/>
      <c r="I2991" s="466"/>
    </row>
    <row r="2992" spans="1:9" x14ac:dyDescent="0.2">
      <c r="A2992" s="466"/>
      <c r="B2992" s="466"/>
      <c r="C2992" s="466"/>
      <c r="D2992" s="466"/>
      <c r="E2992" s="466"/>
      <c r="F2992" s="466"/>
      <c r="G2992" s="466"/>
      <c r="H2992" s="466"/>
      <c r="I2992" s="466"/>
    </row>
    <row r="2993" spans="1:9" x14ac:dyDescent="0.2">
      <c r="A2993" s="466"/>
      <c r="B2993" s="466"/>
      <c r="C2993" s="466"/>
      <c r="D2993" s="466"/>
      <c r="E2993" s="466"/>
      <c r="F2993" s="466"/>
      <c r="G2993" s="466"/>
      <c r="H2993" s="466"/>
      <c r="I2993" s="466"/>
    </row>
    <row r="2994" spans="1:9" x14ac:dyDescent="0.2">
      <c r="A2994" s="466"/>
      <c r="B2994" s="466"/>
      <c r="C2994" s="466"/>
      <c r="D2994" s="466"/>
      <c r="E2994" s="466"/>
      <c r="F2994" s="466"/>
      <c r="G2994" s="466"/>
      <c r="H2994" s="466"/>
      <c r="I2994" s="466"/>
    </row>
    <row r="2995" spans="1:9" x14ac:dyDescent="0.2">
      <c r="A2995" s="466"/>
      <c r="B2995" s="466"/>
      <c r="C2995" s="466"/>
      <c r="D2995" s="466"/>
      <c r="E2995" s="466"/>
      <c r="F2995" s="466"/>
      <c r="G2995" s="466"/>
      <c r="H2995" s="466"/>
      <c r="I2995" s="466"/>
    </row>
    <row r="2996" spans="1:9" x14ac:dyDescent="0.2">
      <c r="A2996" s="466"/>
      <c r="B2996" s="466"/>
      <c r="C2996" s="466"/>
      <c r="D2996" s="466"/>
      <c r="E2996" s="466"/>
      <c r="F2996" s="466"/>
      <c r="G2996" s="466"/>
      <c r="H2996" s="466"/>
      <c r="I2996" s="466"/>
    </row>
    <row r="2997" spans="1:9" x14ac:dyDescent="0.2">
      <c r="A2997" s="466"/>
      <c r="B2997" s="466"/>
      <c r="C2997" s="466"/>
      <c r="D2997" s="466"/>
      <c r="E2997" s="466"/>
      <c r="F2997" s="466"/>
      <c r="G2997" s="466"/>
      <c r="H2997" s="466"/>
      <c r="I2997" s="466"/>
    </row>
    <row r="2998" spans="1:9" x14ac:dyDescent="0.2">
      <c r="A2998" s="466"/>
      <c r="B2998" s="466"/>
      <c r="C2998" s="466"/>
      <c r="D2998" s="466"/>
      <c r="E2998" s="466"/>
      <c r="F2998" s="466"/>
      <c r="G2998" s="466"/>
      <c r="H2998" s="466"/>
      <c r="I2998" s="466"/>
    </row>
    <row r="2999" spans="1:9" x14ac:dyDescent="0.2">
      <c r="A2999" s="466"/>
      <c r="B2999" s="466"/>
      <c r="C2999" s="466"/>
      <c r="D2999" s="466"/>
      <c r="E2999" s="466"/>
      <c r="F2999" s="466"/>
      <c r="G2999" s="466"/>
      <c r="H2999" s="466"/>
      <c r="I2999" s="466"/>
    </row>
    <row r="3000" spans="1:9" x14ac:dyDescent="0.2">
      <c r="A3000" s="466"/>
      <c r="B3000" s="466"/>
      <c r="C3000" s="466"/>
      <c r="D3000" s="466"/>
      <c r="E3000" s="466"/>
      <c r="F3000" s="466"/>
      <c r="G3000" s="466"/>
      <c r="H3000" s="466"/>
      <c r="I3000" s="466"/>
    </row>
    <row r="3001" spans="1:9" x14ac:dyDescent="0.2">
      <c r="A3001" s="466"/>
      <c r="B3001" s="466"/>
      <c r="C3001" s="466"/>
      <c r="D3001" s="466"/>
      <c r="E3001" s="466"/>
      <c r="F3001" s="466"/>
      <c r="G3001" s="466"/>
      <c r="H3001" s="466"/>
      <c r="I3001" s="466"/>
    </row>
    <row r="3002" spans="1:9" x14ac:dyDescent="0.2">
      <c r="A3002" s="466"/>
      <c r="B3002" s="466"/>
      <c r="C3002" s="466"/>
      <c r="D3002" s="466"/>
      <c r="E3002" s="466"/>
      <c r="F3002" s="466"/>
      <c r="G3002" s="466"/>
      <c r="H3002" s="466"/>
      <c r="I3002" s="466"/>
    </row>
    <row r="3003" spans="1:9" x14ac:dyDescent="0.2">
      <c r="A3003" s="466"/>
      <c r="B3003" s="466"/>
      <c r="C3003" s="466"/>
      <c r="D3003" s="466"/>
      <c r="E3003" s="466"/>
      <c r="F3003" s="466"/>
      <c r="G3003" s="466"/>
      <c r="H3003" s="466"/>
      <c r="I3003" s="466"/>
    </row>
    <row r="3004" spans="1:9" x14ac:dyDescent="0.2">
      <c r="A3004" s="466"/>
      <c r="B3004" s="466"/>
      <c r="C3004" s="466"/>
      <c r="D3004" s="466"/>
      <c r="E3004" s="466"/>
      <c r="F3004" s="466"/>
      <c r="G3004" s="466"/>
      <c r="H3004" s="466"/>
      <c r="I3004" s="466"/>
    </row>
    <row r="3005" spans="1:9" x14ac:dyDescent="0.2">
      <c r="A3005" s="466"/>
      <c r="B3005" s="466"/>
      <c r="C3005" s="466"/>
      <c r="D3005" s="466"/>
      <c r="E3005" s="466"/>
      <c r="F3005" s="466"/>
      <c r="G3005" s="466"/>
      <c r="H3005" s="466"/>
      <c r="I3005" s="466"/>
    </row>
    <row r="3006" spans="1:9" x14ac:dyDescent="0.2">
      <c r="A3006" s="466"/>
      <c r="B3006" s="466"/>
      <c r="C3006" s="466"/>
      <c r="D3006" s="466"/>
      <c r="E3006" s="466"/>
      <c r="F3006" s="466"/>
      <c r="G3006" s="466"/>
      <c r="H3006" s="466"/>
      <c r="I3006" s="466"/>
    </row>
    <row r="3007" spans="1:9" x14ac:dyDescent="0.2">
      <c r="A3007" s="466"/>
      <c r="B3007" s="466"/>
      <c r="C3007" s="466"/>
      <c r="D3007" s="466"/>
      <c r="E3007" s="466"/>
      <c r="F3007" s="466"/>
      <c r="G3007" s="466"/>
      <c r="H3007" s="466"/>
      <c r="I3007" s="466"/>
    </row>
    <row r="3008" spans="1:9" x14ac:dyDescent="0.2">
      <c r="A3008" s="466"/>
      <c r="B3008" s="466"/>
      <c r="C3008" s="466"/>
      <c r="D3008" s="466"/>
      <c r="E3008" s="466"/>
      <c r="F3008" s="466"/>
      <c r="G3008" s="466"/>
      <c r="H3008" s="466"/>
      <c r="I3008" s="466"/>
    </row>
    <row r="3009" spans="1:9" x14ac:dyDescent="0.2">
      <c r="A3009" s="466"/>
      <c r="B3009" s="466"/>
      <c r="C3009" s="466"/>
      <c r="D3009" s="466"/>
      <c r="E3009" s="466"/>
      <c r="F3009" s="466"/>
      <c r="G3009" s="466"/>
      <c r="H3009" s="466"/>
      <c r="I3009" s="466"/>
    </row>
    <row r="3010" spans="1:9" x14ac:dyDescent="0.2">
      <c r="A3010" s="466"/>
      <c r="B3010" s="466"/>
      <c r="C3010" s="466"/>
      <c r="D3010" s="466"/>
      <c r="E3010" s="466"/>
      <c r="F3010" s="466"/>
      <c r="G3010" s="466"/>
      <c r="H3010" s="466"/>
      <c r="I3010" s="466"/>
    </row>
    <row r="3011" spans="1:9" x14ac:dyDescent="0.2">
      <c r="A3011" s="466"/>
      <c r="B3011" s="466"/>
      <c r="C3011" s="466"/>
      <c r="D3011" s="466"/>
      <c r="E3011" s="466"/>
      <c r="F3011" s="466"/>
      <c r="G3011" s="466"/>
      <c r="H3011" s="466"/>
      <c r="I3011" s="466"/>
    </row>
    <row r="3012" spans="1:9" x14ac:dyDescent="0.2">
      <c r="A3012" s="466"/>
      <c r="B3012" s="466"/>
      <c r="C3012" s="466"/>
      <c r="D3012" s="466"/>
      <c r="E3012" s="466"/>
      <c r="F3012" s="466"/>
      <c r="G3012" s="466"/>
      <c r="H3012" s="466"/>
      <c r="I3012" s="466"/>
    </row>
    <row r="3013" spans="1:9" x14ac:dyDescent="0.2">
      <c r="A3013" s="466"/>
      <c r="B3013" s="466"/>
      <c r="C3013" s="466"/>
      <c r="D3013" s="466"/>
      <c r="E3013" s="466"/>
      <c r="F3013" s="466"/>
      <c r="G3013" s="466"/>
      <c r="H3013" s="466"/>
      <c r="I3013" s="466"/>
    </row>
    <row r="3014" spans="1:9" x14ac:dyDescent="0.2">
      <c r="A3014" s="466"/>
      <c r="B3014" s="466"/>
      <c r="C3014" s="466"/>
      <c r="D3014" s="466"/>
      <c r="E3014" s="466"/>
      <c r="F3014" s="466"/>
      <c r="G3014" s="466"/>
      <c r="H3014" s="466"/>
      <c r="I3014" s="466"/>
    </row>
    <row r="3015" spans="1:9" x14ac:dyDescent="0.2">
      <c r="A3015" s="466"/>
      <c r="B3015" s="466"/>
      <c r="C3015" s="466"/>
      <c r="D3015" s="466"/>
      <c r="E3015" s="466"/>
      <c r="F3015" s="466"/>
      <c r="G3015" s="466"/>
      <c r="H3015" s="466"/>
      <c r="I3015" s="466"/>
    </row>
    <row r="3016" spans="1:9" x14ac:dyDescent="0.2">
      <c r="A3016" s="466"/>
      <c r="B3016" s="466"/>
      <c r="C3016" s="466"/>
      <c r="D3016" s="466"/>
      <c r="E3016" s="466"/>
      <c r="F3016" s="466"/>
      <c r="G3016" s="466"/>
      <c r="H3016" s="466"/>
      <c r="I3016" s="466"/>
    </row>
    <row r="3017" spans="1:9" x14ac:dyDescent="0.2">
      <c r="A3017" s="466"/>
      <c r="B3017" s="466"/>
      <c r="C3017" s="466"/>
      <c r="D3017" s="466"/>
      <c r="E3017" s="466"/>
      <c r="F3017" s="466"/>
      <c r="G3017" s="466"/>
      <c r="H3017" s="466"/>
      <c r="I3017" s="466"/>
    </row>
    <row r="3018" spans="1:9" x14ac:dyDescent="0.2">
      <c r="A3018" s="466"/>
      <c r="B3018" s="466"/>
      <c r="C3018" s="466"/>
      <c r="D3018" s="466"/>
      <c r="E3018" s="466"/>
      <c r="F3018" s="466"/>
      <c r="G3018" s="466"/>
      <c r="H3018" s="466"/>
      <c r="I3018" s="466"/>
    </row>
    <row r="3019" spans="1:9" x14ac:dyDescent="0.2">
      <c r="A3019" s="466"/>
      <c r="B3019" s="466"/>
      <c r="C3019" s="466"/>
      <c r="D3019" s="466"/>
      <c r="E3019" s="466"/>
      <c r="F3019" s="466"/>
      <c r="G3019" s="466"/>
      <c r="H3019" s="466"/>
      <c r="I3019" s="466"/>
    </row>
    <row r="3020" spans="1:9" x14ac:dyDescent="0.2">
      <c r="A3020" s="466"/>
      <c r="B3020" s="466"/>
      <c r="C3020" s="466"/>
      <c r="D3020" s="466"/>
      <c r="E3020" s="466"/>
      <c r="F3020" s="466"/>
      <c r="G3020" s="466"/>
      <c r="H3020" s="466"/>
      <c r="I3020" s="466"/>
    </row>
    <row r="3021" spans="1:9" x14ac:dyDescent="0.2">
      <c r="A3021" s="466"/>
      <c r="B3021" s="466"/>
      <c r="C3021" s="466"/>
      <c r="D3021" s="466"/>
      <c r="E3021" s="466"/>
      <c r="F3021" s="466"/>
      <c r="G3021" s="466"/>
      <c r="H3021" s="466"/>
      <c r="I3021" s="466"/>
    </row>
    <row r="3022" spans="1:9" x14ac:dyDescent="0.2">
      <c r="A3022" s="466"/>
      <c r="B3022" s="466"/>
      <c r="C3022" s="466"/>
      <c r="D3022" s="466"/>
      <c r="E3022" s="466"/>
      <c r="F3022" s="466"/>
      <c r="G3022" s="466"/>
      <c r="H3022" s="466"/>
      <c r="I3022" s="466"/>
    </row>
    <row r="3023" spans="1:9" x14ac:dyDescent="0.2">
      <c r="A3023" s="466"/>
      <c r="B3023" s="466"/>
      <c r="C3023" s="466"/>
      <c r="D3023" s="466"/>
      <c r="E3023" s="466"/>
      <c r="F3023" s="466"/>
      <c r="G3023" s="466"/>
      <c r="H3023" s="466"/>
      <c r="I3023" s="466"/>
    </row>
    <row r="3024" spans="1:9" x14ac:dyDescent="0.2">
      <c r="A3024" s="466"/>
      <c r="B3024" s="466"/>
      <c r="C3024" s="466"/>
      <c r="D3024" s="466"/>
      <c r="E3024" s="466"/>
      <c r="F3024" s="466"/>
      <c r="G3024" s="466"/>
      <c r="H3024" s="466"/>
      <c r="I3024" s="466"/>
    </row>
    <row r="3025" spans="1:9" x14ac:dyDescent="0.2">
      <c r="A3025" s="466"/>
      <c r="B3025" s="466"/>
      <c r="C3025" s="466"/>
      <c r="D3025" s="466"/>
      <c r="E3025" s="466"/>
      <c r="F3025" s="466"/>
      <c r="G3025" s="466"/>
      <c r="H3025" s="466"/>
      <c r="I3025" s="466"/>
    </row>
    <row r="3026" spans="1:9" x14ac:dyDescent="0.2">
      <c r="A3026" s="466"/>
      <c r="B3026" s="466"/>
      <c r="C3026" s="466"/>
      <c r="D3026" s="466"/>
      <c r="E3026" s="466"/>
      <c r="F3026" s="466"/>
      <c r="G3026" s="466"/>
      <c r="H3026" s="466"/>
      <c r="I3026" s="466"/>
    </row>
    <row r="3027" spans="1:9" x14ac:dyDescent="0.2">
      <c r="A3027" s="466"/>
      <c r="B3027" s="466"/>
      <c r="C3027" s="466"/>
      <c r="D3027" s="466"/>
      <c r="E3027" s="466"/>
      <c r="F3027" s="466"/>
      <c r="G3027" s="466"/>
      <c r="H3027" s="466"/>
      <c r="I3027" s="466"/>
    </row>
    <row r="3028" spans="1:9" x14ac:dyDescent="0.2">
      <c r="A3028" s="466"/>
      <c r="B3028" s="466"/>
      <c r="C3028" s="466"/>
      <c r="D3028" s="466"/>
      <c r="E3028" s="466"/>
      <c r="F3028" s="466"/>
      <c r="G3028" s="466"/>
      <c r="H3028" s="466"/>
      <c r="I3028" s="466"/>
    </row>
    <row r="3029" spans="1:9" x14ac:dyDescent="0.2">
      <c r="A3029" s="466"/>
      <c r="B3029" s="466"/>
      <c r="C3029" s="466"/>
      <c r="D3029" s="466"/>
      <c r="E3029" s="466"/>
      <c r="F3029" s="466"/>
      <c r="G3029" s="466"/>
      <c r="H3029" s="466"/>
      <c r="I3029" s="466"/>
    </row>
    <row r="3030" spans="1:9" x14ac:dyDescent="0.2">
      <c r="A3030" s="466"/>
      <c r="B3030" s="466"/>
      <c r="C3030" s="466"/>
      <c r="D3030" s="466"/>
      <c r="E3030" s="466"/>
      <c r="F3030" s="466"/>
      <c r="G3030" s="466"/>
      <c r="H3030" s="466"/>
      <c r="I3030" s="466"/>
    </row>
    <row r="3031" spans="1:9" x14ac:dyDescent="0.2">
      <c r="A3031" s="466"/>
      <c r="B3031" s="466"/>
      <c r="C3031" s="466"/>
      <c r="D3031" s="466"/>
      <c r="E3031" s="466"/>
      <c r="F3031" s="466"/>
      <c r="G3031" s="466"/>
      <c r="H3031" s="466"/>
      <c r="I3031" s="466"/>
    </row>
    <row r="3032" spans="1:9" x14ac:dyDescent="0.2">
      <c r="A3032" s="466"/>
      <c r="B3032" s="466"/>
      <c r="C3032" s="466"/>
      <c r="D3032" s="466"/>
      <c r="E3032" s="466"/>
      <c r="F3032" s="466"/>
      <c r="G3032" s="466"/>
      <c r="H3032" s="466"/>
      <c r="I3032" s="466"/>
    </row>
    <row r="3033" spans="1:9" x14ac:dyDescent="0.2">
      <c r="A3033" s="466"/>
      <c r="B3033" s="466"/>
      <c r="C3033" s="466"/>
      <c r="D3033" s="466"/>
      <c r="E3033" s="466"/>
      <c r="F3033" s="466"/>
      <c r="G3033" s="466"/>
      <c r="H3033" s="466"/>
      <c r="I3033" s="466"/>
    </row>
    <row r="3034" spans="1:9" x14ac:dyDescent="0.2">
      <c r="A3034" s="466"/>
      <c r="B3034" s="466"/>
      <c r="C3034" s="466"/>
      <c r="D3034" s="466"/>
      <c r="E3034" s="466"/>
      <c r="F3034" s="466"/>
      <c r="G3034" s="466"/>
      <c r="H3034" s="466"/>
      <c r="I3034" s="466"/>
    </row>
    <row r="3035" spans="1:9" x14ac:dyDescent="0.2">
      <c r="A3035" s="466"/>
      <c r="B3035" s="466"/>
      <c r="C3035" s="466"/>
      <c r="D3035" s="466"/>
      <c r="E3035" s="466"/>
      <c r="F3035" s="466"/>
      <c r="G3035" s="466"/>
      <c r="H3035" s="466"/>
      <c r="I3035" s="466"/>
    </row>
    <row r="3036" spans="1:9" x14ac:dyDescent="0.2">
      <c r="A3036" s="466"/>
      <c r="B3036" s="466"/>
      <c r="C3036" s="466"/>
      <c r="D3036" s="466"/>
      <c r="E3036" s="466"/>
      <c r="F3036" s="466"/>
      <c r="G3036" s="466"/>
      <c r="H3036" s="466"/>
      <c r="I3036" s="466"/>
    </row>
    <row r="3037" spans="1:9" x14ac:dyDescent="0.2">
      <c r="A3037" s="466"/>
      <c r="B3037" s="466"/>
      <c r="C3037" s="466"/>
      <c r="D3037" s="466"/>
      <c r="E3037" s="466"/>
      <c r="F3037" s="466"/>
      <c r="G3037" s="466"/>
      <c r="H3037" s="466"/>
      <c r="I3037" s="466"/>
    </row>
    <row r="3038" spans="1:9" x14ac:dyDescent="0.2">
      <c r="A3038" s="466"/>
      <c r="B3038" s="466"/>
      <c r="C3038" s="466"/>
      <c r="D3038" s="466"/>
      <c r="E3038" s="466"/>
      <c r="F3038" s="466"/>
      <c r="G3038" s="466"/>
      <c r="H3038" s="466"/>
      <c r="I3038" s="466"/>
    </row>
    <row r="3039" spans="1:9" x14ac:dyDescent="0.2">
      <c r="A3039" s="466"/>
      <c r="B3039" s="466"/>
      <c r="C3039" s="466"/>
      <c r="D3039" s="466"/>
      <c r="E3039" s="466"/>
      <c r="F3039" s="466"/>
      <c r="G3039" s="466"/>
      <c r="H3039" s="466"/>
      <c r="I3039" s="466"/>
    </row>
    <row r="3040" spans="1:9" x14ac:dyDescent="0.2">
      <c r="A3040" s="466"/>
      <c r="B3040" s="466"/>
      <c r="C3040" s="466"/>
      <c r="D3040" s="466"/>
      <c r="E3040" s="466"/>
      <c r="F3040" s="466"/>
      <c r="G3040" s="466"/>
      <c r="H3040" s="466"/>
      <c r="I3040" s="466"/>
    </row>
    <row r="3041" spans="1:9" x14ac:dyDescent="0.2">
      <c r="A3041" s="466"/>
      <c r="B3041" s="466"/>
      <c r="C3041" s="466"/>
      <c r="D3041" s="466"/>
      <c r="E3041" s="466"/>
      <c r="F3041" s="466"/>
      <c r="G3041" s="466"/>
      <c r="H3041" s="466"/>
      <c r="I3041" s="466"/>
    </row>
    <row r="3042" spans="1:9" x14ac:dyDescent="0.2">
      <c r="A3042" s="466"/>
      <c r="B3042" s="466"/>
      <c r="C3042" s="466"/>
      <c r="D3042" s="466"/>
      <c r="E3042" s="466"/>
      <c r="F3042" s="466"/>
      <c r="G3042" s="466"/>
      <c r="H3042" s="466"/>
      <c r="I3042" s="466"/>
    </row>
    <row r="3043" spans="1:9" x14ac:dyDescent="0.2">
      <c r="A3043" s="466"/>
      <c r="B3043" s="466"/>
      <c r="C3043" s="466"/>
      <c r="D3043" s="466"/>
      <c r="E3043" s="466"/>
      <c r="F3043" s="466"/>
      <c r="G3043" s="466"/>
      <c r="H3043" s="466"/>
      <c r="I3043" s="466"/>
    </row>
    <row r="3044" spans="1:9" x14ac:dyDescent="0.2">
      <c r="A3044" s="466"/>
      <c r="B3044" s="466"/>
      <c r="C3044" s="466"/>
      <c r="D3044" s="466"/>
      <c r="E3044" s="466"/>
      <c r="F3044" s="466"/>
      <c r="G3044" s="466"/>
      <c r="H3044" s="466"/>
      <c r="I3044" s="466"/>
    </row>
    <row r="3045" spans="1:9" x14ac:dyDescent="0.2">
      <c r="A3045" s="466"/>
      <c r="B3045" s="466"/>
      <c r="C3045" s="466"/>
      <c r="D3045" s="466"/>
      <c r="E3045" s="466"/>
      <c r="F3045" s="466"/>
      <c r="G3045" s="466"/>
      <c r="H3045" s="466"/>
      <c r="I3045" s="466"/>
    </row>
    <row r="3046" spans="1:9" x14ac:dyDescent="0.2">
      <c r="A3046" s="466"/>
      <c r="B3046" s="466"/>
      <c r="C3046" s="466"/>
      <c r="D3046" s="466"/>
      <c r="E3046" s="466"/>
      <c r="F3046" s="466"/>
      <c r="G3046" s="466"/>
      <c r="H3046" s="466"/>
      <c r="I3046" s="466"/>
    </row>
    <row r="3047" spans="1:9" x14ac:dyDescent="0.2">
      <c r="A3047" s="466"/>
      <c r="B3047" s="466"/>
      <c r="C3047" s="466"/>
      <c r="D3047" s="466"/>
      <c r="E3047" s="466"/>
      <c r="F3047" s="466"/>
      <c r="G3047" s="466"/>
      <c r="H3047" s="466"/>
      <c r="I3047" s="466"/>
    </row>
    <row r="3048" spans="1:9" x14ac:dyDescent="0.2">
      <c r="A3048" s="466"/>
      <c r="B3048" s="466"/>
      <c r="C3048" s="466"/>
      <c r="D3048" s="466"/>
      <c r="E3048" s="466"/>
      <c r="F3048" s="466"/>
      <c r="G3048" s="466"/>
      <c r="H3048" s="466"/>
      <c r="I3048" s="466"/>
    </row>
    <row r="3049" spans="1:9" x14ac:dyDescent="0.2">
      <c r="A3049" s="466"/>
      <c r="B3049" s="466"/>
      <c r="C3049" s="466"/>
      <c r="D3049" s="466"/>
      <c r="E3049" s="466"/>
      <c r="F3049" s="466"/>
      <c r="G3049" s="466"/>
      <c r="H3049" s="466"/>
      <c r="I3049" s="466"/>
    </row>
    <row r="3050" spans="1:9" x14ac:dyDescent="0.2">
      <c r="A3050" s="466"/>
      <c r="B3050" s="466"/>
      <c r="C3050" s="466"/>
      <c r="D3050" s="466"/>
      <c r="E3050" s="466"/>
      <c r="F3050" s="466"/>
      <c r="G3050" s="466"/>
      <c r="H3050" s="466"/>
      <c r="I3050" s="466"/>
    </row>
    <row r="3051" spans="1:9" x14ac:dyDescent="0.2">
      <c r="A3051" s="466"/>
      <c r="B3051" s="466"/>
      <c r="C3051" s="466"/>
      <c r="D3051" s="466"/>
      <c r="E3051" s="466"/>
      <c r="F3051" s="466"/>
      <c r="G3051" s="466"/>
      <c r="H3051" s="466"/>
      <c r="I3051" s="466"/>
    </row>
    <row r="3052" spans="1:9" x14ac:dyDescent="0.2">
      <c r="A3052" s="466"/>
      <c r="B3052" s="466"/>
      <c r="C3052" s="466"/>
      <c r="D3052" s="466"/>
      <c r="E3052" s="466"/>
      <c r="F3052" s="466"/>
      <c r="G3052" s="466"/>
      <c r="H3052" s="466"/>
      <c r="I3052" s="466"/>
    </row>
    <row r="3053" spans="1:9" x14ac:dyDescent="0.2">
      <c r="A3053" s="466"/>
      <c r="B3053" s="466"/>
      <c r="C3053" s="466"/>
      <c r="D3053" s="466"/>
      <c r="E3053" s="466"/>
      <c r="F3053" s="466"/>
      <c r="G3053" s="466"/>
      <c r="H3053" s="466"/>
      <c r="I3053" s="466"/>
    </row>
    <row r="3054" spans="1:9" x14ac:dyDescent="0.2">
      <c r="A3054" s="466"/>
      <c r="B3054" s="466"/>
      <c r="C3054" s="466"/>
      <c r="D3054" s="466"/>
      <c r="E3054" s="466"/>
      <c r="F3054" s="466"/>
      <c r="G3054" s="466"/>
      <c r="H3054" s="466"/>
      <c r="I3054" s="466"/>
    </row>
    <row r="3055" spans="1:9" x14ac:dyDescent="0.2">
      <c r="A3055" s="466"/>
      <c r="B3055" s="466"/>
      <c r="C3055" s="466"/>
      <c r="D3055" s="466"/>
      <c r="E3055" s="466"/>
      <c r="F3055" s="466"/>
      <c r="G3055" s="466"/>
      <c r="H3055" s="466"/>
      <c r="I3055" s="466"/>
    </row>
    <row r="3056" spans="1:9" x14ac:dyDescent="0.2">
      <c r="A3056" s="466"/>
      <c r="B3056" s="466"/>
      <c r="C3056" s="466"/>
      <c r="D3056" s="466"/>
      <c r="E3056" s="466"/>
      <c r="F3056" s="466"/>
      <c r="G3056" s="466"/>
      <c r="H3056" s="466"/>
      <c r="I3056" s="466"/>
    </row>
    <row r="3057" spans="1:9" x14ac:dyDescent="0.2">
      <c r="A3057" s="466"/>
      <c r="B3057" s="466"/>
      <c r="C3057" s="466"/>
      <c r="D3057" s="466"/>
      <c r="E3057" s="466"/>
      <c r="F3057" s="466"/>
      <c r="G3057" s="466"/>
      <c r="H3057" s="466"/>
      <c r="I3057" s="466"/>
    </row>
    <row r="3058" spans="1:9" x14ac:dyDescent="0.2">
      <c r="A3058" s="466"/>
      <c r="B3058" s="466"/>
      <c r="C3058" s="466"/>
      <c r="D3058" s="466"/>
      <c r="E3058" s="466"/>
      <c r="F3058" s="466"/>
      <c r="G3058" s="466"/>
      <c r="H3058" s="466"/>
      <c r="I3058" s="466"/>
    </row>
    <row r="3059" spans="1:9" x14ac:dyDescent="0.2">
      <c r="A3059" s="466"/>
      <c r="B3059" s="466"/>
      <c r="C3059" s="466"/>
      <c r="D3059" s="466"/>
      <c r="E3059" s="466"/>
      <c r="F3059" s="466"/>
      <c r="G3059" s="466"/>
      <c r="H3059" s="466"/>
      <c r="I3059" s="466"/>
    </row>
    <row r="3060" spans="1:9" x14ac:dyDescent="0.2">
      <c r="A3060" s="466"/>
      <c r="B3060" s="466"/>
      <c r="C3060" s="466"/>
      <c r="D3060" s="466"/>
      <c r="E3060" s="466"/>
      <c r="F3060" s="466"/>
      <c r="G3060" s="466"/>
      <c r="H3060" s="466"/>
      <c r="I3060" s="466"/>
    </row>
    <row r="3061" spans="1:9" x14ac:dyDescent="0.2">
      <c r="A3061" s="466"/>
      <c r="B3061" s="466"/>
      <c r="C3061" s="466"/>
      <c r="D3061" s="466"/>
      <c r="E3061" s="466"/>
      <c r="F3061" s="466"/>
      <c r="G3061" s="466"/>
      <c r="H3061" s="466"/>
      <c r="I3061" s="466"/>
    </row>
    <row r="3062" spans="1:9" x14ac:dyDescent="0.2">
      <c r="A3062" s="466"/>
      <c r="B3062" s="466"/>
      <c r="C3062" s="466"/>
      <c r="D3062" s="466"/>
      <c r="E3062" s="466"/>
      <c r="F3062" s="466"/>
      <c r="G3062" s="466"/>
      <c r="H3062" s="466"/>
      <c r="I3062" s="466"/>
    </row>
    <row r="3063" spans="1:9" x14ac:dyDescent="0.2">
      <c r="A3063" s="466"/>
      <c r="B3063" s="466"/>
      <c r="C3063" s="466"/>
      <c r="D3063" s="466"/>
      <c r="E3063" s="466"/>
      <c r="F3063" s="466"/>
      <c r="G3063" s="466"/>
      <c r="H3063" s="466"/>
      <c r="I3063" s="466"/>
    </row>
    <row r="3064" spans="1:9" x14ac:dyDescent="0.2">
      <c r="A3064" s="466"/>
      <c r="B3064" s="466"/>
      <c r="C3064" s="466"/>
      <c r="D3064" s="466"/>
      <c r="E3064" s="466"/>
      <c r="F3064" s="466"/>
      <c r="G3064" s="466"/>
      <c r="H3064" s="466"/>
      <c r="I3064" s="466"/>
    </row>
    <row r="3065" spans="1:9" x14ac:dyDescent="0.2">
      <c r="A3065" s="466"/>
      <c r="B3065" s="466"/>
      <c r="C3065" s="466"/>
      <c r="D3065" s="466"/>
      <c r="E3065" s="466"/>
      <c r="F3065" s="466"/>
      <c r="G3065" s="466"/>
      <c r="H3065" s="466"/>
      <c r="I3065" s="466"/>
    </row>
    <row r="3066" spans="1:9" x14ac:dyDescent="0.2">
      <c r="A3066" s="466"/>
      <c r="B3066" s="466"/>
      <c r="C3066" s="466"/>
      <c r="D3066" s="466"/>
      <c r="E3066" s="466"/>
      <c r="F3066" s="466"/>
      <c r="G3066" s="466"/>
      <c r="H3066" s="466"/>
      <c r="I3066" s="466"/>
    </row>
    <row r="3067" spans="1:9" x14ac:dyDescent="0.2">
      <c r="A3067" s="466"/>
      <c r="B3067" s="466"/>
      <c r="C3067" s="466"/>
      <c r="D3067" s="466"/>
      <c r="E3067" s="466"/>
      <c r="F3067" s="466"/>
      <c r="G3067" s="466"/>
      <c r="H3067" s="466"/>
      <c r="I3067" s="466"/>
    </row>
    <row r="3068" spans="1:9" x14ac:dyDescent="0.2">
      <c r="A3068" s="466"/>
      <c r="B3068" s="466"/>
      <c r="C3068" s="466"/>
      <c r="D3068" s="466"/>
      <c r="E3068" s="466"/>
      <c r="F3068" s="466"/>
      <c r="G3068" s="466"/>
      <c r="H3068" s="466"/>
      <c r="I3068" s="466"/>
    </row>
    <row r="3069" spans="1:9" x14ac:dyDescent="0.2">
      <c r="A3069" s="466"/>
      <c r="B3069" s="466"/>
      <c r="C3069" s="466"/>
      <c r="D3069" s="466"/>
      <c r="E3069" s="466"/>
      <c r="F3069" s="466"/>
      <c r="G3069" s="466"/>
      <c r="H3069" s="466"/>
      <c r="I3069" s="466"/>
    </row>
    <row r="3070" spans="1:9" x14ac:dyDescent="0.2">
      <c r="A3070" s="466"/>
      <c r="B3070" s="466"/>
      <c r="C3070" s="466"/>
      <c r="D3070" s="466"/>
      <c r="E3070" s="466"/>
      <c r="F3070" s="466"/>
      <c r="G3070" s="466"/>
      <c r="H3070" s="466"/>
      <c r="I3070" s="466"/>
    </row>
    <row r="3071" spans="1:9" x14ac:dyDescent="0.2">
      <c r="A3071" s="466"/>
      <c r="B3071" s="466"/>
      <c r="C3071" s="466"/>
      <c r="D3071" s="466"/>
      <c r="E3071" s="466"/>
      <c r="F3071" s="466"/>
      <c r="G3071" s="466"/>
      <c r="H3071" s="466"/>
      <c r="I3071" s="466"/>
    </row>
    <row r="3072" spans="1:9" x14ac:dyDescent="0.2">
      <c r="A3072" s="466"/>
      <c r="B3072" s="466"/>
      <c r="C3072" s="466"/>
      <c r="D3072" s="466"/>
      <c r="E3072" s="466"/>
      <c r="F3072" s="466"/>
      <c r="G3072" s="466"/>
      <c r="H3072" s="466"/>
      <c r="I3072" s="466"/>
    </row>
    <row r="3073" spans="1:9" x14ac:dyDescent="0.2">
      <c r="A3073" s="466"/>
      <c r="B3073" s="466"/>
      <c r="C3073" s="466"/>
      <c r="D3073" s="466"/>
      <c r="E3073" s="466"/>
      <c r="F3073" s="466"/>
      <c r="G3073" s="466"/>
      <c r="H3073" s="466"/>
      <c r="I3073" s="466"/>
    </row>
    <row r="3074" spans="1:9" x14ac:dyDescent="0.2">
      <c r="A3074" s="466"/>
      <c r="B3074" s="466"/>
      <c r="C3074" s="466"/>
      <c r="D3074" s="466"/>
      <c r="E3074" s="466"/>
      <c r="F3074" s="466"/>
      <c r="G3074" s="466"/>
      <c r="H3074" s="466"/>
      <c r="I3074" s="466"/>
    </row>
    <row r="3075" spans="1:9" x14ac:dyDescent="0.2">
      <c r="A3075" s="466"/>
      <c r="B3075" s="466"/>
      <c r="C3075" s="466"/>
      <c r="D3075" s="466"/>
      <c r="E3075" s="466"/>
      <c r="F3075" s="466"/>
      <c r="G3075" s="466"/>
      <c r="H3075" s="466"/>
      <c r="I3075" s="466"/>
    </row>
    <row r="3076" spans="1:9" x14ac:dyDescent="0.2">
      <c r="A3076" s="466"/>
      <c r="B3076" s="466"/>
      <c r="C3076" s="466"/>
      <c r="D3076" s="466"/>
      <c r="E3076" s="466"/>
      <c r="F3076" s="466"/>
      <c r="G3076" s="466"/>
      <c r="H3076" s="466"/>
      <c r="I3076" s="466"/>
    </row>
    <row r="3077" spans="1:9" x14ac:dyDescent="0.2">
      <c r="A3077" s="466"/>
      <c r="B3077" s="466"/>
      <c r="C3077" s="466"/>
      <c r="D3077" s="466"/>
      <c r="E3077" s="466"/>
      <c r="F3077" s="466"/>
      <c r="G3077" s="466"/>
      <c r="H3077" s="466"/>
      <c r="I3077" s="466"/>
    </row>
    <row r="3078" spans="1:9" x14ac:dyDescent="0.2">
      <c r="A3078" s="466"/>
      <c r="B3078" s="466"/>
      <c r="C3078" s="466"/>
      <c r="D3078" s="466"/>
      <c r="E3078" s="466"/>
      <c r="F3078" s="466"/>
      <c r="G3078" s="466"/>
      <c r="H3078" s="466"/>
      <c r="I3078" s="466"/>
    </row>
    <row r="3079" spans="1:9" x14ac:dyDescent="0.2">
      <c r="A3079" s="466"/>
      <c r="B3079" s="466"/>
      <c r="C3079" s="466"/>
      <c r="D3079" s="466"/>
      <c r="E3079" s="466"/>
      <c r="F3079" s="466"/>
      <c r="G3079" s="466"/>
      <c r="H3079" s="466"/>
      <c r="I3079" s="466"/>
    </row>
    <row r="3080" spans="1:9" x14ac:dyDescent="0.2">
      <c r="A3080" s="466"/>
      <c r="B3080" s="466"/>
      <c r="C3080" s="466"/>
      <c r="D3080" s="466"/>
      <c r="E3080" s="466"/>
      <c r="F3080" s="466"/>
      <c r="G3080" s="466"/>
      <c r="H3080" s="466"/>
      <c r="I3080" s="466"/>
    </row>
    <row r="3081" spans="1:9" x14ac:dyDescent="0.2">
      <c r="A3081" s="466"/>
      <c r="B3081" s="466"/>
      <c r="C3081" s="466"/>
      <c r="D3081" s="466"/>
      <c r="E3081" s="466"/>
      <c r="F3081" s="466"/>
      <c r="G3081" s="466"/>
      <c r="H3081" s="466"/>
      <c r="I3081" s="466"/>
    </row>
    <row r="3082" spans="1:9" x14ac:dyDescent="0.2">
      <c r="A3082" s="466"/>
      <c r="B3082" s="466"/>
      <c r="C3082" s="466"/>
      <c r="D3082" s="466"/>
      <c r="E3082" s="466"/>
      <c r="F3082" s="466"/>
      <c r="G3082" s="466"/>
      <c r="H3082" s="466"/>
      <c r="I3082" s="466"/>
    </row>
    <row r="3083" spans="1:9" x14ac:dyDescent="0.2">
      <c r="A3083" s="466"/>
      <c r="B3083" s="466"/>
      <c r="C3083" s="466"/>
      <c r="D3083" s="466"/>
      <c r="E3083" s="466"/>
      <c r="F3083" s="466"/>
      <c r="G3083" s="466"/>
      <c r="H3083" s="466"/>
      <c r="I3083" s="466"/>
    </row>
    <row r="3084" spans="1:9" x14ac:dyDescent="0.2">
      <c r="A3084" s="466"/>
      <c r="B3084" s="466"/>
      <c r="C3084" s="466"/>
      <c r="D3084" s="466"/>
      <c r="E3084" s="466"/>
      <c r="F3084" s="466"/>
      <c r="G3084" s="466"/>
      <c r="H3084" s="466"/>
      <c r="I3084" s="466"/>
    </row>
    <row r="3085" spans="1:9" x14ac:dyDescent="0.2">
      <c r="A3085" s="466"/>
      <c r="B3085" s="466"/>
      <c r="C3085" s="466"/>
      <c r="D3085" s="466"/>
      <c r="E3085" s="466"/>
      <c r="F3085" s="466"/>
      <c r="G3085" s="466"/>
      <c r="H3085" s="466"/>
      <c r="I3085" s="466"/>
    </row>
    <row r="3086" spans="1:9" x14ac:dyDescent="0.2">
      <c r="A3086" s="466"/>
      <c r="B3086" s="466"/>
      <c r="C3086" s="466"/>
      <c r="D3086" s="466"/>
      <c r="E3086" s="466"/>
      <c r="F3086" s="466"/>
      <c r="G3086" s="466"/>
      <c r="H3086" s="466"/>
      <c r="I3086" s="466"/>
    </row>
    <row r="3087" spans="1:9" x14ac:dyDescent="0.2">
      <c r="A3087" s="466"/>
      <c r="B3087" s="466"/>
      <c r="C3087" s="466"/>
      <c r="D3087" s="466"/>
      <c r="E3087" s="466"/>
      <c r="F3087" s="466"/>
      <c r="G3087" s="466"/>
      <c r="H3087" s="466"/>
      <c r="I3087" s="466"/>
    </row>
    <row r="3088" spans="1:9" x14ac:dyDescent="0.2">
      <c r="A3088" s="466"/>
      <c r="B3088" s="466"/>
      <c r="C3088" s="466"/>
      <c r="D3088" s="466"/>
      <c r="E3088" s="466"/>
      <c r="F3088" s="466"/>
      <c r="G3088" s="466"/>
      <c r="H3088" s="466"/>
      <c r="I3088" s="466"/>
    </row>
    <row r="3089" spans="1:9" x14ac:dyDescent="0.2">
      <c r="A3089" s="466"/>
      <c r="B3089" s="466"/>
      <c r="C3089" s="466"/>
      <c r="D3089" s="466"/>
      <c r="E3089" s="466"/>
      <c r="F3089" s="466"/>
      <c r="G3089" s="466"/>
      <c r="H3089" s="466"/>
      <c r="I3089" s="466"/>
    </row>
    <row r="3090" spans="1:9" x14ac:dyDescent="0.2">
      <c r="A3090" s="466"/>
      <c r="B3090" s="466"/>
      <c r="C3090" s="466"/>
      <c r="D3090" s="466"/>
      <c r="E3090" s="466"/>
      <c r="F3090" s="466"/>
      <c r="G3090" s="466"/>
      <c r="H3090" s="466"/>
      <c r="I3090" s="466"/>
    </row>
    <row r="3091" spans="1:9" x14ac:dyDescent="0.2">
      <c r="A3091" s="466"/>
      <c r="B3091" s="466"/>
      <c r="C3091" s="466"/>
      <c r="D3091" s="466"/>
      <c r="E3091" s="466"/>
      <c r="F3091" s="466"/>
      <c r="G3091" s="466"/>
      <c r="H3091" s="466"/>
      <c r="I3091" s="466"/>
    </row>
    <row r="3092" spans="1:9" x14ac:dyDescent="0.2">
      <c r="A3092" s="466"/>
      <c r="B3092" s="466"/>
      <c r="C3092" s="466"/>
      <c r="D3092" s="466"/>
      <c r="E3092" s="466"/>
      <c r="F3092" s="466"/>
      <c r="G3092" s="466"/>
      <c r="H3092" s="466"/>
      <c r="I3092" s="466"/>
    </row>
    <row r="3093" spans="1:9" x14ac:dyDescent="0.2">
      <c r="A3093" s="466"/>
      <c r="B3093" s="466"/>
      <c r="C3093" s="466"/>
      <c r="D3093" s="466"/>
      <c r="E3093" s="466"/>
      <c r="F3093" s="466"/>
      <c r="G3093" s="466"/>
      <c r="H3093" s="466"/>
      <c r="I3093" s="466"/>
    </row>
    <row r="3094" spans="1:9" x14ac:dyDescent="0.2">
      <c r="A3094" s="466"/>
      <c r="B3094" s="466"/>
      <c r="C3094" s="466"/>
      <c r="D3094" s="466"/>
      <c r="E3094" s="466"/>
      <c r="F3094" s="466"/>
      <c r="G3094" s="466"/>
      <c r="H3094" s="466"/>
      <c r="I3094" s="466"/>
    </row>
    <row r="3095" spans="1:9" x14ac:dyDescent="0.2">
      <c r="A3095" s="466"/>
      <c r="B3095" s="466"/>
      <c r="C3095" s="466"/>
      <c r="D3095" s="466"/>
      <c r="E3095" s="466"/>
      <c r="F3095" s="466"/>
      <c r="G3095" s="466"/>
      <c r="H3095" s="466"/>
      <c r="I3095" s="466"/>
    </row>
    <row r="3096" spans="1:9" x14ac:dyDescent="0.2">
      <c r="A3096" s="466"/>
      <c r="B3096" s="466"/>
      <c r="C3096" s="466"/>
      <c r="D3096" s="466"/>
      <c r="E3096" s="466"/>
      <c r="F3096" s="466"/>
      <c r="G3096" s="466"/>
      <c r="H3096" s="466"/>
      <c r="I3096" s="466"/>
    </row>
    <row r="3097" spans="1:9" x14ac:dyDescent="0.2">
      <c r="A3097" s="466"/>
      <c r="B3097" s="466"/>
      <c r="C3097" s="466"/>
      <c r="D3097" s="466"/>
      <c r="E3097" s="466"/>
      <c r="F3097" s="466"/>
      <c r="G3097" s="466"/>
      <c r="H3097" s="466"/>
      <c r="I3097" s="466"/>
    </row>
    <row r="3098" spans="1:9" x14ac:dyDescent="0.2">
      <c r="A3098" s="466"/>
      <c r="B3098" s="466"/>
      <c r="C3098" s="466"/>
      <c r="D3098" s="466"/>
      <c r="E3098" s="466"/>
      <c r="F3098" s="466"/>
      <c r="G3098" s="466"/>
      <c r="H3098" s="466"/>
      <c r="I3098" s="466"/>
    </row>
    <row r="3099" spans="1:9" x14ac:dyDescent="0.2">
      <c r="A3099" s="466"/>
      <c r="B3099" s="466"/>
      <c r="C3099" s="466"/>
      <c r="D3099" s="466"/>
      <c r="E3099" s="466"/>
      <c r="F3099" s="466"/>
      <c r="G3099" s="466"/>
      <c r="H3099" s="466"/>
      <c r="I3099" s="466"/>
    </row>
    <row r="3100" spans="1:9" x14ac:dyDescent="0.2">
      <c r="A3100" s="466"/>
      <c r="B3100" s="466"/>
      <c r="C3100" s="466"/>
      <c r="D3100" s="466"/>
      <c r="E3100" s="466"/>
      <c r="F3100" s="466"/>
      <c r="G3100" s="466"/>
      <c r="H3100" s="466"/>
      <c r="I3100" s="466"/>
    </row>
    <row r="3101" spans="1:9" x14ac:dyDescent="0.2">
      <c r="A3101" s="466"/>
      <c r="B3101" s="466"/>
      <c r="C3101" s="466"/>
      <c r="D3101" s="466"/>
      <c r="E3101" s="466"/>
      <c r="F3101" s="466"/>
      <c r="G3101" s="466"/>
      <c r="H3101" s="466"/>
      <c r="I3101" s="466"/>
    </row>
    <row r="3102" spans="1:9" x14ac:dyDescent="0.2">
      <c r="A3102" s="466"/>
      <c r="B3102" s="466"/>
      <c r="C3102" s="466"/>
      <c r="D3102" s="466"/>
      <c r="E3102" s="466"/>
      <c r="F3102" s="466"/>
      <c r="G3102" s="466"/>
      <c r="H3102" s="466"/>
      <c r="I3102" s="466"/>
    </row>
    <row r="3103" spans="1:9" x14ac:dyDescent="0.2">
      <c r="A3103" s="466"/>
      <c r="B3103" s="466"/>
      <c r="C3103" s="466"/>
      <c r="D3103" s="466"/>
      <c r="E3103" s="466"/>
      <c r="F3103" s="466"/>
      <c r="G3103" s="466"/>
      <c r="H3103" s="466"/>
      <c r="I3103" s="466"/>
    </row>
    <row r="3104" spans="1:9" x14ac:dyDescent="0.2">
      <c r="A3104" s="466"/>
      <c r="B3104" s="466"/>
      <c r="C3104" s="466"/>
      <c r="D3104" s="466"/>
      <c r="E3104" s="466"/>
      <c r="F3104" s="466"/>
      <c r="G3104" s="466"/>
      <c r="H3104" s="466"/>
      <c r="I3104" s="466"/>
    </row>
    <row r="3105" spans="1:9" x14ac:dyDescent="0.2">
      <c r="A3105" s="466"/>
      <c r="B3105" s="466"/>
      <c r="C3105" s="466"/>
      <c r="D3105" s="466"/>
      <c r="E3105" s="466"/>
      <c r="F3105" s="466"/>
      <c r="G3105" s="466"/>
      <c r="H3105" s="466"/>
      <c r="I3105" s="466"/>
    </row>
    <row r="3106" spans="1:9" x14ac:dyDescent="0.2">
      <c r="A3106" s="466"/>
      <c r="B3106" s="466"/>
      <c r="C3106" s="466"/>
      <c r="D3106" s="466"/>
      <c r="E3106" s="466"/>
      <c r="F3106" s="466"/>
      <c r="G3106" s="466"/>
      <c r="H3106" s="466"/>
      <c r="I3106" s="466"/>
    </row>
    <row r="3107" spans="1:9" x14ac:dyDescent="0.2">
      <c r="A3107" s="466"/>
      <c r="B3107" s="466"/>
      <c r="C3107" s="466"/>
      <c r="D3107" s="466"/>
      <c r="E3107" s="466"/>
      <c r="F3107" s="466"/>
      <c r="G3107" s="466"/>
      <c r="H3107" s="466"/>
      <c r="I3107" s="466"/>
    </row>
    <row r="3108" spans="1:9" x14ac:dyDescent="0.2">
      <c r="A3108" s="466"/>
      <c r="B3108" s="466"/>
      <c r="C3108" s="466"/>
      <c r="D3108" s="466"/>
      <c r="E3108" s="466"/>
      <c r="F3108" s="466"/>
      <c r="G3108" s="466"/>
      <c r="H3108" s="466"/>
      <c r="I3108" s="466"/>
    </row>
    <row r="3109" spans="1:9" x14ac:dyDescent="0.2">
      <c r="A3109" s="466"/>
      <c r="B3109" s="466"/>
      <c r="C3109" s="466"/>
      <c r="D3109" s="466"/>
      <c r="E3109" s="466"/>
      <c r="F3109" s="466"/>
      <c r="G3109" s="466"/>
      <c r="H3109" s="466"/>
      <c r="I3109" s="466"/>
    </row>
    <row r="3110" spans="1:9" x14ac:dyDescent="0.2">
      <c r="A3110" s="466"/>
      <c r="B3110" s="466"/>
      <c r="C3110" s="466"/>
      <c r="D3110" s="466"/>
      <c r="E3110" s="466"/>
      <c r="F3110" s="466"/>
      <c r="G3110" s="466"/>
      <c r="H3110" s="466"/>
      <c r="I3110" s="466"/>
    </row>
    <row r="3111" spans="1:9" x14ac:dyDescent="0.2">
      <c r="A3111" s="466"/>
      <c r="B3111" s="466"/>
      <c r="C3111" s="466"/>
      <c r="D3111" s="466"/>
      <c r="E3111" s="466"/>
      <c r="F3111" s="466"/>
      <c r="G3111" s="466"/>
      <c r="H3111" s="466"/>
      <c r="I3111" s="466"/>
    </row>
    <row r="3112" spans="1:9" x14ac:dyDescent="0.2">
      <c r="A3112" s="466"/>
      <c r="B3112" s="466"/>
      <c r="C3112" s="466"/>
      <c r="D3112" s="466"/>
      <c r="E3112" s="466"/>
      <c r="F3112" s="466"/>
      <c r="G3112" s="466"/>
      <c r="H3112" s="466"/>
      <c r="I3112" s="466"/>
    </row>
    <row r="3113" spans="1:9" x14ac:dyDescent="0.2">
      <c r="A3113" s="466"/>
      <c r="B3113" s="466"/>
      <c r="C3113" s="466"/>
      <c r="D3113" s="466"/>
      <c r="E3113" s="466"/>
      <c r="F3113" s="466"/>
      <c r="G3113" s="466"/>
      <c r="H3113" s="466"/>
      <c r="I3113" s="466"/>
    </row>
    <row r="3114" spans="1:9" x14ac:dyDescent="0.2">
      <c r="A3114" s="466"/>
      <c r="B3114" s="466"/>
      <c r="C3114" s="466"/>
      <c r="D3114" s="466"/>
      <c r="E3114" s="466"/>
      <c r="F3114" s="466"/>
      <c r="G3114" s="466"/>
      <c r="H3114" s="466"/>
      <c r="I3114" s="466"/>
    </row>
    <row r="3115" spans="1:9" x14ac:dyDescent="0.2">
      <c r="A3115" s="466"/>
      <c r="B3115" s="466"/>
      <c r="C3115" s="466"/>
      <c r="D3115" s="466"/>
      <c r="E3115" s="466"/>
      <c r="F3115" s="466"/>
      <c r="G3115" s="466"/>
      <c r="H3115" s="466"/>
      <c r="I3115" s="466"/>
    </row>
    <row r="3116" spans="1:9" x14ac:dyDescent="0.2">
      <c r="A3116" s="466"/>
      <c r="B3116" s="466"/>
      <c r="C3116" s="466"/>
      <c r="D3116" s="466"/>
      <c r="E3116" s="466"/>
      <c r="F3116" s="466"/>
      <c r="G3116" s="466"/>
      <c r="H3116" s="466"/>
      <c r="I3116" s="466"/>
    </row>
    <row r="3117" spans="1:9" x14ac:dyDescent="0.2">
      <c r="A3117" s="466"/>
      <c r="B3117" s="466"/>
      <c r="C3117" s="466"/>
      <c r="D3117" s="466"/>
      <c r="E3117" s="466"/>
      <c r="F3117" s="466"/>
      <c r="G3117" s="466"/>
      <c r="H3117" s="466"/>
      <c r="I3117" s="466"/>
    </row>
    <row r="3118" spans="1:9" x14ac:dyDescent="0.2">
      <c r="A3118" s="466"/>
      <c r="B3118" s="466"/>
      <c r="C3118" s="466"/>
      <c r="D3118" s="466"/>
      <c r="E3118" s="466"/>
      <c r="F3118" s="466"/>
      <c r="G3118" s="466"/>
      <c r="H3118" s="466"/>
      <c r="I3118" s="466"/>
    </row>
    <row r="3119" spans="1:9" x14ac:dyDescent="0.2">
      <c r="A3119" s="466"/>
      <c r="B3119" s="466"/>
      <c r="C3119" s="466"/>
      <c r="D3119" s="466"/>
      <c r="E3119" s="466"/>
      <c r="F3119" s="466"/>
      <c r="G3119" s="466"/>
      <c r="H3119" s="466"/>
      <c r="I3119" s="466"/>
    </row>
    <row r="3120" spans="1:9" x14ac:dyDescent="0.2">
      <c r="A3120" s="466"/>
      <c r="B3120" s="466"/>
      <c r="C3120" s="466"/>
      <c r="D3120" s="466"/>
      <c r="E3120" s="466"/>
      <c r="F3120" s="466"/>
      <c r="G3120" s="466"/>
      <c r="H3120" s="466"/>
      <c r="I3120" s="466"/>
    </row>
    <row r="3121" spans="1:9" x14ac:dyDescent="0.2">
      <c r="A3121" s="466"/>
      <c r="B3121" s="466"/>
      <c r="C3121" s="466"/>
      <c r="D3121" s="466"/>
      <c r="E3121" s="466"/>
      <c r="F3121" s="466"/>
      <c r="G3121" s="466"/>
      <c r="H3121" s="466"/>
      <c r="I3121" s="466"/>
    </row>
    <row r="3122" spans="1:9" x14ac:dyDescent="0.2">
      <c r="A3122" s="466"/>
      <c r="B3122" s="466"/>
      <c r="C3122" s="466"/>
      <c r="D3122" s="466"/>
      <c r="E3122" s="466"/>
      <c r="F3122" s="466"/>
      <c r="G3122" s="466"/>
      <c r="H3122" s="466"/>
      <c r="I3122" s="466"/>
    </row>
    <row r="3123" spans="1:9" x14ac:dyDescent="0.2">
      <c r="A3123" s="466"/>
      <c r="B3123" s="466"/>
      <c r="C3123" s="466"/>
      <c r="D3123" s="466"/>
      <c r="E3123" s="466"/>
      <c r="F3123" s="466"/>
      <c r="G3123" s="466"/>
      <c r="H3123" s="466"/>
      <c r="I3123" s="466"/>
    </row>
    <row r="3124" spans="1:9" x14ac:dyDescent="0.2">
      <c r="A3124" s="466"/>
      <c r="B3124" s="466"/>
      <c r="F3124" s="466"/>
      <c r="G3124" s="466"/>
      <c r="H3124" s="466"/>
      <c r="I3124" s="466"/>
    </row>
    <row r="3125" spans="1:9" x14ac:dyDescent="0.2">
      <c r="A3125" s="466"/>
      <c r="B3125" s="466"/>
      <c r="F3125" s="466"/>
      <c r="G3125" s="466"/>
      <c r="H3125" s="466"/>
      <c r="I3125" s="466"/>
    </row>
    <row r="3126" spans="1:9" x14ac:dyDescent="0.2">
      <c r="A3126" s="466"/>
      <c r="B3126" s="466"/>
      <c r="F3126" s="466"/>
      <c r="G3126" s="466"/>
      <c r="H3126" s="466"/>
      <c r="I3126" s="466"/>
    </row>
    <row r="3127" spans="1:9" x14ac:dyDescent="0.2">
      <c r="A3127" s="466"/>
      <c r="B3127" s="466"/>
      <c r="F3127" s="466"/>
      <c r="G3127" s="466"/>
      <c r="H3127" s="466"/>
      <c r="I3127" s="466"/>
    </row>
    <row r="3128" spans="1:9" x14ac:dyDescent="0.2">
      <c r="A3128" s="466"/>
      <c r="B3128" s="466"/>
      <c r="F3128" s="466"/>
      <c r="G3128" s="466"/>
      <c r="H3128" s="466"/>
      <c r="I3128" s="466"/>
    </row>
    <row r="3129" spans="1:9" x14ac:dyDescent="0.2">
      <c r="A3129" s="466"/>
      <c r="B3129" s="466"/>
      <c r="F3129" s="466"/>
      <c r="G3129" s="466"/>
      <c r="H3129" s="466"/>
      <c r="I3129" s="466"/>
    </row>
    <row r="3130" spans="1:9" x14ac:dyDescent="0.2">
      <c r="A3130" s="466"/>
      <c r="B3130" s="466"/>
      <c r="F3130" s="466"/>
      <c r="G3130" s="466"/>
      <c r="H3130" s="466"/>
      <c r="I3130" s="466"/>
    </row>
    <row r="3131" spans="1:9" x14ac:dyDescent="0.2">
      <c r="A3131" s="466"/>
      <c r="B3131" s="466"/>
      <c r="F3131" s="466"/>
      <c r="G3131" s="466"/>
      <c r="H3131" s="466"/>
      <c r="I3131" s="466"/>
    </row>
    <row r="3132" spans="1:9" x14ac:dyDescent="0.2">
      <c r="A3132" s="466"/>
      <c r="B3132" s="466"/>
      <c r="F3132" s="466"/>
      <c r="G3132" s="466"/>
      <c r="H3132" s="466"/>
      <c r="I3132" s="466"/>
    </row>
    <row r="3133" spans="1:9" x14ac:dyDescent="0.2">
      <c r="A3133" s="466"/>
      <c r="B3133" s="466"/>
      <c r="F3133" s="466"/>
      <c r="G3133" s="466"/>
      <c r="H3133" s="466"/>
      <c r="I3133" s="466"/>
    </row>
    <row r="3134" spans="1:9" x14ac:dyDescent="0.2">
      <c r="A3134" s="466"/>
      <c r="B3134" s="466"/>
      <c r="F3134" s="466"/>
      <c r="G3134" s="466"/>
      <c r="H3134" s="466"/>
      <c r="I3134" s="466"/>
    </row>
    <row r="3135" spans="1:9" x14ac:dyDescent="0.2">
      <c r="A3135" s="466"/>
      <c r="B3135" s="466"/>
      <c r="F3135" s="466"/>
      <c r="G3135" s="466"/>
      <c r="H3135" s="466"/>
      <c r="I3135" s="466"/>
    </row>
    <row r="3136" spans="1:9" x14ac:dyDescent="0.2">
      <c r="A3136" s="466"/>
      <c r="B3136" s="466"/>
      <c r="F3136" s="466"/>
      <c r="G3136" s="466"/>
      <c r="H3136" s="466"/>
      <c r="I3136" s="466"/>
    </row>
    <row r="3137" spans="1:9" x14ac:dyDescent="0.2">
      <c r="A3137" s="466"/>
      <c r="B3137" s="466"/>
      <c r="F3137" s="466"/>
      <c r="G3137" s="466"/>
      <c r="H3137" s="466"/>
      <c r="I3137" s="466"/>
    </row>
    <row r="3138" spans="1:9" x14ac:dyDescent="0.2">
      <c r="A3138" s="466"/>
      <c r="B3138" s="466"/>
      <c r="F3138" s="466"/>
      <c r="G3138" s="466"/>
      <c r="H3138" s="466"/>
      <c r="I3138" s="466"/>
    </row>
    <row r="3139" spans="1:9" x14ac:dyDescent="0.2">
      <c r="A3139" s="466"/>
      <c r="B3139" s="466"/>
      <c r="F3139" s="466"/>
      <c r="G3139" s="466"/>
      <c r="H3139" s="466"/>
      <c r="I3139" s="466"/>
    </row>
    <row r="3140" spans="1:9" x14ac:dyDescent="0.2">
      <c r="A3140" s="466"/>
      <c r="B3140" s="466"/>
      <c r="F3140" s="466"/>
      <c r="G3140" s="466"/>
      <c r="H3140" s="466"/>
      <c r="I3140" s="466"/>
    </row>
    <row r="3141" spans="1:9" x14ac:dyDescent="0.2">
      <c r="A3141" s="466"/>
      <c r="B3141" s="466"/>
      <c r="F3141" s="466"/>
      <c r="G3141" s="466"/>
      <c r="H3141" s="466"/>
      <c r="I3141" s="466"/>
    </row>
    <row r="3142" spans="1:9" x14ac:dyDescent="0.2">
      <c r="A3142" s="466"/>
      <c r="B3142" s="466"/>
      <c r="F3142" s="466"/>
      <c r="G3142" s="466"/>
      <c r="H3142" s="466"/>
      <c r="I3142" s="466"/>
    </row>
    <row r="3143" spans="1:9" x14ac:dyDescent="0.2">
      <c r="A3143" s="466"/>
      <c r="B3143" s="466"/>
      <c r="F3143" s="466"/>
      <c r="G3143" s="466"/>
      <c r="H3143" s="466"/>
      <c r="I3143" s="466"/>
    </row>
    <row r="3144" spans="1:9" x14ac:dyDescent="0.2">
      <c r="A3144" s="466"/>
      <c r="B3144" s="466"/>
      <c r="F3144" s="466"/>
      <c r="G3144" s="466"/>
      <c r="H3144" s="466"/>
      <c r="I3144" s="466"/>
    </row>
    <row r="3145" spans="1:9" x14ac:dyDescent="0.2">
      <c r="A3145" s="466"/>
      <c r="B3145" s="466"/>
      <c r="F3145" s="466"/>
      <c r="G3145" s="466"/>
      <c r="H3145" s="466"/>
      <c r="I3145" s="466"/>
    </row>
    <row r="3146" spans="1:9" x14ac:dyDescent="0.2">
      <c r="A3146" s="466"/>
      <c r="B3146" s="466"/>
      <c r="F3146" s="466"/>
      <c r="G3146" s="466"/>
      <c r="H3146" s="466"/>
      <c r="I3146" s="466"/>
    </row>
    <row r="3147" spans="1:9" x14ac:dyDescent="0.2">
      <c r="A3147" s="466"/>
      <c r="B3147" s="466"/>
      <c r="F3147" s="466"/>
      <c r="G3147" s="466"/>
      <c r="H3147" s="466"/>
      <c r="I3147" s="466"/>
    </row>
    <row r="3148" spans="1:9" x14ac:dyDescent="0.2">
      <c r="A3148" s="466"/>
      <c r="B3148" s="466"/>
      <c r="F3148" s="466"/>
      <c r="G3148" s="466"/>
      <c r="H3148" s="466"/>
      <c r="I3148" s="466"/>
    </row>
    <row r="3149" spans="1:9" x14ac:dyDescent="0.2">
      <c r="A3149" s="466"/>
      <c r="B3149" s="466"/>
      <c r="F3149" s="466"/>
      <c r="G3149" s="466"/>
      <c r="H3149" s="466"/>
      <c r="I3149" s="466"/>
    </row>
    <row r="3150" spans="1:9" x14ac:dyDescent="0.2">
      <c r="A3150" s="466"/>
      <c r="B3150" s="466"/>
      <c r="F3150" s="466"/>
      <c r="G3150" s="466"/>
      <c r="H3150" s="466"/>
      <c r="I3150" s="466"/>
    </row>
    <row r="3151" spans="1:9" x14ac:dyDescent="0.2">
      <c r="A3151" s="466"/>
      <c r="B3151" s="466"/>
      <c r="F3151" s="466"/>
      <c r="G3151" s="466"/>
      <c r="H3151" s="466"/>
      <c r="I3151" s="466"/>
    </row>
    <row r="3152" spans="1:9" x14ac:dyDescent="0.2">
      <c r="A3152" s="466"/>
      <c r="B3152" s="466"/>
      <c r="F3152" s="466"/>
      <c r="G3152" s="466"/>
      <c r="H3152" s="466"/>
      <c r="I3152" s="466"/>
    </row>
    <row r="3153" spans="1:9" x14ac:dyDescent="0.2">
      <c r="A3153" s="466"/>
      <c r="B3153" s="466"/>
      <c r="F3153" s="466"/>
      <c r="G3153" s="466"/>
      <c r="H3153" s="466"/>
      <c r="I3153" s="466"/>
    </row>
    <row r="3154" spans="1:9" x14ac:dyDescent="0.2">
      <c r="A3154" s="466"/>
      <c r="B3154" s="466"/>
      <c r="F3154" s="466"/>
      <c r="G3154" s="466"/>
      <c r="H3154" s="466"/>
      <c r="I3154" s="466"/>
    </row>
    <row r="3155" spans="1:9" x14ac:dyDescent="0.2">
      <c r="A3155" s="466"/>
      <c r="B3155" s="466"/>
      <c r="F3155" s="466"/>
      <c r="G3155" s="466"/>
      <c r="H3155" s="466"/>
      <c r="I3155" s="466"/>
    </row>
    <row r="3156" spans="1:9" x14ac:dyDescent="0.2">
      <c r="A3156" s="466"/>
      <c r="B3156" s="466"/>
      <c r="F3156" s="466"/>
      <c r="G3156" s="466"/>
      <c r="H3156" s="466"/>
      <c r="I3156" s="466"/>
    </row>
    <row r="3157" spans="1:9" x14ac:dyDescent="0.2">
      <c r="A3157" s="466"/>
      <c r="B3157" s="466"/>
      <c r="F3157" s="466"/>
      <c r="G3157" s="466"/>
      <c r="H3157" s="466"/>
      <c r="I3157" s="466"/>
    </row>
    <row r="3158" spans="1:9" x14ac:dyDescent="0.2">
      <c r="A3158" s="466"/>
      <c r="B3158" s="466"/>
      <c r="F3158" s="466"/>
      <c r="G3158" s="466"/>
      <c r="H3158" s="466"/>
      <c r="I3158" s="466"/>
    </row>
    <row r="3159" spans="1:9" x14ac:dyDescent="0.2">
      <c r="A3159" s="466"/>
      <c r="B3159" s="466"/>
      <c r="F3159" s="466"/>
      <c r="G3159" s="466"/>
      <c r="H3159" s="466"/>
      <c r="I3159" s="466"/>
    </row>
    <row r="3160" spans="1:9" x14ac:dyDescent="0.2">
      <c r="A3160" s="466"/>
      <c r="B3160" s="466"/>
      <c r="F3160" s="466"/>
      <c r="G3160" s="466"/>
      <c r="H3160" s="466"/>
      <c r="I3160" s="466"/>
    </row>
    <row r="3161" spans="1:9" x14ac:dyDescent="0.2">
      <c r="A3161" s="466"/>
      <c r="B3161" s="466"/>
      <c r="F3161" s="466"/>
      <c r="G3161" s="466"/>
      <c r="H3161" s="466"/>
      <c r="I3161" s="466"/>
    </row>
    <row r="3162" spans="1:9" x14ac:dyDescent="0.2">
      <c r="A3162" s="466"/>
      <c r="B3162" s="466"/>
      <c r="F3162" s="466"/>
      <c r="G3162" s="466"/>
      <c r="H3162" s="466"/>
      <c r="I3162" s="466"/>
    </row>
    <row r="3163" spans="1:9" x14ac:dyDescent="0.2">
      <c r="A3163" s="466"/>
      <c r="B3163" s="466"/>
      <c r="F3163" s="466"/>
      <c r="G3163" s="466"/>
      <c r="H3163" s="466"/>
      <c r="I3163" s="466"/>
    </row>
    <row r="3164" spans="1:9" x14ac:dyDescent="0.2">
      <c r="A3164" s="466"/>
      <c r="B3164" s="466"/>
      <c r="F3164" s="466"/>
      <c r="G3164" s="466"/>
      <c r="H3164" s="466"/>
      <c r="I3164" s="466"/>
    </row>
    <row r="3165" spans="1:9" x14ac:dyDescent="0.2">
      <c r="A3165" s="466"/>
      <c r="B3165" s="466"/>
      <c r="F3165" s="466"/>
      <c r="G3165" s="466"/>
      <c r="H3165" s="466"/>
      <c r="I3165" s="466"/>
    </row>
    <row r="3166" spans="1:9" x14ac:dyDescent="0.2">
      <c r="A3166" s="466"/>
      <c r="B3166" s="466"/>
      <c r="F3166" s="466"/>
      <c r="G3166" s="466"/>
      <c r="H3166" s="466"/>
      <c r="I3166" s="466"/>
    </row>
    <row r="3167" spans="1:9" x14ac:dyDescent="0.2">
      <c r="A3167" s="466"/>
      <c r="B3167" s="466"/>
      <c r="F3167" s="466"/>
      <c r="G3167" s="466"/>
      <c r="H3167" s="466"/>
      <c r="I3167" s="466"/>
    </row>
    <row r="3168" spans="1:9" x14ac:dyDescent="0.2">
      <c r="A3168" s="466"/>
      <c r="B3168" s="466"/>
      <c r="F3168" s="466"/>
      <c r="G3168" s="466"/>
      <c r="H3168" s="466"/>
      <c r="I3168" s="466"/>
    </row>
    <row r="3169" spans="1:9" x14ac:dyDescent="0.2">
      <c r="A3169" s="466"/>
      <c r="B3169" s="466"/>
      <c r="F3169" s="466"/>
      <c r="G3169" s="466"/>
      <c r="H3169" s="466"/>
      <c r="I3169" s="466"/>
    </row>
    <row r="3170" spans="1:9" x14ac:dyDescent="0.2">
      <c r="A3170" s="466"/>
      <c r="B3170" s="466"/>
      <c r="F3170" s="466"/>
      <c r="G3170" s="466"/>
      <c r="H3170" s="466"/>
      <c r="I3170" s="466"/>
    </row>
    <row r="3171" spans="1:9" x14ac:dyDescent="0.2">
      <c r="A3171" s="466"/>
      <c r="B3171" s="466"/>
      <c r="F3171" s="466"/>
      <c r="G3171" s="466"/>
      <c r="H3171" s="466"/>
      <c r="I3171" s="466"/>
    </row>
    <row r="3172" spans="1:9" x14ac:dyDescent="0.2">
      <c r="A3172" s="466"/>
      <c r="B3172" s="466"/>
      <c r="F3172" s="466"/>
      <c r="G3172" s="466"/>
      <c r="H3172" s="466"/>
      <c r="I3172" s="466"/>
    </row>
    <row r="3173" spans="1:9" x14ac:dyDescent="0.2">
      <c r="A3173" s="466"/>
      <c r="B3173" s="466"/>
      <c r="F3173" s="466"/>
      <c r="G3173" s="466"/>
      <c r="H3173" s="466"/>
      <c r="I3173" s="466"/>
    </row>
    <row r="3174" spans="1:9" x14ac:dyDescent="0.2">
      <c r="A3174" s="466"/>
      <c r="B3174" s="466"/>
      <c r="F3174" s="466"/>
      <c r="G3174" s="466"/>
      <c r="H3174" s="466"/>
      <c r="I3174" s="466"/>
    </row>
    <row r="3175" spans="1:9" x14ac:dyDescent="0.2">
      <c r="A3175" s="466"/>
      <c r="B3175" s="466"/>
      <c r="F3175" s="466"/>
      <c r="G3175" s="466"/>
      <c r="H3175" s="466"/>
      <c r="I3175" s="466"/>
    </row>
    <row r="3176" spans="1:9" x14ac:dyDescent="0.2">
      <c r="A3176" s="466"/>
      <c r="B3176" s="466"/>
      <c r="F3176" s="466"/>
      <c r="G3176" s="466"/>
    </row>
    <row r="3177" spans="1:9" x14ac:dyDescent="0.2">
      <c r="A3177" s="466"/>
      <c r="B3177" s="466"/>
    </row>
    <row r="3178" spans="1:9" x14ac:dyDescent="0.2">
      <c r="A3178" s="466"/>
      <c r="B3178" s="466"/>
    </row>
    <row r="3179" spans="1:9" x14ac:dyDescent="0.2">
      <c r="A3179" s="466"/>
      <c r="B3179" s="466"/>
    </row>
    <row r="3180" spans="1:9" x14ac:dyDescent="0.2">
      <c r="A3180" s="466"/>
      <c r="B3180" s="466"/>
    </row>
    <row r="3181" spans="1:9" x14ac:dyDescent="0.2">
      <c r="A3181" s="466"/>
      <c r="B3181" s="466"/>
    </row>
    <row r="3182" spans="1:9" x14ac:dyDescent="0.2">
      <c r="A3182" s="466"/>
      <c r="B3182" s="466"/>
    </row>
    <row r="3183" spans="1:9" x14ac:dyDescent="0.2">
      <c r="A3183" s="466"/>
      <c r="B3183" s="466"/>
    </row>
    <row r="3184" spans="1:9" x14ac:dyDescent="0.2">
      <c r="A3184" s="466"/>
      <c r="B3184" s="466"/>
    </row>
    <row r="3185" spans="1:2" x14ac:dyDescent="0.2">
      <c r="A3185" s="466"/>
      <c r="B3185" s="466"/>
    </row>
    <row r="3186" spans="1:2" x14ac:dyDescent="0.2">
      <c r="A3186" s="466"/>
      <c r="B3186" s="466"/>
    </row>
    <row r="3187" spans="1:2" x14ac:dyDescent="0.2">
      <c r="A3187" s="466"/>
      <c r="B3187" s="466"/>
    </row>
    <row r="3188" spans="1:2" x14ac:dyDescent="0.2">
      <c r="A3188" s="466"/>
      <c r="B3188" s="466"/>
    </row>
    <row r="3189" spans="1:2" x14ac:dyDescent="0.2">
      <c r="A3189" s="466"/>
      <c r="B3189" s="466"/>
    </row>
    <row r="3190" spans="1:2" x14ac:dyDescent="0.2">
      <c r="A3190" s="466"/>
      <c r="B3190" s="466"/>
    </row>
    <row r="3191" spans="1:2" x14ac:dyDescent="0.2">
      <c r="A3191" s="466"/>
      <c r="B3191" s="466"/>
    </row>
    <row r="3192" spans="1:2" x14ac:dyDescent="0.2">
      <c r="A3192" s="466"/>
      <c r="B3192" s="466"/>
    </row>
    <row r="3193" spans="1:2" x14ac:dyDescent="0.2">
      <c r="A3193" s="466"/>
      <c r="B3193" s="466"/>
    </row>
    <row r="3194" spans="1:2" x14ac:dyDescent="0.2">
      <c r="A3194" s="466"/>
      <c r="B3194" s="466"/>
    </row>
    <row r="3195" spans="1:2" x14ac:dyDescent="0.2">
      <c r="A3195" s="466"/>
      <c r="B3195" s="466"/>
    </row>
    <row r="3196" spans="1:2" x14ac:dyDescent="0.2">
      <c r="A3196" s="466"/>
      <c r="B3196" s="466"/>
    </row>
    <row r="3197" spans="1:2" x14ac:dyDescent="0.2">
      <c r="A3197" s="466"/>
      <c r="B3197" s="466"/>
    </row>
    <row r="3198" spans="1:2" x14ac:dyDescent="0.2">
      <c r="A3198" s="466"/>
      <c r="B3198" s="466"/>
    </row>
    <row r="3199" spans="1:2" x14ac:dyDescent="0.2">
      <c r="A3199" s="466"/>
      <c r="B3199" s="466"/>
    </row>
    <row r="3200" spans="1:2" x14ac:dyDescent="0.2">
      <c r="A3200" s="466"/>
      <c r="B3200" s="466"/>
    </row>
    <row r="3201" spans="1:2" x14ac:dyDescent="0.2">
      <c r="A3201" s="466"/>
      <c r="B3201" s="466"/>
    </row>
    <row r="3202" spans="1:2" x14ac:dyDescent="0.2">
      <c r="A3202" s="466"/>
      <c r="B3202" s="466"/>
    </row>
    <row r="3203" spans="1:2" x14ac:dyDescent="0.2">
      <c r="A3203" s="466"/>
      <c r="B3203" s="466"/>
    </row>
    <row r="3204" spans="1:2" x14ac:dyDescent="0.2">
      <c r="A3204" s="466"/>
      <c r="B3204" s="466"/>
    </row>
    <row r="3205" spans="1:2" x14ac:dyDescent="0.2">
      <c r="A3205" s="466"/>
      <c r="B3205" s="466"/>
    </row>
    <row r="3206" spans="1:2" x14ac:dyDescent="0.2">
      <c r="A3206" s="466"/>
      <c r="B3206" s="466"/>
    </row>
    <row r="3207" spans="1:2" x14ac:dyDescent="0.2">
      <c r="A3207" s="466"/>
      <c r="B3207" s="466"/>
    </row>
    <row r="3208" spans="1:2" x14ac:dyDescent="0.2">
      <c r="A3208" s="466"/>
      <c r="B3208" s="466"/>
    </row>
    <row r="3209" spans="1:2" x14ac:dyDescent="0.2">
      <c r="A3209" s="466"/>
      <c r="B3209" s="466"/>
    </row>
    <row r="3210" spans="1:2" x14ac:dyDescent="0.2">
      <c r="A3210" s="466"/>
      <c r="B3210" s="466"/>
    </row>
    <row r="3211" spans="1:2" x14ac:dyDescent="0.2">
      <c r="A3211" s="466"/>
      <c r="B3211" s="466"/>
    </row>
    <row r="3212" spans="1:2" x14ac:dyDescent="0.2">
      <c r="A3212" s="466"/>
      <c r="B3212" s="466"/>
    </row>
    <row r="3213" spans="1:2" x14ac:dyDescent="0.2">
      <c r="A3213" s="466"/>
      <c r="B3213" s="466"/>
    </row>
    <row r="3214" spans="1:2" x14ac:dyDescent="0.2">
      <c r="A3214" s="466"/>
      <c r="B3214" s="466"/>
    </row>
    <row r="3215" spans="1:2" x14ac:dyDescent="0.2">
      <c r="A3215" s="466"/>
      <c r="B3215" s="466"/>
    </row>
    <row r="3216" spans="1:2" x14ac:dyDescent="0.2">
      <c r="A3216" s="466"/>
      <c r="B3216" s="466"/>
    </row>
    <row r="3217" spans="1:2" x14ac:dyDescent="0.2">
      <c r="A3217" s="466"/>
      <c r="B3217" s="466"/>
    </row>
    <row r="3218" spans="1:2" x14ac:dyDescent="0.2">
      <c r="A3218" s="466"/>
      <c r="B3218" s="466"/>
    </row>
    <row r="3219" spans="1:2" x14ac:dyDescent="0.2">
      <c r="A3219" s="466"/>
      <c r="B3219" s="466"/>
    </row>
    <row r="3220" spans="1:2" x14ac:dyDescent="0.2">
      <c r="A3220" s="466"/>
      <c r="B3220" s="466"/>
    </row>
    <row r="3221" spans="1:2" x14ac:dyDescent="0.2">
      <c r="A3221" s="466"/>
      <c r="B3221" s="466"/>
    </row>
    <row r="3222" spans="1:2" x14ac:dyDescent="0.2">
      <c r="A3222" s="466"/>
      <c r="B3222" s="466"/>
    </row>
    <row r="3223" spans="1:2" x14ac:dyDescent="0.2">
      <c r="A3223" s="466"/>
      <c r="B3223" s="466"/>
    </row>
    <row r="3224" spans="1:2" x14ac:dyDescent="0.2">
      <c r="A3224" s="466"/>
      <c r="B3224" s="466"/>
    </row>
    <row r="3225" spans="1:2" x14ac:dyDescent="0.2">
      <c r="A3225" s="466"/>
      <c r="B3225" s="466"/>
    </row>
    <row r="3226" spans="1:2" x14ac:dyDescent="0.2">
      <c r="A3226" s="466"/>
      <c r="B3226" s="466"/>
    </row>
    <row r="3227" spans="1:2" x14ac:dyDescent="0.2">
      <c r="A3227" s="466"/>
      <c r="B3227" s="466"/>
    </row>
    <row r="3228" spans="1:2" x14ac:dyDescent="0.2">
      <c r="A3228" s="466"/>
      <c r="B3228" s="466"/>
    </row>
    <row r="3229" spans="1:2" x14ac:dyDescent="0.2">
      <c r="A3229" s="466"/>
      <c r="B3229" s="466"/>
    </row>
    <row r="3230" spans="1:2" x14ac:dyDescent="0.2">
      <c r="A3230" s="466"/>
      <c r="B3230" s="466"/>
    </row>
    <row r="3231" spans="1:2" x14ac:dyDescent="0.2">
      <c r="A3231" s="466"/>
      <c r="B3231" s="466"/>
    </row>
    <row r="3232" spans="1:2" x14ac:dyDescent="0.2">
      <c r="A3232" s="466"/>
      <c r="B3232" s="466"/>
    </row>
    <row r="3233" spans="1:2" x14ac:dyDescent="0.2">
      <c r="A3233" s="466"/>
      <c r="B3233" s="466"/>
    </row>
    <row r="3234" spans="1:2" x14ac:dyDescent="0.2">
      <c r="A3234" s="466"/>
      <c r="B3234" s="466"/>
    </row>
    <row r="3235" spans="1:2" x14ac:dyDescent="0.2">
      <c r="A3235" s="466"/>
      <c r="B3235" s="466"/>
    </row>
    <row r="3236" spans="1:2" x14ac:dyDescent="0.2">
      <c r="A3236" s="466"/>
      <c r="B3236" s="466"/>
    </row>
    <row r="3237" spans="1:2" x14ac:dyDescent="0.2">
      <c r="A3237" s="466"/>
      <c r="B3237" s="466"/>
    </row>
    <row r="3238" spans="1:2" x14ac:dyDescent="0.2">
      <c r="A3238" s="466"/>
      <c r="B3238" s="466"/>
    </row>
    <row r="3239" spans="1:2" x14ac:dyDescent="0.2">
      <c r="A3239" s="466"/>
      <c r="B3239" s="466"/>
    </row>
    <row r="3240" spans="1:2" x14ac:dyDescent="0.2">
      <c r="A3240" s="466"/>
      <c r="B3240" s="466"/>
    </row>
    <row r="3241" spans="1:2" x14ac:dyDescent="0.2">
      <c r="A3241" s="466"/>
      <c r="B3241" s="466"/>
    </row>
    <row r="3242" spans="1:2" x14ac:dyDescent="0.2">
      <c r="A3242" s="466"/>
      <c r="B3242" s="466"/>
    </row>
    <row r="3243" spans="1:2" x14ac:dyDescent="0.2">
      <c r="A3243" s="466"/>
      <c r="B3243" s="466"/>
    </row>
    <row r="3244" spans="1:2" x14ac:dyDescent="0.2">
      <c r="A3244" s="466"/>
      <c r="B3244" s="466"/>
    </row>
    <row r="3245" spans="1:2" x14ac:dyDescent="0.2">
      <c r="A3245" s="466"/>
      <c r="B3245" s="466"/>
    </row>
    <row r="3246" spans="1:2" x14ac:dyDescent="0.2">
      <c r="A3246" s="466"/>
      <c r="B3246" s="466"/>
    </row>
    <row r="3247" spans="1:2" x14ac:dyDescent="0.2">
      <c r="A3247" s="466"/>
      <c r="B3247" s="466"/>
    </row>
    <row r="3248" spans="1:2" x14ac:dyDescent="0.2">
      <c r="A3248" s="466"/>
      <c r="B3248" s="466"/>
    </row>
    <row r="3249" spans="1:2" x14ac:dyDescent="0.2">
      <c r="A3249" s="466"/>
      <c r="B3249" s="466"/>
    </row>
    <row r="3250" spans="1:2" x14ac:dyDescent="0.2">
      <c r="A3250" s="466"/>
      <c r="B3250" s="466"/>
    </row>
    <row r="3251" spans="1:2" x14ac:dyDescent="0.2">
      <c r="A3251" s="466"/>
      <c r="B3251" s="466"/>
    </row>
    <row r="3252" spans="1:2" x14ac:dyDescent="0.2">
      <c r="A3252" s="466"/>
      <c r="B3252" s="466"/>
    </row>
    <row r="3253" spans="1:2" x14ac:dyDescent="0.2">
      <c r="A3253" s="466"/>
      <c r="B3253" s="466"/>
    </row>
    <row r="3254" spans="1:2" x14ac:dyDescent="0.2">
      <c r="A3254" s="466"/>
      <c r="B3254" s="466"/>
    </row>
    <row r="3255" spans="1:2" x14ac:dyDescent="0.2">
      <c r="A3255" s="466"/>
      <c r="B3255" s="466"/>
    </row>
    <row r="3256" spans="1:2" x14ac:dyDescent="0.2">
      <c r="A3256" s="466"/>
      <c r="B3256" s="466"/>
    </row>
    <row r="3257" spans="1:2" x14ac:dyDescent="0.2">
      <c r="A3257" s="466"/>
      <c r="B3257" s="466"/>
    </row>
    <row r="3258" spans="1:2" x14ac:dyDescent="0.2">
      <c r="A3258" s="466"/>
      <c r="B3258" s="466"/>
    </row>
    <row r="3259" spans="1:2" x14ac:dyDescent="0.2">
      <c r="A3259" s="466"/>
      <c r="B3259" s="466"/>
    </row>
    <row r="3260" spans="1:2" x14ac:dyDescent="0.2">
      <c r="A3260" s="466"/>
      <c r="B3260" s="466"/>
    </row>
    <row r="3261" spans="1:2" x14ac:dyDescent="0.2">
      <c r="A3261" s="466"/>
      <c r="B3261" s="466"/>
    </row>
    <row r="3262" spans="1:2" x14ac:dyDescent="0.2">
      <c r="A3262" s="466"/>
      <c r="B3262" s="466"/>
    </row>
    <row r="3263" spans="1:2" x14ac:dyDescent="0.2">
      <c r="A3263" s="466"/>
      <c r="B3263" s="466"/>
    </row>
    <row r="3264" spans="1:2" x14ac:dyDescent="0.2">
      <c r="A3264" s="466"/>
      <c r="B3264" s="466"/>
    </row>
    <row r="3265" spans="1:2" x14ac:dyDescent="0.2">
      <c r="A3265" s="466"/>
      <c r="B3265" s="466"/>
    </row>
    <row r="3266" spans="1:2" x14ac:dyDescent="0.2">
      <c r="A3266" s="466"/>
      <c r="B3266" s="466"/>
    </row>
    <row r="3267" spans="1:2" x14ac:dyDescent="0.2">
      <c r="A3267" s="466"/>
      <c r="B3267" s="466"/>
    </row>
    <row r="3268" spans="1:2" x14ac:dyDescent="0.2">
      <c r="A3268" s="466"/>
      <c r="B3268" s="466"/>
    </row>
    <row r="3269" spans="1:2" x14ac:dyDescent="0.2">
      <c r="A3269" s="466"/>
      <c r="B3269" s="466"/>
    </row>
    <row r="3270" spans="1:2" x14ac:dyDescent="0.2">
      <c r="A3270" s="466"/>
      <c r="B3270" s="466"/>
    </row>
    <row r="3271" spans="1:2" x14ac:dyDescent="0.2">
      <c r="A3271" s="466"/>
      <c r="B3271" s="466"/>
    </row>
    <row r="3272" spans="1:2" x14ac:dyDescent="0.2">
      <c r="A3272" s="466"/>
      <c r="B3272" s="466"/>
    </row>
    <row r="3273" spans="1:2" x14ac:dyDescent="0.2">
      <c r="A3273" s="466"/>
      <c r="B3273" s="466"/>
    </row>
    <row r="3274" spans="1:2" x14ac:dyDescent="0.2">
      <c r="A3274" s="466"/>
      <c r="B3274" s="466"/>
    </row>
    <row r="3275" spans="1:2" x14ac:dyDescent="0.2">
      <c r="A3275" s="466"/>
      <c r="B3275" s="466"/>
    </row>
    <row r="3276" spans="1:2" x14ac:dyDescent="0.2">
      <c r="A3276" s="466"/>
      <c r="B3276" s="466"/>
    </row>
    <row r="3277" spans="1:2" x14ac:dyDescent="0.2">
      <c r="A3277" s="466"/>
      <c r="B3277" s="466"/>
    </row>
  </sheetData>
  <sheetProtection password="E1D9" sheet="1" objects="1" scenarios="1"/>
  <mergeCells count="20">
    <mergeCell ref="V23:X23"/>
    <mergeCell ref="A3:G3"/>
    <mergeCell ref="I3:O3"/>
    <mergeCell ref="A21:G21"/>
    <mergeCell ref="I21:O21"/>
    <mergeCell ref="S23:U23"/>
    <mergeCell ref="A39:G39"/>
    <mergeCell ref="I39:O39"/>
    <mergeCell ref="S44:U44"/>
    <mergeCell ref="V44:X44"/>
    <mergeCell ref="A57:G57"/>
    <mergeCell ref="I57:O57"/>
    <mergeCell ref="A129:G129"/>
    <mergeCell ref="A75:G75"/>
    <mergeCell ref="I75:O75"/>
    <mergeCell ref="A93:G93"/>
    <mergeCell ref="I93:O93"/>
    <mergeCell ref="A111:G111"/>
    <mergeCell ref="I111:O111"/>
    <mergeCell ref="I129:O129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0"/>
  <sheetViews>
    <sheetView workbookViewId="0"/>
  </sheetViews>
  <sheetFormatPr defaultRowHeight="12.75" x14ac:dyDescent="0.2"/>
  <cols>
    <col min="1" max="1" width="9.7109375" style="16" customWidth="1"/>
    <col min="2" max="2" width="7.7109375" style="34" customWidth="1"/>
    <col min="3" max="3" width="8.28515625" style="16" customWidth="1"/>
    <col min="4" max="4" width="8.85546875" style="16" customWidth="1"/>
    <col min="5" max="5" width="8.42578125" style="16" customWidth="1"/>
    <col min="6" max="6" width="8.85546875" style="16" customWidth="1"/>
    <col min="7" max="7" width="8.5703125" style="16" customWidth="1"/>
    <col min="8" max="8" width="8.7109375" style="16" customWidth="1"/>
    <col min="9" max="9" width="8.140625" style="16" customWidth="1"/>
    <col min="10" max="11" width="8.7109375" style="136" customWidth="1"/>
    <col min="12" max="16" width="9.140625" style="136"/>
    <col min="17" max="31" width="9.140625" style="481"/>
    <col min="32" max="35" width="9.140625" style="482"/>
    <col min="36" max="256" width="9.140625" style="16"/>
    <col min="257" max="257" width="9.7109375" style="16" customWidth="1"/>
    <col min="258" max="267" width="7.7109375" style="16" customWidth="1"/>
    <col min="268" max="512" width="9.140625" style="16"/>
    <col min="513" max="513" width="9.7109375" style="16" customWidth="1"/>
    <col min="514" max="523" width="7.7109375" style="16" customWidth="1"/>
    <col min="524" max="768" width="9.140625" style="16"/>
    <col min="769" max="769" width="9.7109375" style="16" customWidth="1"/>
    <col min="770" max="779" width="7.7109375" style="16" customWidth="1"/>
    <col min="780" max="1024" width="9.140625" style="16"/>
    <col min="1025" max="1025" width="9.7109375" style="16" customWidth="1"/>
    <col min="1026" max="1035" width="7.7109375" style="16" customWidth="1"/>
    <col min="1036" max="1280" width="9.140625" style="16"/>
    <col min="1281" max="1281" width="9.7109375" style="16" customWidth="1"/>
    <col min="1282" max="1291" width="7.7109375" style="16" customWidth="1"/>
    <col min="1292" max="1536" width="9.140625" style="16"/>
    <col min="1537" max="1537" width="9.7109375" style="16" customWidth="1"/>
    <col min="1538" max="1547" width="7.7109375" style="16" customWidth="1"/>
    <col min="1548" max="1792" width="9.140625" style="16"/>
    <col min="1793" max="1793" width="9.7109375" style="16" customWidth="1"/>
    <col min="1794" max="1803" width="7.7109375" style="16" customWidth="1"/>
    <col min="1804" max="2048" width="9.140625" style="16"/>
    <col min="2049" max="2049" width="9.7109375" style="16" customWidth="1"/>
    <col min="2050" max="2059" width="7.7109375" style="16" customWidth="1"/>
    <col min="2060" max="2304" width="9.140625" style="16"/>
    <col min="2305" max="2305" width="9.7109375" style="16" customWidth="1"/>
    <col min="2306" max="2315" width="7.7109375" style="16" customWidth="1"/>
    <col min="2316" max="2560" width="9.140625" style="16"/>
    <col min="2561" max="2561" width="9.7109375" style="16" customWidth="1"/>
    <col min="2562" max="2571" width="7.7109375" style="16" customWidth="1"/>
    <col min="2572" max="2816" width="9.140625" style="16"/>
    <col min="2817" max="2817" width="9.7109375" style="16" customWidth="1"/>
    <col min="2818" max="2827" width="7.7109375" style="16" customWidth="1"/>
    <col min="2828" max="3072" width="9.140625" style="16"/>
    <col min="3073" max="3073" width="9.7109375" style="16" customWidth="1"/>
    <col min="3074" max="3083" width="7.7109375" style="16" customWidth="1"/>
    <col min="3084" max="3328" width="9.140625" style="16"/>
    <col min="3329" max="3329" width="9.7109375" style="16" customWidth="1"/>
    <col min="3330" max="3339" width="7.7109375" style="16" customWidth="1"/>
    <col min="3340" max="3584" width="9.140625" style="16"/>
    <col min="3585" max="3585" width="9.7109375" style="16" customWidth="1"/>
    <col min="3586" max="3595" width="7.7109375" style="16" customWidth="1"/>
    <col min="3596" max="3840" width="9.140625" style="16"/>
    <col min="3841" max="3841" width="9.7109375" style="16" customWidth="1"/>
    <col min="3842" max="3851" width="7.7109375" style="16" customWidth="1"/>
    <col min="3852" max="4096" width="9.140625" style="16"/>
    <col min="4097" max="4097" width="9.7109375" style="16" customWidth="1"/>
    <col min="4098" max="4107" width="7.7109375" style="16" customWidth="1"/>
    <col min="4108" max="4352" width="9.140625" style="16"/>
    <col min="4353" max="4353" width="9.7109375" style="16" customWidth="1"/>
    <col min="4354" max="4363" width="7.7109375" style="16" customWidth="1"/>
    <col min="4364" max="4608" width="9.140625" style="16"/>
    <col min="4609" max="4609" width="9.7109375" style="16" customWidth="1"/>
    <col min="4610" max="4619" width="7.7109375" style="16" customWidth="1"/>
    <col min="4620" max="4864" width="9.140625" style="16"/>
    <col min="4865" max="4865" width="9.7109375" style="16" customWidth="1"/>
    <col min="4866" max="4875" width="7.7109375" style="16" customWidth="1"/>
    <col min="4876" max="5120" width="9.140625" style="16"/>
    <col min="5121" max="5121" width="9.7109375" style="16" customWidth="1"/>
    <col min="5122" max="5131" width="7.7109375" style="16" customWidth="1"/>
    <col min="5132" max="5376" width="9.140625" style="16"/>
    <col min="5377" max="5377" width="9.7109375" style="16" customWidth="1"/>
    <col min="5378" max="5387" width="7.7109375" style="16" customWidth="1"/>
    <col min="5388" max="5632" width="9.140625" style="16"/>
    <col min="5633" max="5633" width="9.7109375" style="16" customWidth="1"/>
    <col min="5634" max="5643" width="7.7109375" style="16" customWidth="1"/>
    <col min="5644" max="5888" width="9.140625" style="16"/>
    <col min="5889" max="5889" width="9.7109375" style="16" customWidth="1"/>
    <col min="5890" max="5899" width="7.7109375" style="16" customWidth="1"/>
    <col min="5900" max="6144" width="9.140625" style="16"/>
    <col min="6145" max="6145" width="9.7109375" style="16" customWidth="1"/>
    <col min="6146" max="6155" width="7.7109375" style="16" customWidth="1"/>
    <col min="6156" max="6400" width="9.140625" style="16"/>
    <col min="6401" max="6401" width="9.7109375" style="16" customWidth="1"/>
    <col min="6402" max="6411" width="7.7109375" style="16" customWidth="1"/>
    <col min="6412" max="6656" width="9.140625" style="16"/>
    <col min="6657" max="6657" width="9.7109375" style="16" customWidth="1"/>
    <col min="6658" max="6667" width="7.7109375" style="16" customWidth="1"/>
    <col min="6668" max="6912" width="9.140625" style="16"/>
    <col min="6913" max="6913" width="9.7109375" style="16" customWidth="1"/>
    <col min="6914" max="6923" width="7.7109375" style="16" customWidth="1"/>
    <col min="6924" max="7168" width="9.140625" style="16"/>
    <col min="7169" max="7169" width="9.7109375" style="16" customWidth="1"/>
    <col min="7170" max="7179" width="7.7109375" style="16" customWidth="1"/>
    <col min="7180" max="7424" width="9.140625" style="16"/>
    <col min="7425" max="7425" width="9.7109375" style="16" customWidth="1"/>
    <col min="7426" max="7435" width="7.7109375" style="16" customWidth="1"/>
    <col min="7436" max="7680" width="9.140625" style="16"/>
    <col min="7681" max="7681" width="9.7109375" style="16" customWidth="1"/>
    <col min="7682" max="7691" width="7.7109375" style="16" customWidth="1"/>
    <col min="7692" max="7936" width="9.140625" style="16"/>
    <col min="7937" max="7937" width="9.7109375" style="16" customWidth="1"/>
    <col min="7938" max="7947" width="7.7109375" style="16" customWidth="1"/>
    <col min="7948" max="8192" width="9.140625" style="16"/>
    <col min="8193" max="8193" width="9.7109375" style="16" customWidth="1"/>
    <col min="8194" max="8203" width="7.7109375" style="16" customWidth="1"/>
    <col min="8204" max="8448" width="9.140625" style="16"/>
    <col min="8449" max="8449" width="9.7109375" style="16" customWidth="1"/>
    <col min="8450" max="8459" width="7.7109375" style="16" customWidth="1"/>
    <col min="8460" max="8704" width="9.140625" style="16"/>
    <col min="8705" max="8705" width="9.7109375" style="16" customWidth="1"/>
    <col min="8706" max="8715" width="7.7109375" style="16" customWidth="1"/>
    <col min="8716" max="8960" width="9.140625" style="16"/>
    <col min="8961" max="8961" width="9.7109375" style="16" customWidth="1"/>
    <col min="8962" max="8971" width="7.7109375" style="16" customWidth="1"/>
    <col min="8972" max="9216" width="9.140625" style="16"/>
    <col min="9217" max="9217" width="9.7109375" style="16" customWidth="1"/>
    <col min="9218" max="9227" width="7.7109375" style="16" customWidth="1"/>
    <col min="9228" max="9472" width="9.140625" style="16"/>
    <col min="9473" max="9473" width="9.7109375" style="16" customWidth="1"/>
    <col min="9474" max="9483" width="7.7109375" style="16" customWidth="1"/>
    <col min="9484" max="9728" width="9.140625" style="16"/>
    <col min="9729" max="9729" width="9.7109375" style="16" customWidth="1"/>
    <col min="9730" max="9739" width="7.7109375" style="16" customWidth="1"/>
    <col min="9740" max="9984" width="9.140625" style="16"/>
    <col min="9985" max="9985" width="9.7109375" style="16" customWidth="1"/>
    <col min="9986" max="9995" width="7.7109375" style="16" customWidth="1"/>
    <col min="9996" max="10240" width="9.140625" style="16"/>
    <col min="10241" max="10241" width="9.7109375" style="16" customWidth="1"/>
    <col min="10242" max="10251" width="7.7109375" style="16" customWidth="1"/>
    <col min="10252" max="10496" width="9.140625" style="16"/>
    <col min="10497" max="10497" width="9.7109375" style="16" customWidth="1"/>
    <col min="10498" max="10507" width="7.7109375" style="16" customWidth="1"/>
    <col min="10508" max="10752" width="9.140625" style="16"/>
    <col min="10753" max="10753" width="9.7109375" style="16" customWidth="1"/>
    <col min="10754" max="10763" width="7.7109375" style="16" customWidth="1"/>
    <col min="10764" max="11008" width="9.140625" style="16"/>
    <col min="11009" max="11009" width="9.7109375" style="16" customWidth="1"/>
    <col min="11010" max="11019" width="7.7109375" style="16" customWidth="1"/>
    <col min="11020" max="11264" width="9.140625" style="16"/>
    <col min="11265" max="11265" width="9.7109375" style="16" customWidth="1"/>
    <col min="11266" max="11275" width="7.7109375" style="16" customWidth="1"/>
    <col min="11276" max="11520" width="9.140625" style="16"/>
    <col min="11521" max="11521" width="9.7109375" style="16" customWidth="1"/>
    <col min="11522" max="11531" width="7.7109375" style="16" customWidth="1"/>
    <col min="11532" max="11776" width="9.140625" style="16"/>
    <col min="11777" max="11777" width="9.7109375" style="16" customWidth="1"/>
    <col min="11778" max="11787" width="7.7109375" style="16" customWidth="1"/>
    <col min="11788" max="12032" width="9.140625" style="16"/>
    <col min="12033" max="12033" width="9.7109375" style="16" customWidth="1"/>
    <col min="12034" max="12043" width="7.7109375" style="16" customWidth="1"/>
    <col min="12044" max="12288" width="9.140625" style="16"/>
    <col min="12289" max="12289" width="9.7109375" style="16" customWidth="1"/>
    <col min="12290" max="12299" width="7.7109375" style="16" customWidth="1"/>
    <col min="12300" max="12544" width="9.140625" style="16"/>
    <col min="12545" max="12545" width="9.7109375" style="16" customWidth="1"/>
    <col min="12546" max="12555" width="7.7109375" style="16" customWidth="1"/>
    <col min="12556" max="12800" width="9.140625" style="16"/>
    <col min="12801" max="12801" width="9.7109375" style="16" customWidth="1"/>
    <col min="12802" max="12811" width="7.7109375" style="16" customWidth="1"/>
    <col min="12812" max="13056" width="9.140625" style="16"/>
    <col min="13057" max="13057" width="9.7109375" style="16" customWidth="1"/>
    <col min="13058" max="13067" width="7.7109375" style="16" customWidth="1"/>
    <col min="13068" max="13312" width="9.140625" style="16"/>
    <col min="13313" max="13313" width="9.7109375" style="16" customWidth="1"/>
    <col min="13314" max="13323" width="7.7109375" style="16" customWidth="1"/>
    <col min="13324" max="13568" width="9.140625" style="16"/>
    <col min="13569" max="13569" width="9.7109375" style="16" customWidth="1"/>
    <col min="13570" max="13579" width="7.7109375" style="16" customWidth="1"/>
    <col min="13580" max="13824" width="9.140625" style="16"/>
    <col min="13825" max="13825" width="9.7109375" style="16" customWidth="1"/>
    <col min="13826" max="13835" width="7.7109375" style="16" customWidth="1"/>
    <col min="13836" max="14080" width="9.140625" style="16"/>
    <col min="14081" max="14081" width="9.7109375" style="16" customWidth="1"/>
    <col min="14082" max="14091" width="7.7109375" style="16" customWidth="1"/>
    <col min="14092" max="14336" width="9.140625" style="16"/>
    <col min="14337" max="14337" width="9.7109375" style="16" customWidth="1"/>
    <col min="14338" max="14347" width="7.7109375" style="16" customWidth="1"/>
    <col min="14348" max="14592" width="9.140625" style="16"/>
    <col min="14593" max="14593" width="9.7109375" style="16" customWidth="1"/>
    <col min="14594" max="14603" width="7.7109375" style="16" customWidth="1"/>
    <col min="14604" max="14848" width="9.140625" style="16"/>
    <col min="14849" max="14849" width="9.7109375" style="16" customWidth="1"/>
    <col min="14850" max="14859" width="7.7109375" style="16" customWidth="1"/>
    <col min="14860" max="15104" width="9.140625" style="16"/>
    <col min="15105" max="15105" width="9.7109375" style="16" customWidth="1"/>
    <col min="15106" max="15115" width="7.7109375" style="16" customWidth="1"/>
    <col min="15116" max="15360" width="9.140625" style="16"/>
    <col min="15361" max="15361" width="9.7109375" style="16" customWidth="1"/>
    <col min="15362" max="15371" width="7.7109375" style="16" customWidth="1"/>
    <col min="15372" max="15616" width="9.140625" style="16"/>
    <col min="15617" max="15617" width="9.7109375" style="16" customWidth="1"/>
    <col min="15618" max="15627" width="7.7109375" style="16" customWidth="1"/>
    <col min="15628" max="15872" width="9.140625" style="16"/>
    <col min="15873" max="15873" width="9.7109375" style="16" customWidth="1"/>
    <col min="15874" max="15883" width="7.7109375" style="16" customWidth="1"/>
    <col min="15884" max="16128" width="9.140625" style="16"/>
    <col min="16129" max="16129" width="9.7109375" style="16" customWidth="1"/>
    <col min="16130" max="16139" width="7.7109375" style="16" customWidth="1"/>
    <col min="16140" max="16384" width="9.140625" style="16"/>
  </cols>
  <sheetData>
    <row r="1" spans="1:39" x14ac:dyDescent="0.2">
      <c r="A1" s="479" t="s">
        <v>587</v>
      </c>
      <c r="B1" s="480"/>
    </row>
    <row r="2" spans="1:39" ht="6.75" customHeight="1" thickBot="1" x14ac:dyDescent="0.25">
      <c r="B2" s="480"/>
    </row>
    <row r="3" spans="1:39" ht="14.25" thickTop="1" thickBot="1" x14ac:dyDescent="0.25">
      <c r="A3" s="483"/>
      <c r="B3" s="484" t="s">
        <v>25</v>
      </c>
      <c r="C3" s="485" t="s">
        <v>5</v>
      </c>
      <c r="D3" s="485" t="s">
        <v>6</v>
      </c>
      <c r="E3" s="485" t="s">
        <v>7</v>
      </c>
      <c r="F3" s="486" t="s">
        <v>8</v>
      </c>
      <c r="G3" s="486" t="s">
        <v>9</v>
      </c>
      <c r="H3" s="486" t="s">
        <v>10</v>
      </c>
      <c r="I3" s="486" t="s">
        <v>11</v>
      </c>
      <c r="J3" s="486" t="s">
        <v>12</v>
      </c>
      <c r="K3" s="486" t="s">
        <v>13</v>
      </c>
      <c r="L3" s="486" t="s">
        <v>14</v>
      </c>
      <c r="M3" s="486" t="s">
        <v>15</v>
      </c>
      <c r="N3" s="486" t="s">
        <v>16</v>
      </c>
      <c r="O3" s="486" t="s">
        <v>17</v>
      </c>
      <c r="P3" s="486" t="s">
        <v>37</v>
      </c>
      <c r="Q3" s="487" t="s">
        <v>577</v>
      </c>
      <c r="U3" s="488"/>
      <c r="V3" s="488"/>
      <c r="W3" s="488"/>
      <c r="X3" s="488"/>
      <c r="Y3" s="488"/>
      <c r="Z3" s="488"/>
      <c r="AA3" s="488"/>
      <c r="AF3" s="481"/>
      <c r="AG3" s="481"/>
      <c r="AH3" s="481"/>
    </row>
    <row r="4" spans="1:39" ht="13.5" thickTop="1" x14ac:dyDescent="0.2">
      <c r="A4" s="489">
        <v>18</v>
      </c>
      <c r="B4" s="490">
        <v>0.43103322113273818</v>
      </c>
      <c r="C4" s="491">
        <f>+'vš_věk x dfst'!J6</f>
        <v>0.21968901298767834</v>
      </c>
      <c r="D4" s="491">
        <v>9.2700000000000005E-2</v>
      </c>
      <c r="E4" s="491">
        <v>1.8518518518518519E-3</v>
      </c>
      <c r="F4" s="492">
        <v>3.35651449005112E-3</v>
      </c>
      <c r="G4" s="492">
        <v>3.8465602874352745E-3</v>
      </c>
      <c r="H4" s="492">
        <v>3.3312468835867133E-3</v>
      </c>
      <c r="I4" s="492">
        <v>5.0254893647822809E-3</v>
      </c>
      <c r="J4" s="492">
        <v>5.5919861608400047E-3</v>
      </c>
      <c r="K4" s="492">
        <v>5.4916662444906023E-3</v>
      </c>
      <c r="L4" s="493">
        <v>5.6390416612795754E-3</v>
      </c>
      <c r="M4" s="493">
        <v>5.137099908062972E-3</v>
      </c>
      <c r="N4" s="493">
        <v>4.509268517806325E-3</v>
      </c>
      <c r="O4" s="493">
        <f>+'vš_věk x dfst'!J114</f>
        <v>4.7778874629812486E-3</v>
      </c>
      <c r="P4" s="493">
        <f>+'vš_věk x dfst'!B132</f>
        <v>3.4830000000000139E-3</v>
      </c>
      <c r="Q4" s="437">
        <f>+'vš_věk x dfst'!J132</f>
        <v>4.6310000000000517E-3</v>
      </c>
      <c r="U4" s="494"/>
      <c r="V4" s="494"/>
      <c r="W4" s="494"/>
      <c r="X4" s="494"/>
      <c r="Y4" s="494"/>
      <c r="Z4" s="494"/>
      <c r="AA4" s="494"/>
      <c r="AB4" s="494"/>
      <c r="AC4" s="494"/>
      <c r="AF4" s="481"/>
      <c r="AG4" s="481"/>
      <c r="AH4" s="481"/>
    </row>
    <row r="5" spans="1:39" x14ac:dyDescent="0.2">
      <c r="A5" s="495">
        <v>19</v>
      </c>
      <c r="B5" s="496">
        <v>0.27694643641153227</v>
      </c>
      <c r="C5" s="497">
        <f>+'vš_věk x dfst'!J7</f>
        <v>0.26075261930988547</v>
      </c>
      <c r="D5" s="497">
        <v>0.4536</v>
      </c>
      <c r="E5" s="497">
        <v>0.44995863344364417</v>
      </c>
      <c r="F5" s="498">
        <v>0.45650790865015495</v>
      </c>
      <c r="G5" s="498">
        <v>0.46011835570115189</v>
      </c>
      <c r="H5" s="498">
        <v>0.47048027244082796</v>
      </c>
      <c r="I5" s="498">
        <v>0.47274757773480724</v>
      </c>
      <c r="J5" s="498">
        <v>0.47214064448646254</v>
      </c>
      <c r="K5" s="498">
        <v>0.47289123055879223</v>
      </c>
      <c r="L5" s="380">
        <v>0.46197376403544538</v>
      </c>
      <c r="M5" s="380">
        <v>0.46549518041456966</v>
      </c>
      <c r="N5" s="380">
        <v>0.43532228290131547</v>
      </c>
      <c r="O5" s="380">
        <f>+'vš_věk x dfst'!J115</f>
        <v>0.43363277393879607</v>
      </c>
      <c r="P5" s="380">
        <f>+'vš_věk x dfst'!B133</f>
        <v>0.41340900000000003</v>
      </c>
      <c r="Q5" s="442">
        <f>+'vš_věk x dfst'!J133</f>
        <v>0.39259300000000003</v>
      </c>
      <c r="U5" s="494"/>
      <c r="V5" s="494"/>
      <c r="W5" s="494"/>
      <c r="X5" s="494"/>
      <c r="Y5" s="494"/>
      <c r="Z5" s="494"/>
      <c r="AA5" s="494"/>
      <c r="AB5" s="494"/>
      <c r="AC5" s="494"/>
      <c r="AF5" s="481"/>
      <c r="AG5" s="481"/>
      <c r="AH5" s="481"/>
    </row>
    <row r="6" spans="1:39" x14ac:dyDescent="0.2">
      <c r="A6" s="495">
        <v>20</v>
      </c>
      <c r="B6" s="496">
        <v>0.12026196399824382</v>
      </c>
      <c r="C6" s="497">
        <f>+'vš_věk x dfst'!J8</f>
        <v>0.17201629223557138</v>
      </c>
      <c r="D6" s="497">
        <v>0.15870000000000001</v>
      </c>
      <c r="E6" s="497">
        <v>0.23582587113101031</v>
      </c>
      <c r="F6" s="498">
        <v>0.21314963911984702</v>
      </c>
      <c r="G6" s="498">
        <v>0.22379794991017646</v>
      </c>
      <c r="H6" s="498">
        <v>0.22869964671808529</v>
      </c>
      <c r="I6" s="498">
        <v>0.22362393621971521</v>
      </c>
      <c r="J6" s="498">
        <v>0.22283461399203441</v>
      </c>
      <c r="K6" s="498">
        <v>0.22361821774152693</v>
      </c>
      <c r="L6" s="380">
        <v>0.23297098926891366</v>
      </c>
      <c r="M6" s="380">
        <v>0.22762470736538809</v>
      </c>
      <c r="N6" s="380">
        <v>0.25153834320436902</v>
      </c>
      <c r="O6" s="380">
        <f>+'vš_věk x dfst'!J116</f>
        <v>0.24906219151036549</v>
      </c>
      <c r="P6" s="380">
        <f>+'vš_věk x dfst'!B134</f>
        <v>0.258913</v>
      </c>
      <c r="Q6" s="442">
        <f>+'vš_věk x dfst'!J134</f>
        <v>0.25536599999999998</v>
      </c>
      <c r="U6" s="494"/>
      <c r="V6" s="494"/>
      <c r="W6" s="494"/>
      <c r="X6" s="494"/>
      <c r="Y6" s="494"/>
      <c r="Z6" s="494"/>
      <c r="AA6" s="494"/>
      <c r="AB6" s="494"/>
      <c r="AC6" s="494"/>
      <c r="AF6" s="481"/>
      <c r="AG6" s="481"/>
      <c r="AH6" s="481"/>
    </row>
    <row r="7" spans="1:39" x14ac:dyDescent="0.2">
      <c r="A7" s="495">
        <v>21</v>
      </c>
      <c r="B7" s="496">
        <v>6.192375237816479E-2</v>
      </c>
      <c r="C7" s="497">
        <f>+'vš_věk x dfst'!J9</f>
        <v>0.1189896764607936</v>
      </c>
      <c r="D7" s="497">
        <v>9.1200000000000003E-2</v>
      </c>
      <c r="E7" s="497">
        <v>9.8853903056258519E-2</v>
      </c>
      <c r="F7" s="498">
        <v>0.10395322817717099</v>
      </c>
      <c r="G7" s="498">
        <v>0.10075029060551621</v>
      </c>
      <c r="H7" s="498">
        <v>9.8473355329464565E-2</v>
      </c>
      <c r="I7" s="498">
        <v>9.623915538689029E-2</v>
      </c>
      <c r="J7" s="498">
        <v>9.7024982902200574E-2</v>
      </c>
      <c r="K7" s="498">
        <v>9.7613860884543296E-2</v>
      </c>
      <c r="L7" s="380">
        <v>9.7226228008234786E-2</v>
      </c>
      <c r="M7" s="380">
        <v>0.10252400314671065</v>
      </c>
      <c r="N7" s="380">
        <v>0.10566494885008851</v>
      </c>
      <c r="O7" s="380">
        <f>+'vš_věk x dfst'!J117</f>
        <v>0.11353405725567633</v>
      </c>
      <c r="P7" s="380">
        <f>+'vš_věk x dfst'!B135</f>
        <v>0.11442099999999999</v>
      </c>
      <c r="Q7" s="442">
        <f>+'vš_věk x dfst'!J135</f>
        <v>0.121367</v>
      </c>
      <c r="U7" s="494"/>
      <c r="V7" s="494"/>
      <c r="W7" s="494"/>
      <c r="X7" s="494"/>
      <c r="Y7" s="494"/>
      <c r="Z7" s="494"/>
      <c r="AA7" s="494"/>
      <c r="AB7" s="494"/>
      <c r="AC7" s="494"/>
      <c r="AF7" s="481"/>
      <c r="AG7" s="481"/>
      <c r="AH7" s="481"/>
    </row>
    <row r="8" spans="1:39" x14ac:dyDescent="0.2">
      <c r="A8" s="495">
        <v>22</v>
      </c>
      <c r="B8" s="496">
        <v>3.7684765110493193E-2</v>
      </c>
      <c r="C8" s="497">
        <f>+'vš_věk x dfst'!J10</f>
        <v>7.4275687168583654E-2</v>
      </c>
      <c r="D8" s="497">
        <v>6.54E-2</v>
      </c>
      <c r="E8" s="497">
        <v>6.481166050223866E-2</v>
      </c>
      <c r="F8" s="498">
        <v>6.0757299870565801E-2</v>
      </c>
      <c r="G8" s="498">
        <v>6.8931628447638171E-2</v>
      </c>
      <c r="H8" s="498">
        <v>6.5829257683616416E-2</v>
      </c>
      <c r="I8" s="498">
        <v>6.7358102309036577E-2</v>
      </c>
      <c r="J8" s="498">
        <v>6.7224524278875167E-2</v>
      </c>
      <c r="K8" s="498">
        <v>6.9294290490906324E-2</v>
      </c>
      <c r="L8" s="380">
        <v>6.9548180489114764E-2</v>
      </c>
      <c r="M8" s="380">
        <v>7.1246457581013584E-2</v>
      </c>
      <c r="N8" s="380">
        <v>7.6792169833089799E-2</v>
      </c>
      <c r="O8" s="380">
        <f>+'vš_věk x dfst'!J118</f>
        <v>7.5320829220138275E-2</v>
      </c>
      <c r="P8" s="380">
        <f>+'vš_věk x dfst'!B136</f>
        <v>8.0181000000000002E-2</v>
      </c>
      <c r="Q8" s="442">
        <f>+'vš_věk x dfst'!J136</f>
        <v>8.1558000000000005E-2</v>
      </c>
      <c r="U8" s="494"/>
      <c r="V8" s="494"/>
      <c r="W8" s="494"/>
      <c r="X8" s="494"/>
      <c r="Y8" s="494"/>
      <c r="Z8" s="494"/>
      <c r="AA8" s="494"/>
      <c r="AB8" s="494"/>
      <c r="AC8" s="494"/>
      <c r="AF8" s="481"/>
      <c r="AG8" s="481"/>
      <c r="AH8" s="481"/>
    </row>
    <row r="9" spans="1:39" x14ac:dyDescent="0.2">
      <c r="A9" s="495">
        <v>23</v>
      </c>
      <c r="B9" s="496">
        <v>2.5025611005414897E-2</v>
      </c>
      <c r="C9" s="497">
        <f>+'vš_věk x dfst'!J11</f>
        <v>4.8838281630248226E-2</v>
      </c>
      <c r="D9" s="497">
        <v>4.41E-2</v>
      </c>
      <c r="E9" s="497">
        <v>4.8800369865680357E-2</v>
      </c>
      <c r="F9" s="498">
        <v>4.7715156966412903E-2</v>
      </c>
      <c r="G9" s="498">
        <v>4.1530170136320405E-2</v>
      </c>
      <c r="H9" s="498">
        <v>4.3391082018693169E-2</v>
      </c>
      <c r="I9" s="498">
        <v>4.2571892417301749E-2</v>
      </c>
      <c r="J9" s="498">
        <v>4.2563463008408096E-2</v>
      </c>
      <c r="K9" s="498">
        <v>4.2879578499417398E-2</v>
      </c>
      <c r="L9" s="380">
        <v>4.4764244298799591E-2</v>
      </c>
      <c r="M9" s="380">
        <v>4.4916451041163145E-2</v>
      </c>
      <c r="N9" s="380">
        <v>4.5631105299592356E-2</v>
      </c>
      <c r="O9" s="380">
        <f>+'vš_věk x dfst'!J119</f>
        <v>4.6495557749259675E-2</v>
      </c>
      <c r="P9" s="380">
        <f>+'vš_věk x dfst'!B137</f>
        <v>4.7744000000000002E-2</v>
      </c>
      <c r="Q9" s="442">
        <f>+'vš_věk x dfst'!J137</f>
        <v>5.5384000000000003E-2</v>
      </c>
      <c r="U9" s="494"/>
      <c r="V9" s="494"/>
      <c r="W9" s="494"/>
      <c r="X9" s="494"/>
      <c r="Y9" s="494"/>
      <c r="Z9" s="494"/>
      <c r="AA9" s="494"/>
      <c r="AB9" s="494"/>
      <c r="AC9" s="494"/>
      <c r="AF9" s="481"/>
      <c r="AG9" s="481"/>
      <c r="AH9" s="481"/>
    </row>
    <row r="10" spans="1:39" x14ac:dyDescent="0.2">
      <c r="A10" s="495">
        <v>24</v>
      </c>
      <c r="B10" s="496">
        <v>1.4945851017122787E-2</v>
      </c>
      <c r="C10" s="497">
        <f>+'vš_věk x dfst'!J12</f>
        <v>3.1764736019673646E-2</v>
      </c>
      <c r="D10" s="497">
        <v>2.8899999999999999E-2</v>
      </c>
      <c r="E10" s="497">
        <v>3.2241580689118164E-2</v>
      </c>
      <c r="F10" s="498">
        <v>3.7470109470635997E-2</v>
      </c>
      <c r="G10" s="498">
        <v>2.8976011835570116E-2</v>
      </c>
      <c r="H10" s="498">
        <v>2.406136284068365E-2</v>
      </c>
      <c r="I10" s="498">
        <v>2.7567807914628727E-2</v>
      </c>
      <c r="J10" s="498">
        <v>2.5536066299231604E-2</v>
      </c>
      <c r="K10" s="498">
        <v>2.7397537869192967E-2</v>
      </c>
      <c r="L10" s="380">
        <v>2.8036081910312385E-2</v>
      </c>
      <c r="M10" s="380">
        <v>2.8055010568019182E-2</v>
      </c>
      <c r="N10" s="380">
        <v>2.850742250596109E-2</v>
      </c>
      <c r="O10" s="380">
        <f>+'vš_věk x dfst'!J120</f>
        <v>2.8983218163869725E-2</v>
      </c>
      <c r="P10" s="380">
        <f>+'vš_věk x dfst'!B138</f>
        <v>3.0522000000000001E-2</v>
      </c>
      <c r="Q10" s="442">
        <f>+'vš_věk x dfst'!J138</f>
        <v>3.2780999999999998E-2</v>
      </c>
      <c r="U10" s="494"/>
      <c r="V10" s="494"/>
      <c r="W10" s="494"/>
      <c r="X10" s="494"/>
      <c r="Y10" s="494"/>
      <c r="Z10" s="494"/>
      <c r="AA10" s="494"/>
      <c r="AB10" s="494"/>
      <c r="AC10" s="494"/>
      <c r="AF10" s="481"/>
      <c r="AG10" s="481"/>
      <c r="AH10" s="481"/>
      <c r="AI10" s="499"/>
      <c r="AJ10" s="44"/>
      <c r="AK10" s="44"/>
      <c r="AL10" s="44"/>
      <c r="AM10" s="44"/>
    </row>
    <row r="11" spans="1:39" x14ac:dyDescent="0.2">
      <c r="A11" s="495">
        <v>25</v>
      </c>
      <c r="B11" s="496">
        <v>9.3297234011415191E-3</v>
      </c>
      <c r="C11" s="497">
        <f>+'vš_věk x dfst'!J13</f>
        <v>1.9648026231523938E-2</v>
      </c>
      <c r="D11" s="497">
        <v>1.7100000000000001E-2</v>
      </c>
      <c r="E11" s="497">
        <v>1.9685614171695544E-2</v>
      </c>
      <c r="F11" s="498">
        <v>2.1652809161310099E-2</v>
      </c>
      <c r="G11" s="498">
        <v>1.84296734650745E-2</v>
      </c>
      <c r="H11" s="498">
        <v>1.4757211512958975E-2</v>
      </c>
      <c r="I11" s="498">
        <v>1.3535731643004124E-2</v>
      </c>
      <c r="J11" s="498">
        <v>1.4915315605262098E-2</v>
      </c>
      <c r="K11" s="498">
        <v>1.380009119002989E-2</v>
      </c>
      <c r="L11" s="380">
        <v>1.5037444430078867E-2</v>
      </c>
      <c r="M11" s="380">
        <v>1.5108002312642763E-2</v>
      </c>
      <c r="N11" s="380">
        <v>1.5143065918006314E-2</v>
      </c>
      <c r="O11" s="380">
        <f>+'vš_věk x dfst'!J121</f>
        <v>1.542941757156961E-2</v>
      </c>
      <c r="P11" s="380">
        <f>+'vš_věk x dfst'!B139</f>
        <v>1.6556000000000001E-2</v>
      </c>
      <c r="Q11" s="442">
        <f>+'vš_věk x dfst'!J139</f>
        <v>1.7742000000000001E-2</v>
      </c>
      <c r="U11" s="494"/>
      <c r="V11" s="494"/>
      <c r="W11" s="494"/>
      <c r="X11" s="494"/>
      <c r="Y11" s="494"/>
      <c r="Z11" s="494"/>
      <c r="AA11" s="494"/>
      <c r="AB11" s="494"/>
      <c r="AC11" s="500"/>
      <c r="AF11" s="481"/>
      <c r="AG11" s="481"/>
      <c r="AH11" s="481"/>
      <c r="AI11" s="499"/>
      <c r="AJ11" s="44"/>
      <c r="AK11" s="44"/>
      <c r="AL11" s="44"/>
      <c r="AM11" s="44"/>
    </row>
    <row r="12" spans="1:39" x14ac:dyDescent="0.2">
      <c r="A12" s="495">
        <v>26</v>
      </c>
      <c r="B12" s="496">
        <v>5.0307332064978777E-3</v>
      </c>
      <c r="C12" s="497">
        <f>+'vš_věk x dfst'!J14</f>
        <v>1.2910828188641546E-2</v>
      </c>
      <c r="D12" s="497">
        <v>1.316E-2</v>
      </c>
      <c r="E12" s="497">
        <v>1.208146778275258E-2</v>
      </c>
      <c r="F12" s="498">
        <v>1.2910514884935198E-2</v>
      </c>
      <c r="G12" s="498">
        <v>1.0504068477227095E-2</v>
      </c>
      <c r="H12" s="498">
        <v>9.1662334631175801E-3</v>
      </c>
      <c r="I12" s="498">
        <v>7.9311735448312944E-3</v>
      </c>
      <c r="J12" s="498">
        <v>7.6437220903568413E-3</v>
      </c>
      <c r="K12" s="498">
        <v>7.6194336085921273E-3</v>
      </c>
      <c r="L12" s="380">
        <v>7.0015614277615891E-3</v>
      </c>
      <c r="M12" s="380">
        <v>6.7578454510127291E-3</v>
      </c>
      <c r="N12" s="380">
        <v>6.8360126144142788E-3</v>
      </c>
      <c r="O12" s="380">
        <f>+'vš_věk x dfst'!J122</f>
        <v>6.2586377097729583E-3</v>
      </c>
      <c r="P12" s="380">
        <f>+'vš_věk x dfst'!B140</f>
        <v>6.4099999999999999E-3</v>
      </c>
      <c r="Q12" s="442">
        <f>+'vš_věk x dfst'!J140</f>
        <v>6.8690000000000001E-3</v>
      </c>
      <c r="AF12" s="481"/>
      <c r="AG12" s="481"/>
      <c r="AH12" s="481"/>
      <c r="AI12" s="499"/>
      <c r="AJ12" s="44"/>
      <c r="AK12" s="44"/>
      <c r="AL12" s="44"/>
      <c r="AM12" s="44"/>
    </row>
    <row r="13" spans="1:39" x14ac:dyDescent="0.2">
      <c r="A13" s="495">
        <v>27</v>
      </c>
      <c r="B13" s="496">
        <v>3.8233572369383872E-3</v>
      </c>
      <c r="C13" s="497">
        <f>+'vš_věk x dfst'!J15</f>
        <v>8.9914696313753619E-3</v>
      </c>
      <c r="D13" s="497">
        <v>7.6E-3</v>
      </c>
      <c r="E13" s="497">
        <v>8.5409772240607352E-3</v>
      </c>
      <c r="F13" s="498">
        <v>8.8519842923897099E-3</v>
      </c>
      <c r="G13" s="498">
        <v>7.1119095424284047E-3</v>
      </c>
      <c r="H13" s="498">
        <v>6.9595476294040896E-3</v>
      </c>
      <c r="I13" s="498">
        <v>6.9281437744940898E-3</v>
      </c>
      <c r="J13" s="498">
        <v>6.2155529629480634E-3</v>
      </c>
      <c r="K13" s="498">
        <v>5.7449718830741171E-3</v>
      </c>
      <c r="L13" s="380">
        <v>5.3804612676406531E-3</v>
      </c>
      <c r="M13" s="380">
        <v>4.9191048935141746E-3</v>
      </c>
      <c r="N13" s="380">
        <v>4.3458195523421294E-3</v>
      </c>
      <c r="O13" s="380">
        <f>+'vš_věk x dfst'!J123</f>
        <v>4.086870681145118E-3</v>
      </c>
      <c r="P13" s="380">
        <f>+'vš_věk x dfst'!B141</f>
        <v>4.4539999999999996E-3</v>
      </c>
      <c r="Q13" s="442">
        <f>+'vš_věk x dfst'!J141</f>
        <v>4.5069999999999997E-3</v>
      </c>
      <c r="S13" s="488" t="s">
        <v>25</v>
      </c>
      <c r="T13" s="501" t="s">
        <v>5</v>
      </c>
      <c r="U13" s="501" t="s">
        <v>6</v>
      </c>
      <c r="V13" s="501" t="s">
        <v>7</v>
      </c>
      <c r="W13" s="732" t="s">
        <v>8</v>
      </c>
      <c r="X13" s="732" t="s">
        <v>9</v>
      </c>
      <c r="Y13" s="732" t="s">
        <v>10</v>
      </c>
      <c r="Z13" s="732" t="s">
        <v>11</v>
      </c>
      <c r="AA13" s="501" t="s">
        <v>12</v>
      </c>
      <c r="AB13" s="501" t="s">
        <v>13</v>
      </c>
      <c r="AC13" s="502" t="s">
        <v>14</v>
      </c>
      <c r="AD13" s="502" t="s">
        <v>15</v>
      </c>
      <c r="AE13" s="481" t="s">
        <v>16</v>
      </c>
      <c r="AF13" s="481" t="s">
        <v>17</v>
      </c>
      <c r="AG13" s="481" t="s">
        <v>37</v>
      </c>
      <c r="AH13" s="481" t="s">
        <v>577</v>
      </c>
      <c r="AI13" s="481"/>
      <c r="AJ13" s="136"/>
      <c r="AK13" s="136"/>
      <c r="AL13" s="44"/>
      <c r="AM13" s="44"/>
    </row>
    <row r="14" spans="1:39" x14ac:dyDescent="0.2">
      <c r="A14" s="495">
        <v>28</v>
      </c>
      <c r="B14" s="496">
        <v>2.5245133908971171E-3</v>
      </c>
      <c r="C14" s="497">
        <f>+'vš_věk x dfst'!J16</f>
        <v>5.930271281092297E-3</v>
      </c>
      <c r="D14" s="497">
        <v>5.7000000000000002E-3</v>
      </c>
      <c r="E14" s="497">
        <v>5.5358185711504772E-3</v>
      </c>
      <c r="F14" s="498">
        <v>6.5594629576815897E-3</v>
      </c>
      <c r="G14" s="498">
        <v>5.9917573708126379E-3</v>
      </c>
      <c r="H14" s="498">
        <v>5.4848873847590154E-3</v>
      </c>
      <c r="I14" s="498">
        <v>5.2012780874186983E-3</v>
      </c>
      <c r="J14" s="498">
        <v>5.7428490968338894E-3</v>
      </c>
      <c r="K14" s="498">
        <v>4.5088403667865647E-3</v>
      </c>
      <c r="L14" s="380">
        <v>4.1074500989567277E-3</v>
      </c>
      <c r="M14" s="380">
        <v>3.9144322177675417E-3</v>
      </c>
      <c r="N14" s="380">
        <v>3.3747404045842643E-3</v>
      </c>
      <c r="O14" s="380">
        <f>+'vš_věk x dfst'!J124</f>
        <v>3.2379072063178711E-3</v>
      </c>
      <c r="P14" s="380">
        <f>+'vš_věk x dfst'!B142</f>
        <v>3.532E-3</v>
      </c>
      <c r="Q14" s="442">
        <f>+'vš_věk x dfst'!J142</f>
        <v>3.64E-3</v>
      </c>
      <c r="R14" s="481">
        <v>18</v>
      </c>
      <c r="S14" s="494">
        <f t="shared" ref="S14:U17" si="0">+B4</f>
        <v>0.43103322113273818</v>
      </c>
      <c r="T14" s="494">
        <f t="shared" si="0"/>
        <v>0.21968901298767834</v>
      </c>
      <c r="U14" s="494">
        <f t="shared" si="0"/>
        <v>9.2700000000000005E-2</v>
      </c>
      <c r="V14" s="494">
        <v>1.8518518518518519E-3</v>
      </c>
      <c r="W14" s="733">
        <f>33.5651449005112%/100</f>
        <v>3.35651449005112E-3</v>
      </c>
      <c r="X14" s="733">
        <v>3.8465602874352745E-3</v>
      </c>
      <c r="Y14" s="733">
        <v>3.3312468835867133E-3</v>
      </c>
      <c r="Z14" s="733">
        <v>5.0254893647822809E-3</v>
      </c>
      <c r="AA14" s="733">
        <v>5.5919861608400047E-3</v>
      </c>
      <c r="AB14" s="733">
        <v>5.4916662444906023E-3</v>
      </c>
      <c r="AC14" s="494">
        <v>5.6390416612795754E-3</v>
      </c>
      <c r="AD14" s="734">
        <v>5.137099908062972E-3</v>
      </c>
      <c r="AE14" s="494">
        <f t="shared" ref="AE14:AH20" si="1">+N4</f>
        <v>4.509268517806325E-3</v>
      </c>
      <c r="AF14" s="494">
        <f t="shared" si="1"/>
        <v>4.7778874629812486E-3</v>
      </c>
      <c r="AG14" s="494">
        <f t="shared" si="1"/>
        <v>3.4830000000000139E-3</v>
      </c>
      <c r="AH14" s="494">
        <f t="shared" si="1"/>
        <v>4.6310000000000517E-3</v>
      </c>
      <c r="AI14" s="481"/>
      <c r="AJ14" s="136"/>
      <c r="AK14" s="136"/>
      <c r="AL14" s="44"/>
      <c r="AM14" s="44"/>
    </row>
    <row r="15" spans="1:39" x14ac:dyDescent="0.2">
      <c r="A15" s="495">
        <v>29</v>
      </c>
      <c r="B15" s="496">
        <v>1.5549539001902533E-3</v>
      </c>
      <c r="C15" s="497">
        <f>+'vš_věk x dfst'!J17</f>
        <v>4.3036093962138481E-3</v>
      </c>
      <c r="D15" s="497">
        <v>3.8999999999999998E-3</v>
      </c>
      <c r="E15" s="497">
        <v>4.221822075141133E-3</v>
      </c>
      <c r="F15" s="498">
        <v>4.9031437158589802E-3</v>
      </c>
      <c r="G15" s="498">
        <v>5.3788439184191059E-3</v>
      </c>
      <c r="H15" s="498">
        <v>4.3497172683775558E-3</v>
      </c>
      <c r="I15" s="498">
        <v>4.3430155004291317E-3</v>
      </c>
      <c r="J15" s="498">
        <v>4.2241622078287803E-3</v>
      </c>
      <c r="K15" s="498">
        <v>4.0630224428795788E-3</v>
      </c>
      <c r="L15" s="380">
        <v>3.2620911197525585E-3</v>
      </c>
      <c r="M15" s="380">
        <v>2.7960230126911011E-3</v>
      </c>
      <c r="N15" s="380">
        <v>2.8940081532189844E-3</v>
      </c>
      <c r="O15" s="380">
        <f>+'vš_věk x dfst'!J125</f>
        <v>2.4185587364264583E-3</v>
      </c>
      <c r="P15" s="380">
        <f>+'vš_věk x dfst'!B143</f>
        <v>2.539E-3</v>
      </c>
      <c r="Q15" s="442">
        <f>+'vš_věk x dfst'!J143</f>
        <v>2.807E-3</v>
      </c>
      <c r="R15" s="481">
        <v>19</v>
      </c>
      <c r="S15" s="494">
        <f t="shared" si="0"/>
        <v>0.27694643641153227</v>
      </c>
      <c r="T15" s="494">
        <f t="shared" si="0"/>
        <v>0.26075261930988547</v>
      </c>
      <c r="U15" s="494">
        <f t="shared" si="0"/>
        <v>0.4536</v>
      </c>
      <c r="V15" s="494">
        <v>0.44995863344364417</v>
      </c>
      <c r="W15" s="733">
        <f>4565.07908650155%/100</f>
        <v>0.45650790865015495</v>
      </c>
      <c r="X15" s="733">
        <v>0.46011835570115189</v>
      </c>
      <c r="Y15" s="733">
        <v>0.47</v>
      </c>
      <c r="Z15" s="733">
        <v>0.47274757773480724</v>
      </c>
      <c r="AA15" s="733">
        <v>0.47214064448646254</v>
      </c>
      <c r="AB15" s="733">
        <v>0.47289123055879223</v>
      </c>
      <c r="AC15" s="494">
        <v>0.46197376403544538</v>
      </c>
      <c r="AD15" s="734">
        <v>0.46549518041456966</v>
      </c>
      <c r="AE15" s="494">
        <f t="shared" si="1"/>
        <v>0.43532228290131547</v>
      </c>
      <c r="AF15" s="494">
        <f t="shared" si="1"/>
        <v>0.43363277393879607</v>
      </c>
      <c r="AG15" s="494">
        <f t="shared" si="1"/>
        <v>0.41340900000000003</v>
      </c>
      <c r="AH15" s="494">
        <f t="shared" si="1"/>
        <v>0.39259300000000003</v>
      </c>
      <c r="AI15" s="481"/>
      <c r="AJ15" s="136"/>
      <c r="AK15" s="136"/>
      <c r="AL15" s="44"/>
      <c r="AM15" s="44"/>
    </row>
    <row r="16" spans="1:39" x14ac:dyDescent="0.2">
      <c r="A16" s="503" t="s">
        <v>102</v>
      </c>
      <c r="B16" s="504">
        <v>9.9151178106249085E-3</v>
      </c>
      <c r="C16" s="505">
        <f>+'vš_věk x dfst'!J18</f>
        <v>2.1415580090683197E-2</v>
      </c>
      <c r="D16" s="505">
        <v>1.72E-2</v>
      </c>
      <c r="E16" s="505">
        <v>1.891911621569009E-2</v>
      </c>
      <c r="F16" s="506">
        <v>1.8679999999999999E-2</v>
      </c>
      <c r="G16" s="506">
        <v>2.4E-2</v>
      </c>
      <c r="H16" s="506">
        <v>2.5000000000000001E-2</v>
      </c>
      <c r="I16" s="506">
        <v>2.7E-2</v>
      </c>
      <c r="J16" s="506">
        <v>2.8000000000000001E-2</v>
      </c>
      <c r="K16" s="506">
        <v>2.4975935964334565E-2</v>
      </c>
      <c r="L16" s="386">
        <v>2.5052461983709435E-2</v>
      </c>
      <c r="M16" s="386">
        <v>2.1458291866890335E-2</v>
      </c>
      <c r="N16" s="386">
        <v>1.9440812245211891E-2</v>
      </c>
      <c r="O16" s="386">
        <f>+'vš_věk x dfst'!J126</f>
        <v>1.6762092793681238E-2</v>
      </c>
      <c r="P16" s="386">
        <f>+'vš_věk x dfst'!B144</f>
        <v>1.7836000000000001E-2</v>
      </c>
      <c r="Q16" s="448">
        <f>+'vš_věk x dfst'!J144</f>
        <v>2.0754999999999999E-2</v>
      </c>
      <c r="R16" s="481">
        <v>20</v>
      </c>
      <c r="S16" s="494">
        <f t="shared" si="0"/>
        <v>0.12026196399824382</v>
      </c>
      <c r="T16" s="494">
        <f t="shared" si="0"/>
        <v>0.17201629223557138</v>
      </c>
      <c r="U16" s="494">
        <f t="shared" si="0"/>
        <v>0.15870000000000001</v>
      </c>
      <c r="V16" s="494">
        <v>0.23582587113101031</v>
      </c>
      <c r="W16" s="733">
        <f>2131.49639119847%/100</f>
        <v>0.21314963911984702</v>
      </c>
      <c r="X16" s="733">
        <v>0.22379794991017646</v>
      </c>
      <c r="Y16" s="733">
        <v>0.22869964671808529</v>
      </c>
      <c r="Z16" s="733">
        <v>0.22362393621971521</v>
      </c>
      <c r="AA16" s="733">
        <v>0.22283461399203441</v>
      </c>
      <c r="AB16" s="733">
        <v>0.22361821774152693</v>
      </c>
      <c r="AC16" s="494">
        <v>0.23297098926891366</v>
      </c>
      <c r="AD16" s="734">
        <v>0.22762470736538809</v>
      </c>
      <c r="AE16" s="494">
        <f t="shared" si="1"/>
        <v>0.25153834320436902</v>
      </c>
      <c r="AF16" s="494">
        <f t="shared" si="1"/>
        <v>0.24906219151036549</v>
      </c>
      <c r="AG16" s="494">
        <f t="shared" si="1"/>
        <v>0.258913</v>
      </c>
      <c r="AH16" s="494">
        <f t="shared" si="1"/>
        <v>0.25536599999999998</v>
      </c>
      <c r="AI16" s="481"/>
      <c r="AJ16" s="136"/>
      <c r="AK16" s="136"/>
      <c r="AL16" s="44"/>
      <c r="AM16" s="44"/>
    </row>
    <row r="17" spans="1:39" ht="13.5" thickBot="1" x14ac:dyDescent="0.25">
      <c r="A17" s="507" t="s">
        <v>36</v>
      </c>
      <c r="B17" s="508">
        <v>19.38</v>
      </c>
      <c r="C17" s="451">
        <f>+'vš_věk x dfst'!J19</f>
        <v>20.47</v>
      </c>
      <c r="D17" s="451">
        <v>20.73</v>
      </c>
      <c r="E17" s="451">
        <v>20.87</v>
      </c>
      <c r="F17" s="509">
        <v>20.420000000000002</v>
      </c>
      <c r="G17" s="509">
        <v>20.69</v>
      </c>
      <c r="H17" s="509">
        <v>20.62</v>
      </c>
      <c r="I17" s="509">
        <v>20.66</v>
      </c>
      <c r="J17" s="509">
        <v>20.69</v>
      </c>
      <c r="K17" s="509">
        <v>20.616211560869345</v>
      </c>
      <c r="L17" s="509">
        <v>20.629026643725943</v>
      </c>
      <c r="M17" s="509">
        <v>20.578407119906881</v>
      </c>
      <c r="N17" s="509">
        <v>20.580464964233528</v>
      </c>
      <c r="O17" s="509">
        <f>+'vš_věk x dfst'!J127</f>
        <v>20.54</v>
      </c>
      <c r="P17" s="509">
        <f>+'vš_věk x dfst'!B145</f>
        <v>20.61</v>
      </c>
      <c r="Q17" s="454">
        <f>+'vš_věk x dfst'!J145</f>
        <v>20.753799999999998</v>
      </c>
      <c r="R17" s="481">
        <v>21</v>
      </c>
      <c r="S17" s="494">
        <f t="shared" si="0"/>
        <v>6.192375237816479E-2</v>
      </c>
      <c r="T17" s="494">
        <f t="shared" si="0"/>
        <v>0.1189896764607936</v>
      </c>
      <c r="U17" s="494">
        <f t="shared" si="0"/>
        <v>9.1200000000000003E-2</v>
      </c>
      <c r="V17" s="494">
        <v>9.8853903056258519E-2</v>
      </c>
      <c r="W17" s="733">
        <f>1039.53228177171%/100</f>
        <v>0.10395322817717099</v>
      </c>
      <c r="X17" s="733">
        <v>0.10075029060551621</v>
      </c>
      <c r="Y17" s="733">
        <v>9.8473355329464565E-2</v>
      </c>
      <c r="Z17" s="733">
        <v>9.623915538689029E-2</v>
      </c>
      <c r="AA17" s="733">
        <v>9.7024982902200574E-2</v>
      </c>
      <c r="AB17" s="733">
        <v>9.7613860884543296E-2</v>
      </c>
      <c r="AC17" s="494">
        <v>9.7226228008234786E-2</v>
      </c>
      <c r="AD17" s="734">
        <v>0.10252400314671065</v>
      </c>
      <c r="AE17" s="494">
        <f t="shared" si="1"/>
        <v>0.10566494885008851</v>
      </c>
      <c r="AF17" s="494">
        <f t="shared" si="1"/>
        <v>0.11353405725567633</v>
      </c>
      <c r="AG17" s="494">
        <f t="shared" si="1"/>
        <v>0.11442099999999999</v>
      </c>
      <c r="AH17" s="494">
        <f t="shared" si="1"/>
        <v>0.121367</v>
      </c>
      <c r="AI17" s="481"/>
      <c r="AJ17" s="136"/>
      <c r="AK17" s="136"/>
      <c r="AL17" s="44"/>
      <c r="AM17" s="44"/>
    </row>
    <row r="18" spans="1:39" ht="13.5" thickTop="1" x14ac:dyDescent="0.2">
      <c r="K18" s="510"/>
      <c r="L18" s="510"/>
      <c r="Q18" s="499"/>
      <c r="R18" s="481">
        <v>22</v>
      </c>
      <c r="S18" s="494">
        <v>3.7684765110493193E-2</v>
      </c>
      <c r="T18" s="494">
        <v>7.4275687168583654E-2</v>
      </c>
      <c r="U18" s="494">
        <v>6.54E-2</v>
      </c>
      <c r="V18" s="733">
        <v>6.481166050223866E-2</v>
      </c>
      <c r="W18" s="733">
        <v>6.0757299870565801E-2</v>
      </c>
      <c r="X18" s="733">
        <v>6.8931628447638171E-2</v>
      </c>
      <c r="Y18" s="733">
        <v>6.5829257683616416E-2</v>
      </c>
      <c r="Z18" s="733">
        <v>6.7358102309036577E-2</v>
      </c>
      <c r="AA18" s="733">
        <v>6.7224524278875167E-2</v>
      </c>
      <c r="AB18" s="733">
        <v>6.9294290490906324E-2</v>
      </c>
      <c r="AC18" s="494">
        <v>6.9548180489114764E-2</v>
      </c>
      <c r="AD18" s="734">
        <v>7.1246457581013584E-2</v>
      </c>
      <c r="AE18" s="494">
        <f t="shared" si="1"/>
        <v>7.6792169833089799E-2</v>
      </c>
      <c r="AF18" s="494">
        <f t="shared" si="1"/>
        <v>7.5320829220138275E-2</v>
      </c>
      <c r="AG18" s="494">
        <f t="shared" si="1"/>
        <v>8.0181000000000002E-2</v>
      </c>
      <c r="AH18" s="494">
        <f t="shared" si="1"/>
        <v>8.1558000000000005E-2</v>
      </c>
      <c r="AI18" s="499"/>
      <c r="AJ18" s="44"/>
      <c r="AK18" s="44"/>
      <c r="AL18" s="44"/>
      <c r="AM18" s="44"/>
    </row>
    <row r="19" spans="1:39" x14ac:dyDescent="0.2">
      <c r="A19" s="744" t="s">
        <v>591</v>
      </c>
      <c r="R19" s="481">
        <v>23</v>
      </c>
      <c r="S19" s="494">
        <v>2.5025611005414897E-2</v>
      </c>
      <c r="T19" s="494">
        <v>4.8838281630248226E-2</v>
      </c>
      <c r="U19" s="494">
        <v>4.41E-2</v>
      </c>
      <c r="V19" s="733">
        <v>4.8800369865680357E-2</v>
      </c>
      <c r="W19" s="733">
        <v>4.7715156966412903E-2</v>
      </c>
      <c r="X19" s="733">
        <v>4.1530170136320405E-2</v>
      </c>
      <c r="Y19" s="733">
        <v>4.3391082018693169E-2</v>
      </c>
      <c r="Z19" s="733">
        <v>4.2571892417301749E-2</v>
      </c>
      <c r="AA19" s="733">
        <v>4.2563463008408096E-2</v>
      </c>
      <c r="AB19" s="733">
        <v>4.2879578499417398E-2</v>
      </c>
      <c r="AC19" s="494">
        <v>4.4764244298799591E-2</v>
      </c>
      <c r="AD19" s="734">
        <v>4.4916451041163145E-2</v>
      </c>
      <c r="AE19" s="494">
        <f t="shared" si="1"/>
        <v>4.5631105299592356E-2</v>
      </c>
      <c r="AF19" s="494">
        <f t="shared" si="1"/>
        <v>4.6495557749259675E-2</v>
      </c>
      <c r="AG19" s="494">
        <f t="shared" si="1"/>
        <v>4.7744000000000002E-2</v>
      </c>
      <c r="AH19" s="494">
        <f t="shared" si="1"/>
        <v>5.5384000000000003E-2</v>
      </c>
      <c r="AI19" s="499"/>
      <c r="AJ19" s="44"/>
      <c r="AK19" s="44"/>
      <c r="AL19" s="44"/>
      <c r="AM19" s="44"/>
    </row>
    <row r="20" spans="1:39" x14ac:dyDescent="0.2">
      <c r="A20" s="511" t="s">
        <v>124</v>
      </c>
      <c r="Q20" s="499"/>
      <c r="R20" s="481">
        <v>24</v>
      </c>
      <c r="S20" s="494">
        <v>1.4945851017122787E-2</v>
      </c>
      <c r="T20" s="494">
        <v>3.1764736019673646E-2</v>
      </c>
      <c r="U20" s="494">
        <v>2.8899999999999999E-2</v>
      </c>
      <c r="V20" s="733">
        <v>3.2241580689118164E-2</v>
      </c>
      <c r="W20" s="733">
        <v>3.7470109470635997E-2</v>
      </c>
      <c r="X20" s="733">
        <v>2.8976011835570116E-2</v>
      </c>
      <c r="Y20" s="733">
        <v>2.406136284068365E-2</v>
      </c>
      <c r="Z20" s="733">
        <v>2.7567807914628727E-2</v>
      </c>
      <c r="AA20" s="733">
        <v>2.5536066299231604E-2</v>
      </c>
      <c r="AB20" s="733">
        <v>2.7397537869192967E-2</v>
      </c>
      <c r="AC20" s="494">
        <v>2.8036081910312385E-2</v>
      </c>
      <c r="AD20" s="734">
        <v>2.8055010568019182E-2</v>
      </c>
      <c r="AE20" s="494">
        <f t="shared" si="1"/>
        <v>2.850742250596109E-2</v>
      </c>
      <c r="AF20" s="494">
        <f t="shared" si="1"/>
        <v>2.8983218163869725E-2</v>
      </c>
      <c r="AG20" s="494">
        <f t="shared" si="1"/>
        <v>3.0522000000000001E-2</v>
      </c>
      <c r="AH20" s="494">
        <f t="shared" si="1"/>
        <v>3.2780999999999998E-2</v>
      </c>
      <c r="AI20" s="499"/>
      <c r="AJ20" s="44"/>
      <c r="AK20" s="44"/>
      <c r="AL20" s="44"/>
      <c r="AM20" s="44"/>
    </row>
    <row r="21" spans="1:39" ht="9" customHeight="1" x14ac:dyDescent="0.2">
      <c r="Q21" s="499"/>
      <c r="R21" s="481" t="s">
        <v>125</v>
      </c>
      <c r="S21" s="494">
        <v>3.2178398946290064E-2</v>
      </c>
      <c r="T21" s="500">
        <v>7.3199784819530184E-2</v>
      </c>
      <c r="U21" s="494">
        <v>6.4659999999999995E-2</v>
      </c>
      <c r="V21" s="733">
        <v>6.4659999999999995E-2</v>
      </c>
      <c r="W21" s="733">
        <v>7.3999999999999996E-2</v>
      </c>
      <c r="X21" s="733">
        <v>7.0999999999999994E-2</v>
      </c>
      <c r="Y21" s="733">
        <v>6.6000000000000003E-2</v>
      </c>
      <c r="Z21" s="733">
        <v>6.5000000000000002E-2</v>
      </c>
      <c r="AA21" s="733">
        <v>6.7000000000000004E-2</v>
      </c>
      <c r="AB21" s="733">
        <v>6.0712295455696841E-2</v>
      </c>
      <c r="AC21" s="494">
        <v>5.9841470327899826E-2</v>
      </c>
      <c r="AD21" s="494">
        <v>5.4953699754518644E-2</v>
      </c>
      <c r="AE21" s="494">
        <f>SUM(N11:N16)</f>
        <v>5.2034458887777857E-2</v>
      </c>
      <c r="AF21" s="494">
        <f t="shared" ref="AF21:AH21" si="2">SUM(O11:O16)</f>
        <v>4.8193484698913255E-2</v>
      </c>
      <c r="AG21" s="494">
        <f t="shared" si="2"/>
        <v>5.1326999999999998E-2</v>
      </c>
      <c r="AH21" s="494">
        <f t="shared" si="2"/>
        <v>5.6319999999999995E-2</v>
      </c>
      <c r="AI21" s="499"/>
      <c r="AJ21" s="44"/>
      <c r="AK21" s="44"/>
      <c r="AL21" s="44"/>
      <c r="AM21" s="44"/>
    </row>
    <row r="22" spans="1:39" x14ac:dyDescent="0.2">
      <c r="Q22" s="499"/>
      <c r="R22" s="499"/>
      <c r="S22" s="499"/>
      <c r="T22" s="499"/>
      <c r="U22" s="499"/>
      <c r="V22" s="499"/>
      <c r="W22" s="499"/>
      <c r="X22" s="499"/>
      <c r="Y22" s="499"/>
      <c r="Z22" s="499"/>
      <c r="AB22" s="494"/>
      <c r="AC22" s="494"/>
      <c r="AF22" s="481"/>
      <c r="AG22" s="481"/>
      <c r="AH22" s="481"/>
      <c r="AI22" s="499"/>
      <c r="AJ22" s="44"/>
      <c r="AK22" s="44"/>
      <c r="AL22" s="44"/>
      <c r="AM22" s="44"/>
    </row>
    <row r="23" spans="1:39" x14ac:dyDescent="0.2">
      <c r="AF23" s="499"/>
      <c r="AG23" s="499"/>
      <c r="AH23" s="499"/>
      <c r="AI23" s="499"/>
      <c r="AJ23" s="44"/>
      <c r="AK23" s="44"/>
      <c r="AL23" s="44"/>
      <c r="AM23" s="44"/>
    </row>
    <row r="24" spans="1:39" x14ac:dyDescent="0.2">
      <c r="O24" s="510"/>
      <c r="W24" s="494"/>
      <c r="AF24" s="499"/>
      <c r="AG24" s="499"/>
      <c r="AH24" s="499"/>
      <c r="AI24" s="499"/>
      <c r="AJ24" s="44"/>
      <c r="AK24" s="44"/>
      <c r="AL24" s="44"/>
      <c r="AM24" s="44"/>
    </row>
    <row r="25" spans="1:39" x14ac:dyDescent="0.2">
      <c r="J25" s="136" t="s">
        <v>114</v>
      </c>
      <c r="AF25" s="499"/>
      <c r="AG25" s="499"/>
      <c r="AH25" s="499"/>
      <c r="AI25" s="499"/>
      <c r="AJ25" s="44"/>
      <c r="AK25" s="44"/>
      <c r="AL25" s="44"/>
      <c r="AM25" s="44"/>
    </row>
    <row r="26" spans="1:39" x14ac:dyDescent="0.2">
      <c r="AF26" s="499"/>
      <c r="AG26" s="499"/>
      <c r="AH26" s="499"/>
      <c r="AI26" s="499"/>
      <c r="AJ26" s="44"/>
      <c r="AK26" s="44"/>
      <c r="AL26" s="44"/>
      <c r="AM26" s="44"/>
    </row>
    <row r="27" spans="1:39" x14ac:dyDescent="0.2">
      <c r="J27" s="136" t="s">
        <v>64</v>
      </c>
      <c r="AF27" s="499"/>
      <c r="AG27" s="499"/>
      <c r="AH27" s="499"/>
      <c r="AI27" s="499"/>
      <c r="AJ27" s="44"/>
      <c r="AK27" s="44"/>
      <c r="AL27" s="44"/>
      <c r="AM27" s="44"/>
    </row>
    <row r="28" spans="1:39" x14ac:dyDescent="0.2">
      <c r="AF28" s="499"/>
      <c r="AG28" s="499"/>
      <c r="AH28" s="499"/>
      <c r="AI28" s="499"/>
      <c r="AJ28" s="44"/>
      <c r="AK28" s="44"/>
      <c r="AL28" s="44"/>
      <c r="AM28" s="44"/>
    </row>
    <row r="29" spans="1:39" x14ac:dyDescent="0.2">
      <c r="AF29" s="499"/>
      <c r="AG29" s="499"/>
      <c r="AH29" s="499"/>
      <c r="AI29" s="499"/>
      <c r="AJ29" s="44"/>
      <c r="AK29" s="44"/>
      <c r="AL29" s="44"/>
      <c r="AM29" s="44"/>
    </row>
    <row r="30" spans="1:39" x14ac:dyDescent="0.2">
      <c r="AF30" s="499"/>
      <c r="AG30" s="499"/>
      <c r="AH30" s="499"/>
      <c r="AI30" s="499"/>
      <c r="AJ30" s="44"/>
      <c r="AK30" s="44"/>
      <c r="AL30" s="44"/>
      <c r="AM30" s="44"/>
    </row>
    <row r="32" spans="1:39" x14ac:dyDescent="0.2">
      <c r="Q32" s="494"/>
    </row>
    <row r="35" spans="6:19" x14ac:dyDescent="0.2">
      <c r="S35" s="500"/>
    </row>
    <row r="36" spans="6:19" x14ac:dyDescent="0.2">
      <c r="S36" s="500"/>
    </row>
    <row r="37" spans="6:19" x14ac:dyDescent="0.2">
      <c r="S37" s="500"/>
    </row>
    <row r="38" spans="6:19" x14ac:dyDescent="0.2">
      <c r="S38" s="500"/>
    </row>
    <row r="39" spans="6:19" x14ac:dyDescent="0.2">
      <c r="S39" s="500"/>
    </row>
    <row r="40" spans="6:19" x14ac:dyDescent="0.2">
      <c r="S40" s="500"/>
    </row>
    <row r="41" spans="6:19" x14ac:dyDescent="0.2">
      <c r="S41" s="500"/>
    </row>
    <row r="42" spans="6:19" x14ac:dyDescent="0.2">
      <c r="S42" s="500"/>
    </row>
    <row r="43" spans="6:19" x14ac:dyDescent="0.2">
      <c r="F43" s="34"/>
      <c r="G43" s="34"/>
      <c r="H43" s="34"/>
      <c r="I43" s="34"/>
      <c r="S43" s="500"/>
    </row>
    <row r="44" spans="6:19" x14ac:dyDescent="0.2">
      <c r="F44" s="34"/>
      <c r="G44" s="34"/>
      <c r="H44" s="34"/>
      <c r="I44" s="34"/>
      <c r="M44" s="16"/>
      <c r="N44" s="16"/>
      <c r="S44" s="500"/>
    </row>
    <row r="45" spans="6:19" x14ac:dyDescent="0.2">
      <c r="F45" s="34"/>
      <c r="G45" s="34"/>
      <c r="H45" s="34"/>
      <c r="I45" s="34"/>
      <c r="M45" s="16"/>
      <c r="N45" s="16"/>
      <c r="S45" s="500"/>
    </row>
    <row r="46" spans="6:19" x14ac:dyDescent="0.2">
      <c r="F46" s="34"/>
      <c r="G46" s="34"/>
      <c r="H46" s="34"/>
      <c r="I46" s="34"/>
      <c r="M46" s="16"/>
      <c r="N46" s="16"/>
      <c r="S46" s="500"/>
    </row>
    <row r="47" spans="6:19" x14ac:dyDescent="0.2">
      <c r="F47" s="34"/>
      <c r="G47" s="34"/>
      <c r="H47" s="34"/>
      <c r="I47" s="34"/>
      <c r="M47" s="16"/>
      <c r="N47" s="16"/>
      <c r="S47" s="500"/>
    </row>
    <row r="48" spans="6:19" x14ac:dyDescent="0.2">
      <c r="F48" s="34"/>
      <c r="G48" s="34"/>
      <c r="H48" s="34"/>
      <c r="I48" s="34"/>
      <c r="M48" s="16"/>
      <c r="N48" s="16"/>
      <c r="S48" s="500"/>
    </row>
    <row r="49" spans="3:19" x14ac:dyDescent="0.2">
      <c r="F49" s="34"/>
      <c r="G49" s="34"/>
      <c r="H49" s="34"/>
      <c r="I49" s="34"/>
      <c r="M49" s="16"/>
      <c r="N49" s="16"/>
      <c r="S49" s="500"/>
    </row>
    <row r="50" spans="3:19" x14ac:dyDescent="0.2">
      <c r="F50" s="34"/>
      <c r="G50" s="34"/>
      <c r="H50" s="34"/>
      <c r="I50" s="34"/>
      <c r="M50" s="16"/>
      <c r="N50" s="16"/>
      <c r="S50" s="500"/>
    </row>
    <row r="51" spans="3:19" x14ac:dyDescent="0.2">
      <c r="F51" s="34"/>
      <c r="G51" s="34"/>
      <c r="H51" s="34"/>
      <c r="I51" s="34"/>
      <c r="M51" s="16"/>
      <c r="N51" s="16"/>
      <c r="S51" s="500"/>
    </row>
    <row r="52" spans="3:19" x14ac:dyDescent="0.2">
      <c r="F52" s="34"/>
      <c r="G52" s="34"/>
      <c r="H52" s="34"/>
      <c r="I52" s="34"/>
      <c r="M52" s="16"/>
      <c r="N52" s="16"/>
      <c r="S52" s="500"/>
    </row>
    <row r="53" spans="3:19" x14ac:dyDescent="0.2">
      <c r="F53" s="34"/>
      <c r="G53" s="34"/>
      <c r="H53" s="34"/>
      <c r="I53" s="34"/>
      <c r="M53" s="16"/>
      <c r="N53" s="16"/>
      <c r="S53" s="500"/>
    </row>
    <row r="54" spans="3:19" x14ac:dyDescent="0.2">
      <c r="F54" s="34"/>
      <c r="G54" s="34"/>
      <c r="H54" s="34"/>
      <c r="I54" s="34"/>
      <c r="M54" s="16"/>
      <c r="N54" s="16"/>
      <c r="S54" s="500"/>
    </row>
    <row r="55" spans="3:19" x14ac:dyDescent="0.2">
      <c r="F55" s="34"/>
      <c r="G55" s="34"/>
      <c r="H55" s="34"/>
      <c r="I55" s="34"/>
      <c r="M55" s="16"/>
      <c r="N55" s="16"/>
      <c r="S55" s="500"/>
    </row>
    <row r="56" spans="3:19" x14ac:dyDescent="0.2">
      <c r="M56" s="16"/>
      <c r="N56" s="16"/>
      <c r="S56" s="500"/>
    </row>
    <row r="57" spans="3:19" x14ac:dyDescent="0.2">
      <c r="M57" s="16"/>
      <c r="N57" s="16"/>
      <c r="S57" s="500"/>
    </row>
    <row r="58" spans="3:19" x14ac:dyDescent="0.2">
      <c r="M58" s="16"/>
      <c r="N58" s="16"/>
      <c r="S58" s="500"/>
    </row>
    <row r="59" spans="3:19" x14ac:dyDescent="0.2">
      <c r="M59" s="16"/>
      <c r="N59" s="16"/>
      <c r="S59" s="500"/>
    </row>
    <row r="60" spans="3:19" x14ac:dyDescent="0.2">
      <c r="S60" s="500"/>
    </row>
    <row r="61" spans="3:19" x14ac:dyDescent="0.2">
      <c r="S61" s="500"/>
    </row>
    <row r="62" spans="3:19" x14ac:dyDescent="0.2">
      <c r="C62" s="111"/>
      <c r="S62" s="500"/>
    </row>
    <row r="63" spans="3:19" x14ac:dyDescent="0.2">
      <c r="C63" s="111"/>
      <c r="S63" s="500"/>
    </row>
    <row r="64" spans="3:19" x14ac:dyDescent="0.2">
      <c r="S64" s="500"/>
    </row>
    <row r="65" spans="19:19" x14ac:dyDescent="0.2">
      <c r="S65" s="500"/>
    </row>
    <row r="66" spans="19:19" x14ac:dyDescent="0.2">
      <c r="S66" s="500"/>
    </row>
    <row r="67" spans="19:19" x14ac:dyDescent="0.2">
      <c r="S67" s="500"/>
    </row>
    <row r="68" spans="19:19" x14ac:dyDescent="0.2">
      <c r="S68" s="500"/>
    </row>
    <row r="69" spans="19:19" x14ac:dyDescent="0.2">
      <c r="S69" s="500"/>
    </row>
    <row r="70" spans="19:19" x14ac:dyDescent="0.2">
      <c r="S70" s="500"/>
    </row>
  </sheetData>
  <sheetProtection password="E1D9" sheet="1" objects="1" scenarios="1"/>
  <pageMargins left="0.7" right="0.7" top="0.78740157499999996" bottom="0.78740157499999996" header="0.3" footer="0.3"/>
  <pageSetup paperSize="9" orientation="portrait" r:id="rId1"/>
  <ignoredErrors>
    <ignoredError sqref="AE2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7"/>
  <sheetViews>
    <sheetView workbookViewId="0">
      <pane ySplit="3" topLeftCell="A4" activePane="bottomLeft" state="frozen"/>
      <selection pane="bottomLeft"/>
    </sheetView>
  </sheetViews>
  <sheetFormatPr defaultRowHeight="12.75" x14ac:dyDescent="0.2"/>
  <cols>
    <col min="1" max="1" width="9.140625" style="16"/>
    <col min="2" max="2" width="8.7109375" style="16" customWidth="1"/>
    <col min="3" max="3" width="10.5703125" style="16" customWidth="1"/>
    <col min="4" max="4" width="20.7109375" style="16" customWidth="1"/>
    <col min="5" max="5" width="8.28515625" style="16" customWidth="1"/>
    <col min="6" max="7" width="20.7109375" style="16" customWidth="1"/>
    <col min="8" max="11" width="7.7109375" style="16" customWidth="1"/>
    <col min="12" max="12" width="8.7109375" style="16" customWidth="1"/>
    <col min="13" max="13" width="7.7109375" style="16" customWidth="1"/>
    <col min="14" max="14" width="12.85546875" style="16" customWidth="1"/>
    <col min="15" max="15" width="9.28515625" style="34" customWidth="1"/>
    <col min="16" max="16" width="5.85546875" style="16" customWidth="1"/>
    <col min="17" max="17" width="4.28515625" style="16" bestFit="1" customWidth="1"/>
    <col min="18" max="18" width="8.42578125" style="482" bestFit="1" customWidth="1"/>
    <col min="19" max="19" width="12.7109375" style="481" customWidth="1"/>
    <col min="20" max="28" width="9.140625" style="481"/>
    <col min="29" max="29" width="8.140625" style="481" customWidth="1"/>
    <col min="30" max="31" width="9.140625" style="481"/>
    <col min="32" max="36" width="9.140625" style="482"/>
    <col min="37" max="257" width="9.140625" style="16"/>
    <col min="258" max="258" width="8.7109375" style="16" customWidth="1"/>
    <col min="259" max="259" width="10.5703125" style="16" customWidth="1"/>
    <col min="260" max="260" width="20.7109375" style="16" customWidth="1"/>
    <col min="261" max="261" width="8.28515625" style="16" customWidth="1"/>
    <col min="262" max="263" width="20.7109375" style="16" customWidth="1"/>
    <col min="264" max="267" width="7.7109375" style="16" customWidth="1"/>
    <col min="268" max="268" width="8.7109375" style="16" customWidth="1"/>
    <col min="269" max="269" width="7.7109375" style="16" customWidth="1"/>
    <col min="270" max="270" width="12.85546875" style="16" customWidth="1"/>
    <col min="271" max="271" width="9.28515625" style="16" customWidth="1"/>
    <col min="272" max="272" width="5.85546875" style="16" customWidth="1"/>
    <col min="273" max="273" width="4.28515625" style="16" bestFit="1" customWidth="1"/>
    <col min="274" max="274" width="8.42578125" style="16" bestFit="1" customWidth="1"/>
    <col min="275" max="275" width="12.7109375" style="16" customWidth="1"/>
    <col min="276" max="284" width="9.140625" style="16"/>
    <col min="285" max="285" width="8.140625" style="16" customWidth="1"/>
    <col min="286" max="513" width="9.140625" style="16"/>
    <col min="514" max="514" width="8.7109375" style="16" customWidth="1"/>
    <col min="515" max="515" width="10.5703125" style="16" customWidth="1"/>
    <col min="516" max="516" width="20.7109375" style="16" customWidth="1"/>
    <col min="517" max="517" width="8.28515625" style="16" customWidth="1"/>
    <col min="518" max="519" width="20.7109375" style="16" customWidth="1"/>
    <col min="520" max="523" width="7.7109375" style="16" customWidth="1"/>
    <col min="524" max="524" width="8.7109375" style="16" customWidth="1"/>
    <col min="525" max="525" width="7.7109375" style="16" customWidth="1"/>
    <col min="526" max="526" width="12.85546875" style="16" customWidth="1"/>
    <col min="527" max="527" width="9.28515625" style="16" customWidth="1"/>
    <col min="528" max="528" width="5.85546875" style="16" customWidth="1"/>
    <col min="529" max="529" width="4.28515625" style="16" bestFit="1" customWidth="1"/>
    <col min="530" max="530" width="8.42578125" style="16" bestFit="1" customWidth="1"/>
    <col min="531" max="531" width="12.7109375" style="16" customWidth="1"/>
    <col min="532" max="540" width="9.140625" style="16"/>
    <col min="541" max="541" width="8.140625" style="16" customWidth="1"/>
    <col min="542" max="769" width="9.140625" style="16"/>
    <col min="770" max="770" width="8.7109375" style="16" customWidth="1"/>
    <col min="771" max="771" width="10.5703125" style="16" customWidth="1"/>
    <col min="772" max="772" width="20.7109375" style="16" customWidth="1"/>
    <col min="773" max="773" width="8.28515625" style="16" customWidth="1"/>
    <col min="774" max="775" width="20.7109375" style="16" customWidth="1"/>
    <col min="776" max="779" width="7.7109375" style="16" customWidth="1"/>
    <col min="780" max="780" width="8.7109375" style="16" customWidth="1"/>
    <col min="781" max="781" width="7.7109375" style="16" customWidth="1"/>
    <col min="782" max="782" width="12.85546875" style="16" customWidth="1"/>
    <col min="783" max="783" width="9.28515625" style="16" customWidth="1"/>
    <col min="784" max="784" width="5.85546875" style="16" customWidth="1"/>
    <col min="785" max="785" width="4.28515625" style="16" bestFit="1" customWidth="1"/>
    <col min="786" max="786" width="8.42578125" style="16" bestFit="1" customWidth="1"/>
    <col min="787" max="787" width="12.7109375" style="16" customWidth="1"/>
    <col min="788" max="796" width="9.140625" style="16"/>
    <col min="797" max="797" width="8.140625" style="16" customWidth="1"/>
    <col min="798" max="1025" width="9.140625" style="16"/>
    <col min="1026" max="1026" width="8.7109375" style="16" customWidth="1"/>
    <col min="1027" max="1027" width="10.5703125" style="16" customWidth="1"/>
    <col min="1028" max="1028" width="20.7109375" style="16" customWidth="1"/>
    <col min="1029" max="1029" width="8.28515625" style="16" customWidth="1"/>
    <col min="1030" max="1031" width="20.7109375" style="16" customWidth="1"/>
    <col min="1032" max="1035" width="7.7109375" style="16" customWidth="1"/>
    <col min="1036" max="1036" width="8.7109375" style="16" customWidth="1"/>
    <col min="1037" max="1037" width="7.7109375" style="16" customWidth="1"/>
    <col min="1038" max="1038" width="12.85546875" style="16" customWidth="1"/>
    <col min="1039" max="1039" width="9.28515625" style="16" customWidth="1"/>
    <col min="1040" max="1040" width="5.85546875" style="16" customWidth="1"/>
    <col min="1041" max="1041" width="4.28515625" style="16" bestFit="1" customWidth="1"/>
    <col min="1042" max="1042" width="8.42578125" style="16" bestFit="1" customWidth="1"/>
    <col min="1043" max="1043" width="12.7109375" style="16" customWidth="1"/>
    <col min="1044" max="1052" width="9.140625" style="16"/>
    <col min="1053" max="1053" width="8.140625" style="16" customWidth="1"/>
    <col min="1054" max="1281" width="9.140625" style="16"/>
    <col min="1282" max="1282" width="8.7109375" style="16" customWidth="1"/>
    <col min="1283" max="1283" width="10.5703125" style="16" customWidth="1"/>
    <col min="1284" max="1284" width="20.7109375" style="16" customWidth="1"/>
    <col min="1285" max="1285" width="8.28515625" style="16" customWidth="1"/>
    <col min="1286" max="1287" width="20.7109375" style="16" customWidth="1"/>
    <col min="1288" max="1291" width="7.7109375" style="16" customWidth="1"/>
    <col min="1292" max="1292" width="8.7109375" style="16" customWidth="1"/>
    <col min="1293" max="1293" width="7.7109375" style="16" customWidth="1"/>
    <col min="1294" max="1294" width="12.85546875" style="16" customWidth="1"/>
    <col min="1295" max="1295" width="9.28515625" style="16" customWidth="1"/>
    <col min="1296" max="1296" width="5.85546875" style="16" customWidth="1"/>
    <col min="1297" max="1297" width="4.28515625" style="16" bestFit="1" customWidth="1"/>
    <col min="1298" max="1298" width="8.42578125" style="16" bestFit="1" customWidth="1"/>
    <col min="1299" max="1299" width="12.7109375" style="16" customWidth="1"/>
    <col min="1300" max="1308" width="9.140625" style="16"/>
    <col min="1309" max="1309" width="8.140625" style="16" customWidth="1"/>
    <col min="1310" max="1537" width="9.140625" style="16"/>
    <col min="1538" max="1538" width="8.7109375" style="16" customWidth="1"/>
    <col min="1539" max="1539" width="10.5703125" style="16" customWidth="1"/>
    <col min="1540" max="1540" width="20.7109375" style="16" customWidth="1"/>
    <col min="1541" max="1541" width="8.28515625" style="16" customWidth="1"/>
    <col min="1542" max="1543" width="20.7109375" style="16" customWidth="1"/>
    <col min="1544" max="1547" width="7.7109375" style="16" customWidth="1"/>
    <col min="1548" max="1548" width="8.7109375" style="16" customWidth="1"/>
    <col min="1549" max="1549" width="7.7109375" style="16" customWidth="1"/>
    <col min="1550" max="1550" width="12.85546875" style="16" customWidth="1"/>
    <col min="1551" max="1551" width="9.28515625" style="16" customWidth="1"/>
    <col min="1552" max="1552" width="5.85546875" style="16" customWidth="1"/>
    <col min="1553" max="1553" width="4.28515625" style="16" bestFit="1" customWidth="1"/>
    <col min="1554" max="1554" width="8.42578125" style="16" bestFit="1" customWidth="1"/>
    <col min="1555" max="1555" width="12.7109375" style="16" customWidth="1"/>
    <col min="1556" max="1564" width="9.140625" style="16"/>
    <col min="1565" max="1565" width="8.140625" style="16" customWidth="1"/>
    <col min="1566" max="1793" width="9.140625" style="16"/>
    <col min="1794" max="1794" width="8.7109375" style="16" customWidth="1"/>
    <col min="1795" max="1795" width="10.5703125" style="16" customWidth="1"/>
    <col min="1796" max="1796" width="20.7109375" style="16" customWidth="1"/>
    <col min="1797" max="1797" width="8.28515625" style="16" customWidth="1"/>
    <col min="1798" max="1799" width="20.7109375" style="16" customWidth="1"/>
    <col min="1800" max="1803" width="7.7109375" style="16" customWidth="1"/>
    <col min="1804" max="1804" width="8.7109375" style="16" customWidth="1"/>
    <col min="1805" max="1805" width="7.7109375" style="16" customWidth="1"/>
    <col min="1806" max="1806" width="12.85546875" style="16" customWidth="1"/>
    <col min="1807" max="1807" width="9.28515625" style="16" customWidth="1"/>
    <col min="1808" max="1808" width="5.85546875" style="16" customWidth="1"/>
    <col min="1809" max="1809" width="4.28515625" style="16" bestFit="1" customWidth="1"/>
    <col min="1810" max="1810" width="8.42578125" style="16" bestFit="1" customWidth="1"/>
    <col min="1811" max="1811" width="12.7109375" style="16" customWidth="1"/>
    <col min="1812" max="1820" width="9.140625" style="16"/>
    <col min="1821" max="1821" width="8.140625" style="16" customWidth="1"/>
    <col min="1822" max="2049" width="9.140625" style="16"/>
    <col min="2050" max="2050" width="8.7109375" style="16" customWidth="1"/>
    <col min="2051" max="2051" width="10.5703125" style="16" customWidth="1"/>
    <col min="2052" max="2052" width="20.7109375" style="16" customWidth="1"/>
    <col min="2053" max="2053" width="8.28515625" style="16" customWidth="1"/>
    <col min="2054" max="2055" width="20.7109375" style="16" customWidth="1"/>
    <col min="2056" max="2059" width="7.7109375" style="16" customWidth="1"/>
    <col min="2060" max="2060" width="8.7109375" style="16" customWidth="1"/>
    <col min="2061" max="2061" width="7.7109375" style="16" customWidth="1"/>
    <col min="2062" max="2062" width="12.85546875" style="16" customWidth="1"/>
    <col min="2063" max="2063" width="9.28515625" style="16" customWidth="1"/>
    <col min="2064" max="2064" width="5.85546875" style="16" customWidth="1"/>
    <col min="2065" max="2065" width="4.28515625" style="16" bestFit="1" customWidth="1"/>
    <col min="2066" max="2066" width="8.42578125" style="16" bestFit="1" customWidth="1"/>
    <col min="2067" max="2067" width="12.7109375" style="16" customWidth="1"/>
    <col min="2068" max="2076" width="9.140625" style="16"/>
    <col min="2077" max="2077" width="8.140625" style="16" customWidth="1"/>
    <col min="2078" max="2305" width="9.140625" style="16"/>
    <col min="2306" max="2306" width="8.7109375" style="16" customWidth="1"/>
    <col min="2307" max="2307" width="10.5703125" style="16" customWidth="1"/>
    <col min="2308" max="2308" width="20.7109375" style="16" customWidth="1"/>
    <col min="2309" max="2309" width="8.28515625" style="16" customWidth="1"/>
    <col min="2310" max="2311" width="20.7109375" style="16" customWidth="1"/>
    <col min="2312" max="2315" width="7.7109375" style="16" customWidth="1"/>
    <col min="2316" max="2316" width="8.7109375" style="16" customWidth="1"/>
    <col min="2317" max="2317" width="7.7109375" style="16" customWidth="1"/>
    <col min="2318" max="2318" width="12.85546875" style="16" customWidth="1"/>
    <col min="2319" max="2319" width="9.28515625" style="16" customWidth="1"/>
    <col min="2320" max="2320" width="5.85546875" style="16" customWidth="1"/>
    <col min="2321" max="2321" width="4.28515625" style="16" bestFit="1" customWidth="1"/>
    <col min="2322" max="2322" width="8.42578125" style="16" bestFit="1" customWidth="1"/>
    <col min="2323" max="2323" width="12.7109375" style="16" customWidth="1"/>
    <col min="2324" max="2332" width="9.140625" style="16"/>
    <col min="2333" max="2333" width="8.140625" style="16" customWidth="1"/>
    <col min="2334" max="2561" width="9.140625" style="16"/>
    <col min="2562" max="2562" width="8.7109375" style="16" customWidth="1"/>
    <col min="2563" max="2563" width="10.5703125" style="16" customWidth="1"/>
    <col min="2564" max="2564" width="20.7109375" style="16" customWidth="1"/>
    <col min="2565" max="2565" width="8.28515625" style="16" customWidth="1"/>
    <col min="2566" max="2567" width="20.7109375" style="16" customWidth="1"/>
    <col min="2568" max="2571" width="7.7109375" style="16" customWidth="1"/>
    <col min="2572" max="2572" width="8.7109375" style="16" customWidth="1"/>
    <col min="2573" max="2573" width="7.7109375" style="16" customWidth="1"/>
    <col min="2574" max="2574" width="12.85546875" style="16" customWidth="1"/>
    <col min="2575" max="2575" width="9.28515625" style="16" customWidth="1"/>
    <col min="2576" max="2576" width="5.85546875" style="16" customWidth="1"/>
    <col min="2577" max="2577" width="4.28515625" style="16" bestFit="1" customWidth="1"/>
    <col min="2578" max="2578" width="8.42578125" style="16" bestFit="1" customWidth="1"/>
    <col min="2579" max="2579" width="12.7109375" style="16" customWidth="1"/>
    <col min="2580" max="2588" width="9.140625" style="16"/>
    <col min="2589" max="2589" width="8.140625" style="16" customWidth="1"/>
    <col min="2590" max="2817" width="9.140625" style="16"/>
    <col min="2818" max="2818" width="8.7109375" style="16" customWidth="1"/>
    <col min="2819" max="2819" width="10.5703125" style="16" customWidth="1"/>
    <col min="2820" max="2820" width="20.7109375" style="16" customWidth="1"/>
    <col min="2821" max="2821" width="8.28515625" style="16" customWidth="1"/>
    <col min="2822" max="2823" width="20.7109375" style="16" customWidth="1"/>
    <col min="2824" max="2827" width="7.7109375" style="16" customWidth="1"/>
    <col min="2828" max="2828" width="8.7109375" style="16" customWidth="1"/>
    <col min="2829" max="2829" width="7.7109375" style="16" customWidth="1"/>
    <col min="2830" max="2830" width="12.85546875" style="16" customWidth="1"/>
    <col min="2831" max="2831" width="9.28515625" style="16" customWidth="1"/>
    <col min="2832" max="2832" width="5.85546875" style="16" customWidth="1"/>
    <col min="2833" max="2833" width="4.28515625" style="16" bestFit="1" customWidth="1"/>
    <col min="2834" max="2834" width="8.42578125" style="16" bestFit="1" customWidth="1"/>
    <col min="2835" max="2835" width="12.7109375" style="16" customWidth="1"/>
    <col min="2836" max="2844" width="9.140625" style="16"/>
    <col min="2845" max="2845" width="8.140625" style="16" customWidth="1"/>
    <col min="2846" max="3073" width="9.140625" style="16"/>
    <col min="3074" max="3074" width="8.7109375" style="16" customWidth="1"/>
    <col min="3075" max="3075" width="10.5703125" style="16" customWidth="1"/>
    <col min="3076" max="3076" width="20.7109375" style="16" customWidth="1"/>
    <col min="3077" max="3077" width="8.28515625" style="16" customWidth="1"/>
    <col min="3078" max="3079" width="20.7109375" style="16" customWidth="1"/>
    <col min="3080" max="3083" width="7.7109375" style="16" customWidth="1"/>
    <col min="3084" max="3084" width="8.7109375" style="16" customWidth="1"/>
    <col min="3085" max="3085" width="7.7109375" style="16" customWidth="1"/>
    <col min="3086" max="3086" width="12.85546875" style="16" customWidth="1"/>
    <col min="3087" max="3087" width="9.28515625" style="16" customWidth="1"/>
    <col min="3088" max="3088" width="5.85546875" style="16" customWidth="1"/>
    <col min="3089" max="3089" width="4.28515625" style="16" bestFit="1" customWidth="1"/>
    <col min="3090" max="3090" width="8.42578125" style="16" bestFit="1" customWidth="1"/>
    <col min="3091" max="3091" width="12.7109375" style="16" customWidth="1"/>
    <col min="3092" max="3100" width="9.140625" style="16"/>
    <col min="3101" max="3101" width="8.140625" style="16" customWidth="1"/>
    <col min="3102" max="3329" width="9.140625" style="16"/>
    <col min="3330" max="3330" width="8.7109375" style="16" customWidth="1"/>
    <col min="3331" max="3331" width="10.5703125" style="16" customWidth="1"/>
    <col min="3332" max="3332" width="20.7109375" style="16" customWidth="1"/>
    <col min="3333" max="3333" width="8.28515625" style="16" customWidth="1"/>
    <col min="3334" max="3335" width="20.7109375" style="16" customWidth="1"/>
    <col min="3336" max="3339" width="7.7109375" style="16" customWidth="1"/>
    <col min="3340" max="3340" width="8.7109375" style="16" customWidth="1"/>
    <col min="3341" max="3341" width="7.7109375" style="16" customWidth="1"/>
    <col min="3342" max="3342" width="12.85546875" style="16" customWidth="1"/>
    <col min="3343" max="3343" width="9.28515625" style="16" customWidth="1"/>
    <col min="3344" max="3344" width="5.85546875" style="16" customWidth="1"/>
    <col min="3345" max="3345" width="4.28515625" style="16" bestFit="1" customWidth="1"/>
    <col min="3346" max="3346" width="8.42578125" style="16" bestFit="1" customWidth="1"/>
    <col min="3347" max="3347" width="12.7109375" style="16" customWidth="1"/>
    <col min="3348" max="3356" width="9.140625" style="16"/>
    <col min="3357" max="3357" width="8.140625" style="16" customWidth="1"/>
    <col min="3358" max="3585" width="9.140625" style="16"/>
    <col min="3586" max="3586" width="8.7109375" style="16" customWidth="1"/>
    <col min="3587" max="3587" width="10.5703125" style="16" customWidth="1"/>
    <col min="3588" max="3588" width="20.7109375" style="16" customWidth="1"/>
    <col min="3589" max="3589" width="8.28515625" style="16" customWidth="1"/>
    <col min="3590" max="3591" width="20.7109375" style="16" customWidth="1"/>
    <col min="3592" max="3595" width="7.7109375" style="16" customWidth="1"/>
    <col min="3596" max="3596" width="8.7109375" style="16" customWidth="1"/>
    <col min="3597" max="3597" width="7.7109375" style="16" customWidth="1"/>
    <col min="3598" max="3598" width="12.85546875" style="16" customWidth="1"/>
    <col min="3599" max="3599" width="9.28515625" style="16" customWidth="1"/>
    <col min="3600" max="3600" width="5.85546875" style="16" customWidth="1"/>
    <col min="3601" max="3601" width="4.28515625" style="16" bestFit="1" customWidth="1"/>
    <col min="3602" max="3602" width="8.42578125" style="16" bestFit="1" customWidth="1"/>
    <col min="3603" max="3603" width="12.7109375" style="16" customWidth="1"/>
    <col min="3604" max="3612" width="9.140625" style="16"/>
    <col min="3613" max="3613" width="8.140625" style="16" customWidth="1"/>
    <col min="3614" max="3841" width="9.140625" style="16"/>
    <col min="3842" max="3842" width="8.7109375" style="16" customWidth="1"/>
    <col min="3843" max="3843" width="10.5703125" style="16" customWidth="1"/>
    <col min="3844" max="3844" width="20.7109375" style="16" customWidth="1"/>
    <col min="3845" max="3845" width="8.28515625" style="16" customWidth="1"/>
    <col min="3846" max="3847" width="20.7109375" style="16" customWidth="1"/>
    <col min="3848" max="3851" width="7.7109375" style="16" customWidth="1"/>
    <col min="3852" max="3852" width="8.7109375" style="16" customWidth="1"/>
    <col min="3853" max="3853" width="7.7109375" style="16" customWidth="1"/>
    <col min="3854" max="3854" width="12.85546875" style="16" customWidth="1"/>
    <col min="3855" max="3855" width="9.28515625" style="16" customWidth="1"/>
    <col min="3856" max="3856" width="5.85546875" style="16" customWidth="1"/>
    <col min="3857" max="3857" width="4.28515625" style="16" bestFit="1" customWidth="1"/>
    <col min="3858" max="3858" width="8.42578125" style="16" bestFit="1" customWidth="1"/>
    <col min="3859" max="3859" width="12.7109375" style="16" customWidth="1"/>
    <col min="3860" max="3868" width="9.140625" style="16"/>
    <col min="3869" max="3869" width="8.140625" style="16" customWidth="1"/>
    <col min="3870" max="4097" width="9.140625" style="16"/>
    <col min="4098" max="4098" width="8.7109375" style="16" customWidth="1"/>
    <col min="4099" max="4099" width="10.5703125" style="16" customWidth="1"/>
    <col min="4100" max="4100" width="20.7109375" style="16" customWidth="1"/>
    <col min="4101" max="4101" width="8.28515625" style="16" customWidth="1"/>
    <col min="4102" max="4103" width="20.7109375" style="16" customWidth="1"/>
    <col min="4104" max="4107" width="7.7109375" style="16" customWidth="1"/>
    <col min="4108" max="4108" width="8.7109375" style="16" customWidth="1"/>
    <col min="4109" max="4109" width="7.7109375" style="16" customWidth="1"/>
    <col min="4110" max="4110" width="12.85546875" style="16" customWidth="1"/>
    <col min="4111" max="4111" width="9.28515625" style="16" customWidth="1"/>
    <col min="4112" max="4112" width="5.85546875" style="16" customWidth="1"/>
    <col min="4113" max="4113" width="4.28515625" style="16" bestFit="1" customWidth="1"/>
    <col min="4114" max="4114" width="8.42578125" style="16" bestFit="1" customWidth="1"/>
    <col min="4115" max="4115" width="12.7109375" style="16" customWidth="1"/>
    <col min="4116" max="4124" width="9.140625" style="16"/>
    <col min="4125" max="4125" width="8.140625" style="16" customWidth="1"/>
    <col min="4126" max="4353" width="9.140625" style="16"/>
    <col min="4354" max="4354" width="8.7109375" style="16" customWidth="1"/>
    <col min="4355" max="4355" width="10.5703125" style="16" customWidth="1"/>
    <col min="4356" max="4356" width="20.7109375" style="16" customWidth="1"/>
    <col min="4357" max="4357" width="8.28515625" style="16" customWidth="1"/>
    <col min="4358" max="4359" width="20.7109375" style="16" customWidth="1"/>
    <col min="4360" max="4363" width="7.7109375" style="16" customWidth="1"/>
    <col min="4364" max="4364" width="8.7109375" style="16" customWidth="1"/>
    <col min="4365" max="4365" width="7.7109375" style="16" customWidth="1"/>
    <col min="4366" max="4366" width="12.85546875" style="16" customWidth="1"/>
    <col min="4367" max="4367" width="9.28515625" style="16" customWidth="1"/>
    <col min="4368" max="4368" width="5.85546875" style="16" customWidth="1"/>
    <col min="4369" max="4369" width="4.28515625" style="16" bestFit="1" customWidth="1"/>
    <col min="4370" max="4370" width="8.42578125" style="16" bestFit="1" customWidth="1"/>
    <col min="4371" max="4371" width="12.7109375" style="16" customWidth="1"/>
    <col min="4372" max="4380" width="9.140625" style="16"/>
    <col min="4381" max="4381" width="8.140625" style="16" customWidth="1"/>
    <col min="4382" max="4609" width="9.140625" style="16"/>
    <col min="4610" max="4610" width="8.7109375" style="16" customWidth="1"/>
    <col min="4611" max="4611" width="10.5703125" style="16" customWidth="1"/>
    <col min="4612" max="4612" width="20.7109375" style="16" customWidth="1"/>
    <col min="4613" max="4613" width="8.28515625" style="16" customWidth="1"/>
    <col min="4614" max="4615" width="20.7109375" style="16" customWidth="1"/>
    <col min="4616" max="4619" width="7.7109375" style="16" customWidth="1"/>
    <col min="4620" max="4620" width="8.7109375" style="16" customWidth="1"/>
    <col min="4621" max="4621" width="7.7109375" style="16" customWidth="1"/>
    <col min="4622" max="4622" width="12.85546875" style="16" customWidth="1"/>
    <col min="4623" max="4623" width="9.28515625" style="16" customWidth="1"/>
    <col min="4624" max="4624" width="5.85546875" style="16" customWidth="1"/>
    <col min="4625" max="4625" width="4.28515625" style="16" bestFit="1" customWidth="1"/>
    <col min="4626" max="4626" width="8.42578125" style="16" bestFit="1" customWidth="1"/>
    <col min="4627" max="4627" width="12.7109375" style="16" customWidth="1"/>
    <col min="4628" max="4636" width="9.140625" style="16"/>
    <col min="4637" max="4637" width="8.140625" style="16" customWidth="1"/>
    <col min="4638" max="4865" width="9.140625" style="16"/>
    <col min="4866" max="4866" width="8.7109375" style="16" customWidth="1"/>
    <col min="4867" max="4867" width="10.5703125" style="16" customWidth="1"/>
    <col min="4868" max="4868" width="20.7109375" style="16" customWidth="1"/>
    <col min="4869" max="4869" width="8.28515625" style="16" customWidth="1"/>
    <col min="4870" max="4871" width="20.7109375" style="16" customWidth="1"/>
    <col min="4872" max="4875" width="7.7109375" style="16" customWidth="1"/>
    <col min="4876" max="4876" width="8.7109375" style="16" customWidth="1"/>
    <col min="4877" max="4877" width="7.7109375" style="16" customWidth="1"/>
    <col min="4878" max="4878" width="12.85546875" style="16" customWidth="1"/>
    <col min="4879" max="4879" width="9.28515625" style="16" customWidth="1"/>
    <col min="4880" max="4880" width="5.85546875" style="16" customWidth="1"/>
    <col min="4881" max="4881" width="4.28515625" style="16" bestFit="1" customWidth="1"/>
    <col min="4882" max="4882" width="8.42578125" style="16" bestFit="1" customWidth="1"/>
    <col min="4883" max="4883" width="12.7109375" style="16" customWidth="1"/>
    <col min="4884" max="4892" width="9.140625" style="16"/>
    <col min="4893" max="4893" width="8.140625" style="16" customWidth="1"/>
    <col min="4894" max="5121" width="9.140625" style="16"/>
    <col min="5122" max="5122" width="8.7109375" style="16" customWidth="1"/>
    <col min="5123" max="5123" width="10.5703125" style="16" customWidth="1"/>
    <col min="5124" max="5124" width="20.7109375" style="16" customWidth="1"/>
    <col min="5125" max="5125" width="8.28515625" style="16" customWidth="1"/>
    <col min="5126" max="5127" width="20.7109375" style="16" customWidth="1"/>
    <col min="5128" max="5131" width="7.7109375" style="16" customWidth="1"/>
    <col min="5132" max="5132" width="8.7109375" style="16" customWidth="1"/>
    <col min="5133" max="5133" width="7.7109375" style="16" customWidth="1"/>
    <col min="5134" max="5134" width="12.85546875" style="16" customWidth="1"/>
    <col min="5135" max="5135" width="9.28515625" style="16" customWidth="1"/>
    <col min="5136" max="5136" width="5.85546875" style="16" customWidth="1"/>
    <col min="5137" max="5137" width="4.28515625" style="16" bestFit="1" customWidth="1"/>
    <col min="5138" max="5138" width="8.42578125" style="16" bestFit="1" customWidth="1"/>
    <col min="5139" max="5139" width="12.7109375" style="16" customWidth="1"/>
    <col min="5140" max="5148" width="9.140625" style="16"/>
    <col min="5149" max="5149" width="8.140625" style="16" customWidth="1"/>
    <col min="5150" max="5377" width="9.140625" style="16"/>
    <col min="5378" max="5378" width="8.7109375" style="16" customWidth="1"/>
    <col min="5379" max="5379" width="10.5703125" style="16" customWidth="1"/>
    <col min="5380" max="5380" width="20.7109375" style="16" customWidth="1"/>
    <col min="5381" max="5381" width="8.28515625" style="16" customWidth="1"/>
    <col min="5382" max="5383" width="20.7109375" style="16" customWidth="1"/>
    <col min="5384" max="5387" width="7.7109375" style="16" customWidth="1"/>
    <col min="5388" max="5388" width="8.7109375" style="16" customWidth="1"/>
    <col min="5389" max="5389" width="7.7109375" style="16" customWidth="1"/>
    <col min="5390" max="5390" width="12.85546875" style="16" customWidth="1"/>
    <col min="5391" max="5391" width="9.28515625" style="16" customWidth="1"/>
    <col min="5392" max="5392" width="5.85546875" style="16" customWidth="1"/>
    <col min="5393" max="5393" width="4.28515625" style="16" bestFit="1" customWidth="1"/>
    <col min="5394" max="5394" width="8.42578125" style="16" bestFit="1" customWidth="1"/>
    <col min="5395" max="5395" width="12.7109375" style="16" customWidth="1"/>
    <col min="5396" max="5404" width="9.140625" style="16"/>
    <col min="5405" max="5405" width="8.140625" style="16" customWidth="1"/>
    <col min="5406" max="5633" width="9.140625" style="16"/>
    <col min="5634" max="5634" width="8.7109375" style="16" customWidth="1"/>
    <col min="5635" max="5635" width="10.5703125" style="16" customWidth="1"/>
    <col min="5636" max="5636" width="20.7109375" style="16" customWidth="1"/>
    <col min="5637" max="5637" width="8.28515625" style="16" customWidth="1"/>
    <col min="5638" max="5639" width="20.7109375" style="16" customWidth="1"/>
    <col min="5640" max="5643" width="7.7109375" style="16" customWidth="1"/>
    <col min="5644" max="5644" width="8.7109375" style="16" customWidth="1"/>
    <col min="5645" max="5645" width="7.7109375" style="16" customWidth="1"/>
    <col min="5646" max="5646" width="12.85546875" style="16" customWidth="1"/>
    <col min="5647" max="5647" width="9.28515625" style="16" customWidth="1"/>
    <col min="5648" max="5648" width="5.85546875" style="16" customWidth="1"/>
    <col min="5649" max="5649" width="4.28515625" style="16" bestFit="1" customWidth="1"/>
    <col min="5650" max="5650" width="8.42578125" style="16" bestFit="1" customWidth="1"/>
    <col min="5651" max="5651" width="12.7109375" style="16" customWidth="1"/>
    <col min="5652" max="5660" width="9.140625" style="16"/>
    <col min="5661" max="5661" width="8.140625" style="16" customWidth="1"/>
    <col min="5662" max="5889" width="9.140625" style="16"/>
    <col min="5890" max="5890" width="8.7109375" style="16" customWidth="1"/>
    <col min="5891" max="5891" width="10.5703125" style="16" customWidth="1"/>
    <col min="5892" max="5892" width="20.7109375" style="16" customWidth="1"/>
    <col min="5893" max="5893" width="8.28515625" style="16" customWidth="1"/>
    <col min="5894" max="5895" width="20.7109375" style="16" customWidth="1"/>
    <col min="5896" max="5899" width="7.7109375" style="16" customWidth="1"/>
    <col min="5900" max="5900" width="8.7109375" style="16" customWidth="1"/>
    <col min="5901" max="5901" width="7.7109375" style="16" customWidth="1"/>
    <col min="5902" max="5902" width="12.85546875" style="16" customWidth="1"/>
    <col min="5903" max="5903" width="9.28515625" style="16" customWidth="1"/>
    <col min="5904" max="5904" width="5.85546875" style="16" customWidth="1"/>
    <col min="5905" max="5905" width="4.28515625" style="16" bestFit="1" customWidth="1"/>
    <col min="5906" max="5906" width="8.42578125" style="16" bestFit="1" customWidth="1"/>
    <col min="5907" max="5907" width="12.7109375" style="16" customWidth="1"/>
    <col min="5908" max="5916" width="9.140625" style="16"/>
    <col min="5917" max="5917" width="8.140625" style="16" customWidth="1"/>
    <col min="5918" max="6145" width="9.140625" style="16"/>
    <col min="6146" max="6146" width="8.7109375" style="16" customWidth="1"/>
    <col min="6147" max="6147" width="10.5703125" style="16" customWidth="1"/>
    <col min="6148" max="6148" width="20.7109375" style="16" customWidth="1"/>
    <col min="6149" max="6149" width="8.28515625" style="16" customWidth="1"/>
    <col min="6150" max="6151" width="20.7109375" style="16" customWidth="1"/>
    <col min="6152" max="6155" width="7.7109375" style="16" customWidth="1"/>
    <col min="6156" max="6156" width="8.7109375" style="16" customWidth="1"/>
    <col min="6157" max="6157" width="7.7109375" style="16" customWidth="1"/>
    <col min="6158" max="6158" width="12.85546875" style="16" customWidth="1"/>
    <col min="6159" max="6159" width="9.28515625" style="16" customWidth="1"/>
    <col min="6160" max="6160" width="5.85546875" style="16" customWidth="1"/>
    <col min="6161" max="6161" width="4.28515625" style="16" bestFit="1" customWidth="1"/>
    <col min="6162" max="6162" width="8.42578125" style="16" bestFit="1" customWidth="1"/>
    <col min="6163" max="6163" width="12.7109375" style="16" customWidth="1"/>
    <col min="6164" max="6172" width="9.140625" style="16"/>
    <col min="6173" max="6173" width="8.140625" style="16" customWidth="1"/>
    <col min="6174" max="6401" width="9.140625" style="16"/>
    <col min="6402" max="6402" width="8.7109375" style="16" customWidth="1"/>
    <col min="6403" max="6403" width="10.5703125" style="16" customWidth="1"/>
    <col min="6404" max="6404" width="20.7109375" style="16" customWidth="1"/>
    <col min="6405" max="6405" width="8.28515625" style="16" customWidth="1"/>
    <col min="6406" max="6407" width="20.7109375" style="16" customWidth="1"/>
    <col min="6408" max="6411" width="7.7109375" style="16" customWidth="1"/>
    <col min="6412" max="6412" width="8.7109375" style="16" customWidth="1"/>
    <col min="6413" max="6413" width="7.7109375" style="16" customWidth="1"/>
    <col min="6414" max="6414" width="12.85546875" style="16" customWidth="1"/>
    <col min="6415" max="6415" width="9.28515625" style="16" customWidth="1"/>
    <col min="6416" max="6416" width="5.85546875" style="16" customWidth="1"/>
    <col min="6417" max="6417" width="4.28515625" style="16" bestFit="1" customWidth="1"/>
    <col min="6418" max="6418" width="8.42578125" style="16" bestFit="1" customWidth="1"/>
    <col min="6419" max="6419" width="12.7109375" style="16" customWidth="1"/>
    <col min="6420" max="6428" width="9.140625" style="16"/>
    <col min="6429" max="6429" width="8.140625" style="16" customWidth="1"/>
    <col min="6430" max="6657" width="9.140625" style="16"/>
    <col min="6658" max="6658" width="8.7109375" style="16" customWidth="1"/>
    <col min="6659" max="6659" width="10.5703125" style="16" customWidth="1"/>
    <col min="6660" max="6660" width="20.7109375" style="16" customWidth="1"/>
    <col min="6661" max="6661" width="8.28515625" style="16" customWidth="1"/>
    <col min="6662" max="6663" width="20.7109375" style="16" customWidth="1"/>
    <col min="6664" max="6667" width="7.7109375" style="16" customWidth="1"/>
    <col min="6668" max="6668" width="8.7109375" style="16" customWidth="1"/>
    <col min="6669" max="6669" width="7.7109375" style="16" customWidth="1"/>
    <col min="6670" max="6670" width="12.85546875" style="16" customWidth="1"/>
    <col min="6671" max="6671" width="9.28515625" style="16" customWidth="1"/>
    <col min="6672" max="6672" width="5.85546875" style="16" customWidth="1"/>
    <col min="6673" max="6673" width="4.28515625" style="16" bestFit="1" customWidth="1"/>
    <col min="6674" max="6674" width="8.42578125" style="16" bestFit="1" customWidth="1"/>
    <col min="6675" max="6675" width="12.7109375" style="16" customWidth="1"/>
    <col min="6676" max="6684" width="9.140625" style="16"/>
    <col min="6685" max="6685" width="8.140625" style="16" customWidth="1"/>
    <col min="6686" max="6913" width="9.140625" style="16"/>
    <col min="6914" max="6914" width="8.7109375" style="16" customWidth="1"/>
    <col min="6915" max="6915" width="10.5703125" style="16" customWidth="1"/>
    <col min="6916" max="6916" width="20.7109375" style="16" customWidth="1"/>
    <col min="6917" max="6917" width="8.28515625" style="16" customWidth="1"/>
    <col min="6918" max="6919" width="20.7109375" style="16" customWidth="1"/>
    <col min="6920" max="6923" width="7.7109375" style="16" customWidth="1"/>
    <col min="6924" max="6924" width="8.7109375" style="16" customWidth="1"/>
    <col min="6925" max="6925" width="7.7109375" style="16" customWidth="1"/>
    <col min="6926" max="6926" width="12.85546875" style="16" customWidth="1"/>
    <col min="6927" max="6927" width="9.28515625" style="16" customWidth="1"/>
    <col min="6928" max="6928" width="5.85546875" style="16" customWidth="1"/>
    <col min="6929" max="6929" width="4.28515625" style="16" bestFit="1" customWidth="1"/>
    <col min="6930" max="6930" width="8.42578125" style="16" bestFit="1" customWidth="1"/>
    <col min="6931" max="6931" width="12.7109375" style="16" customWidth="1"/>
    <col min="6932" max="6940" width="9.140625" style="16"/>
    <col min="6941" max="6941" width="8.140625" style="16" customWidth="1"/>
    <col min="6942" max="7169" width="9.140625" style="16"/>
    <col min="7170" max="7170" width="8.7109375" style="16" customWidth="1"/>
    <col min="7171" max="7171" width="10.5703125" style="16" customWidth="1"/>
    <col min="7172" max="7172" width="20.7109375" style="16" customWidth="1"/>
    <col min="7173" max="7173" width="8.28515625" style="16" customWidth="1"/>
    <col min="7174" max="7175" width="20.7109375" style="16" customWidth="1"/>
    <col min="7176" max="7179" width="7.7109375" style="16" customWidth="1"/>
    <col min="7180" max="7180" width="8.7109375" style="16" customWidth="1"/>
    <col min="7181" max="7181" width="7.7109375" style="16" customWidth="1"/>
    <col min="7182" max="7182" width="12.85546875" style="16" customWidth="1"/>
    <col min="7183" max="7183" width="9.28515625" style="16" customWidth="1"/>
    <col min="7184" max="7184" width="5.85546875" style="16" customWidth="1"/>
    <col min="7185" max="7185" width="4.28515625" style="16" bestFit="1" customWidth="1"/>
    <col min="7186" max="7186" width="8.42578125" style="16" bestFit="1" customWidth="1"/>
    <col min="7187" max="7187" width="12.7109375" style="16" customWidth="1"/>
    <col min="7188" max="7196" width="9.140625" style="16"/>
    <col min="7197" max="7197" width="8.140625" style="16" customWidth="1"/>
    <col min="7198" max="7425" width="9.140625" style="16"/>
    <col min="7426" max="7426" width="8.7109375" style="16" customWidth="1"/>
    <col min="7427" max="7427" width="10.5703125" style="16" customWidth="1"/>
    <col min="7428" max="7428" width="20.7109375" style="16" customWidth="1"/>
    <col min="7429" max="7429" width="8.28515625" style="16" customWidth="1"/>
    <col min="7430" max="7431" width="20.7109375" style="16" customWidth="1"/>
    <col min="7432" max="7435" width="7.7109375" style="16" customWidth="1"/>
    <col min="7436" max="7436" width="8.7109375" style="16" customWidth="1"/>
    <col min="7437" max="7437" width="7.7109375" style="16" customWidth="1"/>
    <col min="7438" max="7438" width="12.85546875" style="16" customWidth="1"/>
    <col min="7439" max="7439" width="9.28515625" style="16" customWidth="1"/>
    <col min="7440" max="7440" width="5.85546875" style="16" customWidth="1"/>
    <col min="7441" max="7441" width="4.28515625" style="16" bestFit="1" customWidth="1"/>
    <col min="7442" max="7442" width="8.42578125" style="16" bestFit="1" customWidth="1"/>
    <col min="7443" max="7443" width="12.7109375" style="16" customWidth="1"/>
    <col min="7444" max="7452" width="9.140625" style="16"/>
    <col min="7453" max="7453" width="8.140625" style="16" customWidth="1"/>
    <col min="7454" max="7681" width="9.140625" style="16"/>
    <col min="7682" max="7682" width="8.7109375" style="16" customWidth="1"/>
    <col min="7683" max="7683" width="10.5703125" style="16" customWidth="1"/>
    <col min="7684" max="7684" width="20.7109375" style="16" customWidth="1"/>
    <col min="7685" max="7685" width="8.28515625" style="16" customWidth="1"/>
    <col min="7686" max="7687" width="20.7109375" style="16" customWidth="1"/>
    <col min="7688" max="7691" width="7.7109375" style="16" customWidth="1"/>
    <col min="7692" max="7692" width="8.7109375" style="16" customWidth="1"/>
    <col min="7693" max="7693" width="7.7109375" style="16" customWidth="1"/>
    <col min="7694" max="7694" width="12.85546875" style="16" customWidth="1"/>
    <col min="7695" max="7695" width="9.28515625" style="16" customWidth="1"/>
    <col min="7696" max="7696" width="5.85546875" style="16" customWidth="1"/>
    <col min="7697" max="7697" width="4.28515625" style="16" bestFit="1" customWidth="1"/>
    <col min="7698" max="7698" width="8.42578125" style="16" bestFit="1" customWidth="1"/>
    <col min="7699" max="7699" width="12.7109375" style="16" customWidth="1"/>
    <col min="7700" max="7708" width="9.140625" style="16"/>
    <col min="7709" max="7709" width="8.140625" style="16" customWidth="1"/>
    <col min="7710" max="7937" width="9.140625" style="16"/>
    <col min="7938" max="7938" width="8.7109375" style="16" customWidth="1"/>
    <col min="7939" max="7939" width="10.5703125" style="16" customWidth="1"/>
    <col min="7940" max="7940" width="20.7109375" style="16" customWidth="1"/>
    <col min="7941" max="7941" width="8.28515625" style="16" customWidth="1"/>
    <col min="7942" max="7943" width="20.7109375" style="16" customWidth="1"/>
    <col min="7944" max="7947" width="7.7109375" style="16" customWidth="1"/>
    <col min="7948" max="7948" width="8.7109375" style="16" customWidth="1"/>
    <col min="7949" max="7949" width="7.7109375" style="16" customWidth="1"/>
    <col min="7950" max="7950" width="12.85546875" style="16" customWidth="1"/>
    <col min="7951" max="7951" width="9.28515625" style="16" customWidth="1"/>
    <col min="7952" max="7952" width="5.85546875" style="16" customWidth="1"/>
    <col min="7953" max="7953" width="4.28515625" style="16" bestFit="1" customWidth="1"/>
    <col min="7954" max="7954" width="8.42578125" style="16" bestFit="1" customWidth="1"/>
    <col min="7955" max="7955" width="12.7109375" style="16" customWidth="1"/>
    <col min="7956" max="7964" width="9.140625" style="16"/>
    <col min="7965" max="7965" width="8.140625" style="16" customWidth="1"/>
    <col min="7966" max="8193" width="9.140625" style="16"/>
    <col min="8194" max="8194" width="8.7109375" style="16" customWidth="1"/>
    <col min="8195" max="8195" width="10.5703125" style="16" customWidth="1"/>
    <col min="8196" max="8196" width="20.7109375" style="16" customWidth="1"/>
    <col min="8197" max="8197" width="8.28515625" style="16" customWidth="1"/>
    <col min="8198" max="8199" width="20.7109375" style="16" customWidth="1"/>
    <col min="8200" max="8203" width="7.7109375" style="16" customWidth="1"/>
    <col min="8204" max="8204" width="8.7109375" style="16" customWidth="1"/>
    <col min="8205" max="8205" width="7.7109375" style="16" customWidth="1"/>
    <col min="8206" max="8206" width="12.85546875" style="16" customWidth="1"/>
    <col min="8207" max="8207" width="9.28515625" style="16" customWidth="1"/>
    <col min="8208" max="8208" width="5.85546875" style="16" customWidth="1"/>
    <col min="8209" max="8209" width="4.28515625" style="16" bestFit="1" customWidth="1"/>
    <col min="8210" max="8210" width="8.42578125" style="16" bestFit="1" customWidth="1"/>
    <col min="8211" max="8211" width="12.7109375" style="16" customWidth="1"/>
    <col min="8212" max="8220" width="9.140625" style="16"/>
    <col min="8221" max="8221" width="8.140625" style="16" customWidth="1"/>
    <col min="8222" max="8449" width="9.140625" style="16"/>
    <col min="8450" max="8450" width="8.7109375" style="16" customWidth="1"/>
    <col min="8451" max="8451" width="10.5703125" style="16" customWidth="1"/>
    <col min="8452" max="8452" width="20.7109375" style="16" customWidth="1"/>
    <col min="8453" max="8453" width="8.28515625" style="16" customWidth="1"/>
    <col min="8454" max="8455" width="20.7109375" style="16" customWidth="1"/>
    <col min="8456" max="8459" width="7.7109375" style="16" customWidth="1"/>
    <col min="8460" max="8460" width="8.7109375" style="16" customWidth="1"/>
    <col min="8461" max="8461" width="7.7109375" style="16" customWidth="1"/>
    <col min="8462" max="8462" width="12.85546875" style="16" customWidth="1"/>
    <col min="8463" max="8463" width="9.28515625" style="16" customWidth="1"/>
    <col min="8464" max="8464" width="5.85546875" style="16" customWidth="1"/>
    <col min="8465" max="8465" width="4.28515625" style="16" bestFit="1" customWidth="1"/>
    <col min="8466" max="8466" width="8.42578125" style="16" bestFit="1" customWidth="1"/>
    <col min="8467" max="8467" width="12.7109375" style="16" customWidth="1"/>
    <col min="8468" max="8476" width="9.140625" style="16"/>
    <col min="8477" max="8477" width="8.140625" style="16" customWidth="1"/>
    <col min="8478" max="8705" width="9.140625" style="16"/>
    <col min="8706" max="8706" width="8.7109375" style="16" customWidth="1"/>
    <col min="8707" max="8707" width="10.5703125" style="16" customWidth="1"/>
    <col min="8708" max="8708" width="20.7109375" style="16" customWidth="1"/>
    <col min="8709" max="8709" width="8.28515625" style="16" customWidth="1"/>
    <col min="8710" max="8711" width="20.7109375" style="16" customWidth="1"/>
    <col min="8712" max="8715" width="7.7109375" style="16" customWidth="1"/>
    <col min="8716" max="8716" width="8.7109375" style="16" customWidth="1"/>
    <col min="8717" max="8717" width="7.7109375" style="16" customWidth="1"/>
    <col min="8718" max="8718" width="12.85546875" style="16" customWidth="1"/>
    <col min="8719" max="8719" width="9.28515625" style="16" customWidth="1"/>
    <col min="8720" max="8720" width="5.85546875" style="16" customWidth="1"/>
    <col min="8721" max="8721" width="4.28515625" style="16" bestFit="1" customWidth="1"/>
    <col min="8722" max="8722" width="8.42578125" style="16" bestFit="1" customWidth="1"/>
    <col min="8723" max="8723" width="12.7109375" style="16" customWidth="1"/>
    <col min="8724" max="8732" width="9.140625" style="16"/>
    <col min="8733" max="8733" width="8.140625" style="16" customWidth="1"/>
    <col min="8734" max="8961" width="9.140625" style="16"/>
    <col min="8962" max="8962" width="8.7109375" style="16" customWidth="1"/>
    <col min="8963" max="8963" width="10.5703125" style="16" customWidth="1"/>
    <col min="8964" max="8964" width="20.7109375" style="16" customWidth="1"/>
    <col min="8965" max="8965" width="8.28515625" style="16" customWidth="1"/>
    <col min="8966" max="8967" width="20.7109375" style="16" customWidth="1"/>
    <col min="8968" max="8971" width="7.7109375" style="16" customWidth="1"/>
    <col min="8972" max="8972" width="8.7109375" style="16" customWidth="1"/>
    <col min="8973" max="8973" width="7.7109375" style="16" customWidth="1"/>
    <col min="8974" max="8974" width="12.85546875" style="16" customWidth="1"/>
    <col min="8975" max="8975" width="9.28515625" style="16" customWidth="1"/>
    <col min="8976" max="8976" width="5.85546875" style="16" customWidth="1"/>
    <col min="8977" max="8977" width="4.28515625" style="16" bestFit="1" customWidth="1"/>
    <col min="8978" max="8978" width="8.42578125" style="16" bestFit="1" customWidth="1"/>
    <col min="8979" max="8979" width="12.7109375" style="16" customWidth="1"/>
    <col min="8980" max="8988" width="9.140625" style="16"/>
    <col min="8989" max="8989" width="8.140625" style="16" customWidth="1"/>
    <col min="8990" max="9217" width="9.140625" style="16"/>
    <col min="9218" max="9218" width="8.7109375" style="16" customWidth="1"/>
    <col min="9219" max="9219" width="10.5703125" style="16" customWidth="1"/>
    <col min="9220" max="9220" width="20.7109375" style="16" customWidth="1"/>
    <col min="9221" max="9221" width="8.28515625" style="16" customWidth="1"/>
    <col min="9222" max="9223" width="20.7109375" style="16" customWidth="1"/>
    <col min="9224" max="9227" width="7.7109375" style="16" customWidth="1"/>
    <col min="9228" max="9228" width="8.7109375" style="16" customWidth="1"/>
    <col min="9229" max="9229" width="7.7109375" style="16" customWidth="1"/>
    <col min="9230" max="9230" width="12.85546875" style="16" customWidth="1"/>
    <col min="9231" max="9231" width="9.28515625" style="16" customWidth="1"/>
    <col min="9232" max="9232" width="5.85546875" style="16" customWidth="1"/>
    <col min="9233" max="9233" width="4.28515625" style="16" bestFit="1" customWidth="1"/>
    <col min="9234" max="9234" width="8.42578125" style="16" bestFit="1" customWidth="1"/>
    <col min="9235" max="9235" width="12.7109375" style="16" customWidth="1"/>
    <col min="9236" max="9244" width="9.140625" style="16"/>
    <col min="9245" max="9245" width="8.140625" style="16" customWidth="1"/>
    <col min="9246" max="9473" width="9.140625" style="16"/>
    <col min="9474" max="9474" width="8.7109375" style="16" customWidth="1"/>
    <col min="9475" max="9475" width="10.5703125" style="16" customWidth="1"/>
    <col min="9476" max="9476" width="20.7109375" style="16" customWidth="1"/>
    <col min="9477" max="9477" width="8.28515625" style="16" customWidth="1"/>
    <col min="9478" max="9479" width="20.7109375" style="16" customWidth="1"/>
    <col min="9480" max="9483" width="7.7109375" style="16" customWidth="1"/>
    <col min="9484" max="9484" width="8.7109375" style="16" customWidth="1"/>
    <col min="9485" max="9485" width="7.7109375" style="16" customWidth="1"/>
    <col min="9486" max="9486" width="12.85546875" style="16" customWidth="1"/>
    <col min="9487" max="9487" width="9.28515625" style="16" customWidth="1"/>
    <col min="9488" max="9488" width="5.85546875" style="16" customWidth="1"/>
    <col min="9489" max="9489" width="4.28515625" style="16" bestFit="1" customWidth="1"/>
    <col min="9490" max="9490" width="8.42578125" style="16" bestFit="1" customWidth="1"/>
    <col min="9491" max="9491" width="12.7109375" style="16" customWidth="1"/>
    <col min="9492" max="9500" width="9.140625" style="16"/>
    <col min="9501" max="9501" width="8.140625" style="16" customWidth="1"/>
    <col min="9502" max="9729" width="9.140625" style="16"/>
    <col min="9730" max="9730" width="8.7109375" style="16" customWidth="1"/>
    <col min="9731" max="9731" width="10.5703125" style="16" customWidth="1"/>
    <col min="9732" max="9732" width="20.7109375" style="16" customWidth="1"/>
    <col min="9733" max="9733" width="8.28515625" style="16" customWidth="1"/>
    <col min="9734" max="9735" width="20.7109375" style="16" customWidth="1"/>
    <col min="9736" max="9739" width="7.7109375" style="16" customWidth="1"/>
    <col min="9740" max="9740" width="8.7109375" style="16" customWidth="1"/>
    <col min="9741" max="9741" width="7.7109375" style="16" customWidth="1"/>
    <col min="9742" max="9742" width="12.85546875" style="16" customWidth="1"/>
    <col min="9743" max="9743" width="9.28515625" style="16" customWidth="1"/>
    <col min="9744" max="9744" width="5.85546875" style="16" customWidth="1"/>
    <col min="9745" max="9745" width="4.28515625" style="16" bestFit="1" customWidth="1"/>
    <col min="9746" max="9746" width="8.42578125" style="16" bestFit="1" customWidth="1"/>
    <col min="9747" max="9747" width="12.7109375" style="16" customWidth="1"/>
    <col min="9748" max="9756" width="9.140625" style="16"/>
    <col min="9757" max="9757" width="8.140625" style="16" customWidth="1"/>
    <col min="9758" max="9985" width="9.140625" style="16"/>
    <col min="9986" max="9986" width="8.7109375" style="16" customWidth="1"/>
    <col min="9987" max="9987" width="10.5703125" style="16" customWidth="1"/>
    <col min="9988" max="9988" width="20.7109375" style="16" customWidth="1"/>
    <col min="9989" max="9989" width="8.28515625" style="16" customWidth="1"/>
    <col min="9990" max="9991" width="20.7109375" style="16" customWidth="1"/>
    <col min="9992" max="9995" width="7.7109375" style="16" customWidth="1"/>
    <col min="9996" max="9996" width="8.7109375" style="16" customWidth="1"/>
    <col min="9997" max="9997" width="7.7109375" style="16" customWidth="1"/>
    <col min="9998" max="9998" width="12.85546875" style="16" customWidth="1"/>
    <col min="9999" max="9999" width="9.28515625" style="16" customWidth="1"/>
    <col min="10000" max="10000" width="5.85546875" style="16" customWidth="1"/>
    <col min="10001" max="10001" width="4.28515625" style="16" bestFit="1" customWidth="1"/>
    <col min="10002" max="10002" width="8.42578125" style="16" bestFit="1" customWidth="1"/>
    <col min="10003" max="10003" width="12.7109375" style="16" customWidth="1"/>
    <col min="10004" max="10012" width="9.140625" style="16"/>
    <col min="10013" max="10013" width="8.140625" style="16" customWidth="1"/>
    <col min="10014" max="10241" width="9.140625" style="16"/>
    <col min="10242" max="10242" width="8.7109375" style="16" customWidth="1"/>
    <col min="10243" max="10243" width="10.5703125" style="16" customWidth="1"/>
    <col min="10244" max="10244" width="20.7109375" style="16" customWidth="1"/>
    <col min="10245" max="10245" width="8.28515625" style="16" customWidth="1"/>
    <col min="10246" max="10247" width="20.7109375" style="16" customWidth="1"/>
    <col min="10248" max="10251" width="7.7109375" style="16" customWidth="1"/>
    <col min="10252" max="10252" width="8.7109375" style="16" customWidth="1"/>
    <col min="10253" max="10253" width="7.7109375" style="16" customWidth="1"/>
    <col min="10254" max="10254" width="12.85546875" style="16" customWidth="1"/>
    <col min="10255" max="10255" width="9.28515625" style="16" customWidth="1"/>
    <col min="10256" max="10256" width="5.85546875" style="16" customWidth="1"/>
    <col min="10257" max="10257" width="4.28515625" style="16" bestFit="1" customWidth="1"/>
    <col min="10258" max="10258" width="8.42578125" style="16" bestFit="1" customWidth="1"/>
    <col min="10259" max="10259" width="12.7109375" style="16" customWidth="1"/>
    <col min="10260" max="10268" width="9.140625" style="16"/>
    <col min="10269" max="10269" width="8.140625" style="16" customWidth="1"/>
    <col min="10270" max="10497" width="9.140625" style="16"/>
    <col min="10498" max="10498" width="8.7109375" style="16" customWidth="1"/>
    <col min="10499" max="10499" width="10.5703125" style="16" customWidth="1"/>
    <col min="10500" max="10500" width="20.7109375" style="16" customWidth="1"/>
    <col min="10501" max="10501" width="8.28515625" style="16" customWidth="1"/>
    <col min="10502" max="10503" width="20.7109375" style="16" customWidth="1"/>
    <col min="10504" max="10507" width="7.7109375" style="16" customWidth="1"/>
    <col min="10508" max="10508" width="8.7109375" style="16" customWidth="1"/>
    <col min="10509" max="10509" width="7.7109375" style="16" customWidth="1"/>
    <col min="10510" max="10510" width="12.85546875" style="16" customWidth="1"/>
    <col min="10511" max="10511" width="9.28515625" style="16" customWidth="1"/>
    <col min="10512" max="10512" width="5.85546875" style="16" customWidth="1"/>
    <col min="10513" max="10513" width="4.28515625" style="16" bestFit="1" customWidth="1"/>
    <col min="10514" max="10514" width="8.42578125" style="16" bestFit="1" customWidth="1"/>
    <col min="10515" max="10515" width="12.7109375" style="16" customWidth="1"/>
    <col min="10516" max="10524" width="9.140625" style="16"/>
    <col min="10525" max="10525" width="8.140625" style="16" customWidth="1"/>
    <col min="10526" max="10753" width="9.140625" style="16"/>
    <col min="10754" max="10754" width="8.7109375" style="16" customWidth="1"/>
    <col min="10755" max="10755" width="10.5703125" style="16" customWidth="1"/>
    <col min="10756" max="10756" width="20.7109375" style="16" customWidth="1"/>
    <col min="10757" max="10757" width="8.28515625" style="16" customWidth="1"/>
    <col min="10758" max="10759" width="20.7109375" style="16" customWidth="1"/>
    <col min="10760" max="10763" width="7.7109375" style="16" customWidth="1"/>
    <col min="10764" max="10764" width="8.7109375" style="16" customWidth="1"/>
    <col min="10765" max="10765" width="7.7109375" style="16" customWidth="1"/>
    <col min="10766" max="10766" width="12.85546875" style="16" customWidth="1"/>
    <col min="10767" max="10767" width="9.28515625" style="16" customWidth="1"/>
    <col min="10768" max="10768" width="5.85546875" style="16" customWidth="1"/>
    <col min="10769" max="10769" width="4.28515625" style="16" bestFit="1" customWidth="1"/>
    <col min="10770" max="10770" width="8.42578125" style="16" bestFit="1" customWidth="1"/>
    <col min="10771" max="10771" width="12.7109375" style="16" customWidth="1"/>
    <col min="10772" max="10780" width="9.140625" style="16"/>
    <col min="10781" max="10781" width="8.140625" style="16" customWidth="1"/>
    <col min="10782" max="11009" width="9.140625" style="16"/>
    <col min="11010" max="11010" width="8.7109375" style="16" customWidth="1"/>
    <col min="11011" max="11011" width="10.5703125" style="16" customWidth="1"/>
    <col min="11012" max="11012" width="20.7109375" style="16" customWidth="1"/>
    <col min="11013" max="11013" width="8.28515625" style="16" customWidth="1"/>
    <col min="11014" max="11015" width="20.7109375" style="16" customWidth="1"/>
    <col min="11016" max="11019" width="7.7109375" style="16" customWidth="1"/>
    <col min="11020" max="11020" width="8.7109375" style="16" customWidth="1"/>
    <col min="11021" max="11021" width="7.7109375" style="16" customWidth="1"/>
    <col min="11022" max="11022" width="12.85546875" style="16" customWidth="1"/>
    <col min="11023" max="11023" width="9.28515625" style="16" customWidth="1"/>
    <col min="11024" max="11024" width="5.85546875" style="16" customWidth="1"/>
    <col min="11025" max="11025" width="4.28515625" style="16" bestFit="1" customWidth="1"/>
    <col min="11026" max="11026" width="8.42578125" style="16" bestFit="1" customWidth="1"/>
    <col min="11027" max="11027" width="12.7109375" style="16" customWidth="1"/>
    <col min="11028" max="11036" width="9.140625" style="16"/>
    <col min="11037" max="11037" width="8.140625" style="16" customWidth="1"/>
    <col min="11038" max="11265" width="9.140625" style="16"/>
    <col min="11266" max="11266" width="8.7109375" style="16" customWidth="1"/>
    <col min="11267" max="11267" width="10.5703125" style="16" customWidth="1"/>
    <col min="11268" max="11268" width="20.7109375" style="16" customWidth="1"/>
    <col min="11269" max="11269" width="8.28515625" style="16" customWidth="1"/>
    <col min="11270" max="11271" width="20.7109375" style="16" customWidth="1"/>
    <col min="11272" max="11275" width="7.7109375" style="16" customWidth="1"/>
    <col min="11276" max="11276" width="8.7109375" style="16" customWidth="1"/>
    <col min="11277" max="11277" width="7.7109375" style="16" customWidth="1"/>
    <col min="11278" max="11278" width="12.85546875" style="16" customWidth="1"/>
    <col min="11279" max="11279" width="9.28515625" style="16" customWidth="1"/>
    <col min="11280" max="11280" width="5.85546875" style="16" customWidth="1"/>
    <col min="11281" max="11281" width="4.28515625" style="16" bestFit="1" customWidth="1"/>
    <col min="11282" max="11282" width="8.42578125" style="16" bestFit="1" customWidth="1"/>
    <col min="11283" max="11283" width="12.7109375" style="16" customWidth="1"/>
    <col min="11284" max="11292" width="9.140625" style="16"/>
    <col min="11293" max="11293" width="8.140625" style="16" customWidth="1"/>
    <col min="11294" max="11521" width="9.140625" style="16"/>
    <col min="11522" max="11522" width="8.7109375" style="16" customWidth="1"/>
    <col min="11523" max="11523" width="10.5703125" style="16" customWidth="1"/>
    <col min="11524" max="11524" width="20.7109375" style="16" customWidth="1"/>
    <col min="11525" max="11525" width="8.28515625" style="16" customWidth="1"/>
    <col min="11526" max="11527" width="20.7109375" style="16" customWidth="1"/>
    <col min="11528" max="11531" width="7.7109375" style="16" customWidth="1"/>
    <col min="11532" max="11532" width="8.7109375" style="16" customWidth="1"/>
    <col min="11533" max="11533" width="7.7109375" style="16" customWidth="1"/>
    <col min="11534" max="11534" width="12.85546875" style="16" customWidth="1"/>
    <col min="11535" max="11535" width="9.28515625" style="16" customWidth="1"/>
    <col min="11536" max="11536" width="5.85546875" style="16" customWidth="1"/>
    <col min="11537" max="11537" width="4.28515625" style="16" bestFit="1" customWidth="1"/>
    <col min="11538" max="11538" width="8.42578125" style="16" bestFit="1" customWidth="1"/>
    <col min="11539" max="11539" width="12.7109375" style="16" customWidth="1"/>
    <col min="11540" max="11548" width="9.140625" style="16"/>
    <col min="11549" max="11549" width="8.140625" style="16" customWidth="1"/>
    <col min="11550" max="11777" width="9.140625" style="16"/>
    <col min="11778" max="11778" width="8.7109375" style="16" customWidth="1"/>
    <col min="11779" max="11779" width="10.5703125" style="16" customWidth="1"/>
    <col min="11780" max="11780" width="20.7109375" style="16" customWidth="1"/>
    <col min="11781" max="11781" width="8.28515625" style="16" customWidth="1"/>
    <col min="11782" max="11783" width="20.7109375" style="16" customWidth="1"/>
    <col min="11784" max="11787" width="7.7109375" style="16" customWidth="1"/>
    <col min="11788" max="11788" width="8.7109375" style="16" customWidth="1"/>
    <col min="11789" max="11789" width="7.7109375" style="16" customWidth="1"/>
    <col min="11790" max="11790" width="12.85546875" style="16" customWidth="1"/>
    <col min="11791" max="11791" width="9.28515625" style="16" customWidth="1"/>
    <col min="11792" max="11792" width="5.85546875" style="16" customWidth="1"/>
    <col min="11793" max="11793" width="4.28515625" style="16" bestFit="1" customWidth="1"/>
    <col min="11794" max="11794" width="8.42578125" style="16" bestFit="1" customWidth="1"/>
    <col min="11795" max="11795" width="12.7109375" style="16" customWidth="1"/>
    <col min="11796" max="11804" width="9.140625" style="16"/>
    <col min="11805" max="11805" width="8.140625" style="16" customWidth="1"/>
    <col min="11806" max="12033" width="9.140625" style="16"/>
    <col min="12034" max="12034" width="8.7109375" style="16" customWidth="1"/>
    <col min="12035" max="12035" width="10.5703125" style="16" customWidth="1"/>
    <col min="12036" max="12036" width="20.7109375" style="16" customWidth="1"/>
    <col min="12037" max="12037" width="8.28515625" style="16" customWidth="1"/>
    <col min="12038" max="12039" width="20.7109375" style="16" customWidth="1"/>
    <col min="12040" max="12043" width="7.7109375" style="16" customWidth="1"/>
    <col min="12044" max="12044" width="8.7109375" style="16" customWidth="1"/>
    <col min="12045" max="12045" width="7.7109375" style="16" customWidth="1"/>
    <col min="12046" max="12046" width="12.85546875" style="16" customWidth="1"/>
    <col min="12047" max="12047" width="9.28515625" style="16" customWidth="1"/>
    <col min="12048" max="12048" width="5.85546875" style="16" customWidth="1"/>
    <col min="12049" max="12049" width="4.28515625" style="16" bestFit="1" customWidth="1"/>
    <col min="12050" max="12050" width="8.42578125" style="16" bestFit="1" customWidth="1"/>
    <col min="12051" max="12051" width="12.7109375" style="16" customWidth="1"/>
    <col min="12052" max="12060" width="9.140625" style="16"/>
    <col min="12061" max="12061" width="8.140625" style="16" customWidth="1"/>
    <col min="12062" max="12289" width="9.140625" style="16"/>
    <col min="12290" max="12290" width="8.7109375" style="16" customWidth="1"/>
    <col min="12291" max="12291" width="10.5703125" style="16" customWidth="1"/>
    <col min="12292" max="12292" width="20.7109375" style="16" customWidth="1"/>
    <col min="12293" max="12293" width="8.28515625" style="16" customWidth="1"/>
    <col min="12294" max="12295" width="20.7109375" style="16" customWidth="1"/>
    <col min="12296" max="12299" width="7.7109375" style="16" customWidth="1"/>
    <col min="12300" max="12300" width="8.7109375" style="16" customWidth="1"/>
    <col min="12301" max="12301" width="7.7109375" style="16" customWidth="1"/>
    <col min="12302" max="12302" width="12.85546875" style="16" customWidth="1"/>
    <col min="12303" max="12303" width="9.28515625" style="16" customWidth="1"/>
    <col min="12304" max="12304" width="5.85546875" style="16" customWidth="1"/>
    <col min="12305" max="12305" width="4.28515625" style="16" bestFit="1" customWidth="1"/>
    <col min="12306" max="12306" width="8.42578125" style="16" bestFit="1" customWidth="1"/>
    <col min="12307" max="12307" width="12.7109375" style="16" customWidth="1"/>
    <col min="12308" max="12316" width="9.140625" style="16"/>
    <col min="12317" max="12317" width="8.140625" style="16" customWidth="1"/>
    <col min="12318" max="12545" width="9.140625" style="16"/>
    <col min="12546" max="12546" width="8.7109375" style="16" customWidth="1"/>
    <col min="12547" max="12547" width="10.5703125" style="16" customWidth="1"/>
    <col min="12548" max="12548" width="20.7109375" style="16" customWidth="1"/>
    <col min="12549" max="12549" width="8.28515625" style="16" customWidth="1"/>
    <col min="12550" max="12551" width="20.7109375" style="16" customWidth="1"/>
    <col min="12552" max="12555" width="7.7109375" style="16" customWidth="1"/>
    <col min="12556" max="12556" width="8.7109375" style="16" customWidth="1"/>
    <col min="12557" max="12557" width="7.7109375" style="16" customWidth="1"/>
    <col min="12558" max="12558" width="12.85546875" style="16" customWidth="1"/>
    <col min="12559" max="12559" width="9.28515625" style="16" customWidth="1"/>
    <col min="12560" max="12560" width="5.85546875" style="16" customWidth="1"/>
    <col min="12561" max="12561" width="4.28515625" style="16" bestFit="1" customWidth="1"/>
    <col min="12562" max="12562" width="8.42578125" style="16" bestFit="1" customWidth="1"/>
    <col min="12563" max="12563" width="12.7109375" style="16" customWidth="1"/>
    <col min="12564" max="12572" width="9.140625" style="16"/>
    <col min="12573" max="12573" width="8.140625" style="16" customWidth="1"/>
    <col min="12574" max="12801" width="9.140625" style="16"/>
    <col min="12802" max="12802" width="8.7109375" style="16" customWidth="1"/>
    <col min="12803" max="12803" width="10.5703125" style="16" customWidth="1"/>
    <col min="12804" max="12804" width="20.7109375" style="16" customWidth="1"/>
    <col min="12805" max="12805" width="8.28515625" style="16" customWidth="1"/>
    <col min="12806" max="12807" width="20.7109375" style="16" customWidth="1"/>
    <col min="12808" max="12811" width="7.7109375" style="16" customWidth="1"/>
    <col min="12812" max="12812" width="8.7109375" style="16" customWidth="1"/>
    <col min="12813" max="12813" width="7.7109375" style="16" customWidth="1"/>
    <col min="12814" max="12814" width="12.85546875" style="16" customWidth="1"/>
    <col min="12815" max="12815" width="9.28515625" style="16" customWidth="1"/>
    <col min="12816" max="12816" width="5.85546875" style="16" customWidth="1"/>
    <col min="12817" max="12817" width="4.28515625" style="16" bestFit="1" customWidth="1"/>
    <col min="12818" max="12818" width="8.42578125" style="16" bestFit="1" customWidth="1"/>
    <col min="12819" max="12819" width="12.7109375" style="16" customWidth="1"/>
    <col min="12820" max="12828" width="9.140625" style="16"/>
    <col min="12829" max="12829" width="8.140625" style="16" customWidth="1"/>
    <col min="12830" max="13057" width="9.140625" style="16"/>
    <col min="13058" max="13058" width="8.7109375" style="16" customWidth="1"/>
    <col min="13059" max="13059" width="10.5703125" style="16" customWidth="1"/>
    <col min="13060" max="13060" width="20.7109375" style="16" customWidth="1"/>
    <col min="13061" max="13061" width="8.28515625" style="16" customWidth="1"/>
    <col min="13062" max="13063" width="20.7109375" style="16" customWidth="1"/>
    <col min="13064" max="13067" width="7.7109375" style="16" customWidth="1"/>
    <col min="13068" max="13068" width="8.7109375" style="16" customWidth="1"/>
    <col min="13069" max="13069" width="7.7109375" style="16" customWidth="1"/>
    <col min="13070" max="13070" width="12.85546875" style="16" customWidth="1"/>
    <col min="13071" max="13071" width="9.28515625" style="16" customWidth="1"/>
    <col min="13072" max="13072" width="5.85546875" style="16" customWidth="1"/>
    <col min="13073" max="13073" width="4.28515625" style="16" bestFit="1" customWidth="1"/>
    <col min="13074" max="13074" width="8.42578125" style="16" bestFit="1" customWidth="1"/>
    <col min="13075" max="13075" width="12.7109375" style="16" customWidth="1"/>
    <col min="13076" max="13084" width="9.140625" style="16"/>
    <col min="13085" max="13085" width="8.140625" style="16" customWidth="1"/>
    <col min="13086" max="13313" width="9.140625" style="16"/>
    <col min="13314" max="13314" width="8.7109375" style="16" customWidth="1"/>
    <col min="13315" max="13315" width="10.5703125" style="16" customWidth="1"/>
    <col min="13316" max="13316" width="20.7109375" style="16" customWidth="1"/>
    <col min="13317" max="13317" width="8.28515625" style="16" customWidth="1"/>
    <col min="13318" max="13319" width="20.7109375" style="16" customWidth="1"/>
    <col min="13320" max="13323" width="7.7109375" style="16" customWidth="1"/>
    <col min="13324" max="13324" width="8.7109375" style="16" customWidth="1"/>
    <col min="13325" max="13325" width="7.7109375" style="16" customWidth="1"/>
    <col min="13326" max="13326" width="12.85546875" style="16" customWidth="1"/>
    <col min="13327" max="13327" width="9.28515625" style="16" customWidth="1"/>
    <col min="13328" max="13328" width="5.85546875" style="16" customWidth="1"/>
    <col min="13329" max="13329" width="4.28515625" style="16" bestFit="1" customWidth="1"/>
    <col min="13330" max="13330" width="8.42578125" style="16" bestFit="1" customWidth="1"/>
    <col min="13331" max="13331" width="12.7109375" style="16" customWidth="1"/>
    <col min="13332" max="13340" width="9.140625" style="16"/>
    <col min="13341" max="13341" width="8.140625" style="16" customWidth="1"/>
    <col min="13342" max="13569" width="9.140625" style="16"/>
    <col min="13570" max="13570" width="8.7109375" style="16" customWidth="1"/>
    <col min="13571" max="13571" width="10.5703125" style="16" customWidth="1"/>
    <col min="13572" max="13572" width="20.7109375" style="16" customWidth="1"/>
    <col min="13573" max="13573" width="8.28515625" style="16" customWidth="1"/>
    <col min="13574" max="13575" width="20.7109375" style="16" customWidth="1"/>
    <col min="13576" max="13579" width="7.7109375" style="16" customWidth="1"/>
    <col min="13580" max="13580" width="8.7109375" style="16" customWidth="1"/>
    <col min="13581" max="13581" width="7.7109375" style="16" customWidth="1"/>
    <col min="13582" max="13582" width="12.85546875" style="16" customWidth="1"/>
    <col min="13583" max="13583" width="9.28515625" style="16" customWidth="1"/>
    <col min="13584" max="13584" width="5.85546875" style="16" customWidth="1"/>
    <col min="13585" max="13585" width="4.28515625" style="16" bestFit="1" customWidth="1"/>
    <col min="13586" max="13586" width="8.42578125" style="16" bestFit="1" customWidth="1"/>
    <col min="13587" max="13587" width="12.7109375" style="16" customWidth="1"/>
    <col min="13588" max="13596" width="9.140625" style="16"/>
    <col min="13597" max="13597" width="8.140625" style="16" customWidth="1"/>
    <col min="13598" max="13825" width="9.140625" style="16"/>
    <col min="13826" max="13826" width="8.7109375" style="16" customWidth="1"/>
    <col min="13827" max="13827" width="10.5703125" style="16" customWidth="1"/>
    <col min="13828" max="13828" width="20.7109375" style="16" customWidth="1"/>
    <col min="13829" max="13829" width="8.28515625" style="16" customWidth="1"/>
    <col min="13830" max="13831" width="20.7109375" style="16" customWidth="1"/>
    <col min="13832" max="13835" width="7.7109375" style="16" customWidth="1"/>
    <col min="13836" max="13836" width="8.7109375" style="16" customWidth="1"/>
    <col min="13837" max="13837" width="7.7109375" style="16" customWidth="1"/>
    <col min="13838" max="13838" width="12.85546875" style="16" customWidth="1"/>
    <col min="13839" max="13839" width="9.28515625" style="16" customWidth="1"/>
    <col min="13840" max="13840" width="5.85546875" style="16" customWidth="1"/>
    <col min="13841" max="13841" width="4.28515625" style="16" bestFit="1" customWidth="1"/>
    <col min="13842" max="13842" width="8.42578125" style="16" bestFit="1" customWidth="1"/>
    <col min="13843" max="13843" width="12.7109375" style="16" customWidth="1"/>
    <col min="13844" max="13852" width="9.140625" style="16"/>
    <col min="13853" max="13853" width="8.140625" style="16" customWidth="1"/>
    <col min="13854" max="14081" width="9.140625" style="16"/>
    <col min="14082" max="14082" width="8.7109375" style="16" customWidth="1"/>
    <col min="14083" max="14083" width="10.5703125" style="16" customWidth="1"/>
    <col min="14084" max="14084" width="20.7109375" style="16" customWidth="1"/>
    <col min="14085" max="14085" width="8.28515625" style="16" customWidth="1"/>
    <col min="14086" max="14087" width="20.7109375" style="16" customWidth="1"/>
    <col min="14088" max="14091" width="7.7109375" style="16" customWidth="1"/>
    <col min="14092" max="14092" width="8.7109375" style="16" customWidth="1"/>
    <col min="14093" max="14093" width="7.7109375" style="16" customWidth="1"/>
    <col min="14094" max="14094" width="12.85546875" style="16" customWidth="1"/>
    <col min="14095" max="14095" width="9.28515625" style="16" customWidth="1"/>
    <col min="14096" max="14096" width="5.85546875" style="16" customWidth="1"/>
    <col min="14097" max="14097" width="4.28515625" style="16" bestFit="1" customWidth="1"/>
    <col min="14098" max="14098" width="8.42578125" style="16" bestFit="1" customWidth="1"/>
    <col min="14099" max="14099" width="12.7109375" style="16" customWidth="1"/>
    <col min="14100" max="14108" width="9.140625" style="16"/>
    <col min="14109" max="14109" width="8.140625" style="16" customWidth="1"/>
    <col min="14110" max="14337" width="9.140625" style="16"/>
    <col min="14338" max="14338" width="8.7109375" style="16" customWidth="1"/>
    <col min="14339" max="14339" width="10.5703125" style="16" customWidth="1"/>
    <col min="14340" max="14340" width="20.7109375" style="16" customWidth="1"/>
    <col min="14341" max="14341" width="8.28515625" style="16" customWidth="1"/>
    <col min="14342" max="14343" width="20.7109375" style="16" customWidth="1"/>
    <col min="14344" max="14347" width="7.7109375" style="16" customWidth="1"/>
    <col min="14348" max="14348" width="8.7109375" style="16" customWidth="1"/>
    <col min="14349" max="14349" width="7.7109375" style="16" customWidth="1"/>
    <col min="14350" max="14350" width="12.85546875" style="16" customWidth="1"/>
    <col min="14351" max="14351" width="9.28515625" style="16" customWidth="1"/>
    <col min="14352" max="14352" width="5.85546875" style="16" customWidth="1"/>
    <col min="14353" max="14353" width="4.28515625" style="16" bestFit="1" customWidth="1"/>
    <col min="14354" max="14354" width="8.42578125" style="16" bestFit="1" customWidth="1"/>
    <col min="14355" max="14355" width="12.7109375" style="16" customWidth="1"/>
    <col min="14356" max="14364" width="9.140625" style="16"/>
    <col min="14365" max="14365" width="8.140625" style="16" customWidth="1"/>
    <col min="14366" max="14593" width="9.140625" style="16"/>
    <col min="14594" max="14594" width="8.7109375" style="16" customWidth="1"/>
    <col min="14595" max="14595" width="10.5703125" style="16" customWidth="1"/>
    <col min="14596" max="14596" width="20.7109375" style="16" customWidth="1"/>
    <col min="14597" max="14597" width="8.28515625" style="16" customWidth="1"/>
    <col min="14598" max="14599" width="20.7109375" style="16" customWidth="1"/>
    <col min="14600" max="14603" width="7.7109375" style="16" customWidth="1"/>
    <col min="14604" max="14604" width="8.7109375" style="16" customWidth="1"/>
    <col min="14605" max="14605" width="7.7109375" style="16" customWidth="1"/>
    <col min="14606" max="14606" width="12.85546875" style="16" customWidth="1"/>
    <col min="14607" max="14607" width="9.28515625" style="16" customWidth="1"/>
    <col min="14608" max="14608" width="5.85546875" style="16" customWidth="1"/>
    <col min="14609" max="14609" width="4.28515625" style="16" bestFit="1" customWidth="1"/>
    <col min="14610" max="14610" width="8.42578125" style="16" bestFit="1" customWidth="1"/>
    <col min="14611" max="14611" width="12.7109375" style="16" customWidth="1"/>
    <col min="14612" max="14620" width="9.140625" style="16"/>
    <col min="14621" max="14621" width="8.140625" style="16" customWidth="1"/>
    <col min="14622" max="14849" width="9.140625" style="16"/>
    <col min="14850" max="14850" width="8.7109375" style="16" customWidth="1"/>
    <col min="14851" max="14851" width="10.5703125" style="16" customWidth="1"/>
    <col min="14852" max="14852" width="20.7109375" style="16" customWidth="1"/>
    <col min="14853" max="14853" width="8.28515625" style="16" customWidth="1"/>
    <col min="14854" max="14855" width="20.7109375" style="16" customWidth="1"/>
    <col min="14856" max="14859" width="7.7109375" style="16" customWidth="1"/>
    <col min="14860" max="14860" width="8.7109375" style="16" customWidth="1"/>
    <col min="14861" max="14861" width="7.7109375" style="16" customWidth="1"/>
    <col min="14862" max="14862" width="12.85546875" style="16" customWidth="1"/>
    <col min="14863" max="14863" width="9.28515625" style="16" customWidth="1"/>
    <col min="14864" max="14864" width="5.85546875" style="16" customWidth="1"/>
    <col min="14865" max="14865" width="4.28515625" style="16" bestFit="1" customWidth="1"/>
    <col min="14866" max="14866" width="8.42578125" style="16" bestFit="1" customWidth="1"/>
    <col min="14867" max="14867" width="12.7109375" style="16" customWidth="1"/>
    <col min="14868" max="14876" width="9.140625" style="16"/>
    <col min="14877" max="14877" width="8.140625" style="16" customWidth="1"/>
    <col min="14878" max="15105" width="9.140625" style="16"/>
    <col min="15106" max="15106" width="8.7109375" style="16" customWidth="1"/>
    <col min="15107" max="15107" width="10.5703125" style="16" customWidth="1"/>
    <col min="15108" max="15108" width="20.7109375" style="16" customWidth="1"/>
    <col min="15109" max="15109" width="8.28515625" style="16" customWidth="1"/>
    <col min="15110" max="15111" width="20.7109375" style="16" customWidth="1"/>
    <col min="15112" max="15115" width="7.7109375" style="16" customWidth="1"/>
    <col min="15116" max="15116" width="8.7109375" style="16" customWidth="1"/>
    <col min="15117" max="15117" width="7.7109375" style="16" customWidth="1"/>
    <col min="15118" max="15118" width="12.85546875" style="16" customWidth="1"/>
    <col min="15119" max="15119" width="9.28515625" style="16" customWidth="1"/>
    <col min="15120" max="15120" width="5.85546875" style="16" customWidth="1"/>
    <col min="15121" max="15121" width="4.28515625" style="16" bestFit="1" customWidth="1"/>
    <col min="15122" max="15122" width="8.42578125" style="16" bestFit="1" customWidth="1"/>
    <col min="15123" max="15123" width="12.7109375" style="16" customWidth="1"/>
    <col min="15124" max="15132" width="9.140625" style="16"/>
    <col min="15133" max="15133" width="8.140625" style="16" customWidth="1"/>
    <col min="15134" max="15361" width="9.140625" style="16"/>
    <col min="15362" max="15362" width="8.7109375" style="16" customWidth="1"/>
    <col min="15363" max="15363" width="10.5703125" style="16" customWidth="1"/>
    <col min="15364" max="15364" width="20.7109375" style="16" customWidth="1"/>
    <col min="15365" max="15365" width="8.28515625" style="16" customWidth="1"/>
    <col min="15366" max="15367" width="20.7109375" style="16" customWidth="1"/>
    <col min="15368" max="15371" width="7.7109375" style="16" customWidth="1"/>
    <col min="15372" max="15372" width="8.7109375" style="16" customWidth="1"/>
    <col min="15373" max="15373" width="7.7109375" style="16" customWidth="1"/>
    <col min="15374" max="15374" width="12.85546875" style="16" customWidth="1"/>
    <col min="15375" max="15375" width="9.28515625" style="16" customWidth="1"/>
    <col min="15376" max="15376" width="5.85546875" style="16" customWidth="1"/>
    <col min="15377" max="15377" width="4.28515625" style="16" bestFit="1" customWidth="1"/>
    <col min="15378" max="15378" width="8.42578125" style="16" bestFit="1" customWidth="1"/>
    <col min="15379" max="15379" width="12.7109375" style="16" customWidth="1"/>
    <col min="15380" max="15388" width="9.140625" style="16"/>
    <col min="15389" max="15389" width="8.140625" style="16" customWidth="1"/>
    <col min="15390" max="15617" width="9.140625" style="16"/>
    <col min="15618" max="15618" width="8.7109375" style="16" customWidth="1"/>
    <col min="15619" max="15619" width="10.5703125" style="16" customWidth="1"/>
    <col min="15620" max="15620" width="20.7109375" style="16" customWidth="1"/>
    <col min="15621" max="15621" width="8.28515625" style="16" customWidth="1"/>
    <col min="15622" max="15623" width="20.7109375" style="16" customWidth="1"/>
    <col min="15624" max="15627" width="7.7109375" style="16" customWidth="1"/>
    <col min="15628" max="15628" width="8.7109375" style="16" customWidth="1"/>
    <col min="15629" max="15629" width="7.7109375" style="16" customWidth="1"/>
    <col min="15630" max="15630" width="12.85546875" style="16" customWidth="1"/>
    <col min="15631" max="15631" width="9.28515625" style="16" customWidth="1"/>
    <col min="15632" max="15632" width="5.85546875" style="16" customWidth="1"/>
    <col min="15633" max="15633" width="4.28515625" style="16" bestFit="1" customWidth="1"/>
    <col min="15634" max="15634" width="8.42578125" style="16" bestFit="1" customWidth="1"/>
    <col min="15635" max="15635" width="12.7109375" style="16" customWidth="1"/>
    <col min="15636" max="15644" width="9.140625" style="16"/>
    <col min="15645" max="15645" width="8.140625" style="16" customWidth="1"/>
    <col min="15646" max="15873" width="9.140625" style="16"/>
    <col min="15874" max="15874" width="8.7109375" style="16" customWidth="1"/>
    <col min="15875" max="15875" width="10.5703125" style="16" customWidth="1"/>
    <col min="15876" max="15876" width="20.7109375" style="16" customWidth="1"/>
    <col min="15877" max="15877" width="8.28515625" style="16" customWidth="1"/>
    <col min="15878" max="15879" width="20.7109375" style="16" customWidth="1"/>
    <col min="15880" max="15883" width="7.7109375" style="16" customWidth="1"/>
    <col min="15884" max="15884" width="8.7109375" style="16" customWidth="1"/>
    <col min="15885" max="15885" width="7.7109375" style="16" customWidth="1"/>
    <col min="15886" max="15886" width="12.85546875" style="16" customWidth="1"/>
    <col min="15887" max="15887" width="9.28515625" style="16" customWidth="1"/>
    <col min="15888" max="15888" width="5.85546875" style="16" customWidth="1"/>
    <col min="15889" max="15889" width="4.28515625" style="16" bestFit="1" customWidth="1"/>
    <col min="15890" max="15890" width="8.42578125" style="16" bestFit="1" customWidth="1"/>
    <col min="15891" max="15891" width="12.7109375" style="16" customWidth="1"/>
    <col min="15892" max="15900" width="9.140625" style="16"/>
    <col min="15901" max="15901" width="8.140625" style="16" customWidth="1"/>
    <col min="15902" max="16129" width="9.140625" style="16"/>
    <col min="16130" max="16130" width="8.7109375" style="16" customWidth="1"/>
    <col min="16131" max="16131" width="10.5703125" style="16" customWidth="1"/>
    <col min="16132" max="16132" width="20.7109375" style="16" customWidth="1"/>
    <col min="16133" max="16133" width="8.28515625" style="16" customWidth="1"/>
    <col min="16134" max="16135" width="20.7109375" style="16" customWidth="1"/>
    <col min="16136" max="16139" width="7.7109375" style="16" customWidth="1"/>
    <col min="16140" max="16140" width="8.7109375" style="16" customWidth="1"/>
    <col min="16141" max="16141" width="7.7109375" style="16" customWidth="1"/>
    <col min="16142" max="16142" width="12.85546875" style="16" customWidth="1"/>
    <col min="16143" max="16143" width="9.28515625" style="16" customWidth="1"/>
    <col min="16144" max="16144" width="5.85546875" style="16" customWidth="1"/>
    <col min="16145" max="16145" width="4.28515625" style="16" bestFit="1" customWidth="1"/>
    <col min="16146" max="16146" width="8.42578125" style="16" bestFit="1" customWidth="1"/>
    <col min="16147" max="16147" width="12.7109375" style="16" customWidth="1"/>
    <col min="16148" max="16156" width="9.140625" style="16"/>
    <col min="16157" max="16157" width="8.140625" style="16" customWidth="1"/>
    <col min="16158" max="16384" width="9.140625" style="16"/>
  </cols>
  <sheetData>
    <row r="1" spans="1:36" x14ac:dyDescent="0.2">
      <c r="A1" s="479" t="s">
        <v>590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3"/>
    </row>
    <row r="2" spans="1:36" ht="5.0999999999999996" customHeight="1" thickBot="1" x14ac:dyDescent="0.25">
      <c r="A2" s="514"/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3"/>
    </row>
    <row r="3" spans="1:36" s="2" customFormat="1" ht="50.25" customHeight="1" thickTop="1" thickBot="1" x14ac:dyDescent="0.3">
      <c r="A3" s="168" t="s">
        <v>126</v>
      </c>
      <c r="B3" s="515" t="s">
        <v>39</v>
      </c>
      <c r="C3" s="516" t="s">
        <v>84</v>
      </c>
      <c r="D3" s="516" t="s">
        <v>43</v>
      </c>
      <c r="E3" s="516" t="s">
        <v>41</v>
      </c>
      <c r="F3" s="516" t="s">
        <v>42</v>
      </c>
      <c r="G3" s="517" t="s">
        <v>127</v>
      </c>
      <c r="H3" s="516" t="s">
        <v>128</v>
      </c>
      <c r="I3" s="516" t="s">
        <v>46</v>
      </c>
      <c r="J3" s="516" t="s">
        <v>129</v>
      </c>
      <c r="K3" s="516" t="s">
        <v>130</v>
      </c>
      <c r="L3" s="516" t="s">
        <v>131</v>
      </c>
      <c r="M3" s="516" t="s">
        <v>132</v>
      </c>
      <c r="N3" s="485" t="s">
        <v>48</v>
      </c>
      <c r="O3" s="518" t="s">
        <v>133</v>
      </c>
      <c r="R3" s="519"/>
      <c r="S3" s="520"/>
      <c r="T3" s="520"/>
      <c r="U3" s="520"/>
      <c r="V3" s="520"/>
      <c r="W3" s="520"/>
      <c r="X3" s="520"/>
      <c r="Y3" s="520"/>
      <c r="Z3" s="520"/>
      <c r="AA3" s="521"/>
      <c r="AB3" s="520"/>
      <c r="AC3" s="520"/>
      <c r="AD3" s="520"/>
      <c r="AE3" s="520"/>
      <c r="AF3" s="519"/>
      <c r="AG3" s="519"/>
      <c r="AH3" s="519"/>
      <c r="AI3" s="519"/>
      <c r="AJ3" s="519"/>
    </row>
    <row r="4" spans="1:36" ht="14.25" thickTop="1" thickBot="1" x14ac:dyDescent="0.25">
      <c r="A4" s="327" t="s">
        <v>25</v>
      </c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522"/>
      <c r="O4" s="523"/>
      <c r="R4" s="482" t="s">
        <v>134</v>
      </c>
    </row>
    <row r="5" spans="1:36" x14ac:dyDescent="0.2">
      <c r="A5" s="298" t="s">
        <v>135</v>
      </c>
      <c r="B5" s="524">
        <v>103727</v>
      </c>
      <c r="C5" s="362">
        <v>48872</v>
      </c>
      <c r="D5" s="362" t="s">
        <v>21</v>
      </c>
      <c r="E5" s="525">
        <v>2.1224218366344738</v>
      </c>
      <c r="F5" s="362">
        <v>82045</v>
      </c>
      <c r="G5" s="372">
        <v>0.79097052840629734</v>
      </c>
      <c r="H5" s="362">
        <v>35964</v>
      </c>
      <c r="I5" s="362">
        <v>25725</v>
      </c>
      <c r="J5" s="525">
        <v>1.3980174927113702</v>
      </c>
      <c r="K5" s="362">
        <v>25672</v>
      </c>
      <c r="L5" s="362">
        <v>24184</v>
      </c>
      <c r="M5" s="525">
        <v>1.0615282831624215</v>
      </c>
      <c r="N5" s="526">
        <v>0.526375020461614</v>
      </c>
      <c r="O5" s="527" t="s">
        <v>69</v>
      </c>
      <c r="T5" s="481" t="s">
        <v>61</v>
      </c>
      <c r="U5" s="481" t="s">
        <v>62</v>
      </c>
      <c r="V5" s="481" t="s">
        <v>63</v>
      </c>
      <c r="W5" s="481" t="s">
        <v>59</v>
      </c>
    </row>
    <row r="6" spans="1:36" ht="13.5" thickBot="1" x14ac:dyDescent="0.25">
      <c r="A6" s="528" t="s">
        <v>136</v>
      </c>
      <c r="B6" s="529">
        <v>130064</v>
      </c>
      <c r="C6" s="530">
        <v>56549</v>
      </c>
      <c r="D6" s="530" t="s">
        <v>21</v>
      </c>
      <c r="E6" s="531">
        <v>2.300022988912271</v>
      </c>
      <c r="F6" s="530">
        <v>103573</v>
      </c>
      <c r="G6" s="532">
        <v>0.79632334850535125</v>
      </c>
      <c r="H6" s="530">
        <v>30370</v>
      </c>
      <c r="I6" s="530">
        <v>21678</v>
      </c>
      <c r="J6" s="531">
        <v>1.4009594981086817</v>
      </c>
      <c r="K6" s="530">
        <v>21751</v>
      </c>
      <c r="L6" s="530">
        <v>20368</v>
      </c>
      <c r="M6" s="531">
        <v>1.0679006284367636</v>
      </c>
      <c r="N6" s="533">
        <v>0.3833489540044917</v>
      </c>
      <c r="O6" s="534" t="s">
        <v>69</v>
      </c>
      <c r="R6" s="482" t="s">
        <v>64</v>
      </c>
      <c r="S6" s="481" t="s">
        <v>56</v>
      </c>
      <c r="T6" s="481">
        <v>7</v>
      </c>
      <c r="U6" s="481">
        <v>5.4009845223214979E-3</v>
      </c>
      <c r="V6" s="481">
        <v>5.4009845223214979E-3</v>
      </c>
      <c r="W6" s="481">
        <v>5.4009845223214979E-3</v>
      </c>
    </row>
    <row r="7" spans="1:36" ht="13.5" thickBot="1" x14ac:dyDescent="0.25">
      <c r="A7" s="535" t="s">
        <v>5</v>
      </c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522"/>
      <c r="O7" s="523"/>
      <c r="S7" s="481" t="s">
        <v>137</v>
      </c>
      <c r="T7" s="481">
        <v>59570</v>
      </c>
      <c r="U7" s="481">
        <v>45.962378284955946</v>
      </c>
      <c r="V7" s="481">
        <v>45.962378284955946</v>
      </c>
      <c r="W7" s="481">
        <v>45.967779269478271</v>
      </c>
    </row>
    <row r="8" spans="1:36" x14ac:dyDescent="0.2">
      <c r="A8" s="298" t="s">
        <v>135</v>
      </c>
      <c r="B8" s="524">
        <v>89960</v>
      </c>
      <c r="C8" s="362">
        <v>47350</v>
      </c>
      <c r="D8" s="362">
        <v>41285</v>
      </c>
      <c r="E8" s="525">
        <v>1.8998944033790919</v>
      </c>
      <c r="F8" s="362">
        <v>70782</v>
      </c>
      <c r="G8" s="372">
        <v>0.78681636282792355</v>
      </c>
      <c r="H8" s="362">
        <v>31891</v>
      </c>
      <c r="I8" s="362">
        <v>24109</v>
      </c>
      <c r="J8" s="525">
        <v>1.3227840225641876</v>
      </c>
      <c r="K8" s="362">
        <v>25085</v>
      </c>
      <c r="L8" s="362">
        <v>23332</v>
      </c>
      <c r="M8" s="525">
        <v>1.0751328647351277</v>
      </c>
      <c r="N8" s="526">
        <v>0.50916578669482582</v>
      </c>
      <c r="O8" s="536">
        <f>I8/D8</f>
        <v>0.58396512050381499</v>
      </c>
      <c r="S8" s="481" t="s">
        <v>138</v>
      </c>
      <c r="T8" s="481">
        <v>70029</v>
      </c>
      <c r="U8" s="481">
        <v>54.032220730521736</v>
      </c>
      <c r="V8" s="481">
        <v>54.032220730521736</v>
      </c>
      <c r="W8" s="481">
        <v>100</v>
      </c>
    </row>
    <row r="9" spans="1:36" ht="13.5" thickBot="1" x14ac:dyDescent="0.25">
      <c r="A9" s="528" t="s">
        <v>136</v>
      </c>
      <c r="B9" s="529">
        <v>118140</v>
      </c>
      <c r="C9" s="530">
        <v>56067</v>
      </c>
      <c r="D9" s="530">
        <v>49457</v>
      </c>
      <c r="E9" s="531">
        <v>2.107121836374338</v>
      </c>
      <c r="F9" s="530">
        <v>94762</v>
      </c>
      <c r="G9" s="532">
        <v>0.80211613340104959</v>
      </c>
      <c r="H9" s="530">
        <v>29134</v>
      </c>
      <c r="I9" s="530">
        <v>21081</v>
      </c>
      <c r="J9" s="531">
        <v>1.3820027512926332</v>
      </c>
      <c r="K9" s="530">
        <v>21989</v>
      </c>
      <c r="L9" s="530">
        <v>20364</v>
      </c>
      <c r="M9" s="531">
        <v>1.0797976821842468</v>
      </c>
      <c r="N9" s="533">
        <v>0.37599657552571031</v>
      </c>
      <c r="O9" s="537">
        <f>I9/D9</f>
        <v>0.4262490648442081</v>
      </c>
      <c r="R9" s="482" t="s">
        <v>134</v>
      </c>
    </row>
    <row r="10" spans="1:36" ht="13.5" thickBot="1" x14ac:dyDescent="0.25">
      <c r="A10" s="327" t="s">
        <v>6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522"/>
      <c r="O10" s="523"/>
      <c r="T10" s="481" t="s">
        <v>61</v>
      </c>
      <c r="U10" s="481" t="s">
        <v>62</v>
      </c>
      <c r="V10" s="481" t="s">
        <v>63</v>
      </c>
      <c r="W10" s="481" t="s">
        <v>59</v>
      </c>
    </row>
    <row r="11" spans="1:36" x14ac:dyDescent="0.2">
      <c r="A11" s="298" t="s">
        <v>135</v>
      </c>
      <c r="B11" s="524">
        <v>103996</v>
      </c>
      <c r="C11" s="362">
        <v>48267</v>
      </c>
      <c r="D11" s="362">
        <v>43138</v>
      </c>
      <c r="E11" s="525">
        <v>2.1545983798454431</v>
      </c>
      <c r="F11" s="362">
        <v>82975</v>
      </c>
      <c r="G11" s="372">
        <v>0.79786722566252544</v>
      </c>
      <c r="H11" s="362">
        <v>40986</v>
      </c>
      <c r="I11" s="362">
        <v>29092</v>
      </c>
      <c r="J11" s="525">
        <v>1.4088409184655575</v>
      </c>
      <c r="K11" s="362">
        <v>30064</v>
      </c>
      <c r="L11" s="362">
        <v>27842</v>
      </c>
      <c r="M11" s="525">
        <v>1.0798074850944617</v>
      </c>
      <c r="N11" s="526">
        <v>0.60273064412538591</v>
      </c>
      <c r="O11" s="536">
        <f>I11/D11</f>
        <v>0.6743938059251704</v>
      </c>
      <c r="R11" s="482" t="s">
        <v>64</v>
      </c>
      <c r="S11" s="481" t="s">
        <v>56</v>
      </c>
      <c r="T11" s="481">
        <v>2</v>
      </c>
      <c r="U11" s="481">
        <v>2.2207910457705034E-3</v>
      </c>
      <c r="V11" s="481">
        <v>2.2207910457705034E-3</v>
      </c>
      <c r="W11" s="481">
        <v>2.2207910457705034E-3</v>
      </c>
    </row>
    <row r="12" spans="1:36" ht="13.5" thickBot="1" x14ac:dyDescent="0.25">
      <c r="A12" s="528" t="s">
        <v>136</v>
      </c>
      <c r="B12" s="529">
        <v>133394</v>
      </c>
      <c r="C12" s="530">
        <v>56715</v>
      </c>
      <c r="D12" s="530">
        <v>51213</v>
      </c>
      <c r="E12" s="531">
        <v>2.3520056422463194</v>
      </c>
      <c r="F12" s="530">
        <v>109592</v>
      </c>
      <c r="G12" s="532">
        <v>0.82156618738473997</v>
      </c>
      <c r="H12" s="530">
        <v>37328</v>
      </c>
      <c r="I12" s="530">
        <v>25578</v>
      </c>
      <c r="J12" s="531">
        <v>1.4593791539604348</v>
      </c>
      <c r="K12" s="530">
        <v>27023</v>
      </c>
      <c r="L12" s="530">
        <v>24680</v>
      </c>
      <c r="M12" s="531">
        <v>1.0949351701782819</v>
      </c>
      <c r="N12" s="533">
        <v>0.45099180111081727</v>
      </c>
      <c r="O12" s="537">
        <f>I12/D12</f>
        <v>0.49944350067365706</v>
      </c>
    </row>
    <row r="13" spans="1:36" ht="13.5" thickBot="1" x14ac:dyDescent="0.25">
      <c r="A13" s="327" t="s">
        <v>7</v>
      </c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328"/>
      <c r="N13" s="522"/>
      <c r="O13" s="523"/>
    </row>
    <row r="14" spans="1:36" x14ac:dyDescent="0.2">
      <c r="A14" s="298" t="s">
        <v>135</v>
      </c>
      <c r="B14" s="524">
        <v>102894</v>
      </c>
      <c r="C14" s="362">
        <v>50721</v>
      </c>
      <c r="D14" s="362">
        <v>45627</v>
      </c>
      <c r="E14" s="525">
        <v>2.0286271958360445</v>
      </c>
      <c r="F14" s="362">
        <v>83932</v>
      </c>
      <c r="G14" s="372">
        <v>0.81571325830466301</v>
      </c>
      <c r="H14" s="362">
        <v>46210</v>
      </c>
      <c r="I14" s="362">
        <v>32049</v>
      </c>
      <c r="J14" s="525">
        <v>1.4418546600517956</v>
      </c>
      <c r="K14" s="362">
        <v>33200</v>
      </c>
      <c r="L14" s="362">
        <v>30479</v>
      </c>
      <c r="M14" s="525">
        <v>1.0892745824994259</v>
      </c>
      <c r="N14" s="526">
        <v>0.6318684568521914</v>
      </c>
      <c r="O14" s="536">
        <f>I14/D14</f>
        <v>0.70241304490762047</v>
      </c>
    </row>
    <row r="15" spans="1:36" ht="13.5" thickBot="1" x14ac:dyDescent="0.25">
      <c r="A15" s="528" t="s">
        <v>136</v>
      </c>
      <c r="B15" s="529">
        <v>131122</v>
      </c>
      <c r="C15" s="530">
        <v>58123</v>
      </c>
      <c r="D15" s="530">
        <v>52706</v>
      </c>
      <c r="E15" s="531">
        <v>2.2559399893329664</v>
      </c>
      <c r="F15" s="530">
        <v>107872</v>
      </c>
      <c r="G15" s="532">
        <v>0.8226842177514071</v>
      </c>
      <c r="H15" s="530">
        <v>42061</v>
      </c>
      <c r="I15" s="530">
        <v>29024</v>
      </c>
      <c r="J15" s="531">
        <v>1.4491799889746417</v>
      </c>
      <c r="K15" s="530">
        <v>30911</v>
      </c>
      <c r="L15" s="530">
        <v>27863</v>
      </c>
      <c r="M15" s="531">
        <v>1.1093923841653806</v>
      </c>
      <c r="N15" s="533">
        <v>0.49935481650981539</v>
      </c>
      <c r="O15" s="537">
        <f>I15/D15</f>
        <v>0.55067734223807541</v>
      </c>
    </row>
    <row r="16" spans="1:36" ht="13.5" thickBot="1" x14ac:dyDescent="0.25">
      <c r="A16" s="538" t="s">
        <v>8</v>
      </c>
      <c r="B16" s="539"/>
      <c r="C16" s="539"/>
      <c r="D16" s="539"/>
      <c r="E16" s="539"/>
      <c r="F16" s="539"/>
      <c r="G16" s="539"/>
      <c r="H16" s="539"/>
      <c r="I16" s="539"/>
      <c r="J16" s="539"/>
      <c r="K16" s="539"/>
      <c r="L16" s="539"/>
      <c r="M16" s="539"/>
      <c r="N16" s="540"/>
      <c r="O16" s="541"/>
    </row>
    <row r="17" spans="1:17" x14ac:dyDescent="0.2">
      <c r="A17" s="298" t="s">
        <v>135</v>
      </c>
      <c r="B17" s="524">
        <v>110051</v>
      </c>
      <c r="C17" s="362">
        <v>55338</v>
      </c>
      <c r="D17" s="362">
        <v>50153</v>
      </c>
      <c r="E17" s="525">
        <f>B17/C17</f>
        <v>1.9887057718023782</v>
      </c>
      <c r="F17" s="362">
        <v>89698</v>
      </c>
      <c r="G17" s="372">
        <f>F17/B17</f>
        <v>0.81505847288984201</v>
      </c>
      <c r="H17" s="362">
        <v>51026</v>
      </c>
      <c r="I17" s="362">
        <v>36482</v>
      </c>
      <c r="J17" s="542">
        <f>H17/I17</f>
        <v>1.3986623540376075</v>
      </c>
      <c r="K17" s="543">
        <v>36829</v>
      </c>
      <c r="L17" s="362">
        <v>34826</v>
      </c>
      <c r="M17" s="542">
        <f>K17/L17</f>
        <v>1.0575145006604261</v>
      </c>
      <c r="N17" s="544">
        <v>0.65925765296902672</v>
      </c>
      <c r="O17" s="536">
        <f>I17/D17</f>
        <v>0.72741411281478674</v>
      </c>
    </row>
    <row r="18" spans="1:17" ht="13.5" thickBot="1" x14ac:dyDescent="0.25">
      <c r="A18" s="528" t="s">
        <v>136</v>
      </c>
      <c r="B18" s="529">
        <v>143211</v>
      </c>
      <c r="C18" s="530">
        <v>62206</v>
      </c>
      <c r="D18" s="530">
        <v>57016</v>
      </c>
      <c r="E18" s="531">
        <f>B18/C18</f>
        <v>2.3022055750249173</v>
      </c>
      <c r="F18" s="530">
        <v>119791</v>
      </c>
      <c r="G18" s="532">
        <f>F18/B18</f>
        <v>0.83646507600673137</v>
      </c>
      <c r="H18" s="530">
        <v>47970</v>
      </c>
      <c r="I18" s="530">
        <v>33100</v>
      </c>
      <c r="J18" s="545">
        <f>H18/I18</f>
        <v>1.4492447129909365</v>
      </c>
      <c r="K18" s="546">
        <v>33574</v>
      </c>
      <c r="L18" s="530">
        <v>31691</v>
      </c>
      <c r="M18" s="545">
        <f>K18/L18</f>
        <v>1.0594175002366601</v>
      </c>
      <c r="N18" s="547">
        <v>0.53210301257113457</v>
      </c>
      <c r="O18" s="537">
        <f>I18/D18</f>
        <v>0.58053879612740289</v>
      </c>
    </row>
    <row r="19" spans="1:17" ht="13.5" thickBot="1" x14ac:dyDescent="0.25">
      <c r="A19" s="538" t="s">
        <v>9</v>
      </c>
      <c r="B19" s="539"/>
      <c r="C19" s="539"/>
      <c r="D19" s="539"/>
      <c r="E19" s="539"/>
      <c r="F19" s="539"/>
      <c r="G19" s="539"/>
      <c r="H19" s="539"/>
      <c r="I19" s="539"/>
      <c r="J19" s="539"/>
      <c r="K19" s="539"/>
      <c r="L19" s="539"/>
      <c r="M19" s="539"/>
      <c r="N19" s="540"/>
      <c r="O19" s="541"/>
    </row>
    <row r="20" spans="1:17" x14ac:dyDescent="0.2">
      <c r="A20" s="298" t="s">
        <v>135</v>
      </c>
      <c r="B20" s="524">
        <v>118384</v>
      </c>
      <c r="C20" s="362">
        <v>58509</v>
      </c>
      <c r="D20" s="362">
        <v>53174</v>
      </c>
      <c r="E20" s="525">
        <v>2.0233468355295767</v>
      </c>
      <c r="F20" s="362">
        <v>98154</v>
      </c>
      <c r="G20" s="372">
        <v>0.82911542100283819</v>
      </c>
      <c r="H20" s="362">
        <v>53710</v>
      </c>
      <c r="I20" s="362">
        <v>38016</v>
      </c>
      <c r="J20" s="542">
        <v>1.4128261784511784</v>
      </c>
      <c r="K20" s="543">
        <v>38122</v>
      </c>
      <c r="L20" s="362">
        <v>36280</v>
      </c>
      <c r="M20" s="542">
        <v>1.0507717750826902</v>
      </c>
      <c r="N20" s="544">
        <v>0.64974619289340096</v>
      </c>
      <c r="O20" s="536">
        <v>0.71493587091435662</v>
      </c>
    </row>
    <row r="21" spans="1:17" ht="13.5" thickBot="1" x14ac:dyDescent="0.25">
      <c r="A21" s="528" t="s">
        <v>136</v>
      </c>
      <c r="B21" s="529">
        <v>166575</v>
      </c>
      <c r="C21" s="530">
        <v>71844</v>
      </c>
      <c r="D21" s="530">
        <v>66272</v>
      </c>
      <c r="E21" s="531">
        <v>2.3185652246534159</v>
      </c>
      <c r="F21" s="530">
        <v>142810</v>
      </c>
      <c r="G21" s="532">
        <v>0.85733153234278858</v>
      </c>
      <c r="H21" s="530">
        <v>55097</v>
      </c>
      <c r="I21" s="530">
        <v>37597</v>
      </c>
      <c r="J21" s="545">
        <v>1.4654626698938744</v>
      </c>
      <c r="K21" s="546">
        <v>38169</v>
      </c>
      <c r="L21" s="530">
        <v>35919</v>
      </c>
      <c r="M21" s="545">
        <v>1.0626409421197696</v>
      </c>
      <c r="N21" s="547">
        <v>0.52331440342965319</v>
      </c>
      <c r="O21" s="537">
        <v>0.56731349589570257</v>
      </c>
    </row>
    <row r="22" spans="1:17" ht="13.5" thickBot="1" x14ac:dyDescent="0.25">
      <c r="A22" s="538" t="s">
        <v>10</v>
      </c>
      <c r="B22" s="539"/>
      <c r="C22" s="539"/>
      <c r="D22" s="539"/>
      <c r="E22" s="539"/>
      <c r="F22" s="539"/>
      <c r="G22" s="539"/>
      <c r="H22" s="539"/>
      <c r="I22" s="539"/>
      <c r="J22" s="539"/>
      <c r="K22" s="539"/>
      <c r="L22" s="539"/>
      <c r="M22" s="539"/>
      <c r="N22" s="540"/>
      <c r="O22" s="541"/>
    </row>
    <row r="23" spans="1:17" x14ac:dyDescent="0.2">
      <c r="A23" s="298" t="s">
        <v>135</v>
      </c>
      <c r="B23" s="524">
        <v>118170</v>
      </c>
      <c r="C23" s="362">
        <v>56655</v>
      </c>
      <c r="D23" s="362">
        <v>51429</v>
      </c>
      <c r="E23" s="525">
        <f>B23/C23</f>
        <v>2.0857823669579032</v>
      </c>
      <c r="F23" s="543">
        <v>97922</v>
      </c>
      <c r="G23" s="372">
        <f>F23/B23</f>
        <v>0.82865363459422869</v>
      </c>
      <c r="H23" s="362">
        <v>55954</v>
      </c>
      <c r="I23" s="362">
        <v>38642</v>
      </c>
      <c r="J23" s="542">
        <f>H23/I23</f>
        <v>1.448009937373842</v>
      </c>
      <c r="K23" s="543">
        <v>39514</v>
      </c>
      <c r="L23" s="362">
        <v>36972</v>
      </c>
      <c r="M23" s="542">
        <f>K23/L23</f>
        <v>1.0687547333116953</v>
      </c>
      <c r="N23" s="544">
        <v>0.65925765296902672</v>
      </c>
      <c r="O23" s="536">
        <f>I23/D23</f>
        <v>0.75136596083921525</v>
      </c>
    </row>
    <row r="24" spans="1:17" ht="13.5" thickBot="1" x14ac:dyDescent="0.25">
      <c r="A24" s="548" t="s">
        <v>136</v>
      </c>
      <c r="B24" s="549">
        <v>176564</v>
      </c>
      <c r="C24" s="550">
        <v>74279</v>
      </c>
      <c r="D24" s="550">
        <v>68258</v>
      </c>
      <c r="E24" s="551">
        <f>B24/C24</f>
        <v>2.3770379245816451</v>
      </c>
      <c r="F24" s="552">
        <v>150815</v>
      </c>
      <c r="G24" s="156">
        <f>F24/B24</f>
        <v>0.85416619469427513</v>
      </c>
      <c r="H24" s="552">
        <v>61921</v>
      </c>
      <c r="I24" s="550">
        <v>41344</v>
      </c>
      <c r="J24" s="553">
        <f>H24/I24</f>
        <v>1.497702205882353</v>
      </c>
      <c r="K24" s="552">
        <v>42005</v>
      </c>
      <c r="L24" s="550">
        <v>39237</v>
      </c>
      <c r="M24" s="553">
        <f>K24/L24</f>
        <v>1.0705456584346407</v>
      </c>
      <c r="N24" s="554">
        <v>0.53210301257113457</v>
      </c>
      <c r="O24" s="555">
        <f>I24/D24</f>
        <v>0.60570189574848365</v>
      </c>
    </row>
    <row r="25" spans="1:17" ht="13.5" thickBot="1" x14ac:dyDescent="0.25">
      <c r="A25" s="327" t="s">
        <v>11</v>
      </c>
      <c r="B25" s="328"/>
      <c r="C25" s="328"/>
      <c r="D25" s="328"/>
      <c r="E25" s="328"/>
      <c r="F25" s="328"/>
      <c r="G25" s="328"/>
      <c r="H25" s="328"/>
      <c r="I25" s="328"/>
      <c r="J25" s="328"/>
      <c r="K25" s="328"/>
      <c r="L25" s="328"/>
      <c r="M25" s="328"/>
      <c r="N25" s="522"/>
      <c r="O25" s="523"/>
      <c r="Q25" s="16" t="s">
        <v>56</v>
      </c>
    </row>
    <row r="26" spans="1:17" x14ac:dyDescent="0.2">
      <c r="A26" s="298" t="s">
        <v>135</v>
      </c>
      <c r="B26" s="524">
        <v>119427</v>
      </c>
      <c r="C26" s="362">
        <v>59081</v>
      </c>
      <c r="D26" s="362">
        <v>54203</v>
      </c>
      <c r="E26" s="525">
        <v>2.0214112828151181</v>
      </c>
      <c r="F26" s="543">
        <v>99498</v>
      </c>
      <c r="G26" s="372">
        <v>0.83312818709337089</v>
      </c>
      <c r="H26" s="362">
        <v>59570</v>
      </c>
      <c r="I26" s="362">
        <v>42299</v>
      </c>
      <c r="J26" s="542">
        <v>1.408307525000591</v>
      </c>
      <c r="K26" s="543">
        <v>42576</v>
      </c>
      <c r="L26" s="362">
        <v>40642</v>
      </c>
      <c r="M26" s="542">
        <v>1.0475862408346046</v>
      </c>
      <c r="N26" s="544">
        <v>0.71594928995785445</v>
      </c>
      <c r="O26" s="536">
        <v>0.78038115971440691</v>
      </c>
    </row>
    <row r="27" spans="1:17" ht="13.5" thickBot="1" x14ac:dyDescent="0.25">
      <c r="A27" s="548" t="s">
        <v>136</v>
      </c>
      <c r="B27" s="549">
        <v>183859</v>
      </c>
      <c r="C27" s="550">
        <v>78755</v>
      </c>
      <c r="D27" s="550">
        <v>72922</v>
      </c>
      <c r="E27" s="551">
        <v>2.3345692336994475</v>
      </c>
      <c r="F27" s="552">
        <v>157445</v>
      </c>
      <c r="G27" s="156">
        <v>0.85633556149005485</v>
      </c>
      <c r="H27" s="552">
        <v>70029</v>
      </c>
      <c r="I27" s="550">
        <v>46776</v>
      </c>
      <c r="J27" s="553">
        <v>1.4971139045664443</v>
      </c>
      <c r="K27" s="552">
        <v>47480</v>
      </c>
      <c r="L27" s="550">
        <v>44840</v>
      </c>
      <c r="M27" s="553">
        <v>1.0588760035682427</v>
      </c>
      <c r="N27" s="554">
        <v>0.59394324169893975</v>
      </c>
      <c r="O27" s="555">
        <v>0.64145251090205968</v>
      </c>
    </row>
    <row r="28" spans="1:17" ht="13.5" thickBot="1" x14ac:dyDescent="0.25">
      <c r="A28" s="327" t="s">
        <v>12</v>
      </c>
      <c r="B28" s="328"/>
      <c r="C28" s="328"/>
      <c r="D28" s="328"/>
      <c r="E28" s="328"/>
      <c r="F28" s="328"/>
      <c r="G28" s="328"/>
      <c r="H28" s="328"/>
      <c r="I28" s="328"/>
      <c r="J28" s="328"/>
      <c r="K28" s="328"/>
      <c r="L28" s="328"/>
      <c r="M28" s="328"/>
      <c r="N28" s="522"/>
      <c r="O28" s="523"/>
    </row>
    <row r="29" spans="1:17" x14ac:dyDescent="0.2">
      <c r="A29" s="298" t="s">
        <v>135</v>
      </c>
      <c r="B29" s="524">
        <v>127380</v>
      </c>
      <c r="C29" s="362">
        <v>63262</v>
      </c>
      <c r="D29" s="362">
        <v>58023</v>
      </c>
      <c r="E29" s="525">
        <v>2.0135310296860673</v>
      </c>
      <c r="F29" s="543">
        <v>105956</v>
      </c>
      <c r="G29" s="372">
        <v>0.83181033129219661</v>
      </c>
      <c r="H29" s="362">
        <v>63578</v>
      </c>
      <c r="I29" s="362">
        <v>46100</v>
      </c>
      <c r="J29" s="542">
        <v>1.3791323210412147</v>
      </c>
      <c r="K29" s="543">
        <v>46099</v>
      </c>
      <c r="L29" s="362">
        <v>43882</v>
      </c>
      <c r="M29" s="542">
        <v>1.0505218540631693</v>
      </c>
      <c r="N29" s="544">
        <v>0.65925765296902672</v>
      </c>
      <c r="O29" s="536">
        <v>0.79451252089688573</v>
      </c>
    </row>
    <row r="30" spans="1:17" ht="13.5" thickBot="1" x14ac:dyDescent="0.25">
      <c r="A30" s="556" t="s">
        <v>136</v>
      </c>
      <c r="B30" s="557">
        <v>196272</v>
      </c>
      <c r="C30" s="558">
        <v>83538</v>
      </c>
      <c r="D30" s="558">
        <v>77208</v>
      </c>
      <c r="E30" s="559">
        <v>2.3494936436112908</v>
      </c>
      <c r="F30" s="560">
        <v>168460</v>
      </c>
      <c r="G30" s="158">
        <v>0.85829868753566474</v>
      </c>
      <c r="H30" s="560">
        <v>76176</v>
      </c>
      <c r="I30" s="558">
        <v>51090</v>
      </c>
      <c r="J30" s="561">
        <v>1.491015854374633</v>
      </c>
      <c r="K30" s="560">
        <v>51820</v>
      </c>
      <c r="L30" s="558">
        <v>48845</v>
      </c>
      <c r="M30" s="561">
        <v>1.0609069505578872</v>
      </c>
      <c r="N30" s="562">
        <v>0.53210301257113457</v>
      </c>
      <c r="O30" s="563">
        <v>0.66171899285048186</v>
      </c>
    </row>
    <row r="31" spans="1:17" ht="14.25" thickTop="1" thickBot="1" x14ac:dyDescent="0.25">
      <c r="A31" s="327" t="s">
        <v>13</v>
      </c>
      <c r="B31" s="328"/>
      <c r="C31" s="328"/>
      <c r="D31" s="328"/>
      <c r="E31" s="328"/>
      <c r="F31" s="328"/>
      <c r="G31" s="328"/>
      <c r="H31" s="328"/>
      <c r="I31" s="328"/>
      <c r="J31" s="328"/>
      <c r="K31" s="328"/>
      <c r="L31" s="328"/>
      <c r="M31" s="328"/>
      <c r="N31" s="522"/>
      <c r="O31" s="523"/>
    </row>
    <row r="32" spans="1:17" x14ac:dyDescent="0.2">
      <c r="A32" s="298" t="s">
        <v>135</v>
      </c>
      <c r="B32" s="524">
        <v>124142</v>
      </c>
      <c r="C32" s="362">
        <v>63599</v>
      </c>
      <c r="D32" s="362">
        <v>58762</v>
      </c>
      <c r="E32" s="525">
        <f>B32/C32</f>
        <v>1.9519489300146229</v>
      </c>
      <c r="F32" s="543">
        <v>104290</v>
      </c>
      <c r="G32" s="372">
        <f>F32/B32</f>
        <v>0.84008635272510512</v>
      </c>
      <c r="H32" s="362">
        <v>66799</v>
      </c>
      <c r="I32" s="362">
        <v>48742</v>
      </c>
      <c r="J32" s="542">
        <f>H32/I32</f>
        <v>1.3704607935661237</v>
      </c>
      <c r="K32" s="543">
        <v>48572</v>
      </c>
      <c r="L32" s="362">
        <v>46297</v>
      </c>
      <c r="M32" s="542">
        <f>K32/L32</f>
        <v>1.0491392530833532</v>
      </c>
      <c r="N32" s="544">
        <f>I32/C32</f>
        <v>0.76639569804556673</v>
      </c>
      <c r="O32" s="536">
        <f>I32/D32</f>
        <v>0.82948163779313167</v>
      </c>
    </row>
    <row r="33" spans="1:36" ht="13.5" thickBot="1" x14ac:dyDescent="0.25">
      <c r="A33" s="556" t="s">
        <v>136</v>
      </c>
      <c r="B33" s="557">
        <v>195890</v>
      </c>
      <c r="C33" s="558">
        <v>83677</v>
      </c>
      <c r="D33" s="558">
        <v>77355</v>
      </c>
      <c r="E33" s="559">
        <f>B33/C33</f>
        <v>2.3410256103827813</v>
      </c>
      <c r="F33" s="560">
        <v>168956</v>
      </c>
      <c r="G33" s="158">
        <f>F33/B33</f>
        <v>0.86250446679258763</v>
      </c>
      <c r="H33" s="560">
        <v>81979</v>
      </c>
      <c r="I33" s="558">
        <v>55261</v>
      </c>
      <c r="J33" s="561">
        <f>H33/I33</f>
        <v>1.4834874504623514</v>
      </c>
      <c r="K33" s="560">
        <v>55690</v>
      </c>
      <c r="L33" s="558">
        <v>52429</v>
      </c>
      <c r="M33" s="561">
        <f>K33/L33</f>
        <v>1.0621984016479429</v>
      </c>
      <c r="N33" s="562">
        <f>I33/C33</f>
        <v>0.66040847544725556</v>
      </c>
      <c r="O33" s="563">
        <f>I33/D33</f>
        <v>0.71438174649343933</v>
      </c>
    </row>
    <row r="34" spans="1:36" ht="14.25" thickTop="1" thickBot="1" x14ac:dyDescent="0.25">
      <c r="A34" s="327" t="s">
        <v>14</v>
      </c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8"/>
      <c r="N34" s="522"/>
      <c r="O34" s="523"/>
    </row>
    <row r="35" spans="1:36" x14ac:dyDescent="0.2">
      <c r="A35" s="298" t="s">
        <v>135</v>
      </c>
      <c r="B35" s="524">
        <v>126005</v>
      </c>
      <c r="C35" s="362">
        <v>63535</v>
      </c>
      <c r="D35" s="362">
        <v>59373</v>
      </c>
      <c r="E35" s="525">
        <f>B35/C35</f>
        <v>1.9832375855827498</v>
      </c>
      <c r="F35" s="543">
        <v>108521</v>
      </c>
      <c r="G35" s="372">
        <f>F35/B35</f>
        <v>0.86124360144438716</v>
      </c>
      <c r="H35" s="362">
        <v>68256</v>
      </c>
      <c r="I35" s="362">
        <v>49482</v>
      </c>
      <c r="J35" s="542">
        <f>H35/I35</f>
        <v>1.3794106947981084</v>
      </c>
      <c r="K35" s="543">
        <v>48911</v>
      </c>
      <c r="L35" s="362">
        <v>46748</v>
      </c>
      <c r="M35" s="542">
        <f>K35/L35</f>
        <v>1.0462693591169676</v>
      </c>
      <c r="N35" s="544">
        <f>I35/C35</f>
        <v>0.77881482647359723</v>
      </c>
      <c r="O35" s="536">
        <f>I35/D35</f>
        <v>0.8334091253600121</v>
      </c>
    </row>
    <row r="36" spans="1:36" ht="13.5" thickBot="1" x14ac:dyDescent="0.25">
      <c r="A36" s="556" t="s">
        <v>136</v>
      </c>
      <c r="B36" s="557">
        <v>198426</v>
      </c>
      <c r="C36" s="558">
        <v>83085</v>
      </c>
      <c r="D36" s="558">
        <v>77394</v>
      </c>
      <c r="E36" s="559">
        <f>B36/C36</f>
        <v>2.3882289221881208</v>
      </c>
      <c r="F36" s="560">
        <v>173089</v>
      </c>
      <c r="G36" s="158">
        <f>F36/B36</f>
        <v>0.87231008033221458</v>
      </c>
      <c r="H36" s="560">
        <v>82921</v>
      </c>
      <c r="I36" s="558">
        <v>56088</v>
      </c>
      <c r="J36" s="561">
        <f>H36/I36</f>
        <v>1.4784089288261304</v>
      </c>
      <c r="K36" s="560">
        <v>56156</v>
      </c>
      <c r="L36" s="558">
        <v>53070</v>
      </c>
      <c r="M36" s="561">
        <f>K36/L36</f>
        <v>1.0581496137177313</v>
      </c>
      <c r="N36" s="562">
        <f>I36/C36</f>
        <v>0.67506770175121866</v>
      </c>
      <c r="O36" s="563">
        <f>I36/D36</f>
        <v>0.72470734165439177</v>
      </c>
      <c r="R36" s="499"/>
    </row>
    <row r="37" spans="1:36" ht="14.25" thickTop="1" thickBot="1" x14ac:dyDescent="0.25">
      <c r="A37" s="327" t="s">
        <v>15</v>
      </c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  <c r="M37" s="328"/>
      <c r="N37" s="522"/>
      <c r="O37" s="523"/>
      <c r="R37" s="499"/>
    </row>
    <row r="38" spans="1:36" x14ac:dyDescent="0.2">
      <c r="A38" s="298" t="s">
        <v>135</v>
      </c>
      <c r="B38" s="524">
        <v>129675</v>
      </c>
      <c r="C38" s="362">
        <v>66031</v>
      </c>
      <c r="D38" s="362">
        <v>61455</v>
      </c>
      <c r="E38" s="525">
        <f>B38/C38</f>
        <v>1.9638503127318987</v>
      </c>
      <c r="F38" s="543">
        <v>111957</v>
      </c>
      <c r="G38" s="372">
        <f>F38/B38</f>
        <v>0.8633661075766339</v>
      </c>
      <c r="H38" s="362">
        <v>68803</v>
      </c>
      <c r="I38" s="362">
        <v>50357</v>
      </c>
      <c r="J38" s="542">
        <f>H38/I38</f>
        <v>1.3663045852612348</v>
      </c>
      <c r="K38" s="543">
        <v>49711</v>
      </c>
      <c r="L38" s="362">
        <v>47585</v>
      </c>
      <c r="M38" s="542">
        <f>K38/L38</f>
        <v>1.0446779447304824</v>
      </c>
      <c r="N38" s="544">
        <f>I38/C38</f>
        <v>0.76262664506065336</v>
      </c>
      <c r="O38" s="536">
        <f>I38/D38</f>
        <v>0.81941257830933201</v>
      </c>
      <c r="R38" s="499"/>
    </row>
    <row r="39" spans="1:36" ht="13.5" thickBot="1" x14ac:dyDescent="0.25">
      <c r="A39" s="556" t="s">
        <v>136</v>
      </c>
      <c r="B39" s="557">
        <v>201729</v>
      </c>
      <c r="C39" s="558">
        <v>84557</v>
      </c>
      <c r="D39" s="558">
        <v>78617</v>
      </c>
      <c r="E39" s="559">
        <f>B39/C39</f>
        <v>2.3857161441394563</v>
      </c>
      <c r="F39" s="560">
        <v>176911</v>
      </c>
      <c r="G39" s="158">
        <f>F39/B39</f>
        <v>0.87697356354316935</v>
      </c>
      <c r="H39" s="560">
        <v>82218</v>
      </c>
      <c r="I39" s="558">
        <v>56080</v>
      </c>
      <c r="J39" s="561">
        <f>H39/I39</f>
        <v>1.4660841654778887</v>
      </c>
      <c r="K39" s="560">
        <v>56335</v>
      </c>
      <c r="L39" s="558">
        <v>53091</v>
      </c>
      <c r="M39" s="561">
        <f>K39/L39</f>
        <v>1.0611026350982276</v>
      </c>
      <c r="N39" s="562">
        <f>I39/C39</f>
        <v>0.66322125903236873</v>
      </c>
      <c r="O39" s="563">
        <f>I39/D39</f>
        <v>0.71333172214660956</v>
      </c>
      <c r="R39" s="499"/>
    </row>
    <row r="40" spans="1:36" ht="14.25" thickTop="1" thickBot="1" x14ac:dyDescent="0.25">
      <c r="A40" s="327" t="s">
        <v>16</v>
      </c>
      <c r="B40" s="328"/>
      <c r="C40" s="328"/>
      <c r="D40" s="328"/>
      <c r="E40" s="328"/>
      <c r="F40" s="328"/>
      <c r="G40" s="328"/>
      <c r="H40" s="328"/>
      <c r="I40" s="328"/>
      <c r="J40" s="328"/>
      <c r="K40" s="328"/>
      <c r="L40" s="328"/>
      <c r="M40" s="328"/>
      <c r="N40" s="522"/>
      <c r="O40" s="523"/>
      <c r="R40" s="499"/>
    </row>
    <row r="41" spans="1:36" x14ac:dyDescent="0.2">
      <c r="A41" s="298" t="s">
        <v>135</v>
      </c>
      <c r="B41" s="524">
        <v>128373</v>
      </c>
      <c r="C41" s="362">
        <v>64467</v>
      </c>
      <c r="D41" s="362">
        <v>60051</v>
      </c>
      <c r="E41" s="525">
        <f>B41/C41</f>
        <v>1.9912978733305413</v>
      </c>
      <c r="F41" s="543">
        <v>111495</v>
      </c>
      <c r="G41" s="372">
        <f>F41/B41</f>
        <v>0.86852375499520929</v>
      </c>
      <c r="H41" s="362">
        <v>65781</v>
      </c>
      <c r="I41" s="362">
        <v>49038</v>
      </c>
      <c r="J41" s="542">
        <f>H41/I41</f>
        <v>1.3414290958032546</v>
      </c>
      <c r="K41" s="543">
        <v>48526</v>
      </c>
      <c r="L41" s="362">
        <v>46278</v>
      </c>
      <c r="M41" s="542">
        <f>K41/L41</f>
        <v>1.0485759972341069</v>
      </c>
      <c r="N41" s="544">
        <f>I41/C41</f>
        <v>0.76066824887151563</v>
      </c>
      <c r="O41" s="536">
        <f>I41/D41</f>
        <v>0.81660588499775189</v>
      </c>
      <c r="R41" s="499"/>
    </row>
    <row r="42" spans="1:36" ht="13.5" thickBot="1" x14ac:dyDescent="0.25">
      <c r="A42" s="556" t="s">
        <v>136</v>
      </c>
      <c r="B42" s="557">
        <v>201690</v>
      </c>
      <c r="C42" s="558">
        <v>85146</v>
      </c>
      <c r="D42" s="558">
        <v>79229</v>
      </c>
      <c r="E42" s="559">
        <f>B42/C42</f>
        <v>2.3687548446198297</v>
      </c>
      <c r="F42" s="560">
        <v>177084</v>
      </c>
      <c r="G42" s="158">
        <f>F42/B42</f>
        <v>0.87800089245872381</v>
      </c>
      <c r="H42" s="560">
        <v>77168</v>
      </c>
      <c r="I42" s="558">
        <v>54723</v>
      </c>
      <c r="J42" s="561">
        <f>H42/I42</f>
        <v>1.4101566069111708</v>
      </c>
      <c r="K42" s="560">
        <v>54585</v>
      </c>
      <c r="L42" s="558">
        <v>51559</v>
      </c>
      <c r="M42" s="561">
        <f>K42/L42</f>
        <v>1.0586900444151361</v>
      </c>
      <c r="N42" s="562">
        <f>I42/C42</f>
        <v>0.64269607497709813</v>
      </c>
      <c r="O42" s="563">
        <f>I42/D42</f>
        <v>0.69069406404220679</v>
      </c>
      <c r="R42" s="499"/>
    </row>
    <row r="43" spans="1:36" ht="14.25" thickTop="1" thickBot="1" x14ac:dyDescent="0.25">
      <c r="A43" s="327" t="s">
        <v>17</v>
      </c>
      <c r="B43" s="328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522"/>
      <c r="O43" s="523"/>
      <c r="R43" s="499"/>
    </row>
    <row r="44" spans="1:36" x14ac:dyDescent="0.2">
      <c r="A44" s="298" t="s">
        <v>135</v>
      </c>
      <c r="B44" s="524">
        <v>119322</v>
      </c>
      <c r="C44" s="362">
        <v>60716</v>
      </c>
      <c r="D44" s="362">
        <v>56338</v>
      </c>
      <c r="E44" s="525">
        <f>B44/C44</f>
        <v>1.9652480400553396</v>
      </c>
      <c r="F44" s="543">
        <v>102562</v>
      </c>
      <c r="G44" s="372">
        <f>F44/B44</f>
        <v>0.85953973282378771</v>
      </c>
      <c r="H44" s="362">
        <v>61291</v>
      </c>
      <c r="I44" s="362">
        <v>45990</v>
      </c>
      <c r="J44" s="542">
        <f>H44/I44</f>
        <v>1.3327027614698848</v>
      </c>
      <c r="K44" s="543">
        <v>44946</v>
      </c>
      <c r="L44" s="362">
        <v>43239</v>
      </c>
      <c r="M44" s="542">
        <f>K44/L44</f>
        <v>1.0394782488031638</v>
      </c>
      <c r="N44" s="544">
        <f>I44/C44</f>
        <v>0.75746096580802424</v>
      </c>
      <c r="O44" s="536">
        <f>I44/D44</f>
        <v>0.81632290816145403</v>
      </c>
      <c r="R44" s="499"/>
    </row>
    <row r="45" spans="1:36" ht="13.5" thickBot="1" x14ac:dyDescent="0.25">
      <c r="A45" s="556" t="s">
        <v>136</v>
      </c>
      <c r="B45" s="557">
        <v>190123</v>
      </c>
      <c r="C45" s="558">
        <v>80338</v>
      </c>
      <c r="D45" s="558">
        <v>74390</v>
      </c>
      <c r="E45" s="559">
        <f>B45/C45</f>
        <v>2.3665388732604744</v>
      </c>
      <c r="F45" s="560">
        <v>166147</v>
      </c>
      <c r="G45" s="158">
        <f>F45/B45</f>
        <v>0.87389216454610963</v>
      </c>
      <c r="H45" s="560">
        <v>73777</v>
      </c>
      <c r="I45" s="558">
        <v>52271</v>
      </c>
      <c r="J45" s="561">
        <f>H45/I45</f>
        <v>1.411432725603107</v>
      </c>
      <c r="K45" s="560">
        <v>51411</v>
      </c>
      <c r="L45" s="558">
        <v>49189</v>
      </c>
      <c r="M45" s="561">
        <f>K45/L45</f>
        <v>1.045172701213686</v>
      </c>
      <c r="N45" s="562">
        <f>I45/C45</f>
        <v>0.65063855211730437</v>
      </c>
      <c r="O45" s="563">
        <f>I45/D45</f>
        <v>0.70266164807097731</v>
      </c>
      <c r="R45" s="499"/>
    </row>
    <row r="46" spans="1:36" ht="14.25" thickTop="1" thickBot="1" x14ac:dyDescent="0.25">
      <c r="A46" s="327" t="s">
        <v>37</v>
      </c>
      <c r="B46" s="328"/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522"/>
      <c r="O46" s="523"/>
      <c r="R46" s="499"/>
      <c r="AI46" s="477"/>
    </row>
    <row r="47" spans="1:36" x14ac:dyDescent="0.2">
      <c r="A47" s="298" t="s">
        <v>135</v>
      </c>
      <c r="B47" s="524">
        <v>113016</v>
      </c>
      <c r="C47" s="362">
        <v>57771</v>
      </c>
      <c r="D47" s="362">
        <v>53421</v>
      </c>
      <c r="E47" s="525">
        <f>B47/C47</f>
        <v>1.9562756400270032</v>
      </c>
      <c r="F47" s="543">
        <v>96863</v>
      </c>
      <c r="G47" s="372">
        <f>F47/B47</f>
        <v>0.85707333474906211</v>
      </c>
      <c r="H47" s="362">
        <v>58345</v>
      </c>
      <c r="I47" s="362">
        <v>43768</v>
      </c>
      <c r="J47" s="542">
        <f>H47/I47</f>
        <v>1.3330515445074027</v>
      </c>
      <c r="K47" s="543">
        <v>42731</v>
      </c>
      <c r="L47" s="362">
        <v>41141</v>
      </c>
      <c r="M47" s="542">
        <f>K47/L47</f>
        <v>1.0386475778420554</v>
      </c>
      <c r="N47" s="544">
        <f>I47/C47</f>
        <v>0.75761195063267039</v>
      </c>
      <c r="O47" s="536">
        <f>I47/D47</f>
        <v>0.81930327024952732</v>
      </c>
      <c r="R47" s="499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6"/>
      <c r="AG47" s="16"/>
      <c r="AH47" s="16"/>
      <c r="AI47" s="16"/>
      <c r="AJ47" s="16"/>
    </row>
    <row r="48" spans="1:36" ht="13.5" thickBot="1" x14ac:dyDescent="0.25">
      <c r="A48" s="556" t="s">
        <v>136</v>
      </c>
      <c r="B48" s="557">
        <v>177883</v>
      </c>
      <c r="C48" s="558">
        <v>76486</v>
      </c>
      <c r="D48" s="558">
        <v>70345</v>
      </c>
      <c r="E48" s="559">
        <f>B48/C48</f>
        <v>2.3256935909839709</v>
      </c>
      <c r="F48" s="560">
        <v>153501</v>
      </c>
      <c r="G48" s="158">
        <f>F48/B48</f>
        <v>0.8629323768994227</v>
      </c>
      <c r="H48" s="560">
        <v>69777</v>
      </c>
      <c r="I48" s="558">
        <v>49946</v>
      </c>
      <c r="J48" s="561">
        <f>H48/I48</f>
        <v>1.3970488127177352</v>
      </c>
      <c r="K48" s="560">
        <v>48947</v>
      </c>
      <c r="L48" s="558">
        <v>46968</v>
      </c>
      <c r="M48" s="561">
        <f>K48/L48</f>
        <v>1.0421350706864247</v>
      </c>
      <c r="N48" s="562">
        <f>I48/C48</f>
        <v>0.65300839369296337</v>
      </c>
      <c r="O48" s="563">
        <f>I48/D48</f>
        <v>0.71001492643400388</v>
      </c>
      <c r="R48" s="499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6"/>
      <c r="AG48" s="16"/>
      <c r="AH48" s="16"/>
      <c r="AI48" s="16"/>
      <c r="AJ48" s="16"/>
    </row>
    <row r="49" spans="1:36" ht="14.25" thickTop="1" thickBot="1" x14ac:dyDescent="0.25">
      <c r="A49" s="327" t="s">
        <v>577</v>
      </c>
      <c r="B49" s="328"/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328"/>
      <c r="N49" s="522"/>
      <c r="O49" s="523"/>
      <c r="R49" s="499"/>
    </row>
    <row r="50" spans="1:36" x14ac:dyDescent="0.2">
      <c r="A50" s="298" t="s">
        <v>135</v>
      </c>
      <c r="B50" s="524">
        <v>100554</v>
      </c>
      <c r="C50" s="362">
        <v>52013</v>
      </c>
      <c r="D50" s="362">
        <v>47767</v>
      </c>
      <c r="E50" s="525">
        <f>B50/C50</f>
        <v>1.9332474573664276</v>
      </c>
      <c r="F50" s="543">
        <v>85911</v>
      </c>
      <c r="G50" s="372">
        <f>F50/B50</f>
        <v>0.85437675278954595</v>
      </c>
      <c r="H50" s="362">
        <v>52608</v>
      </c>
      <c r="I50" s="362">
        <v>39439</v>
      </c>
      <c r="J50" s="542">
        <f>H50/I50</f>
        <v>1.3339080605492026</v>
      </c>
      <c r="K50" s="543">
        <v>38174</v>
      </c>
      <c r="L50" s="362">
        <v>36797</v>
      </c>
      <c r="M50" s="542">
        <f>K50/L50</f>
        <v>1.0374215289289888</v>
      </c>
      <c r="N50" s="544">
        <f>I50/C50</f>
        <v>0.75825274450618119</v>
      </c>
      <c r="O50" s="536">
        <f>I50/D50</f>
        <v>0.8256536939728264</v>
      </c>
      <c r="R50" s="499"/>
    </row>
    <row r="51" spans="1:36" ht="13.5" thickBot="1" x14ac:dyDescent="0.25">
      <c r="A51" s="556" t="s">
        <v>136</v>
      </c>
      <c r="B51" s="557">
        <v>159855</v>
      </c>
      <c r="C51" s="558">
        <v>69748</v>
      </c>
      <c r="D51" s="558">
        <v>63607</v>
      </c>
      <c r="E51" s="559">
        <f>B51/C51</f>
        <v>2.2918936743705913</v>
      </c>
      <c r="F51" s="560">
        <v>137393</v>
      </c>
      <c r="G51" s="158">
        <f>F51/B51</f>
        <v>0.85948515842482254</v>
      </c>
      <c r="H51" s="560">
        <v>63886</v>
      </c>
      <c r="I51" s="558">
        <v>45325</v>
      </c>
      <c r="J51" s="561">
        <f>H51/I51</f>
        <v>1.4095091009376723</v>
      </c>
      <c r="K51" s="560">
        <v>44184</v>
      </c>
      <c r="L51" s="558">
        <v>42276</v>
      </c>
      <c r="M51" s="561">
        <f>K51/L51</f>
        <v>1.0451319897814362</v>
      </c>
      <c r="N51" s="562">
        <f>I51/C51</f>
        <v>0.64983942191890809</v>
      </c>
      <c r="O51" s="563">
        <f>I51/D51</f>
        <v>0.71257880421966135</v>
      </c>
      <c r="R51" s="499"/>
    </row>
    <row r="52" spans="1:36" ht="13.5" thickTop="1" x14ac:dyDescent="0.2">
      <c r="A52" s="16" t="s">
        <v>57</v>
      </c>
      <c r="F52" s="212"/>
      <c r="H52" s="212"/>
      <c r="I52" s="212"/>
      <c r="J52" s="212"/>
      <c r="K52" s="212"/>
      <c r="L52" s="212"/>
      <c r="M52" s="16" t="s">
        <v>56</v>
      </c>
      <c r="O52" s="564"/>
      <c r="R52" s="499"/>
      <c r="T52" s="488" t="s">
        <v>25</v>
      </c>
      <c r="U52" s="501" t="s">
        <v>5</v>
      </c>
      <c r="V52" s="501" t="s">
        <v>6</v>
      </c>
      <c r="W52" s="501" t="s">
        <v>7</v>
      </c>
      <c r="X52" s="501" t="s">
        <v>8</v>
      </c>
      <c r="Y52" s="501" t="s">
        <v>9</v>
      </c>
      <c r="Z52" s="501" t="s">
        <v>10</v>
      </c>
      <c r="AA52" s="501" t="s">
        <v>11</v>
      </c>
      <c r="AB52" s="501" t="s">
        <v>12</v>
      </c>
      <c r="AC52" s="501" t="s">
        <v>13</v>
      </c>
      <c r="AD52" s="502" t="s">
        <v>14</v>
      </c>
      <c r="AE52" s="502" t="s">
        <v>15</v>
      </c>
      <c r="AF52" s="482" t="s">
        <v>16</v>
      </c>
      <c r="AG52" s="482" t="s">
        <v>17</v>
      </c>
      <c r="AH52" s="482" t="s">
        <v>37</v>
      </c>
      <c r="AI52" s="482" t="s">
        <v>577</v>
      </c>
    </row>
    <row r="53" spans="1:36" x14ac:dyDescent="0.2">
      <c r="F53" s="34"/>
      <c r="G53" s="34"/>
      <c r="I53" s="34"/>
      <c r="J53" s="34"/>
      <c r="K53" s="34"/>
      <c r="L53" s="34"/>
      <c r="R53" s="499"/>
      <c r="S53" s="481" t="s">
        <v>140</v>
      </c>
      <c r="T53" s="565">
        <v>2.1224218366344738</v>
      </c>
      <c r="U53" s="565">
        <v>1.8998944033790919</v>
      </c>
      <c r="V53" s="565">
        <v>2.1545983798454431</v>
      </c>
      <c r="W53" s="565">
        <v>2.0286271958360445</v>
      </c>
      <c r="X53" s="565">
        <v>1.9887057718023782</v>
      </c>
      <c r="Y53" s="565">
        <v>2.0233468355295767</v>
      </c>
      <c r="Z53" s="565">
        <v>2.0857823669579032</v>
      </c>
      <c r="AA53" s="566">
        <v>2.0214112828151181</v>
      </c>
      <c r="AB53" s="566">
        <v>2.0135310296860673</v>
      </c>
      <c r="AC53" s="566">
        <v>1.9522730847884222</v>
      </c>
      <c r="AD53" s="567">
        <v>1.9832375855827498</v>
      </c>
      <c r="AE53" s="568">
        <f>+E38</f>
        <v>1.9638503127318987</v>
      </c>
      <c r="AF53" s="568">
        <f>+E41</f>
        <v>1.9912978733305413</v>
      </c>
      <c r="AG53" s="568">
        <f>+E44</f>
        <v>1.9652480400553396</v>
      </c>
      <c r="AH53" s="568">
        <f>E47</f>
        <v>1.9562756400270032</v>
      </c>
      <c r="AI53" s="568">
        <f>+E50</f>
        <v>1.9332474573664276</v>
      </c>
    </row>
    <row r="54" spans="1:36" x14ac:dyDescent="0.2">
      <c r="A54" s="511" t="s">
        <v>41</v>
      </c>
      <c r="F54" s="34"/>
      <c r="R54" s="499"/>
      <c r="S54" s="481" t="s">
        <v>141</v>
      </c>
      <c r="T54" s="565">
        <v>2.300022988912271</v>
      </c>
      <c r="U54" s="565">
        <v>2.107121836374338</v>
      </c>
      <c r="V54" s="565">
        <v>2.3520056422463194</v>
      </c>
      <c r="W54" s="565">
        <v>2.2559399893329664</v>
      </c>
      <c r="X54" s="565">
        <v>2.3022055750249173</v>
      </c>
      <c r="Y54" s="565">
        <v>2.3185652246534159</v>
      </c>
      <c r="Z54" s="565">
        <v>2.3770379245816451</v>
      </c>
      <c r="AA54" s="566">
        <v>2.3345692336994475</v>
      </c>
      <c r="AB54" s="566">
        <v>2.3494936436112908</v>
      </c>
      <c r="AC54" s="566">
        <v>2.341234266862696</v>
      </c>
      <c r="AD54" s="567">
        <v>2.3882289221881208</v>
      </c>
      <c r="AE54" s="568">
        <f>+E39</f>
        <v>2.3857161441394563</v>
      </c>
      <c r="AF54" s="568">
        <f>+E42</f>
        <v>2.3687548446198297</v>
      </c>
      <c r="AG54" s="568">
        <f>+E45</f>
        <v>2.3665388732604744</v>
      </c>
      <c r="AH54" s="568">
        <f>E48</f>
        <v>2.3256935909839709</v>
      </c>
      <c r="AI54" s="568">
        <f>+E51</f>
        <v>2.2918936743705913</v>
      </c>
    </row>
    <row r="55" spans="1:36" x14ac:dyDescent="0.2">
      <c r="M55" s="16" t="s">
        <v>139</v>
      </c>
      <c r="R55" s="499"/>
      <c r="T55" s="488"/>
      <c r="U55" s="501"/>
      <c r="V55" s="501"/>
      <c r="W55" s="501"/>
      <c r="X55" s="501"/>
      <c r="Y55" s="501"/>
      <c r="Z55" s="501"/>
      <c r="AA55" s="501"/>
      <c r="AB55" s="501"/>
      <c r="AC55" s="501"/>
      <c r="AD55" s="502"/>
      <c r="AE55" s="502"/>
    </row>
    <row r="56" spans="1:36" x14ac:dyDescent="0.2">
      <c r="T56" s="565"/>
      <c r="U56" s="565"/>
      <c r="V56" s="565"/>
      <c r="W56" s="565"/>
      <c r="X56" s="565"/>
      <c r="Y56" s="565"/>
      <c r="Z56" s="565"/>
      <c r="AA56" s="566"/>
      <c r="AB56" s="566"/>
      <c r="AC56" s="566"/>
      <c r="AD56" s="567"/>
      <c r="AE56" s="567"/>
      <c r="AF56" s="568"/>
      <c r="AG56" s="568"/>
      <c r="AH56" s="568"/>
    </row>
    <row r="57" spans="1:36" x14ac:dyDescent="0.2">
      <c r="T57" s="565"/>
      <c r="U57" s="565"/>
      <c r="V57" s="565"/>
      <c r="W57" s="565"/>
      <c r="X57" s="565"/>
      <c r="Y57" s="565"/>
      <c r="Z57" s="565"/>
      <c r="AA57" s="566"/>
      <c r="AB57" s="566"/>
      <c r="AC57" s="566"/>
      <c r="AD57" s="567"/>
      <c r="AE57" s="567"/>
      <c r="AF57" s="568"/>
      <c r="AG57" s="568"/>
      <c r="AH57" s="568"/>
    </row>
    <row r="58" spans="1:36" x14ac:dyDescent="0.2"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36"/>
      <c r="AF58" s="44"/>
      <c r="AG58" s="44"/>
      <c r="AH58" s="44"/>
      <c r="AI58" s="44"/>
      <c r="AJ58" s="44"/>
    </row>
    <row r="59" spans="1:36" x14ac:dyDescent="0.2"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6"/>
      <c r="AG59" s="16"/>
      <c r="AH59" s="16"/>
      <c r="AI59" s="16"/>
      <c r="AJ59" s="16"/>
    </row>
    <row r="60" spans="1:36" x14ac:dyDescent="0.2">
      <c r="R60" s="477"/>
      <c r="S60" s="476"/>
      <c r="T60" s="476"/>
      <c r="U60" s="476"/>
      <c r="V60" s="476"/>
      <c r="W60" s="476"/>
      <c r="X60" s="476"/>
      <c r="Y60" s="476"/>
      <c r="Z60" s="476"/>
      <c r="AA60" s="476"/>
      <c r="AB60" s="476"/>
      <c r="AC60" s="476"/>
      <c r="AD60" s="476"/>
      <c r="AE60" s="476"/>
      <c r="AF60" s="477"/>
      <c r="AG60" s="477"/>
      <c r="AH60" s="477"/>
      <c r="AI60" s="477"/>
      <c r="AJ60" s="477"/>
    </row>
    <row r="61" spans="1:36" x14ac:dyDescent="0.2">
      <c r="R61" s="477"/>
      <c r="S61" s="476"/>
      <c r="T61" s="476"/>
      <c r="U61" s="476"/>
      <c r="V61" s="476"/>
      <c r="W61" s="476"/>
      <c r="X61" s="476"/>
      <c r="Y61" s="476"/>
      <c r="Z61" s="476"/>
      <c r="AA61" s="476"/>
      <c r="AB61" s="476"/>
      <c r="AC61" s="476"/>
      <c r="AD61" s="476"/>
      <c r="AE61" s="476"/>
      <c r="AF61" s="477"/>
      <c r="AG61" s="477"/>
      <c r="AH61" s="477"/>
      <c r="AI61" s="477"/>
      <c r="AJ61" s="477"/>
    </row>
    <row r="80" spans="11:11" x14ac:dyDescent="0.2">
      <c r="K80" s="111"/>
    </row>
    <row r="81" spans="11:11" x14ac:dyDescent="0.2">
      <c r="K81" s="111"/>
    </row>
    <row r="167" spans="27:29" x14ac:dyDescent="0.2">
      <c r="AA167" s="569"/>
      <c r="AB167" s="569"/>
      <c r="AC167" s="569"/>
    </row>
  </sheetData>
  <sheetProtection password="E1D9" sheet="1" objects="1" scenarios="1"/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J1564"/>
  <sheetViews>
    <sheetView workbookViewId="0">
      <pane xSplit="10" topLeftCell="K1" activePane="topRight" state="frozen"/>
      <selection pane="topRight"/>
    </sheetView>
  </sheetViews>
  <sheetFormatPr defaultRowHeight="12.75" x14ac:dyDescent="0.2"/>
  <cols>
    <col min="1" max="1" width="40.28515625" style="16" customWidth="1"/>
    <col min="2" max="2" width="5.85546875" style="730" customWidth="1"/>
    <col min="3" max="3" width="40.28515625" style="16" customWidth="1"/>
    <col min="4" max="4" width="7.5703125" style="16" hidden="1" customWidth="1"/>
    <col min="5" max="5" width="7.140625" style="16" hidden="1" customWidth="1"/>
    <col min="6" max="6" width="10.28515625" style="16" hidden="1" customWidth="1"/>
    <col min="7" max="7" width="7.42578125" style="16" hidden="1" customWidth="1"/>
    <col min="8" max="8" width="6.7109375" style="16" hidden="1" customWidth="1"/>
    <col min="9" max="9" width="0.28515625" style="16" customWidth="1"/>
    <col min="10" max="10" width="6.42578125" style="16" hidden="1" customWidth="1"/>
    <col min="11" max="11" width="8" style="571" customWidth="1"/>
    <col min="12" max="12" width="7" style="16" customWidth="1"/>
    <col min="13" max="13" width="10" style="16" customWidth="1"/>
    <col min="14" max="14" width="6.85546875" style="16" customWidth="1"/>
    <col min="15" max="15" width="7.140625" style="16" customWidth="1"/>
    <col min="16" max="16" width="9.140625" style="16"/>
    <col min="17" max="17" width="7" style="16" customWidth="1"/>
    <col min="18" max="18" width="8" style="571" customWidth="1"/>
    <col min="19" max="19" width="7" style="16" customWidth="1"/>
    <col min="20" max="20" width="10" style="16" customWidth="1"/>
    <col min="21" max="21" width="6.85546875" style="16" customWidth="1"/>
    <col min="22" max="22" width="7.140625" style="16" customWidth="1"/>
    <col min="23" max="24" width="8.85546875" style="16" customWidth="1"/>
    <col min="25" max="25" width="8" style="571" customWidth="1"/>
    <col min="26" max="26" width="7" style="16" customWidth="1"/>
    <col min="27" max="27" width="10" style="16" customWidth="1"/>
    <col min="28" max="28" width="6.85546875" style="16" customWidth="1"/>
    <col min="29" max="29" width="7.140625" style="16" customWidth="1"/>
    <col min="30" max="31" width="8.85546875" style="16" customWidth="1"/>
    <col min="32" max="32" width="8" style="571" customWidth="1"/>
    <col min="33" max="33" width="7" style="16" customWidth="1"/>
    <col min="34" max="34" width="10" style="16" customWidth="1"/>
    <col min="35" max="35" width="6.85546875" style="16" customWidth="1"/>
    <col min="36" max="36" width="7.140625" style="16" customWidth="1"/>
    <col min="37" max="38" width="8.85546875" style="16" customWidth="1"/>
    <col min="39" max="39" width="8" style="16" customWidth="1"/>
    <col min="40" max="40" width="7" style="16" customWidth="1"/>
    <col min="41" max="41" width="10" style="16" customWidth="1"/>
    <col min="42" max="42" width="6.85546875" style="16" customWidth="1"/>
    <col min="43" max="43" width="7.140625" style="16" customWidth="1"/>
    <col min="44" max="45" width="8.85546875" style="16" customWidth="1"/>
    <col min="46" max="252" width="9.140625" style="16"/>
    <col min="253" max="253" width="40.28515625" style="16" customWidth="1"/>
    <col min="254" max="254" width="5.85546875" style="16" customWidth="1"/>
    <col min="255" max="255" width="40.28515625" style="16" customWidth="1"/>
    <col min="256" max="262" width="0" style="16" hidden="1" customWidth="1"/>
    <col min="263" max="263" width="8" style="16" customWidth="1"/>
    <col min="264" max="264" width="7" style="16" customWidth="1"/>
    <col min="265" max="265" width="10" style="16" customWidth="1"/>
    <col min="266" max="266" width="6.85546875" style="16" customWidth="1"/>
    <col min="267" max="267" width="7.140625" style="16" customWidth="1"/>
    <col min="268" max="268" width="9.140625" style="16"/>
    <col min="269" max="269" width="7" style="16" customWidth="1"/>
    <col min="270" max="270" width="8" style="16" customWidth="1"/>
    <col min="271" max="271" width="7" style="16" customWidth="1"/>
    <col min="272" max="272" width="10" style="16" customWidth="1"/>
    <col min="273" max="273" width="6.85546875" style="16" customWidth="1"/>
    <col min="274" max="274" width="7.140625" style="16" customWidth="1"/>
    <col min="275" max="276" width="8.85546875" style="16" customWidth="1"/>
    <col min="277" max="277" width="8" style="16" customWidth="1"/>
    <col min="278" max="278" width="7" style="16" customWidth="1"/>
    <col min="279" max="279" width="10" style="16" customWidth="1"/>
    <col min="280" max="280" width="6.85546875" style="16" customWidth="1"/>
    <col min="281" max="281" width="7.140625" style="16" customWidth="1"/>
    <col min="282" max="283" width="8.85546875" style="16" customWidth="1"/>
    <col min="284" max="508" width="9.140625" style="16"/>
    <col min="509" max="509" width="40.28515625" style="16" customWidth="1"/>
    <col min="510" max="510" width="5.85546875" style="16" customWidth="1"/>
    <col min="511" max="511" width="40.28515625" style="16" customWidth="1"/>
    <col min="512" max="518" width="0" style="16" hidden="1" customWidth="1"/>
    <col min="519" max="519" width="8" style="16" customWidth="1"/>
    <col min="520" max="520" width="7" style="16" customWidth="1"/>
    <col min="521" max="521" width="10" style="16" customWidth="1"/>
    <col min="522" max="522" width="6.85546875" style="16" customWidth="1"/>
    <col min="523" max="523" width="7.140625" style="16" customWidth="1"/>
    <col min="524" max="524" width="9.140625" style="16"/>
    <col min="525" max="525" width="7" style="16" customWidth="1"/>
    <col min="526" max="526" width="8" style="16" customWidth="1"/>
    <col min="527" max="527" width="7" style="16" customWidth="1"/>
    <col min="528" max="528" width="10" style="16" customWidth="1"/>
    <col min="529" max="529" width="6.85546875" style="16" customWidth="1"/>
    <col min="530" max="530" width="7.140625" style="16" customWidth="1"/>
    <col min="531" max="532" width="8.85546875" style="16" customWidth="1"/>
    <col min="533" max="533" width="8" style="16" customWidth="1"/>
    <col min="534" max="534" width="7" style="16" customWidth="1"/>
    <col min="535" max="535" width="10" style="16" customWidth="1"/>
    <col min="536" max="536" width="6.85546875" style="16" customWidth="1"/>
    <col min="537" max="537" width="7.140625" style="16" customWidth="1"/>
    <col min="538" max="539" width="8.85546875" style="16" customWidth="1"/>
    <col min="540" max="764" width="9.140625" style="16"/>
    <col min="765" max="765" width="40.28515625" style="16" customWidth="1"/>
    <col min="766" max="766" width="5.85546875" style="16" customWidth="1"/>
    <col min="767" max="767" width="40.28515625" style="16" customWidth="1"/>
    <col min="768" max="774" width="0" style="16" hidden="1" customWidth="1"/>
    <col min="775" max="775" width="8" style="16" customWidth="1"/>
    <col min="776" max="776" width="7" style="16" customWidth="1"/>
    <col min="777" max="777" width="10" style="16" customWidth="1"/>
    <col min="778" max="778" width="6.85546875" style="16" customWidth="1"/>
    <col min="779" max="779" width="7.140625" style="16" customWidth="1"/>
    <col min="780" max="780" width="9.140625" style="16"/>
    <col min="781" max="781" width="7" style="16" customWidth="1"/>
    <col min="782" max="782" width="8" style="16" customWidth="1"/>
    <col min="783" max="783" width="7" style="16" customWidth="1"/>
    <col min="784" max="784" width="10" style="16" customWidth="1"/>
    <col min="785" max="785" width="6.85546875" style="16" customWidth="1"/>
    <col min="786" max="786" width="7.140625" style="16" customWidth="1"/>
    <col min="787" max="788" width="8.85546875" style="16" customWidth="1"/>
    <col min="789" max="789" width="8" style="16" customWidth="1"/>
    <col min="790" max="790" width="7" style="16" customWidth="1"/>
    <col min="791" max="791" width="10" style="16" customWidth="1"/>
    <col min="792" max="792" width="6.85546875" style="16" customWidth="1"/>
    <col min="793" max="793" width="7.140625" style="16" customWidth="1"/>
    <col min="794" max="795" width="8.85546875" style="16" customWidth="1"/>
    <col min="796" max="1020" width="9.140625" style="16"/>
    <col min="1021" max="1021" width="40.28515625" style="16" customWidth="1"/>
    <col min="1022" max="1022" width="5.85546875" style="16" customWidth="1"/>
    <col min="1023" max="1023" width="40.28515625" style="16" customWidth="1"/>
    <col min="1024" max="1030" width="0" style="16" hidden="1" customWidth="1"/>
    <col min="1031" max="1031" width="8" style="16" customWidth="1"/>
    <col min="1032" max="1032" width="7" style="16" customWidth="1"/>
    <col min="1033" max="1033" width="10" style="16" customWidth="1"/>
    <col min="1034" max="1034" width="6.85546875" style="16" customWidth="1"/>
    <col min="1035" max="1035" width="7.140625" style="16" customWidth="1"/>
    <col min="1036" max="1036" width="9.140625" style="16"/>
    <col min="1037" max="1037" width="7" style="16" customWidth="1"/>
    <col min="1038" max="1038" width="8" style="16" customWidth="1"/>
    <col min="1039" max="1039" width="7" style="16" customWidth="1"/>
    <col min="1040" max="1040" width="10" style="16" customWidth="1"/>
    <col min="1041" max="1041" width="6.85546875" style="16" customWidth="1"/>
    <col min="1042" max="1042" width="7.140625" style="16" customWidth="1"/>
    <col min="1043" max="1044" width="8.85546875" style="16" customWidth="1"/>
    <col min="1045" max="1045" width="8" style="16" customWidth="1"/>
    <col min="1046" max="1046" width="7" style="16" customWidth="1"/>
    <col min="1047" max="1047" width="10" style="16" customWidth="1"/>
    <col min="1048" max="1048" width="6.85546875" style="16" customWidth="1"/>
    <col min="1049" max="1049" width="7.140625" style="16" customWidth="1"/>
    <col min="1050" max="1051" width="8.85546875" style="16" customWidth="1"/>
    <col min="1052" max="1276" width="9.140625" style="16"/>
    <col min="1277" max="1277" width="40.28515625" style="16" customWidth="1"/>
    <col min="1278" max="1278" width="5.85546875" style="16" customWidth="1"/>
    <col min="1279" max="1279" width="40.28515625" style="16" customWidth="1"/>
    <col min="1280" max="1286" width="0" style="16" hidden="1" customWidth="1"/>
    <col min="1287" max="1287" width="8" style="16" customWidth="1"/>
    <col min="1288" max="1288" width="7" style="16" customWidth="1"/>
    <col min="1289" max="1289" width="10" style="16" customWidth="1"/>
    <col min="1290" max="1290" width="6.85546875" style="16" customWidth="1"/>
    <col min="1291" max="1291" width="7.140625" style="16" customWidth="1"/>
    <col min="1292" max="1292" width="9.140625" style="16"/>
    <col min="1293" max="1293" width="7" style="16" customWidth="1"/>
    <col min="1294" max="1294" width="8" style="16" customWidth="1"/>
    <col min="1295" max="1295" width="7" style="16" customWidth="1"/>
    <col min="1296" max="1296" width="10" style="16" customWidth="1"/>
    <col min="1297" max="1297" width="6.85546875" style="16" customWidth="1"/>
    <col min="1298" max="1298" width="7.140625" style="16" customWidth="1"/>
    <col min="1299" max="1300" width="8.85546875" style="16" customWidth="1"/>
    <col min="1301" max="1301" width="8" style="16" customWidth="1"/>
    <col min="1302" max="1302" width="7" style="16" customWidth="1"/>
    <col min="1303" max="1303" width="10" style="16" customWidth="1"/>
    <col min="1304" max="1304" width="6.85546875" style="16" customWidth="1"/>
    <col min="1305" max="1305" width="7.140625" style="16" customWidth="1"/>
    <col min="1306" max="1307" width="8.85546875" style="16" customWidth="1"/>
    <col min="1308" max="1532" width="9.140625" style="16"/>
    <col min="1533" max="1533" width="40.28515625" style="16" customWidth="1"/>
    <col min="1534" max="1534" width="5.85546875" style="16" customWidth="1"/>
    <col min="1535" max="1535" width="40.28515625" style="16" customWidth="1"/>
    <col min="1536" max="1542" width="0" style="16" hidden="1" customWidth="1"/>
    <col min="1543" max="1543" width="8" style="16" customWidth="1"/>
    <col min="1544" max="1544" width="7" style="16" customWidth="1"/>
    <col min="1545" max="1545" width="10" style="16" customWidth="1"/>
    <col min="1546" max="1546" width="6.85546875" style="16" customWidth="1"/>
    <col min="1547" max="1547" width="7.140625" style="16" customWidth="1"/>
    <col min="1548" max="1548" width="9.140625" style="16"/>
    <col min="1549" max="1549" width="7" style="16" customWidth="1"/>
    <col min="1550" max="1550" width="8" style="16" customWidth="1"/>
    <col min="1551" max="1551" width="7" style="16" customWidth="1"/>
    <col min="1552" max="1552" width="10" style="16" customWidth="1"/>
    <col min="1553" max="1553" width="6.85546875" style="16" customWidth="1"/>
    <col min="1554" max="1554" width="7.140625" style="16" customWidth="1"/>
    <col min="1555" max="1556" width="8.85546875" style="16" customWidth="1"/>
    <col min="1557" max="1557" width="8" style="16" customWidth="1"/>
    <col min="1558" max="1558" width="7" style="16" customWidth="1"/>
    <col min="1559" max="1559" width="10" style="16" customWidth="1"/>
    <col min="1560" max="1560" width="6.85546875" style="16" customWidth="1"/>
    <col min="1561" max="1561" width="7.140625" style="16" customWidth="1"/>
    <col min="1562" max="1563" width="8.85546875" style="16" customWidth="1"/>
    <col min="1564" max="1788" width="9.140625" style="16"/>
    <col min="1789" max="1789" width="40.28515625" style="16" customWidth="1"/>
    <col min="1790" max="1790" width="5.85546875" style="16" customWidth="1"/>
    <col min="1791" max="1791" width="40.28515625" style="16" customWidth="1"/>
    <col min="1792" max="1798" width="0" style="16" hidden="1" customWidth="1"/>
    <col min="1799" max="1799" width="8" style="16" customWidth="1"/>
    <col min="1800" max="1800" width="7" style="16" customWidth="1"/>
    <col min="1801" max="1801" width="10" style="16" customWidth="1"/>
    <col min="1802" max="1802" width="6.85546875" style="16" customWidth="1"/>
    <col min="1803" max="1803" width="7.140625" style="16" customWidth="1"/>
    <col min="1804" max="1804" width="9.140625" style="16"/>
    <col min="1805" max="1805" width="7" style="16" customWidth="1"/>
    <col min="1806" max="1806" width="8" style="16" customWidth="1"/>
    <col min="1807" max="1807" width="7" style="16" customWidth="1"/>
    <col min="1808" max="1808" width="10" style="16" customWidth="1"/>
    <col min="1809" max="1809" width="6.85546875" style="16" customWidth="1"/>
    <col min="1810" max="1810" width="7.140625" style="16" customWidth="1"/>
    <col min="1811" max="1812" width="8.85546875" style="16" customWidth="1"/>
    <col min="1813" max="1813" width="8" style="16" customWidth="1"/>
    <col min="1814" max="1814" width="7" style="16" customWidth="1"/>
    <col min="1815" max="1815" width="10" style="16" customWidth="1"/>
    <col min="1816" max="1816" width="6.85546875" style="16" customWidth="1"/>
    <col min="1817" max="1817" width="7.140625" style="16" customWidth="1"/>
    <col min="1818" max="1819" width="8.85546875" style="16" customWidth="1"/>
    <col min="1820" max="2044" width="9.140625" style="16"/>
    <col min="2045" max="2045" width="40.28515625" style="16" customWidth="1"/>
    <col min="2046" max="2046" width="5.85546875" style="16" customWidth="1"/>
    <col min="2047" max="2047" width="40.28515625" style="16" customWidth="1"/>
    <col min="2048" max="2054" width="0" style="16" hidden="1" customWidth="1"/>
    <col min="2055" max="2055" width="8" style="16" customWidth="1"/>
    <col min="2056" max="2056" width="7" style="16" customWidth="1"/>
    <col min="2057" max="2057" width="10" style="16" customWidth="1"/>
    <col min="2058" max="2058" width="6.85546875" style="16" customWidth="1"/>
    <col min="2059" max="2059" width="7.140625" style="16" customWidth="1"/>
    <col min="2060" max="2060" width="9.140625" style="16"/>
    <col min="2061" max="2061" width="7" style="16" customWidth="1"/>
    <col min="2062" max="2062" width="8" style="16" customWidth="1"/>
    <col min="2063" max="2063" width="7" style="16" customWidth="1"/>
    <col min="2064" max="2064" width="10" style="16" customWidth="1"/>
    <col min="2065" max="2065" width="6.85546875" style="16" customWidth="1"/>
    <col min="2066" max="2066" width="7.140625" style="16" customWidth="1"/>
    <col min="2067" max="2068" width="8.85546875" style="16" customWidth="1"/>
    <col min="2069" max="2069" width="8" style="16" customWidth="1"/>
    <col min="2070" max="2070" width="7" style="16" customWidth="1"/>
    <col min="2071" max="2071" width="10" style="16" customWidth="1"/>
    <col min="2072" max="2072" width="6.85546875" style="16" customWidth="1"/>
    <col min="2073" max="2073" width="7.140625" style="16" customWidth="1"/>
    <col min="2074" max="2075" width="8.85546875" style="16" customWidth="1"/>
    <col min="2076" max="2300" width="9.140625" style="16"/>
    <col min="2301" max="2301" width="40.28515625" style="16" customWidth="1"/>
    <col min="2302" max="2302" width="5.85546875" style="16" customWidth="1"/>
    <col min="2303" max="2303" width="40.28515625" style="16" customWidth="1"/>
    <col min="2304" max="2310" width="0" style="16" hidden="1" customWidth="1"/>
    <col min="2311" max="2311" width="8" style="16" customWidth="1"/>
    <col min="2312" max="2312" width="7" style="16" customWidth="1"/>
    <col min="2313" max="2313" width="10" style="16" customWidth="1"/>
    <col min="2314" max="2314" width="6.85546875" style="16" customWidth="1"/>
    <col min="2315" max="2315" width="7.140625" style="16" customWidth="1"/>
    <col min="2316" max="2316" width="9.140625" style="16"/>
    <col min="2317" max="2317" width="7" style="16" customWidth="1"/>
    <col min="2318" max="2318" width="8" style="16" customWidth="1"/>
    <col min="2319" max="2319" width="7" style="16" customWidth="1"/>
    <col min="2320" max="2320" width="10" style="16" customWidth="1"/>
    <col min="2321" max="2321" width="6.85546875" style="16" customWidth="1"/>
    <col min="2322" max="2322" width="7.140625" style="16" customWidth="1"/>
    <col min="2323" max="2324" width="8.85546875" style="16" customWidth="1"/>
    <col min="2325" max="2325" width="8" style="16" customWidth="1"/>
    <col min="2326" max="2326" width="7" style="16" customWidth="1"/>
    <col min="2327" max="2327" width="10" style="16" customWidth="1"/>
    <col min="2328" max="2328" width="6.85546875" style="16" customWidth="1"/>
    <col min="2329" max="2329" width="7.140625" style="16" customWidth="1"/>
    <col min="2330" max="2331" width="8.85546875" style="16" customWidth="1"/>
    <col min="2332" max="2556" width="9.140625" style="16"/>
    <col min="2557" max="2557" width="40.28515625" style="16" customWidth="1"/>
    <col min="2558" max="2558" width="5.85546875" style="16" customWidth="1"/>
    <col min="2559" max="2559" width="40.28515625" style="16" customWidth="1"/>
    <col min="2560" max="2566" width="0" style="16" hidden="1" customWidth="1"/>
    <col min="2567" max="2567" width="8" style="16" customWidth="1"/>
    <col min="2568" max="2568" width="7" style="16" customWidth="1"/>
    <col min="2569" max="2569" width="10" style="16" customWidth="1"/>
    <col min="2570" max="2570" width="6.85546875" style="16" customWidth="1"/>
    <col min="2571" max="2571" width="7.140625" style="16" customWidth="1"/>
    <col min="2572" max="2572" width="9.140625" style="16"/>
    <col min="2573" max="2573" width="7" style="16" customWidth="1"/>
    <col min="2574" max="2574" width="8" style="16" customWidth="1"/>
    <col min="2575" max="2575" width="7" style="16" customWidth="1"/>
    <col min="2576" max="2576" width="10" style="16" customWidth="1"/>
    <col min="2577" max="2577" width="6.85546875" style="16" customWidth="1"/>
    <col min="2578" max="2578" width="7.140625" style="16" customWidth="1"/>
    <col min="2579" max="2580" width="8.85546875" style="16" customWidth="1"/>
    <col min="2581" max="2581" width="8" style="16" customWidth="1"/>
    <col min="2582" max="2582" width="7" style="16" customWidth="1"/>
    <col min="2583" max="2583" width="10" style="16" customWidth="1"/>
    <col min="2584" max="2584" width="6.85546875" style="16" customWidth="1"/>
    <col min="2585" max="2585" width="7.140625" style="16" customWidth="1"/>
    <col min="2586" max="2587" width="8.85546875" style="16" customWidth="1"/>
    <col min="2588" max="2812" width="9.140625" style="16"/>
    <col min="2813" max="2813" width="40.28515625" style="16" customWidth="1"/>
    <col min="2814" max="2814" width="5.85546875" style="16" customWidth="1"/>
    <col min="2815" max="2815" width="40.28515625" style="16" customWidth="1"/>
    <col min="2816" max="2822" width="0" style="16" hidden="1" customWidth="1"/>
    <col min="2823" max="2823" width="8" style="16" customWidth="1"/>
    <col min="2824" max="2824" width="7" style="16" customWidth="1"/>
    <col min="2825" max="2825" width="10" style="16" customWidth="1"/>
    <col min="2826" max="2826" width="6.85546875" style="16" customWidth="1"/>
    <col min="2827" max="2827" width="7.140625" style="16" customWidth="1"/>
    <col min="2828" max="2828" width="9.140625" style="16"/>
    <col min="2829" max="2829" width="7" style="16" customWidth="1"/>
    <col min="2830" max="2830" width="8" style="16" customWidth="1"/>
    <col min="2831" max="2831" width="7" style="16" customWidth="1"/>
    <col min="2832" max="2832" width="10" style="16" customWidth="1"/>
    <col min="2833" max="2833" width="6.85546875" style="16" customWidth="1"/>
    <col min="2834" max="2834" width="7.140625" style="16" customWidth="1"/>
    <col min="2835" max="2836" width="8.85546875" style="16" customWidth="1"/>
    <col min="2837" max="2837" width="8" style="16" customWidth="1"/>
    <col min="2838" max="2838" width="7" style="16" customWidth="1"/>
    <col min="2839" max="2839" width="10" style="16" customWidth="1"/>
    <col min="2840" max="2840" width="6.85546875" style="16" customWidth="1"/>
    <col min="2841" max="2841" width="7.140625" style="16" customWidth="1"/>
    <col min="2842" max="2843" width="8.85546875" style="16" customWidth="1"/>
    <col min="2844" max="3068" width="9.140625" style="16"/>
    <col min="3069" max="3069" width="40.28515625" style="16" customWidth="1"/>
    <col min="3070" max="3070" width="5.85546875" style="16" customWidth="1"/>
    <col min="3071" max="3071" width="40.28515625" style="16" customWidth="1"/>
    <col min="3072" max="3078" width="0" style="16" hidden="1" customWidth="1"/>
    <col min="3079" max="3079" width="8" style="16" customWidth="1"/>
    <col min="3080" max="3080" width="7" style="16" customWidth="1"/>
    <col min="3081" max="3081" width="10" style="16" customWidth="1"/>
    <col min="3082" max="3082" width="6.85546875" style="16" customWidth="1"/>
    <col min="3083" max="3083" width="7.140625" style="16" customWidth="1"/>
    <col min="3084" max="3084" width="9.140625" style="16"/>
    <col min="3085" max="3085" width="7" style="16" customWidth="1"/>
    <col min="3086" max="3086" width="8" style="16" customWidth="1"/>
    <col min="3087" max="3087" width="7" style="16" customWidth="1"/>
    <col min="3088" max="3088" width="10" style="16" customWidth="1"/>
    <col min="3089" max="3089" width="6.85546875" style="16" customWidth="1"/>
    <col min="3090" max="3090" width="7.140625" style="16" customWidth="1"/>
    <col min="3091" max="3092" width="8.85546875" style="16" customWidth="1"/>
    <col min="3093" max="3093" width="8" style="16" customWidth="1"/>
    <col min="3094" max="3094" width="7" style="16" customWidth="1"/>
    <col min="3095" max="3095" width="10" style="16" customWidth="1"/>
    <col min="3096" max="3096" width="6.85546875" style="16" customWidth="1"/>
    <col min="3097" max="3097" width="7.140625" style="16" customWidth="1"/>
    <col min="3098" max="3099" width="8.85546875" style="16" customWidth="1"/>
    <col min="3100" max="3324" width="9.140625" style="16"/>
    <col min="3325" max="3325" width="40.28515625" style="16" customWidth="1"/>
    <col min="3326" max="3326" width="5.85546875" style="16" customWidth="1"/>
    <col min="3327" max="3327" width="40.28515625" style="16" customWidth="1"/>
    <col min="3328" max="3334" width="0" style="16" hidden="1" customWidth="1"/>
    <col min="3335" max="3335" width="8" style="16" customWidth="1"/>
    <col min="3336" max="3336" width="7" style="16" customWidth="1"/>
    <col min="3337" max="3337" width="10" style="16" customWidth="1"/>
    <col min="3338" max="3338" width="6.85546875" style="16" customWidth="1"/>
    <col min="3339" max="3339" width="7.140625" style="16" customWidth="1"/>
    <col min="3340" max="3340" width="9.140625" style="16"/>
    <col min="3341" max="3341" width="7" style="16" customWidth="1"/>
    <col min="3342" max="3342" width="8" style="16" customWidth="1"/>
    <col min="3343" max="3343" width="7" style="16" customWidth="1"/>
    <col min="3344" max="3344" width="10" style="16" customWidth="1"/>
    <col min="3345" max="3345" width="6.85546875" style="16" customWidth="1"/>
    <col min="3346" max="3346" width="7.140625" style="16" customWidth="1"/>
    <col min="3347" max="3348" width="8.85546875" style="16" customWidth="1"/>
    <col min="3349" max="3349" width="8" style="16" customWidth="1"/>
    <col min="3350" max="3350" width="7" style="16" customWidth="1"/>
    <col min="3351" max="3351" width="10" style="16" customWidth="1"/>
    <col min="3352" max="3352" width="6.85546875" style="16" customWidth="1"/>
    <col min="3353" max="3353" width="7.140625" style="16" customWidth="1"/>
    <col min="3354" max="3355" width="8.85546875" style="16" customWidth="1"/>
    <col min="3356" max="3580" width="9.140625" style="16"/>
    <col min="3581" max="3581" width="40.28515625" style="16" customWidth="1"/>
    <col min="3582" max="3582" width="5.85546875" style="16" customWidth="1"/>
    <col min="3583" max="3583" width="40.28515625" style="16" customWidth="1"/>
    <col min="3584" max="3590" width="0" style="16" hidden="1" customWidth="1"/>
    <col min="3591" max="3591" width="8" style="16" customWidth="1"/>
    <col min="3592" max="3592" width="7" style="16" customWidth="1"/>
    <col min="3593" max="3593" width="10" style="16" customWidth="1"/>
    <col min="3594" max="3594" width="6.85546875" style="16" customWidth="1"/>
    <col min="3595" max="3595" width="7.140625" style="16" customWidth="1"/>
    <col min="3596" max="3596" width="9.140625" style="16"/>
    <col min="3597" max="3597" width="7" style="16" customWidth="1"/>
    <col min="3598" max="3598" width="8" style="16" customWidth="1"/>
    <col min="3599" max="3599" width="7" style="16" customWidth="1"/>
    <col min="3600" max="3600" width="10" style="16" customWidth="1"/>
    <col min="3601" max="3601" width="6.85546875" style="16" customWidth="1"/>
    <col min="3602" max="3602" width="7.140625" style="16" customWidth="1"/>
    <col min="3603" max="3604" width="8.85546875" style="16" customWidth="1"/>
    <col min="3605" max="3605" width="8" style="16" customWidth="1"/>
    <col min="3606" max="3606" width="7" style="16" customWidth="1"/>
    <col min="3607" max="3607" width="10" style="16" customWidth="1"/>
    <col min="3608" max="3608" width="6.85546875" style="16" customWidth="1"/>
    <col min="3609" max="3609" width="7.140625" style="16" customWidth="1"/>
    <col min="3610" max="3611" width="8.85546875" style="16" customWidth="1"/>
    <col min="3612" max="3836" width="9.140625" style="16"/>
    <col min="3837" max="3837" width="40.28515625" style="16" customWidth="1"/>
    <col min="3838" max="3838" width="5.85546875" style="16" customWidth="1"/>
    <col min="3839" max="3839" width="40.28515625" style="16" customWidth="1"/>
    <col min="3840" max="3846" width="0" style="16" hidden="1" customWidth="1"/>
    <col min="3847" max="3847" width="8" style="16" customWidth="1"/>
    <col min="3848" max="3848" width="7" style="16" customWidth="1"/>
    <col min="3849" max="3849" width="10" style="16" customWidth="1"/>
    <col min="3850" max="3850" width="6.85546875" style="16" customWidth="1"/>
    <col min="3851" max="3851" width="7.140625" style="16" customWidth="1"/>
    <col min="3852" max="3852" width="9.140625" style="16"/>
    <col min="3853" max="3853" width="7" style="16" customWidth="1"/>
    <col min="3854" max="3854" width="8" style="16" customWidth="1"/>
    <col min="3855" max="3855" width="7" style="16" customWidth="1"/>
    <col min="3856" max="3856" width="10" style="16" customWidth="1"/>
    <col min="3857" max="3857" width="6.85546875" style="16" customWidth="1"/>
    <col min="3858" max="3858" width="7.140625" style="16" customWidth="1"/>
    <col min="3859" max="3860" width="8.85546875" style="16" customWidth="1"/>
    <col min="3861" max="3861" width="8" style="16" customWidth="1"/>
    <col min="3862" max="3862" width="7" style="16" customWidth="1"/>
    <col min="3863" max="3863" width="10" style="16" customWidth="1"/>
    <col min="3864" max="3864" width="6.85546875" style="16" customWidth="1"/>
    <col min="3865" max="3865" width="7.140625" style="16" customWidth="1"/>
    <col min="3866" max="3867" width="8.85546875" style="16" customWidth="1"/>
    <col min="3868" max="4092" width="9.140625" style="16"/>
    <col min="4093" max="4093" width="40.28515625" style="16" customWidth="1"/>
    <col min="4094" max="4094" width="5.85546875" style="16" customWidth="1"/>
    <col min="4095" max="4095" width="40.28515625" style="16" customWidth="1"/>
    <col min="4096" max="4102" width="0" style="16" hidden="1" customWidth="1"/>
    <col min="4103" max="4103" width="8" style="16" customWidth="1"/>
    <col min="4104" max="4104" width="7" style="16" customWidth="1"/>
    <col min="4105" max="4105" width="10" style="16" customWidth="1"/>
    <col min="4106" max="4106" width="6.85546875" style="16" customWidth="1"/>
    <col min="4107" max="4107" width="7.140625" style="16" customWidth="1"/>
    <col min="4108" max="4108" width="9.140625" style="16"/>
    <col min="4109" max="4109" width="7" style="16" customWidth="1"/>
    <col min="4110" max="4110" width="8" style="16" customWidth="1"/>
    <col min="4111" max="4111" width="7" style="16" customWidth="1"/>
    <col min="4112" max="4112" width="10" style="16" customWidth="1"/>
    <col min="4113" max="4113" width="6.85546875" style="16" customWidth="1"/>
    <col min="4114" max="4114" width="7.140625" style="16" customWidth="1"/>
    <col min="4115" max="4116" width="8.85546875" style="16" customWidth="1"/>
    <col min="4117" max="4117" width="8" style="16" customWidth="1"/>
    <col min="4118" max="4118" width="7" style="16" customWidth="1"/>
    <col min="4119" max="4119" width="10" style="16" customWidth="1"/>
    <col min="4120" max="4120" width="6.85546875" style="16" customWidth="1"/>
    <col min="4121" max="4121" width="7.140625" style="16" customWidth="1"/>
    <col min="4122" max="4123" width="8.85546875" style="16" customWidth="1"/>
    <col min="4124" max="4348" width="9.140625" style="16"/>
    <col min="4349" max="4349" width="40.28515625" style="16" customWidth="1"/>
    <col min="4350" max="4350" width="5.85546875" style="16" customWidth="1"/>
    <col min="4351" max="4351" width="40.28515625" style="16" customWidth="1"/>
    <col min="4352" max="4358" width="0" style="16" hidden="1" customWidth="1"/>
    <col min="4359" max="4359" width="8" style="16" customWidth="1"/>
    <col min="4360" max="4360" width="7" style="16" customWidth="1"/>
    <col min="4361" max="4361" width="10" style="16" customWidth="1"/>
    <col min="4362" max="4362" width="6.85546875" style="16" customWidth="1"/>
    <col min="4363" max="4363" width="7.140625" style="16" customWidth="1"/>
    <col min="4364" max="4364" width="9.140625" style="16"/>
    <col min="4365" max="4365" width="7" style="16" customWidth="1"/>
    <col min="4366" max="4366" width="8" style="16" customWidth="1"/>
    <col min="4367" max="4367" width="7" style="16" customWidth="1"/>
    <col min="4368" max="4368" width="10" style="16" customWidth="1"/>
    <col min="4369" max="4369" width="6.85546875" style="16" customWidth="1"/>
    <col min="4370" max="4370" width="7.140625" style="16" customWidth="1"/>
    <col min="4371" max="4372" width="8.85546875" style="16" customWidth="1"/>
    <col min="4373" max="4373" width="8" style="16" customWidth="1"/>
    <col min="4374" max="4374" width="7" style="16" customWidth="1"/>
    <col min="4375" max="4375" width="10" style="16" customWidth="1"/>
    <col min="4376" max="4376" width="6.85546875" style="16" customWidth="1"/>
    <col min="4377" max="4377" width="7.140625" style="16" customWidth="1"/>
    <col min="4378" max="4379" width="8.85546875" style="16" customWidth="1"/>
    <col min="4380" max="4604" width="9.140625" style="16"/>
    <col min="4605" max="4605" width="40.28515625" style="16" customWidth="1"/>
    <col min="4606" max="4606" width="5.85546875" style="16" customWidth="1"/>
    <col min="4607" max="4607" width="40.28515625" style="16" customWidth="1"/>
    <col min="4608" max="4614" width="0" style="16" hidden="1" customWidth="1"/>
    <col min="4615" max="4615" width="8" style="16" customWidth="1"/>
    <col min="4616" max="4616" width="7" style="16" customWidth="1"/>
    <col min="4617" max="4617" width="10" style="16" customWidth="1"/>
    <col min="4618" max="4618" width="6.85546875" style="16" customWidth="1"/>
    <col min="4619" max="4619" width="7.140625" style="16" customWidth="1"/>
    <col min="4620" max="4620" width="9.140625" style="16"/>
    <col min="4621" max="4621" width="7" style="16" customWidth="1"/>
    <col min="4622" max="4622" width="8" style="16" customWidth="1"/>
    <col min="4623" max="4623" width="7" style="16" customWidth="1"/>
    <col min="4624" max="4624" width="10" style="16" customWidth="1"/>
    <col min="4625" max="4625" width="6.85546875" style="16" customWidth="1"/>
    <col min="4626" max="4626" width="7.140625" style="16" customWidth="1"/>
    <col min="4627" max="4628" width="8.85546875" style="16" customWidth="1"/>
    <col min="4629" max="4629" width="8" style="16" customWidth="1"/>
    <col min="4630" max="4630" width="7" style="16" customWidth="1"/>
    <col min="4631" max="4631" width="10" style="16" customWidth="1"/>
    <col min="4632" max="4632" width="6.85546875" style="16" customWidth="1"/>
    <col min="4633" max="4633" width="7.140625" style="16" customWidth="1"/>
    <col min="4634" max="4635" width="8.85546875" style="16" customWidth="1"/>
    <col min="4636" max="4860" width="9.140625" style="16"/>
    <col min="4861" max="4861" width="40.28515625" style="16" customWidth="1"/>
    <col min="4862" max="4862" width="5.85546875" style="16" customWidth="1"/>
    <col min="4863" max="4863" width="40.28515625" style="16" customWidth="1"/>
    <col min="4864" max="4870" width="0" style="16" hidden="1" customWidth="1"/>
    <col min="4871" max="4871" width="8" style="16" customWidth="1"/>
    <col min="4872" max="4872" width="7" style="16" customWidth="1"/>
    <col min="4873" max="4873" width="10" style="16" customWidth="1"/>
    <col min="4874" max="4874" width="6.85546875" style="16" customWidth="1"/>
    <col min="4875" max="4875" width="7.140625" style="16" customWidth="1"/>
    <col min="4876" max="4876" width="9.140625" style="16"/>
    <col min="4877" max="4877" width="7" style="16" customWidth="1"/>
    <col min="4878" max="4878" width="8" style="16" customWidth="1"/>
    <col min="4879" max="4879" width="7" style="16" customWidth="1"/>
    <col min="4880" max="4880" width="10" style="16" customWidth="1"/>
    <col min="4881" max="4881" width="6.85546875" style="16" customWidth="1"/>
    <col min="4882" max="4882" width="7.140625" style="16" customWidth="1"/>
    <col min="4883" max="4884" width="8.85546875" style="16" customWidth="1"/>
    <col min="4885" max="4885" width="8" style="16" customWidth="1"/>
    <col min="4886" max="4886" width="7" style="16" customWidth="1"/>
    <col min="4887" max="4887" width="10" style="16" customWidth="1"/>
    <col min="4888" max="4888" width="6.85546875" style="16" customWidth="1"/>
    <col min="4889" max="4889" width="7.140625" style="16" customWidth="1"/>
    <col min="4890" max="4891" width="8.85546875" style="16" customWidth="1"/>
    <col min="4892" max="5116" width="9.140625" style="16"/>
    <col min="5117" max="5117" width="40.28515625" style="16" customWidth="1"/>
    <col min="5118" max="5118" width="5.85546875" style="16" customWidth="1"/>
    <col min="5119" max="5119" width="40.28515625" style="16" customWidth="1"/>
    <col min="5120" max="5126" width="0" style="16" hidden="1" customWidth="1"/>
    <col min="5127" max="5127" width="8" style="16" customWidth="1"/>
    <col min="5128" max="5128" width="7" style="16" customWidth="1"/>
    <col min="5129" max="5129" width="10" style="16" customWidth="1"/>
    <col min="5130" max="5130" width="6.85546875" style="16" customWidth="1"/>
    <col min="5131" max="5131" width="7.140625" style="16" customWidth="1"/>
    <col min="5132" max="5132" width="9.140625" style="16"/>
    <col min="5133" max="5133" width="7" style="16" customWidth="1"/>
    <col min="5134" max="5134" width="8" style="16" customWidth="1"/>
    <col min="5135" max="5135" width="7" style="16" customWidth="1"/>
    <col min="5136" max="5136" width="10" style="16" customWidth="1"/>
    <col min="5137" max="5137" width="6.85546875" style="16" customWidth="1"/>
    <col min="5138" max="5138" width="7.140625" style="16" customWidth="1"/>
    <col min="5139" max="5140" width="8.85546875" style="16" customWidth="1"/>
    <col min="5141" max="5141" width="8" style="16" customWidth="1"/>
    <col min="5142" max="5142" width="7" style="16" customWidth="1"/>
    <col min="5143" max="5143" width="10" style="16" customWidth="1"/>
    <col min="5144" max="5144" width="6.85546875" style="16" customWidth="1"/>
    <col min="5145" max="5145" width="7.140625" style="16" customWidth="1"/>
    <col min="5146" max="5147" width="8.85546875" style="16" customWidth="1"/>
    <col min="5148" max="5372" width="9.140625" style="16"/>
    <col min="5373" max="5373" width="40.28515625" style="16" customWidth="1"/>
    <col min="5374" max="5374" width="5.85546875" style="16" customWidth="1"/>
    <col min="5375" max="5375" width="40.28515625" style="16" customWidth="1"/>
    <col min="5376" max="5382" width="0" style="16" hidden="1" customWidth="1"/>
    <col min="5383" max="5383" width="8" style="16" customWidth="1"/>
    <col min="5384" max="5384" width="7" style="16" customWidth="1"/>
    <col min="5385" max="5385" width="10" style="16" customWidth="1"/>
    <col min="5386" max="5386" width="6.85546875" style="16" customWidth="1"/>
    <col min="5387" max="5387" width="7.140625" style="16" customWidth="1"/>
    <col min="5388" max="5388" width="9.140625" style="16"/>
    <col min="5389" max="5389" width="7" style="16" customWidth="1"/>
    <col min="5390" max="5390" width="8" style="16" customWidth="1"/>
    <col min="5391" max="5391" width="7" style="16" customWidth="1"/>
    <col min="5392" max="5392" width="10" style="16" customWidth="1"/>
    <col min="5393" max="5393" width="6.85546875" style="16" customWidth="1"/>
    <col min="5394" max="5394" width="7.140625" style="16" customWidth="1"/>
    <col min="5395" max="5396" width="8.85546875" style="16" customWidth="1"/>
    <col min="5397" max="5397" width="8" style="16" customWidth="1"/>
    <col min="5398" max="5398" width="7" style="16" customWidth="1"/>
    <col min="5399" max="5399" width="10" style="16" customWidth="1"/>
    <col min="5400" max="5400" width="6.85546875" style="16" customWidth="1"/>
    <col min="5401" max="5401" width="7.140625" style="16" customWidth="1"/>
    <col min="5402" max="5403" width="8.85546875" style="16" customWidth="1"/>
    <col min="5404" max="5628" width="9.140625" style="16"/>
    <col min="5629" max="5629" width="40.28515625" style="16" customWidth="1"/>
    <col min="5630" max="5630" width="5.85546875" style="16" customWidth="1"/>
    <col min="5631" max="5631" width="40.28515625" style="16" customWidth="1"/>
    <col min="5632" max="5638" width="0" style="16" hidden="1" customWidth="1"/>
    <col min="5639" max="5639" width="8" style="16" customWidth="1"/>
    <col min="5640" max="5640" width="7" style="16" customWidth="1"/>
    <col min="5641" max="5641" width="10" style="16" customWidth="1"/>
    <col min="5642" max="5642" width="6.85546875" style="16" customWidth="1"/>
    <col min="5643" max="5643" width="7.140625" style="16" customWidth="1"/>
    <col min="5644" max="5644" width="9.140625" style="16"/>
    <col min="5645" max="5645" width="7" style="16" customWidth="1"/>
    <col min="5646" max="5646" width="8" style="16" customWidth="1"/>
    <col min="5647" max="5647" width="7" style="16" customWidth="1"/>
    <col min="5648" max="5648" width="10" style="16" customWidth="1"/>
    <col min="5649" max="5649" width="6.85546875" style="16" customWidth="1"/>
    <col min="5650" max="5650" width="7.140625" style="16" customWidth="1"/>
    <col min="5651" max="5652" width="8.85546875" style="16" customWidth="1"/>
    <col min="5653" max="5653" width="8" style="16" customWidth="1"/>
    <col min="5654" max="5654" width="7" style="16" customWidth="1"/>
    <col min="5655" max="5655" width="10" style="16" customWidth="1"/>
    <col min="5656" max="5656" width="6.85546875" style="16" customWidth="1"/>
    <col min="5657" max="5657" width="7.140625" style="16" customWidth="1"/>
    <col min="5658" max="5659" width="8.85546875" style="16" customWidth="1"/>
    <col min="5660" max="5884" width="9.140625" style="16"/>
    <col min="5885" max="5885" width="40.28515625" style="16" customWidth="1"/>
    <col min="5886" max="5886" width="5.85546875" style="16" customWidth="1"/>
    <col min="5887" max="5887" width="40.28515625" style="16" customWidth="1"/>
    <col min="5888" max="5894" width="0" style="16" hidden="1" customWidth="1"/>
    <col min="5895" max="5895" width="8" style="16" customWidth="1"/>
    <col min="5896" max="5896" width="7" style="16" customWidth="1"/>
    <col min="5897" max="5897" width="10" style="16" customWidth="1"/>
    <col min="5898" max="5898" width="6.85546875" style="16" customWidth="1"/>
    <col min="5899" max="5899" width="7.140625" style="16" customWidth="1"/>
    <col min="5900" max="5900" width="9.140625" style="16"/>
    <col min="5901" max="5901" width="7" style="16" customWidth="1"/>
    <col min="5902" max="5902" width="8" style="16" customWidth="1"/>
    <col min="5903" max="5903" width="7" style="16" customWidth="1"/>
    <col min="5904" max="5904" width="10" style="16" customWidth="1"/>
    <col min="5905" max="5905" width="6.85546875" style="16" customWidth="1"/>
    <col min="5906" max="5906" width="7.140625" style="16" customWidth="1"/>
    <col min="5907" max="5908" width="8.85546875" style="16" customWidth="1"/>
    <col min="5909" max="5909" width="8" style="16" customWidth="1"/>
    <col min="5910" max="5910" width="7" style="16" customWidth="1"/>
    <col min="5911" max="5911" width="10" style="16" customWidth="1"/>
    <col min="5912" max="5912" width="6.85546875" style="16" customWidth="1"/>
    <col min="5913" max="5913" width="7.140625" style="16" customWidth="1"/>
    <col min="5914" max="5915" width="8.85546875" style="16" customWidth="1"/>
    <col min="5916" max="6140" width="9.140625" style="16"/>
    <col min="6141" max="6141" width="40.28515625" style="16" customWidth="1"/>
    <col min="6142" max="6142" width="5.85546875" style="16" customWidth="1"/>
    <col min="6143" max="6143" width="40.28515625" style="16" customWidth="1"/>
    <col min="6144" max="6150" width="0" style="16" hidden="1" customWidth="1"/>
    <col min="6151" max="6151" width="8" style="16" customWidth="1"/>
    <col min="6152" max="6152" width="7" style="16" customWidth="1"/>
    <col min="6153" max="6153" width="10" style="16" customWidth="1"/>
    <col min="6154" max="6154" width="6.85546875" style="16" customWidth="1"/>
    <col min="6155" max="6155" width="7.140625" style="16" customWidth="1"/>
    <col min="6156" max="6156" width="9.140625" style="16"/>
    <col min="6157" max="6157" width="7" style="16" customWidth="1"/>
    <col min="6158" max="6158" width="8" style="16" customWidth="1"/>
    <col min="6159" max="6159" width="7" style="16" customWidth="1"/>
    <col min="6160" max="6160" width="10" style="16" customWidth="1"/>
    <col min="6161" max="6161" width="6.85546875" style="16" customWidth="1"/>
    <col min="6162" max="6162" width="7.140625" style="16" customWidth="1"/>
    <col min="6163" max="6164" width="8.85546875" style="16" customWidth="1"/>
    <col min="6165" max="6165" width="8" style="16" customWidth="1"/>
    <col min="6166" max="6166" width="7" style="16" customWidth="1"/>
    <col min="6167" max="6167" width="10" style="16" customWidth="1"/>
    <col min="6168" max="6168" width="6.85546875" style="16" customWidth="1"/>
    <col min="6169" max="6169" width="7.140625" style="16" customWidth="1"/>
    <col min="6170" max="6171" width="8.85546875" style="16" customWidth="1"/>
    <col min="6172" max="6396" width="9.140625" style="16"/>
    <col min="6397" max="6397" width="40.28515625" style="16" customWidth="1"/>
    <col min="6398" max="6398" width="5.85546875" style="16" customWidth="1"/>
    <col min="6399" max="6399" width="40.28515625" style="16" customWidth="1"/>
    <col min="6400" max="6406" width="0" style="16" hidden="1" customWidth="1"/>
    <col min="6407" max="6407" width="8" style="16" customWidth="1"/>
    <col min="6408" max="6408" width="7" style="16" customWidth="1"/>
    <col min="6409" max="6409" width="10" style="16" customWidth="1"/>
    <col min="6410" max="6410" width="6.85546875" style="16" customWidth="1"/>
    <col min="6411" max="6411" width="7.140625" style="16" customWidth="1"/>
    <col min="6412" max="6412" width="9.140625" style="16"/>
    <col min="6413" max="6413" width="7" style="16" customWidth="1"/>
    <col min="6414" max="6414" width="8" style="16" customWidth="1"/>
    <col min="6415" max="6415" width="7" style="16" customWidth="1"/>
    <col min="6416" max="6416" width="10" style="16" customWidth="1"/>
    <col min="6417" max="6417" width="6.85546875" style="16" customWidth="1"/>
    <col min="6418" max="6418" width="7.140625" style="16" customWidth="1"/>
    <col min="6419" max="6420" width="8.85546875" style="16" customWidth="1"/>
    <col min="6421" max="6421" width="8" style="16" customWidth="1"/>
    <col min="6422" max="6422" width="7" style="16" customWidth="1"/>
    <col min="6423" max="6423" width="10" style="16" customWidth="1"/>
    <col min="6424" max="6424" width="6.85546875" style="16" customWidth="1"/>
    <col min="6425" max="6425" width="7.140625" style="16" customWidth="1"/>
    <col min="6426" max="6427" width="8.85546875" style="16" customWidth="1"/>
    <col min="6428" max="6652" width="9.140625" style="16"/>
    <col min="6653" max="6653" width="40.28515625" style="16" customWidth="1"/>
    <col min="6654" max="6654" width="5.85546875" style="16" customWidth="1"/>
    <col min="6655" max="6655" width="40.28515625" style="16" customWidth="1"/>
    <col min="6656" max="6662" width="0" style="16" hidden="1" customWidth="1"/>
    <col min="6663" max="6663" width="8" style="16" customWidth="1"/>
    <col min="6664" max="6664" width="7" style="16" customWidth="1"/>
    <col min="6665" max="6665" width="10" style="16" customWidth="1"/>
    <col min="6666" max="6666" width="6.85546875" style="16" customWidth="1"/>
    <col min="6667" max="6667" width="7.140625" style="16" customWidth="1"/>
    <col min="6668" max="6668" width="9.140625" style="16"/>
    <col min="6669" max="6669" width="7" style="16" customWidth="1"/>
    <col min="6670" max="6670" width="8" style="16" customWidth="1"/>
    <col min="6671" max="6671" width="7" style="16" customWidth="1"/>
    <col min="6672" max="6672" width="10" style="16" customWidth="1"/>
    <col min="6673" max="6673" width="6.85546875" style="16" customWidth="1"/>
    <col min="6674" max="6674" width="7.140625" style="16" customWidth="1"/>
    <col min="6675" max="6676" width="8.85546875" style="16" customWidth="1"/>
    <col min="6677" max="6677" width="8" style="16" customWidth="1"/>
    <col min="6678" max="6678" width="7" style="16" customWidth="1"/>
    <col min="6679" max="6679" width="10" style="16" customWidth="1"/>
    <col min="6680" max="6680" width="6.85546875" style="16" customWidth="1"/>
    <col min="6681" max="6681" width="7.140625" style="16" customWidth="1"/>
    <col min="6682" max="6683" width="8.85546875" style="16" customWidth="1"/>
    <col min="6684" max="6908" width="9.140625" style="16"/>
    <col min="6909" max="6909" width="40.28515625" style="16" customWidth="1"/>
    <col min="6910" max="6910" width="5.85546875" style="16" customWidth="1"/>
    <col min="6911" max="6911" width="40.28515625" style="16" customWidth="1"/>
    <col min="6912" max="6918" width="0" style="16" hidden="1" customWidth="1"/>
    <col min="6919" max="6919" width="8" style="16" customWidth="1"/>
    <col min="6920" max="6920" width="7" style="16" customWidth="1"/>
    <col min="6921" max="6921" width="10" style="16" customWidth="1"/>
    <col min="6922" max="6922" width="6.85546875" style="16" customWidth="1"/>
    <col min="6923" max="6923" width="7.140625" style="16" customWidth="1"/>
    <col min="6924" max="6924" width="9.140625" style="16"/>
    <col min="6925" max="6925" width="7" style="16" customWidth="1"/>
    <col min="6926" max="6926" width="8" style="16" customWidth="1"/>
    <col min="6927" max="6927" width="7" style="16" customWidth="1"/>
    <col min="6928" max="6928" width="10" style="16" customWidth="1"/>
    <col min="6929" max="6929" width="6.85546875" style="16" customWidth="1"/>
    <col min="6930" max="6930" width="7.140625" style="16" customWidth="1"/>
    <col min="6931" max="6932" width="8.85546875" style="16" customWidth="1"/>
    <col min="6933" max="6933" width="8" style="16" customWidth="1"/>
    <col min="6934" max="6934" width="7" style="16" customWidth="1"/>
    <col min="6935" max="6935" width="10" style="16" customWidth="1"/>
    <col min="6936" max="6936" width="6.85546875" style="16" customWidth="1"/>
    <col min="6937" max="6937" width="7.140625" style="16" customWidth="1"/>
    <col min="6938" max="6939" width="8.85546875" style="16" customWidth="1"/>
    <col min="6940" max="7164" width="9.140625" style="16"/>
    <col min="7165" max="7165" width="40.28515625" style="16" customWidth="1"/>
    <col min="7166" max="7166" width="5.85546875" style="16" customWidth="1"/>
    <col min="7167" max="7167" width="40.28515625" style="16" customWidth="1"/>
    <col min="7168" max="7174" width="0" style="16" hidden="1" customWidth="1"/>
    <col min="7175" max="7175" width="8" style="16" customWidth="1"/>
    <col min="7176" max="7176" width="7" style="16" customWidth="1"/>
    <col min="7177" max="7177" width="10" style="16" customWidth="1"/>
    <col min="7178" max="7178" width="6.85546875" style="16" customWidth="1"/>
    <col min="7179" max="7179" width="7.140625" style="16" customWidth="1"/>
    <col min="7180" max="7180" width="9.140625" style="16"/>
    <col min="7181" max="7181" width="7" style="16" customWidth="1"/>
    <col min="7182" max="7182" width="8" style="16" customWidth="1"/>
    <col min="7183" max="7183" width="7" style="16" customWidth="1"/>
    <col min="7184" max="7184" width="10" style="16" customWidth="1"/>
    <col min="7185" max="7185" width="6.85546875" style="16" customWidth="1"/>
    <col min="7186" max="7186" width="7.140625" style="16" customWidth="1"/>
    <col min="7187" max="7188" width="8.85546875" style="16" customWidth="1"/>
    <col min="7189" max="7189" width="8" style="16" customWidth="1"/>
    <col min="7190" max="7190" width="7" style="16" customWidth="1"/>
    <col min="7191" max="7191" width="10" style="16" customWidth="1"/>
    <col min="7192" max="7192" width="6.85546875" style="16" customWidth="1"/>
    <col min="7193" max="7193" width="7.140625" style="16" customWidth="1"/>
    <col min="7194" max="7195" width="8.85546875" style="16" customWidth="1"/>
    <col min="7196" max="7420" width="9.140625" style="16"/>
    <col min="7421" max="7421" width="40.28515625" style="16" customWidth="1"/>
    <col min="7422" max="7422" width="5.85546875" style="16" customWidth="1"/>
    <col min="7423" max="7423" width="40.28515625" style="16" customWidth="1"/>
    <col min="7424" max="7430" width="0" style="16" hidden="1" customWidth="1"/>
    <col min="7431" max="7431" width="8" style="16" customWidth="1"/>
    <col min="7432" max="7432" width="7" style="16" customWidth="1"/>
    <col min="7433" max="7433" width="10" style="16" customWidth="1"/>
    <col min="7434" max="7434" width="6.85546875" style="16" customWidth="1"/>
    <col min="7435" max="7435" width="7.140625" style="16" customWidth="1"/>
    <col min="7436" max="7436" width="9.140625" style="16"/>
    <col min="7437" max="7437" width="7" style="16" customWidth="1"/>
    <col min="7438" max="7438" width="8" style="16" customWidth="1"/>
    <col min="7439" max="7439" width="7" style="16" customWidth="1"/>
    <col min="7440" max="7440" width="10" style="16" customWidth="1"/>
    <col min="7441" max="7441" width="6.85546875" style="16" customWidth="1"/>
    <col min="7442" max="7442" width="7.140625" style="16" customWidth="1"/>
    <col min="7443" max="7444" width="8.85546875" style="16" customWidth="1"/>
    <col min="7445" max="7445" width="8" style="16" customWidth="1"/>
    <col min="7446" max="7446" width="7" style="16" customWidth="1"/>
    <col min="7447" max="7447" width="10" style="16" customWidth="1"/>
    <col min="7448" max="7448" width="6.85546875" style="16" customWidth="1"/>
    <col min="7449" max="7449" width="7.140625" style="16" customWidth="1"/>
    <col min="7450" max="7451" width="8.85546875" style="16" customWidth="1"/>
    <col min="7452" max="7676" width="9.140625" style="16"/>
    <col min="7677" max="7677" width="40.28515625" style="16" customWidth="1"/>
    <col min="7678" max="7678" width="5.85546875" style="16" customWidth="1"/>
    <col min="7679" max="7679" width="40.28515625" style="16" customWidth="1"/>
    <col min="7680" max="7686" width="0" style="16" hidden="1" customWidth="1"/>
    <col min="7687" max="7687" width="8" style="16" customWidth="1"/>
    <col min="7688" max="7688" width="7" style="16" customWidth="1"/>
    <col min="7689" max="7689" width="10" style="16" customWidth="1"/>
    <col min="7690" max="7690" width="6.85546875" style="16" customWidth="1"/>
    <col min="7691" max="7691" width="7.140625" style="16" customWidth="1"/>
    <col min="7692" max="7692" width="9.140625" style="16"/>
    <col min="7693" max="7693" width="7" style="16" customWidth="1"/>
    <col min="7694" max="7694" width="8" style="16" customWidth="1"/>
    <col min="7695" max="7695" width="7" style="16" customWidth="1"/>
    <col min="7696" max="7696" width="10" style="16" customWidth="1"/>
    <col min="7697" max="7697" width="6.85546875" style="16" customWidth="1"/>
    <col min="7698" max="7698" width="7.140625" style="16" customWidth="1"/>
    <col min="7699" max="7700" width="8.85546875" style="16" customWidth="1"/>
    <col min="7701" max="7701" width="8" style="16" customWidth="1"/>
    <col min="7702" max="7702" width="7" style="16" customWidth="1"/>
    <col min="7703" max="7703" width="10" style="16" customWidth="1"/>
    <col min="7704" max="7704" width="6.85546875" style="16" customWidth="1"/>
    <col min="7705" max="7705" width="7.140625" style="16" customWidth="1"/>
    <col min="7706" max="7707" width="8.85546875" style="16" customWidth="1"/>
    <col min="7708" max="7932" width="9.140625" style="16"/>
    <col min="7933" max="7933" width="40.28515625" style="16" customWidth="1"/>
    <col min="7934" max="7934" width="5.85546875" style="16" customWidth="1"/>
    <col min="7935" max="7935" width="40.28515625" style="16" customWidth="1"/>
    <col min="7936" max="7942" width="0" style="16" hidden="1" customWidth="1"/>
    <col min="7943" max="7943" width="8" style="16" customWidth="1"/>
    <col min="7944" max="7944" width="7" style="16" customWidth="1"/>
    <col min="7945" max="7945" width="10" style="16" customWidth="1"/>
    <col min="7946" max="7946" width="6.85546875" style="16" customWidth="1"/>
    <col min="7947" max="7947" width="7.140625" style="16" customWidth="1"/>
    <col min="7948" max="7948" width="9.140625" style="16"/>
    <col min="7949" max="7949" width="7" style="16" customWidth="1"/>
    <col min="7950" max="7950" width="8" style="16" customWidth="1"/>
    <col min="7951" max="7951" width="7" style="16" customWidth="1"/>
    <col min="7952" max="7952" width="10" style="16" customWidth="1"/>
    <col min="7953" max="7953" width="6.85546875" style="16" customWidth="1"/>
    <col min="7954" max="7954" width="7.140625" style="16" customWidth="1"/>
    <col min="7955" max="7956" width="8.85546875" style="16" customWidth="1"/>
    <col min="7957" max="7957" width="8" style="16" customWidth="1"/>
    <col min="7958" max="7958" width="7" style="16" customWidth="1"/>
    <col min="7959" max="7959" width="10" style="16" customWidth="1"/>
    <col min="7960" max="7960" width="6.85546875" style="16" customWidth="1"/>
    <col min="7961" max="7961" width="7.140625" style="16" customWidth="1"/>
    <col min="7962" max="7963" width="8.85546875" style="16" customWidth="1"/>
    <col min="7964" max="8188" width="9.140625" style="16"/>
    <col min="8189" max="8189" width="40.28515625" style="16" customWidth="1"/>
    <col min="8190" max="8190" width="5.85546875" style="16" customWidth="1"/>
    <col min="8191" max="8191" width="40.28515625" style="16" customWidth="1"/>
    <col min="8192" max="8198" width="0" style="16" hidden="1" customWidth="1"/>
    <col min="8199" max="8199" width="8" style="16" customWidth="1"/>
    <col min="8200" max="8200" width="7" style="16" customWidth="1"/>
    <col min="8201" max="8201" width="10" style="16" customWidth="1"/>
    <col min="8202" max="8202" width="6.85546875" style="16" customWidth="1"/>
    <col min="8203" max="8203" width="7.140625" style="16" customWidth="1"/>
    <col min="8204" max="8204" width="9.140625" style="16"/>
    <col min="8205" max="8205" width="7" style="16" customWidth="1"/>
    <col min="8206" max="8206" width="8" style="16" customWidth="1"/>
    <col min="8207" max="8207" width="7" style="16" customWidth="1"/>
    <col min="8208" max="8208" width="10" style="16" customWidth="1"/>
    <col min="8209" max="8209" width="6.85546875" style="16" customWidth="1"/>
    <col min="8210" max="8210" width="7.140625" style="16" customWidth="1"/>
    <col min="8211" max="8212" width="8.85546875" style="16" customWidth="1"/>
    <col min="8213" max="8213" width="8" style="16" customWidth="1"/>
    <col min="8214" max="8214" width="7" style="16" customWidth="1"/>
    <col min="8215" max="8215" width="10" style="16" customWidth="1"/>
    <col min="8216" max="8216" width="6.85546875" style="16" customWidth="1"/>
    <col min="8217" max="8217" width="7.140625" style="16" customWidth="1"/>
    <col min="8218" max="8219" width="8.85546875" style="16" customWidth="1"/>
    <col min="8220" max="8444" width="9.140625" style="16"/>
    <col min="8445" max="8445" width="40.28515625" style="16" customWidth="1"/>
    <col min="8446" max="8446" width="5.85546875" style="16" customWidth="1"/>
    <col min="8447" max="8447" width="40.28515625" style="16" customWidth="1"/>
    <col min="8448" max="8454" width="0" style="16" hidden="1" customWidth="1"/>
    <col min="8455" max="8455" width="8" style="16" customWidth="1"/>
    <col min="8456" max="8456" width="7" style="16" customWidth="1"/>
    <col min="8457" max="8457" width="10" style="16" customWidth="1"/>
    <col min="8458" max="8458" width="6.85546875" style="16" customWidth="1"/>
    <col min="8459" max="8459" width="7.140625" style="16" customWidth="1"/>
    <col min="8460" max="8460" width="9.140625" style="16"/>
    <col min="8461" max="8461" width="7" style="16" customWidth="1"/>
    <col min="8462" max="8462" width="8" style="16" customWidth="1"/>
    <col min="8463" max="8463" width="7" style="16" customWidth="1"/>
    <col min="8464" max="8464" width="10" style="16" customWidth="1"/>
    <col min="8465" max="8465" width="6.85546875" style="16" customWidth="1"/>
    <col min="8466" max="8466" width="7.140625" style="16" customWidth="1"/>
    <col min="8467" max="8468" width="8.85546875" style="16" customWidth="1"/>
    <col min="8469" max="8469" width="8" style="16" customWidth="1"/>
    <col min="8470" max="8470" width="7" style="16" customWidth="1"/>
    <col min="8471" max="8471" width="10" style="16" customWidth="1"/>
    <col min="8472" max="8472" width="6.85546875" style="16" customWidth="1"/>
    <col min="8473" max="8473" width="7.140625" style="16" customWidth="1"/>
    <col min="8474" max="8475" width="8.85546875" style="16" customWidth="1"/>
    <col min="8476" max="8700" width="9.140625" style="16"/>
    <col min="8701" max="8701" width="40.28515625" style="16" customWidth="1"/>
    <col min="8702" max="8702" width="5.85546875" style="16" customWidth="1"/>
    <col min="8703" max="8703" width="40.28515625" style="16" customWidth="1"/>
    <col min="8704" max="8710" width="0" style="16" hidden="1" customWidth="1"/>
    <col min="8711" max="8711" width="8" style="16" customWidth="1"/>
    <col min="8712" max="8712" width="7" style="16" customWidth="1"/>
    <col min="8713" max="8713" width="10" style="16" customWidth="1"/>
    <col min="8714" max="8714" width="6.85546875" style="16" customWidth="1"/>
    <col min="8715" max="8715" width="7.140625" style="16" customWidth="1"/>
    <col min="8716" max="8716" width="9.140625" style="16"/>
    <col min="8717" max="8717" width="7" style="16" customWidth="1"/>
    <col min="8718" max="8718" width="8" style="16" customWidth="1"/>
    <col min="8719" max="8719" width="7" style="16" customWidth="1"/>
    <col min="8720" max="8720" width="10" style="16" customWidth="1"/>
    <col min="8721" max="8721" width="6.85546875" style="16" customWidth="1"/>
    <col min="8722" max="8722" width="7.140625" style="16" customWidth="1"/>
    <col min="8723" max="8724" width="8.85546875" style="16" customWidth="1"/>
    <col min="8725" max="8725" width="8" style="16" customWidth="1"/>
    <col min="8726" max="8726" width="7" style="16" customWidth="1"/>
    <col min="8727" max="8727" width="10" style="16" customWidth="1"/>
    <col min="8728" max="8728" width="6.85546875" style="16" customWidth="1"/>
    <col min="8729" max="8729" width="7.140625" style="16" customWidth="1"/>
    <col min="8730" max="8731" width="8.85546875" style="16" customWidth="1"/>
    <col min="8732" max="8956" width="9.140625" style="16"/>
    <col min="8957" max="8957" width="40.28515625" style="16" customWidth="1"/>
    <col min="8958" max="8958" width="5.85546875" style="16" customWidth="1"/>
    <col min="8959" max="8959" width="40.28515625" style="16" customWidth="1"/>
    <col min="8960" max="8966" width="0" style="16" hidden="1" customWidth="1"/>
    <col min="8967" max="8967" width="8" style="16" customWidth="1"/>
    <col min="8968" max="8968" width="7" style="16" customWidth="1"/>
    <col min="8969" max="8969" width="10" style="16" customWidth="1"/>
    <col min="8970" max="8970" width="6.85546875" style="16" customWidth="1"/>
    <col min="8971" max="8971" width="7.140625" style="16" customWidth="1"/>
    <col min="8972" max="8972" width="9.140625" style="16"/>
    <col min="8973" max="8973" width="7" style="16" customWidth="1"/>
    <col min="8974" max="8974" width="8" style="16" customWidth="1"/>
    <col min="8975" max="8975" width="7" style="16" customWidth="1"/>
    <col min="8976" max="8976" width="10" style="16" customWidth="1"/>
    <col min="8977" max="8977" width="6.85546875" style="16" customWidth="1"/>
    <col min="8978" max="8978" width="7.140625" style="16" customWidth="1"/>
    <col min="8979" max="8980" width="8.85546875" style="16" customWidth="1"/>
    <col min="8981" max="8981" width="8" style="16" customWidth="1"/>
    <col min="8982" max="8982" width="7" style="16" customWidth="1"/>
    <col min="8983" max="8983" width="10" style="16" customWidth="1"/>
    <col min="8984" max="8984" width="6.85546875" style="16" customWidth="1"/>
    <col min="8985" max="8985" width="7.140625" style="16" customWidth="1"/>
    <col min="8986" max="8987" width="8.85546875" style="16" customWidth="1"/>
    <col min="8988" max="9212" width="9.140625" style="16"/>
    <col min="9213" max="9213" width="40.28515625" style="16" customWidth="1"/>
    <col min="9214" max="9214" width="5.85546875" style="16" customWidth="1"/>
    <col min="9215" max="9215" width="40.28515625" style="16" customWidth="1"/>
    <col min="9216" max="9222" width="0" style="16" hidden="1" customWidth="1"/>
    <col min="9223" max="9223" width="8" style="16" customWidth="1"/>
    <col min="9224" max="9224" width="7" style="16" customWidth="1"/>
    <col min="9225" max="9225" width="10" style="16" customWidth="1"/>
    <col min="9226" max="9226" width="6.85546875" style="16" customWidth="1"/>
    <col min="9227" max="9227" width="7.140625" style="16" customWidth="1"/>
    <col min="9228" max="9228" width="9.140625" style="16"/>
    <col min="9229" max="9229" width="7" style="16" customWidth="1"/>
    <col min="9230" max="9230" width="8" style="16" customWidth="1"/>
    <col min="9231" max="9231" width="7" style="16" customWidth="1"/>
    <col min="9232" max="9232" width="10" style="16" customWidth="1"/>
    <col min="9233" max="9233" width="6.85546875" style="16" customWidth="1"/>
    <col min="9234" max="9234" width="7.140625" style="16" customWidth="1"/>
    <col min="9235" max="9236" width="8.85546875" style="16" customWidth="1"/>
    <col min="9237" max="9237" width="8" style="16" customWidth="1"/>
    <col min="9238" max="9238" width="7" style="16" customWidth="1"/>
    <col min="9239" max="9239" width="10" style="16" customWidth="1"/>
    <col min="9240" max="9240" width="6.85546875" style="16" customWidth="1"/>
    <col min="9241" max="9241" width="7.140625" style="16" customWidth="1"/>
    <col min="9242" max="9243" width="8.85546875" style="16" customWidth="1"/>
    <col min="9244" max="9468" width="9.140625" style="16"/>
    <col min="9469" max="9469" width="40.28515625" style="16" customWidth="1"/>
    <col min="9470" max="9470" width="5.85546875" style="16" customWidth="1"/>
    <col min="9471" max="9471" width="40.28515625" style="16" customWidth="1"/>
    <col min="9472" max="9478" width="0" style="16" hidden="1" customWidth="1"/>
    <col min="9479" max="9479" width="8" style="16" customWidth="1"/>
    <col min="9480" max="9480" width="7" style="16" customWidth="1"/>
    <col min="9481" max="9481" width="10" style="16" customWidth="1"/>
    <col min="9482" max="9482" width="6.85546875" style="16" customWidth="1"/>
    <col min="9483" max="9483" width="7.140625" style="16" customWidth="1"/>
    <col min="9484" max="9484" width="9.140625" style="16"/>
    <col min="9485" max="9485" width="7" style="16" customWidth="1"/>
    <col min="9486" max="9486" width="8" style="16" customWidth="1"/>
    <col min="9487" max="9487" width="7" style="16" customWidth="1"/>
    <col min="9488" max="9488" width="10" style="16" customWidth="1"/>
    <col min="9489" max="9489" width="6.85546875" style="16" customWidth="1"/>
    <col min="9490" max="9490" width="7.140625" style="16" customWidth="1"/>
    <col min="9491" max="9492" width="8.85546875" style="16" customWidth="1"/>
    <col min="9493" max="9493" width="8" style="16" customWidth="1"/>
    <col min="9494" max="9494" width="7" style="16" customWidth="1"/>
    <col min="9495" max="9495" width="10" style="16" customWidth="1"/>
    <col min="9496" max="9496" width="6.85546875" style="16" customWidth="1"/>
    <col min="9497" max="9497" width="7.140625" style="16" customWidth="1"/>
    <col min="9498" max="9499" width="8.85546875" style="16" customWidth="1"/>
    <col min="9500" max="9724" width="9.140625" style="16"/>
    <col min="9725" max="9725" width="40.28515625" style="16" customWidth="1"/>
    <col min="9726" max="9726" width="5.85546875" style="16" customWidth="1"/>
    <col min="9727" max="9727" width="40.28515625" style="16" customWidth="1"/>
    <col min="9728" max="9734" width="0" style="16" hidden="1" customWidth="1"/>
    <col min="9735" max="9735" width="8" style="16" customWidth="1"/>
    <col min="9736" max="9736" width="7" style="16" customWidth="1"/>
    <col min="9737" max="9737" width="10" style="16" customWidth="1"/>
    <col min="9738" max="9738" width="6.85546875" style="16" customWidth="1"/>
    <col min="9739" max="9739" width="7.140625" style="16" customWidth="1"/>
    <col min="9740" max="9740" width="9.140625" style="16"/>
    <col min="9741" max="9741" width="7" style="16" customWidth="1"/>
    <col min="9742" max="9742" width="8" style="16" customWidth="1"/>
    <col min="9743" max="9743" width="7" style="16" customWidth="1"/>
    <col min="9744" max="9744" width="10" style="16" customWidth="1"/>
    <col min="9745" max="9745" width="6.85546875" style="16" customWidth="1"/>
    <col min="9746" max="9746" width="7.140625" style="16" customWidth="1"/>
    <col min="9747" max="9748" width="8.85546875" style="16" customWidth="1"/>
    <col min="9749" max="9749" width="8" style="16" customWidth="1"/>
    <col min="9750" max="9750" width="7" style="16" customWidth="1"/>
    <col min="9751" max="9751" width="10" style="16" customWidth="1"/>
    <col min="9752" max="9752" width="6.85546875" style="16" customWidth="1"/>
    <col min="9753" max="9753" width="7.140625" style="16" customWidth="1"/>
    <col min="9754" max="9755" width="8.85546875" style="16" customWidth="1"/>
    <col min="9756" max="9980" width="9.140625" style="16"/>
    <col min="9981" max="9981" width="40.28515625" style="16" customWidth="1"/>
    <col min="9982" max="9982" width="5.85546875" style="16" customWidth="1"/>
    <col min="9983" max="9983" width="40.28515625" style="16" customWidth="1"/>
    <col min="9984" max="9990" width="0" style="16" hidden="1" customWidth="1"/>
    <col min="9991" max="9991" width="8" style="16" customWidth="1"/>
    <col min="9992" max="9992" width="7" style="16" customWidth="1"/>
    <col min="9993" max="9993" width="10" style="16" customWidth="1"/>
    <col min="9994" max="9994" width="6.85546875" style="16" customWidth="1"/>
    <col min="9995" max="9995" width="7.140625" style="16" customWidth="1"/>
    <col min="9996" max="9996" width="9.140625" style="16"/>
    <col min="9997" max="9997" width="7" style="16" customWidth="1"/>
    <col min="9998" max="9998" width="8" style="16" customWidth="1"/>
    <col min="9999" max="9999" width="7" style="16" customWidth="1"/>
    <col min="10000" max="10000" width="10" style="16" customWidth="1"/>
    <col min="10001" max="10001" width="6.85546875" style="16" customWidth="1"/>
    <col min="10002" max="10002" width="7.140625" style="16" customWidth="1"/>
    <col min="10003" max="10004" width="8.85546875" style="16" customWidth="1"/>
    <col min="10005" max="10005" width="8" style="16" customWidth="1"/>
    <col min="10006" max="10006" width="7" style="16" customWidth="1"/>
    <col min="10007" max="10007" width="10" style="16" customWidth="1"/>
    <col min="10008" max="10008" width="6.85546875" style="16" customWidth="1"/>
    <col min="10009" max="10009" width="7.140625" style="16" customWidth="1"/>
    <col min="10010" max="10011" width="8.85546875" style="16" customWidth="1"/>
    <col min="10012" max="10236" width="9.140625" style="16"/>
    <col min="10237" max="10237" width="40.28515625" style="16" customWidth="1"/>
    <col min="10238" max="10238" width="5.85546875" style="16" customWidth="1"/>
    <col min="10239" max="10239" width="40.28515625" style="16" customWidth="1"/>
    <col min="10240" max="10246" width="0" style="16" hidden="1" customWidth="1"/>
    <col min="10247" max="10247" width="8" style="16" customWidth="1"/>
    <col min="10248" max="10248" width="7" style="16" customWidth="1"/>
    <col min="10249" max="10249" width="10" style="16" customWidth="1"/>
    <col min="10250" max="10250" width="6.85546875" style="16" customWidth="1"/>
    <col min="10251" max="10251" width="7.140625" style="16" customWidth="1"/>
    <col min="10252" max="10252" width="9.140625" style="16"/>
    <col min="10253" max="10253" width="7" style="16" customWidth="1"/>
    <col min="10254" max="10254" width="8" style="16" customWidth="1"/>
    <col min="10255" max="10255" width="7" style="16" customWidth="1"/>
    <col min="10256" max="10256" width="10" style="16" customWidth="1"/>
    <col min="10257" max="10257" width="6.85546875" style="16" customWidth="1"/>
    <col min="10258" max="10258" width="7.140625" style="16" customWidth="1"/>
    <col min="10259" max="10260" width="8.85546875" style="16" customWidth="1"/>
    <col min="10261" max="10261" width="8" style="16" customWidth="1"/>
    <col min="10262" max="10262" width="7" style="16" customWidth="1"/>
    <col min="10263" max="10263" width="10" style="16" customWidth="1"/>
    <col min="10264" max="10264" width="6.85546875" style="16" customWidth="1"/>
    <col min="10265" max="10265" width="7.140625" style="16" customWidth="1"/>
    <col min="10266" max="10267" width="8.85546875" style="16" customWidth="1"/>
    <col min="10268" max="10492" width="9.140625" style="16"/>
    <col min="10493" max="10493" width="40.28515625" style="16" customWidth="1"/>
    <col min="10494" max="10494" width="5.85546875" style="16" customWidth="1"/>
    <col min="10495" max="10495" width="40.28515625" style="16" customWidth="1"/>
    <col min="10496" max="10502" width="0" style="16" hidden="1" customWidth="1"/>
    <col min="10503" max="10503" width="8" style="16" customWidth="1"/>
    <col min="10504" max="10504" width="7" style="16" customWidth="1"/>
    <col min="10505" max="10505" width="10" style="16" customWidth="1"/>
    <col min="10506" max="10506" width="6.85546875" style="16" customWidth="1"/>
    <col min="10507" max="10507" width="7.140625" style="16" customWidth="1"/>
    <col min="10508" max="10508" width="9.140625" style="16"/>
    <col min="10509" max="10509" width="7" style="16" customWidth="1"/>
    <col min="10510" max="10510" width="8" style="16" customWidth="1"/>
    <col min="10511" max="10511" width="7" style="16" customWidth="1"/>
    <col min="10512" max="10512" width="10" style="16" customWidth="1"/>
    <col min="10513" max="10513" width="6.85546875" style="16" customWidth="1"/>
    <col min="10514" max="10514" width="7.140625" style="16" customWidth="1"/>
    <col min="10515" max="10516" width="8.85546875" style="16" customWidth="1"/>
    <col min="10517" max="10517" width="8" style="16" customWidth="1"/>
    <col min="10518" max="10518" width="7" style="16" customWidth="1"/>
    <col min="10519" max="10519" width="10" style="16" customWidth="1"/>
    <col min="10520" max="10520" width="6.85546875" style="16" customWidth="1"/>
    <col min="10521" max="10521" width="7.140625" style="16" customWidth="1"/>
    <col min="10522" max="10523" width="8.85546875" style="16" customWidth="1"/>
    <col min="10524" max="10748" width="9.140625" style="16"/>
    <col min="10749" max="10749" width="40.28515625" style="16" customWidth="1"/>
    <col min="10750" max="10750" width="5.85546875" style="16" customWidth="1"/>
    <col min="10751" max="10751" width="40.28515625" style="16" customWidth="1"/>
    <col min="10752" max="10758" width="0" style="16" hidden="1" customWidth="1"/>
    <col min="10759" max="10759" width="8" style="16" customWidth="1"/>
    <col min="10760" max="10760" width="7" style="16" customWidth="1"/>
    <col min="10761" max="10761" width="10" style="16" customWidth="1"/>
    <col min="10762" max="10762" width="6.85546875" style="16" customWidth="1"/>
    <col min="10763" max="10763" width="7.140625" style="16" customWidth="1"/>
    <col min="10764" max="10764" width="9.140625" style="16"/>
    <col min="10765" max="10765" width="7" style="16" customWidth="1"/>
    <col min="10766" max="10766" width="8" style="16" customWidth="1"/>
    <col min="10767" max="10767" width="7" style="16" customWidth="1"/>
    <col min="10768" max="10768" width="10" style="16" customWidth="1"/>
    <col min="10769" max="10769" width="6.85546875" style="16" customWidth="1"/>
    <col min="10770" max="10770" width="7.140625" style="16" customWidth="1"/>
    <col min="10771" max="10772" width="8.85546875" style="16" customWidth="1"/>
    <col min="10773" max="10773" width="8" style="16" customWidth="1"/>
    <col min="10774" max="10774" width="7" style="16" customWidth="1"/>
    <col min="10775" max="10775" width="10" style="16" customWidth="1"/>
    <col min="10776" max="10776" width="6.85546875" style="16" customWidth="1"/>
    <col min="10777" max="10777" width="7.140625" style="16" customWidth="1"/>
    <col min="10778" max="10779" width="8.85546875" style="16" customWidth="1"/>
    <col min="10780" max="11004" width="9.140625" style="16"/>
    <col min="11005" max="11005" width="40.28515625" style="16" customWidth="1"/>
    <col min="11006" max="11006" width="5.85546875" style="16" customWidth="1"/>
    <col min="11007" max="11007" width="40.28515625" style="16" customWidth="1"/>
    <col min="11008" max="11014" width="0" style="16" hidden="1" customWidth="1"/>
    <col min="11015" max="11015" width="8" style="16" customWidth="1"/>
    <col min="11016" max="11016" width="7" style="16" customWidth="1"/>
    <col min="11017" max="11017" width="10" style="16" customWidth="1"/>
    <col min="11018" max="11018" width="6.85546875" style="16" customWidth="1"/>
    <col min="11019" max="11019" width="7.140625" style="16" customWidth="1"/>
    <col min="11020" max="11020" width="9.140625" style="16"/>
    <col min="11021" max="11021" width="7" style="16" customWidth="1"/>
    <col min="11022" max="11022" width="8" style="16" customWidth="1"/>
    <col min="11023" max="11023" width="7" style="16" customWidth="1"/>
    <col min="11024" max="11024" width="10" style="16" customWidth="1"/>
    <col min="11025" max="11025" width="6.85546875" style="16" customWidth="1"/>
    <col min="11026" max="11026" width="7.140625" style="16" customWidth="1"/>
    <col min="11027" max="11028" width="8.85546875" style="16" customWidth="1"/>
    <col min="11029" max="11029" width="8" style="16" customWidth="1"/>
    <col min="11030" max="11030" width="7" style="16" customWidth="1"/>
    <col min="11031" max="11031" width="10" style="16" customWidth="1"/>
    <col min="11032" max="11032" width="6.85546875" style="16" customWidth="1"/>
    <col min="11033" max="11033" width="7.140625" style="16" customWidth="1"/>
    <col min="11034" max="11035" width="8.85546875" style="16" customWidth="1"/>
    <col min="11036" max="11260" width="9.140625" style="16"/>
    <col min="11261" max="11261" width="40.28515625" style="16" customWidth="1"/>
    <col min="11262" max="11262" width="5.85546875" style="16" customWidth="1"/>
    <col min="11263" max="11263" width="40.28515625" style="16" customWidth="1"/>
    <col min="11264" max="11270" width="0" style="16" hidden="1" customWidth="1"/>
    <col min="11271" max="11271" width="8" style="16" customWidth="1"/>
    <col min="11272" max="11272" width="7" style="16" customWidth="1"/>
    <col min="11273" max="11273" width="10" style="16" customWidth="1"/>
    <col min="11274" max="11274" width="6.85546875" style="16" customWidth="1"/>
    <col min="11275" max="11275" width="7.140625" style="16" customWidth="1"/>
    <col min="11276" max="11276" width="9.140625" style="16"/>
    <col min="11277" max="11277" width="7" style="16" customWidth="1"/>
    <col min="11278" max="11278" width="8" style="16" customWidth="1"/>
    <col min="11279" max="11279" width="7" style="16" customWidth="1"/>
    <col min="11280" max="11280" width="10" style="16" customWidth="1"/>
    <col min="11281" max="11281" width="6.85546875" style="16" customWidth="1"/>
    <col min="11282" max="11282" width="7.140625" style="16" customWidth="1"/>
    <col min="11283" max="11284" width="8.85546875" style="16" customWidth="1"/>
    <col min="11285" max="11285" width="8" style="16" customWidth="1"/>
    <col min="11286" max="11286" width="7" style="16" customWidth="1"/>
    <col min="11287" max="11287" width="10" style="16" customWidth="1"/>
    <col min="11288" max="11288" width="6.85546875" style="16" customWidth="1"/>
    <col min="11289" max="11289" width="7.140625" style="16" customWidth="1"/>
    <col min="11290" max="11291" width="8.85546875" style="16" customWidth="1"/>
    <col min="11292" max="11516" width="9.140625" style="16"/>
    <col min="11517" max="11517" width="40.28515625" style="16" customWidth="1"/>
    <col min="11518" max="11518" width="5.85546875" style="16" customWidth="1"/>
    <col min="11519" max="11519" width="40.28515625" style="16" customWidth="1"/>
    <col min="11520" max="11526" width="0" style="16" hidden="1" customWidth="1"/>
    <col min="11527" max="11527" width="8" style="16" customWidth="1"/>
    <col min="11528" max="11528" width="7" style="16" customWidth="1"/>
    <col min="11529" max="11529" width="10" style="16" customWidth="1"/>
    <col min="11530" max="11530" width="6.85546875" style="16" customWidth="1"/>
    <col min="11531" max="11531" width="7.140625" style="16" customWidth="1"/>
    <col min="11532" max="11532" width="9.140625" style="16"/>
    <col min="11533" max="11533" width="7" style="16" customWidth="1"/>
    <col min="11534" max="11534" width="8" style="16" customWidth="1"/>
    <col min="11535" max="11535" width="7" style="16" customWidth="1"/>
    <col min="11536" max="11536" width="10" style="16" customWidth="1"/>
    <col min="11537" max="11537" width="6.85546875" style="16" customWidth="1"/>
    <col min="11538" max="11538" width="7.140625" style="16" customWidth="1"/>
    <col min="11539" max="11540" width="8.85546875" style="16" customWidth="1"/>
    <col min="11541" max="11541" width="8" style="16" customWidth="1"/>
    <col min="11542" max="11542" width="7" style="16" customWidth="1"/>
    <col min="11543" max="11543" width="10" style="16" customWidth="1"/>
    <col min="11544" max="11544" width="6.85546875" style="16" customWidth="1"/>
    <col min="11545" max="11545" width="7.140625" style="16" customWidth="1"/>
    <col min="11546" max="11547" width="8.85546875" style="16" customWidth="1"/>
    <col min="11548" max="11772" width="9.140625" style="16"/>
    <col min="11773" max="11773" width="40.28515625" style="16" customWidth="1"/>
    <col min="11774" max="11774" width="5.85546875" style="16" customWidth="1"/>
    <col min="11775" max="11775" width="40.28515625" style="16" customWidth="1"/>
    <col min="11776" max="11782" width="0" style="16" hidden="1" customWidth="1"/>
    <col min="11783" max="11783" width="8" style="16" customWidth="1"/>
    <col min="11784" max="11784" width="7" style="16" customWidth="1"/>
    <col min="11785" max="11785" width="10" style="16" customWidth="1"/>
    <col min="11786" max="11786" width="6.85546875" style="16" customWidth="1"/>
    <col min="11787" max="11787" width="7.140625" style="16" customWidth="1"/>
    <col min="11788" max="11788" width="9.140625" style="16"/>
    <col min="11789" max="11789" width="7" style="16" customWidth="1"/>
    <col min="11790" max="11790" width="8" style="16" customWidth="1"/>
    <col min="11791" max="11791" width="7" style="16" customWidth="1"/>
    <col min="11792" max="11792" width="10" style="16" customWidth="1"/>
    <col min="11793" max="11793" width="6.85546875" style="16" customWidth="1"/>
    <col min="11794" max="11794" width="7.140625" style="16" customWidth="1"/>
    <col min="11795" max="11796" width="8.85546875" style="16" customWidth="1"/>
    <col min="11797" max="11797" width="8" style="16" customWidth="1"/>
    <col min="11798" max="11798" width="7" style="16" customWidth="1"/>
    <col min="11799" max="11799" width="10" style="16" customWidth="1"/>
    <col min="11800" max="11800" width="6.85546875" style="16" customWidth="1"/>
    <col min="11801" max="11801" width="7.140625" style="16" customWidth="1"/>
    <col min="11802" max="11803" width="8.85546875" style="16" customWidth="1"/>
    <col min="11804" max="12028" width="9.140625" style="16"/>
    <col min="12029" max="12029" width="40.28515625" style="16" customWidth="1"/>
    <col min="12030" max="12030" width="5.85546875" style="16" customWidth="1"/>
    <col min="12031" max="12031" width="40.28515625" style="16" customWidth="1"/>
    <col min="12032" max="12038" width="0" style="16" hidden="1" customWidth="1"/>
    <col min="12039" max="12039" width="8" style="16" customWidth="1"/>
    <col min="12040" max="12040" width="7" style="16" customWidth="1"/>
    <col min="12041" max="12041" width="10" style="16" customWidth="1"/>
    <col min="12042" max="12042" width="6.85546875" style="16" customWidth="1"/>
    <col min="12043" max="12043" width="7.140625" style="16" customWidth="1"/>
    <col min="12044" max="12044" width="9.140625" style="16"/>
    <col min="12045" max="12045" width="7" style="16" customWidth="1"/>
    <col min="12046" max="12046" width="8" style="16" customWidth="1"/>
    <col min="12047" max="12047" width="7" style="16" customWidth="1"/>
    <col min="12048" max="12048" width="10" style="16" customWidth="1"/>
    <col min="12049" max="12049" width="6.85546875" style="16" customWidth="1"/>
    <col min="12050" max="12050" width="7.140625" style="16" customWidth="1"/>
    <col min="12051" max="12052" width="8.85546875" style="16" customWidth="1"/>
    <col min="12053" max="12053" width="8" style="16" customWidth="1"/>
    <col min="12054" max="12054" width="7" style="16" customWidth="1"/>
    <col min="12055" max="12055" width="10" style="16" customWidth="1"/>
    <col min="12056" max="12056" width="6.85546875" style="16" customWidth="1"/>
    <col min="12057" max="12057" width="7.140625" style="16" customWidth="1"/>
    <col min="12058" max="12059" width="8.85546875" style="16" customWidth="1"/>
    <col min="12060" max="12284" width="9.140625" style="16"/>
    <col min="12285" max="12285" width="40.28515625" style="16" customWidth="1"/>
    <col min="12286" max="12286" width="5.85546875" style="16" customWidth="1"/>
    <col min="12287" max="12287" width="40.28515625" style="16" customWidth="1"/>
    <col min="12288" max="12294" width="0" style="16" hidden="1" customWidth="1"/>
    <col min="12295" max="12295" width="8" style="16" customWidth="1"/>
    <col min="12296" max="12296" width="7" style="16" customWidth="1"/>
    <col min="12297" max="12297" width="10" style="16" customWidth="1"/>
    <col min="12298" max="12298" width="6.85546875" style="16" customWidth="1"/>
    <col min="12299" max="12299" width="7.140625" style="16" customWidth="1"/>
    <col min="12300" max="12300" width="9.140625" style="16"/>
    <col min="12301" max="12301" width="7" style="16" customWidth="1"/>
    <col min="12302" max="12302" width="8" style="16" customWidth="1"/>
    <col min="12303" max="12303" width="7" style="16" customWidth="1"/>
    <col min="12304" max="12304" width="10" style="16" customWidth="1"/>
    <col min="12305" max="12305" width="6.85546875" style="16" customWidth="1"/>
    <col min="12306" max="12306" width="7.140625" style="16" customWidth="1"/>
    <col min="12307" max="12308" width="8.85546875" style="16" customWidth="1"/>
    <col min="12309" max="12309" width="8" style="16" customWidth="1"/>
    <col min="12310" max="12310" width="7" style="16" customWidth="1"/>
    <col min="12311" max="12311" width="10" style="16" customWidth="1"/>
    <col min="12312" max="12312" width="6.85546875" style="16" customWidth="1"/>
    <col min="12313" max="12313" width="7.140625" style="16" customWidth="1"/>
    <col min="12314" max="12315" width="8.85546875" style="16" customWidth="1"/>
    <col min="12316" max="12540" width="9.140625" style="16"/>
    <col min="12541" max="12541" width="40.28515625" style="16" customWidth="1"/>
    <col min="12542" max="12542" width="5.85546875" style="16" customWidth="1"/>
    <col min="12543" max="12543" width="40.28515625" style="16" customWidth="1"/>
    <col min="12544" max="12550" width="0" style="16" hidden="1" customWidth="1"/>
    <col min="12551" max="12551" width="8" style="16" customWidth="1"/>
    <col min="12552" max="12552" width="7" style="16" customWidth="1"/>
    <col min="12553" max="12553" width="10" style="16" customWidth="1"/>
    <col min="12554" max="12554" width="6.85546875" style="16" customWidth="1"/>
    <col min="12555" max="12555" width="7.140625" style="16" customWidth="1"/>
    <col min="12556" max="12556" width="9.140625" style="16"/>
    <col min="12557" max="12557" width="7" style="16" customWidth="1"/>
    <col min="12558" max="12558" width="8" style="16" customWidth="1"/>
    <col min="12559" max="12559" width="7" style="16" customWidth="1"/>
    <col min="12560" max="12560" width="10" style="16" customWidth="1"/>
    <col min="12561" max="12561" width="6.85546875" style="16" customWidth="1"/>
    <col min="12562" max="12562" width="7.140625" style="16" customWidth="1"/>
    <col min="12563" max="12564" width="8.85546875" style="16" customWidth="1"/>
    <col min="12565" max="12565" width="8" style="16" customWidth="1"/>
    <col min="12566" max="12566" width="7" style="16" customWidth="1"/>
    <col min="12567" max="12567" width="10" style="16" customWidth="1"/>
    <col min="12568" max="12568" width="6.85546875" style="16" customWidth="1"/>
    <col min="12569" max="12569" width="7.140625" style="16" customWidth="1"/>
    <col min="12570" max="12571" width="8.85546875" style="16" customWidth="1"/>
    <col min="12572" max="12796" width="9.140625" style="16"/>
    <col min="12797" max="12797" width="40.28515625" style="16" customWidth="1"/>
    <col min="12798" max="12798" width="5.85546875" style="16" customWidth="1"/>
    <col min="12799" max="12799" width="40.28515625" style="16" customWidth="1"/>
    <col min="12800" max="12806" width="0" style="16" hidden="1" customWidth="1"/>
    <col min="12807" max="12807" width="8" style="16" customWidth="1"/>
    <col min="12808" max="12808" width="7" style="16" customWidth="1"/>
    <col min="12809" max="12809" width="10" style="16" customWidth="1"/>
    <col min="12810" max="12810" width="6.85546875" style="16" customWidth="1"/>
    <col min="12811" max="12811" width="7.140625" style="16" customWidth="1"/>
    <col min="12812" max="12812" width="9.140625" style="16"/>
    <col min="12813" max="12813" width="7" style="16" customWidth="1"/>
    <col min="12814" max="12814" width="8" style="16" customWidth="1"/>
    <col min="12815" max="12815" width="7" style="16" customWidth="1"/>
    <col min="12816" max="12816" width="10" style="16" customWidth="1"/>
    <col min="12817" max="12817" width="6.85546875" style="16" customWidth="1"/>
    <col min="12818" max="12818" width="7.140625" style="16" customWidth="1"/>
    <col min="12819" max="12820" width="8.85546875" style="16" customWidth="1"/>
    <col min="12821" max="12821" width="8" style="16" customWidth="1"/>
    <col min="12822" max="12822" width="7" style="16" customWidth="1"/>
    <col min="12823" max="12823" width="10" style="16" customWidth="1"/>
    <col min="12824" max="12824" width="6.85546875" style="16" customWidth="1"/>
    <col min="12825" max="12825" width="7.140625" style="16" customWidth="1"/>
    <col min="12826" max="12827" width="8.85546875" style="16" customWidth="1"/>
    <col min="12828" max="13052" width="9.140625" style="16"/>
    <col min="13053" max="13053" width="40.28515625" style="16" customWidth="1"/>
    <col min="13054" max="13054" width="5.85546875" style="16" customWidth="1"/>
    <col min="13055" max="13055" width="40.28515625" style="16" customWidth="1"/>
    <col min="13056" max="13062" width="0" style="16" hidden="1" customWidth="1"/>
    <col min="13063" max="13063" width="8" style="16" customWidth="1"/>
    <col min="13064" max="13064" width="7" style="16" customWidth="1"/>
    <col min="13065" max="13065" width="10" style="16" customWidth="1"/>
    <col min="13066" max="13066" width="6.85546875" style="16" customWidth="1"/>
    <col min="13067" max="13067" width="7.140625" style="16" customWidth="1"/>
    <col min="13068" max="13068" width="9.140625" style="16"/>
    <col min="13069" max="13069" width="7" style="16" customWidth="1"/>
    <col min="13070" max="13070" width="8" style="16" customWidth="1"/>
    <col min="13071" max="13071" width="7" style="16" customWidth="1"/>
    <col min="13072" max="13072" width="10" style="16" customWidth="1"/>
    <col min="13073" max="13073" width="6.85546875" style="16" customWidth="1"/>
    <col min="13074" max="13074" width="7.140625" style="16" customWidth="1"/>
    <col min="13075" max="13076" width="8.85546875" style="16" customWidth="1"/>
    <col min="13077" max="13077" width="8" style="16" customWidth="1"/>
    <col min="13078" max="13078" width="7" style="16" customWidth="1"/>
    <col min="13079" max="13079" width="10" style="16" customWidth="1"/>
    <col min="13080" max="13080" width="6.85546875" style="16" customWidth="1"/>
    <col min="13081" max="13081" width="7.140625" style="16" customWidth="1"/>
    <col min="13082" max="13083" width="8.85546875" style="16" customWidth="1"/>
    <col min="13084" max="13308" width="9.140625" style="16"/>
    <col min="13309" max="13309" width="40.28515625" style="16" customWidth="1"/>
    <col min="13310" max="13310" width="5.85546875" style="16" customWidth="1"/>
    <col min="13311" max="13311" width="40.28515625" style="16" customWidth="1"/>
    <col min="13312" max="13318" width="0" style="16" hidden="1" customWidth="1"/>
    <col min="13319" max="13319" width="8" style="16" customWidth="1"/>
    <col min="13320" max="13320" width="7" style="16" customWidth="1"/>
    <col min="13321" max="13321" width="10" style="16" customWidth="1"/>
    <col min="13322" max="13322" width="6.85546875" style="16" customWidth="1"/>
    <col min="13323" max="13323" width="7.140625" style="16" customWidth="1"/>
    <col min="13324" max="13324" width="9.140625" style="16"/>
    <col min="13325" max="13325" width="7" style="16" customWidth="1"/>
    <col min="13326" max="13326" width="8" style="16" customWidth="1"/>
    <col min="13327" max="13327" width="7" style="16" customWidth="1"/>
    <col min="13328" max="13328" width="10" style="16" customWidth="1"/>
    <col min="13329" max="13329" width="6.85546875" style="16" customWidth="1"/>
    <col min="13330" max="13330" width="7.140625" style="16" customWidth="1"/>
    <col min="13331" max="13332" width="8.85546875" style="16" customWidth="1"/>
    <col min="13333" max="13333" width="8" style="16" customWidth="1"/>
    <col min="13334" max="13334" width="7" style="16" customWidth="1"/>
    <col min="13335" max="13335" width="10" style="16" customWidth="1"/>
    <col min="13336" max="13336" width="6.85546875" style="16" customWidth="1"/>
    <col min="13337" max="13337" width="7.140625" style="16" customWidth="1"/>
    <col min="13338" max="13339" width="8.85546875" style="16" customWidth="1"/>
    <col min="13340" max="13564" width="9.140625" style="16"/>
    <col min="13565" max="13565" width="40.28515625" style="16" customWidth="1"/>
    <col min="13566" max="13566" width="5.85546875" style="16" customWidth="1"/>
    <col min="13567" max="13567" width="40.28515625" style="16" customWidth="1"/>
    <col min="13568" max="13574" width="0" style="16" hidden="1" customWidth="1"/>
    <col min="13575" max="13575" width="8" style="16" customWidth="1"/>
    <col min="13576" max="13576" width="7" style="16" customWidth="1"/>
    <col min="13577" max="13577" width="10" style="16" customWidth="1"/>
    <col min="13578" max="13578" width="6.85546875" style="16" customWidth="1"/>
    <col min="13579" max="13579" width="7.140625" style="16" customWidth="1"/>
    <col min="13580" max="13580" width="9.140625" style="16"/>
    <col min="13581" max="13581" width="7" style="16" customWidth="1"/>
    <col min="13582" max="13582" width="8" style="16" customWidth="1"/>
    <col min="13583" max="13583" width="7" style="16" customWidth="1"/>
    <col min="13584" max="13584" width="10" style="16" customWidth="1"/>
    <col min="13585" max="13585" width="6.85546875" style="16" customWidth="1"/>
    <col min="13586" max="13586" width="7.140625" style="16" customWidth="1"/>
    <col min="13587" max="13588" width="8.85546875" style="16" customWidth="1"/>
    <col min="13589" max="13589" width="8" style="16" customWidth="1"/>
    <col min="13590" max="13590" width="7" style="16" customWidth="1"/>
    <col min="13591" max="13591" width="10" style="16" customWidth="1"/>
    <col min="13592" max="13592" width="6.85546875" style="16" customWidth="1"/>
    <col min="13593" max="13593" width="7.140625" style="16" customWidth="1"/>
    <col min="13594" max="13595" width="8.85546875" style="16" customWidth="1"/>
    <col min="13596" max="13820" width="9.140625" style="16"/>
    <col min="13821" max="13821" width="40.28515625" style="16" customWidth="1"/>
    <col min="13822" max="13822" width="5.85546875" style="16" customWidth="1"/>
    <col min="13823" max="13823" width="40.28515625" style="16" customWidth="1"/>
    <col min="13824" max="13830" width="0" style="16" hidden="1" customWidth="1"/>
    <col min="13831" max="13831" width="8" style="16" customWidth="1"/>
    <col min="13832" max="13832" width="7" style="16" customWidth="1"/>
    <col min="13833" max="13833" width="10" style="16" customWidth="1"/>
    <col min="13834" max="13834" width="6.85546875" style="16" customWidth="1"/>
    <col min="13835" max="13835" width="7.140625" style="16" customWidth="1"/>
    <col min="13836" max="13836" width="9.140625" style="16"/>
    <col min="13837" max="13837" width="7" style="16" customWidth="1"/>
    <col min="13838" max="13838" width="8" style="16" customWidth="1"/>
    <col min="13839" max="13839" width="7" style="16" customWidth="1"/>
    <col min="13840" max="13840" width="10" style="16" customWidth="1"/>
    <col min="13841" max="13841" width="6.85546875" style="16" customWidth="1"/>
    <col min="13842" max="13842" width="7.140625" style="16" customWidth="1"/>
    <col min="13843" max="13844" width="8.85546875" style="16" customWidth="1"/>
    <col min="13845" max="13845" width="8" style="16" customWidth="1"/>
    <col min="13846" max="13846" width="7" style="16" customWidth="1"/>
    <col min="13847" max="13847" width="10" style="16" customWidth="1"/>
    <col min="13848" max="13848" width="6.85546875" style="16" customWidth="1"/>
    <col min="13849" max="13849" width="7.140625" style="16" customWidth="1"/>
    <col min="13850" max="13851" width="8.85546875" style="16" customWidth="1"/>
    <col min="13852" max="14076" width="9.140625" style="16"/>
    <col min="14077" max="14077" width="40.28515625" style="16" customWidth="1"/>
    <col min="14078" max="14078" width="5.85546875" style="16" customWidth="1"/>
    <col min="14079" max="14079" width="40.28515625" style="16" customWidth="1"/>
    <col min="14080" max="14086" width="0" style="16" hidden="1" customWidth="1"/>
    <col min="14087" max="14087" width="8" style="16" customWidth="1"/>
    <col min="14088" max="14088" width="7" style="16" customWidth="1"/>
    <col min="14089" max="14089" width="10" style="16" customWidth="1"/>
    <col min="14090" max="14090" width="6.85546875" style="16" customWidth="1"/>
    <col min="14091" max="14091" width="7.140625" style="16" customWidth="1"/>
    <col min="14092" max="14092" width="9.140625" style="16"/>
    <col min="14093" max="14093" width="7" style="16" customWidth="1"/>
    <col min="14094" max="14094" width="8" style="16" customWidth="1"/>
    <col min="14095" max="14095" width="7" style="16" customWidth="1"/>
    <col min="14096" max="14096" width="10" style="16" customWidth="1"/>
    <col min="14097" max="14097" width="6.85546875" style="16" customWidth="1"/>
    <col min="14098" max="14098" width="7.140625" style="16" customWidth="1"/>
    <col min="14099" max="14100" width="8.85546875" style="16" customWidth="1"/>
    <col min="14101" max="14101" width="8" style="16" customWidth="1"/>
    <col min="14102" max="14102" width="7" style="16" customWidth="1"/>
    <col min="14103" max="14103" width="10" style="16" customWidth="1"/>
    <col min="14104" max="14104" width="6.85546875" style="16" customWidth="1"/>
    <col min="14105" max="14105" width="7.140625" style="16" customWidth="1"/>
    <col min="14106" max="14107" width="8.85546875" style="16" customWidth="1"/>
    <col min="14108" max="14332" width="9.140625" style="16"/>
    <col min="14333" max="14333" width="40.28515625" style="16" customWidth="1"/>
    <col min="14334" max="14334" width="5.85546875" style="16" customWidth="1"/>
    <col min="14335" max="14335" width="40.28515625" style="16" customWidth="1"/>
    <col min="14336" max="14342" width="0" style="16" hidden="1" customWidth="1"/>
    <col min="14343" max="14343" width="8" style="16" customWidth="1"/>
    <col min="14344" max="14344" width="7" style="16" customWidth="1"/>
    <col min="14345" max="14345" width="10" style="16" customWidth="1"/>
    <col min="14346" max="14346" width="6.85546875" style="16" customWidth="1"/>
    <col min="14347" max="14347" width="7.140625" style="16" customWidth="1"/>
    <col min="14348" max="14348" width="9.140625" style="16"/>
    <col min="14349" max="14349" width="7" style="16" customWidth="1"/>
    <col min="14350" max="14350" width="8" style="16" customWidth="1"/>
    <col min="14351" max="14351" width="7" style="16" customWidth="1"/>
    <col min="14352" max="14352" width="10" style="16" customWidth="1"/>
    <col min="14353" max="14353" width="6.85546875" style="16" customWidth="1"/>
    <col min="14354" max="14354" width="7.140625" style="16" customWidth="1"/>
    <col min="14355" max="14356" width="8.85546875" style="16" customWidth="1"/>
    <col min="14357" max="14357" width="8" style="16" customWidth="1"/>
    <col min="14358" max="14358" width="7" style="16" customWidth="1"/>
    <col min="14359" max="14359" width="10" style="16" customWidth="1"/>
    <col min="14360" max="14360" width="6.85546875" style="16" customWidth="1"/>
    <col min="14361" max="14361" width="7.140625" style="16" customWidth="1"/>
    <col min="14362" max="14363" width="8.85546875" style="16" customWidth="1"/>
    <col min="14364" max="14588" width="9.140625" style="16"/>
    <col min="14589" max="14589" width="40.28515625" style="16" customWidth="1"/>
    <col min="14590" max="14590" width="5.85546875" style="16" customWidth="1"/>
    <col min="14591" max="14591" width="40.28515625" style="16" customWidth="1"/>
    <col min="14592" max="14598" width="0" style="16" hidden="1" customWidth="1"/>
    <col min="14599" max="14599" width="8" style="16" customWidth="1"/>
    <col min="14600" max="14600" width="7" style="16" customWidth="1"/>
    <col min="14601" max="14601" width="10" style="16" customWidth="1"/>
    <col min="14602" max="14602" width="6.85546875" style="16" customWidth="1"/>
    <col min="14603" max="14603" width="7.140625" style="16" customWidth="1"/>
    <col min="14604" max="14604" width="9.140625" style="16"/>
    <col min="14605" max="14605" width="7" style="16" customWidth="1"/>
    <col min="14606" max="14606" width="8" style="16" customWidth="1"/>
    <col min="14607" max="14607" width="7" style="16" customWidth="1"/>
    <col min="14608" max="14608" width="10" style="16" customWidth="1"/>
    <col min="14609" max="14609" width="6.85546875" style="16" customWidth="1"/>
    <col min="14610" max="14610" width="7.140625" style="16" customWidth="1"/>
    <col min="14611" max="14612" width="8.85546875" style="16" customWidth="1"/>
    <col min="14613" max="14613" width="8" style="16" customWidth="1"/>
    <col min="14614" max="14614" width="7" style="16" customWidth="1"/>
    <col min="14615" max="14615" width="10" style="16" customWidth="1"/>
    <col min="14616" max="14616" width="6.85546875" style="16" customWidth="1"/>
    <col min="14617" max="14617" width="7.140625" style="16" customWidth="1"/>
    <col min="14618" max="14619" width="8.85546875" style="16" customWidth="1"/>
    <col min="14620" max="14844" width="9.140625" style="16"/>
    <col min="14845" max="14845" width="40.28515625" style="16" customWidth="1"/>
    <col min="14846" max="14846" width="5.85546875" style="16" customWidth="1"/>
    <col min="14847" max="14847" width="40.28515625" style="16" customWidth="1"/>
    <col min="14848" max="14854" width="0" style="16" hidden="1" customWidth="1"/>
    <col min="14855" max="14855" width="8" style="16" customWidth="1"/>
    <col min="14856" max="14856" width="7" style="16" customWidth="1"/>
    <col min="14857" max="14857" width="10" style="16" customWidth="1"/>
    <col min="14858" max="14858" width="6.85546875" style="16" customWidth="1"/>
    <col min="14859" max="14859" width="7.140625" style="16" customWidth="1"/>
    <col min="14860" max="14860" width="9.140625" style="16"/>
    <col min="14861" max="14861" width="7" style="16" customWidth="1"/>
    <col min="14862" max="14862" width="8" style="16" customWidth="1"/>
    <col min="14863" max="14863" width="7" style="16" customWidth="1"/>
    <col min="14864" max="14864" width="10" style="16" customWidth="1"/>
    <col min="14865" max="14865" width="6.85546875" style="16" customWidth="1"/>
    <col min="14866" max="14866" width="7.140625" style="16" customWidth="1"/>
    <col min="14867" max="14868" width="8.85546875" style="16" customWidth="1"/>
    <col min="14869" max="14869" width="8" style="16" customWidth="1"/>
    <col min="14870" max="14870" width="7" style="16" customWidth="1"/>
    <col min="14871" max="14871" width="10" style="16" customWidth="1"/>
    <col min="14872" max="14872" width="6.85546875" style="16" customWidth="1"/>
    <col min="14873" max="14873" width="7.140625" style="16" customWidth="1"/>
    <col min="14874" max="14875" width="8.85546875" style="16" customWidth="1"/>
    <col min="14876" max="15100" width="9.140625" style="16"/>
    <col min="15101" max="15101" width="40.28515625" style="16" customWidth="1"/>
    <col min="15102" max="15102" width="5.85546875" style="16" customWidth="1"/>
    <col min="15103" max="15103" width="40.28515625" style="16" customWidth="1"/>
    <col min="15104" max="15110" width="0" style="16" hidden="1" customWidth="1"/>
    <col min="15111" max="15111" width="8" style="16" customWidth="1"/>
    <col min="15112" max="15112" width="7" style="16" customWidth="1"/>
    <col min="15113" max="15113" width="10" style="16" customWidth="1"/>
    <col min="15114" max="15114" width="6.85546875" style="16" customWidth="1"/>
    <col min="15115" max="15115" width="7.140625" style="16" customWidth="1"/>
    <col min="15116" max="15116" width="9.140625" style="16"/>
    <col min="15117" max="15117" width="7" style="16" customWidth="1"/>
    <col min="15118" max="15118" width="8" style="16" customWidth="1"/>
    <col min="15119" max="15119" width="7" style="16" customWidth="1"/>
    <col min="15120" max="15120" width="10" style="16" customWidth="1"/>
    <col min="15121" max="15121" width="6.85546875" style="16" customWidth="1"/>
    <col min="15122" max="15122" width="7.140625" style="16" customWidth="1"/>
    <col min="15123" max="15124" width="8.85546875" style="16" customWidth="1"/>
    <col min="15125" max="15125" width="8" style="16" customWidth="1"/>
    <col min="15126" max="15126" width="7" style="16" customWidth="1"/>
    <col min="15127" max="15127" width="10" style="16" customWidth="1"/>
    <col min="15128" max="15128" width="6.85546875" style="16" customWidth="1"/>
    <col min="15129" max="15129" width="7.140625" style="16" customWidth="1"/>
    <col min="15130" max="15131" width="8.85546875" style="16" customWidth="1"/>
    <col min="15132" max="15356" width="9.140625" style="16"/>
    <col min="15357" max="15357" width="40.28515625" style="16" customWidth="1"/>
    <col min="15358" max="15358" width="5.85546875" style="16" customWidth="1"/>
    <col min="15359" max="15359" width="40.28515625" style="16" customWidth="1"/>
    <col min="15360" max="15366" width="0" style="16" hidden="1" customWidth="1"/>
    <col min="15367" max="15367" width="8" style="16" customWidth="1"/>
    <col min="15368" max="15368" width="7" style="16" customWidth="1"/>
    <col min="15369" max="15369" width="10" style="16" customWidth="1"/>
    <col min="15370" max="15370" width="6.85546875" style="16" customWidth="1"/>
    <col min="15371" max="15371" width="7.140625" style="16" customWidth="1"/>
    <col min="15372" max="15372" width="9.140625" style="16"/>
    <col min="15373" max="15373" width="7" style="16" customWidth="1"/>
    <col min="15374" max="15374" width="8" style="16" customWidth="1"/>
    <col min="15375" max="15375" width="7" style="16" customWidth="1"/>
    <col min="15376" max="15376" width="10" style="16" customWidth="1"/>
    <col min="15377" max="15377" width="6.85546875" style="16" customWidth="1"/>
    <col min="15378" max="15378" width="7.140625" style="16" customWidth="1"/>
    <col min="15379" max="15380" width="8.85546875" style="16" customWidth="1"/>
    <col min="15381" max="15381" width="8" style="16" customWidth="1"/>
    <col min="15382" max="15382" width="7" style="16" customWidth="1"/>
    <col min="15383" max="15383" width="10" style="16" customWidth="1"/>
    <col min="15384" max="15384" width="6.85546875" style="16" customWidth="1"/>
    <col min="15385" max="15385" width="7.140625" style="16" customWidth="1"/>
    <col min="15386" max="15387" width="8.85546875" style="16" customWidth="1"/>
    <col min="15388" max="15612" width="9.140625" style="16"/>
    <col min="15613" max="15613" width="40.28515625" style="16" customWidth="1"/>
    <col min="15614" max="15614" width="5.85546875" style="16" customWidth="1"/>
    <col min="15615" max="15615" width="40.28515625" style="16" customWidth="1"/>
    <col min="15616" max="15622" width="0" style="16" hidden="1" customWidth="1"/>
    <col min="15623" max="15623" width="8" style="16" customWidth="1"/>
    <col min="15624" max="15624" width="7" style="16" customWidth="1"/>
    <col min="15625" max="15625" width="10" style="16" customWidth="1"/>
    <col min="15626" max="15626" width="6.85546875" style="16" customWidth="1"/>
    <col min="15627" max="15627" width="7.140625" style="16" customWidth="1"/>
    <col min="15628" max="15628" width="9.140625" style="16"/>
    <col min="15629" max="15629" width="7" style="16" customWidth="1"/>
    <col min="15630" max="15630" width="8" style="16" customWidth="1"/>
    <col min="15631" max="15631" width="7" style="16" customWidth="1"/>
    <col min="15632" max="15632" width="10" style="16" customWidth="1"/>
    <col min="15633" max="15633" width="6.85546875" style="16" customWidth="1"/>
    <col min="15634" max="15634" width="7.140625" style="16" customWidth="1"/>
    <col min="15635" max="15636" width="8.85546875" style="16" customWidth="1"/>
    <col min="15637" max="15637" width="8" style="16" customWidth="1"/>
    <col min="15638" max="15638" width="7" style="16" customWidth="1"/>
    <col min="15639" max="15639" width="10" style="16" customWidth="1"/>
    <col min="15640" max="15640" width="6.85546875" style="16" customWidth="1"/>
    <col min="15641" max="15641" width="7.140625" style="16" customWidth="1"/>
    <col min="15642" max="15643" width="8.85546875" style="16" customWidth="1"/>
    <col min="15644" max="15868" width="9.140625" style="16"/>
    <col min="15869" max="15869" width="40.28515625" style="16" customWidth="1"/>
    <col min="15870" max="15870" width="5.85546875" style="16" customWidth="1"/>
    <col min="15871" max="15871" width="40.28515625" style="16" customWidth="1"/>
    <col min="15872" max="15878" width="0" style="16" hidden="1" customWidth="1"/>
    <col min="15879" max="15879" width="8" style="16" customWidth="1"/>
    <col min="15880" max="15880" width="7" style="16" customWidth="1"/>
    <col min="15881" max="15881" width="10" style="16" customWidth="1"/>
    <col min="15882" max="15882" width="6.85546875" style="16" customWidth="1"/>
    <col min="15883" max="15883" width="7.140625" style="16" customWidth="1"/>
    <col min="15884" max="15884" width="9.140625" style="16"/>
    <col min="15885" max="15885" width="7" style="16" customWidth="1"/>
    <col min="15886" max="15886" width="8" style="16" customWidth="1"/>
    <col min="15887" max="15887" width="7" style="16" customWidth="1"/>
    <col min="15888" max="15888" width="10" style="16" customWidth="1"/>
    <col min="15889" max="15889" width="6.85546875" style="16" customWidth="1"/>
    <col min="15890" max="15890" width="7.140625" style="16" customWidth="1"/>
    <col min="15891" max="15892" width="8.85546875" style="16" customWidth="1"/>
    <col min="15893" max="15893" width="8" style="16" customWidth="1"/>
    <col min="15894" max="15894" width="7" style="16" customWidth="1"/>
    <col min="15895" max="15895" width="10" style="16" customWidth="1"/>
    <col min="15896" max="15896" width="6.85546875" style="16" customWidth="1"/>
    <col min="15897" max="15897" width="7.140625" style="16" customWidth="1"/>
    <col min="15898" max="15899" width="8.85546875" style="16" customWidth="1"/>
    <col min="15900" max="16124" width="9.140625" style="16"/>
    <col min="16125" max="16125" width="40.28515625" style="16" customWidth="1"/>
    <col min="16126" max="16126" width="5.85546875" style="16" customWidth="1"/>
    <col min="16127" max="16127" width="40.28515625" style="16" customWidth="1"/>
    <col min="16128" max="16134" width="0" style="16" hidden="1" customWidth="1"/>
    <col min="16135" max="16135" width="8" style="16" customWidth="1"/>
    <col min="16136" max="16136" width="7" style="16" customWidth="1"/>
    <col min="16137" max="16137" width="10" style="16" customWidth="1"/>
    <col min="16138" max="16138" width="6.85546875" style="16" customWidth="1"/>
    <col min="16139" max="16139" width="7.140625" style="16" customWidth="1"/>
    <col min="16140" max="16140" width="9.140625" style="16"/>
    <col min="16141" max="16141" width="7" style="16" customWidth="1"/>
    <col min="16142" max="16142" width="8" style="16" customWidth="1"/>
    <col min="16143" max="16143" width="7" style="16" customWidth="1"/>
    <col min="16144" max="16144" width="10" style="16" customWidth="1"/>
    <col min="16145" max="16145" width="6.85546875" style="16" customWidth="1"/>
    <col min="16146" max="16146" width="7.140625" style="16" customWidth="1"/>
    <col min="16147" max="16148" width="8.85546875" style="16" customWidth="1"/>
    <col min="16149" max="16149" width="8" style="16" customWidth="1"/>
    <col min="16150" max="16150" width="7" style="16" customWidth="1"/>
    <col min="16151" max="16151" width="10" style="16" customWidth="1"/>
    <col min="16152" max="16152" width="6.85546875" style="16" customWidth="1"/>
    <col min="16153" max="16153" width="7.140625" style="16" customWidth="1"/>
    <col min="16154" max="16155" width="8.85546875" style="16" customWidth="1"/>
    <col min="16156" max="16384" width="9.140625" style="16"/>
  </cols>
  <sheetData>
    <row r="1" spans="1:45" x14ac:dyDescent="0.2">
      <c r="A1" s="10" t="s">
        <v>589</v>
      </c>
      <c r="B1" s="570"/>
      <c r="C1" s="136"/>
    </row>
    <row r="2" spans="1:45" s="165" customFormat="1" ht="11.25" customHeight="1" thickBot="1" x14ac:dyDescent="0.25">
      <c r="A2" s="572"/>
      <c r="B2" s="573"/>
      <c r="C2" s="574"/>
      <c r="K2" s="575"/>
      <c r="R2" s="575"/>
      <c r="Y2" s="575"/>
      <c r="AF2" s="575"/>
    </row>
    <row r="3" spans="1:45" ht="13.5" customHeight="1" thickTop="1" x14ac:dyDescent="0.2">
      <c r="A3" s="788" t="s">
        <v>142</v>
      </c>
      <c r="B3" s="789"/>
      <c r="C3" s="790"/>
      <c r="D3" s="794" t="s">
        <v>14</v>
      </c>
      <c r="E3" s="786"/>
      <c r="F3" s="786"/>
      <c r="G3" s="786"/>
      <c r="H3" s="786"/>
      <c r="I3" s="786"/>
      <c r="J3" s="787"/>
      <c r="K3" s="794" t="s">
        <v>15</v>
      </c>
      <c r="L3" s="786"/>
      <c r="M3" s="786"/>
      <c r="N3" s="786"/>
      <c r="O3" s="786"/>
      <c r="P3" s="786"/>
      <c r="Q3" s="787"/>
      <c r="R3" s="785" t="s">
        <v>16</v>
      </c>
      <c r="S3" s="786"/>
      <c r="T3" s="786"/>
      <c r="U3" s="786"/>
      <c r="V3" s="786"/>
      <c r="W3" s="786"/>
      <c r="X3" s="787"/>
      <c r="Y3" s="785" t="s">
        <v>17</v>
      </c>
      <c r="Z3" s="786"/>
      <c r="AA3" s="786"/>
      <c r="AB3" s="786"/>
      <c r="AC3" s="786"/>
      <c r="AD3" s="786"/>
      <c r="AE3" s="787"/>
      <c r="AF3" s="785" t="s">
        <v>37</v>
      </c>
      <c r="AG3" s="786"/>
      <c r="AH3" s="786"/>
      <c r="AI3" s="786"/>
      <c r="AJ3" s="786"/>
      <c r="AK3" s="786"/>
      <c r="AL3" s="787"/>
      <c r="AM3" s="785" t="s">
        <v>37</v>
      </c>
      <c r="AN3" s="786"/>
      <c r="AO3" s="786"/>
      <c r="AP3" s="786"/>
      <c r="AQ3" s="786"/>
      <c r="AR3" s="786"/>
      <c r="AS3" s="787"/>
    </row>
    <row r="4" spans="1:45" ht="69" customHeight="1" thickBot="1" x14ac:dyDescent="0.25">
      <c r="A4" s="791"/>
      <c r="B4" s="792"/>
      <c r="C4" s="793"/>
      <c r="D4" s="576" t="s">
        <v>143</v>
      </c>
      <c r="E4" s="577" t="s">
        <v>144</v>
      </c>
      <c r="F4" s="578" t="s">
        <v>145</v>
      </c>
      <c r="G4" s="578" t="s">
        <v>146</v>
      </c>
      <c r="H4" s="579" t="s">
        <v>147</v>
      </c>
      <c r="I4" s="580" t="s">
        <v>148</v>
      </c>
      <c r="J4" s="581" t="s">
        <v>149</v>
      </c>
      <c r="K4" s="576" t="s">
        <v>143</v>
      </c>
      <c r="L4" s="577" t="s">
        <v>144</v>
      </c>
      <c r="M4" s="578" t="s">
        <v>145</v>
      </c>
      <c r="N4" s="578" t="s">
        <v>146</v>
      </c>
      <c r="O4" s="579" t="s">
        <v>147</v>
      </c>
      <c r="P4" s="580" t="s">
        <v>148</v>
      </c>
      <c r="Q4" s="581" t="s">
        <v>149</v>
      </c>
      <c r="R4" s="576" t="s">
        <v>143</v>
      </c>
      <c r="S4" s="577" t="s">
        <v>144</v>
      </c>
      <c r="T4" s="578" t="s">
        <v>145</v>
      </c>
      <c r="U4" s="578" t="s">
        <v>146</v>
      </c>
      <c r="V4" s="579" t="s">
        <v>147</v>
      </c>
      <c r="W4" s="580" t="s">
        <v>148</v>
      </c>
      <c r="X4" s="581" t="s">
        <v>149</v>
      </c>
      <c r="Y4" s="576" t="s">
        <v>143</v>
      </c>
      <c r="Z4" s="577" t="s">
        <v>144</v>
      </c>
      <c r="AA4" s="578" t="s">
        <v>145</v>
      </c>
      <c r="AB4" s="578" t="s">
        <v>146</v>
      </c>
      <c r="AC4" s="579" t="s">
        <v>147</v>
      </c>
      <c r="AD4" s="580" t="s">
        <v>148</v>
      </c>
      <c r="AE4" s="581" t="s">
        <v>149</v>
      </c>
      <c r="AF4" s="576" t="s">
        <v>143</v>
      </c>
      <c r="AG4" s="577" t="s">
        <v>144</v>
      </c>
      <c r="AH4" s="578" t="s">
        <v>145</v>
      </c>
      <c r="AI4" s="578" t="s">
        <v>146</v>
      </c>
      <c r="AJ4" s="579" t="s">
        <v>147</v>
      </c>
      <c r="AK4" s="580" t="s">
        <v>148</v>
      </c>
      <c r="AL4" s="581" t="s">
        <v>149</v>
      </c>
      <c r="AM4" s="576" t="s">
        <v>143</v>
      </c>
      <c r="AN4" s="577" t="s">
        <v>144</v>
      </c>
      <c r="AO4" s="578" t="s">
        <v>145</v>
      </c>
      <c r="AP4" s="578" t="s">
        <v>146</v>
      </c>
      <c r="AQ4" s="579" t="s">
        <v>147</v>
      </c>
      <c r="AR4" s="580" t="s">
        <v>148</v>
      </c>
      <c r="AS4" s="581" t="s">
        <v>149</v>
      </c>
    </row>
    <row r="5" spans="1:45" s="2" customFormat="1" ht="13.5" thickBot="1" x14ac:dyDescent="0.3">
      <c r="A5" s="582" t="s">
        <v>50</v>
      </c>
      <c r="B5" s="583" t="s">
        <v>150</v>
      </c>
      <c r="C5" s="584"/>
      <c r="D5" s="585">
        <v>324993</v>
      </c>
      <c r="E5" s="586">
        <v>146620</v>
      </c>
      <c r="F5" s="586">
        <v>136767</v>
      </c>
      <c r="G5" s="586">
        <v>105570</v>
      </c>
      <c r="H5" s="587">
        <v>99818</v>
      </c>
      <c r="I5" s="588">
        <f>G5/E5</f>
        <v>0.72002455326694859</v>
      </c>
      <c r="J5" s="589">
        <f>G5/F5</f>
        <v>0.77189672947421528</v>
      </c>
      <c r="K5" s="585">
        <v>331536</v>
      </c>
      <c r="L5" s="586">
        <v>150588</v>
      </c>
      <c r="M5" s="586">
        <v>140072</v>
      </c>
      <c r="N5" s="586">
        <v>106437</v>
      </c>
      <c r="O5" s="587">
        <v>100676</v>
      </c>
      <c r="P5" s="588">
        <f>N5/L5</f>
        <v>0.70680930751454296</v>
      </c>
      <c r="Q5" s="589">
        <f>N5/M5</f>
        <v>0.75987349363184653</v>
      </c>
      <c r="R5" s="585">
        <v>330066</v>
      </c>
      <c r="S5" s="586">
        <v>149613</v>
      </c>
      <c r="T5" s="586">
        <v>139280</v>
      </c>
      <c r="U5" s="586">
        <v>103761</v>
      </c>
      <c r="V5" s="587">
        <v>97837</v>
      </c>
      <c r="W5" s="588">
        <f>U5/S5</f>
        <v>0.69352930560846981</v>
      </c>
      <c r="X5" s="589">
        <f>U5/T5</f>
        <v>0.74498133256749</v>
      </c>
      <c r="Y5" s="585">
        <v>309452</v>
      </c>
      <c r="Z5" s="586">
        <v>141054</v>
      </c>
      <c r="AA5" s="586">
        <v>130728</v>
      </c>
      <c r="AB5" s="586">
        <v>98261</v>
      </c>
      <c r="AC5" s="587">
        <v>92428</v>
      </c>
      <c r="AD5" s="588">
        <f t="shared" ref="AD5:AD32" si="0">AB5/Z5</f>
        <v>0.69661973428615986</v>
      </c>
      <c r="AE5" s="589">
        <f t="shared" ref="AE5:AE32" si="1">AB5/AA5</f>
        <v>0.75164463619117561</v>
      </c>
      <c r="AF5" s="585">
        <v>290953</v>
      </c>
      <c r="AG5" s="586">
        <v>134257</v>
      </c>
      <c r="AH5" s="586">
        <v>123766</v>
      </c>
      <c r="AI5" s="586">
        <v>93714</v>
      </c>
      <c r="AJ5" s="587">
        <v>88109</v>
      </c>
      <c r="AK5" s="588">
        <f t="shared" ref="AK5:AK32" si="2">AI5/AG5</f>
        <v>0.69801947012073862</v>
      </c>
      <c r="AL5" s="589">
        <f t="shared" ref="AL5:AL32" si="3">AI5/AH5</f>
        <v>0.75718694956611665</v>
      </c>
      <c r="AM5" s="585">
        <v>260467</v>
      </c>
      <c r="AN5" s="586">
        <v>121761</v>
      </c>
      <c r="AO5" s="586">
        <v>111374</v>
      </c>
      <c r="AP5" s="586">
        <v>84764</v>
      </c>
      <c r="AQ5" s="587">
        <v>79073</v>
      </c>
      <c r="AR5" s="588">
        <f t="shared" ref="AR5:AR32" si="4">AP5/AN5</f>
        <v>0.6961506557929058</v>
      </c>
      <c r="AS5" s="589">
        <f t="shared" ref="AS5:AS32" si="5">AP5/AO5</f>
        <v>0.76107529585001887</v>
      </c>
    </row>
    <row r="6" spans="1:45" s="2" customFormat="1" x14ac:dyDescent="0.25">
      <c r="A6" s="590" t="s">
        <v>151</v>
      </c>
      <c r="B6" s="591" t="s">
        <v>152</v>
      </c>
      <c r="C6" s="592"/>
      <c r="D6" s="593">
        <v>45930</v>
      </c>
      <c r="E6" s="594">
        <v>25939</v>
      </c>
      <c r="F6" s="594">
        <v>23322</v>
      </c>
      <c r="G6" s="594">
        <v>10785</v>
      </c>
      <c r="H6" s="595">
        <v>9046</v>
      </c>
      <c r="I6" s="596">
        <f t="shared" ref="I6:I70" si="6">G6/E6</f>
        <v>0.41578318362311578</v>
      </c>
      <c r="J6" s="597">
        <f t="shared" ref="J6:J70" si="7">G6/F6</f>
        <v>0.4624388988937484</v>
      </c>
      <c r="K6" s="593">
        <v>46075</v>
      </c>
      <c r="L6" s="594">
        <v>26400</v>
      </c>
      <c r="M6" s="594">
        <v>23617</v>
      </c>
      <c r="N6" s="594">
        <v>11155</v>
      </c>
      <c r="O6" s="595">
        <v>9462</v>
      </c>
      <c r="P6" s="596">
        <f t="shared" ref="P6:P31" si="8">N6/L6</f>
        <v>0.4225378787878788</v>
      </c>
      <c r="Q6" s="597">
        <f t="shared" ref="Q6:Q31" si="9">N6/M6</f>
        <v>0.47232925435067957</v>
      </c>
      <c r="R6" s="593">
        <v>44285</v>
      </c>
      <c r="S6" s="594">
        <v>25324</v>
      </c>
      <c r="T6" s="594">
        <v>22721</v>
      </c>
      <c r="U6" s="594">
        <v>10043</v>
      </c>
      <c r="V6" s="595">
        <v>8770</v>
      </c>
      <c r="W6" s="596">
        <f t="shared" ref="W6:W69" si="10">U6/S6</f>
        <v>0.39658031906491864</v>
      </c>
      <c r="X6" s="597">
        <f t="shared" ref="X6:X69" si="11">U6/T6</f>
        <v>0.44201399586285817</v>
      </c>
      <c r="Y6" s="593">
        <v>44532</v>
      </c>
      <c r="Z6" s="594">
        <v>25199</v>
      </c>
      <c r="AA6" s="594">
        <v>22402</v>
      </c>
      <c r="AB6" s="594">
        <v>9391</v>
      </c>
      <c r="AC6" s="595">
        <v>8233</v>
      </c>
      <c r="AD6" s="596">
        <f t="shared" si="0"/>
        <v>0.3726735187904282</v>
      </c>
      <c r="AE6" s="597">
        <f t="shared" si="1"/>
        <v>0.41920364253191678</v>
      </c>
      <c r="AF6" s="593">
        <v>43562</v>
      </c>
      <c r="AG6" s="594">
        <v>24510</v>
      </c>
      <c r="AH6" s="594">
        <v>21693</v>
      </c>
      <c r="AI6" s="594">
        <v>9117</v>
      </c>
      <c r="AJ6" s="595">
        <v>8023</v>
      </c>
      <c r="AK6" s="596">
        <f t="shared" si="2"/>
        <v>0.3719706242350061</v>
      </c>
      <c r="AL6" s="597">
        <f t="shared" si="3"/>
        <v>0.42027382104826444</v>
      </c>
      <c r="AM6" s="593">
        <v>41201</v>
      </c>
      <c r="AN6" s="594">
        <v>23297</v>
      </c>
      <c r="AO6" s="594">
        <v>20336</v>
      </c>
      <c r="AP6" s="594">
        <v>9152</v>
      </c>
      <c r="AQ6" s="595">
        <v>8050</v>
      </c>
      <c r="AR6" s="596">
        <f t="shared" si="4"/>
        <v>0.39284027986436021</v>
      </c>
      <c r="AS6" s="597">
        <f t="shared" si="5"/>
        <v>0.45003933910306843</v>
      </c>
    </row>
    <row r="7" spans="1:45" s="2" customFormat="1" x14ac:dyDescent="0.25">
      <c r="A7" s="598" t="s">
        <v>151</v>
      </c>
      <c r="B7" s="599" t="s">
        <v>153</v>
      </c>
      <c r="C7" s="600" t="s">
        <v>154</v>
      </c>
      <c r="D7" s="601">
        <v>3379</v>
      </c>
      <c r="E7" s="602">
        <v>2825</v>
      </c>
      <c r="F7" s="602">
        <v>2243</v>
      </c>
      <c r="G7" s="602">
        <v>1110</v>
      </c>
      <c r="H7" s="602">
        <v>698</v>
      </c>
      <c r="I7" s="603">
        <f t="shared" si="6"/>
        <v>0.39292035398230091</v>
      </c>
      <c r="J7" s="604">
        <f t="shared" si="7"/>
        <v>0.49487293802942489</v>
      </c>
      <c r="K7" s="601">
        <v>3453</v>
      </c>
      <c r="L7" s="602">
        <v>2855</v>
      </c>
      <c r="M7" s="602">
        <v>2244</v>
      </c>
      <c r="N7" s="602">
        <v>1056</v>
      </c>
      <c r="O7" s="602">
        <v>690</v>
      </c>
      <c r="P7" s="603">
        <f t="shared" si="8"/>
        <v>0.36987740805604202</v>
      </c>
      <c r="Q7" s="604">
        <f t="shared" si="9"/>
        <v>0.47058823529411764</v>
      </c>
      <c r="R7" s="601">
        <v>3825</v>
      </c>
      <c r="S7" s="602">
        <v>3134</v>
      </c>
      <c r="T7" s="602">
        <v>2529</v>
      </c>
      <c r="U7" s="602">
        <v>1154</v>
      </c>
      <c r="V7" s="602">
        <v>780</v>
      </c>
      <c r="W7" s="603">
        <f t="shared" si="10"/>
        <v>0.36821952776005107</v>
      </c>
      <c r="X7" s="604">
        <f t="shared" si="11"/>
        <v>0.45630684064847765</v>
      </c>
      <c r="Y7" s="601">
        <v>4296</v>
      </c>
      <c r="Z7" s="602">
        <v>3516</v>
      </c>
      <c r="AA7" s="602">
        <v>2983</v>
      </c>
      <c r="AB7" s="602">
        <v>1068</v>
      </c>
      <c r="AC7" s="602">
        <v>730</v>
      </c>
      <c r="AD7" s="603">
        <f t="shared" si="0"/>
        <v>0.30375426621160412</v>
      </c>
      <c r="AE7" s="604">
        <f t="shared" si="1"/>
        <v>0.35802883003687563</v>
      </c>
      <c r="AF7" s="601">
        <v>4182</v>
      </c>
      <c r="AG7" s="602">
        <v>3467</v>
      </c>
      <c r="AH7" s="602">
        <v>2846</v>
      </c>
      <c r="AI7" s="602">
        <v>940</v>
      </c>
      <c r="AJ7" s="602">
        <v>647</v>
      </c>
      <c r="AK7" s="603">
        <f t="shared" si="2"/>
        <v>0.27112777617536776</v>
      </c>
      <c r="AL7" s="604">
        <f t="shared" si="3"/>
        <v>0.33028812368236121</v>
      </c>
      <c r="AM7" s="601">
        <v>4372</v>
      </c>
      <c r="AN7" s="602">
        <v>3682</v>
      </c>
      <c r="AO7" s="602">
        <v>2804</v>
      </c>
      <c r="AP7" s="602">
        <v>825</v>
      </c>
      <c r="AQ7" s="602">
        <v>593</v>
      </c>
      <c r="AR7" s="603">
        <f t="shared" si="4"/>
        <v>0.2240630092341119</v>
      </c>
      <c r="AS7" s="604">
        <f t="shared" si="5"/>
        <v>0.2942225392296719</v>
      </c>
    </row>
    <row r="8" spans="1:45" s="2" customFormat="1" x14ac:dyDescent="0.25">
      <c r="A8" s="605" t="s">
        <v>151</v>
      </c>
      <c r="B8" s="606" t="s">
        <v>155</v>
      </c>
      <c r="C8" s="607" t="s">
        <v>156</v>
      </c>
      <c r="D8" s="608">
        <v>2134</v>
      </c>
      <c r="E8" s="609">
        <v>2006</v>
      </c>
      <c r="F8" s="609">
        <v>1750</v>
      </c>
      <c r="G8" s="609">
        <v>476</v>
      </c>
      <c r="H8" s="609">
        <v>280</v>
      </c>
      <c r="I8" s="610">
        <f t="shared" si="6"/>
        <v>0.23728813559322035</v>
      </c>
      <c r="J8" s="611">
        <f t="shared" si="7"/>
        <v>0.27200000000000002</v>
      </c>
      <c r="K8" s="608">
        <v>2225</v>
      </c>
      <c r="L8" s="609">
        <v>2104</v>
      </c>
      <c r="M8" s="609">
        <v>1848</v>
      </c>
      <c r="N8" s="609">
        <v>484</v>
      </c>
      <c r="O8" s="609">
        <v>301</v>
      </c>
      <c r="P8" s="610">
        <f t="shared" si="8"/>
        <v>0.23003802281368821</v>
      </c>
      <c r="Q8" s="611">
        <f t="shared" si="9"/>
        <v>0.26190476190476192</v>
      </c>
      <c r="R8" s="608">
        <v>2171</v>
      </c>
      <c r="S8" s="609">
        <v>2017</v>
      </c>
      <c r="T8" s="609">
        <v>1731</v>
      </c>
      <c r="U8" s="609">
        <v>462</v>
      </c>
      <c r="V8" s="609">
        <v>313</v>
      </c>
      <c r="W8" s="610">
        <f t="shared" si="10"/>
        <v>0.22905304908279622</v>
      </c>
      <c r="X8" s="611">
        <f t="shared" si="11"/>
        <v>0.26689774696707108</v>
      </c>
      <c r="Y8" s="608">
        <v>2328</v>
      </c>
      <c r="Z8" s="609">
        <v>2138</v>
      </c>
      <c r="AA8" s="609">
        <v>1586</v>
      </c>
      <c r="AB8" s="609">
        <v>378</v>
      </c>
      <c r="AC8" s="609">
        <v>291</v>
      </c>
      <c r="AD8" s="610">
        <f t="shared" si="0"/>
        <v>0.17680074836295603</v>
      </c>
      <c r="AE8" s="611">
        <f t="shared" si="1"/>
        <v>0.23833543505674654</v>
      </c>
      <c r="AF8" s="608">
        <v>2719</v>
      </c>
      <c r="AG8" s="609">
        <v>2485</v>
      </c>
      <c r="AH8" s="609">
        <v>1827</v>
      </c>
      <c r="AI8" s="609">
        <v>350</v>
      </c>
      <c r="AJ8" s="609">
        <v>315</v>
      </c>
      <c r="AK8" s="610">
        <f t="shared" si="2"/>
        <v>0.14084507042253522</v>
      </c>
      <c r="AL8" s="611">
        <f t="shared" si="3"/>
        <v>0.19157088122605365</v>
      </c>
      <c r="AM8" s="608">
        <v>2690</v>
      </c>
      <c r="AN8" s="609">
        <v>2460</v>
      </c>
      <c r="AO8" s="609">
        <v>2048</v>
      </c>
      <c r="AP8" s="609">
        <v>384</v>
      </c>
      <c r="AQ8" s="609">
        <v>262</v>
      </c>
      <c r="AR8" s="610">
        <f t="shared" si="4"/>
        <v>0.15609756097560976</v>
      </c>
      <c r="AS8" s="611">
        <f t="shared" si="5"/>
        <v>0.1875</v>
      </c>
    </row>
    <row r="9" spans="1:45" s="2" customFormat="1" x14ac:dyDescent="0.25">
      <c r="A9" s="605" t="s">
        <v>151</v>
      </c>
      <c r="B9" s="606" t="s">
        <v>157</v>
      </c>
      <c r="C9" s="607" t="s">
        <v>158</v>
      </c>
      <c r="D9" s="608">
        <v>1528</v>
      </c>
      <c r="E9" s="609">
        <v>1475</v>
      </c>
      <c r="F9" s="609">
        <v>1050</v>
      </c>
      <c r="G9" s="609">
        <v>220</v>
      </c>
      <c r="H9" s="609">
        <v>190</v>
      </c>
      <c r="I9" s="610">
        <f t="shared" si="6"/>
        <v>0.14915254237288136</v>
      </c>
      <c r="J9" s="611">
        <f t="shared" si="7"/>
        <v>0.20952380952380953</v>
      </c>
      <c r="K9" s="608">
        <v>1995</v>
      </c>
      <c r="L9" s="609">
        <v>1893</v>
      </c>
      <c r="M9" s="609">
        <v>1634</v>
      </c>
      <c r="N9" s="609">
        <v>261</v>
      </c>
      <c r="O9" s="609">
        <v>192</v>
      </c>
      <c r="P9" s="610">
        <f t="shared" si="8"/>
        <v>0.13787638668779714</v>
      </c>
      <c r="Q9" s="611">
        <f t="shared" si="9"/>
        <v>0.15973072215422277</v>
      </c>
      <c r="R9" s="608">
        <v>1688</v>
      </c>
      <c r="S9" s="609">
        <v>1607</v>
      </c>
      <c r="T9" s="609">
        <v>1399</v>
      </c>
      <c r="U9" s="609">
        <v>235</v>
      </c>
      <c r="V9" s="609">
        <v>190</v>
      </c>
      <c r="W9" s="610">
        <f t="shared" si="10"/>
        <v>0.1462352209085252</v>
      </c>
      <c r="X9" s="611">
        <f t="shared" si="11"/>
        <v>0.16797712651894209</v>
      </c>
      <c r="Y9" s="608">
        <v>1701</v>
      </c>
      <c r="Z9" s="609">
        <v>1648</v>
      </c>
      <c r="AA9" s="609">
        <v>1278</v>
      </c>
      <c r="AB9" s="609">
        <v>243</v>
      </c>
      <c r="AC9" s="609">
        <v>207</v>
      </c>
      <c r="AD9" s="610">
        <f t="shared" si="0"/>
        <v>0.1474514563106796</v>
      </c>
      <c r="AE9" s="611">
        <f t="shared" si="1"/>
        <v>0.19014084507042253</v>
      </c>
      <c r="AF9" s="608">
        <v>1860</v>
      </c>
      <c r="AG9" s="609">
        <v>1804</v>
      </c>
      <c r="AH9" s="609">
        <v>1376</v>
      </c>
      <c r="AI9" s="609">
        <v>211</v>
      </c>
      <c r="AJ9" s="609">
        <v>188</v>
      </c>
      <c r="AK9" s="610">
        <f t="shared" si="2"/>
        <v>0.11696230598669623</v>
      </c>
      <c r="AL9" s="611">
        <f t="shared" si="3"/>
        <v>0.15334302325581395</v>
      </c>
      <c r="AM9" s="608">
        <v>1715</v>
      </c>
      <c r="AN9" s="609">
        <v>1647</v>
      </c>
      <c r="AO9" s="609">
        <v>1162</v>
      </c>
      <c r="AP9" s="609">
        <v>213</v>
      </c>
      <c r="AQ9" s="609">
        <v>191</v>
      </c>
      <c r="AR9" s="610">
        <f t="shared" si="4"/>
        <v>0.12932604735883424</v>
      </c>
      <c r="AS9" s="611">
        <f t="shared" si="5"/>
        <v>0.18330464716006883</v>
      </c>
    </row>
    <row r="10" spans="1:45" s="2" customFormat="1" x14ac:dyDescent="0.25">
      <c r="A10" s="605" t="s">
        <v>151</v>
      </c>
      <c r="B10" s="606" t="s">
        <v>159</v>
      </c>
      <c r="C10" s="607" t="s">
        <v>160</v>
      </c>
      <c r="D10" s="608">
        <v>1720</v>
      </c>
      <c r="E10" s="609">
        <v>1402</v>
      </c>
      <c r="F10" s="609">
        <v>1105</v>
      </c>
      <c r="G10" s="609">
        <v>439</v>
      </c>
      <c r="H10" s="609">
        <v>278</v>
      </c>
      <c r="I10" s="610">
        <f t="shared" si="6"/>
        <v>0.31312410841654781</v>
      </c>
      <c r="J10" s="611">
        <f t="shared" si="7"/>
        <v>0.39728506787330314</v>
      </c>
      <c r="K10" s="608">
        <v>1714</v>
      </c>
      <c r="L10" s="609">
        <v>1397</v>
      </c>
      <c r="M10" s="609">
        <v>1143</v>
      </c>
      <c r="N10" s="609">
        <v>454</v>
      </c>
      <c r="O10" s="609">
        <v>261</v>
      </c>
      <c r="P10" s="610">
        <f t="shared" si="8"/>
        <v>0.32498210450966358</v>
      </c>
      <c r="Q10" s="611">
        <f t="shared" si="9"/>
        <v>0.39720034995625547</v>
      </c>
      <c r="R10" s="608">
        <v>1820</v>
      </c>
      <c r="S10" s="609">
        <v>1470</v>
      </c>
      <c r="T10" s="609">
        <v>1219</v>
      </c>
      <c r="U10" s="609">
        <v>475</v>
      </c>
      <c r="V10" s="609">
        <v>292</v>
      </c>
      <c r="W10" s="610">
        <f t="shared" si="10"/>
        <v>0.3231292517006803</v>
      </c>
      <c r="X10" s="611">
        <f t="shared" si="11"/>
        <v>0.38966365873666942</v>
      </c>
      <c r="Y10" s="608">
        <v>1791</v>
      </c>
      <c r="Z10" s="609">
        <v>1453</v>
      </c>
      <c r="AA10" s="609">
        <v>1270</v>
      </c>
      <c r="AB10" s="609">
        <v>409</v>
      </c>
      <c r="AC10" s="609">
        <v>230</v>
      </c>
      <c r="AD10" s="610">
        <f t="shared" si="0"/>
        <v>0.28148657949070888</v>
      </c>
      <c r="AE10" s="611">
        <f t="shared" si="1"/>
        <v>0.32204724409448821</v>
      </c>
      <c r="AF10" s="608">
        <v>1710</v>
      </c>
      <c r="AG10" s="609">
        <v>1399</v>
      </c>
      <c r="AH10" s="609">
        <v>1210</v>
      </c>
      <c r="AI10" s="609">
        <v>415</v>
      </c>
      <c r="AJ10" s="609">
        <v>265</v>
      </c>
      <c r="AK10" s="610">
        <f t="shared" si="2"/>
        <v>0.29664045746962114</v>
      </c>
      <c r="AL10" s="611">
        <f t="shared" si="3"/>
        <v>0.34297520661157027</v>
      </c>
      <c r="AM10" s="608">
        <v>1921</v>
      </c>
      <c r="AN10" s="609">
        <v>1561</v>
      </c>
      <c r="AO10" s="609">
        <v>1253</v>
      </c>
      <c r="AP10" s="609">
        <v>423</v>
      </c>
      <c r="AQ10" s="609">
        <v>275</v>
      </c>
      <c r="AR10" s="610">
        <f t="shared" si="4"/>
        <v>0.27098014093529788</v>
      </c>
      <c r="AS10" s="611">
        <f t="shared" si="5"/>
        <v>0.33758978451715882</v>
      </c>
    </row>
    <row r="11" spans="1:45" s="2" customFormat="1" x14ac:dyDescent="0.25">
      <c r="A11" s="605" t="s">
        <v>151</v>
      </c>
      <c r="B11" s="606" t="s">
        <v>161</v>
      </c>
      <c r="C11" s="607" t="s">
        <v>162</v>
      </c>
      <c r="D11" s="608">
        <v>1933</v>
      </c>
      <c r="E11" s="609">
        <v>1612</v>
      </c>
      <c r="F11" s="609">
        <v>1389</v>
      </c>
      <c r="G11" s="609">
        <v>437</v>
      </c>
      <c r="H11" s="609">
        <v>256</v>
      </c>
      <c r="I11" s="610">
        <f t="shared" si="6"/>
        <v>0.27109181141439204</v>
      </c>
      <c r="J11" s="611">
        <f t="shared" si="7"/>
        <v>0.31461483081353492</v>
      </c>
      <c r="K11" s="608">
        <v>1773</v>
      </c>
      <c r="L11" s="609">
        <v>1513</v>
      </c>
      <c r="M11" s="609">
        <v>1188</v>
      </c>
      <c r="N11" s="609">
        <v>425</v>
      </c>
      <c r="O11" s="609">
        <v>292</v>
      </c>
      <c r="P11" s="610">
        <f t="shared" si="8"/>
        <v>0.2808988764044944</v>
      </c>
      <c r="Q11" s="611">
        <f t="shared" si="9"/>
        <v>0.35774410774410775</v>
      </c>
      <c r="R11" s="608">
        <v>1933</v>
      </c>
      <c r="S11" s="609">
        <v>1606</v>
      </c>
      <c r="T11" s="609">
        <v>1305</v>
      </c>
      <c r="U11" s="609">
        <v>409</v>
      </c>
      <c r="V11" s="609">
        <v>255</v>
      </c>
      <c r="W11" s="610">
        <f t="shared" si="10"/>
        <v>0.25466998754669989</v>
      </c>
      <c r="X11" s="611">
        <f t="shared" si="11"/>
        <v>0.31340996168582375</v>
      </c>
      <c r="Y11" s="608">
        <v>2132</v>
      </c>
      <c r="Z11" s="609">
        <v>1781</v>
      </c>
      <c r="AA11" s="609">
        <v>1252</v>
      </c>
      <c r="AB11" s="609">
        <v>381</v>
      </c>
      <c r="AC11" s="609">
        <v>282</v>
      </c>
      <c r="AD11" s="610">
        <f t="shared" si="0"/>
        <v>0.21392476137001684</v>
      </c>
      <c r="AE11" s="611">
        <f t="shared" si="1"/>
        <v>0.30431309904153353</v>
      </c>
      <c r="AF11" s="608">
        <v>1739</v>
      </c>
      <c r="AG11" s="609">
        <v>1453</v>
      </c>
      <c r="AH11" s="609">
        <v>1280</v>
      </c>
      <c r="AI11" s="609">
        <v>386</v>
      </c>
      <c r="AJ11" s="609">
        <v>237</v>
      </c>
      <c r="AK11" s="610">
        <f t="shared" si="2"/>
        <v>0.26565726083964214</v>
      </c>
      <c r="AL11" s="611">
        <f t="shared" si="3"/>
        <v>0.30156250000000001</v>
      </c>
      <c r="AM11" s="608">
        <v>1812</v>
      </c>
      <c r="AN11" s="609">
        <v>1534</v>
      </c>
      <c r="AO11" s="609">
        <v>1258</v>
      </c>
      <c r="AP11" s="609">
        <v>373</v>
      </c>
      <c r="AQ11" s="609">
        <v>237</v>
      </c>
      <c r="AR11" s="610">
        <f t="shared" si="4"/>
        <v>0.24315514993481094</v>
      </c>
      <c r="AS11" s="611">
        <f t="shared" si="5"/>
        <v>0.29650238473767887</v>
      </c>
    </row>
    <row r="12" spans="1:45" s="2" customFormat="1" x14ac:dyDescent="0.25">
      <c r="A12" s="605" t="s">
        <v>151</v>
      </c>
      <c r="B12" s="606" t="s">
        <v>163</v>
      </c>
      <c r="C12" s="607" t="s">
        <v>164</v>
      </c>
      <c r="D12" s="608">
        <v>1017</v>
      </c>
      <c r="E12" s="609">
        <v>947</v>
      </c>
      <c r="F12" s="609">
        <v>825</v>
      </c>
      <c r="G12" s="609">
        <v>494</v>
      </c>
      <c r="H12" s="609">
        <v>320</v>
      </c>
      <c r="I12" s="610">
        <f t="shared" si="6"/>
        <v>0.52164730728616682</v>
      </c>
      <c r="J12" s="611">
        <f t="shared" si="7"/>
        <v>0.59878787878787876</v>
      </c>
      <c r="K12" s="608">
        <v>1057</v>
      </c>
      <c r="L12" s="609">
        <v>987</v>
      </c>
      <c r="M12" s="609">
        <v>878</v>
      </c>
      <c r="N12" s="609">
        <v>526</v>
      </c>
      <c r="O12" s="609">
        <v>352</v>
      </c>
      <c r="P12" s="610">
        <f t="shared" si="8"/>
        <v>0.53292806484295852</v>
      </c>
      <c r="Q12" s="611">
        <f t="shared" si="9"/>
        <v>0.59908883826879267</v>
      </c>
      <c r="R12" s="608">
        <v>883</v>
      </c>
      <c r="S12" s="609">
        <v>816</v>
      </c>
      <c r="T12" s="609">
        <v>735</v>
      </c>
      <c r="U12" s="609">
        <v>534</v>
      </c>
      <c r="V12" s="609">
        <v>391</v>
      </c>
      <c r="W12" s="610">
        <f t="shared" si="10"/>
        <v>0.65441176470588236</v>
      </c>
      <c r="X12" s="611">
        <f t="shared" si="11"/>
        <v>0.72653061224489801</v>
      </c>
      <c r="Y12" s="608">
        <v>1236</v>
      </c>
      <c r="Z12" s="609">
        <v>1155</v>
      </c>
      <c r="AA12" s="609">
        <v>997</v>
      </c>
      <c r="AB12" s="609">
        <v>382</v>
      </c>
      <c r="AC12" s="609">
        <v>315</v>
      </c>
      <c r="AD12" s="610">
        <f t="shared" si="0"/>
        <v>0.33073593073593072</v>
      </c>
      <c r="AE12" s="611">
        <f t="shared" si="1"/>
        <v>0.38314944834503512</v>
      </c>
      <c r="AF12" s="608">
        <v>1236</v>
      </c>
      <c r="AG12" s="609">
        <v>1107</v>
      </c>
      <c r="AH12" s="609">
        <v>954</v>
      </c>
      <c r="AI12" s="609">
        <v>485</v>
      </c>
      <c r="AJ12" s="609">
        <v>312</v>
      </c>
      <c r="AK12" s="610">
        <f t="shared" si="2"/>
        <v>0.43812104787714545</v>
      </c>
      <c r="AL12" s="611">
        <f t="shared" si="3"/>
        <v>0.50838574423480087</v>
      </c>
      <c r="AM12" s="608">
        <v>1111</v>
      </c>
      <c r="AN12" s="609">
        <v>1006</v>
      </c>
      <c r="AO12" s="609">
        <v>845</v>
      </c>
      <c r="AP12" s="609">
        <v>400</v>
      </c>
      <c r="AQ12" s="609">
        <v>307</v>
      </c>
      <c r="AR12" s="610">
        <f t="shared" si="4"/>
        <v>0.39761431411530818</v>
      </c>
      <c r="AS12" s="611">
        <f t="shared" si="5"/>
        <v>0.47337278106508873</v>
      </c>
    </row>
    <row r="13" spans="1:45" s="2" customFormat="1" x14ac:dyDescent="0.25">
      <c r="A13" s="605" t="s">
        <v>151</v>
      </c>
      <c r="B13" s="606" t="s">
        <v>165</v>
      </c>
      <c r="C13" s="607" t="s">
        <v>166</v>
      </c>
      <c r="D13" s="608">
        <v>8451</v>
      </c>
      <c r="E13" s="609">
        <v>5853</v>
      </c>
      <c r="F13" s="609">
        <v>4784</v>
      </c>
      <c r="G13" s="609">
        <v>1669</v>
      </c>
      <c r="H13" s="609">
        <v>1386</v>
      </c>
      <c r="I13" s="610">
        <f t="shared" si="6"/>
        <v>0.28515291303604989</v>
      </c>
      <c r="J13" s="611">
        <f t="shared" si="7"/>
        <v>0.34887123745819398</v>
      </c>
      <c r="K13" s="608">
        <v>8233</v>
      </c>
      <c r="L13" s="609">
        <v>5804</v>
      </c>
      <c r="M13" s="609">
        <v>4865</v>
      </c>
      <c r="N13" s="609">
        <v>1676</v>
      </c>
      <c r="O13" s="609">
        <v>1395</v>
      </c>
      <c r="P13" s="610">
        <f t="shared" si="8"/>
        <v>0.28876636802205374</v>
      </c>
      <c r="Q13" s="611">
        <f t="shared" si="9"/>
        <v>0.34450154162384378</v>
      </c>
      <c r="R13" s="608">
        <v>7893</v>
      </c>
      <c r="S13" s="609">
        <v>5537</v>
      </c>
      <c r="T13" s="609">
        <v>4556</v>
      </c>
      <c r="U13" s="609">
        <v>1368</v>
      </c>
      <c r="V13" s="609">
        <v>1133</v>
      </c>
      <c r="W13" s="610">
        <f t="shared" si="10"/>
        <v>0.24706519776052013</v>
      </c>
      <c r="X13" s="611">
        <f t="shared" si="11"/>
        <v>0.30026338893766463</v>
      </c>
      <c r="Y13" s="608">
        <v>7734</v>
      </c>
      <c r="Z13" s="609">
        <v>5526</v>
      </c>
      <c r="AA13" s="609">
        <v>4417</v>
      </c>
      <c r="AB13" s="609">
        <v>1291</v>
      </c>
      <c r="AC13" s="609">
        <v>1080</v>
      </c>
      <c r="AD13" s="610">
        <f t="shared" si="0"/>
        <v>0.23362287368802026</v>
      </c>
      <c r="AE13" s="611">
        <f t="shared" si="1"/>
        <v>0.29227982793751417</v>
      </c>
      <c r="AF13" s="608">
        <v>7065</v>
      </c>
      <c r="AG13" s="609">
        <v>5010</v>
      </c>
      <c r="AH13" s="609">
        <v>3968</v>
      </c>
      <c r="AI13" s="609">
        <v>1083</v>
      </c>
      <c r="AJ13" s="609">
        <v>896</v>
      </c>
      <c r="AK13" s="610">
        <f t="shared" si="2"/>
        <v>0.21616766467065868</v>
      </c>
      <c r="AL13" s="611">
        <f t="shared" si="3"/>
        <v>0.2729334677419355</v>
      </c>
      <c r="AM13" s="608">
        <v>6147</v>
      </c>
      <c r="AN13" s="609">
        <v>4309</v>
      </c>
      <c r="AO13" s="609">
        <v>3445</v>
      </c>
      <c r="AP13" s="609">
        <v>1098</v>
      </c>
      <c r="AQ13" s="609">
        <v>918</v>
      </c>
      <c r="AR13" s="610">
        <f t="shared" si="4"/>
        <v>0.25481550243676027</v>
      </c>
      <c r="AS13" s="611">
        <f t="shared" si="5"/>
        <v>0.31872278664731496</v>
      </c>
    </row>
    <row r="14" spans="1:45" s="2" customFormat="1" x14ac:dyDescent="0.25">
      <c r="A14" s="605" t="s">
        <v>151</v>
      </c>
      <c r="B14" s="606" t="s">
        <v>167</v>
      </c>
      <c r="C14" s="607" t="s">
        <v>168</v>
      </c>
      <c r="D14" s="608">
        <v>4399</v>
      </c>
      <c r="E14" s="609">
        <v>4399</v>
      </c>
      <c r="F14" s="609">
        <v>4141</v>
      </c>
      <c r="G14" s="609">
        <v>836</v>
      </c>
      <c r="H14" s="609">
        <v>703</v>
      </c>
      <c r="I14" s="610">
        <f t="shared" si="6"/>
        <v>0.19004319163446237</v>
      </c>
      <c r="J14" s="611">
        <f t="shared" si="7"/>
        <v>0.2018836029944458</v>
      </c>
      <c r="K14" s="608">
        <v>4095</v>
      </c>
      <c r="L14" s="609">
        <v>4095</v>
      </c>
      <c r="M14" s="609">
        <v>3888</v>
      </c>
      <c r="N14" s="609">
        <v>869</v>
      </c>
      <c r="O14" s="609">
        <v>763</v>
      </c>
      <c r="P14" s="610">
        <f t="shared" si="8"/>
        <v>0.21221001221001221</v>
      </c>
      <c r="Q14" s="611">
        <f t="shared" si="9"/>
        <v>0.2235082304526749</v>
      </c>
      <c r="R14" s="608">
        <v>3549</v>
      </c>
      <c r="S14" s="609">
        <v>3549</v>
      </c>
      <c r="T14" s="609">
        <v>3356</v>
      </c>
      <c r="U14" s="609">
        <v>834</v>
      </c>
      <c r="V14" s="609">
        <v>726</v>
      </c>
      <c r="W14" s="610">
        <f t="shared" si="10"/>
        <v>0.23499577345731193</v>
      </c>
      <c r="X14" s="611">
        <f t="shared" si="11"/>
        <v>0.24851013110846246</v>
      </c>
      <c r="Y14" s="608">
        <v>3422</v>
      </c>
      <c r="Z14" s="609">
        <v>3422</v>
      </c>
      <c r="AA14" s="609">
        <v>3422</v>
      </c>
      <c r="AB14" s="609">
        <v>814</v>
      </c>
      <c r="AC14" s="609">
        <v>703</v>
      </c>
      <c r="AD14" s="610">
        <f t="shared" si="0"/>
        <v>0.23787258912916423</v>
      </c>
      <c r="AE14" s="611">
        <f t="shared" si="1"/>
        <v>0.23787258912916423</v>
      </c>
      <c r="AF14" s="608">
        <v>3240</v>
      </c>
      <c r="AG14" s="609">
        <v>3240</v>
      </c>
      <c r="AH14" s="609">
        <v>3240</v>
      </c>
      <c r="AI14" s="609">
        <v>801</v>
      </c>
      <c r="AJ14" s="609">
        <v>702</v>
      </c>
      <c r="AK14" s="610">
        <f t="shared" si="2"/>
        <v>0.24722222222222223</v>
      </c>
      <c r="AL14" s="611">
        <f t="shared" si="3"/>
        <v>0.24722222222222223</v>
      </c>
      <c r="AM14" s="608">
        <v>3068</v>
      </c>
      <c r="AN14" s="609">
        <v>3068</v>
      </c>
      <c r="AO14" s="609">
        <v>3067</v>
      </c>
      <c r="AP14" s="609">
        <v>683</v>
      </c>
      <c r="AQ14" s="609">
        <v>609</v>
      </c>
      <c r="AR14" s="610">
        <f t="shared" si="4"/>
        <v>0.22262059973924381</v>
      </c>
      <c r="AS14" s="611">
        <f t="shared" si="5"/>
        <v>0.22269318552331269</v>
      </c>
    </row>
    <row r="15" spans="1:45" s="2" customFormat="1" x14ac:dyDescent="0.25">
      <c r="A15" s="605" t="s">
        <v>151</v>
      </c>
      <c r="B15" s="606" t="s">
        <v>169</v>
      </c>
      <c r="C15" s="607" t="s">
        <v>170</v>
      </c>
      <c r="D15" s="608">
        <v>6999</v>
      </c>
      <c r="E15" s="609">
        <v>5016</v>
      </c>
      <c r="F15" s="609">
        <v>4657</v>
      </c>
      <c r="G15" s="609">
        <v>1103</v>
      </c>
      <c r="H15" s="609">
        <v>757</v>
      </c>
      <c r="I15" s="610">
        <f t="shared" si="6"/>
        <v>0.21989633173843701</v>
      </c>
      <c r="J15" s="611">
        <f t="shared" si="7"/>
        <v>0.23684775606613701</v>
      </c>
      <c r="K15" s="608">
        <v>6193</v>
      </c>
      <c r="L15" s="609">
        <v>4621</v>
      </c>
      <c r="M15" s="609">
        <v>4255</v>
      </c>
      <c r="N15" s="609">
        <v>1107</v>
      </c>
      <c r="O15" s="609">
        <v>758</v>
      </c>
      <c r="P15" s="610">
        <f t="shared" si="8"/>
        <v>0.23955853711317895</v>
      </c>
      <c r="Q15" s="611">
        <f t="shared" si="9"/>
        <v>0.26016451233842536</v>
      </c>
      <c r="R15" s="608">
        <v>4695</v>
      </c>
      <c r="S15" s="609">
        <v>3649</v>
      </c>
      <c r="T15" s="609">
        <v>3007</v>
      </c>
      <c r="U15" s="609">
        <v>1037</v>
      </c>
      <c r="V15" s="609">
        <v>754</v>
      </c>
      <c r="W15" s="610">
        <f t="shared" si="10"/>
        <v>0.28418744861605921</v>
      </c>
      <c r="X15" s="611">
        <f t="shared" si="11"/>
        <v>0.34486198869304957</v>
      </c>
      <c r="Y15" s="608">
        <v>4699</v>
      </c>
      <c r="Z15" s="609">
        <v>3584</v>
      </c>
      <c r="AA15" s="609">
        <v>2946</v>
      </c>
      <c r="AB15" s="609">
        <v>1010</v>
      </c>
      <c r="AC15" s="609">
        <v>739</v>
      </c>
      <c r="AD15" s="610">
        <f t="shared" si="0"/>
        <v>0.2818080357142857</v>
      </c>
      <c r="AE15" s="611">
        <f t="shared" si="1"/>
        <v>0.34283774609640189</v>
      </c>
      <c r="AF15" s="608">
        <v>4813</v>
      </c>
      <c r="AG15" s="609">
        <v>3729</v>
      </c>
      <c r="AH15" s="609">
        <v>3237</v>
      </c>
      <c r="AI15" s="609">
        <v>908</v>
      </c>
      <c r="AJ15" s="609">
        <v>662</v>
      </c>
      <c r="AK15" s="610">
        <f t="shared" si="2"/>
        <v>0.24349691606328774</v>
      </c>
      <c r="AL15" s="611">
        <f t="shared" si="3"/>
        <v>0.28050664195242508</v>
      </c>
      <c r="AM15" s="608">
        <v>3868</v>
      </c>
      <c r="AN15" s="609">
        <v>3033</v>
      </c>
      <c r="AO15" s="609">
        <v>2643</v>
      </c>
      <c r="AP15" s="609">
        <v>890</v>
      </c>
      <c r="AQ15" s="609">
        <v>658</v>
      </c>
      <c r="AR15" s="610">
        <f t="shared" si="4"/>
        <v>0.29343883943290472</v>
      </c>
      <c r="AS15" s="611">
        <f t="shared" si="5"/>
        <v>0.3367385546727204</v>
      </c>
    </row>
    <row r="16" spans="1:45" s="2" customFormat="1" x14ac:dyDescent="0.25">
      <c r="A16" s="605" t="s">
        <v>151</v>
      </c>
      <c r="B16" s="606" t="s">
        <v>171</v>
      </c>
      <c r="C16" s="612" t="s">
        <v>172</v>
      </c>
      <c r="D16" s="613">
        <v>2601</v>
      </c>
      <c r="E16" s="609">
        <v>2601</v>
      </c>
      <c r="F16" s="609">
        <v>2405</v>
      </c>
      <c r="G16" s="609">
        <v>1170</v>
      </c>
      <c r="H16" s="609">
        <v>749</v>
      </c>
      <c r="I16" s="610">
        <f t="shared" si="6"/>
        <v>0.44982698961937717</v>
      </c>
      <c r="J16" s="611">
        <f t="shared" si="7"/>
        <v>0.48648648648648651</v>
      </c>
      <c r="K16" s="613">
        <v>2591</v>
      </c>
      <c r="L16" s="609">
        <v>2591</v>
      </c>
      <c r="M16" s="609">
        <v>2388</v>
      </c>
      <c r="N16" s="609">
        <v>1054</v>
      </c>
      <c r="O16" s="609">
        <v>666</v>
      </c>
      <c r="P16" s="610">
        <f t="shared" si="8"/>
        <v>0.4067927441142416</v>
      </c>
      <c r="Q16" s="611">
        <f t="shared" si="9"/>
        <v>0.44137353433835846</v>
      </c>
      <c r="R16" s="613">
        <v>2439</v>
      </c>
      <c r="S16" s="609">
        <v>2439</v>
      </c>
      <c r="T16" s="609">
        <v>2229</v>
      </c>
      <c r="U16" s="609">
        <v>686</v>
      </c>
      <c r="V16" s="609">
        <v>686</v>
      </c>
      <c r="W16" s="610">
        <f t="shared" si="10"/>
        <v>0.2812628126281263</v>
      </c>
      <c r="X16" s="611">
        <f t="shared" si="11"/>
        <v>0.30776132794975325</v>
      </c>
      <c r="Y16" s="613">
        <v>2276</v>
      </c>
      <c r="Z16" s="609">
        <v>2273</v>
      </c>
      <c r="AA16" s="609">
        <v>2044</v>
      </c>
      <c r="AB16" s="609">
        <v>703</v>
      </c>
      <c r="AC16" s="609">
        <v>703</v>
      </c>
      <c r="AD16" s="610">
        <f t="shared" si="0"/>
        <v>0.30928288605367354</v>
      </c>
      <c r="AE16" s="611">
        <f t="shared" si="1"/>
        <v>0.34393346379647749</v>
      </c>
      <c r="AF16" s="613">
        <v>2094</v>
      </c>
      <c r="AG16" s="609">
        <v>2090</v>
      </c>
      <c r="AH16" s="609">
        <v>1907</v>
      </c>
      <c r="AI16" s="609">
        <v>671</v>
      </c>
      <c r="AJ16" s="609">
        <v>671</v>
      </c>
      <c r="AK16" s="610">
        <f t="shared" si="2"/>
        <v>0.32105263157894737</v>
      </c>
      <c r="AL16" s="611">
        <f t="shared" si="3"/>
        <v>0.35186156266386998</v>
      </c>
      <c r="AM16" s="613">
        <v>1899</v>
      </c>
      <c r="AN16" s="609">
        <v>1895</v>
      </c>
      <c r="AO16" s="609">
        <v>1743</v>
      </c>
      <c r="AP16" s="609">
        <v>695</v>
      </c>
      <c r="AQ16" s="609">
        <v>651</v>
      </c>
      <c r="AR16" s="610">
        <f t="shared" si="4"/>
        <v>0.36675461741424803</v>
      </c>
      <c r="AS16" s="611">
        <f t="shared" si="5"/>
        <v>0.39873780837636258</v>
      </c>
    </row>
    <row r="17" spans="1:45" s="2" customFormat="1" x14ac:dyDescent="0.25">
      <c r="A17" s="605" t="s">
        <v>151</v>
      </c>
      <c r="B17" s="606" t="s">
        <v>173</v>
      </c>
      <c r="C17" s="607" t="s">
        <v>174</v>
      </c>
      <c r="D17" s="608">
        <v>262</v>
      </c>
      <c r="E17" s="609">
        <v>260</v>
      </c>
      <c r="F17" s="609">
        <v>234</v>
      </c>
      <c r="G17" s="609">
        <v>203</v>
      </c>
      <c r="H17" s="609">
        <v>171</v>
      </c>
      <c r="I17" s="610">
        <f t="shared" si="6"/>
        <v>0.78076923076923077</v>
      </c>
      <c r="J17" s="611">
        <f t="shared" si="7"/>
        <v>0.86752136752136755</v>
      </c>
      <c r="K17" s="608">
        <v>327</v>
      </c>
      <c r="L17" s="609">
        <v>305</v>
      </c>
      <c r="M17" s="609">
        <v>253</v>
      </c>
      <c r="N17" s="609">
        <v>206</v>
      </c>
      <c r="O17" s="609">
        <v>183</v>
      </c>
      <c r="P17" s="610">
        <f t="shared" si="8"/>
        <v>0.67540983606557381</v>
      </c>
      <c r="Q17" s="611">
        <f t="shared" si="9"/>
        <v>0.81422924901185767</v>
      </c>
      <c r="R17" s="608">
        <v>295</v>
      </c>
      <c r="S17" s="609">
        <v>276</v>
      </c>
      <c r="T17" s="609">
        <v>234</v>
      </c>
      <c r="U17" s="609">
        <v>185</v>
      </c>
      <c r="V17" s="609">
        <v>166</v>
      </c>
      <c r="W17" s="610">
        <f t="shared" si="10"/>
        <v>0.67028985507246375</v>
      </c>
      <c r="X17" s="611">
        <f t="shared" si="11"/>
        <v>0.79059829059829057</v>
      </c>
      <c r="Y17" s="608">
        <v>262</v>
      </c>
      <c r="Z17" s="609">
        <v>247</v>
      </c>
      <c r="AA17" s="609">
        <v>201</v>
      </c>
      <c r="AB17" s="609">
        <v>168</v>
      </c>
      <c r="AC17" s="609">
        <v>149</v>
      </c>
      <c r="AD17" s="610">
        <f t="shared" si="0"/>
        <v>0.68016194331983804</v>
      </c>
      <c r="AE17" s="611">
        <f t="shared" si="1"/>
        <v>0.83582089552238803</v>
      </c>
      <c r="AF17" s="608">
        <v>271</v>
      </c>
      <c r="AG17" s="609">
        <v>252</v>
      </c>
      <c r="AH17" s="609">
        <v>210</v>
      </c>
      <c r="AI17" s="609">
        <v>154</v>
      </c>
      <c r="AJ17" s="609">
        <v>141</v>
      </c>
      <c r="AK17" s="610">
        <f t="shared" si="2"/>
        <v>0.61111111111111116</v>
      </c>
      <c r="AL17" s="611">
        <f t="shared" si="3"/>
        <v>0.73333333333333328</v>
      </c>
      <c r="AM17" s="608">
        <v>246</v>
      </c>
      <c r="AN17" s="609">
        <v>231</v>
      </c>
      <c r="AO17" s="609">
        <v>167</v>
      </c>
      <c r="AP17" s="609">
        <v>141</v>
      </c>
      <c r="AQ17" s="609">
        <v>126</v>
      </c>
      <c r="AR17" s="610">
        <f t="shared" si="4"/>
        <v>0.61038961038961037</v>
      </c>
      <c r="AS17" s="611">
        <f t="shared" si="5"/>
        <v>0.84431137724550898</v>
      </c>
    </row>
    <row r="18" spans="1:45" s="2" customFormat="1" x14ac:dyDescent="0.25">
      <c r="A18" s="605" t="s">
        <v>151</v>
      </c>
      <c r="B18" s="606" t="s">
        <v>175</v>
      </c>
      <c r="C18" s="607" t="s">
        <v>176</v>
      </c>
      <c r="D18" s="608">
        <v>366</v>
      </c>
      <c r="E18" s="609">
        <v>363</v>
      </c>
      <c r="F18" s="609">
        <v>302</v>
      </c>
      <c r="G18" s="609">
        <v>269</v>
      </c>
      <c r="H18" s="609">
        <v>235</v>
      </c>
      <c r="I18" s="610">
        <f t="shared" si="6"/>
        <v>0.74104683195592291</v>
      </c>
      <c r="J18" s="611">
        <f t="shared" si="7"/>
        <v>0.89072847682119205</v>
      </c>
      <c r="K18" s="608">
        <v>342</v>
      </c>
      <c r="L18" s="609">
        <v>332</v>
      </c>
      <c r="M18" s="609">
        <v>296</v>
      </c>
      <c r="N18" s="609">
        <v>272</v>
      </c>
      <c r="O18" s="609">
        <v>216</v>
      </c>
      <c r="P18" s="610">
        <f t="shared" si="8"/>
        <v>0.81927710843373491</v>
      </c>
      <c r="Q18" s="611">
        <f t="shared" si="9"/>
        <v>0.91891891891891897</v>
      </c>
      <c r="R18" s="608">
        <v>342</v>
      </c>
      <c r="S18" s="609">
        <v>338</v>
      </c>
      <c r="T18" s="609">
        <v>296</v>
      </c>
      <c r="U18" s="609">
        <v>234</v>
      </c>
      <c r="V18" s="609">
        <v>200</v>
      </c>
      <c r="W18" s="610">
        <f t="shared" si="10"/>
        <v>0.69230769230769229</v>
      </c>
      <c r="X18" s="611">
        <f t="shared" si="11"/>
        <v>0.79054054054054057</v>
      </c>
      <c r="Y18" s="608">
        <v>261</v>
      </c>
      <c r="Z18" s="609">
        <v>258</v>
      </c>
      <c r="AA18" s="609">
        <v>245</v>
      </c>
      <c r="AB18" s="609">
        <v>228</v>
      </c>
      <c r="AC18" s="609">
        <v>172</v>
      </c>
      <c r="AD18" s="610">
        <f t="shared" si="0"/>
        <v>0.88372093023255816</v>
      </c>
      <c r="AE18" s="611">
        <f t="shared" si="1"/>
        <v>0.93061224489795913</v>
      </c>
      <c r="AF18" s="608">
        <v>281</v>
      </c>
      <c r="AG18" s="609">
        <v>274</v>
      </c>
      <c r="AH18" s="609">
        <v>239</v>
      </c>
      <c r="AI18" s="609">
        <v>182</v>
      </c>
      <c r="AJ18" s="609">
        <v>163</v>
      </c>
      <c r="AK18" s="610">
        <f t="shared" si="2"/>
        <v>0.66423357664233573</v>
      </c>
      <c r="AL18" s="611">
        <f t="shared" si="3"/>
        <v>0.7615062761506276</v>
      </c>
      <c r="AM18" s="608">
        <v>220</v>
      </c>
      <c r="AN18" s="609">
        <v>219</v>
      </c>
      <c r="AO18" s="609">
        <v>185</v>
      </c>
      <c r="AP18" s="609">
        <v>172</v>
      </c>
      <c r="AQ18" s="609">
        <v>159</v>
      </c>
      <c r="AR18" s="610">
        <f t="shared" si="4"/>
        <v>0.78538812785388123</v>
      </c>
      <c r="AS18" s="611">
        <f t="shared" si="5"/>
        <v>0.92972972972972978</v>
      </c>
    </row>
    <row r="19" spans="1:45" s="2" customFormat="1" x14ac:dyDescent="0.25">
      <c r="A19" s="605" t="s">
        <v>151</v>
      </c>
      <c r="B19" s="606" t="s">
        <v>177</v>
      </c>
      <c r="C19" s="607" t="s">
        <v>178</v>
      </c>
      <c r="D19" s="608">
        <v>479</v>
      </c>
      <c r="E19" s="609">
        <v>398</v>
      </c>
      <c r="F19" s="609">
        <v>355</v>
      </c>
      <c r="G19" s="609">
        <v>339</v>
      </c>
      <c r="H19" s="609">
        <v>262</v>
      </c>
      <c r="I19" s="610">
        <f t="shared" si="6"/>
        <v>0.85175879396984921</v>
      </c>
      <c r="J19" s="611">
        <f t="shared" si="7"/>
        <v>0.95492957746478868</v>
      </c>
      <c r="K19" s="608">
        <v>453</v>
      </c>
      <c r="L19" s="609">
        <v>402</v>
      </c>
      <c r="M19" s="609">
        <v>372</v>
      </c>
      <c r="N19" s="609">
        <v>355</v>
      </c>
      <c r="O19" s="609">
        <v>302</v>
      </c>
      <c r="P19" s="610">
        <f t="shared" si="8"/>
        <v>0.88308457711442789</v>
      </c>
      <c r="Q19" s="611">
        <f t="shared" si="9"/>
        <v>0.95430107526881724</v>
      </c>
      <c r="R19" s="608">
        <v>418</v>
      </c>
      <c r="S19" s="609">
        <v>367</v>
      </c>
      <c r="T19" s="609">
        <v>323</v>
      </c>
      <c r="U19" s="609">
        <v>318</v>
      </c>
      <c r="V19" s="609">
        <v>259</v>
      </c>
      <c r="W19" s="610">
        <f t="shared" si="10"/>
        <v>0.86648501362397823</v>
      </c>
      <c r="X19" s="611">
        <f t="shared" si="11"/>
        <v>0.98452012383900933</v>
      </c>
      <c r="Y19" s="608">
        <v>484</v>
      </c>
      <c r="Z19" s="609">
        <v>436</v>
      </c>
      <c r="AA19" s="609">
        <v>402</v>
      </c>
      <c r="AB19" s="609">
        <v>321</v>
      </c>
      <c r="AC19" s="609">
        <v>251</v>
      </c>
      <c r="AD19" s="610">
        <f t="shared" si="0"/>
        <v>0.73623853211009171</v>
      </c>
      <c r="AE19" s="611">
        <f t="shared" si="1"/>
        <v>0.79850746268656714</v>
      </c>
      <c r="AF19" s="608">
        <v>372</v>
      </c>
      <c r="AG19" s="609">
        <v>342</v>
      </c>
      <c r="AH19" s="609">
        <v>338</v>
      </c>
      <c r="AI19" s="609">
        <v>320</v>
      </c>
      <c r="AJ19" s="609">
        <v>276</v>
      </c>
      <c r="AK19" s="610">
        <f t="shared" si="2"/>
        <v>0.93567251461988299</v>
      </c>
      <c r="AL19" s="611">
        <f t="shared" si="3"/>
        <v>0.94674556213017746</v>
      </c>
      <c r="AM19" s="608">
        <v>319</v>
      </c>
      <c r="AN19" s="609">
        <v>308</v>
      </c>
      <c r="AO19" s="609">
        <v>308</v>
      </c>
      <c r="AP19" s="609">
        <v>277</v>
      </c>
      <c r="AQ19" s="609">
        <v>244</v>
      </c>
      <c r="AR19" s="610">
        <f t="shared" si="4"/>
        <v>0.89935064935064934</v>
      </c>
      <c r="AS19" s="611">
        <f t="shared" si="5"/>
        <v>0.89935064935064934</v>
      </c>
    </row>
    <row r="20" spans="1:45" s="2" customFormat="1" x14ac:dyDescent="0.25">
      <c r="A20" s="605" t="s">
        <v>151</v>
      </c>
      <c r="B20" s="606" t="s">
        <v>179</v>
      </c>
      <c r="C20" s="607" t="s">
        <v>180</v>
      </c>
      <c r="D20" s="608">
        <v>2714</v>
      </c>
      <c r="E20" s="609">
        <v>1987</v>
      </c>
      <c r="F20" s="609">
        <v>1524</v>
      </c>
      <c r="G20" s="609">
        <v>964</v>
      </c>
      <c r="H20" s="609">
        <v>691</v>
      </c>
      <c r="I20" s="610">
        <f t="shared" si="6"/>
        <v>0.48515349773527933</v>
      </c>
      <c r="J20" s="611">
        <f t="shared" si="7"/>
        <v>0.63254593175853013</v>
      </c>
      <c r="K20" s="608">
        <v>2685</v>
      </c>
      <c r="L20" s="609">
        <v>2028</v>
      </c>
      <c r="M20" s="609">
        <v>1617</v>
      </c>
      <c r="N20" s="609">
        <v>1130</v>
      </c>
      <c r="O20" s="609">
        <v>802</v>
      </c>
      <c r="P20" s="610">
        <f t="shared" si="8"/>
        <v>0.55719921104536485</v>
      </c>
      <c r="Q20" s="611">
        <f t="shared" si="9"/>
        <v>0.69882498453927022</v>
      </c>
      <c r="R20" s="608">
        <v>2952</v>
      </c>
      <c r="S20" s="609">
        <v>2164</v>
      </c>
      <c r="T20" s="609">
        <v>1793</v>
      </c>
      <c r="U20" s="609">
        <v>1168</v>
      </c>
      <c r="V20" s="609">
        <v>784</v>
      </c>
      <c r="W20" s="610">
        <f t="shared" si="10"/>
        <v>0.53974121996303137</v>
      </c>
      <c r="X20" s="611">
        <f t="shared" si="11"/>
        <v>0.65142219743446739</v>
      </c>
      <c r="Y20" s="608">
        <v>2791</v>
      </c>
      <c r="Z20" s="609">
        <v>2092</v>
      </c>
      <c r="AA20" s="609">
        <v>1751</v>
      </c>
      <c r="AB20" s="609">
        <v>1031</v>
      </c>
      <c r="AC20" s="609">
        <v>698</v>
      </c>
      <c r="AD20" s="610">
        <f t="shared" si="0"/>
        <v>0.49282982791586999</v>
      </c>
      <c r="AE20" s="611">
        <f t="shared" si="1"/>
        <v>0.58880639634494569</v>
      </c>
      <c r="AF20" s="608">
        <v>2636</v>
      </c>
      <c r="AG20" s="609">
        <v>1965</v>
      </c>
      <c r="AH20" s="609">
        <v>1643</v>
      </c>
      <c r="AI20" s="609">
        <v>1077</v>
      </c>
      <c r="AJ20" s="609">
        <v>735</v>
      </c>
      <c r="AK20" s="610">
        <f t="shared" si="2"/>
        <v>0.54809160305343507</v>
      </c>
      <c r="AL20" s="611">
        <f t="shared" si="3"/>
        <v>0.6555082166768107</v>
      </c>
      <c r="AM20" s="608">
        <v>2461</v>
      </c>
      <c r="AN20" s="609">
        <v>1836</v>
      </c>
      <c r="AO20" s="609">
        <v>1563</v>
      </c>
      <c r="AP20" s="609">
        <v>1114</v>
      </c>
      <c r="AQ20" s="609">
        <v>760</v>
      </c>
      <c r="AR20" s="610">
        <f t="shared" si="4"/>
        <v>0.60675381263616557</v>
      </c>
      <c r="AS20" s="611">
        <f t="shared" si="5"/>
        <v>0.71273192578374922</v>
      </c>
    </row>
    <row r="21" spans="1:45" s="2" customFormat="1" x14ac:dyDescent="0.25">
      <c r="A21" s="605" t="s">
        <v>151</v>
      </c>
      <c r="B21" s="606" t="s">
        <v>181</v>
      </c>
      <c r="C21" s="607" t="s">
        <v>182</v>
      </c>
      <c r="D21" s="608">
        <v>1611</v>
      </c>
      <c r="E21" s="609">
        <v>1575</v>
      </c>
      <c r="F21" s="609">
        <v>1575</v>
      </c>
      <c r="G21" s="609">
        <v>1165</v>
      </c>
      <c r="H21" s="609">
        <v>778</v>
      </c>
      <c r="I21" s="610">
        <f t="shared" si="6"/>
        <v>0.73968253968253972</v>
      </c>
      <c r="J21" s="611">
        <f t="shared" si="7"/>
        <v>0.73968253968253972</v>
      </c>
      <c r="K21" s="608">
        <v>1473</v>
      </c>
      <c r="L21" s="609">
        <v>1415</v>
      </c>
      <c r="M21" s="609">
        <v>1019</v>
      </c>
      <c r="N21" s="609">
        <v>1019</v>
      </c>
      <c r="O21" s="609">
        <v>655</v>
      </c>
      <c r="P21" s="610">
        <f t="shared" si="8"/>
        <v>0.7201413427561838</v>
      </c>
      <c r="Q21" s="611">
        <f t="shared" si="9"/>
        <v>1</v>
      </c>
      <c r="R21" s="608">
        <v>1133</v>
      </c>
      <c r="S21" s="609">
        <v>1027</v>
      </c>
      <c r="T21" s="609">
        <v>938</v>
      </c>
      <c r="U21" s="609">
        <v>639</v>
      </c>
      <c r="V21" s="609">
        <v>506</v>
      </c>
      <c r="W21" s="610">
        <f t="shared" si="10"/>
        <v>0.62220058422590063</v>
      </c>
      <c r="X21" s="611">
        <f t="shared" si="11"/>
        <v>0.68123667377398722</v>
      </c>
      <c r="Y21" s="608">
        <v>987</v>
      </c>
      <c r="Z21" s="609">
        <v>897</v>
      </c>
      <c r="AA21" s="609">
        <v>819</v>
      </c>
      <c r="AB21" s="609">
        <v>552</v>
      </c>
      <c r="AC21" s="609">
        <v>423</v>
      </c>
      <c r="AD21" s="610">
        <f t="shared" si="0"/>
        <v>0.61538461538461542</v>
      </c>
      <c r="AE21" s="611">
        <f t="shared" si="1"/>
        <v>0.67399267399267404</v>
      </c>
      <c r="AF21" s="608">
        <v>1071</v>
      </c>
      <c r="AG21" s="609">
        <v>963</v>
      </c>
      <c r="AH21" s="609">
        <v>856</v>
      </c>
      <c r="AI21" s="609">
        <v>518</v>
      </c>
      <c r="AJ21" s="609">
        <v>418</v>
      </c>
      <c r="AK21" s="610">
        <f t="shared" si="2"/>
        <v>0.53790238836967808</v>
      </c>
      <c r="AL21" s="611">
        <f t="shared" si="3"/>
        <v>0.60514018691588789</v>
      </c>
      <c r="AM21" s="608">
        <v>1118</v>
      </c>
      <c r="AN21" s="609">
        <v>1024</v>
      </c>
      <c r="AO21" s="609">
        <v>953</v>
      </c>
      <c r="AP21" s="609">
        <v>675</v>
      </c>
      <c r="AQ21" s="609">
        <v>525</v>
      </c>
      <c r="AR21" s="610">
        <f t="shared" si="4"/>
        <v>0.6591796875</v>
      </c>
      <c r="AS21" s="611">
        <f t="shared" si="5"/>
        <v>0.70828961175236094</v>
      </c>
    </row>
    <row r="22" spans="1:45" s="2" customFormat="1" x14ac:dyDescent="0.25">
      <c r="A22" s="605" t="s">
        <v>151</v>
      </c>
      <c r="B22" s="606" t="s">
        <v>183</v>
      </c>
      <c r="C22" s="607" t="s">
        <v>184</v>
      </c>
      <c r="D22" s="608">
        <v>4688</v>
      </c>
      <c r="E22" s="609">
        <v>3945</v>
      </c>
      <c r="F22" s="609">
        <v>3370</v>
      </c>
      <c r="G22" s="609">
        <v>1399</v>
      </c>
      <c r="H22" s="609">
        <v>1091</v>
      </c>
      <c r="I22" s="610">
        <f t="shared" si="6"/>
        <v>0.35462610899873259</v>
      </c>
      <c r="J22" s="611">
        <f t="shared" si="7"/>
        <v>0.41513353115727003</v>
      </c>
      <c r="K22" s="608">
        <v>5741</v>
      </c>
      <c r="L22" s="609">
        <v>4656</v>
      </c>
      <c r="M22" s="609">
        <v>4233</v>
      </c>
      <c r="N22" s="609">
        <v>1699</v>
      </c>
      <c r="O22" s="609">
        <v>1391</v>
      </c>
      <c r="P22" s="610">
        <f t="shared" si="8"/>
        <v>0.36490549828178692</v>
      </c>
      <c r="Q22" s="611">
        <f t="shared" si="9"/>
        <v>0.40137018662886842</v>
      </c>
      <c r="R22" s="608">
        <v>6498</v>
      </c>
      <c r="S22" s="609">
        <v>5257</v>
      </c>
      <c r="T22" s="609">
        <v>4698</v>
      </c>
      <c r="U22" s="609">
        <v>1314</v>
      </c>
      <c r="V22" s="609">
        <v>1100</v>
      </c>
      <c r="W22" s="610">
        <f t="shared" si="10"/>
        <v>0.24995244435990108</v>
      </c>
      <c r="X22" s="611">
        <f t="shared" si="11"/>
        <v>0.27969348659003829</v>
      </c>
      <c r="Y22" s="608">
        <v>5839</v>
      </c>
      <c r="Z22" s="609">
        <v>4710</v>
      </c>
      <c r="AA22" s="609">
        <v>4154</v>
      </c>
      <c r="AB22" s="609">
        <v>1274</v>
      </c>
      <c r="AC22" s="609">
        <v>1012</v>
      </c>
      <c r="AD22" s="610">
        <f t="shared" si="0"/>
        <v>0.27048832271762208</v>
      </c>
      <c r="AE22" s="611">
        <f t="shared" si="1"/>
        <v>0.30669234472797302</v>
      </c>
      <c r="AF22" s="608">
        <v>5978</v>
      </c>
      <c r="AG22" s="609">
        <v>4840</v>
      </c>
      <c r="AH22" s="609">
        <v>3987</v>
      </c>
      <c r="AI22" s="609">
        <v>1324</v>
      </c>
      <c r="AJ22" s="609">
        <v>1099</v>
      </c>
      <c r="AK22" s="610">
        <f t="shared" si="2"/>
        <v>0.27355371900826447</v>
      </c>
      <c r="AL22" s="611">
        <f t="shared" si="3"/>
        <v>0.33207925758715828</v>
      </c>
      <c r="AM22" s="608">
        <v>5878</v>
      </c>
      <c r="AN22" s="609">
        <v>4700</v>
      </c>
      <c r="AO22" s="609">
        <v>3735</v>
      </c>
      <c r="AP22" s="609">
        <v>1538</v>
      </c>
      <c r="AQ22" s="609">
        <v>1259</v>
      </c>
      <c r="AR22" s="610">
        <f t="shared" si="4"/>
        <v>0.3272340425531915</v>
      </c>
      <c r="AS22" s="611">
        <f t="shared" si="5"/>
        <v>0.41178045515394912</v>
      </c>
    </row>
    <row r="23" spans="1:45" s="2" customFormat="1" x14ac:dyDescent="0.25">
      <c r="A23" s="614" t="s">
        <v>151</v>
      </c>
      <c r="B23" s="615" t="s">
        <v>185</v>
      </c>
      <c r="C23" s="616" t="s">
        <v>186</v>
      </c>
      <c r="D23" s="617">
        <v>1649</v>
      </c>
      <c r="E23" s="618">
        <v>1479</v>
      </c>
      <c r="F23" s="618">
        <v>1174</v>
      </c>
      <c r="G23" s="618">
        <v>518</v>
      </c>
      <c r="H23" s="618">
        <v>446</v>
      </c>
      <c r="I23" s="619">
        <f t="shared" si="6"/>
        <v>0.35023664638269103</v>
      </c>
      <c r="J23" s="620">
        <f t="shared" si="7"/>
        <v>0.44122657580919933</v>
      </c>
      <c r="K23" s="617">
        <v>1725</v>
      </c>
      <c r="L23" s="618">
        <v>1542</v>
      </c>
      <c r="M23" s="618">
        <v>1259</v>
      </c>
      <c r="N23" s="618">
        <v>546</v>
      </c>
      <c r="O23" s="618">
        <v>478</v>
      </c>
      <c r="P23" s="619">
        <f t="shared" si="8"/>
        <v>0.35408560311284049</v>
      </c>
      <c r="Q23" s="620">
        <f t="shared" si="9"/>
        <v>0.43367752184273234</v>
      </c>
      <c r="R23" s="617">
        <v>1751</v>
      </c>
      <c r="S23" s="618">
        <v>1558</v>
      </c>
      <c r="T23" s="618">
        <v>1310</v>
      </c>
      <c r="U23" s="618">
        <v>524</v>
      </c>
      <c r="V23" s="618">
        <v>480</v>
      </c>
      <c r="W23" s="619">
        <f t="shared" si="10"/>
        <v>0.33632862644415917</v>
      </c>
      <c r="X23" s="620">
        <f t="shared" si="11"/>
        <v>0.4</v>
      </c>
      <c r="Y23" s="617">
        <v>2293</v>
      </c>
      <c r="Z23" s="618">
        <v>1933</v>
      </c>
      <c r="AA23" s="618">
        <v>1699</v>
      </c>
      <c r="AB23" s="618">
        <v>481</v>
      </c>
      <c r="AC23" s="618">
        <v>426</v>
      </c>
      <c r="AD23" s="619">
        <f t="shared" si="0"/>
        <v>0.24883600620796689</v>
      </c>
      <c r="AE23" s="620">
        <f t="shared" si="1"/>
        <v>0.2831077104178929</v>
      </c>
      <c r="AF23" s="617">
        <v>2295</v>
      </c>
      <c r="AG23" s="618">
        <v>1924</v>
      </c>
      <c r="AH23" s="618">
        <v>1671</v>
      </c>
      <c r="AI23" s="618">
        <v>476</v>
      </c>
      <c r="AJ23" s="618">
        <v>425</v>
      </c>
      <c r="AK23" s="619">
        <f t="shared" si="2"/>
        <v>0.24740124740124741</v>
      </c>
      <c r="AL23" s="620">
        <f t="shared" si="3"/>
        <v>0.2848593656493118</v>
      </c>
      <c r="AM23" s="617">
        <v>2356</v>
      </c>
      <c r="AN23" s="618">
        <v>1990</v>
      </c>
      <c r="AO23" s="618">
        <v>1728</v>
      </c>
      <c r="AP23" s="618">
        <v>520</v>
      </c>
      <c r="AQ23" s="618">
        <v>462</v>
      </c>
      <c r="AR23" s="619">
        <f t="shared" si="4"/>
        <v>0.2613065326633166</v>
      </c>
      <c r="AS23" s="620">
        <f t="shared" si="5"/>
        <v>0.30092592592592593</v>
      </c>
    </row>
    <row r="24" spans="1:45" s="2" customFormat="1" x14ac:dyDescent="0.25">
      <c r="A24" s="621" t="s">
        <v>187</v>
      </c>
      <c r="B24" s="622" t="s">
        <v>188</v>
      </c>
      <c r="C24" s="623"/>
      <c r="D24" s="593">
        <v>11811</v>
      </c>
      <c r="E24" s="624">
        <v>8374</v>
      </c>
      <c r="F24" s="624">
        <v>7604</v>
      </c>
      <c r="G24" s="624">
        <v>5160</v>
      </c>
      <c r="H24" s="625">
        <v>3782</v>
      </c>
      <c r="I24" s="626">
        <f t="shared" si="6"/>
        <v>0.61619297826606156</v>
      </c>
      <c r="J24" s="627">
        <f t="shared" si="7"/>
        <v>0.67859021567596001</v>
      </c>
      <c r="K24" s="593">
        <v>11466</v>
      </c>
      <c r="L24" s="624">
        <v>8090</v>
      </c>
      <c r="M24" s="624">
        <v>7371</v>
      </c>
      <c r="N24" s="624">
        <v>5162</v>
      </c>
      <c r="O24" s="625">
        <v>3849</v>
      </c>
      <c r="P24" s="626">
        <f t="shared" si="8"/>
        <v>0.63807169344870207</v>
      </c>
      <c r="Q24" s="627">
        <f t="shared" si="9"/>
        <v>0.70031203364536698</v>
      </c>
      <c r="R24" s="593">
        <v>12112</v>
      </c>
      <c r="S24" s="624">
        <v>8398</v>
      </c>
      <c r="T24" s="624">
        <v>7804</v>
      </c>
      <c r="U24" s="624">
        <v>5504</v>
      </c>
      <c r="V24" s="625">
        <v>4017</v>
      </c>
      <c r="W24" s="626">
        <f t="shared" si="10"/>
        <v>0.65539414146225294</v>
      </c>
      <c r="X24" s="627">
        <f t="shared" si="11"/>
        <v>0.70527934392619174</v>
      </c>
      <c r="Y24" s="593">
        <v>11193</v>
      </c>
      <c r="Z24" s="624">
        <v>7901</v>
      </c>
      <c r="AA24" s="624">
        <v>7390</v>
      </c>
      <c r="AB24" s="624">
        <v>5215</v>
      </c>
      <c r="AC24" s="625">
        <v>3842</v>
      </c>
      <c r="AD24" s="626">
        <f t="shared" si="0"/>
        <v>0.66004303252752816</v>
      </c>
      <c r="AE24" s="627">
        <f t="shared" si="1"/>
        <v>0.70568335588633291</v>
      </c>
      <c r="AF24" s="593">
        <v>9788</v>
      </c>
      <c r="AG24" s="624">
        <v>6950</v>
      </c>
      <c r="AH24" s="624">
        <v>6336</v>
      </c>
      <c r="AI24" s="624">
        <v>4535</v>
      </c>
      <c r="AJ24" s="625">
        <v>3390</v>
      </c>
      <c r="AK24" s="626">
        <f t="shared" si="2"/>
        <v>0.65251798561151075</v>
      </c>
      <c r="AL24" s="627">
        <f t="shared" si="3"/>
        <v>0.71575126262626265</v>
      </c>
      <c r="AM24" s="593">
        <v>9389</v>
      </c>
      <c r="AN24" s="624">
        <v>6777</v>
      </c>
      <c r="AO24" s="624">
        <v>6142</v>
      </c>
      <c r="AP24" s="624">
        <v>4182</v>
      </c>
      <c r="AQ24" s="625">
        <v>3214</v>
      </c>
      <c r="AR24" s="626">
        <f t="shared" si="4"/>
        <v>0.61708720672864104</v>
      </c>
      <c r="AS24" s="627">
        <f t="shared" si="5"/>
        <v>0.68088570498209056</v>
      </c>
    </row>
    <row r="25" spans="1:45" s="2" customFormat="1" x14ac:dyDescent="0.25">
      <c r="A25" s="598" t="s">
        <v>187</v>
      </c>
      <c r="B25" s="599" t="s">
        <v>189</v>
      </c>
      <c r="C25" s="600" t="s">
        <v>190</v>
      </c>
      <c r="D25" s="628">
        <v>2170</v>
      </c>
      <c r="E25" s="602">
        <v>1723</v>
      </c>
      <c r="F25" s="602">
        <v>1520</v>
      </c>
      <c r="G25" s="602">
        <v>794</v>
      </c>
      <c r="H25" s="602">
        <v>642</v>
      </c>
      <c r="I25" s="603">
        <f t="shared" si="6"/>
        <v>0.4608241439349971</v>
      </c>
      <c r="J25" s="604">
        <f t="shared" si="7"/>
        <v>0.52236842105263159</v>
      </c>
      <c r="K25" s="628">
        <v>2357</v>
      </c>
      <c r="L25" s="602">
        <v>1822</v>
      </c>
      <c r="M25" s="602">
        <v>1586</v>
      </c>
      <c r="N25" s="602">
        <v>785</v>
      </c>
      <c r="O25" s="602">
        <v>634</v>
      </c>
      <c r="P25" s="603">
        <f t="shared" si="8"/>
        <v>0.43084522502744238</v>
      </c>
      <c r="Q25" s="604">
        <f t="shared" si="9"/>
        <v>0.49495586380832285</v>
      </c>
      <c r="R25" s="628">
        <v>2087</v>
      </c>
      <c r="S25" s="602">
        <v>1619</v>
      </c>
      <c r="T25" s="602">
        <v>1434</v>
      </c>
      <c r="U25" s="602">
        <v>875</v>
      </c>
      <c r="V25" s="602">
        <v>680</v>
      </c>
      <c r="W25" s="603">
        <f t="shared" si="10"/>
        <v>0.54045707226683137</v>
      </c>
      <c r="X25" s="604">
        <f t="shared" si="11"/>
        <v>0.61018131101813111</v>
      </c>
      <c r="Y25" s="628">
        <v>1984</v>
      </c>
      <c r="Z25" s="602">
        <v>1526</v>
      </c>
      <c r="AA25" s="602">
        <v>1344</v>
      </c>
      <c r="AB25" s="602">
        <v>886</v>
      </c>
      <c r="AC25" s="602">
        <v>719</v>
      </c>
      <c r="AD25" s="603">
        <f t="shared" si="0"/>
        <v>0.58060288335517696</v>
      </c>
      <c r="AE25" s="604">
        <f t="shared" si="1"/>
        <v>0.65922619047619047</v>
      </c>
      <c r="AF25" s="628">
        <v>2005</v>
      </c>
      <c r="AG25" s="602">
        <v>1583</v>
      </c>
      <c r="AH25" s="602">
        <v>1323</v>
      </c>
      <c r="AI25" s="602">
        <v>811</v>
      </c>
      <c r="AJ25" s="602">
        <v>668</v>
      </c>
      <c r="AK25" s="603">
        <f t="shared" si="2"/>
        <v>0.51231838281743525</v>
      </c>
      <c r="AL25" s="604">
        <f t="shared" si="3"/>
        <v>0.6130007558578987</v>
      </c>
      <c r="AM25" s="628">
        <v>1743</v>
      </c>
      <c r="AN25" s="602">
        <v>1375</v>
      </c>
      <c r="AO25" s="602">
        <v>1212</v>
      </c>
      <c r="AP25" s="602">
        <v>941</v>
      </c>
      <c r="AQ25" s="602">
        <v>714</v>
      </c>
      <c r="AR25" s="603">
        <f t="shared" si="4"/>
        <v>0.6843636363636364</v>
      </c>
      <c r="AS25" s="604">
        <f t="shared" si="5"/>
        <v>0.77640264026402639</v>
      </c>
    </row>
    <row r="26" spans="1:45" s="2" customFormat="1" x14ac:dyDescent="0.25">
      <c r="A26" s="598" t="s">
        <v>187</v>
      </c>
      <c r="B26" s="599" t="s">
        <v>191</v>
      </c>
      <c r="C26" s="600" t="s">
        <v>166</v>
      </c>
      <c r="D26" s="613">
        <v>1028</v>
      </c>
      <c r="E26" s="609">
        <v>839</v>
      </c>
      <c r="F26" s="609">
        <v>786</v>
      </c>
      <c r="G26" s="609">
        <v>545</v>
      </c>
      <c r="H26" s="609">
        <v>306</v>
      </c>
      <c r="I26" s="610">
        <f t="shared" si="6"/>
        <v>0.64958283671036954</v>
      </c>
      <c r="J26" s="611">
        <f t="shared" si="7"/>
        <v>0.69338422391857502</v>
      </c>
      <c r="K26" s="613">
        <v>1003</v>
      </c>
      <c r="L26" s="609">
        <v>833</v>
      </c>
      <c r="M26" s="609">
        <v>788</v>
      </c>
      <c r="N26" s="609">
        <v>469</v>
      </c>
      <c r="O26" s="609">
        <v>283</v>
      </c>
      <c r="P26" s="610">
        <f t="shared" si="8"/>
        <v>0.56302521008403361</v>
      </c>
      <c r="Q26" s="611">
        <f t="shared" si="9"/>
        <v>0.59517766497461932</v>
      </c>
      <c r="R26" s="613">
        <v>1021</v>
      </c>
      <c r="S26" s="609">
        <v>814</v>
      </c>
      <c r="T26" s="609">
        <v>741</v>
      </c>
      <c r="U26" s="609">
        <v>497</v>
      </c>
      <c r="V26" s="609">
        <v>275</v>
      </c>
      <c r="W26" s="610">
        <f t="shared" si="10"/>
        <v>0.61056511056511054</v>
      </c>
      <c r="X26" s="611">
        <f t="shared" si="11"/>
        <v>0.67071524966261808</v>
      </c>
      <c r="Y26" s="613">
        <v>875</v>
      </c>
      <c r="Z26" s="609">
        <v>710</v>
      </c>
      <c r="AA26" s="609">
        <v>710</v>
      </c>
      <c r="AB26" s="609">
        <v>449</v>
      </c>
      <c r="AC26" s="609">
        <v>264</v>
      </c>
      <c r="AD26" s="610">
        <f t="shared" si="0"/>
        <v>0.63239436619718314</v>
      </c>
      <c r="AE26" s="611">
        <f t="shared" si="1"/>
        <v>0.63239436619718314</v>
      </c>
      <c r="AF26" s="613">
        <v>741</v>
      </c>
      <c r="AG26" s="609">
        <v>647</v>
      </c>
      <c r="AH26" s="609">
        <v>511</v>
      </c>
      <c r="AI26" s="609">
        <v>405</v>
      </c>
      <c r="AJ26" s="609">
        <v>247</v>
      </c>
      <c r="AK26" s="610">
        <f t="shared" si="2"/>
        <v>0.62596599690880994</v>
      </c>
      <c r="AL26" s="611">
        <f t="shared" si="3"/>
        <v>0.79256360078277888</v>
      </c>
      <c r="AM26" s="613">
        <v>677</v>
      </c>
      <c r="AN26" s="609">
        <v>583</v>
      </c>
      <c r="AO26" s="609">
        <v>474</v>
      </c>
      <c r="AP26" s="609">
        <v>351</v>
      </c>
      <c r="AQ26" s="609">
        <v>210</v>
      </c>
      <c r="AR26" s="610">
        <f t="shared" si="4"/>
        <v>0.60205831903945106</v>
      </c>
      <c r="AS26" s="611">
        <f t="shared" si="5"/>
        <v>0.740506329113924</v>
      </c>
    </row>
    <row r="27" spans="1:45" s="2" customFormat="1" x14ac:dyDescent="0.25">
      <c r="A27" s="605" t="s">
        <v>187</v>
      </c>
      <c r="B27" s="606" t="s">
        <v>192</v>
      </c>
      <c r="C27" s="607" t="s">
        <v>193</v>
      </c>
      <c r="D27" s="608">
        <v>1646</v>
      </c>
      <c r="E27" s="609">
        <v>1373</v>
      </c>
      <c r="F27" s="609">
        <v>1373</v>
      </c>
      <c r="G27" s="609">
        <v>1194</v>
      </c>
      <c r="H27" s="609">
        <v>790</v>
      </c>
      <c r="I27" s="610">
        <f t="shared" si="6"/>
        <v>0.86962855061908229</v>
      </c>
      <c r="J27" s="611">
        <f t="shared" si="7"/>
        <v>0.86962855061908229</v>
      </c>
      <c r="K27" s="608">
        <v>1469</v>
      </c>
      <c r="L27" s="609">
        <v>1228</v>
      </c>
      <c r="M27" s="609">
        <v>1228</v>
      </c>
      <c r="N27" s="609">
        <v>1089</v>
      </c>
      <c r="O27" s="609">
        <v>700</v>
      </c>
      <c r="P27" s="610">
        <f t="shared" si="8"/>
        <v>0.8868078175895765</v>
      </c>
      <c r="Q27" s="611">
        <f t="shared" si="9"/>
        <v>0.8868078175895765</v>
      </c>
      <c r="R27" s="608">
        <v>1239</v>
      </c>
      <c r="S27" s="609">
        <v>1022</v>
      </c>
      <c r="T27" s="609">
        <v>1022</v>
      </c>
      <c r="U27" s="609">
        <v>1017</v>
      </c>
      <c r="V27" s="609">
        <v>609</v>
      </c>
      <c r="W27" s="610">
        <f t="shared" si="10"/>
        <v>0.99510763209393349</v>
      </c>
      <c r="X27" s="611">
        <f t="shared" si="11"/>
        <v>0.99510763209393349</v>
      </c>
      <c r="Y27" s="608">
        <v>1162</v>
      </c>
      <c r="Z27" s="609">
        <v>968</v>
      </c>
      <c r="AA27" s="609">
        <v>968</v>
      </c>
      <c r="AB27" s="609">
        <v>940</v>
      </c>
      <c r="AC27" s="609">
        <v>620</v>
      </c>
      <c r="AD27" s="610">
        <f t="shared" si="0"/>
        <v>0.97107438016528924</v>
      </c>
      <c r="AE27" s="611">
        <f t="shared" si="1"/>
        <v>0.97107438016528924</v>
      </c>
      <c r="AF27" s="608">
        <v>966</v>
      </c>
      <c r="AG27" s="609">
        <v>805</v>
      </c>
      <c r="AH27" s="609">
        <v>805</v>
      </c>
      <c r="AI27" s="609">
        <v>717</v>
      </c>
      <c r="AJ27" s="609">
        <v>465</v>
      </c>
      <c r="AK27" s="610">
        <f t="shared" si="2"/>
        <v>0.89068322981366455</v>
      </c>
      <c r="AL27" s="611">
        <f t="shared" si="3"/>
        <v>0.89068322981366455</v>
      </c>
      <c r="AM27" s="608">
        <v>857</v>
      </c>
      <c r="AN27" s="609">
        <v>699</v>
      </c>
      <c r="AO27" s="609">
        <v>699</v>
      </c>
      <c r="AP27" s="609">
        <v>402</v>
      </c>
      <c r="AQ27" s="609">
        <v>391</v>
      </c>
      <c r="AR27" s="610">
        <f t="shared" si="4"/>
        <v>0.57510729613733902</v>
      </c>
      <c r="AS27" s="611">
        <f t="shared" si="5"/>
        <v>0.57510729613733902</v>
      </c>
    </row>
    <row r="28" spans="1:45" s="2" customFormat="1" x14ac:dyDescent="0.25">
      <c r="A28" s="605" t="s">
        <v>187</v>
      </c>
      <c r="B28" s="606" t="s">
        <v>194</v>
      </c>
      <c r="C28" s="607" t="s">
        <v>195</v>
      </c>
      <c r="D28" s="608">
        <v>670</v>
      </c>
      <c r="E28" s="609">
        <v>613</v>
      </c>
      <c r="F28" s="609">
        <v>526</v>
      </c>
      <c r="G28" s="609">
        <v>298</v>
      </c>
      <c r="H28" s="609">
        <v>245</v>
      </c>
      <c r="I28" s="610">
        <f t="shared" si="6"/>
        <v>0.48613376835236544</v>
      </c>
      <c r="J28" s="611">
        <f t="shared" si="7"/>
        <v>0.56653992395437258</v>
      </c>
      <c r="K28" s="608">
        <v>549</v>
      </c>
      <c r="L28" s="609">
        <v>501</v>
      </c>
      <c r="M28" s="609">
        <v>423</v>
      </c>
      <c r="N28" s="609">
        <v>272</v>
      </c>
      <c r="O28" s="609">
        <v>223</v>
      </c>
      <c r="P28" s="610">
        <f t="shared" si="8"/>
        <v>0.54291417165668665</v>
      </c>
      <c r="Q28" s="611">
        <f t="shared" si="9"/>
        <v>0.64302600472813243</v>
      </c>
      <c r="R28" s="608">
        <v>571</v>
      </c>
      <c r="S28" s="609">
        <v>507</v>
      </c>
      <c r="T28" s="609">
        <v>435</v>
      </c>
      <c r="U28" s="609">
        <v>288</v>
      </c>
      <c r="V28" s="609">
        <v>221</v>
      </c>
      <c r="W28" s="610">
        <f t="shared" si="10"/>
        <v>0.56804733727810652</v>
      </c>
      <c r="X28" s="611">
        <f t="shared" si="11"/>
        <v>0.66206896551724137</v>
      </c>
      <c r="Y28" s="608">
        <v>616</v>
      </c>
      <c r="Z28" s="609">
        <v>563</v>
      </c>
      <c r="AA28" s="609">
        <v>466</v>
      </c>
      <c r="AB28" s="609">
        <v>304</v>
      </c>
      <c r="AC28" s="609">
        <v>248</v>
      </c>
      <c r="AD28" s="610">
        <f t="shared" si="0"/>
        <v>0.53996447602131437</v>
      </c>
      <c r="AE28" s="611">
        <f t="shared" si="1"/>
        <v>0.6523605150214592</v>
      </c>
      <c r="AF28" s="608">
        <v>584</v>
      </c>
      <c r="AG28" s="609">
        <v>530</v>
      </c>
      <c r="AH28" s="609">
        <v>438</v>
      </c>
      <c r="AI28" s="609">
        <v>278</v>
      </c>
      <c r="AJ28" s="609">
        <v>229</v>
      </c>
      <c r="AK28" s="610">
        <f t="shared" si="2"/>
        <v>0.52452830188679245</v>
      </c>
      <c r="AL28" s="611">
        <f t="shared" si="3"/>
        <v>0.63470319634703198</v>
      </c>
      <c r="AM28" s="608">
        <v>510</v>
      </c>
      <c r="AN28" s="609">
        <v>474</v>
      </c>
      <c r="AO28" s="609">
        <v>361</v>
      </c>
      <c r="AP28" s="609">
        <v>246</v>
      </c>
      <c r="AQ28" s="609">
        <v>194</v>
      </c>
      <c r="AR28" s="610">
        <f t="shared" si="4"/>
        <v>0.51898734177215189</v>
      </c>
      <c r="AS28" s="611">
        <f t="shared" si="5"/>
        <v>0.68144044321329644</v>
      </c>
    </row>
    <row r="29" spans="1:45" s="2" customFormat="1" x14ac:dyDescent="0.25">
      <c r="A29" s="605" t="s">
        <v>187</v>
      </c>
      <c r="B29" s="606" t="s">
        <v>196</v>
      </c>
      <c r="C29" s="607" t="s">
        <v>180</v>
      </c>
      <c r="D29" s="608">
        <v>931</v>
      </c>
      <c r="E29" s="609">
        <v>795</v>
      </c>
      <c r="F29" s="609">
        <v>726</v>
      </c>
      <c r="G29" s="609">
        <v>479</v>
      </c>
      <c r="H29" s="609">
        <v>284</v>
      </c>
      <c r="I29" s="610">
        <f t="shared" si="6"/>
        <v>0.60251572327044023</v>
      </c>
      <c r="J29" s="611">
        <f t="shared" si="7"/>
        <v>0.65977961432506882</v>
      </c>
      <c r="K29" s="608">
        <v>858</v>
      </c>
      <c r="L29" s="609">
        <v>748</v>
      </c>
      <c r="M29" s="609">
        <v>693</v>
      </c>
      <c r="N29" s="609">
        <v>499</v>
      </c>
      <c r="O29" s="609">
        <v>296</v>
      </c>
      <c r="P29" s="610">
        <f t="shared" si="8"/>
        <v>0.66711229946524064</v>
      </c>
      <c r="Q29" s="611">
        <f t="shared" si="9"/>
        <v>0.72005772005772006</v>
      </c>
      <c r="R29" s="608">
        <v>731</v>
      </c>
      <c r="S29" s="609">
        <v>631</v>
      </c>
      <c r="T29" s="609">
        <v>602</v>
      </c>
      <c r="U29" s="609">
        <v>415</v>
      </c>
      <c r="V29" s="609">
        <v>286</v>
      </c>
      <c r="W29" s="610">
        <f t="shared" si="10"/>
        <v>0.65768621236133118</v>
      </c>
      <c r="X29" s="611">
        <f t="shared" si="11"/>
        <v>0.68936877076411962</v>
      </c>
      <c r="Y29" s="608">
        <v>613</v>
      </c>
      <c r="Z29" s="609">
        <v>541</v>
      </c>
      <c r="AA29" s="609">
        <v>486</v>
      </c>
      <c r="AB29" s="609">
        <v>360</v>
      </c>
      <c r="AC29" s="609">
        <v>259</v>
      </c>
      <c r="AD29" s="610">
        <f t="shared" si="0"/>
        <v>0.6654343807763401</v>
      </c>
      <c r="AE29" s="611">
        <f t="shared" si="1"/>
        <v>0.7407407407407407</v>
      </c>
      <c r="AF29" s="608">
        <v>659</v>
      </c>
      <c r="AG29" s="609">
        <v>565</v>
      </c>
      <c r="AH29" s="609">
        <v>553</v>
      </c>
      <c r="AI29" s="609">
        <v>401</v>
      </c>
      <c r="AJ29" s="609">
        <v>251</v>
      </c>
      <c r="AK29" s="610">
        <f t="shared" si="2"/>
        <v>0.70973451327433623</v>
      </c>
      <c r="AL29" s="611">
        <f t="shared" si="3"/>
        <v>0.72513562386980113</v>
      </c>
      <c r="AM29" s="608">
        <v>592</v>
      </c>
      <c r="AN29" s="609">
        <v>520</v>
      </c>
      <c r="AO29" s="609">
        <v>503</v>
      </c>
      <c r="AP29" s="609">
        <v>381</v>
      </c>
      <c r="AQ29" s="609">
        <v>231</v>
      </c>
      <c r="AR29" s="610">
        <f t="shared" si="4"/>
        <v>0.73269230769230764</v>
      </c>
      <c r="AS29" s="611">
        <f t="shared" si="5"/>
        <v>0.75745526838966204</v>
      </c>
    </row>
    <row r="30" spans="1:45" s="2" customFormat="1" x14ac:dyDescent="0.25">
      <c r="A30" s="605" t="s">
        <v>187</v>
      </c>
      <c r="B30" s="606" t="s">
        <v>197</v>
      </c>
      <c r="C30" s="607" t="s">
        <v>184</v>
      </c>
      <c r="D30" s="608">
        <v>3643</v>
      </c>
      <c r="E30" s="609">
        <v>3042</v>
      </c>
      <c r="F30" s="609">
        <v>2691</v>
      </c>
      <c r="G30" s="609">
        <v>1510</v>
      </c>
      <c r="H30" s="609">
        <v>1026</v>
      </c>
      <c r="I30" s="610">
        <f t="shared" si="6"/>
        <v>0.49638395792241946</v>
      </c>
      <c r="J30" s="611">
        <f t="shared" si="7"/>
        <v>0.56112969156447412</v>
      </c>
      <c r="K30" s="608">
        <v>3738</v>
      </c>
      <c r="L30" s="609">
        <v>3106</v>
      </c>
      <c r="M30" s="609">
        <v>2731</v>
      </c>
      <c r="N30" s="609">
        <v>1761</v>
      </c>
      <c r="O30" s="609">
        <v>1171</v>
      </c>
      <c r="P30" s="610">
        <f t="shared" si="8"/>
        <v>0.56696716033483585</v>
      </c>
      <c r="Q30" s="611">
        <f t="shared" si="9"/>
        <v>0.64481874771146097</v>
      </c>
      <c r="R30" s="608">
        <v>3963</v>
      </c>
      <c r="S30" s="609">
        <v>3243</v>
      </c>
      <c r="T30" s="609">
        <v>2779</v>
      </c>
      <c r="U30" s="609">
        <v>1737</v>
      </c>
      <c r="V30" s="609">
        <v>1208</v>
      </c>
      <c r="W30" s="610">
        <f t="shared" si="10"/>
        <v>0.5356151711378353</v>
      </c>
      <c r="X30" s="611">
        <f t="shared" si="11"/>
        <v>0.62504498020870813</v>
      </c>
      <c r="Y30" s="608">
        <v>3695</v>
      </c>
      <c r="Z30" s="609">
        <v>3032</v>
      </c>
      <c r="AA30" s="609">
        <v>2702</v>
      </c>
      <c r="AB30" s="609">
        <v>1603</v>
      </c>
      <c r="AC30" s="609">
        <v>1071</v>
      </c>
      <c r="AD30" s="610">
        <f t="shared" si="0"/>
        <v>0.52869393139841692</v>
      </c>
      <c r="AE30" s="611">
        <f t="shared" si="1"/>
        <v>0.59326424870466321</v>
      </c>
      <c r="AF30" s="608">
        <v>3017</v>
      </c>
      <c r="AG30" s="609">
        <v>2440</v>
      </c>
      <c r="AH30" s="609">
        <v>2106</v>
      </c>
      <c r="AI30" s="609">
        <v>1132</v>
      </c>
      <c r="AJ30" s="609">
        <v>825</v>
      </c>
      <c r="AK30" s="610">
        <f t="shared" si="2"/>
        <v>0.4639344262295082</v>
      </c>
      <c r="AL30" s="611">
        <f t="shared" si="3"/>
        <v>0.53751187084520413</v>
      </c>
      <c r="AM30" s="608">
        <v>3524</v>
      </c>
      <c r="AN30" s="609">
        <v>2887</v>
      </c>
      <c r="AO30" s="609">
        <v>2451</v>
      </c>
      <c r="AP30" s="609">
        <v>1123</v>
      </c>
      <c r="AQ30" s="609">
        <v>828</v>
      </c>
      <c r="AR30" s="610">
        <f t="shared" si="4"/>
        <v>0.38898510564599931</v>
      </c>
      <c r="AS30" s="611">
        <f t="shared" si="5"/>
        <v>0.45818033455732354</v>
      </c>
    </row>
    <row r="31" spans="1:45" s="2" customFormat="1" x14ac:dyDescent="0.25">
      <c r="A31" s="629" t="s">
        <v>187</v>
      </c>
      <c r="B31" s="630" t="s">
        <v>198</v>
      </c>
      <c r="C31" s="631" t="s">
        <v>199</v>
      </c>
      <c r="D31" s="608">
        <v>1723</v>
      </c>
      <c r="E31" s="609">
        <v>1390</v>
      </c>
      <c r="F31" s="609">
        <v>1108</v>
      </c>
      <c r="G31" s="609">
        <v>776</v>
      </c>
      <c r="H31" s="609">
        <v>525</v>
      </c>
      <c r="I31" s="610">
        <f t="shared" si="6"/>
        <v>0.55827338129496407</v>
      </c>
      <c r="J31" s="611">
        <f t="shared" si="7"/>
        <v>0.70036101083032487</v>
      </c>
      <c r="K31" s="608">
        <v>1351</v>
      </c>
      <c r="L31" s="609">
        <v>1047</v>
      </c>
      <c r="M31" s="609">
        <v>870</v>
      </c>
      <c r="N31" s="609">
        <v>626</v>
      </c>
      <c r="O31" s="609">
        <v>476</v>
      </c>
      <c r="P31" s="610">
        <f t="shared" si="8"/>
        <v>0.59789875835721107</v>
      </c>
      <c r="Q31" s="611">
        <f t="shared" si="9"/>
        <v>0.7195402298850575</v>
      </c>
      <c r="R31" s="608">
        <v>2360</v>
      </c>
      <c r="S31" s="609">
        <v>1827</v>
      </c>
      <c r="T31" s="609">
        <v>1827</v>
      </c>
      <c r="U31" s="609">
        <v>1110</v>
      </c>
      <c r="V31" s="609">
        <v>702</v>
      </c>
      <c r="W31" s="610">
        <f t="shared" si="10"/>
        <v>0.60755336617405586</v>
      </c>
      <c r="X31" s="611">
        <f t="shared" si="11"/>
        <v>0.60755336617405586</v>
      </c>
      <c r="Y31" s="608">
        <v>2026</v>
      </c>
      <c r="Z31" s="609">
        <v>1661</v>
      </c>
      <c r="AA31" s="609">
        <v>1661</v>
      </c>
      <c r="AB31" s="609">
        <v>1020</v>
      </c>
      <c r="AC31" s="609">
        <v>586</v>
      </c>
      <c r="AD31" s="610">
        <f t="shared" si="0"/>
        <v>0.61408789885611081</v>
      </c>
      <c r="AE31" s="611">
        <f t="shared" si="1"/>
        <v>0.61408789885611081</v>
      </c>
      <c r="AF31" s="608">
        <v>1624</v>
      </c>
      <c r="AG31" s="609">
        <v>1288</v>
      </c>
      <c r="AH31" s="609">
        <v>1288</v>
      </c>
      <c r="AI31" s="609">
        <v>981</v>
      </c>
      <c r="AJ31" s="609">
        <v>602</v>
      </c>
      <c r="AK31" s="610">
        <f t="shared" si="2"/>
        <v>0.76164596273291929</v>
      </c>
      <c r="AL31" s="611">
        <f t="shared" si="3"/>
        <v>0.76164596273291929</v>
      </c>
      <c r="AM31" s="608">
        <v>1340</v>
      </c>
      <c r="AN31" s="609">
        <v>1090</v>
      </c>
      <c r="AO31" s="609">
        <v>1090</v>
      </c>
      <c r="AP31" s="609">
        <v>920</v>
      </c>
      <c r="AQ31" s="609">
        <v>580</v>
      </c>
      <c r="AR31" s="610">
        <f t="shared" si="4"/>
        <v>0.84403669724770647</v>
      </c>
      <c r="AS31" s="611">
        <f t="shared" si="5"/>
        <v>0.84403669724770647</v>
      </c>
    </row>
    <row r="32" spans="1:45" s="2" customFormat="1" x14ac:dyDescent="0.25">
      <c r="A32" s="629" t="s">
        <v>187</v>
      </c>
      <c r="B32" s="630" t="s">
        <v>200</v>
      </c>
      <c r="C32" s="631" t="s">
        <v>201</v>
      </c>
      <c r="D32" s="632" t="s">
        <v>21</v>
      </c>
      <c r="E32" s="633" t="s">
        <v>21</v>
      </c>
      <c r="F32" s="633" t="s">
        <v>21</v>
      </c>
      <c r="G32" s="633" t="s">
        <v>21</v>
      </c>
      <c r="H32" s="633" t="s">
        <v>21</v>
      </c>
      <c r="I32" s="634" t="s">
        <v>69</v>
      </c>
      <c r="J32" s="635" t="s">
        <v>69</v>
      </c>
      <c r="K32" s="632">
        <v>141</v>
      </c>
      <c r="L32" s="633">
        <v>141</v>
      </c>
      <c r="M32" s="633">
        <v>141</v>
      </c>
      <c r="N32" s="633">
        <v>124</v>
      </c>
      <c r="O32" s="633">
        <v>94</v>
      </c>
      <c r="P32" s="634">
        <f>N32/L32</f>
        <v>0.87943262411347523</v>
      </c>
      <c r="Q32" s="635">
        <f>N32/M32</f>
        <v>0.87943262411347523</v>
      </c>
      <c r="R32" s="632">
        <v>140</v>
      </c>
      <c r="S32" s="633">
        <v>140</v>
      </c>
      <c r="T32" s="633">
        <v>140</v>
      </c>
      <c r="U32" s="633">
        <v>117</v>
      </c>
      <c r="V32" s="633">
        <v>71</v>
      </c>
      <c r="W32" s="634">
        <f t="shared" si="10"/>
        <v>0.83571428571428574</v>
      </c>
      <c r="X32" s="635">
        <f t="shared" si="11"/>
        <v>0.83571428571428574</v>
      </c>
      <c r="Y32" s="632">
        <v>222</v>
      </c>
      <c r="Z32" s="633">
        <v>193</v>
      </c>
      <c r="AA32" s="633">
        <v>193</v>
      </c>
      <c r="AB32" s="633">
        <v>150</v>
      </c>
      <c r="AC32" s="633">
        <v>99</v>
      </c>
      <c r="AD32" s="634">
        <f t="shared" si="0"/>
        <v>0.77720207253886009</v>
      </c>
      <c r="AE32" s="635">
        <f t="shared" si="1"/>
        <v>0.77720207253886009</v>
      </c>
      <c r="AF32" s="632">
        <v>192</v>
      </c>
      <c r="AG32" s="633">
        <v>176</v>
      </c>
      <c r="AH32" s="633">
        <v>176</v>
      </c>
      <c r="AI32" s="633">
        <v>173</v>
      </c>
      <c r="AJ32" s="633">
        <v>109</v>
      </c>
      <c r="AK32" s="634">
        <f t="shared" si="2"/>
        <v>0.98295454545454541</v>
      </c>
      <c r="AL32" s="635">
        <f t="shared" si="3"/>
        <v>0.98295454545454541</v>
      </c>
      <c r="AM32" s="632">
        <v>146</v>
      </c>
      <c r="AN32" s="633">
        <v>132</v>
      </c>
      <c r="AO32" s="633">
        <v>132</v>
      </c>
      <c r="AP32" s="633">
        <v>101</v>
      </c>
      <c r="AQ32" s="633">
        <v>75</v>
      </c>
      <c r="AR32" s="634">
        <f t="shared" si="4"/>
        <v>0.76515151515151514</v>
      </c>
      <c r="AS32" s="635">
        <f t="shared" si="5"/>
        <v>0.76515151515151514</v>
      </c>
    </row>
    <row r="33" spans="1:45" s="2" customFormat="1" x14ac:dyDescent="0.25">
      <c r="A33" s="629" t="s">
        <v>187</v>
      </c>
      <c r="B33" s="615" t="s">
        <v>202</v>
      </c>
      <c r="C33" s="636" t="s">
        <v>203</v>
      </c>
      <c r="D33" s="617" t="s">
        <v>21</v>
      </c>
      <c r="E33" s="618" t="s">
        <v>21</v>
      </c>
      <c r="F33" s="618" t="s">
        <v>21</v>
      </c>
      <c r="G33" s="618" t="s">
        <v>21</v>
      </c>
      <c r="H33" s="618" t="s">
        <v>21</v>
      </c>
      <c r="I33" s="619" t="s">
        <v>69</v>
      </c>
      <c r="J33" s="620" t="s">
        <v>69</v>
      </c>
      <c r="K33" s="617" t="s">
        <v>69</v>
      </c>
      <c r="L33" s="618" t="s">
        <v>69</v>
      </c>
      <c r="M33" s="618" t="s">
        <v>69</v>
      </c>
      <c r="N33" s="618" t="s">
        <v>69</v>
      </c>
      <c r="O33" s="618" t="s">
        <v>69</v>
      </c>
      <c r="P33" s="619" t="s">
        <v>69</v>
      </c>
      <c r="Q33" s="620" t="s">
        <v>69</v>
      </c>
      <c r="R33" s="617" t="s">
        <v>69</v>
      </c>
      <c r="S33" s="618" t="s">
        <v>69</v>
      </c>
      <c r="T33" s="618" t="s">
        <v>69</v>
      </c>
      <c r="U33" s="618" t="s">
        <v>69</v>
      </c>
      <c r="V33" s="618" t="s">
        <v>69</v>
      </c>
      <c r="W33" s="619" t="s">
        <v>69</v>
      </c>
      <c r="X33" s="620" t="s">
        <v>69</v>
      </c>
      <c r="Y33" s="617" t="s">
        <v>69</v>
      </c>
      <c r="Z33" s="618" t="s">
        <v>69</v>
      </c>
      <c r="AA33" s="618" t="s">
        <v>69</v>
      </c>
      <c r="AB33" s="618" t="s">
        <v>69</v>
      </c>
      <c r="AC33" s="618" t="s">
        <v>69</v>
      </c>
      <c r="AD33" s="619" t="s">
        <v>69</v>
      </c>
      <c r="AE33" s="620" t="s">
        <v>69</v>
      </c>
      <c r="AF33" s="617" t="s">
        <v>69</v>
      </c>
      <c r="AG33" s="618" t="s">
        <v>69</v>
      </c>
      <c r="AH33" s="618" t="s">
        <v>69</v>
      </c>
      <c r="AI33" s="618" t="s">
        <v>69</v>
      </c>
      <c r="AJ33" s="618" t="s">
        <v>69</v>
      </c>
      <c r="AK33" s="619" t="s">
        <v>69</v>
      </c>
      <c r="AL33" s="620" t="s">
        <v>69</v>
      </c>
      <c r="AM33" s="617" t="s">
        <v>69</v>
      </c>
      <c r="AN33" s="618" t="s">
        <v>69</v>
      </c>
      <c r="AO33" s="618" t="s">
        <v>69</v>
      </c>
      <c r="AP33" s="618" t="s">
        <v>69</v>
      </c>
      <c r="AQ33" s="618" t="s">
        <v>69</v>
      </c>
      <c r="AR33" s="619" t="s">
        <v>69</v>
      </c>
      <c r="AS33" s="620" t="s">
        <v>69</v>
      </c>
    </row>
    <row r="34" spans="1:45" s="2" customFormat="1" x14ac:dyDescent="0.25">
      <c r="A34" s="637" t="s">
        <v>204</v>
      </c>
      <c r="B34" s="638" t="s">
        <v>205</v>
      </c>
      <c r="C34" s="623"/>
      <c r="D34" s="639">
        <v>10098</v>
      </c>
      <c r="E34" s="624">
        <v>7421</v>
      </c>
      <c r="F34" s="624">
        <v>6404</v>
      </c>
      <c r="G34" s="624">
        <v>4345</v>
      </c>
      <c r="H34" s="625">
        <v>3420</v>
      </c>
      <c r="I34" s="626">
        <f t="shared" si="6"/>
        <v>0.5855006063872793</v>
      </c>
      <c r="J34" s="627">
        <f t="shared" si="7"/>
        <v>0.67848219862585879</v>
      </c>
      <c r="K34" s="639">
        <v>10449</v>
      </c>
      <c r="L34" s="624">
        <v>7524</v>
      </c>
      <c r="M34" s="624">
        <v>6670</v>
      </c>
      <c r="N34" s="624">
        <v>4700</v>
      </c>
      <c r="O34" s="625">
        <v>3786</v>
      </c>
      <c r="P34" s="626">
        <f t="shared" ref="P34:P42" si="12">N34/L34</f>
        <v>0.62466772993088782</v>
      </c>
      <c r="Q34" s="627">
        <f t="shared" ref="Q34:Q42" si="13">N34/M34</f>
        <v>0.70464767616191903</v>
      </c>
      <c r="R34" s="639">
        <v>10110</v>
      </c>
      <c r="S34" s="624">
        <v>7428</v>
      </c>
      <c r="T34" s="624">
        <v>6600</v>
      </c>
      <c r="U34" s="624">
        <v>4073</v>
      </c>
      <c r="V34" s="625">
        <v>3400</v>
      </c>
      <c r="W34" s="626">
        <f t="shared" si="10"/>
        <v>0.54833064081852445</v>
      </c>
      <c r="X34" s="627">
        <f t="shared" si="11"/>
        <v>0.61712121212121207</v>
      </c>
      <c r="Y34" s="639">
        <v>8889</v>
      </c>
      <c r="Z34" s="624">
        <v>6555</v>
      </c>
      <c r="AA34" s="624">
        <v>5725</v>
      </c>
      <c r="AB34" s="624">
        <v>4064</v>
      </c>
      <c r="AC34" s="625">
        <v>3350</v>
      </c>
      <c r="AD34" s="626">
        <f t="shared" ref="AD34:AD42" si="14">AB34/Z34</f>
        <v>0.61998474446987029</v>
      </c>
      <c r="AE34" s="627">
        <f t="shared" ref="AE34:AE42" si="15">AB34/AA34</f>
        <v>0.70986899563318773</v>
      </c>
      <c r="AF34" s="639">
        <v>8279</v>
      </c>
      <c r="AG34" s="624">
        <v>6195</v>
      </c>
      <c r="AH34" s="624">
        <v>5433</v>
      </c>
      <c r="AI34" s="624">
        <v>3944</v>
      </c>
      <c r="AJ34" s="625">
        <v>3275</v>
      </c>
      <c r="AK34" s="626">
        <f t="shared" ref="AK34:AK42" si="16">AI34/AG34</f>
        <v>0.63664245359160609</v>
      </c>
      <c r="AL34" s="627">
        <f t="shared" ref="AL34:AL42" si="17">AI34/AH34</f>
        <v>0.72593410638689493</v>
      </c>
      <c r="AM34" s="639">
        <v>6954</v>
      </c>
      <c r="AN34" s="624">
        <v>5381</v>
      </c>
      <c r="AO34" s="624">
        <v>4786</v>
      </c>
      <c r="AP34" s="624">
        <v>3471</v>
      </c>
      <c r="AQ34" s="625">
        <v>2893</v>
      </c>
      <c r="AR34" s="626">
        <f t="shared" ref="AR34:AR42" si="18">AP34/AN34</f>
        <v>0.64504738896115965</v>
      </c>
      <c r="AS34" s="627">
        <f t="shared" ref="AS34:AS42" si="19">AP34/AO34</f>
        <v>0.72524028416213959</v>
      </c>
    </row>
    <row r="35" spans="1:45" s="2" customFormat="1" x14ac:dyDescent="0.25">
      <c r="A35" s="605" t="s">
        <v>206</v>
      </c>
      <c r="B35" s="606" t="s">
        <v>207</v>
      </c>
      <c r="C35" s="607" t="s">
        <v>166</v>
      </c>
      <c r="D35" s="640">
        <v>923</v>
      </c>
      <c r="E35" s="641">
        <v>783</v>
      </c>
      <c r="F35" s="641">
        <v>583</v>
      </c>
      <c r="G35" s="641">
        <v>482</v>
      </c>
      <c r="H35" s="641">
        <v>340</v>
      </c>
      <c r="I35" s="642">
        <f t="shared" si="6"/>
        <v>0.61558109833971908</v>
      </c>
      <c r="J35" s="643">
        <f t="shared" si="7"/>
        <v>0.82675814751286447</v>
      </c>
      <c r="K35" s="640">
        <v>907</v>
      </c>
      <c r="L35" s="641">
        <v>762</v>
      </c>
      <c r="M35" s="641">
        <v>561</v>
      </c>
      <c r="N35" s="641">
        <v>463</v>
      </c>
      <c r="O35" s="641">
        <v>331</v>
      </c>
      <c r="P35" s="642">
        <f t="shared" si="12"/>
        <v>0.6076115485564304</v>
      </c>
      <c r="Q35" s="643">
        <f t="shared" si="13"/>
        <v>0.82531194295900179</v>
      </c>
      <c r="R35" s="640">
        <v>780</v>
      </c>
      <c r="S35" s="641">
        <v>658</v>
      </c>
      <c r="T35" s="641">
        <v>492</v>
      </c>
      <c r="U35" s="641">
        <v>376</v>
      </c>
      <c r="V35" s="641">
        <v>278</v>
      </c>
      <c r="W35" s="642">
        <f t="shared" si="10"/>
        <v>0.5714285714285714</v>
      </c>
      <c r="X35" s="643">
        <f t="shared" si="11"/>
        <v>0.76422764227642281</v>
      </c>
      <c r="Y35" s="640">
        <v>790</v>
      </c>
      <c r="Z35" s="641">
        <v>688</v>
      </c>
      <c r="AA35" s="641">
        <v>511</v>
      </c>
      <c r="AB35" s="641">
        <v>468</v>
      </c>
      <c r="AC35" s="641">
        <v>343</v>
      </c>
      <c r="AD35" s="642">
        <f t="shared" si="14"/>
        <v>0.68023255813953487</v>
      </c>
      <c r="AE35" s="643">
        <f t="shared" si="15"/>
        <v>0.91585127201565553</v>
      </c>
      <c r="AF35" s="640">
        <v>773</v>
      </c>
      <c r="AG35" s="641">
        <v>664</v>
      </c>
      <c r="AH35" s="641">
        <v>491</v>
      </c>
      <c r="AI35" s="641">
        <v>462</v>
      </c>
      <c r="AJ35" s="641">
        <v>337</v>
      </c>
      <c r="AK35" s="642">
        <f t="shared" si="16"/>
        <v>0.69578313253012047</v>
      </c>
      <c r="AL35" s="643">
        <f t="shared" si="17"/>
        <v>0.94093686354378814</v>
      </c>
      <c r="AM35" s="640">
        <v>598</v>
      </c>
      <c r="AN35" s="641">
        <v>517</v>
      </c>
      <c r="AO35" s="641">
        <v>380</v>
      </c>
      <c r="AP35" s="641">
        <v>360</v>
      </c>
      <c r="AQ35" s="641">
        <v>296</v>
      </c>
      <c r="AR35" s="642">
        <f t="shared" si="18"/>
        <v>0.69632495164410058</v>
      </c>
      <c r="AS35" s="643">
        <f t="shared" si="19"/>
        <v>0.94736842105263153</v>
      </c>
    </row>
    <row r="36" spans="1:45" s="2" customFormat="1" x14ac:dyDescent="0.25">
      <c r="A36" s="605" t="s">
        <v>206</v>
      </c>
      <c r="B36" s="606" t="s">
        <v>208</v>
      </c>
      <c r="C36" s="644" t="s">
        <v>209</v>
      </c>
      <c r="D36" s="645">
        <v>304</v>
      </c>
      <c r="E36" s="646">
        <v>284</v>
      </c>
      <c r="F36" s="646">
        <v>230</v>
      </c>
      <c r="G36" s="646">
        <v>229</v>
      </c>
      <c r="H36" s="646">
        <v>201</v>
      </c>
      <c r="I36" s="647">
        <f t="shared" si="6"/>
        <v>0.80633802816901412</v>
      </c>
      <c r="J36" s="648">
        <f t="shared" si="7"/>
        <v>0.9956521739130435</v>
      </c>
      <c r="K36" s="645">
        <v>395</v>
      </c>
      <c r="L36" s="646">
        <v>369</v>
      </c>
      <c r="M36" s="646">
        <v>369</v>
      </c>
      <c r="N36" s="646">
        <v>344</v>
      </c>
      <c r="O36" s="646">
        <v>282</v>
      </c>
      <c r="P36" s="647">
        <f t="shared" si="12"/>
        <v>0.9322493224932249</v>
      </c>
      <c r="Q36" s="648">
        <f t="shared" si="13"/>
        <v>0.9322493224932249</v>
      </c>
      <c r="R36" s="645">
        <v>599</v>
      </c>
      <c r="S36" s="646">
        <v>530</v>
      </c>
      <c r="T36" s="646">
        <v>530</v>
      </c>
      <c r="U36" s="646">
        <v>463</v>
      </c>
      <c r="V36" s="646">
        <v>391</v>
      </c>
      <c r="W36" s="647">
        <f t="shared" si="10"/>
        <v>0.87358490566037739</v>
      </c>
      <c r="X36" s="648">
        <f t="shared" si="11"/>
        <v>0.87358490566037739</v>
      </c>
      <c r="Y36" s="645">
        <v>589</v>
      </c>
      <c r="Z36" s="646">
        <v>535</v>
      </c>
      <c r="AA36" s="646">
        <v>535</v>
      </c>
      <c r="AB36" s="646">
        <v>472</v>
      </c>
      <c r="AC36" s="646">
        <v>399</v>
      </c>
      <c r="AD36" s="647">
        <f t="shared" si="14"/>
        <v>0.88224299065420564</v>
      </c>
      <c r="AE36" s="648">
        <f t="shared" si="15"/>
        <v>0.88224299065420564</v>
      </c>
      <c r="AF36" s="645">
        <v>649</v>
      </c>
      <c r="AG36" s="646">
        <v>580</v>
      </c>
      <c r="AH36" s="646">
        <v>580</v>
      </c>
      <c r="AI36" s="646">
        <v>488</v>
      </c>
      <c r="AJ36" s="646">
        <v>410</v>
      </c>
      <c r="AK36" s="647">
        <f t="shared" si="16"/>
        <v>0.8413793103448276</v>
      </c>
      <c r="AL36" s="648">
        <f t="shared" si="17"/>
        <v>0.8413793103448276</v>
      </c>
      <c r="AM36" s="645">
        <v>469</v>
      </c>
      <c r="AN36" s="646">
        <v>439</v>
      </c>
      <c r="AO36" s="646">
        <v>439</v>
      </c>
      <c r="AP36" s="646">
        <v>406</v>
      </c>
      <c r="AQ36" s="646">
        <v>346</v>
      </c>
      <c r="AR36" s="647">
        <f t="shared" si="18"/>
        <v>0.9248291571753986</v>
      </c>
      <c r="AS36" s="648">
        <f t="shared" si="19"/>
        <v>0.9248291571753986</v>
      </c>
    </row>
    <row r="37" spans="1:45" s="2" customFormat="1" x14ac:dyDescent="0.25">
      <c r="A37" s="605" t="s">
        <v>206</v>
      </c>
      <c r="B37" s="606" t="s">
        <v>210</v>
      </c>
      <c r="C37" s="607" t="s">
        <v>184</v>
      </c>
      <c r="D37" s="608">
        <v>3267</v>
      </c>
      <c r="E37" s="609">
        <v>2565</v>
      </c>
      <c r="F37" s="609">
        <v>2253</v>
      </c>
      <c r="G37" s="609">
        <v>1477</v>
      </c>
      <c r="H37" s="609">
        <v>1129</v>
      </c>
      <c r="I37" s="610">
        <f t="shared" si="6"/>
        <v>0.57582846003898636</v>
      </c>
      <c r="J37" s="611">
        <f t="shared" si="7"/>
        <v>0.65557035064358637</v>
      </c>
      <c r="K37" s="608">
        <v>3857</v>
      </c>
      <c r="L37" s="609">
        <v>2939</v>
      </c>
      <c r="M37" s="609">
        <v>2654</v>
      </c>
      <c r="N37" s="609">
        <v>1829</v>
      </c>
      <c r="O37" s="609">
        <v>1422</v>
      </c>
      <c r="P37" s="610">
        <f t="shared" si="12"/>
        <v>0.62232051718271519</v>
      </c>
      <c r="Q37" s="611">
        <f t="shared" si="13"/>
        <v>0.68914845516201961</v>
      </c>
      <c r="R37" s="608">
        <v>3670</v>
      </c>
      <c r="S37" s="609">
        <v>2852</v>
      </c>
      <c r="T37" s="609">
        <v>2498</v>
      </c>
      <c r="U37" s="609">
        <v>1304</v>
      </c>
      <c r="V37" s="609">
        <v>1037</v>
      </c>
      <c r="W37" s="610">
        <f t="shared" si="10"/>
        <v>0.45722300140252453</v>
      </c>
      <c r="X37" s="611">
        <f t="shared" si="11"/>
        <v>0.52201761409127301</v>
      </c>
      <c r="Y37" s="608">
        <v>2941</v>
      </c>
      <c r="Z37" s="609">
        <v>2308</v>
      </c>
      <c r="AA37" s="609">
        <v>1963</v>
      </c>
      <c r="AB37" s="609">
        <v>1278</v>
      </c>
      <c r="AC37" s="609">
        <v>1032</v>
      </c>
      <c r="AD37" s="610">
        <f t="shared" si="14"/>
        <v>0.55372616984402079</v>
      </c>
      <c r="AE37" s="611">
        <f t="shared" si="15"/>
        <v>0.6510443199184921</v>
      </c>
      <c r="AF37" s="608">
        <v>2642</v>
      </c>
      <c r="AG37" s="609">
        <v>2098</v>
      </c>
      <c r="AH37" s="609">
        <v>1801</v>
      </c>
      <c r="AI37" s="609">
        <v>1088</v>
      </c>
      <c r="AJ37" s="609">
        <v>878</v>
      </c>
      <c r="AK37" s="610">
        <f t="shared" si="16"/>
        <v>0.51858913250714966</v>
      </c>
      <c r="AL37" s="611">
        <f t="shared" si="17"/>
        <v>0.60410882842865077</v>
      </c>
      <c r="AM37" s="608">
        <v>2278</v>
      </c>
      <c r="AN37" s="609">
        <v>1844</v>
      </c>
      <c r="AO37" s="609">
        <v>1645</v>
      </c>
      <c r="AP37" s="609">
        <v>1050</v>
      </c>
      <c r="AQ37" s="609">
        <v>856</v>
      </c>
      <c r="AR37" s="610">
        <f t="shared" si="18"/>
        <v>0.56941431670281994</v>
      </c>
      <c r="AS37" s="611">
        <f t="shared" si="19"/>
        <v>0.63829787234042556</v>
      </c>
    </row>
    <row r="38" spans="1:45" s="2" customFormat="1" x14ac:dyDescent="0.25">
      <c r="A38" s="605" t="s">
        <v>206</v>
      </c>
      <c r="B38" s="606" t="s">
        <v>211</v>
      </c>
      <c r="C38" s="607" t="s">
        <v>180</v>
      </c>
      <c r="D38" s="649">
        <v>1067</v>
      </c>
      <c r="E38" s="650">
        <v>913</v>
      </c>
      <c r="F38" s="650">
        <v>787</v>
      </c>
      <c r="G38" s="650">
        <v>591</v>
      </c>
      <c r="H38" s="650">
        <v>427</v>
      </c>
      <c r="I38" s="651">
        <f t="shared" si="6"/>
        <v>0.64731653888280394</v>
      </c>
      <c r="J38" s="652">
        <f t="shared" si="7"/>
        <v>0.75095298602287164</v>
      </c>
      <c r="K38" s="649">
        <v>1105</v>
      </c>
      <c r="L38" s="650">
        <v>938</v>
      </c>
      <c r="M38" s="650">
        <v>874</v>
      </c>
      <c r="N38" s="650">
        <v>681</v>
      </c>
      <c r="O38" s="650">
        <v>491</v>
      </c>
      <c r="P38" s="651">
        <f t="shared" si="12"/>
        <v>0.72601279317697232</v>
      </c>
      <c r="Q38" s="652">
        <f t="shared" si="13"/>
        <v>0.7791762013729977</v>
      </c>
      <c r="R38" s="649">
        <v>1085</v>
      </c>
      <c r="S38" s="650">
        <v>946</v>
      </c>
      <c r="T38" s="650">
        <v>865</v>
      </c>
      <c r="U38" s="650">
        <v>599</v>
      </c>
      <c r="V38" s="650">
        <v>461</v>
      </c>
      <c r="W38" s="651">
        <f t="shared" si="10"/>
        <v>0.63319238900634245</v>
      </c>
      <c r="X38" s="652">
        <f t="shared" si="11"/>
        <v>0.69248554913294802</v>
      </c>
      <c r="Y38" s="649">
        <v>993</v>
      </c>
      <c r="Z38" s="650">
        <v>843</v>
      </c>
      <c r="AA38" s="650">
        <v>766</v>
      </c>
      <c r="AB38" s="650">
        <v>564</v>
      </c>
      <c r="AC38" s="650">
        <v>418</v>
      </c>
      <c r="AD38" s="651">
        <f t="shared" si="14"/>
        <v>0.66903914590747326</v>
      </c>
      <c r="AE38" s="652">
        <f t="shared" si="15"/>
        <v>0.73629242819843344</v>
      </c>
      <c r="AF38" s="649">
        <v>1070</v>
      </c>
      <c r="AG38" s="650">
        <v>913</v>
      </c>
      <c r="AH38" s="650">
        <v>841</v>
      </c>
      <c r="AI38" s="650">
        <v>623</v>
      </c>
      <c r="AJ38" s="650">
        <v>459</v>
      </c>
      <c r="AK38" s="651">
        <f t="shared" si="16"/>
        <v>0.68236582694414016</v>
      </c>
      <c r="AL38" s="652">
        <f t="shared" si="17"/>
        <v>0.74078478002378123</v>
      </c>
      <c r="AM38" s="649">
        <v>981</v>
      </c>
      <c r="AN38" s="650">
        <v>827</v>
      </c>
      <c r="AO38" s="650">
        <v>764</v>
      </c>
      <c r="AP38" s="650">
        <v>583</v>
      </c>
      <c r="AQ38" s="650">
        <v>424</v>
      </c>
      <c r="AR38" s="651">
        <f t="shared" si="18"/>
        <v>0.70495767835550183</v>
      </c>
      <c r="AS38" s="652">
        <f t="shared" si="19"/>
        <v>0.76308900523560208</v>
      </c>
    </row>
    <row r="39" spans="1:45" s="2" customFormat="1" x14ac:dyDescent="0.25">
      <c r="A39" s="605" t="s">
        <v>206</v>
      </c>
      <c r="B39" s="653" t="s">
        <v>212</v>
      </c>
      <c r="C39" s="607" t="s">
        <v>213</v>
      </c>
      <c r="D39" s="649"/>
      <c r="E39" s="650"/>
      <c r="F39" s="650"/>
      <c r="G39" s="650"/>
      <c r="H39" s="650"/>
      <c r="I39" s="651"/>
      <c r="J39" s="652"/>
      <c r="K39" s="654" t="s">
        <v>69</v>
      </c>
      <c r="L39" s="609" t="s">
        <v>69</v>
      </c>
      <c r="M39" s="609" t="s">
        <v>69</v>
      </c>
      <c r="N39" s="609" t="s">
        <v>69</v>
      </c>
      <c r="O39" s="609" t="s">
        <v>69</v>
      </c>
      <c r="P39" s="610" t="s">
        <v>69</v>
      </c>
      <c r="Q39" s="611" t="s">
        <v>69</v>
      </c>
      <c r="R39" s="654" t="s">
        <v>69</v>
      </c>
      <c r="S39" s="609" t="s">
        <v>69</v>
      </c>
      <c r="T39" s="609" t="s">
        <v>69</v>
      </c>
      <c r="U39" s="609" t="s">
        <v>69</v>
      </c>
      <c r="V39" s="609" t="s">
        <v>69</v>
      </c>
      <c r="W39" s="610" t="s">
        <v>69</v>
      </c>
      <c r="X39" s="611" t="s">
        <v>69</v>
      </c>
      <c r="Y39" s="649">
        <v>719</v>
      </c>
      <c r="Z39" s="650">
        <v>581</v>
      </c>
      <c r="AA39" s="650">
        <v>505</v>
      </c>
      <c r="AB39" s="650">
        <v>272</v>
      </c>
      <c r="AC39" s="650">
        <v>204</v>
      </c>
      <c r="AD39" s="651">
        <f t="shared" si="14"/>
        <v>0.46815834767641995</v>
      </c>
      <c r="AE39" s="652">
        <f t="shared" si="15"/>
        <v>0.53861386138613865</v>
      </c>
      <c r="AF39" s="649">
        <v>813</v>
      </c>
      <c r="AG39" s="650">
        <v>660</v>
      </c>
      <c r="AH39" s="650">
        <v>584</v>
      </c>
      <c r="AI39" s="650">
        <v>266</v>
      </c>
      <c r="AJ39" s="650">
        <v>210</v>
      </c>
      <c r="AK39" s="651">
        <f t="shared" si="16"/>
        <v>0.40303030303030302</v>
      </c>
      <c r="AL39" s="652">
        <f t="shared" si="17"/>
        <v>0.45547945205479451</v>
      </c>
      <c r="AM39" s="649">
        <v>739</v>
      </c>
      <c r="AN39" s="650">
        <v>627</v>
      </c>
      <c r="AO39" s="650">
        <v>539</v>
      </c>
      <c r="AP39" s="650">
        <v>266</v>
      </c>
      <c r="AQ39" s="650">
        <v>210</v>
      </c>
      <c r="AR39" s="651">
        <f t="shared" si="18"/>
        <v>0.42424242424242425</v>
      </c>
      <c r="AS39" s="652">
        <f t="shared" si="19"/>
        <v>0.4935064935064935</v>
      </c>
    </row>
    <row r="40" spans="1:45" s="2" customFormat="1" x14ac:dyDescent="0.25">
      <c r="A40" s="605" t="s">
        <v>206</v>
      </c>
      <c r="B40" s="606" t="s">
        <v>214</v>
      </c>
      <c r="C40" s="607" t="s">
        <v>215</v>
      </c>
      <c r="D40" s="608">
        <v>2718</v>
      </c>
      <c r="E40" s="609">
        <v>2178</v>
      </c>
      <c r="F40" s="609">
        <v>1806</v>
      </c>
      <c r="G40" s="609">
        <v>860</v>
      </c>
      <c r="H40" s="609">
        <v>647</v>
      </c>
      <c r="I40" s="610">
        <f t="shared" si="6"/>
        <v>0.39485766758494029</v>
      </c>
      <c r="J40" s="611">
        <f t="shared" si="7"/>
        <v>0.47619047619047616</v>
      </c>
      <c r="K40" s="608">
        <v>2375</v>
      </c>
      <c r="L40" s="609">
        <v>1892</v>
      </c>
      <c r="M40" s="609">
        <v>1563</v>
      </c>
      <c r="N40" s="609">
        <v>767</v>
      </c>
      <c r="O40" s="609">
        <v>616</v>
      </c>
      <c r="P40" s="610">
        <f t="shared" si="12"/>
        <v>0.40539112050739956</v>
      </c>
      <c r="Q40" s="611">
        <f t="shared" si="13"/>
        <v>0.49072296865003201</v>
      </c>
      <c r="R40" s="608">
        <v>2293</v>
      </c>
      <c r="S40" s="609">
        <v>1804</v>
      </c>
      <c r="T40" s="609">
        <v>1550</v>
      </c>
      <c r="U40" s="609">
        <v>733</v>
      </c>
      <c r="V40" s="609">
        <v>617</v>
      </c>
      <c r="W40" s="610">
        <f t="shared" si="10"/>
        <v>0.40631929046563192</v>
      </c>
      <c r="X40" s="611">
        <f t="shared" si="11"/>
        <v>0.47290322580645161</v>
      </c>
      <c r="Y40" s="608">
        <v>1911</v>
      </c>
      <c r="Z40" s="609">
        <v>1544</v>
      </c>
      <c r="AA40" s="609">
        <v>1247</v>
      </c>
      <c r="AB40" s="609">
        <v>701</v>
      </c>
      <c r="AC40" s="609">
        <v>566</v>
      </c>
      <c r="AD40" s="610">
        <f t="shared" si="14"/>
        <v>0.45401554404145078</v>
      </c>
      <c r="AE40" s="611">
        <f t="shared" si="15"/>
        <v>0.56214915797914999</v>
      </c>
      <c r="AF40" s="608">
        <v>1524</v>
      </c>
      <c r="AG40" s="609">
        <v>1251</v>
      </c>
      <c r="AH40" s="609">
        <v>974</v>
      </c>
      <c r="AI40" s="609">
        <v>787</v>
      </c>
      <c r="AJ40" s="609">
        <v>648</v>
      </c>
      <c r="AK40" s="610">
        <f t="shared" si="16"/>
        <v>0.62909672262190253</v>
      </c>
      <c r="AL40" s="611">
        <f t="shared" si="17"/>
        <v>0.80800821355236141</v>
      </c>
      <c r="AM40" s="608">
        <v>1314</v>
      </c>
      <c r="AN40" s="609">
        <v>1122</v>
      </c>
      <c r="AO40" s="609">
        <v>947</v>
      </c>
      <c r="AP40" s="609">
        <v>670</v>
      </c>
      <c r="AQ40" s="609">
        <v>514</v>
      </c>
      <c r="AR40" s="610">
        <f t="shared" si="18"/>
        <v>0.59714795008912658</v>
      </c>
      <c r="AS40" s="611">
        <f t="shared" si="19"/>
        <v>0.70749736008447728</v>
      </c>
    </row>
    <row r="41" spans="1:45" s="2" customFormat="1" x14ac:dyDescent="0.25">
      <c r="A41" s="605" t="s">
        <v>206</v>
      </c>
      <c r="B41" s="606" t="s">
        <v>216</v>
      </c>
      <c r="C41" s="607" t="s">
        <v>217</v>
      </c>
      <c r="D41" s="608">
        <v>851</v>
      </c>
      <c r="E41" s="609">
        <v>781</v>
      </c>
      <c r="F41" s="609">
        <v>781</v>
      </c>
      <c r="G41" s="609">
        <v>656</v>
      </c>
      <c r="H41" s="609">
        <v>450</v>
      </c>
      <c r="I41" s="610">
        <f t="shared" si="6"/>
        <v>0.83994878361075542</v>
      </c>
      <c r="J41" s="611">
        <f t="shared" si="7"/>
        <v>0.83994878361075542</v>
      </c>
      <c r="K41" s="608">
        <v>754</v>
      </c>
      <c r="L41" s="609">
        <v>690</v>
      </c>
      <c r="M41" s="609">
        <v>690</v>
      </c>
      <c r="N41" s="609">
        <v>593</v>
      </c>
      <c r="O41" s="609">
        <v>418</v>
      </c>
      <c r="P41" s="610">
        <f t="shared" si="12"/>
        <v>0.85942028985507246</v>
      </c>
      <c r="Q41" s="611">
        <f t="shared" si="13"/>
        <v>0.85942028985507246</v>
      </c>
      <c r="R41" s="608">
        <v>653</v>
      </c>
      <c r="S41" s="609">
        <v>609</v>
      </c>
      <c r="T41" s="609">
        <v>609</v>
      </c>
      <c r="U41" s="609">
        <v>510</v>
      </c>
      <c r="V41" s="609">
        <v>386</v>
      </c>
      <c r="W41" s="610">
        <f t="shared" si="10"/>
        <v>0.83743842364532017</v>
      </c>
      <c r="X41" s="611">
        <f t="shared" si="11"/>
        <v>0.83743842364532017</v>
      </c>
      <c r="Y41" s="608">
        <v>594</v>
      </c>
      <c r="Z41" s="609">
        <v>547</v>
      </c>
      <c r="AA41" s="609">
        <v>547</v>
      </c>
      <c r="AB41" s="609">
        <v>453</v>
      </c>
      <c r="AC41" s="609">
        <v>342</v>
      </c>
      <c r="AD41" s="610">
        <f t="shared" si="14"/>
        <v>0.82815356489945158</v>
      </c>
      <c r="AE41" s="611">
        <f t="shared" si="15"/>
        <v>0.82815356489945158</v>
      </c>
      <c r="AF41" s="608">
        <v>515</v>
      </c>
      <c r="AG41" s="609">
        <v>480</v>
      </c>
      <c r="AH41" s="609">
        <v>480</v>
      </c>
      <c r="AI41" s="609">
        <v>398</v>
      </c>
      <c r="AJ41" s="609">
        <v>297</v>
      </c>
      <c r="AK41" s="610">
        <f t="shared" si="16"/>
        <v>0.82916666666666672</v>
      </c>
      <c r="AL41" s="611">
        <f t="shared" si="17"/>
        <v>0.82916666666666672</v>
      </c>
      <c r="AM41" s="608">
        <v>344</v>
      </c>
      <c r="AN41" s="609">
        <v>331</v>
      </c>
      <c r="AO41" s="609">
        <v>331</v>
      </c>
      <c r="AP41" s="609">
        <v>273</v>
      </c>
      <c r="AQ41" s="609">
        <v>207</v>
      </c>
      <c r="AR41" s="610">
        <f t="shared" si="18"/>
        <v>0.82477341389728098</v>
      </c>
      <c r="AS41" s="611">
        <f t="shared" si="19"/>
        <v>0.82477341389728098</v>
      </c>
    </row>
    <row r="42" spans="1:45" s="2" customFormat="1" x14ac:dyDescent="0.25">
      <c r="A42" s="605" t="s">
        <v>206</v>
      </c>
      <c r="B42" s="606" t="s">
        <v>218</v>
      </c>
      <c r="C42" s="607" t="s">
        <v>219</v>
      </c>
      <c r="D42" s="608">
        <v>467</v>
      </c>
      <c r="E42" s="609">
        <v>467</v>
      </c>
      <c r="F42" s="609">
        <v>360</v>
      </c>
      <c r="G42" s="609">
        <v>82</v>
      </c>
      <c r="H42" s="609">
        <v>73</v>
      </c>
      <c r="I42" s="610">
        <f t="shared" si="6"/>
        <v>0.17558886509635974</v>
      </c>
      <c r="J42" s="611">
        <f t="shared" si="7"/>
        <v>0.22777777777777777</v>
      </c>
      <c r="K42" s="608">
        <v>431</v>
      </c>
      <c r="L42" s="609">
        <v>426</v>
      </c>
      <c r="M42" s="609">
        <v>313</v>
      </c>
      <c r="N42" s="609">
        <v>83</v>
      </c>
      <c r="O42" s="609">
        <v>71</v>
      </c>
      <c r="P42" s="610">
        <f t="shared" si="12"/>
        <v>0.19483568075117372</v>
      </c>
      <c r="Q42" s="611">
        <f t="shared" si="13"/>
        <v>0.26517571884984026</v>
      </c>
      <c r="R42" s="608">
        <v>405</v>
      </c>
      <c r="S42" s="609">
        <v>404</v>
      </c>
      <c r="T42" s="609">
        <v>302</v>
      </c>
      <c r="U42" s="609">
        <v>82</v>
      </c>
      <c r="V42" s="609">
        <v>74</v>
      </c>
      <c r="W42" s="610">
        <f t="shared" si="10"/>
        <v>0.20297029702970298</v>
      </c>
      <c r="X42" s="611">
        <f t="shared" si="11"/>
        <v>0.27152317880794702</v>
      </c>
      <c r="Y42" s="608">
        <v>352</v>
      </c>
      <c r="Z42" s="609">
        <v>352</v>
      </c>
      <c r="AA42" s="609">
        <v>249</v>
      </c>
      <c r="AB42" s="609">
        <v>76</v>
      </c>
      <c r="AC42" s="609">
        <v>67</v>
      </c>
      <c r="AD42" s="610">
        <f t="shared" si="14"/>
        <v>0.21590909090909091</v>
      </c>
      <c r="AE42" s="611">
        <f t="shared" si="15"/>
        <v>0.30522088353413657</v>
      </c>
      <c r="AF42" s="608">
        <v>293</v>
      </c>
      <c r="AG42" s="609">
        <v>293</v>
      </c>
      <c r="AH42" s="609">
        <v>215</v>
      </c>
      <c r="AI42" s="609">
        <v>72</v>
      </c>
      <c r="AJ42" s="609">
        <v>67</v>
      </c>
      <c r="AK42" s="610">
        <f t="shared" si="16"/>
        <v>0.24573378839590443</v>
      </c>
      <c r="AL42" s="611">
        <f t="shared" si="17"/>
        <v>0.33488372093023255</v>
      </c>
      <c r="AM42" s="608">
        <v>231</v>
      </c>
      <c r="AN42" s="609">
        <v>231</v>
      </c>
      <c r="AO42" s="609">
        <v>184</v>
      </c>
      <c r="AP42" s="609">
        <v>70</v>
      </c>
      <c r="AQ42" s="609">
        <v>63</v>
      </c>
      <c r="AR42" s="610">
        <f t="shared" si="18"/>
        <v>0.30303030303030304</v>
      </c>
      <c r="AS42" s="611">
        <f t="shared" si="19"/>
        <v>0.38043478260869568</v>
      </c>
    </row>
    <row r="43" spans="1:45" s="2" customFormat="1" x14ac:dyDescent="0.25">
      <c r="A43" s="614" t="s">
        <v>206</v>
      </c>
      <c r="B43" s="615" t="s">
        <v>220</v>
      </c>
      <c r="C43" s="636" t="s">
        <v>203</v>
      </c>
      <c r="D43" s="608">
        <v>501</v>
      </c>
      <c r="E43" s="609">
        <v>396</v>
      </c>
      <c r="F43" s="618">
        <v>320</v>
      </c>
      <c r="G43" s="618">
        <v>268</v>
      </c>
      <c r="H43" s="618">
        <v>192</v>
      </c>
      <c r="I43" s="619">
        <f t="shared" si="6"/>
        <v>0.6767676767676768</v>
      </c>
      <c r="J43" s="620">
        <f t="shared" si="7"/>
        <v>0.83750000000000002</v>
      </c>
      <c r="K43" s="608">
        <v>625</v>
      </c>
      <c r="L43" s="609">
        <v>489</v>
      </c>
      <c r="M43" s="618">
        <v>412</v>
      </c>
      <c r="N43" s="618">
        <v>256</v>
      </c>
      <c r="O43" s="618">
        <v>191</v>
      </c>
      <c r="P43" s="619">
        <f t="shared" ref="P43:P73" si="20">N43/L43</f>
        <v>0.52351738241308798</v>
      </c>
      <c r="Q43" s="620">
        <f t="shared" ref="Q43:Q73" si="21">N43/M43</f>
        <v>0.62135922330097082</v>
      </c>
      <c r="R43" s="608">
        <v>625</v>
      </c>
      <c r="S43" s="609">
        <v>496</v>
      </c>
      <c r="T43" s="618">
        <v>430</v>
      </c>
      <c r="U43" s="618">
        <v>254</v>
      </c>
      <c r="V43" s="618">
        <v>187</v>
      </c>
      <c r="W43" s="619">
        <f t="shared" si="10"/>
        <v>0.51209677419354838</v>
      </c>
      <c r="X43" s="620">
        <f t="shared" si="11"/>
        <v>0.59069767441860466</v>
      </c>
      <c r="Y43" s="654" t="s">
        <v>69</v>
      </c>
      <c r="Z43" s="609" t="s">
        <v>69</v>
      </c>
      <c r="AA43" s="609" t="s">
        <v>69</v>
      </c>
      <c r="AB43" s="609" t="s">
        <v>69</v>
      </c>
      <c r="AC43" s="609" t="s">
        <v>69</v>
      </c>
      <c r="AD43" s="610" t="s">
        <v>69</v>
      </c>
      <c r="AE43" s="611" t="s">
        <v>69</v>
      </c>
      <c r="AF43" s="617" t="s">
        <v>69</v>
      </c>
      <c r="AG43" s="618" t="s">
        <v>69</v>
      </c>
      <c r="AH43" s="618" t="s">
        <v>69</v>
      </c>
      <c r="AI43" s="618" t="s">
        <v>69</v>
      </c>
      <c r="AJ43" s="618" t="s">
        <v>69</v>
      </c>
      <c r="AK43" s="619" t="s">
        <v>69</v>
      </c>
      <c r="AL43" s="620" t="s">
        <v>69</v>
      </c>
      <c r="AM43" s="617" t="s">
        <v>69</v>
      </c>
      <c r="AN43" s="618" t="s">
        <v>69</v>
      </c>
      <c r="AO43" s="618" t="s">
        <v>69</v>
      </c>
      <c r="AP43" s="618" t="s">
        <v>69</v>
      </c>
      <c r="AQ43" s="618" t="s">
        <v>69</v>
      </c>
      <c r="AR43" s="619" t="s">
        <v>69</v>
      </c>
      <c r="AS43" s="620" t="s">
        <v>69</v>
      </c>
    </row>
    <row r="44" spans="1:45" s="2" customFormat="1" x14ac:dyDescent="0.25">
      <c r="A44" s="655" t="s">
        <v>221</v>
      </c>
      <c r="B44" s="656" t="s">
        <v>222</v>
      </c>
      <c r="C44" s="657"/>
      <c r="D44" s="639">
        <v>51285</v>
      </c>
      <c r="E44" s="624">
        <v>28055</v>
      </c>
      <c r="F44" s="624">
        <v>24446</v>
      </c>
      <c r="G44" s="624">
        <v>12019</v>
      </c>
      <c r="H44" s="625">
        <v>9544</v>
      </c>
      <c r="I44" s="626">
        <f t="shared" si="6"/>
        <v>0.42840848333630371</v>
      </c>
      <c r="J44" s="627">
        <f t="shared" si="7"/>
        <v>0.49165507649513213</v>
      </c>
      <c r="K44" s="639">
        <v>51127</v>
      </c>
      <c r="L44" s="624">
        <v>27392</v>
      </c>
      <c r="M44" s="624">
        <v>23923</v>
      </c>
      <c r="N44" s="624">
        <v>11665</v>
      </c>
      <c r="O44" s="625">
        <v>9147</v>
      </c>
      <c r="P44" s="626">
        <f t="shared" si="20"/>
        <v>0.42585426401869159</v>
      </c>
      <c r="Q44" s="627">
        <f t="shared" si="21"/>
        <v>0.4876060694728922</v>
      </c>
      <c r="R44" s="639">
        <v>53490</v>
      </c>
      <c r="S44" s="624">
        <v>28669</v>
      </c>
      <c r="T44" s="624">
        <v>24958</v>
      </c>
      <c r="U44" s="624">
        <v>11329</v>
      </c>
      <c r="V44" s="625">
        <v>8799</v>
      </c>
      <c r="W44" s="626">
        <f t="shared" si="10"/>
        <v>0.39516550978408732</v>
      </c>
      <c r="X44" s="627">
        <f t="shared" si="11"/>
        <v>0.45392258995111789</v>
      </c>
      <c r="Y44" s="639">
        <v>49240</v>
      </c>
      <c r="Z44" s="624">
        <v>26776</v>
      </c>
      <c r="AA44" s="624">
        <v>23201</v>
      </c>
      <c r="AB44" s="624">
        <v>10121</v>
      </c>
      <c r="AC44" s="625">
        <v>7741</v>
      </c>
      <c r="AD44" s="626">
        <f t="shared" ref="AD44:AD73" si="22">AB44/Z44</f>
        <v>0.37798775022408126</v>
      </c>
      <c r="AE44" s="627">
        <f t="shared" ref="AE44:AE73" si="23">AB44/AA44</f>
        <v>0.43623119693116674</v>
      </c>
      <c r="AF44" s="639">
        <v>45244</v>
      </c>
      <c r="AG44" s="624">
        <v>24658</v>
      </c>
      <c r="AH44" s="624">
        <v>21445</v>
      </c>
      <c r="AI44" s="624">
        <v>9816</v>
      </c>
      <c r="AJ44" s="625">
        <v>7479</v>
      </c>
      <c r="AK44" s="626">
        <f t="shared" ref="AK44:AK73" si="24">AI44/AG44</f>
        <v>0.39808581393462567</v>
      </c>
      <c r="AL44" s="627">
        <f t="shared" ref="AL44:AL73" si="25">AI44/AH44</f>
        <v>0.4577290743763115</v>
      </c>
      <c r="AM44" s="639">
        <v>39621</v>
      </c>
      <c r="AN44" s="624">
        <v>21760</v>
      </c>
      <c r="AO44" s="624">
        <v>18571</v>
      </c>
      <c r="AP44" s="624">
        <v>8536</v>
      </c>
      <c r="AQ44" s="625">
        <v>6453</v>
      </c>
      <c r="AR44" s="626">
        <f t="shared" ref="AR44:AR73" si="26">AP44/AN44</f>
        <v>0.39227941176470588</v>
      </c>
      <c r="AS44" s="627">
        <f t="shared" ref="AS44:AS73" si="27">AP44/AO44</f>
        <v>0.45964137633945401</v>
      </c>
    </row>
    <row r="45" spans="1:45" s="2" customFormat="1" x14ac:dyDescent="0.25">
      <c r="A45" s="658" t="s">
        <v>221</v>
      </c>
      <c r="B45" s="659" t="s">
        <v>223</v>
      </c>
      <c r="C45" s="660" t="s">
        <v>224</v>
      </c>
      <c r="D45" s="601">
        <v>4916</v>
      </c>
      <c r="E45" s="602">
        <v>3490</v>
      </c>
      <c r="F45" s="602">
        <v>2572</v>
      </c>
      <c r="G45" s="602">
        <v>774</v>
      </c>
      <c r="H45" s="602">
        <v>628</v>
      </c>
      <c r="I45" s="603">
        <f t="shared" si="6"/>
        <v>0.22177650429799428</v>
      </c>
      <c r="J45" s="604">
        <f t="shared" si="7"/>
        <v>0.30093312597200622</v>
      </c>
      <c r="K45" s="601">
        <v>5090</v>
      </c>
      <c r="L45" s="602">
        <v>3455</v>
      </c>
      <c r="M45" s="602">
        <v>2600</v>
      </c>
      <c r="N45" s="602">
        <v>841</v>
      </c>
      <c r="O45" s="602">
        <v>641</v>
      </c>
      <c r="P45" s="603">
        <f t="shared" si="20"/>
        <v>0.24341534008683069</v>
      </c>
      <c r="Q45" s="604">
        <f t="shared" si="21"/>
        <v>0.32346153846153847</v>
      </c>
      <c r="R45" s="601">
        <v>5384</v>
      </c>
      <c r="S45" s="602">
        <v>3681</v>
      </c>
      <c r="T45" s="602">
        <v>2852</v>
      </c>
      <c r="U45" s="602">
        <v>772</v>
      </c>
      <c r="V45" s="602">
        <v>585</v>
      </c>
      <c r="W45" s="603">
        <f t="shared" si="10"/>
        <v>0.20972561803857648</v>
      </c>
      <c r="X45" s="604">
        <f t="shared" si="11"/>
        <v>0.27068723702664799</v>
      </c>
      <c r="Y45" s="601">
        <v>5963</v>
      </c>
      <c r="Z45" s="602">
        <v>4028</v>
      </c>
      <c r="AA45" s="602">
        <v>3308</v>
      </c>
      <c r="AB45" s="602">
        <v>770</v>
      </c>
      <c r="AC45" s="602">
        <v>560</v>
      </c>
      <c r="AD45" s="603">
        <f t="shared" si="22"/>
        <v>0.19116186693147963</v>
      </c>
      <c r="AE45" s="604">
        <f t="shared" si="23"/>
        <v>0.23276904474002419</v>
      </c>
      <c r="AF45" s="601">
        <v>5736</v>
      </c>
      <c r="AG45" s="602">
        <v>3921</v>
      </c>
      <c r="AH45" s="602">
        <v>3166</v>
      </c>
      <c r="AI45" s="602">
        <v>810</v>
      </c>
      <c r="AJ45" s="602">
        <v>546</v>
      </c>
      <c r="AK45" s="603">
        <f t="shared" si="24"/>
        <v>0.20657995409334354</v>
      </c>
      <c r="AL45" s="604">
        <f t="shared" si="25"/>
        <v>0.25584333543903981</v>
      </c>
      <c r="AM45" s="601">
        <v>5633</v>
      </c>
      <c r="AN45" s="602">
        <v>3865</v>
      </c>
      <c r="AO45" s="602">
        <v>3148</v>
      </c>
      <c r="AP45" s="602">
        <v>792</v>
      </c>
      <c r="AQ45" s="602">
        <v>540</v>
      </c>
      <c r="AR45" s="603">
        <f t="shared" si="26"/>
        <v>0.20491591203104786</v>
      </c>
      <c r="AS45" s="604">
        <f t="shared" si="27"/>
        <v>0.25158831003811943</v>
      </c>
    </row>
    <row r="46" spans="1:45" s="2" customFormat="1" x14ac:dyDescent="0.25">
      <c r="A46" s="605" t="s">
        <v>221</v>
      </c>
      <c r="B46" s="606" t="s">
        <v>225</v>
      </c>
      <c r="C46" s="607" t="s">
        <v>226</v>
      </c>
      <c r="D46" s="608">
        <v>9798</v>
      </c>
      <c r="E46" s="609">
        <v>6888</v>
      </c>
      <c r="F46" s="609">
        <v>5640</v>
      </c>
      <c r="G46" s="609">
        <v>3252</v>
      </c>
      <c r="H46" s="609">
        <v>2291</v>
      </c>
      <c r="I46" s="610">
        <f t="shared" si="6"/>
        <v>0.47212543554006969</v>
      </c>
      <c r="J46" s="611">
        <f t="shared" si="7"/>
        <v>0.57659574468085106</v>
      </c>
      <c r="K46" s="608">
        <v>10056</v>
      </c>
      <c r="L46" s="609">
        <v>7042</v>
      </c>
      <c r="M46" s="609">
        <v>5732</v>
      </c>
      <c r="N46" s="609">
        <v>3226</v>
      </c>
      <c r="O46" s="609">
        <v>2237</v>
      </c>
      <c r="P46" s="610">
        <f t="shared" si="20"/>
        <v>0.45810849190570863</v>
      </c>
      <c r="Q46" s="611">
        <f t="shared" si="21"/>
        <v>0.56280530355896718</v>
      </c>
      <c r="R46" s="608">
        <v>10291</v>
      </c>
      <c r="S46" s="609">
        <v>7166</v>
      </c>
      <c r="T46" s="609">
        <v>5797</v>
      </c>
      <c r="U46" s="609">
        <v>3530</v>
      </c>
      <c r="V46" s="609">
        <v>2445</v>
      </c>
      <c r="W46" s="610">
        <f t="shared" si="10"/>
        <v>0.49260396315936367</v>
      </c>
      <c r="X46" s="611">
        <f t="shared" si="11"/>
        <v>0.6089356563739865</v>
      </c>
      <c r="Y46" s="608">
        <v>10295</v>
      </c>
      <c r="Z46" s="609">
        <v>7346</v>
      </c>
      <c r="AA46" s="609">
        <v>5862</v>
      </c>
      <c r="AB46" s="609">
        <v>3112</v>
      </c>
      <c r="AC46" s="609">
        <v>2039</v>
      </c>
      <c r="AD46" s="610">
        <f t="shared" si="22"/>
        <v>0.42363190852164445</v>
      </c>
      <c r="AE46" s="611">
        <f t="shared" si="23"/>
        <v>0.53087683384510409</v>
      </c>
      <c r="AF46" s="608">
        <v>8568</v>
      </c>
      <c r="AG46" s="609">
        <v>6195</v>
      </c>
      <c r="AH46" s="609">
        <v>4902</v>
      </c>
      <c r="AI46" s="609">
        <v>2741</v>
      </c>
      <c r="AJ46" s="609">
        <v>1891</v>
      </c>
      <c r="AK46" s="610">
        <f t="shared" si="24"/>
        <v>0.44245359160613396</v>
      </c>
      <c r="AL46" s="611">
        <f t="shared" si="25"/>
        <v>0.55915952672378622</v>
      </c>
      <c r="AM46" s="608">
        <v>7045</v>
      </c>
      <c r="AN46" s="609">
        <v>5113</v>
      </c>
      <c r="AO46" s="609">
        <v>4060</v>
      </c>
      <c r="AP46" s="609">
        <v>2621</v>
      </c>
      <c r="AQ46" s="609">
        <v>1780</v>
      </c>
      <c r="AR46" s="610">
        <f t="shared" si="26"/>
        <v>0.51261490318795233</v>
      </c>
      <c r="AS46" s="611">
        <f t="shared" si="27"/>
        <v>0.64556650246305414</v>
      </c>
    </row>
    <row r="47" spans="1:45" s="2" customFormat="1" x14ac:dyDescent="0.25">
      <c r="A47" s="605" t="s">
        <v>221</v>
      </c>
      <c r="B47" s="606" t="s">
        <v>227</v>
      </c>
      <c r="C47" s="607" t="s">
        <v>228</v>
      </c>
      <c r="D47" s="608">
        <v>6380</v>
      </c>
      <c r="E47" s="609">
        <v>5628</v>
      </c>
      <c r="F47" s="609">
        <v>5026</v>
      </c>
      <c r="G47" s="609">
        <v>1025</v>
      </c>
      <c r="H47" s="609">
        <v>952</v>
      </c>
      <c r="I47" s="610">
        <f t="shared" si="6"/>
        <v>0.18212508884150674</v>
      </c>
      <c r="J47" s="611">
        <f t="shared" si="7"/>
        <v>0.20393951452447273</v>
      </c>
      <c r="K47" s="608">
        <v>6339</v>
      </c>
      <c r="L47" s="609">
        <v>5468</v>
      </c>
      <c r="M47" s="609">
        <v>4955</v>
      </c>
      <c r="N47" s="609">
        <v>967</v>
      </c>
      <c r="O47" s="609">
        <v>910</v>
      </c>
      <c r="P47" s="610">
        <f t="shared" si="20"/>
        <v>0.17684711046086321</v>
      </c>
      <c r="Q47" s="611">
        <f t="shared" si="21"/>
        <v>0.1951564076690212</v>
      </c>
      <c r="R47" s="608">
        <v>6629</v>
      </c>
      <c r="S47" s="609">
        <v>5734</v>
      </c>
      <c r="T47" s="609">
        <v>5170</v>
      </c>
      <c r="U47" s="609">
        <v>962</v>
      </c>
      <c r="V47" s="609">
        <v>913</v>
      </c>
      <c r="W47" s="610">
        <f t="shared" si="10"/>
        <v>0.16777118939658178</v>
      </c>
      <c r="X47" s="611">
        <f t="shared" si="11"/>
        <v>0.186073500967118</v>
      </c>
      <c r="Y47" s="608">
        <v>5856</v>
      </c>
      <c r="Z47" s="609">
        <v>5104</v>
      </c>
      <c r="AA47" s="609">
        <v>4604</v>
      </c>
      <c r="AB47" s="609">
        <v>835</v>
      </c>
      <c r="AC47" s="609">
        <v>766</v>
      </c>
      <c r="AD47" s="610">
        <f t="shared" si="22"/>
        <v>0.16359717868338558</v>
      </c>
      <c r="AE47" s="611">
        <f t="shared" si="23"/>
        <v>0.18136403127715031</v>
      </c>
      <c r="AF47" s="608">
        <v>4977</v>
      </c>
      <c r="AG47" s="609">
        <v>4396</v>
      </c>
      <c r="AH47" s="609">
        <v>3990</v>
      </c>
      <c r="AI47" s="609">
        <v>972</v>
      </c>
      <c r="AJ47" s="609">
        <v>745</v>
      </c>
      <c r="AK47" s="610">
        <f t="shared" si="24"/>
        <v>0.2211101000909918</v>
      </c>
      <c r="AL47" s="611">
        <f t="shared" si="25"/>
        <v>0.24360902255639097</v>
      </c>
      <c r="AM47" s="608">
        <v>4236</v>
      </c>
      <c r="AN47" s="609">
        <v>3668</v>
      </c>
      <c r="AO47" s="609">
        <v>3283</v>
      </c>
      <c r="AP47" s="609">
        <v>949</v>
      </c>
      <c r="AQ47" s="609">
        <v>723</v>
      </c>
      <c r="AR47" s="610">
        <f t="shared" si="26"/>
        <v>0.25872410032715376</v>
      </c>
      <c r="AS47" s="611">
        <f t="shared" si="27"/>
        <v>0.28906487968321659</v>
      </c>
    </row>
    <row r="48" spans="1:45" s="2" customFormat="1" x14ac:dyDescent="0.25">
      <c r="A48" s="605" t="s">
        <v>221</v>
      </c>
      <c r="B48" s="606" t="s">
        <v>229</v>
      </c>
      <c r="C48" s="607" t="s">
        <v>230</v>
      </c>
      <c r="D48" s="608">
        <v>9464</v>
      </c>
      <c r="E48" s="609">
        <v>5720</v>
      </c>
      <c r="F48" s="609">
        <v>4419</v>
      </c>
      <c r="G48" s="609">
        <v>1121</v>
      </c>
      <c r="H48" s="609">
        <v>792</v>
      </c>
      <c r="I48" s="610">
        <f t="shared" si="6"/>
        <v>0.19597902097902098</v>
      </c>
      <c r="J48" s="611">
        <f t="shared" si="7"/>
        <v>0.25367730255713961</v>
      </c>
      <c r="K48" s="608">
        <v>8289</v>
      </c>
      <c r="L48" s="609">
        <v>4874</v>
      </c>
      <c r="M48" s="609">
        <v>3902</v>
      </c>
      <c r="N48" s="609">
        <v>1052</v>
      </c>
      <c r="O48" s="609">
        <v>698</v>
      </c>
      <c r="P48" s="610">
        <f t="shared" si="20"/>
        <v>0.21583914649158803</v>
      </c>
      <c r="Q48" s="611">
        <f t="shared" si="21"/>
        <v>0.26960533059969244</v>
      </c>
      <c r="R48" s="608">
        <v>8058</v>
      </c>
      <c r="S48" s="609">
        <v>4889</v>
      </c>
      <c r="T48" s="609">
        <v>3865</v>
      </c>
      <c r="U48" s="609">
        <v>1125</v>
      </c>
      <c r="V48" s="609">
        <v>722</v>
      </c>
      <c r="W48" s="610">
        <f t="shared" si="10"/>
        <v>0.23010840662712212</v>
      </c>
      <c r="X48" s="611">
        <f t="shared" si="11"/>
        <v>0.29107373868046571</v>
      </c>
      <c r="Y48" s="608">
        <v>6224</v>
      </c>
      <c r="Z48" s="609">
        <v>4102</v>
      </c>
      <c r="AA48" s="609">
        <v>3201</v>
      </c>
      <c r="AB48" s="609">
        <v>992</v>
      </c>
      <c r="AC48" s="609">
        <v>636</v>
      </c>
      <c r="AD48" s="610">
        <f t="shared" si="22"/>
        <v>0.24183325207215992</v>
      </c>
      <c r="AE48" s="611">
        <f t="shared" si="23"/>
        <v>0.30990315526397999</v>
      </c>
      <c r="AF48" s="608">
        <v>5953</v>
      </c>
      <c r="AG48" s="609">
        <v>3921</v>
      </c>
      <c r="AH48" s="609">
        <v>3065</v>
      </c>
      <c r="AI48" s="609">
        <v>889</v>
      </c>
      <c r="AJ48" s="609">
        <v>532</v>
      </c>
      <c r="AK48" s="610">
        <f t="shared" si="24"/>
        <v>0.22672787554195359</v>
      </c>
      <c r="AL48" s="611">
        <f t="shared" si="25"/>
        <v>0.29004893964110928</v>
      </c>
      <c r="AM48" s="608">
        <v>4707</v>
      </c>
      <c r="AN48" s="609">
        <v>3164</v>
      </c>
      <c r="AO48" s="609">
        <v>2464</v>
      </c>
      <c r="AP48" s="609">
        <v>805</v>
      </c>
      <c r="AQ48" s="609">
        <v>472</v>
      </c>
      <c r="AR48" s="610">
        <f t="shared" si="26"/>
        <v>0.25442477876106195</v>
      </c>
      <c r="AS48" s="611">
        <f t="shared" si="27"/>
        <v>0.32670454545454547</v>
      </c>
    </row>
    <row r="49" spans="1:45" s="2" customFormat="1" x14ac:dyDescent="0.25">
      <c r="A49" s="605" t="s">
        <v>221</v>
      </c>
      <c r="B49" s="606" t="s">
        <v>231</v>
      </c>
      <c r="C49" s="607" t="s">
        <v>232</v>
      </c>
      <c r="D49" s="608">
        <v>3655</v>
      </c>
      <c r="E49" s="609">
        <v>2793</v>
      </c>
      <c r="F49" s="609">
        <v>2618</v>
      </c>
      <c r="G49" s="609">
        <v>2133</v>
      </c>
      <c r="H49" s="609">
        <v>1187</v>
      </c>
      <c r="I49" s="610">
        <f t="shared" si="6"/>
        <v>0.76369495166487644</v>
      </c>
      <c r="J49" s="611">
        <f t="shared" si="7"/>
        <v>0.81474407944996186</v>
      </c>
      <c r="K49" s="608">
        <v>4053</v>
      </c>
      <c r="L49" s="609">
        <v>3028</v>
      </c>
      <c r="M49" s="609">
        <v>2834</v>
      </c>
      <c r="N49" s="609">
        <v>2230</v>
      </c>
      <c r="O49" s="609">
        <v>1133</v>
      </c>
      <c r="P49" s="610">
        <f t="shared" si="20"/>
        <v>0.73645970937912819</v>
      </c>
      <c r="Q49" s="611">
        <f t="shared" si="21"/>
        <v>0.78687367678193365</v>
      </c>
      <c r="R49" s="608">
        <v>3490</v>
      </c>
      <c r="S49" s="609">
        <v>2612</v>
      </c>
      <c r="T49" s="609">
        <v>2363</v>
      </c>
      <c r="U49" s="609">
        <v>1635</v>
      </c>
      <c r="V49" s="609">
        <v>900</v>
      </c>
      <c r="W49" s="610">
        <f t="shared" si="10"/>
        <v>0.62595712098009193</v>
      </c>
      <c r="X49" s="611">
        <f t="shared" si="11"/>
        <v>0.69191705459162078</v>
      </c>
      <c r="Y49" s="608">
        <v>3186</v>
      </c>
      <c r="Z49" s="609">
        <v>2412</v>
      </c>
      <c r="AA49" s="609">
        <v>2187</v>
      </c>
      <c r="AB49" s="609">
        <v>1460</v>
      </c>
      <c r="AC49" s="609">
        <v>832</v>
      </c>
      <c r="AD49" s="610">
        <f t="shared" si="22"/>
        <v>0.6053067993366501</v>
      </c>
      <c r="AE49" s="611">
        <f t="shared" si="23"/>
        <v>0.66758116140832191</v>
      </c>
      <c r="AF49" s="608">
        <v>3369</v>
      </c>
      <c r="AG49" s="609">
        <v>2460</v>
      </c>
      <c r="AH49" s="609">
        <v>2291</v>
      </c>
      <c r="AI49" s="609">
        <v>1419</v>
      </c>
      <c r="AJ49" s="609">
        <v>827</v>
      </c>
      <c r="AK49" s="610">
        <f t="shared" si="24"/>
        <v>0.57682926829268288</v>
      </c>
      <c r="AL49" s="611">
        <f t="shared" si="25"/>
        <v>0.61938018332605849</v>
      </c>
      <c r="AM49" s="608">
        <v>2951</v>
      </c>
      <c r="AN49" s="609">
        <v>2104</v>
      </c>
      <c r="AO49" s="609">
        <v>1921</v>
      </c>
      <c r="AP49" s="609">
        <v>1222</v>
      </c>
      <c r="AQ49" s="609">
        <v>708</v>
      </c>
      <c r="AR49" s="610">
        <f t="shared" si="26"/>
        <v>0.58079847908745252</v>
      </c>
      <c r="AS49" s="611">
        <f t="shared" si="27"/>
        <v>0.6361270171785528</v>
      </c>
    </row>
    <row r="50" spans="1:45" s="2" customFormat="1" x14ac:dyDescent="0.25">
      <c r="A50" s="605" t="s">
        <v>221</v>
      </c>
      <c r="B50" s="606" t="s">
        <v>233</v>
      </c>
      <c r="C50" s="607" t="s">
        <v>234</v>
      </c>
      <c r="D50" s="608">
        <v>1583</v>
      </c>
      <c r="E50" s="609">
        <v>1405</v>
      </c>
      <c r="F50" s="609">
        <v>1294</v>
      </c>
      <c r="G50" s="609">
        <v>897</v>
      </c>
      <c r="H50" s="609">
        <v>528</v>
      </c>
      <c r="I50" s="610">
        <f t="shared" si="6"/>
        <v>0.63843416370106765</v>
      </c>
      <c r="J50" s="611">
        <f t="shared" si="7"/>
        <v>0.69319938176197837</v>
      </c>
      <c r="K50" s="608">
        <v>1466</v>
      </c>
      <c r="L50" s="609">
        <v>1294</v>
      </c>
      <c r="M50" s="609">
        <v>1174</v>
      </c>
      <c r="N50" s="609">
        <v>815</v>
      </c>
      <c r="O50" s="609">
        <v>486</v>
      </c>
      <c r="P50" s="610">
        <f t="shared" si="20"/>
        <v>0.62982998454404948</v>
      </c>
      <c r="Q50" s="611">
        <f t="shared" si="21"/>
        <v>0.69420783645655881</v>
      </c>
      <c r="R50" s="608">
        <v>1517</v>
      </c>
      <c r="S50" s="609">
        <v>1299</v>
      </c>
      <c r="T50" s="609">
        <v>1167</v>
      </c>
      <c r="U50" s="609">
        <v>700</v>
      </c>
      <c r="V50" s="609">
        <v>391</v>
      </c>
      <c r="W50" s="610">
        <f t="shared" si="10"/>
        <v>0.53887605850654352</v>
      </c>
      <c r="X50" s="611">
        <f t="shared" si="11"/>
        <v>0.59982862039417306</v>
      </c>
      <c r="Y50" s="608">
        <v>1348</v>
      </c>
      <c r="Z50" s="609">
        <v>1159</v>
      </c>
      <c r="AA50" s="609">
        <v>1068</v>
      </c>
      <c r="AB50" s="609">
        <v>671</v>
      </c>
      <c r="AC50" s="609">
        <v>419</v>
      </c>
      <c r="AD50" s="610">
        <f t="shared" si="22"/>
        <v>0.57894736842105265</v>
      </c>
      <c r="AE50" s="611">
        <f t="shared" si="23"/>
        <v>0.62827715355805247</v>
      </c>
      <c r="AF50" s="608">
        <v>1273</v>
      </c>
      <c r="AG50" s="609">
        <v>1055</v>
      </c>
      <c r="AH50" s="609">
        <v>978</v>
      </c>
      <c r="AI50" s="609">
        <v>523</v>
      </c>
      <c r="AJ50" s="609">
        <v>315</v>
      </c>
      <c r="AK50" s="610">
        <f t="shared" si="24"/>
        <v>0.49573459715639812</v>
      </c>
      <c r="AL50" s="611">
        <f t="shared" si="25"/>
        <v>0.53476482617586907</v>
      </c>
      <c r="AM50" s="608">
        <v>1191</v>
      </c>
      <c r="AN50" s="609">
        <v>999</v>
      </c>
      <c r="AO50" s="609">
        <v>917</v>
      </c>
      <c r="AP50" s="609">
        <v>411</v>
      </c>
      <c r="AQ50" s="609">
        <v>271</v>
      </c>
      <c r="AR50" s="610">
        <f t="shared" si="26"/>
        <v>0.41141141141141141</v>
      </c>
      <c r="AS50" s="611">
        <f t="shared" si="27"/>
        <v>0.44820065430752454</v>
      </c>
    </row>
    <row r="51" spans="1:45" s="2" customFormat="1" x14ac:dyDescent="0.25">
      <c r="A51" s="605" t="s">
        <v>221</v>
      </c>
      <c r="B51" s="606" t="s">
        <v>235</v>
      </c>
      <c r="C51" s="607" t="s">
        <v>236</v>
      </c>
      <c r="D51" s="608">
        <v>6613</v>
      </c>
      <c r="E51" s="609">
        <v>5126</v>
      </c>
      <c r="F51" s="609">
        <v>4725</v>
      </c>
      <c r="G51" s="609">
        <v>2411</v>
      </c>
      <c r="H51" s="609">
        <v>1848</v>
      </c>
      <c r="I51" s="610">
        <f t="shared" si="6"/>
        <v>0.4703472493172064</v>
      </c>
      <c r="J51" s="611">
        <f t="shared" si="7"/>
        <v>0.51026455026455031</v>
      </c>
      <c r="K51" s="608">
        <v>7243</v>
      </c>
      <c r="L51" s="609">
        <v>5379</v>
      </c>
      <c r="M51" s="609">
        <v>5009</v>
      </c>
      <c r="N51" s="609">
        <v>2521</v>
      </c>
      <c r="O51" s="609">
        <v>1938</v>
      </c>
      <c r="P51" s="610">
        <f t="shared" si="20"/>
        <v>0.46867447480944413</v>
      </c>
      <c r="Q51" s="611">
        <f t="shared" si="21"/>
        <v>0.50329407067278897</v>
      </c>
      <c r="R51" s="608">
        <v>8650</v>
      </c>
      <c r="S51" s="609">
        <v>6328</v>
      </c>
      <c r="T51" s="609">
        <v>5878</v>
      </c>
      <c r="U51" s="609">
        <v>2627</v>
      </c>
      <c r="V51" s="609">
        <v>1831</v>
      </c>
      <c r="W51" s="610">
        <f t="shared" si="10"/>
        <v>0.41513906447534765</v>
      </c>
      <c r="X51" s="611">
        <f t="shared" si="11"/>
        <v>0.44692072133378702</v>
      </c>
      <c r="Y51" s="608">
        <v>7908</v>
      </c>
      <c r="Z51" s="609">
        <v>5848</v>
      </c>
      <c r="AA51" s="609">
        <v>5464</v>
      </c>
      <c r="AB51" s="609">
        <v>2159</v>
      </c>
      <c r="AC51" s="609">
        <v>1499</v>
      </c>
      <c r="AD51" s="610">
        <f t="shared" si="22"/>
        <v>0.3691860465116279</v>
      </c>
      <c r="AE51" s="611">
        <f t="shared" si="23"/>
        <v>0.39513177159590046</v>
      </c>
      <c r="AF51" s="608">
        <v>7619</v>
      </c>
      <c r="AG51" s="609">
        <v>5550</v>
      </c>
      <c r="AH51" s="609">
        <v>5154</v>
      </c>
      <c r="AI51" s="609">
        <v>2695</v>
      </c>
      <c r="AJ51" s="609">
        <v>1902</v>
      </c>
      <c r="AK51" s="610">
        <f t="shared" si="24"/>
        <v>0.48558558558558557</v>
      </c>
      <c r="AL51" s="611">
        <f t="shared" si="25"/>
        <v>0.52289483896003108</v>
      </c>
      <c r="AM51" s="608">
        <v>7473</v>
      </c>
      <c r="AN51" s="609">
        <v>5233</v>
      </c>
      <c r="AO51" s="609">
        <v>4851</v>
      </c>
      <c r="AP51" s="609">
        <v>1861</v>
      </c>
      <c r="AQ51" s="609">
        <v>1250</v>
      </c>
      <c r="AR51" s="610">
        <f t="shared" si="26"/>
        <v>0.35562774699025418</v>
      </c>
      <c r="AS51" s="611">
        <f t="shared" si="27"/>
        <v>0.38363224077509794</v>
      </c>
    </row>
    <row r="52" spans="1:45" s="2" customFormat="1" x14ac:dyDescent="0.25">
      <c r="A52" s="661" t="s">
        <v>221</v>
      </c>
      <c r="B52" s="630" t="s">
        <v>237</v>
      </c>
      <c r="C52" s="631" t="s">
        <v>238</v>
      </c>
      <c r="D52" s="608">
        <v>2052</v>
      </c>
      <c r="E52" s="609">
        <v>1278</v>
      </c>
      <c r="F52" s="609">
        <v>1062</v>
      </c>
      <c r="G52" s="609">
        <v>495</v>
      </c>
      <c r="H52" s="609">
        <v>419</v>
      </c>
      <c r="I52" s="610">
        <f t="shared" si="6"/>
        <v>0.38732394366197181</v>
      </c>
      <c r="J52" s="611">
        <f t="shared" si="7"/>
        <v>0.46610169491525422</v>
      </c>
      <c r="K52" s="608">
        <v>2344</v>
      </c>
      <c r="L52" s="609">
        <v>1774</v>
      </c>
      <c r="M52" s="609">
        <v>1386</v>
      </c>
      <c r="N52" s="609">
        <v>447</v>
      </c>
      <c r="O52" s="609">
        <v>375</v>
      </c>
      <c r="P52" s="610">
        <f t="shared" si="20"/>
        <v>0.25197294250281849</v>
      </c>
      <c r="Q52" s="611">
        <f t="shared" si="21"/>
        <v>0.32251082251082253</v>
      </c>
      <c r="R52" s="608">
        <v>2675</v>
      </c>
      <c r="S52" s="609">
        <v>2040</v>
      </c>
      <c r="T52" s="609">
        <v>1559</v>
      </c>
      <c r="U52" s="609">
        <v>436</v>
      </c>
      <c r="V52" s="609">
        <v>378</v>
      </c>
      <c r="W52" s="610">
        <f t="shared" si="10"/>
        <v>0.21372549019607842</v>
      </c>
      <c r="X52" s="611">
        <f t="shared" si="11"/>
        <v>0.27966645285439384</v>
      </c>
      <c r="Y52" s="608">
        <v>2511</v>
      </c>
      <c r="Z52" s="609">
        <v>1857</v>
      </c>
      <c r="AA52" s="609">
        <v>1177</v>
      </c>
      <c r="AB52" s="609">
        <v>394</v>
      </c>
      <c r="AC52" s="609">
        <v>346</v>
      </c>
      <c r="AD52" s="610">
        <f t="shared" si="22"/>
        <v>0.21217016693591814</v>
      </c>
      <c r="AE52" s="611">
        <f t="shared" si="23"/>
        <v>0.33474936278674594</v>
      </c>
      <c r="AF52" s="608">
        <v>2577</v>
      </c>
      <c r="AG52" s="609">
        <v>1929</v>
      </c>
      <c r="AH52" s="609">
        <v>1309</v>
      </c>
      <c r="AI52" s="609">
        <v>408</v>
      </c>
      <c r="AJ52" s="609">
        <v>325</v>
      </c>
      <c r="AK52" s="610">
        <f t="shared" si="24"/>
        <v>0.21150855365474339</v>
      </c>
      <c r="AL52" s="611">
        <f t="shared" si="25"/>
        <v>0.31168831168831168</v>
      </c>
      <c r="AM52" s="608">
        <v>2400</v>
      </c>
      <c r="AN52" s="609">
        <v>1771</v>
      </c>
      <c r="AO52" s="609">
        <v>890</v>
      </c>
      <c r="AP52" s="609">
        <v>359</v>
      </c>
      <c r="AQ52" s="609">
        <v>310</v>
      </c>
      <c r="AR52" s="610">
        <f t="shared" si="26"/>
        <v>0.20271033314511575</v>
      </c>
      <c r="AS52" s="611">
        <f t="shared" si="27"/>
        <v>0.40337078651685393</v>
      </c>
    </row>
    <row r="53" spans="1:45" s="2" customFormat="1" x14ac:dyDescent="0.25">
      <c r="A53" s="614" t="s">
        <v>221</v>
      </c>
      <c r="B53" s="615" t="s">
        <v>239</v>
      </c>
      <c r="C53" s="616" t="s">
        <v>240</v>
      </c>
      <c r="D53" s="617">
        <v>6824</v>
      </c>
      <c r="E53" s="618">
        <v>5137</v>
      </c>
      <c r="F53" s="618">
        <v>4672</v>
      </c>
      <c r="G53" s="618">
        <v>2025</v>
      </c>
      <c r="H53" s="618">
        <v>1411</v>
      </c>
      <c r="I53" s="619">
        <f t="shared" si="6"/>
        <v>0.39419894880280321</v>
      </c>
      <c r="J53" s="620">
        <f t="shared" si="7"/>
        <v>0.4334332191780822</v>
      </c>
      <c r="K53" s="617">
        <v>6247</v>
      </c>
      <c r="L53" s="618">
        <v>4636</v>
      </c>
      <c r="M53" s="618">
        <v>4209</v>
      </c>
      <c r="N53" s="618">
        <v>1674</v>
      </c>
      <c r="O53" s="618">
        <v>1158</v>
      </c>
      <c r="P53" s="619">
        <f t="shared" si="20"/>
        <v>0.36108714408973253</v>
      </c>
      <c r="Q53" s="620">
        <f t="shared" si="21"/>
        <v>0.3977191732002851</v>
      </c>
      <c r="R53" s="617">
        <v>6796</v>
      </c>
      <c r="S53" s="618">
        <v>5005</v>
      </c>
      <c r="T53" s="618">
        <v>4577</v>
      </c>
      <c r="U53" s="618">
        <v>1605</v>
      </c>
      <c r="V53" s="618">
        <v>1031</v>
      </c>
      <c r="W53" s="619">
        <f t="shared" si="10"/>
        <v>0.3206793206793207</v>
      </c>
      <c r="X53" s="620">
        <f t="shared" si="11"/>
        <v>0.35066637535503603</v>
      </c>
      <c r="Y53" s="617">
        <v>5949</v>
      </c>
      <c r="Z53" s="618">
        <v>4397</v>
      </c>
      <c r="AA53" s="618">
        <v>4056</v>
      </c>
      <c r="AB53" s="618">
        <v>1464</v>
      </c>
      <c r="AC53" s="618">
        <v>912</v>
      </c>
      <c r="AD53" s="619">
        <f t="shared" si="22"/>
        <v>0.33295428701387308</v>
      </c>
      <c r="AE53" s="620">
        <f t="shared" si="23"/>
        <v>0.36094674556213019</v>
      </c>
      <c r="AF53" s="617">
        <v>5172</v>
      </c>
      <c r="AG53" s="618">
        <v>3860</v>
      </c>
      <c r="AH53" s="618">
        <v>3529</v>
      </c>
      <c r="AI53" s="618">
        <v>1096</v>
      </c>
      <c r="AJ53" s="618">
        <v>689</v>
      </c>
      <c r="AK53" s="619">
        <f t="shared" si="24"/>
        <v>0.28393782383419691</v>
      </c>
      <c r="AL53" s="620">
        <f t="shared" si="25"/>
        <v>0.31056956644941908</v>
      </c>
      <c r="AM53" s="617">
        <v>3985</v>
      </c>
      <c r="AN53" s="618">
        <v>2980</v>
      </c>
      <c r="AO53" s="618">
        <v>2671</v>
      </c>
      <c r="AP53" s="618">
        <v>984</v>
      </c>
      <c r="AQ53" s="618">
        <v>612</v>
      </c>
      <c r="AR53" s="619">
        <f t="shared" si="26"/>
        <v>0.3302013422818792</v>
      </c>
      <c r="AS53" s="620">
        <f t="shared" si="27"/>
        <v>0.36840134780980904</v>
      </c>
    </row>
    <row r="54" spans="1:45" s="2" customFormat="1" x14ac:dyDescent="0.25">
      <c r="A54" s="655" t="s">
        <v>241</v>
      </c>
      <c r="B54" s="591" t="s">
        <v>242</v>
      </c>
      <c r="C54" s="657"/>
      <c r="D54" s="662">
        <v>25097</v>
      </c>
      <c r="E54" s="663">
        <v>17167</v>
      </c>
      <c r="F54" s="663">
        <v>14955</v>
      </c>
      <c r="G54" s="663">
        <v>7168</v>
      </c>
      <c r="H54" s="664">
        <v>5308</v>
      </c>
      <c r="I54" s="665">
        <f t="shared" si="6"/>
        <v>0.41754529038271104</v>
      </c>
      <c r="J54" s="666">
        <f t="shared" si="7"/>
        <v>0.47930458040789031</v>
      </c>
      <c r="K54" s="662">
        <v>26537</v>
      </c>
      <c r="L54" s="663">
        <v>17299</v>
      </c>
      <c r="M54" s="663">
        <v>15128</v>
      </c>
      <c r="N54" s="663">
        <v>7319</v>
      </c>
      <c r="O54" s="664">
        <v>5369</v>
      </c>
      <c r="P54" s="665">
        <f t="shared" si="20"/>
        <v>0.42308803977108506</v>
      </c>
      <c r="Q54" s="666">
        <f t="shared" si="21"/>
        <v>0.48380486515071391</v>
      </c>
      <c r="R54" s="662">
        <v>27847</v>
      </c>
      <c r="S54" s="663">
        <v>17923</v>
      </c>
      <c r="T54" s="663">
        <v>15708</v>
      </c>
      <c r="U54" s="663">
        <v>6572</v>
      </c>
      <c r="V54" s="664">
        <v>5509</v>
      </c>
      <c r="W54" s="665">
        <f t="shared" si="10"/>
        <v>0.36667968532053785</v>
      </c>
      <c r="X54" s="666">
        <f t="shared" si="11"/>
        <v>0.41838553603259487</v>
      </c>
      <c r="Y54" s="662">
        <v>24997</v>
      </c>
      <c r="Z54" s="663">
        <v>16478</v>
      </c>
      <c r="AA54" s="663">
        <v>14489</v>
      </c>
      <c r="AB54" s="663">
        <v>6305</v>
      </c>
      <c r="AC54" s="664">
        <v>5073</v>
      </c>
      <c r="AD54" s="665">
        <f t="shared" si="22"/>
        <v>0.38263138730428448</v>
      </c>
      <c r="AE54" s="666">
        <f t="shared" si="23"/>
        <v>0.43515770584581409</v>
      </c>
      <c r="AF54" s="662">
        <v>23006</v>
      </c>
      <c r="AG54" s="663">
        <v>15153</v>
      </c>
      <c r="AH54" s="663">
        <v>13196</v>
      </c>
      <c r="AI54" s="663">
        <v>6083</v>
      </c>
      <c r="AJ54" s="664">
        <v>4948</v>
      </c>
      <c r="AK54" s="665">
        <f t="shared" si="24"/>
        <v>0.4014386590114169</v>
      </c>
      <c r="AL54" s="666">
        <f t="shared" si="25"/>
        <v>0.46097302212791758</v>
      </c>
      <c r="AM54" s="662">
        <v>22510</v>
      </c>
      <c r="AN54" s="663">
        <v>14597</v>
      </c>
      <c r="AO54" s="663">
        <v>12700</v>
      </c>
      <c r="AP54" s="663">
        <v>6233</v>
      </c>
      <c r="AQ54" s="664">
        <v>4960</v>
      </c>
      <c r="AR54" s="665">
        <f t="shared" si="26"/>
        <v>0.42700554908542854</v>
      </c>
      <c r="AS54" s="666">
        <f t="shared" si="27"/>
        <v>0.49078740157480316</v>
      </c>
    </row>
    <row r="55" spans="1:45" s="2" customFormat="1" x14ac:dyDescent="0.25">
      <c r="A55" s="658" t="s">
        <v>241</v>
      </c>
      <c r="B55" s="599" t="s">
        <v>243</v>
      </c>
      <c r="C55" s="660" t="s">
        <v>244</v>
      </c>
      <c r="D55" s="640">
        <v>1916</v>
      </c>
      <c r="E55" s="602">
        <v>1502</v>
      </c>
      <c r="F55" s="602">
        <v>1195</v>
      </c>
      <c r="G55" s="602">
        <v>402</v>
      </c>
      <c r="H55" s="602">
        <v>242</v>
      </c>
      <c r="I55" s="603">
        <f t="shared" si="6"/>
        <v>0.26764314247669774</v>
      </c>
      <c r="J55" s="604">
        <f t="shared" si="7"/>
        <v>0.33640167364016738</v>
      </c>
      <c r="K55" s="640">
        <v>2307</v>
      </c>
      <c r="L55" s="602">
        <v>1773</v>
      </c>
      <c r="M55" s="602">
        <v>1459</v>
      </c>
      <c r="N55" s="602">
        <v>446</v>
      </c>
      <c r="O55" s="602">
        <v>249</v>
      </c>
      <c r="P55" s="603">
        <f t="shared" si="20"/>
        <v>0.25155104342921603</v>
      </c>
      <c r="Q55" s="604">
        <f t="shared" si="21"/>
        <v>0.30568882796435914</v>
      </c>
      <c r="R55" s="640">
        <v>2262</v>
      </c>
      <c r="S55" s="602">
        <v>1759</v>
      </c>
      <c r="T55" s="602">
        <v>1477</v>
      </c>
      <c r="U55" s="602">
        <v>280</v>
      </c>
      <c r="V55" s="602">
        <v>247</v>
      </c>
      <c r="W55" s="603">
        <f t="shared" si="10"/>
        <v>0.15918135304150086</v>
      </c>
      <c r="X55" s="604">
        <f t="shared" si="11"/>
        <v>0.1895734597156398</v>
      </c>
      <c r="Y55" s="640">
        <v>2140</v>
      </c>
      <c r="Z55" s="602">
        <v>1755</v>
      </c>
      <c r="AA55" s="602">
        <v>1503</v>
      </c>
      <c r="AB55" s="602">
        <v>286</v>
      </c>
      <c r="AC55" s="602">
        <v>205</v>
      </c>
      <c r="AD55" s="603">
        <f t="shared" si="22"/>
        <v>0.16296296296296298</v>
      </c>
      <c r="AE55" s="604">
        <f t="shared" si="23"/>
        <v>0.19028609447771125</v>
      </c>
      <c r="AF55" s="640">
        <v>1996</v>
      </c>
      <c r="AG55" s="602">
        <v>1627</v>
      </c>
      <c r="AH55" s="602">
        <v>1343</v>
      </c>
      <c r="AI55" s="602">
        <v>258</v>
      </c>
      <c r="AJ55" s="602">
        <v>197</v>
      </c>
      <c r="AK55" s="603">
        <f t="shared" si="24"/>
        <v>0.1585740626920713</v>
      </c>
      <c r="AL55" s="604">
        <f t="shared" si="25"/>
        <v>0.19210722263588981</v>
      </c>
      <c r="AM55" s="640">
        <v>2189</v>
      </c>
      <c r="AN55" s="602">
        <v>1755</v>
      </c>
      <c r="AO55" s="602">
        <v>1534</v>
      </c>
      <c r="AP55" s="602">
        <v>248</v>
      </c>
      <c r="AQ55" s="602">
        <v>186</v>
      </c>
      <c r="AR55" s="603">
        <f t="shared" si="26"/>
        <v>0.1413105413105413</v>
      </c>
      <c r="AS55" s="604">
        <f t="shared" si="27"/>
        <v>0.16166883963494133</v>
      </c>
    </row>
    <row r="56" spans="1:45" s="2" customFormat="1" x14ac:dyDescent="0.25">
      <c r="A56" s="598" t="s">
        <v>241</v>
      </c>
      <c r="B56" s="599">
        <v>15120</v>
      </c>
      <c r="C56" s="600" t="s">
        <v>245</v>
      </c>
      <c r="D56" s="667">
        <v>1265</v>
      </c>
      <c r="E56" s="650">
        <v>1096</v>
      </c>
      <c r="F56" s="650">
        <v>922</v>
      </c>
      <c r="G56" s="650">
        <v>269</v>
      </c>
      <c r="H56" s="650">
        <v>212</v>
      </c>
      <c r="I56" s="651">
        <f t="shared" si="6"/>
        <v>0.24543795620437955</v>
      </c>
      <c r="J56" s="652">
        <f t="shared" si="7"/>
        <v>0.29175704989154011</v>
      </c>
      <c r="K56" s="667">
        <v>1251</v>
      </c>
      <c r="L56" s="650">
        <v>1074</v>
      </c>
      <c r="M56" s="650">
        <v>886</v>
      </c>
      <c r="N56" s="650">
        <v>247</v>
      </c>
      <c r="O56" s="650">
        <v>207</v>
      </c>
      <c r="P56" s="651">
        <f t="shared" si="20"/>
        <v>0.22998137802607077</v>
      </c>
      <c r="Q56" s="652">
        <f t="shared" si="21"/>
        <v>0.27878103837471785</v>
      </c>
      <c r="R56" s="667">
        <v>1450</v>
      </c>
      <c r="S56" s="650">
        <v>1164</v>
      </c>
      <c r="T56" s="650">
        <v>972</v>
      </c>
      <c r="U56" s="650">
        <v>249</v>
      </c>
      <c r="V56" s="650">
        <v>215</v>
      </c>
      <c r="W56" s="651">
        <f t="shared" si="10"/>
        <v>0.21391752577319587</v>
      </c>
      <c r="X56" s="652">
        <f t="shared" si="11"/>
        <v>0.25617283950617287</v>
      </c>
      <c r="Y56" s="667">
        <v>1162</v>
      </c>
      <c r="Z56" s="650">
        <v>1019</v>
      </c>
      <c r="AA56" s="650">
        <v>898</v>
      </c>
      <c r="AB56" s="650">
        <v>227</v>
      </c>
      <c r="AC56" s="650">
        <v>181</v>
      </c>
      <c r="AD56" s="651">
        <f t="shared" si="22"/>
        <v>0.22276741903827282</v>
      </c>
      <c r="AE56" s="652">
        <f t="shared" si="23"/>
        <v>0.25278396436525613</v>
      </c>
      <c r="AF56" s="667">
        <v>1177</v>
      </c>
      <c r="AG56" s="650">
        <v>1011</v>
      </c>
      <c r="AH56" s="650">
        <v>901</v>
      </c>
      <c r="AI56" s="650">
        <v>256</v>
      </c>
      <c r="AJ56" s="650">
        <v>197</v>
      </c>
      <c r="AK56" s="651">
        <f t="shared" si="24"/>
        <v>0.25321463897131552</v>
      </c>
      <c r="AL56" s="652">
        <f t="shared" si="25"/>
        <v>0.28412874583795783</v>
      </c>
      <c r="AM56" s="667">
        <v>1146</v>
      </c>
      <c r="AN56" s="650">
        <v>991</v>
      </c>
      <c r="AO56" s="650">
        <v>880</v>
      </c>
      <c r="AP56" s="650">
        <v>251</v>
      </c>
      <c r="AQ56" s="650">
        <v>189</v>
      </c>
      <c r="AR56" s="651">
        <f t="shared" si="26"/>
        <v>0.25327951564076689</v>
      </c>
      <c r="AS56" s="652">
        <f t="shared" si="27"/>
        <v>0.28522727272727272</v>
      </c>
    </row>
    <row r="57" spans="1:45" s="2" customFormat="1" x14ac:dyDescent="0.25">
      <c r="A57" s="605" t="s">
        <v>241</v>
      </c>
      <c r="B57" s="606" t="s">
        <v>246</v>
      </c>
      <c r="C57" s="607" t="s">
        <v>166</v>
      </c>
      <c r="D57" s="645">
        <v>6663</v>
      </c>
      <c r="E57" s="609">
        <v>5200</v>
      </c>
      <c r="F57" s="609">
        <v>4415</v>
      </c>
      <c r="G57" s="609">
        <v>1763</v>
      </c>
      <c r="H57" s="609">
        <v>1137</v>
      </c>
      <c r="I57" s="610">
        <f t="shared" si="6"/>
        <v>0.33903846153846151</v>
      </c>
      <c r="J57" s="611">
        <f t="shared" si="7"/>
        <v>0.39932049830124577</v>
      </c>
      <c r="K57" s="645">
        <v>7555</v>
      </c>
      <c r="L57" s="609">
        <v>5523</v>
      </c>
      <c r="M57" s="609">
        <v>4773</v>
      </c>
      <c r="N57" s="609">
        <v>1955</v>
      </c>
      <c r="O57" s="609">
        <v>1219</v>
      </c>
      <c r="P57" s="610">
        <f t="shared" si="20"/>
        <v>0.35397428933550606</v>
      </c>
      <c r="Q57" s="611">
        <f t="shared" si="21"/>
        <v>0.40959564215378169</v>
      </c>
      <c r="R57" s="645">
        <v>6921</v>
      </c>
      <c r="S57" s="609">
        <v>5287</v>
      </c>
      <c r="T57" s="609">
        <v>4616</v>
      </c>
      <c r="U57" s="609">
        <v>1323</v>
      </c>
      <c r="V57" s="609">
        <v>1313</v>
      </c>
      <c r="W57" s="610">
        <f t="shared" si="10"/>
        <v>0.25023642897673537</v>
      </c>
      <c r="X57" s="611">
        <f t="shared" si="11"/>
        <v>0.28661178509532065</v>
      </c>
      <c r="Y57" s="645">
        <v>6111</v>
      </c>
      <c r="Z57" s="609">
        <v>4703</v>
      </c>
      <c r="AA57" s="609">
        <v>4119</v>
      </c>
      <c r="AB57" s="609">
        <v>1335</v>
      </c>
      <c r="AC57" s="609">
        <v>1329</v>
      </c>
      <c r="AD57" s="610">
        <f t="shared" si="22"/>
        <v>0.28386136508611526</v>
      </c>
      <c r="AE57" s="611">
        <f t="shared" si="23"/>
        <v>0.3241077931536781</v>
      </c>
      <c r="AF57" s="645">
        <v>5926</v>
      </c>
      <c r="AG57" s="609">
        <v>4469</v>
      </c>
      <c r="AH57" s="609">
        <v>3874</v>
      </c>
      <c r="AI57" s="609">
        <v>1258</v>
      </c>
      <c r="AJ57" s="609">
        <v>1253</v>
      </c>
      <c r="AK57" s="610">
        <f t="shared" si="24"/>
        <v>0.28149474155292009</v>
      </c>
      <c r="AL57" s="611">
        <f t="shared" si="25"/>
        <v>0.32472896231285492</v>
      </c>
      <c r="AM57" s="645">
        <v>5532</v>
      </c>
      <c r="AN57" s="609">
        <v>4158</v>
      </c>
      <c r="AO57" s="609">
        <v>3512</v>
      </c>
      <c r="AP57" s="609">
        <v>1235</v>
      </c>
      <c r="AQ57" s="609">
        <v>1214</v>
      </c>
      <c r="AR57" s="610">
        <f t="shared" si="26"/>
        <v>0.29701779701779701</v>
      </c>
      <c r="AS57" s="611">
        <f t="shared" si="27"/>
        <v>0.35165148063781321</v>
      </c>
    </row>
    <row r="58" spans="1:45" s="2" customFormat="1" x14ac:dyDescent="0.25">
      <c r="A58" s="605" t="s">
        <v>241</v>
      </c>
      <c r="B58" s="606" t="s">
        <v>247</v>
      </c>
      <c r="C58" s="607" t="s">
        <v>168</v>
      </c>
      <c r="D58" s="645">
        <v>3486</v>
      </c>
      <c r="E58" s="609">
        <v>3116</v>
      </c>
      <c r="F58" s="609">
        <v>2899</v>
      </c>
      <c r="G58" s="609">
        <v>651</v>
      </c>
      <c r="H58" s="609">
        <v>457</v>
      </c>
      <c r="I58" s="610">
        <f t="shared" si="6"/>
        <v>0.2089216944801027</v>
      </c>
      <c r="J58" s="611">
        <f t="shared" si="7"/>
        <v>0.22456019317005865</v>
      </c>
      <c r="K58" s="645">
        <v>3047</v>
      </c>
      <c r="L58" s="609">
        <v>2702</v>
      </c>
      <c r="M58" s="609">
        <v>2506</v>
      </c>
      <c r="N58" s="609">
        <v>601</v>
      </c>
      <c r="O58" s="609">
        <v>399</v>
      </c>
      <c r="P58" s="610">
        <f t="shared" si="20"/>
        <v>0.22242783123612139</v>
      </c>
      <c r="Q58" s="611">
        <f t="shared" si="21"/>
        <v>0.23982442138866719</v>
      </c>
      <c r="R58" s="645">
        <v>2529</v>
      </c>
      <c r="S58" s="609">
        <v>2375</v>
      </c>
      <c r="T58" s="609">
        <v>2219</v>
      </c>
      <c r="U58" s="609">
        <v>540</v>
      </c>
      <c r="V58" s="609">
        <v>380</v>
      </c>
      <c r="W58" s="610">
        <f t="shared" si="10"/>
        <v>0.22736842105263158</v>
      </c>
      <c r="X58" s="611">
        <f t="shared" si="11"/>
        <v>0.24335286164939163</v>
      </c>
      <c r="Y58" s="645">
        <v>2448</v>
      </c>
      <c r="Z58" s="609">
        <v>2308</v>
      </c>
      <c r="AA58" s="609">
        <v>2085</v>
      </c>
      <c r="AB58" s="609">
        <v>529</v>
      </c>
      <c r="AC58" s="609">
        <v>370</v>
      </c>
      <c r="AD58" s="610">
        <f t="shared" si="22"/>
        <v>0.22920277296360486</v>
      </c>
      <c r="AE58" s="611">
        <f t="shared" si="23"/>
        <v>0.25371702637889687</v>
      </c>
      <c r="AF58" s="645">
        <v>2259</v>
      </c>
      <c r="AG58" s="609">
        <v>2136</v>
      </c>
      <c r="AH58" s="609">
        <v>1938</v>
      </c>
      <c r="AI58" s="609">
        <v>513</v>
      </c>
      <c r="AJ58" s="609">
        <v>338</v>
      </c>
      <c r="AK58" s="610">
        <f t="shared" si="24"/>
        <v>0.2401685393258427</v>
      </c>
      <c r="AL58" s="611">
        <f t="shared" si="25"/>
        <v>0.26470588235294118</v>
      </c>
      <c r="AM58" s="645">
        <v>2049</v>
      </c>
      <c r="AN58" s="609">
        <v>1918</v>
      </c>
      <c r="AO58" s="609">
        <v>1721</v>
      </c>
      <c r="AP58" s="609">
        <v>485</v>
      </c>
      <c r="AQ58" s="609">
        <v>310</v>
      </c>
      <c r="AR58" s="610">
        <f t="shared" si="26"/>
        <v>0.25286757038581859</v>
      </c>
      <c r="AS58" s="611">
        <f t="shared" si="27"/>
        <v>0.28181289947704824</v>
      </c>
    </row>
    <row r="59" spans="1:45" s="2" customFormat="1" x14ac:dyDescent="0.25">
      <c r="A59" s="605" t="s">
        <v>241</v>
      </c>
      <c r="B59" s="606" t="s">
        <v>248</v>
      </c>
      <c r="C59" s="607" t="s">
        <v>249</v>
      </c>
      <c r="D59" s="645">
        <v>718</v>
      </c>
      <c r="E59" s="609">
        <v>660</v>
      </c>
      <c r="F59" s="609">
        <v>560</v>
      </c>
      <c r="G59" s="609">
        <v>458</v>
      </c>
      <c r="H59" s="609">
        <v>400</v>
      </c>
      <c r="I59" s="610">
        <f t="shared" si="6"/>
        <v>0.69393939393939397</v>
      </c>
      <c r="J59" s="611">
        <f t="shared" si="7"/>
        <v>0.81785714285714284</v>
      </c>
      <c r="K59" s="645">
        <v>786</v>
      </c>
      <c r="L59" s="609">
        <v>714</v>
      </c>
      <c r="M59" s="609">
        <v>632</v>
      </c>
      <c r="N59" s="609">
        <v>430</v>
      </c>
      <c r="O59" s="609">
        <v>379</v>
      </c>
      <c r="P59" s="610">
        <f t="shared" si="20"/>
        <v>0.60224089635854339</v>
      </c>
      <c r="Q59" s="611">
        <f t="shared" si="21"/>
        <v>0.680379746835443</v>
      </c>
      <c r="R59" s="645">
        <v>823</v>
      </c>
      <c r="S59" s="609">
        <v>744</v>
      </c>
      <c r="T59" s="609">
        <v>622</v>
      </c>
      <c r="U59" s="609">
        <v>418</v>
      </c>
      <c r="V59" s="609">
        <v>384</v>
      </c>
      <c r="W59" s="610">
        <f t="shared" si="10"/>
        <v>0.56182795698924726</v>
      </c>
      <c r="X59" s="611">
        <f t="shared" si="11"/>
        <v>0.67202572347266876</v>
      </c>
      <c r="Y59" s="645">
        <v>796</v>
      </c>
      <c r="Z59" s="609">
        <v>724</v>
      </c>
      <c r="AA59" s="609">
        <v>596</v>
      </c>
      <c r="AB59" s="609">
        <v>404</v>
      </c>
      <c r="AC59" s="609">
        <v>356</v>
      </c>
      <c r="AD59" s="610">
        <f t="shared" si="22"/>
        <v>0.55801104972375692</v>
      </c>
      <c r="AE59" s="611">
        <f t="shared" si="23"/>
        <v>0.67785234899328861</v>
      </c>
      <c r="AF59" s="645">
        <v>710</v>
      </c>
      <c r="AG59" s="609">
        <v>660</v>
      </c>
      <c r="AH59" s="609">
        <v>525</v>
      </c>
      <c r="AI59" s="609">
        <v>362</v>
      </c>
      <c r="AJ59" s="609">
        <v>309</v>
      </c>
      <c r="AK59" s="610">
        <f t="shared" si="24"/>
        <v>0.54848484848484846</v>
      </c>
      <c r="AL59" s="611">
        <f t="shared" si="25"/>
        <v>0.68952380952380954</v>
      </c>
      <c r="AM59" s="645">
        <v>643</v>
      </c>
      <c r="AN59" s="609">
        <v>592</v>
      </c>
      <c r="AO59" s="609">
        <v>486</v>
      </c>
      <c r="AP59" s="609">
        <v>380</v>
      </c>
      <c r="AQ59" s="609">
        <v>307</v>
      </c>
      <c r="AR59" s="610">
        <f t="shared" si="26"/>
        <v>0.64189189189189189</v>
      </c>
      <c r="AS59" s="611">
        <f t="shared" si="27"/>
        <v>0.78189300411522633</v>
      </c>
    </row>
    <row r="60" spans="1:45" s="2" customFormat="1" x14ac:dyDescent="0.25">
      <c r="A60" s="605" t="s">
        <v>241</v>
      </c>
      <c r="B60" s="606" t="s">
        <v>250</v>
      </c>
      <c r="C60" s="607" t="s">
        <v>180</v>
      </c>
      <c r="D60" s="645">
        <v>2618</v>
      </c>
      <c r="E60" s="609">
        <v>2167</v>
      </c>
      <c r="F60" s="609">
        <v>1984</v>
      </c>
      <c r="G60" s="609">
        <v>1718</v>
      </c>
      <c r="H60" s="609">
        <v>1012</v>
      </c>
      <c r="I60" s="610">
        <f t="shared" si="6"/>
        <v>0.79280110752191968</v>
      </c>
      <c r="J60" s="611">
        <f t="shared" si="7"/>
        <v>0.86592741935483875</v>
      </c>
      <c r="K60" s="645">
        <v>3341</v>
      </c>
      <c r="L60" s="609">
        <v>2678</v>
      </c>
      <c r="M60" s="609">
        <v>2456</v>
      </c>
      <c r="N60" s="609">
        <v>2098</v>
      </c>
      <c r="O60" s="609">
        <v>1312</v>
      </c>
      <c r="P60" s="610">
        <f t="shared" si="20"/>
        <v>0.78342046303211355</v>
      </c>
      <c r="Q60" s="611">
        <f t="shared" si="21"/>
        <v>0.85423452768729646</v>
      </c>
      <c r="R60" s="645">
        <v>3356</v>
      </c>
      <c r="S60" s="609">
        <v>2638</v>
      </c>
      <c r="T60" s="609">
        <v>2394</v>
      </c>
      <c r="U60" s="609">
        <v>1898</v>
      </c>
      <c r="V60" s="609">
        <v>1297</v>
      </c>
      <c r="W60" s="610">
        <f t="shared" si="10"/>
        <v>0.71948445792266869</v>
      </c>
      <c r="X60" s="611">
        <f t="shared" si="11"/>
        <v>0.7928153717627402</v>
      </c>
      <c r="Y60" s="645">
        <v>3188</v>
      </c>
      <c r="Z60" s="609">
        <v>2516</v>
      </c>
      <c r="AA60" s="609">
        <v>2350</v>
      </c>
      <c r="AB60" s="609">
        <v>2102</v>
      </c>
      <c r="AC60" s="609">
        <v>1232</v>
      </c>
      <c r="AD60" s="610">
        <f t="shared" si="22"/>
        <v>0.83545310015898255</v>
      </c>
      <c r="AE60" s="611">
        <f t="shared" si="23"/>
        <v>0.89446808510638298</v>
      </c>
      <c r="AF60" s="645">
        <v>3248</v>
      </c>
      <c r="AG60" s="609">
        <v>2552</v>
      </c>
      <c r="AH60" s="609">
        <v>2373</v>
      </c>
      <c r="AI60" s="609">
        <v>2120</v>
      </c>
      <c r="AJ60" s="609">
        <v>1305</v>
      </c>
      <c r="AK60" s="610">
        <f t="shared" si="24"/>
        <v>0.83072100313479624</v>
      </c>
      <c r="AL60" s="611">
        <f t="shared" si="25"/>
        <v>0.89338390223345976</v>
      </c>
      <c r="AM60" s="645">
        <v>3521</v>
      </c>
      <c r="AN60" s="609">
        <v>2764</v>
      </c>
      <c r="AO60" s="609">
        <v>2594</v>
      </c>
      <c r="AP60" s="609">
        <v>2323</v>
      </c>
      <c r="AQ60" s="609">
        <v>1405</v>
      </c>
      <c r="AR60" s="610">
        <f t="shared" si="26"/>
        <v>0.84044862518089725</v>
      </c>
      <c r="AS60" s="611">
        <f t="shared" si="27"/>
        <v>0.89552814186584428</v>
      </c>
    </row>
    <row r="61" spans="1:45" s="2" customFormat="1" x14ac:dyDescent="0.25">
      <c r="A61" s="605" t="s">
        <v>241</v>
      </c>
      <c r="B61" s="606" t="s">
        <v>251</v>
      </c>
      <c r="C61" s="607" t="s">
        <v>184</v>
      </c>
      <c r="D61" s="645">
        <v>6413</v>
      </c>
      <c r="E61" s="609">
        <v>4663</v>
      </c>
      <c r="F61" s="609">
        <v>3797</v>
      </c>
      <c r="G61" s="609">
        <v>1694</v>
      </c>
      <c r="H61" s="609">
        <v>1369</v>
      </c>
      <c r="I61" s="610">
        <f t="shared" si="6"/>
        <v>0.36328543855886769</v>
      </c>
      <c r="J61" s="611">
        <f t="shared" si="7"/>
        <v>0.44614169080853305</v>
      </c>
      <c r="K61" s="645">
        <v>6506</v>
      </c>
      <c r="L61" s="609">
        <v>4679</v>
      </c>
      <c r="M61" s="609">
        <v>3757</v>
      </c>
      <c r="N61" s="609">
        <v>1388</v>
      </c>
      <c r="O61" s="609">
        <v>1129</v>
      </c>
      <c r="P61" s="610">
        <f t="shared" si="20"/>
        <v>0.29664458217567857</v>
      </c>
      <c r="Q61" s="611">
        <f t="shared" si="21"/>
        <v>0.3694437050838435</v>
      </c>
      <c r="R61" s="645">
        <v>8602</v>
      </c>
      <c r="S61" s="609">
        <v>5955</v>
      </c>
      <c r="T61" s="609">
        <v>4828</v>
      </c>
      <c r="U61" s="609">
        <v>1493</v>
      </c>
      <c r="V61" s="609">
        <v>1174</v>
      </c>
      <c r="W61" s="610">
        <f t="shared" si="10"/>
        <v>0.25071368597816962</v>
      </c>
      <c r="X61" s="611">
        <f t="shared" si="11"/>
        <v>0.30923777961888982</v>
      </c>
      <c r="Y61" s="645">
        <v>7672</v>
      </c>
      <c r="Z61" s="609">
        <v>5422</v>
      </c>
      <c r="AA61" s="609">
        <v>4361</v>
      </c>
      <c r="AB61" s="609">
        <v>1198</v>
      </c>
      <c r="AC61" s="609">
        <v>999</v>
      </c>
      <c r="AD61" s="610">
        <f t="shared" si="22"/>
        <v>0.22095167834747326</v>
      </c>
      <c r="AE61" s="611">
        <f t="shared" si="23"/>
        <v>0.27470763586333408</v>
      </c>
      <c r="AF61" s="645">
        <v>6071</v>
      </c>
      <c r="AG61" s="609">
        <v>4381</v>
      </c>
      <c r="AH61" s="609">
        <v>3406</v>
      </c>
      <c r="AI61" s="609">
        <v>1108</v>
      </c>
      <c r="AJ61" s="609">
        <v>917</v>
      </c>
      <c r="AK61" s="610">
        <f t="shared" si="24"/>
        <v>0.25291029445332114</v>
      </c>
      <c r="AL61" s="611">
        <f t="shared" si="25"/>
        <v>0.32530827950675278</v>
      </c>
      <c r="AM61" s="645">
        <v>5875</v>
      </c>
      <c r="AN61" s="609">
        <v>4142</v>
      </c>
      <c r="AO61" s="609">
        <v>3158</v>
      </c>
      <c r="AP61" s="609">
        <v>1153</v>
      </c>
      <c r="AQ61" s="609">
        <v>965</v>
      </c>
      <c r="AR61" s="610">
        <f t="shared" si="26"/>
        <v>0.2783679381941091</v>
      </c>
      <c r="AS61" s="611">
        <f t="shared" si="27"/>
        <v>0.36510449651678278</v>
      </c>
    </row>
    <row r="62" spans="1:45" s="2" customFormat="1" x14ac:dyDescent="0.25">
      <c r="A62" s="614" t="s">
        <v>241</v>
      </c>
      <c r="B62" s="615" t="s">
        <v>252</v>
      </c>
      <c r="C62" s="616" t="s">
        <v>253</v>
      </c>
      <c r="D62" s="668">
        <v>2018</v>
      </c>
      <c r="E62" s="618">
        <v>1607</v>
      </c>
      <c r="F62" s="618">
        <v>1335</v>
      </c>
      <c r="G62" s="618">
        <v>637</v>
      </c>
      <c r="H62" s="618">
        <v>544</v>
      </c>
      <c r="I62" s="619">
        <f t="shared" si="6"/>
        <v>0.39639079029247043</v>
      </c>
      <c r="J62" s="620">
        <f t="shared" si="7"/>
        <v>0.47715355805243448</v>
      </c>
      <c r="K62" s="668">
        <v>1744</v>
      </c>
      <c r="L62" s="618">
        <v>1386</v>
      </c>
      <c r="M62" s="618">
        <v>1093</v>
      </c>
      <c r="N62" s="618">
        <v>588</v>
      </c>
      <c r="O62" s="618">
        <v>518</v>
      </c>
      <c r="P62" s="619">
        <f t="shared" si="20"/>
        <v>0.42424242424242425</v>
      </c>
      <c r="Q62" s="620">
        <f t="shared" si="21"/>
        <v>0.53796889295516925</v>
      </c>
      <c r="R62" s="668">
        <v>1904</v>
      </c>
      <c r="S62" s="618">
        <v>1496</v>
      </c>
      <c r="T62" s="618">
        <v>1220</v>
      </c>
      <c r="U62" s="618">
        <v>641</v>
      </c>
      <c r="V62" s="618">
        <v>541</v>
      </c>
      <c r="W62" s="619">
        <f t="shared" si="10"/>
        <v>0.428475935828877</v>
      </c>
      <c r="X62" s="620">
        <f t="shared" si="11"/>
        <v>0.52540983606557379</v>
      </c>
      <c r="Y62" s="668">
        <v>1480</v>
      </c>
      <c r="Z62" s="618">
        <v>1182</v>
      </c>
      <c r="AA62" s="618">
        <v>968</v>
      </c>
      <c r="AB62" s="618">
        <v>492</v>
      </c>
      <c r="AC62" s="618">
        <v>432</v>
      </c>
      <c r="AD62" s="619">
        <f t="shared" si="22"/>
        <v>0.41624365482233505</v>
      </c>
      <c r="AE62" s="620">
        <f t="shared" si="23"/>
        <v>0.50826446280991733</v>
      </c>
      <c r="AF62" s="668">
        <v>1619</v>
      </c>
      <c r="AG62" s="618">
        <v>1263</v>
      </c>
      <c r="AH62" s="618">
        <v>1048</v>
      </c>
      <c r="AI62" s="618">
        <v>506</v>
      </c>
      <c r="AJ62" s="618">
        <v>463</v>
      </c>
      <c r="AK62" s="619">
        <f t="shared" si="24"/>
        <v>0.40063341250989709</v>
      </c>
      <c r="AL62" s="620">
        <f t="shared" si="25"/>
        <v>0.48282442748091603</v>
      </c>
      <c r="AM62" s="668">
        <v>1555</v>
      </c>
      <c r="AN62" s="618">
        <v>1166</v>
      </c>
      <c r="AO62" s="618">
        <v>984</v>
      </c>
      <c r="AP62" s="618">
        <v>489</v>
      </c>
      <c r="AQ62" s="618">
        <v>424</v>
      </c>
      <c r="AR62" s="619">
        <f t="shared" si="26"/>
        <v>0.41938250428816465</v>
      </c>
      <c r="AS62" s="620">
        <f t="shared" si="27"/>
        <v>0.49695121951219512</v>
      </c>
    </row>
    <row r="63" spans="1:45" s="2" customFormat="1" x14ac:dyDescent="0.25">
      <c r="A63" s="655" t="s">
        <v>254</v>
      </c>
      <c r="B63" s="591" t="s">
        <v>255</v>
      </c>
      <c r="C63" s="657"/>
      <c r="D63" s="662">
        <v>1925</v>
      </c>
      <c r="E63" s="663">
        <v>1549</v>
      </c>
      <c r="F63" s="663">
        <v>1208</v>
      </c>
      <c r="G63" s="663">
        <v>601</v>
      </c>
      <c r="H63" s="664">
        <v>478</v>
      </c>
      <c r="I63" s="665">
        <f t="shared" si="6"/>
        <v>0.38799225306649449</v>
      </c>
      <c r="J63" s="666">
        <f t="shared" si="7"/>
        <v>0.49751655629139074</v>
      </c>
      <c r="K63" s="662">
        <v>2201</v>
      </c>
      <c r="L63" s="663">
        <v>1731</v>
      </c>
      <c r="M63" s="663">
        <v>1476</v>
      </c>
      <c r="N63" s="663">
        <v>661</v>
      </c>
      <c r="O63" s="664">
        <v>489</v>
      </c>
      <c r="P63" s="665">
        <f t="shared" si="20"/>
        <v>0.38186019641825536</v>
      </c>
      <c r="Q63" s="666">
        <f t="shared" si="21"/>
        <v>0.44783197831978322</v>
      </c>
      <c r="R63" s="662">
        <v>2300</v>
      </c>
      <c r="S63" s="663">
        <v>1772</v>
      </c>
      <c r="T63" s="663">
        <v>1491</v>
      </c>
      <c r="U63" s="663">
        <v>807</v>
      </c>
      <c r="V63" s="664">
        <v>585</v>
      </c>
      <c r="W63" s="665">
        <f t="shared" si="10"/>
        <v>0.4554176072234763</v>
      </c>
      <c r="X63" s="666">
        <f t="shared" si="11"/>
        <v>0.54124748490945673</v>
      </c>
      <c r="Y63" s="662">
        <v>2447</v>
      </c>
      <c r="Z63" s="663">
        <v>1924</v>
      </c>
      <c r="AA63" s="663">
        <v>1640</v>
      </c>
      <c r="AB63" s="663">
        <v>738</v>
      </c>
      <c r="AC63" s="664">
        <v>553</v>
      </c>
      <c r="AD63" s="665">
        <f t="shared" si="22"/>
        <v>0.38357588357588357</v>
      </c>
      <c r="AE63" s="666">
        <f t="shared" si="23"/>
        <v>0.45</v>
      </c>
      <c r="AF63" s="662">
        <v>2377</v>
      </c>
      <c r="AG63" s="663">
        <v>1868</v>
      </c>
      <c r="AH63" s="663">
        <v>1580</v>
      </c>
      <c r="AI63" s="663">
        <v>671</v>
      </c>
      <c r="AJ63" s="664">
        <v>514</v>
      </c>
      <c r="AK63" s="665">
        <f t="shared" si="24"/>
        <v>0.35920770877944325</v>
      </c>
      <c r="AL63" s="666">
        <f t="shared" si="25"/>
        <v>0.42468354430379746</v>
      </c>
      <c r="AM63" s="662">
        <v>2300</v>
      </c>
      <c r="AN63" s="663">
        <v>1823</v>
      </c>
      <c r="AO63" s="663">
        <v>1511</v>
      </c>
      <c r="AP63" s="663">
        <v>704</v>
      </c>
      <c r="AQ63" s="664">
        <v>507</v>
      </c>
      <c r="AR63" s="665">
        <f t="shared" si="26"/>
        <v>0.3861766319253977</v>
      </c>
      <c r="AS63" s="666">
        <f t="shared" si="27"/>
        <v>0.46591661151555264</v>
      </c>
    </row>
    <row r="64" spans="1:45" s="2" customFormat="1" x14ac:dyDescent="0.25">
      <c r="A64" s="658" t="s">
        <v>254</v>
      </c>
      <c r="B64" s="599" t="s">
        <v>256</v>
      </c>
      <c r="C64" s="660" t="s">
        <v>257</v>
      </c>
      <c r="D64" s="601">
        <v>647</v>
      </c>
      <c r="E64" s="602">
        <v>647</v>
      </c>
      <c r="F64" s="602">
        <v>534</v>
      </c>
      <c r="G64" s="602">
        <v>164</v>
      </c>
      <c r="H64" s="602">
        <v>140</v>
      </c>
      <c r="I64" s="603">
        <f t="shared" si="6"/>
        <v>0.25347758887171562</v>
      </c>
      <c r="J64" s="604">
        <f t="shared" si="7"/>
        <v>0.30711610486891383</v>
      </c>
      <c r="K64" s="601">
        <v>690</v>
      </c>
      <c r="L64" s="602">
        <v>690</v>
      </c>
      <c r="M64" s="602">
        <v>582</v>
      </c>
      <c r="N64" s="602">
        <v>171</v>
      </c>
      <c r="O64" s="602">
        <v>137</v>
      </c>
      <c r="P64" s="603">
        <f t="shared" si="20"/>
        <v>0.24782608695652175</v>
      </c>
      <c r="Q64" s="604">
        <f t="shared" si="21"/>
        <v>0.29381443298969073</v>
      </c>
      <c r="R64" s="601">
        <v>744</v>
      </c>
      <c r="S64" s="602">
        <v>744</v>
      </c>
      <c r="T64" s="602">
        <v>568</v>
      </c>
      <c r="U64" s="602">
        <v>163</v>
      </c>
      <c r="V64" s="602">
        <v>140</v>
      </c>
      <c r="W64" s="603">
        <f t="shared" si="10"/>
        <v>0.21908602150537634</v>
      </c>
      <c r="X64" s="604">
        <f t="shared" si="11"/>
        <v>0.2869718309859155</v>
      </c>
      <c r="Y64" s="601">
        <v>696</v>
      </c>
      <c r="Z64" s="602">
        <v>696</v>
      </c>
      <c r="AA64" s="602">
        <v>520</v>
      </c>
      <c r="AB64" s="602">
        <v>130</v>
      </c>
      <c r="AC64" s="602">
        <v>112</v>
      </c>
      <c r="AD64" s="603">
        <f t="shared" si="22"/>
        <v>0.18678160919540229</v>
      </c>
      <c r="AE64" s="604">
        <f t="shared" si="23"/>
        <v>0.25</v>
      </c>
      <c r="AF64" s="601">
        <v>696</v>
      </c>
      <c r="AG64" s="602">
        <v>692</v>
      </c>
      <c r="AH64" s="602">
        <v>532</v>
      </c>
      <c r="AI64" s="602">
        <v>121</v>
      </c>
      <c r="AJ64" s="602">
        <v>107</v>
      </c>
      <c r="AK64" s="603">
        <f t="shared" si="24"/>
        <v>0.17485549132947978</v>
      </c>
      <c r="AL64" s="604">
        <f t="shared" si="25"/>
        <v>0.22744360902255639</v>
      </c>
      <c r="AM64" s="601">
        <v>681</v>
      </c>
      <c r="AN64" s="602">
        <v>679</v>
      </c>
      <c r="AO64" s="602">
        <v>497</v>
      </c>
      <c r="AP64" s="602">
        <v>138</v>
      </c>
      <c r="AQ64" s="602">
        <v>114</v>
      </c>
      <c r="AR64" s="603">
        <f t="shared" si="26"/>
        <v>0.203240058910162</v>
      </c>
      <c r="AS64" s="604">
        <f t="shared" si="27"/>
        <v>0.27766599597585512</v>
      </c>
    </row>
    <row r="65" spans="1:45" s="2" customFormat="1" x14ac:dyDescent="0.25">
      <c r="A65" s="605" t="s">
        <v>254</v>
      </c>
      <c r="B65" s="606" t="s">
        <v>258</v>
      </c>
      <c r="C65" s="607" t="s">
        <v>259</v>
      </c>
      <c r="D65" s="608">
        <v>601</v>
      </c>
      <c r="E65" s="609">
        <v>555</v>
      </c>
      <c r="F65" s="609">
        <v>474</v>
      </c>
      <c r="G65" s="609">
        <v>368</v>
      </c>
      <c r="H65" s="609">
        <v>225</v>
      </c>
      <c r="I65" s="610">
        <f t="shared" si="6"/>
        <v>0.66306306306306306</v>
      </c>
      <c r="J65" s="611">
        <f t="shared" si="7"/>
        <v>0.77637130801687759</v>
      </c>
      <c r="K65" s="608">
        <v>788</v>
      </c>
      <c r="L65" s="609">
        <v>701</v>
      </c>
      <c r="M65" s="609">
        <v>661</v>
      </c>
      <c r="N65" s="609">
        <v>400</v>
      </c>
      <c r="O65" s="609">
        <v>222</v>
      </c>
      <c r="P65" s="610">
        <f t="shared" si="20"/>
        <v>0.57061340941512129</v>
      </c>
      <c r="Q65" s="611">
        <f t="shared" si="21"/>
        <v>0.60514372163388808</v>
      </c>
      <c r="R65" s="608">
        <v>825</v>
      </c>
      <c r="S65" s="609">
        <v>736</v>
      </c>
      <c r="T65" s="609">
        <v>691</v>
      </c>
      <c r="U65" s="609">
        <v>510</v>
      </c>
      <c r="V65" s="609">
        <v>329</v>
      </c>
      <c r="W65" s="610">
        <f t="shared" si="10"/>
        <v>0.69293478260869568</v>
      </c>
      <c r="X65" s="611">
        <f t="shared" si="11"/>
        <v>0.73806078147612153</v>
      </c>
      <c r="Y65" s="608">
        <v>995</v>
      </c>
      <c r="Z65" s="609">
        <v>873</v>
      </c>
      <c r="AA65" s="609">
        <v>799</v>
      </c>
      <c r="AB65" s="609">
        <v>476</v>
      </c>
      <c r="AC65" s="609">
        <v>305</v>
      </c>
      <c r="AD65" s="610">
        <f t="shared" si="22"/>
        <v>0.54524627720504004</v>
      </c>
      <c r="AE65" s="611">
        <f t="shared" si="23"/>
        <v>0.5957446808510638</v>
      </c>
      <c r="AF65" s="608">
        <v>949</v>
      </c>
      <c r="AG65" s="609">
        <v>794</v>
      </c>
      <c r="AH65" s="609">
        <v>718</v>
      </c>
      <c r="AI65" s="609">
        <v>430</v>
      </c>
      <c r="AJ65" s="609">
        <v>276</v>
      </c>
      <c r="AK65" s="610">
        <f t="shared" si="24"/>
        <v>0.54156171284634758</v>
      </c>
      <c r="AL65" s="611">
        <f t="shared" si="25"/>
        <v>0.59888579387186625</v>
      </c>
      <c r="AM65" s="608">
        <v>926</v>
      </c>
      <c r="AN65" s="609">
        <v>776</v>
      </c>
      <c r="AO65" s="609">
        <v>675</v>
      </c>
      <c r="AP65" s="609">
        <v>415</v>
      </c>
      <c r="AQ65" s="609">
        <v>272</v>
      </c>
      <c r="AR65" s="610">
        <f t="shared" si="26"/>
        <v>0.53479381443298968</v>
      </c>
      <c r="AS65" s="611">
        <f t="shared" si="27"/>
        <v>0.61481481481481481</v>
      </c>
    </row>
    <row r="66" spans="1:45" s="2" customFormat="1" x14ac:dyDescent="0.25">
      <c r="A66" s="614" t="s">
        <v>254</v>
      </c>
      <c r="B66" s="615" t="s">
        <v>260</v>
      </c>
      <c r="C66" s="616" t="s">
        <v>261</v>
      </c>
      <c r="D66" s="617">
        <v>677</v>
      </c>
      <c r="E66" s="618">
        <v>677</v>
      </c>
      <c r="F66" s="618">
        <v>480</v>
      </c>
      <c r="G66" s="618">
        <v>164</v>
      </c>
      <c r="H66" s="618">
        <v>116</v>
      </c>
      <c r="I66" s="619">
        <f t="shared" si="6"/>
        <v>0.24224519940915806</v>
      </c>
      <c r="J66" s="620">
        <f t="shared" si="7"/>
        <v>0.34166666666666667</v>
      </c>
      <c r="K66" s="617">
        <v>723</v>
      </c>
      <c r="L66" s="618">
        <v>723</v>
      </c>
      <c r="M66" s="618">
        <v>543</v>
      </c>
      <c r="N66" s="618">
        <v>189</v>
      </c>
      <c r="O66" s="618">
        <v>131</v>
      </c>
      <c r="P66" s="619">
        <f t="shared" si="20"/>
        <v>0.26141078838174275</v>
      </c>
      <c r="Q66" s="620">
        <f t="shared" si="21"/>
        <v>0.34806629834254144</v>
      </c>
      <c r="R66" s="617">
        <v>731</v>
      </c>
      <c r="S66" s="618">
        <v>731</v>
      </c>
      <c r="T66" s="618">
        <v>577</v>
      </c>
      <c r="U66" s="618">
        <v>229</v>
      </c>
      <c r="V66" s="618">
        <v>119</v>
      </c>
      <c r="W66" s="619">
        <f t="shared" si="10"/>
        <v>0.31326949384404923</v>
      </c>
      <c r="X66" s="620">
        <f t="shared" si="11"/>
        <v>0.39688041594454071</v>
      </c>
      <c r="Y66" s="617">
        <v>756</v>
      </c>
      <c r="Z66" s="618">
        <v>756</v>
      </c>
      <c r="AA66" s="618">
        <v>646</v>
      </c>
      <c r="AB66" s="618">
        <v>210</v>
      </c>
      <c r="AC66" s="618">
        <v>136</v>
      </c>
      <c r="AD66" s="619">
        <f t="shared" si="22"/>
        <v>0.27777777777777779</v>
      </c>
      <c r="AE66" s="620">
        <f t="shared" si="23"/>
        <v>0.32507739938080493</v>
      </c>
      <c r="AF66" s="617">
        <v>732</v>
      </c>
      <c r="AG66" s="618">
        <v>732</v>
      </c>
      <c r="AH66" s="618">
        <v>602</v>
      </c>
      <c r="AI66" s="618">
        <v>184</v>
      </c>
      <c r="AJ66" s="618">
        <v>132</v>
      </c>
      <c r="AK66" s="619">
        <f t="shared" si="24"/>
        <v>0.25136612021857924</v>
      </c>
      <c r="AL66" s="620">
        <f t="shared" si="25"/>
        <v>0.30564784053156147</v>
      </c>
      <c r="AM66" s="617">
        <v>693</v>
      </c>
      <c r="AN66" s="618">
        <v>693</v>
      </c>
      <c r="AO66" s="618">
        <v>588</v>
      </c>
      <c r="AP66" s="618">
        <v>212</v>
      </c>
      <c r="AQ66" s="618">
        <v>124</v>
      </c>
      <c r="AR66" s="619">
        <f t="shared" si="26"/>
        <v>0.30591630591630592</v>
      </c>
      <c r="AS66" s="620">
        <f t="shared" si="27"/>
        <v>0.36054421768707484</v>
      </c>
    </row>
    <row r="67" spans="1:45" s="2" customFormat="1" x14ac:dyDescent="0.25">
      <c r="A67" s="655" t="s">
        <v>262</v>
      </c>
      <c r="B67" s="591" t="s">
        <v>263</v>
      </c>
      <c r="C67" s="657"/>
      <c r="D67" s="662">
        <v>11109</v>
      </c>
      <c r="E67" s="663">
        <v>8407</v>
      </c>
      <c r="F67" s="663">
        <v>7729</v>
      </c>
      <c r="G67" s="663">
        <v>3192</v>
      </c>
      <c r="H67" s="664">
        <v>2842</v>
      </c>
      <c r="I67" s="665">
        <f t="shared" si="6"/>
        <v>0.37968359700249793</v>
      </c>
      <c r="J67" s="666">
        <f t="shared" si="7"/>
        <v>0.4129900375210247</v>
      </c>
      <c r="K67" s="662">
        <v>13242</v>
      </c>
      <c r="L67" s="663">
        <v>9755</v>
      </c>
      <c r="M67" s="663">
        <v>8977</v>
      </c>
      <c r="N67" s="663">
        <v>3591</v>
      </c>
      <c r="O67" s="664">
        <v>3390</v>
      </c>
      <c r="P67" s="665">
        <f t="shared" si="20"/>
        <v>0.36811891337775499</v>
      </c>
      <c r="Q67" s="666">
        <f t="shared" si="21"/>
        <v>0.40002227915784783</v>
      </c>
      <c r="R67" s="662">
        <v>14558</v>
      </c>
      <c r="S67" s="663">
        <v>10790</v>
      </c>
      <c r="T67" s="663">
        <v>9829</v>
      </c>
      <c r="U67" s="663">
        <v>3505</v>
      </c>
      <c r="V67" s="664">
        <v>3410</v>
      </c>
      <c r="W67" s="665">
        <f t="shared" si="10"/>
        <v>0.32483781278962004</v>
      </c>
      <c r="X67" s="666">
        <f t="shared" si="11"/>
        <v>0.35659782276935598</v>
      </c>
      <c r="Y67" s="662">
        <v>13424</v>
      </c>
      <c r="Z67" s="663">
        <v>9838</v>
      </c>
      <c r="AA67" s="663">
        <v>8927</v>
      </c>
      <c r="AB67" s="663">
        <v>3234</v>
      </c>
      <c r="AC67" s="664">
        <v>2971</v>
      </c>
      <c r="AD67" s="665">
        <f t="shared" si="22"/>
        <v>0.32872535068103276</v>
      </c>
      <c r="AE67" s="666">
        <f t="shared" si="23"/>
        <v>0.36227175982973003</v>
      </c>
      <c r="AF67" s="662">
        <v>12239</v>
      </c>
      <c r="AG67" s="663">
        <v>8985</v>
      </c>
      <c r="AH67" s="663">
        <v>8218</v>
      </c>
      <c r="AI67" s="663">
        <v>2977</v>
      </c>
      <c r="AJ67" s="664">
        <v>2928</v>
      </c>
      <c r="AK67" s="665">
        <f t="shared" si="24"/>
        <v>0.33132999443516975</v>
      </c>
      <c r="AL67" s="666">
        <f t="shared" si="25"/>
        <v>0.36225358968118765</v>
      </c>
      <c r="AM67" s="662">
        <v>11332</v>
      </c>
      <c r="AN67" s="663">
        <v>8275</v>
      </c>
      <c r="AO67" s="663">
        <v>7272</v>
      </c>
      <c r="AP67" s="663">
        <v>2896</v>
      </c>
      <c r="AQ67" s="664">
        <v>2704</v>
      </c>
      <c r="AR67" s="665">
        <f t="shared" si="26"/>
        <v>0.34996978851963745</v>
      </c>
      <c r="AS67" s="666">
        <f t="shared" si="27"/>
        <v>0.39823982398239827</v>
      </c>
    </row>
    <row r="68" spans="1:45" s="2" customFormat="1" x14ac:dyDescent="0.25">
      <c r="A68" s="658" t="s">
        <v>262</v>
      </c>
      <c r="B68" s="599" t="s">
        <v>264</v>
      </c>
      <c r="C68" s="660" t="s">
        <v>224</v>
      </c>
      <c r="D68" s="601">
        <v>1514</v>
      </c>
      <c r="E68" s="602">
        <v>1245</v>
      </c>
      <c r="F68" s="602">
        <v>1140</v>
      </c>
      <c r="G68" s="602">
        <v>310</v>
      </c>
      <c r="H68" s="602">
        <v>257</v>
      </c>
      <c r="I68" s="603">
        <f t="shared" si="6"/>
        <v>0.24899598393574296</v>
      </c>
      <c r="J68" s="604">
        <f t="shared" si="7"/>
        <v>0.27192982456140352</v>
      </c>
      <c r="K68" s="601">
        <v>2070</v>
      </c>
      <c r="L68" s="602">
        <v>1709</v>
      </c>
      <c r="M68" s="602">
        <v>1502</v>
      </c>
      <c r="N68" s="602">
        <v>513</v>
      </c>
      <c r="O68" s="602">
        <v>448</v>
      </c>
      <c r="P68" s="603">
        <f t="shared" si="20"/>
        <v>0.30017554125219426</v>
      </c>
      <c r="Q68" s="604">
        <f t="shared" si="21"/>
        <v>0.3415446071904128</v>
      </c>
      <c r="R68" s="601">
        <v>2453</v>
      </c>
      <c r="S68" s="602">
        <v>2048</v>
      </c>
      <c r="T68" s="602">
        <v>1673</v>
      </c>
      <c r="U68" s="602">
        <v>504</v>
      </c>
      <c r="V68" s="602">
        <v>467</v>
      </c>
      <c r="W68" s="603">
        <f t="shared" si="10"/>
        <v>0.24609375</v>
      </c>
      <c r="X68" s="604">
        <f t="shared" si="11"/>
        <v>0.30125523012552302</v>
      </c>
      <c r="Y68" s="601">
        <v>2381</v>
      </c>
      <c r="Z68" s="602">
        <v>1988</v>
      </c>
      <c r="AA68" s="602">
        <v>1671</v>
      </c>
      <c r="AB68" s="602">
        <v>449</v>
      </c>
      <c r="AC68" s="602">
        <v>421</v>
      </c>
      <c r="AD68" s="603">
        <f t="shared" si="22"/>
        <v>0.22585513078470826</v>
      </c>
      <c r="AE68" s="604">
        <f t="shared" si="23"/>
        <v>0.26870137642130459</v>
      </c>
      <c r="AF68" s="601">
        <v>2215</v>
      </c>
      <c r="AG68" s="602">
        <v>1847</v>
      </c>
      <c r="AH68" s="602">
        <v>1513</v>
      </c>
      <c r="AI68" s="602">
        <v>409</v>
      </c>
      <c r="AJ68" s="602">
        <v>376</v>
      </c>
      <c r="AK68" s="603">
        <f t="shared" si="24"/>
        <v>0.22144017325392529</v>
      </c>
      <c r="AL68" s="604">
        <f t="shared" si="25"/>
        <v>0.27032385988103108</v>
      </c>
      <c r="AM68" s="601">
        <v>2244</v>
      </c>
      <c r="AN68" s="602">
        <v>1866</v>
      </c>
      <c r="AO68" s="602">
        <v>1596</v>
      </c>
      <c r="AP68" s="602">
        <v>389</v>
      </c>
      <c r="AQ68" s="602">
        <v>363</v>
      </c>
      <c r="AR68" s="603">
        <f t="shared" si="26"/>
        <v>0.20846730975348338</v>
      </c>
      <c r="AS68" s="604">
        <f t="shared" si="27"/>
        <v>0.243734335839599</v>
      </c>
    </row>
    <row r="69" spans="1:45" s="2" customFormat="1" x14ac:dyDescent="0.25">
      <c r="A69" s="598" t="s">
        <v>262</v>
      </c>
      <c r="B69" s="599">
        <v>17200</v>
      </c>
      <c r="C69" s="600" t="s">
        <v>230</v>
      </c>
      <c r="D69" s="649">
        <v>1105</v>
      </c>
      <c r="E69" s="650">
        <v>1095</v>
      </c>
      <c r="F69" s="650">
        <v>994</v>
      </c>
      <c r="G69" s="650">
        <v>237</v>
      </c>
      <c r="H69" s="650">
        <v>181</v>
      </c>
      <c r="I69" s="651">
        <f t="shared" si="6"/>
        <v>0.21643835616438356</v>
      </c>
      <c r="J69" s="652">
        <f t="shared" si="7"/>
        <v>0.23843058350100604</v>
      </c>
      <c r="K69" s="649">
        <v>1191</v>
      </c>
      <c r="L69" s="650">
        <v>1180</v>
      </c>
      <c r="M69" s="650">
        <v>1017</v>
      </c>
      <c r="N69" s="650">
        <v>196</v>
      </c>
      <c r="O69" s="650">
        <v>189</v>
      </c>
      <c r="P69" s="651">
        <f t="shared" si="20"/>
        <v>0.16610169491525423</v>
      </c>
      <c r="Q69" s="652">
        <f t="shared" si="21"/>
        <v>0.1927236971484759</v>
      </c>
      <c r="R69" s="649">
        <v>1488</v>
      </c>
      <c r="S69" s="650">
        <v>1444</v>
      </c>
      <c r="T69" s="650">
        <v>1344</v>
      </c>
      <c r="U69" s="650">
        <v>228</v>
      </c>
      <c r="V69" s="650">
        <v>223</v>
      </c>
      <c r="W69" s="651">
        <f t="shared" si="10"/>
        <v>0.15789473684210525</v>
      </c>
      <c r="X69" s="652">
        <f t="shared" si="11"/>
        <v>0.16964285714285715</v>
      </c>
      <c r="Y69" s="649">
        <v>1011</v>
      </c>
      <c r="Z69" s="650">
        <v>972</v>
      </c>
      <c r="AA69" s="650">
        <v>929</v>
      </c>
      <c r="AB69" s="650">
        <v>186</v>
      </c>
      <c r="AC69" s="650">
        <v>185</v>
      </c>
      <c r="AD69" s="651">
        <f t="shared" si="22"/>
        <v>0.19135802469135801</v>
      </c>
      <c r="AE69" s="652">
        <f t="shared" si="23"/>
        <v>0.20021528525296017</v>
      </c>
      <c r="AF69" s="649">
        <v>1091</v>
      </c>
      <c r="AG69" s="650">
        <v>998</v>
      </c>
      <c r="AH69" s="650">
        <v>956</v>
      </c>
      <c r="AI69" s="650">
        <v>173</v>
      </c>
      <c r="AJ69" s="650">
        <v>170</v>
      </c>
      <c r="AK69" s="651">
        <f t="shared" si="24"/>
        <v>0.17334669338677355</v>
      </c>
      <c r="AL69" s="652">
        <f t="shared" si="25"/>
        <v>0.1809623430962343</v>
      </c>
      <c r="AM69" s="649">
        <v>766</v>
      </c>
      <c r="AN69" s="650">
        <v>705</v>
      </c>
      <c r="AO69" s="650">
        <v>673</v>
      </c>
      <c r="AP69" s="650">
        <v>149</v>
      </c>
      <c r="AQ69" s="650">
        <v>142</v>
      </c>
      <c r="AR69" s="651">
        <f t="shared" si="26"/>
        <v>0.21134751773049645</v>
      </c>
      <c r="AS69" s="652">
        <f t="shared" si="27"/>
        <v>0.2213967310549777</v>
      </c>
    </row>
    <row r="70" spans="1:45" s="2" customFormat="1" x14ac:dyDescent="0.25">
      <c r="A70" s="605" t="s">
        <v>262</v>
      </c>
      <c r="B70" s="606" t="s">
        <v>265</v>
      </c>
      <c r="C70" s="607" t="s">
        <v>166</v>
      </c>
      <c r="D70" s="608">
        <v>3131</v>
      </c>
      <c r="E70" s="609">
        <v>2609</v>
      </c>
      <c r="F70" s="609">
        <v>2173</v>
      </c>
      <c r="G70" s="609">
        <v>911</v>
      </c>
      <c r="H70" s="609">
        <v>897</v>
      </c>
      <c r="I70" s="610">
        <f t="shared" si="6"/>
        <v>0.34917592947489462</v>
      </c>
      <c r="J70" s="611">
        <f t="shared" si="7"/>
        <v>0.41923607915324435</v>
      </c>
      <c r="K70" s="608">
        <v>3598</v>
      </c>
      <c r="L70" s="609">
        <v>2991</v>
      </c>
      <c r="M70" s="609">
        <v>2502</v>
      </c>
      <c r="N70" s="609">
        <v>821</v>
      </c>
      <c r="O70" s="609">
        <v>811</v>
      </c>
      <c r="P70" s="610">
        <f t="shared" si="20"/>
        <v>0.27449013707790038</v>
      </c>
      <c r="Q70" s="611">
        <f t="shared" si="21"/>
        <v>0.32813749000799358</v>
      </c>
      <c r="R70" s="608">
        <v>3511</v>
      </c>
      <c r="S70" s="609">
        <v>2863</v>
      </c>
      <c r="T70" s="609">
        <v>2421</v>
      </c>
      <c r="U70" s="609">
        <v>826</v>
      </c>
      <c r="V70" s="609">
        <v>821</v>
      </c>
      <c r="W70" s="610">
        <f t="shared" ref="W70:W134" si="28">U70/S70</f>
        <v>0.28850855745721271</v>
      </c>
      <c r="X70" s="611">
        <f t="shared" ref="X70:X134" si="29">U70/T70</f>
        <v>0.34118133002891365</v>
      </c>
      <c r="Y70" s="608">
        <v>3290</v>
      </c>
      <c r="Z70" s="609">
        <v>2689</v>
      </c>
      <c r="AA70" s="609">
        <v>2240</v>
      </c>
      <c r="AB70" s="609">
        <v>739</v>
      </c>
      <c r="AC70" s="609">
        <v>735</v>
      </c>
      <c r="AD70" s="610">
        <f t="shared" si="22"/>
        <v>0.27482335440684269</v>
      </c>
      <c r="AE70" s="611">
        <f t="shared" si="23"/>
        <v>0.32991071428571428</v>
      </c>
      <c r="AF70" s="608">
        <v>2799</v>
      </c>
      <c r="AG70" s="609">
        <v>2341</v>
      </c>
      <c r="AH70" s="609">
        <v>1945</v>
      </c>
      <c r="AI70" s="609">
        <v>685</v>
      </c>
      <c r="AJ70" s="609">
        <v>685</v>
      </c>
      <c r="AK70" s="610">
        <f t="shared" si="24"/>
        <v>0.29260999572832125</v>
      </c>
      <c r="AL70" s="611">
        <f t="shared" si="25"/>
        <v>0.35218508997429304</v>
      </c>
      <c r="AM70" s="608">
        <v>2236</v>
      </c>
      <c r="AN70" s="609">
        <v>1842</v>
      </c>
      <c r="AO70" s="609">
        <v>1530</v>
      </c>
      <c r="AP70" s="609">
        <v>747</v>
      </c>
      <c r="AQ70" s="609">
        <v>611</v>
      </c>
      <c r="AR70" s="610">
        <f t="shared" si="26"/>
        <v>0.40553745928338764</v>
      </c>
      <c r="AS70" s="611">
        <f t="shared" si="27"/>
        <v>0.48823529411764705</v>
      </c>
    </row>
    <row r="71" spans="1:45" s="2" customFormat="1" x14ac:dyDescent="0.25">
      <c r="A71" s="605" t="s">
        <v>262</v>
      </c>
      <c r="B71" s="606" t="s">
        <v>266</v>
      </c>
      <c r="C71" s="607" t="s">
        <v>180</v>
      </c>
      <c r="D71" s="608">
        <v>1566</v>
      </c>
      <c r="E71" s="609">
        <v>1300</v>
      </c>
      <c r="F71" s="609">
        <v>1183</v>
      </c>
      <c r="G71" s="609">
        <v>606</v>
      </c>
      <c r="H71" s="609">
        <v>573</v>
      </c>
      <c r="I71" s="610">
        <f t="shared" ref="I71:I137" si="30">G71/E71</f>
        <v>0.46615384615384614</v>
      </c>
      <c r="J71" s="611">
        <f t="shared" ref="J71:J137" si="31">G71/F71</f>
        <v>0.51225697379543533</v>
      </c>
      <c r="K71" s="608">
        <v>2006</v>
      </c>
      <c r="L71" s="609">
        <v>1725</v>
      </c>
      <c r="M71" s="609">
        <v>1648</v>
      </c>
      <c r="N71" s="609">
        <v>856</v>
      </c>
      <c r="O71" s="609">
        <v>838</v>
      </c>
      <c r="P71" s="610">
        <f t="shared" si="20"/>
        <v>0.49623188405797103</v>
      </c>
      <c r="Q71" s="611">
        <f t="shared" si="21"/>
        <v>0.51941747572815533</v>
      </c>
      <c r="R71" s="608">
        <v>1902</v>
      </c>
      <c r="S71" s="609">
        <v>1641</v>
      </c>
      <c r="T71" s="609">
        <v>1434</v>
      </c>
      <c r="U71" s="609">
        <v>814</v>
      </c>
      <c r="V71" s="609">
        <v>789</v>
      </c>
      <c r="W71" s="610">
        <f t="shared" si="28"/>
        <v>0.4960390006093845</v>
      </c>
      <c r="X71" s="611">
        <f t="shared" si="29"/>
        <v>0.56764295676429566</v>
      </c>
      <c r="Y71" s="608">
        <v>1815</v>
      </c>
      <c r="Z71" s="609">
        <v>1538</v>
      </c>
      <c r="AA71" s="609">
        <v>1282</v>
      </c>
      <c r="AB71" s="609">
        <v>656</v>
      </c>
      <c r="AC71" s="609">
        <v>638</v>
      </c>
      <c r="AD71" s="610">
        <f t="shared" si="22"/>
        <v>0.42652795838751628</v>
      </c>
      <c r="AE71" s="611">
        <f t="shared" si="23"/>
        <v>0.51170046801872071</v>
      </c>
      <c r="AF71" s="608">
        <v>1540</v>
      </c>
      <c r="AG71" s="609">
        <v>1314</v>
      </c>
      <c r="AH71" s="609">
        <v>1178</v>
      </c>
      <c r="AI71" s="609">
        <v>655</v>
      </c>
      <c r="AJ71" s="609">
        <v>641</v>
      </c>
      <c r="AK71" s="610">
        <f t="shared" si="24"/>
        <v>0.4984779299847793</v>
      </c>
      <c r="AL71" s="611">
        <f t="shared" si="25"/>
        <v>0.55602716468590829</v>
      </c>
      <c r="AM71" s="608">
        <v>1521</v>
      </c>
      <c r="AN71" s="609">
        <v>1249</v>
      </c>
      <c r="AO71" s="609">
        <v>1091</v>
      </c>
      <c r="AP71" s="609">
        <v>588</v>
      </c>
      <c r="AQ71" s="609">
        <v>577</v>
      </c>
      <c r="AR71" s="610">
        <f t="shared" si="26"/>
        <v>0.47077662129703762</v>
      </c>
      <c r="AS71" s="611">
        <f t="shared" si="27"/>
        <v>0.53895508707607698</v>
      </c>
    </row>
    <row r="72" spans="1:45" s="2" customFormat="1" x14ac:dyDescent="0.25">
      <c r="A72" s="605" t="s">
        <v>262</v>
      </c>
      <c r="B72" s="606" t="s">
        <v>267</v>
      </c>
      <c r="C72" s="607" t="s">
        <v>184</v>
      </c>
      <c r="D72" s="608">
        <v>3476</v>
      </c>
      <c r="E72" s="609">
        <v>2874</v>
      </c>
      <c r="F72" s="609">
        <v>2874</v>
      </c>
      <c r="G72" s="609">
        <v>1100</v>
      </c>
      <c r="H72" s="609">
        <v>849</v>
      </c>
      <c r="I72" s="610">
        <f t="shared" si="30"/>
        <v>0.3827418232428671</v>
      </c>
      <c r="J72" s="611">
        <f t="shared" si="31"/>
        <v>0.3827418232428671</v>
      </c>
      <c r="K72" s="608">
        <v>4062</v>
      </c>
      <c r="L72" s="609">
        <v>3227</v>
      </c>
      <c r="M72" s="609">
        <v>3227</v>
      </c>
      <c r="N72" s="609">
        <v>1206</v>
      </c>
      <c r="O72" s="609">
        <v>1052</v>
      </c>
      <c r="P72" s="610">
        <f t="shared" si="20"/>
        <v>0.37372172296250389</v>
      </c>
      <c r="Q72" s="611">
        <f t="shared" si="21"/>
        <v>0.37372172296250389</v>
      </c>
      <c r="R72" s="608">
        <v>4894</v>
      </c>
      <c r="S72" s="609">
        <v>4053</v>
      </c>
      <c r="T72" s="609">
        <v>4053</v>
      </c>
      <c r="U72" s="609">
        <v>1080</v>
      </c>
      <c r="V72" s="609">
        <v>1061</v>
      </c>
      <c r="W72" s="610">
        <f t="shared" si="28"/>
        <v>0.26646928201332348</v>
      </c>
      <c r="X72" s="611">
        <f t="shared" si="29"/>
        <v>0.26646928201332348</v>
      </c>
      <c r="Y72" s="608">
        <v>4632</v>
      </c>
      <c r="Z72" s="609">
        <v>3776</v>
      </c>
      <c r="AA72" s="609">
        <v>3776</v>
      </c>
      <c r="AB72" s="609">
        <v>1221</v>
      </c>
      <c r="AC72" s="609">
        <v>943</v>
      </c>
      <c r="AD72" s="610">
        <f t="shared" si="22"/>
        <v>0.32335805084745761</v>
      </c>
      <c r="AE72" s="611">
        <f t="shared" si="23"/>
        <v>0.32335805084745761</v>
      </c>
      <c r="AF72" s="608">
        <v>4329</v>
      </c>
      <c r="AG72" s="609">
        <v>3506</v>
      </c>
      <c r="AH72" s="609">
        <v>3506</v>
      </c>
      <c r="AI72" s="609">
        <v>1001</v>
      </c>
      <c r="AJ72" s="609">
        <v>1001</v>
      </c>
      <c r="AK72" s="610">
        <f t="shared" si="24"/>
        <v>0.28551055333713632</v>
      </c>
      <c r="AL72" s="611">
        <f t="shared" si="25"/>
        <v>0.28551055333713632</v>
      </c>
      <c r="AM72" s="608">
        <v>4325</v>
      </c>
      <c r="AN72" s="609">
        <v>3455</v>
      </c>
      <c r="AO72" s="609">
        <v>3051</v>
      </c>
      <c r="AP72" s="609">
        <v>990</v>
      </c>
      <c r="AQ72" s="609">
        <v>959</v>
      </c>
      <c r="AR72" s="610">
        <f t="shared" si="26"/>
        <v>0.2865412445730825</v>
      </c>
      <c r="AS72" s="611">
        <f t="shared" si="27"/>
        <v>0.32448377581120946</v>
      </c>
    </row>
    <row r="73" spans="1:45" s="2" customFormat="1" x14ac:dyDescent="0.25">
      <c r="A73" s="661" t="s">
        <v>262</v>
      </c>
      <c r="B73" s="606" t="s">
        <v>268</v>
      </c>
      <c r="C73" s="631" t="s">
        <v>269</v>
      </c>
      <c r="D73" s="608">
        <v>317</v>
      </c>
      <c r="E73" s="609">
        <v>303</v>
      </c>
      <c r="F73" s="609">
        <v>269</v>
      </c>
      <c r="G73" s="609">
        <v>111</v>
      </c>
      <c r="H73" s="609">
        <v>107</v>
      </c>
      <c r="I73" s="610">
        <f t="shared" si="30"/>
        <v>0.36633663366336633</v>
      </c>
      <c r="J73" s="611">
        <f t="shared" si="31"/>
        <v>0.41263940520446096</v>
      </c>
      <c r="K73" s="608">
        <v>315</v>
      </c>
      <c r="L73" s="609">
        <v>294</v>
      </c>
      <c r="M73" s="609">
        <v>257</v>
      </c>
      <c r="N73" s="609">
        <v>97</v>
      </c>
      <c r="O73" s="609">
        <v>93</v>
      </c>
      <c r="P73" s="610">
        <f t="shared" si="20"/>
        <v>0.32993197278911562</v>
      </c>
      <c r="Q73" s="611">
        <f t="shared" si="21"/>
        <v>0.37743190661478598</v>
      </c>
      <c r="R73" s="608">
        <v>310</v>
      </c>
      <c r="S73" s="609">
        <v>294</v>
      </c>
      <c r="T73" s="609">
        <v>243</v>
      </c>
      <c r="U73" s="609">
        <v>90</v>
      </c>
      <c r="V73" s="609">
        <v>80</v>
      </c>
      <c r="W73" s="610">
        <f t="shared" si="28"/>
        <v>0.30612244897959184</v>
      </c>
      <c r="X73" s="611">
        <f t="shared" si="29"/>
        <v>0.37037037037037035</v>
      </c>
      <c r="Y73" s="608">
        <v>295</v>
      </c>
      <c r="Z73" s="609">
        <v>277</v>
      </c>
      <c r="AA73" s="609">
        <v>232</v>
      </c>
      <c r="AB73" s="609">
        <v>76</v>
      </c>
      <c r="AC73" s="609">
        <v>75</v>
      </c>
      <c r="AD73" s="610">
        <f t="shared" si="22"/>
        <v>0.27436823104693142</v>
      </c>
      <c r="AE73" s="611">
        <f t="shared" si="23"/>
        <v>0.32758620689655171</v>
      </c>
      <c r="AF73" s="608">
        <v>265</v>
      </c>
      <c r="AG73" s="609">
        <v>253</v>
      </c>
      <c r="AH73" s="609">
        <v>212</v>
      </c>
      <c r="AI73" s="609">
        <v>94</v>
      </c>
      <c r="AJ73" s="609">
        <v>88</v>
      </c>
      <c r="AK73" s="610">
        <f t="shared" si="24"/>
        <v>0.3715415019762846</v>
      </c>
      <c r="AL73" s="611">
        <f t="shared" si="25"/>
        <v>0.44339622641509435</v>
      </c>
      <c r="AM73" s="608">
        <v>240</v>
      </c>
      <c r="AN73" s="609">
        <v>226</v>
      </c>
      <c r="AO73" s="609">
        <v>202</v>
      </c>
      <c r="AP73" s="609">
        <v>87</v>
      </c>
      <c r="AQ73" s="609">
        <v>85</v>
      </c>
      <c r="AR73" s="610">
        <f t="shared" si="26"/>
        <v>0.38495575221238937</v>
      </c>
      <c r="AS73" s="611">
        <f t="shared" si="27"/>
        <v>0.43069306930693069</v>
      </c>
    </row>
    <row r="74" spans="1:45" s="2" customFormat="1" x14ac:dyDescent="0.25">
      <c r="A74" s="614" t="s">
        <v>262</v>
      </c>
      <c r="B74" s="615" t="s">
        <v>270</v>
      </c>
      <c r="C74" s="636" t="s">
        <v>203</v>
      </c>
      <c r="D74" s="617" t="s">
        <v>21</v>
      </c>
      <c r="E74" s="618" t="s">
        <v>21</v>
      </c>
      <c r="F74" s="618" t="s">
        <v>21</v>
      </c>
      <c r="G74" s="618" t="s">
        <v>21</v>
      </c>
      <c r="H74" s="618" t="s">
        <v>21</v>
      </c>
      <c r="I74" s="619" t="s">
        <v>69</v>
      </c>
      <c r="J74" s="620" t="s">
        <v>69</v>
      </c>
      <c r="K74" s="617" t="s">
        <v>69</v>
      </c>
      <c r="L74" s="618" t="s">
        <v>69</v>
      </c>
      <c r="M74" s="618" t="s">
        <v>69</v>
      </c>
      <c r="N74" s="618" t="s">
        <v>69</v>
      </c>
      <c r="O74" s="618" t="s">
        <v>69</v>
      </c>
      <c r="P74" s="619" t="s">
        <v>69</v>
      </c>
      <c r="Q74" s="620" t="s">
        <v>69</v>
      </c>
      <c r="R74" s="617" t="s">
        <v>69</v>
      </c>
      <c r="S74" s="618" t="s">
        <v>69</v>
      </c>
      <c r="T74" s="618" t="s">
        <v>69</v>
      </c>
      <c r="U74" s="618" t="s">
        <v>69</v>
      </c>
      <c r="V74" s="618" t="s">
        <v>69</v>
      </c>
      <c r="W74" s="619" t="s">
        <v>69</v>
      </c>
      <c r="X74" s="620" t="s">
        <v>69</v>
      </c>
      <c r="Y74" s="617" t="s">
        <v>69</v>
      </c>
      <c r="Z74" s="618" t="s">
        <v>69</v>
      </c>
      <c r="AA74" s="618" t="s">
        <v>69</v>
      </c>
      <c r="AB74" s="618" t="s">
        <v>69</v>
      </c>
      <c r="AC74" s="618" t="s">
        <v>69</v>
      </c>
      <c r="AD74" s="619" t="s">
        <v>69</v>
      </c>
      <c r="AE74" s="620" t="s">
        <v>69</v>
      </c>
      <c r="AF74" s="617" t="s">
        <v>69</v>
      </c>
      <c r="AG74" s="618" t="s">
        <v>69</v>
      </c>
      <c r="AH74" s="618" t="s">
        <v>69</v>
      </c>
      <c r="AI74" s="618" t="s">
        <v>69</v>
      </c>
      <c r="AJ74" s="618" t="s">
        <v>69</v>
      </c>
      <c r="AK74" s="619" t="s">
        <v>69</v>
      </c>
      <c r="AL74" s="620" t="s">
        <v>69</v>
      </c>
      <c r="AM74" s="617" t="s">
        <v>69</v>
      </c>
      <c r="AN74" s="618" t="s">
        <v>69</v>
      </c>
      <c r="AO74" s="618" t="s">
        <v>69</v>
      </c>
      <c r="AP74" s="618" t="s">
        <v>69</v>
      </c>
      <c r="AQ74" s="618" t="s">
        <v>69</v>
      </c>
      <c r="AR74" s="619" t="s">
        <v>69</v>
      </c>
      <c r="AS74" s="620" t="s">
        <v>69</v>
      </c>
    </row>
    <row r="75" spans="1:45" s="2" customFormat="1" x14ac:dyDescent="0.25">
      <c r="A75" s="655" t="s">
        <v>271</v>
      </c>
      <c r="B75" s="591" t="s">
        <v>272</v>
      </c>
      <c r="C75" s="669"/>
      <c r="D75" s="662">
        <v>10709</v>
      </c>
      <c r="E75" s="663">
        <v>8265</v>
      </c>
      <c r="F75" s="663">
        <v>6745</v>
      </c>
      <c r="G75" s="663">
        <v>3048</v>
      </c>
      <c r="H75" s="664">
        <v>2300</v>
      </c>
      <c r="I75" s="665">
        <f t="shared" si="30"/>
        <v>0.36878402903811253</v>
      </c>
      <c r="J75" s="666">
        <f t="shared" si="31"/>
        <v>0.4518902891030393</v>
      </c>
      <c r="K75" s="662">
        <v>11748</v>
      </c>
      <c r="L75" s="663">
        <v>8830</v>
      </c>
      <c r="M75" s="663">
        <v>7086</v>
      </c>
      <c r="N75" s="663">
        <v>3376</v>
      </c>
      <c r="O75" s="664">
        <v>2451</v>
      </c>
      <c r="P75" s="665">
        <f t="shared" ref="P75:P128" si="32">N75/L75</f>
        <v>0.38233295583238958</v>
      </c>
      <c r="Q75" s="666">
        <f t="shared" ref="Q75:Q128" si="33">N75/M75</f>
        <v>0.47643240191927744</v>
      </c>
      <c r="R75" s="662">
        <v>12203</v>
      </c>
      <c r="S75" s="663">
        <v>9163</v>
      </c>
      <c r="T75" s="663">
        <v>7659</v>
      </c>
      <c r="U75" s="663">
        <v>3562</v>
      </c>
      <c r="V75" s="664">
        <v>2724</v>
      </c>
      <c r="W75" s="665">
        <f t="shared" si="28"/>
        <v>0.388737313107061</v>
      </c>
      <c r="X75" s="666">
        <f t="shared" si="29"/>
        <v>0.46507376942159551</v>
      </c>
      <c r="Y75" s="662">
        <v>11855</v>
      </c>
      <c r="Z75" s="663">
        <v>8697</v>
      </c>
      <c r="AA75" s="663">
        <v>7326</v>
      </c>
      <c r="AB75" s="663">
        <v>3675</v>
      </c>
      <c r="AC75" s="664">
        <v>2767</v>
      </c>
      <c r="AD75" s="665">
        <f t="shared" ref="AD75:AD128" si="34">AB75/Z75</f>
        <v>0.42255950327699204</v>
      </c>
      <c r="AE75" s="666">
        <f t="shared" ref="AE75:AE128" si="35">AB75/AA75</f>
        <v>0.50163800163800165</v>
      </c>
      <c r="AF75" s="662">
        <v>10597</v>
      </c>
      <c r="AG75" s="663">
        <v>7765</v>
      </c>
      <c r="AH75" s="663">
        <v>6550</v>
      </c>
      <c r="AI75" s="663">
        <v>3215</v>
      </c>
      <c r="AJ75" s="664">
        <v>2450</v>
      </c>
      <c r="AK75" s="665">
        <f t="shared" ref="AK75:AK100" si="36">AI75/AG75</f>
        <v>0.41403734707018675</v>
      </c>
      <c r="AL75" s="666">
        <f t="shared" ref="AL75:AL100" si="37">AI75/AH75</f>
        <v>0.49083969465648852</v>
      </c>
      <c r="AM75" s="662">
        <v>9410</v>
      </c>
      <c r="AN75" s="663">
        <v>6823</v>
      </c>
      <c r="AO75" s="663">
        <v>5756</v>
      </c>
      <c r="AP75" s="663">
        <v>2502</v>
      </c>
      <c r="AQ75" s="664">
        <v>1823</v>
      </c>
      <c r="AR75" s="665">
        <f t="shared" ref="AR75:AR100" si="38">AP75/AN75</f>
        <v>0.36670086472226293</v>
      </c>
      <c r="AS75" s="666">
        <f t="shared" ref="AS75:AS100" si="39">AP75/AO75</f>
        <v>0.43467685892981239</v>
      </c>
    </row>
    <row r="76" spans="1:45" s="2" customFormat="1" x14ac:dyDescent="0.25">
      <c r="A76" s="658" t="s">
        <v>271</v>
      </c>
      <c r="B76" s="599" t="s">
        <v>273</v>
      </c>
      <c r="C76" s="660" t="s">
        <v>236</v>
      </c>
      <c r="D76" s="601">
        <v>5468</v>
      </c>
      <c r="E76" s="602">
        <v>4215</v>
      </c>
      <c r="F76" s="602">
        <v>3460</v>
      </c>
      <c r="G76" s="602">
        <v>1662</v>
      </c>
      <c r="H76" s="602">
        <v>1289</v>
      </c>
      <c r="I76" s="603">
        <f t="shared" si="30"/>
        <v>0.39430604982206408</v>
      </c>
      <c r="J76" s="604">
        <f t="shared" si="31"/>
        <v>0.48034682080924856</v>
      </c>
      <c r="K76" s="601">
        <v>6877</v>
      </c>
      <c r="L76" s="602">
        <v>5156</v>
      </c>
      <c r="M76" s="602">
        <v>4097</v>
      </c>
      <c r="N76" s="602">
        <v>1827</v>
      </c>
      <c r="O76" s="602">
        <v>1274</v>
      </c>
      <c r="P76" s="603">
        <f t="shared" si="32"/>
        <v>0.354344453064391</v>
      </c>
      <c r="Q76" s="604">
        <f t="shared" si="33"/>
        <v>0.44593605076885529</v>
      </c>
      <c r="R76" s="601">
        <v>6188</v>
      </c>
      <c r="S76" s="602">
        <v>4850</v>
      </c>
      <c r="T76" s="602">
        <v>3841</v>
      </c>
      <c r="U76" s="602">
        <v>1486</v>
      </c>
      <c r="V76" s="602">
        <v>1233</v>
      </c>
      <c r="W76" s="603">
        <f t="shared" si="28"/>
        <v>0.3063917525773196</v>
      </c>
      <c r="X76" s="604">
        <f t="shared" si="29"/>
        <v>0.38687841707888571</v>
      </c>
      <c r="Y76" s="601">
        <v>5957</v>
      </c>
      <c r="Z76" s="602">
        <v>4556</v>
      </c>
      <c r="AA76" s="602">
        <v>3655</v>
      </c>
      <c r="AB76" s="602">
        <v>1269</v>
      </c>
      <c r="AC76" s="602">
        <v>1004</v>
      </c>
      <c r="AD76" s="603">
        <f t="shared" si="34"/>
        <v>0.27853380158033364</v>
      </c>
      <c r="AE76" s="604">
        <f t="shared" si="35"/>
        <v>0.3471956224350205</v>
      </c>
      <c r="AF76" s="601">
        <v>5454</v>
      </c>
      <c r="AG76" s="602">
        <v>4136</v>
      </c>
      <c r="AH76" s="602">
        <v>3371</v>
      </c>
      <c r="AI76" s="602">
        <v>1078</v>
      </c>
      <c r="AJ76" s="602">
        <v>900</v>
      </c>
      <c r="AK76" s="603">
        <f t="shared" si="36"/>
        <v>0.26063829787234044</v>
      </c>
      <c r="AL76" s="604">
        <f t="shared" si="37"/>
        <v>0.31978641352714327</v>
      </c>
      <c r="AM76" s="601">
        <v>5000</v>
      </c>
      <c r="AN76" s="602">
        <v>3807</v>
      </c>
      <c r="AO76" s="602">
        <v>3053</v>
      </c>
      <c r="AP76" s="602">
        <v>1031</v>
      </c>
      <c r="AQ76" s="602">
        <v>777</v>
      </c>
      <c r="AR76" s="603">
        <f t="shared" si="38"/>
        <v>0.27081691620698711</v>
      </c>
      <c r="AS76" s="604">
        <f t="shared" si="39"/>
        <v>0.33770062233868325</v>
      </c>
    </row>
    <row r="77" spans="1:45" s="2" customFormat="1" x14ac:dyDescent="0.25">
      <c r="A77" s="661" t="s">
        <v>271</v>
      </c>
      <c r="B77" s="630" t="s">
        <v>274</v>
      </c>
      <c r="C77" s="631" t="s">
        <v>275</v>
      </c>
      <c r="D77" s="632">
        <v>3495</v>
      </c>
      <c r="E77" s="633">
        <v>3127</v>
      </c>
      <c r="F77" s="633">
        <v>2338</v>
      </c>
      <c r="G77" s="633">
        <v>870</v>
      </c>
      <c r="H77" s="633">
        <v>656</v>
      </c>
      <c r="I77" s="634">
        <f t="shared" si="30"/>
        <v>0.27822193795970579</v>
      </c>
      <c r="J77" s="635">
        <f t="shared" si="31"/>
        <v>0.37211291702309668</v>
      </c>
      <c r="K77" s="632">
        <v>3166</v>
      </c>
      <c r="L77" s="633">
        <v>2875</v>
      </c>
      <c r="M77" s="633">
        <v>2120</v>
      </c>
      <c r="N77" s="633">
        <v>1014</v>
      </c>
      <c r="O77" s="633">
        <v>786</v>
      </c>
      <c r="P77" s="634">
        <f t="shared" si="32"/>
        <v>0.35269565217391302</v>
      </c>
      <c r="Q77" s="635">
        <f t="shared" si="33"/>
        <v>0.47830188679245284</v>
      </c>
      <c r="R77" s="632">
        <v>3085</v>
      </c>
      <c r="S77" s="633">
        <v>2771</v>
      </c>
      <c r="T77" s="633">
        <v>2389</v>
      </c>
      <c r="U77" s="633">
        <v>1308</v>
      </c>
      <c r="V77" s="633">
        <v>843</v>
      </c>
      <c r="W77" s="634">
        <f t="shared" si="28"/>
        <v>0.47203175748827136</v>
      </c>
      <c r="X77" s="635">
        <f t="shared" si="29"/>
        <v>0.54750941816659693</v>
      </c>
      <c r="Y77" s="632">
        <v>3080</v>
      </c>
      <c r="Z77" s="633">
        <v>2795</v>
      </c>
      <c r="AA77" s="633">
        <v>2473</v>
      </c>
      <c r="AB77" s="633">
        <v>1438</v>
      </c>
      <c r="AC77" s="633">
        <v>921</v>
      </c>
      <c r="AD77" s="634">
        <f t="shared" si="34"/>
        <v>0.5144901610017889</v>
      </c>
      <c r="AE77" s="635">
        <f t="shared" si="35"/>
        <v>0.58147998382531341</v>
      </c>
      <c r="AF77" s="632">
        <v>2553</v>
      </c>
      <c r="AG77" s="633">
        <v>2269</v>
      </c>
      <c r="AH77" s="633">
        <v>2007</v>
      </c>
      <c r="AI77" s="633">
        <v>1259</v>
      </c>
      <c r="AJ77" s="633">
        <v>838</v>
      </c>
      <c r="AK77" s="634">
        <f t="shared" si="36"/>
        <v>0.55486998677831645</v>
      </c>
      <c r="AL77" s="635">
        <f t="shared" si="37"/>
        <v>0.62730443447932238</v>
      </c>
      <c r="AM77" s="632">
        <v>2160</v>
      </c>
      <c r="AN77" s="633">
        <v>1886</v>
      </c>
      <c r="AO77" s="633">
        <v>1687</v>
      </c>
      <c r="AP77" s="633">
        <v>861</v>
      </c>
      <c r="AQ77" s="633">
        <v>528</v>
      </c>
      <c r="AR77" s="634">
        <f t="shared" si="38"/>
        <v>0.45652173913043476</v>
      </c>
      <c r="AS77" s="635">
        <f t="shared" si="39"/>
        <v>0.51037344398340245</v>
      </c>
    </row>
    <row r="78" spans="1:45" s="2" customFormat="1" x14ac:dyDescent="0.25">
      <c r="A78" s="605" t="s">
        <v>271</v>
      </c>
      <c r="B78" s="606" t="s">
        <v>276</v>
      </c>
      <c r="C78" s="607" t="s">
        <v>226</v>
      </c>
      <c r="D78" s="608">
        <v>1746</v>
      </c>
      <c r="E78" s="609">
        <v>1547</v>
      </c>
      <c r="F78" s="609">
        <v>1366</v>
      </c>
      <c r="G78" s="609">
        <v>585</v>
      </c>
      <c r="H78" s="609">
        <v>360</v>
      </c>
      <c r="I78" s="610">
        <f t="shared" si="30"/>
        <v>0.37815126050420167</v>
      </c>
      <c r="J78" s="611">
        <f t="shared" si="31"/>
        <v>0.42825768667642755</v>
      </c>
      <c r="K78" s="608">
        <v>1705</v>
      </c>
      <c r="L78" s="609">
        <v>1482</v>
      </c>
      <c r="M78" s="609">
        <v>1308</v>
      </c>
      <c r="N78" s="609">
        <v>605</v>
      </c>
      <c r="O78" s="609">
        <v>395</v>
      </c>
      <c r="P78" s="610">
        <f t="shared" si="32"/>
        <v>0.40823211875843457</v>
      </c>
      <c r="Q78" s="611">
        <f t="shared" si="33"/>
        <v>0.46253822629969421</v>
      </c>
      <c r="R78" s="608">
        <v>1536</v>
      </c>
      <c r="S78" s="609">
        <v>1345</v>
      </c>
      <c r="T78" s="609">
        <v>1157</v>
      </c>
      <c r="U78" s="609">
        <v>550</v>
      </c>
      <c r="V78" s="609">
        <v>401</v>
      </c>
      <c r="W78" s="610">
        <f t="shared" si="28"/>
        <v>0.40892193308550184</v>
      </c>
      <c r="X78" s="611">
        <f t="shared" si="29"/>
        <v>0.47536732929991354</v>
      </c>
      <c r="Y78" s="608">
        <v>1117</v>
      </c>
      <c r="Z78" s="609">
        <v>1010</v>
      </c>
      <c r="AA78" s="609">
        <v>805</v>
      </c>
      <c r="AB78" s="609">
        <v>546</v>
      </c>
      <c r="AC78" s="609">
        <v>398</v>
      </c>
      <c r="AD78" s="610">
        <f t="shared" si="34"/>
        <v>0.54059405940594063</v>
      </c>
      <c r="AE78" s="611">
        <f t="shared" si="35"/>
        <v>0.67826086956521736</v>
      </c>
      <c r="AF78" s="608">
        <v>1007</v>
      </c>
      <c r="AG78" s="609">
        <v>917</v>
      </c>
      <c r="AH78" s="609">
        <v>754</v>
      </c>
      <c r="AI78" s="609">
        <v>492</v>
      </c>
      <c r="AJ78" s="609">
        <v>350</v>
      </c>
      <c r="AK78" s="610">
        <f t="shared" si="36"/>
        <v>0.53653217011995635</v>
      </c>
      <c r="AL78" s="611">
        <f t="shared" si="37"/>
        <v>0.65251989389920428</v>
      </c>
      <c r="AM78" s="608">
        <v>783</v>
      </c>
      <c r="AN78" s="609">
        <v>694</v>
      </c>
      <c r="AO78" s="609">
        <v>577</v>
      </c>
      <c r="AP78" s="609">
        <v>308</v>
      </c>
      <c r="AQ78" s="609">
        <v>233</v>
      </c>
      <c r="AR78" s="610">
        <f t="shared" si="38"/>
        <v>0.44380403458213258</v>
      </c>
      <c r="AS78" s="611">
        <f t="shared" si="39"/>
        <v>0.53379549393414216</v>
      </c>
    </row>
    <row r="79" spans="1:45" s="2" customFormat="1" x14ac:dyDescent="0.25">
      <c r="A79" s="598" t="s">
        <v>271</v>
      </c>
      <c r="B79" s="599" t="s">
        <v>277</v>
      </c>
      <c r="C79" s="600" t="s">
        <v>232</v>
      </c>
      <c r="D79" s="649"/>
      <c r="E79" s="650"/>
      <c r="F79" s="650"/>
      <c r="G79" s="650"/>
      <c r="H79" s="650"/>
      <c r="I79" s="651"/>
      <c r="J79" s="652"/>
      <c r="K79" s="649" t="s">
        <v>69</v>
      </c>
      <c r="L79" s="650" t="s">
        <v>69</v>
      </c>
      <c r="M79" s="650" t="s">
        <v>69</v>
      </c>
      <c r="N79" s="650" t="s">
        <v>69</v>
      </c>
      <c r="O79" s="650" t="s">
        <v>69</v>
      </c>
      <c r="P79" s="651" t="s">
        <v>69</v>
      </c>
      <c r="Q79" s="652" t="s">
        <v>69</v>
      </c>
      <c r="R79" s="649">
        <v>288</v>
      </c>
      <c r="S79" s="650">
        <v>288</v>
      </c>
      <c r="T79" s="650">
        <v>221</v>
      </c>
      <c r="U79" s="650">
        <v>149</v>
      </c>
      <c r="V79" s="650">
        <v>112</v>
      </c>
      <c r="W79" s="651">
        <f t="shared" si="28"/>
        <v>0.51736111111111116</v>
      </c>
      <c r="X79" s="652">
        <f t="shared" si="29"/>
        <v>0.67420814479638014</v>
      </c>
      <c r="Y79" s="649">
        <v>671</v>
      </c>
      <c r="Z79" s="650">
        <v>646</v>
      </c>
      <c r="AA79" s="650">
        <v>557</v>
      </c>
      <c r="AB79" s="650">
        <v>465</v>
      </c>
      <c r="AC79" s="650">
        <v>394</v>
      </c>
      <c r="AD79" s="651">
        <f t="shared" si="34"/>
        <v>0.7198142414860681</v>
      </c>
      <c r="AE79" s="652">
        <f t="shared" si="35"/>
        <v>0.83482944344703769</v>
      </c>
      <c r="AF79" s="649">
        <v>619</v>
      </c>
      <c r="AG79" s="650">
        <v>565</v>
      </c>
      <c r="AH79" s="650">
        <v>445</v>
      </c>
      <c r="AI79" s="650">
        <v>288</v>
      </c>
      <c r="AJ79" s="650">
        <v>190</v>
      </c>
      <c r="AK79" s="651">
        <f t="shared" si="36"/>
        <v>0.50973451327433628</v>
      </c>
      <c r="AL79" s="652">
        <f t="shared" si="37"/>
        <v>0.64719101123595502</v>
      </c>
      <c r="AM79" s="649">
        <v>448</v>
      </c>
      <c r="AN79" s="650">
        <v>399</v>
      </c>
      <c r="AO79" s="650">
        <v>304</v>
      </c>
      <c r="AP79" s="650">
        <v>228</v>
      </c>
      <c r="AQ79" s="650">
        <v>155</v>
      </c>
      <c r="AR79" s="651">
        <f t="shared" si="38"/>
        <v>0.5714285714285714</v>
      </c>
      <c r="AS79" s="652">
        <f t="shared" si="39"/>
        <v>0.75</v>
      </c>
    </row>
    <row r="80" spans="1:45" s="2" customFormat="1" x14ac:dyDescent="0.25">
      <c r="A80" s="614" t="s">
        <v>271</v>
      </c>
      <c r="B80" s="615" t="s">
        <v>278</v>
      </c>
      <c r="C80" s="616" t="s">
        <v>203</v>
      </c>
      <c r="D80" s="617"/>
      <c r="E80" s="618"/>
      <c r="F80" s="618"/>
      <c r="G80" s="618"/>
      <c r="H80" s="618"/>
      <c r="I80" s="619"/>
      <c r="J80" s="620"/>
      <c r="K80" s="617" t="s">
        <v>69</v>
      </c>
      <c r="L80" s="618" t="s">
        <v>69</v>
      </c>
      <c r="M80" s="618" t="s">
        <v>69</v>
      </c>
      <c r="N80" s="618" t="s">
        <v>69</v>
      </c>
      <c r="O80" s="618" t="s">
        <v>69</v>
      </c>
      <c r="P80" s="619" t="s">
        <v>69</v>
      </c>
      <c r="Q80" s="620" t="s">
        <v>69</v>
      </c>
      <c r="R80" s="617">
        <v>1106</v>
      </c>
      <c r="S80" s="618">
        <v>955</v>
      </c>
      <c r="T80" s="618">
        <v>794</v>
      </c>
      <c r="U80" s="618">
        <v>166</v>
      </c>
      <c r="V80" s="618">
        <v>141</v>
      </c>
      <c r="W80" s="619">
        <f t="shared" si="28"/>
        <v>0.17382198952879582</v>
      </c>
      <c r="X80" s="620">
        <f t="shared" si="29"/>
        <v>0.20906801007556675</v>
      </c>
      <c r="Y80" s="617">
        <v>1030</v>
      </c>
      <c r="Z80" s="618">
        <v>867</v>
      </c>
      <c r="AA80" s="618">
        <v>677</v>
      </c>
      <c r="AB80" s="618">
        <v>165</v>
      </c>
      <c r="AC80" s="618">
        <v>138</v>
      </c>
      <c r="AD80" s="619">
        <f t="shared" si="34"/>
        <v>0.19031141868512111</v>
      </c>
      <c r="AE80" s="620">
        <f t="shared" si="35"/>
        <v>0.24372230428360414</v>
      </c>
      <c r="AF80" s="617">
        <v>964</v>
      </c>
      <c r="AG80" s="618">
        <v>827</v>
      </c>
      <c r="AH80" s="618">
        <v>633</v>
      </c>
      <c r="AI80" s="618">
        <v>209</v>
      </c>
      <c r="AJ80" s="618">
        <v>182</v>
      </c>
      <c r="AK80" s="619">
        <f t="shared" si="36"/>
        <v>0.25272067714631197</v>
      </c>
      <c r="AL80" s="620">
        <f t="shared" si="37"/>
        <v>0.33017377567140599</v>
      </c>
      <c r="AM80" s="617">
        <v>1019</v>
      </c>
      <c r="AN80" s="618">
        <v>826</v>
      </c>
      <c r="AO80" s="618">
        <v>722</v>
      </c>
      <c r="AP80" s="618">
        <v>162</v>
      </c>
      <c r="AQ80" s="618">
        <v>135</v>
      </c>
      <c r="AR80" s="619">
        <f t="shared" si="38"/>
        <v>0.19612590799031476</v>
      </c>
      <c r="AS80" s="620">
        <f t="shared" si="39"/>
        <v>0.22437673130193905</v>
      </c>
    </row>
    <row r="81" spans="1:16156" s="2" customFormat="1" x14ac:dyDescent="0.25">
      <c r="A81" s="637" t="s">
        <v>279</v>
      </c>
      <c r="B81" s="591" t="s">
        <v>280</v>
      </c>
      <c r="C81" s="670"/>
      <c r="D81" s="639">
        <v>8889</v>
      </c>
      <c r="E81" s="624">
        <v>7196</v>
      </c>
      <c r="F81" s="624">
        <v>6439</v>
      </c>
      <c r="G81" s="624">
        <v>4138</v>
      </c>
      <c r="H81" s="625">
        <v>3437</v>
      </c>
      <c r="I81" s="626">
        <f t="shared" si="30"/>
        <v>0.575041689827682</v>
      </c>
      <c r="J81" s="627">
        <f t="shared" si="31"/>
        <v>0.64264637366050625</v>
      </c>
      <c r="K81" s="639">
        <v>7688</v>
      </c>
      <c r="L81" s="624">
        <v>6365</v>
      </c>
      <c r="M81" s="624">
        <v>5554</v>
      </c>
      <c r="N81" s="624">
        <v>3509</v>
      </c>
      <c r="O81" s="625">
        <v>3119</v>
      </c>
      <c r="P81" s="626">
        <f t="shared" si="32"/>
        <v>0.55129615082482331</v>
      </c>
      <c r="Q81" s="627">
        <f t="shared" si="33"/>
        <v>0.63179690313287717</v>
      </c>
      <c r="R81" s="639">
        <v>6063</v>
      </c>
      <c r="S81" s="624">
        <v>5185</v>
      </c>
      <c r="T81" s="624">
        <v>4498</v>
      </c>
      <c r="U81" s="624">
        <v>3117</v>
      </c>
      <c r="V81" s="625">
        <v>2736</v>
      </c>
      <c r="W81" s="626">
        <f t="shared" si="28"/>
        <v>0.60115718418514952</v>
      </c>
      <c r="X81" s="627">
        <f t="shared" si="29"/>
        <v>0.69297465540240111</v>
      </c>
      <c r="Y81" s="639">
        <v>5483</v>
      </c>
      <c r="Z81" s="624">
        <v>4681</v>
      </c>
      <c r="AA81" s="624">
        <v>4105</v>
      </c>
      <c r="AB81" s="624">
        <v>2962</v>
      </c>
      <c r="AC81" s="625">
        <v>2512</v>
      </c>
      <c r="AD81" s="626">
        <f t="shared" si="34"/>
        <v>0.63277077547532579</v>
      </c>
      <c r="AE81" s="627">
        <f t="shared" si="35"/>
        <v>0.72155907429963462</v>
      </c>
      <c r="AF81" s="639">
        <v>5099</v>
      </c>
      <c r="AG81" s="624">
        <v>4441</v>
      </c>
      <c r="AH81" s="624">
        <v>3910</v>
      </c>
      <c r="AI81" s="624">
        <v>2860</v>
      </c>
      <c r="AJ81" s="625">
        <v>2496</v>
      </c>
      <c r="AK81" s="626">
        <f t="shared" si="36"/>
        <v>0.64399909930195898</v>
      </c>
      <c r="AL81" s="627">
        <f t="shared" si="37"/>
        <v>0.73145780051150899</v>
      </c>
      <c r="AM81" s="639">
        <v>4412</v>
      </c>
      <c r="AN81" s="624">
        <v>3831</v>
      </c>
      <c r="AO81" s="624">
        <v>3628</v>
      </c>
      <c r="AP81" s="624">
        <v>2362</v>
      </c>
      <c r="AQ81" s="625">
        <v>2070</v>
      </c>
      <c r="AR81" s="626">
        <f t="shared" si="38"/>
        <v>0.6165492038632211</v>
      </c>
      <c r="AS81" s="627">
        <f t="shared" si="39"/>
        <v>0.65104740904079383</v>
      </c>
    </row>
    <row r="82" spans="1:16156" s="2" customFormat="1" x14ac:dyDescent="0.25">
      <c r="A82" s="598" t="s">
        <v>279</v>
      </c>
      <c r="B82" s="599" t="s">
        <v>281</v>
      </c>
      <c r="C82" s="600" t="s">
        <v>282</v>
      </c>
      <c r="D82" s="649">
        <v>2800</v>
      </c>
      <c r="E82" s="650">
        <v>2413</v>
      </c>
      <c r="F82" s="650">
        <v>2307</v>
      </c>
      <c r="G82" s="650">
        <v>1137</v>
      </c>
      <c r="H82" s="650">
        <v>1120</v>
      </c>
      <c r="I82" s="651">
        <f t="shared" si="30"/>
        <v>0.47119767923746375</v>
      </c>
      <c r="J82" s="652">
        <f t="shared" si="31"/>
        <v>0.4928478543563069</v>
      </c>
      <c r="K82" s="649">
        <v>2103</v>
      </c>
      <c r="L82" s="650">
        <v>1851</v>
      </c>
      <c r="M82" s="650">
        <v>1735</v>
      </c>
      <c r="N82" s="650">
        <v>846</v>
      </c>
      <c r="O82" s="650">
        <v>845</v>
      </c>
      <c r="P82" s="651">
        <f t="shared" si="32"/>
        <v>0.45705024311183146</v>
      </c>
      <c r="Q82" s="652">
        <f t="shared" si="33"/>
        <v>0.48760806916426513</v>
      </c>
      <c r="R82" s="649">
        <v>1674</v>
      </c>
      <c r="S82" s="650">
        <v>1473</v>
      </c>
      <c r="T82" s="650">
        <v>1325</v>
      </c>
      <c r="U82" s="650">
        <v>717</v>
      </c>
      <c r="V82" s="650">
        <v>712</v>
      </c>
      <c r="W82" s="651">
        <f t="shared" si="28"/>
        <v>0.48676171079429736</v>
      </c>
      <c r="X82" s="652">
        <f t="shared" si="29"/>
        <v>0.54113207547169806</v>
      </c>
      <c r="Y82" s="649">
        <v>1650</v>
      </c>
      <c r="Z82" s="650">
        <v>1463</v>
      </c>
      <c r="AA82" s="650">
        <v>1323</v>
      </c>
      <c r="AB82" s="650">
        <v>746</v>
      </c>
      <c r="AC82" s="650">
        <v>735</v>
      </c>
      <c r="AD82" s="651">
        <f t="shared" si="34"/>
        <v>0.50991114149008887</v>
      </c>
      <c r="AE82" s="652">
        <f t="shared" si="35"/>
        <v>0.563869992441421</v>
      </c>
      <c r="AF82" s="649">
        <v>1445</v>
      </c>
      <c r="AG82" s="650">
        <v>1290</v>
      </c>
      <c r="AH82" s="650">
        <v>1193</v>
      </c>
      <c r="AI82" s="650">
        <v>725</v>
      </c>
      <c r="AJ82" s="650">
        <v>713</v>
      </c>
      <c r="AK82" s="651">
        <f t="shared" si="36"/>
        <v>0.56201550387596899</v>
      </c>
      <c r="AL82" s="652">
        <f t="shared" si="37"/>
        <v>0.60771165129924565</v>
      </c>
      <c r="AM82" s="649">
        <v>1374</v>
      </c>
      <c r="AN82" s="650">
        <v>1180</v>
      </c>
      <c r="AO82" s="650">
        <v>1092</v>
      </c>
      <c r="AP82" s="650">
        <v>624</v>
      </c>
      <c r="AQ82" s="650">
        <v>612</v>
      </c>
      <c r="AR82" s="651">
        <f t="shared" si="38"/>
        <v>0.52881355932203389</v>
      </c>
      <c r="AS82" s="652">
        <f t="shared" si="39"/>
        <v>0.5714285714285714</v>
      </c>
    </row>
    <row r="83" spans="1:16156" s="2" customFormat="1" x14ac:dyDescent="0.25">
      <c r="A83" s="598" t="s">
        <v>279</v>
      </c>
      <c r="B83" s="671" t="s">
        <v>283</v>
      </c>
      <c r="C83" s="600" t="s">
        <v>284</v>
      </c>
      <c r="D83" s="649">
        <v>2404</v>
      </c>
      <c r="E83" s="650">
        <v>2134</v>
      </c>
      <c r="F83" s="650">
        <v>2025</v>
      </c>
      <c r="G83" s="650">
        <v>604</v>
      </c>
      <c r="H83" s="650">
        <v>604</v>
      </c>
      <c r="I83" s="651">
        <f t="shared" si="30"/>
        <v>0.28303655107778819</v>
      </c>
      <c r="J83" s="652">
        <f t="shared" si="31"/>
        <v>0.2982716049382716</v>
      </c>
      <c r="K83" s="649">
        <v>2224</v>
      </c>
      <c r="L83" s="650">
        <v>1935</v>
      </c>
      <c r="M83" s="650">
        <v>1871</v>
      </c>
      <c r="N83" s="650">
        <v>588</v>
      </c>
      <c r="O83" s="650">
        <v>588</v>
      </c>
      <c r="P83" s="651">
        <f t="shared" si="32"/>
        <v>0.30387596899224806</v>
      </c>
      <c r="Q83" s="652">
        <f t="shared" si="33"/>
        <v>0.31427044361304113</v>
      </c>
      <c r="R83" s="649">
        <v>1488</v>
      </c>
      <c r="S83" s="650">
        <v>1388</v>
      </c>
      <c r="T83" s="650">
        <v>1301</v>
      </c>
      <c r="U83" s="650">
        <v>523</v>
      </c>
      <c r="V83" s="650">
        <v>508</v>
      </c>
      <c r="W83" s="651">
        <f t="shared" si="28"/>
        <v>0.37680115273775217</v>
      </c>
      <c r="X83" s="652">
        <f t="shared" si="29"/>
        <v>0.40199846272098388</v>
      </c>
      <c r="Y83" s="649">
        <v>1341</v>
      </c>
      <c r="Z83" s="650">
        <v>1237</v>
      </c>
      <c r="AA83" s="650">
        <v>1163</v>
      </c>
      <c r="AB83" s="650">
        <v>627</v>
      </c>
      <c r="AC83" s="650">
        <v>495</v>
      </c>
      <c r="AD83" s="651">
        <f t="shared" si="34"/>
        <v>0.50687146321746157</v>
      </c>
      <c r="AE83" s="652">
        <f t="shared" si="35"/>
        <v>0.5391229578675838</v>
      </c>
      <c r="AF83" s="649">
        <v>1368</v>
      </c>
      <c r="AG83" s="650">
        <v>1283</v>
      </c>
      <c r="AH83" s="650">
        <v>1187</v>
      </c>
      <c r="AI83" s="650">
        <v>592</v>
      </c>
      <c r="AJ83" s="650">
        <v>472</v>
      </c>
      <c r="AK83" s="651">
        <f t="shared" si="36"/>
        <v>0.46141855027279816</v>
      </c>
      <c r="AL83" s="652">
        <f t="shared" si="37"/>
        <v>0.4987363100252738</v>
      </c>
      <c r="AM83" s="649">
        <v>1238</v>
      </c>
      <c r="AN83" s="650">
        <v>1165</v>
      </c>
      <c r="AO83" s="650">
        <v>1035</v>
      </c>
      <c r="AP83" s="650">
        <v>512</v>
      </c>
      <c r="AQ83" s="650">
        <v>400</v>
      </c>
      <c r="AR83" s="651">
        <f t="shared" si="38"/>
        <v>0.43948497854077251</v>
      </c>
      <c r="AS83" s="652">
        <f t="shared" si="39"/>
        <v>0.49468599033816424</v>
      </c>
    </row>
    <row r="84" spans="1:16156" s="2" customFormat="1" x14ac:dyDescent="0.25">
      <c r="A84" s="605" t="s">
        <v>279</v>
      </c>
      <c r="B84" s="606" t="s">
        <v>285</v>
      </c>
      <c r="C84" s="607" t="s">
        <v>286</v>
      </c>
      <c r="D84" s="608">
        <v>3526</v>
      </c>
      <c r="E84" s="609">
        <v>3103</v>
      </c>
      <c r="F84" s="609">
        <v>2464</v>
      </c>
      <c r="G84" s="609">
        <v>2387</v>
      </c>
      <c r="H84" s="609">
        <v>1656</v>
      </c>
      <c r="I84" s="610">
        <f t="shared" si="30"/>
        <v>0.76925555913631971</v>
      </c>
      <c r="J84" s="611">
        <f t="shared" si="31"/>
        <v>0.96875</v>
      </c>
      <c r="K84" s="608">
        <v>3142</v>
      </c>
      <c r="L84" s="609">
        <v>2831</v>
      </c>
      <c r="M84" s="609">
        <v>2127</v>
      </c>
      <c r="N84" s="609">
        <v>1988</v>
      </c>
      <c r="O84" s="609">
        <v>1573</v>
      </c>
      <c r="P84" s="610">
        <f t="shared" si="32"/>
        <v>0.70222536206287534</v>
      </c>
      <c r="Q84" s="611">
        <f t="shared" si="33"/>
        <v>0.93464974141984014</v>
      </c>
      <c r="R84" s="608">
        <v>2677</v>
      </c>
      <c r="S84" s="609">
        <v>2358</v>
      </c>
      <c r="T84" s="609">
        <v>1850</v>
      </c>
      <c r="U84" s="609">
        <v>1792</v>
      </c>
      <c r="V84" s="609">
        <v>1408</v>
      </c>
      <c r="W84" s="610">
        <f t="shared" si="28"/>
        <v>0.7599660729431722</v>
      </c>
      <c r="X84" s="611">
        <f t="shared" si="29"/>
        <v>0.96864864864864864</v>
      </c>
      <c r="Y84" s="608">
        <v>2319</v>
      </c>
      <c r="Z84" s="609">
        <v>2057</v>
      </c>
      <c r="AA84" s="609">
        <v>1642</v>
      </c>
      <c r="AB84" s="609">
        <v>1540</v>
      </c>
      <c r="AC84" s="609">
        <v>1199</v>
      </c>
      <c r="AD84" s="610">
        <f t="shared" si="34"/>
        <v>0.74866310160427807</v>
      </c>
      <c r="AE84" s="611">
        <f t="shared" si="35"/>
        <v>0.93788063337393424</v>
      </c>
      <c r="AF84" s="608">
        <v>2081</v>
      </c>
      <c r="AG84" s="609">
        <v>1875</v>
      </c>
      <c r="AH84" s="609">
        <v>1479</v>
      </c>
      <c r="AI84" s="609">
        <v>1468</v>
      </c>
      <c r="AJ84" s="609">
        <v>1208</v>
      </c>
      <c r="AK84" s="610">
        <f t="shared" si="36"/>
        <v>0.78293333333333337</v>
      </c>
      <c r="AL84" s="611">
        <f t="shared" si="37"/>
        <v>0.99256254225828267</v>
      </c>
      <c r="AM84" s="608">
        <v>1572</v>
      </c>
      <c r="AN84" s="609">
        <v>1425</v>
      </c>
      <c r="AO84" s="609">
        <v>1425</v>
      </c>
      <c r="AP84" s="609">
        <v>1107</v>
      </c>
      <c r="AQ84" s="609">
        <v>921</v>
      </c>
      <c r="AR84" s="610">
        <f t="shared" si="38"/>
        <v>0.77684210526315789</v>
      </c>
      <c r="AS84" s="611">
        <f t="shared" si="39"/>
        <v>0.77684210526315789</v>
      </c>
    </row>
    <row r="85" spans="1:16156" s="2" customFormat="1" x14ac:dyDescent="0.25">
      <c r="A85" s="614" t="s">
        <v>279</v>
      </c>
      <c r="B85" s="615" t="s">
        <v>287</v>
      </c>
      <c r="C85" s="636" t="s">
        <v>203</v>
      </c>
      <c r="D85" s="617">
        <v>159</v>
      </c>
      <c r="E85" s="618">
        <v>152</v>
      </c>
      <c r="F85" s="618">
        <v>152</v>
      </c>
      <c r="G85" s="618">
        <v>82</v>
      </c>
      <c r="H85" s="618">
        <v>75</v>
      </c>
      <c r="I85" s="619">
        <f t="shared" si="30"/>
        <v>0.53947368421052633</v>
      </c>
      <c r="J85" s="620">
        <f t="shared" si="31"/>
        <v>0.53947368421052633</v>
      </c>
      <c r="K85" s="617">
        <v>219</v>
      </c>
      <c r="L85" s="618">
        <v>210</v>
      </c>
      <c r="M85" s="618">
        <v>210</v>
      </c>
      <c r="N85" s="618">
        <v>129</v>
      </c>
      <c r="O85" s="618">
        <v>128</v>
      </c>
      <c r="P85" s="619">
        <f t="shared" si="32"/>
        <v>0.61428571428571432</v>
      </c>
      <c r="Q85" s="620">
        <f t="shared" si="33"/>
        <v>0.61428571428571432</v>
      </c>
      <c r="R85" s="617">
        <v>224</v>
      </c>
      <c r="S85" s="618">
        <v>216</v>
      </c>
      <c r="T85" s="618">
        <v>216</v>
      </c>
      <c r="U85" s="618">
        <v>122</v>
      </c>
      <c r="V85" s="618">
        <v>122</v>
      </c>
      <c r="W85" s="619">
        <f t="shared" si="28"/>
        <v>0.56481481481481477</v>
      </c>
      <c r="X85" s="620">
        <f t="shared" si="29"/>
        <v>0.56481481481481477</v>
      </c>
      <c r="Y85" s="617">
        <v>173</v>
      </c>
      <c r="Z85" s="618">
        <v>170</v>
      </c>
      <c r="AA85" s="618">
        <v>170</v>
      </c>
      <c r="AB85" s="618">
        <v>101</v>
      </c>
      <c r="AC85" s="618">
        <v>100</v>
      </c>
      <c r="AD85" s="619">
        <f t="shared" si="34"/>
        <v>0.59411764705882353</v>
      </c>
      <c r="AE85" s="620">
        <f t="shared" si="35"/>
        <v>0.59411764705882353</v>
      </c>
      <c r="AF85" s="617">
        <v>205</v>
      </c>
      <c r="AG85" s="618">
        <v>194</v>
      </c>
      <c r="AH85" s="618">
        <v>194</v>
      </c>
      <c r="AI85" s="618">
        <v>109</v>
      </c>
      <c r="AJ85" s="618">
        <v>109</v>
      </c>
      <c r="AK85" s="619">
        <f t="shared" si="36"/>
        <v>0.56185567010309279</v>
      </c>
      <c r="AL85" s="620">
        <f t="shared" si="37"/>
        <v>0.56185567010309279</v>
      </c>
      <c r="AM85" s="617">
        <v>228</v>
      </c>
      <c r="AN85" s="618">
        <v>227</v>
      </c>
      <c r="AO85" s="618">
        <v>227</v>
      </c>
      <c r="AP85" s="618">
        <v>145</v>
      </c>
      <c r="AQ85" s="618">
        <v>144</v>
      </c>
      <c r="AR85" s="619">
        <f t="shared" si="38"/>
        <v>0.63876651982378851</v>
      </c>
      <c r="AS85" s="620">
        <f t="shared" si="39"/>
        <v>0.63876651982378851</v>
      </c>
    </row>
    <row r="86" spans="1:16156" s="2" customFormat="1" x14ac:dyDescent="0.25">
      <c r="A86" s="637" t="s">
        <v>288</v>
      </c>
      <c r="B86" s="591" t="s">
        <v>289</v>
      </c>
      <c r="C86" s="670"/>
      <c r="D86" s="662">
        <v>10575</v>
      </c>
      <c r="E86" s="663">
        <v>8880</v>
      </c>
      <c r="F86" s="663">
        <v>8239</v>
      </c>
      <c r="G86" s="663">
        <v>7349</v>
      </c>
      <c r="H86" s="664">
        <v>5819</v>
      </c>
      <c r="I86" s="665">
        <f t="shared" si="30"/>
        <v>0.8275900900900901</v>
      </c>
      <c r="J86" s="666">
        <f t="shared" si="31"/>
        <v>0.89197718169680784</v>
      </c>
      <c r="K86" s="662">
        <v>12169</v>
      </c>
      <c r="L86" s="663">
        <v>9928</v>
      </c>
      <c r="M86" s="663">
        <v>9295</v>
      </c>
      <c r="N86" s="663">
        <v>7922</v>
      </c>
      <c r="O86" s="664">
        <v>6076</v>
      </c>
      <c r="P86" s="665">
        <f t="shared" si="32"/>
        <v>0.79794520547945202</v>
      </c>
      <c r="Q86" s="666">
        <f t="shared" si="33"/>
        <v>0.85228617536309847</v>
      </c>
      <c r="R86" s="662">
        <v>13019</v>
      </c>
      <c r="S86" s="663">
        <v>10583</v>
      </c>
      <c r="T86" s="663">
        <v>9932</v>
      </c>
      <c r="U86" s="663">
        <v>7406</v>
      </c>
      <c r="V86" s="664">
        <v>5912</v>
      </c>
      <c r="W86" s="665">
        <f t="shared" si="28"/>
        <v>0.6998015685533403</v>
      </c>
      <c r="X86" s="666">
        <f t="shared" si="29"/>
        <v>0.74567055980668551</v>
      </c>
      <c r="Y86" s="662">
        <v>11419</v>
      </c>
      <c r="Z86" s="663">
        <v>9269</v>
      </c>
      <c r="AA86" s="663">
        <v>8228</v>
      </c>
      <c r="AB86" s="663">
        <v>6242</v>
      </c>
      <c r="AC86" s="664">
        <v>5258</v>
      </c>
      <c r="AD86" s="665">
        <f t="shared" si="34"/>
        <v>0.67342755421296796</v>
      </c>
      <c r="AE86" s="666">
        <f t="shared" si="35"/>
        <v>0.75862907146329606</v>
      </c>
      <c r="AF86" s="662">
        <v>11062</v>
      </c>
      <c r="AG86" s="663">
        <v>9050</v>
      </c>
      <c r="AH86" s="663">
        <v>8041</v>
      </c>
      <c r="AI86" s="663">
        <v>6255</v>
      </c>
      <c r="AJ86" s="664">
        <v>5450</v>
      </c>
      <c r="AK86" s="665">
        <f t="shared" si="36"/>
        <v>0.69116022099447516</v>
      </c>
      <c r="AL86" s="666">
        <f t="shared" si="37"/>
        <v>0.77788832234796668</v>
      </c>
      <c r="AM86" s="662">
        <v>10079</v>
      </c>
      <c r="AN86" s="663">
        <v>8273</v>
      </c>
      <c r="AO86" s="663">
        <v>7508</v>
      </c>
      <c r="AP86" s="663">
        <v>5719</v>
      </c>
      <c r="AQ86" s="664">
        <v>4944</v>
      </c>
      <c r="AR86" s="665">
        <f t="shared" si="38"/>
        <v>0.69128490269551557</v>
      </c>
      <c r="AS86" s="666">
        <f t="shared" si="39"/>
        <v>0.76172083111347899</v>
      </c>
    </row>
    <row r="87" spans="1:16156" s="2" customFormat="1" x14ac:dyDescent="0.25">
      <c r="A87" s="658" t="s">
        <v>288</v>
      </c>
      <c r="B87" s="659" t="s">
        <v>290</v>
      </c>
      <c r="C87" s="660" t="s">
        <v>291</v>
      </c>
      <c r="D87" s="601">
        <v>2296</v>
      </c>
      <c r="E87" s="602">
        <v>2289</v>
      </c>
      <c r="F87" s="602">
        <v>1858</v>
      </c>
      <c r="G87" s="602">
        <v>1523</v>
      </c>
      <c r="H87" s="602">
        <v>1254</v>
      </c>
      <c r="I87" s="603">
        <f t="shared" si="30"/>
        <v>0.66535605067715164</v>
      </c>
      <c r="J87" s="604">
        <f t="shared" si="31"/>
        <v>0.81969860064585576</v>
      </c>
      <c r="K87" s="601">
        <v>2309</v>
      </c>
      <c r="L87" s="602">
        <v>2307</v>
      </c>
      <c r="M87" s="602">
        <v>1873</v>
      </c>
      <c r="N87" s="602">
        <v>1455</v>
      </c>
      <c r="O87" s="602">
        <v>1172</v>
      </c>
      <c r="P87" s="603">
        <f t="shared" si="32"/>
        <v>0.63068920676202855</v>
      </c>
      <c r="Q87" s="604">
        <f t="shared" si="33"/>
        <v>0.77682861719167107</v>
      </c>
      <c r="R87" s="601">
        <v>2442</v>
      </c>
      <c r="S87" s="602">
        <v>2090</v>
      </c>
      <c r="T87" s="602">
        <v>1680</v>
      </c>
      <c r="U87" s="602">
        <v>1271</v>
      </c>
      <c r="V87" s="602">
        <v>1045</v>
      </c>
      <c r="W87" s="603">
        <f t="shared" si="28"/>
        <v>0.60813397129186608</v>
      </c>
      <c r="X87" s="604">
        <f t="shared" si="29"/>
        <v>0.75654761904761902</v>
      </c>
      <c r="Y87" s="601">
        <v>2381</v>
      </c>
      <c r="Z87" s="602">
        <v>2041</v>
      </c>
      <c r="AA87" s="602">
        <v>1736</v>
      </c>
      <c r="AB87" s="602">
        <v>1265</v>
      </c>
      <c r="AC87" s="602">
        <v>1019</v>
      </c>
      <c r="AD87" s="603">
        <f t="shared" si="34"/>
        <v>0.61979421852033312</v>
      </c>
      <c r="AE87" s="604">
        <f t="shared" si="35"/>
        <v>0.72868663594470051</v>
      </c>
      <c r="AF87" s="601">
        <v>2185</v>
      </c>
      <c r="AG87" s="602">
        <v>1855</v>
      </c>
      <c r="AH87" s="602">
        <v>1442</v>
      </c>
      <c r="AI87" s="602">
        <v>1306</v>
      </c>
      <c r="AJ87" s="602">
        <v>1101</v>
      </c>
      <c r="AK87" s="603">
        <f t="shared" si="36"/>
        <v>0.70404312668463609</v>
      </c>
      <c r="AL87" s="604">
        <f t="shared" si="37"/>
        <v>0.90568654646324553</v>
      </c>
      <c r="AM87" s="601">
        <v>1796</v>
      </c>
      <c r="AN87" s="602">
        <v>1520</v>
      </c>
      <c r="AO87" s="602">
        <v>1292</v>
      </c>
      <c r="AP87" s="602">
        <v>1020</v>
      </c>
      <c r="AQ87" s="602">
        <v>865</v>
      </c>
      <c r="AR87" s="603">
        <f t="shared" si="38"/>
        <v>0.67105263157894735</v>
      </c>
      <c r="AS87" s="604">
        <f t="shared" si="39"/>
        <v>0.78947368421052633</v>
      </c>
    </row>
    <row r="88" spans="1:16156" s="2" customFormat="1" x14ac:dyDescent="0.25">
      <c r="A88" s="605" t="s">
        <v>288</v>
      </c>
      <c r="B88" s="606" t="s">
        <v>292</v>
      </c>
      <c r="C88" s="607" t="s">
        <v>293</v>
      </c>
      <c r="D88" s="608">
        <v>1603</v>
      </c>
      <c r="E88" s="609">
        <v>1600</v>
      </c>
      <c r="F88" s="609">
        <v>1600</v>
      </c>
      <c r="G88" s="609">
        <v>1146</v>
      </c>
      <c r="H88" s="609">
        <v>801</v>
      </c>
      <c r="I88" s="610">
        <f t="shared" si="30"/>
        <v>0.71625000000000005</v>
      </c>
      <c r="J88" s="611">
        <f t="shared" si="31"/>
        <v>0.71625000000000005</v>
      </c>
      <c r="K88" s="608">
        <v>1896</v>
      </c>
      <c r="L88" s="609">
        <v>1863</v>
      </c>
      <c r="M88" s="609">
        <v>1863</v>
      </c>
      <c r="N88" s="609">
        <v>1592</v>
      </c>
      <c r="O88" s="609">
        <v>1126</v>
      </c>
      <c r="P88" s="610">
        <f t="shared" si="32"/>
        <v>0.85453569511540528</v>
      </c>
      <c r="Q88" s="611">
        <f t="shared" si="33"/>
        <v>0.85453569511540528</v>
      </c>
      <c r="R88" s="608">
        <v>1514</v>
      </c>
      <c r="S88" s="609">
        <v>1497</v>
      </c>
      <c r="T88" s="609">
        <v>1497</v>
      </c>
      <c r="U88" s="609">
        <v>1113</v>
      </c>
      <c r="V88" s="609">
        <v>837</v>
      </c>
      <c r="W88" s="610">
        <f t="shared" si="28"/>
        <v>0.74348697394789576</v>
      </c>
      <c r="X88" s="611">
        <f t="shared" si="29"/>
        <v>0.74348697394789576</v>
      </c>
      <c r="Y88" s="608">
        <v>1491</v>
      </c>
      <c r="Z88" s="609">
        <v>1469</v>
      </c>
      <c r="AA88" s="609">
        <v>1168</v>
      </c>
      <c r="AB88" s="609">
        <v>1071</v>
      </c>
      <c r="AC88" s="609">
        <v>844</v>
      </c>
      <c r="AD88" s="610">
        <f t="shared" si="34"/>
        <v>0.72906739278420696</v>
      </c>
      <c r="AE88" s="611">
        <f t="shared" si="35"/>
        <v>0.91695205479452058</v>
      </c>
      <c r="AF88" s="608">
        <v>1301</v>
      </c>
      <c r="AG88" s="609">
        <v>1268</v>
      </c>
      <c r="AH88" s="609">
        <v>959</v>
      </c>
      <c r="AI88" s="609">
        <v>913</v>
      </c>
      <c r="AJ88" s="609">
        <v>718</v>
      </c>
      <c r="AK88" s="610">
        <f t="shared" si="36"/>
        <v>0.72003154574132489</v>
      </c>
      <c r="AL88" s="611">
        <f t="shared" si="37"/>
        <v>0.9520333680917622</v>
      </c>
      <c r="AM88" s="608">
        <v>1371</v>
      </c>
      <c r="AN88" s="609">
        <v>1350</v>
      </c>
      <c r="AO88" s="609">
        <v>1305</v>
      </c>
      <c r="AP88" s="609">
        <v>1072</v>
      </c>
      <c r="AQ88" s="609">
        <v>842</v>
      </c>
      <c r="AR88" s="610">
        <f t="shared" si="38"/>
        <v>0.79407407407407404</v>
      </c>
      <c r="AS88" s="611">
        <f t="shared" si="39"/>
        <v>0.82145593869731803</v>
      </c>
    </row>
    <row r="89" spans="1:16156" s="2" customFormat="1" x14ac:dyDescent="0.25">
      <c r="A89" s="605" t="s">
        <v>288</v>
      </c>
      <c r="B89" s="606" t="s">
        <v>294</v>
      </c>
      <c r="C89" s="607" t="s">
        <v>295</v>
      </c>
      <c r="D89" s="608">
        <v>3180</v>
      </c>
      <c r="E89" s="609">
        <v>2775</v>
      </c>
      <c r="F89" s="609">
        <v>2744</v>
      </c>
      <c r="G89" s="609">
        <v>2716</v>
      </c>
      <c r="H89" s="609">
        <v>1781</v>
      </c>
      <c r="I89" s="610">
        <f t="shared" si="30"/>
        <v>0.97873873873873873</v>
      </c>
      <c r="J89" s="611">
        <f t="shared" si="31"/>
        <v>0.98979591836734693</v>
      </c>
      <c r="K89" s="608">
        <v>2789</v>
      </c>
      <c r="L89" s="609">
        <v>2359</v>
      </c>
      <c r="M89" s="609">
        <v>2298</v>
      </c>
      <c r="N89" s="609">
        <v>2251</v>
      </c>
      <c r="O89" s="609">
        <v>1460</v>
      </c>
      <c r="P89" s="610">
        <f t="shared" si="32"/>
        <v>0.9542178889359898</v>
      </c>
      <c r="Q89" s="611">
        <f t="shared" si="33"/>
        <v>0.97954743255004351</v>
      </c>
      <c r="R89" s="608">
        <v>2507</v>
      </c>
      <c r="S89" s="609">
        <v>2193</v>
      </c>
      <c r="T89" s="609">
        <v>2164</v>
      </c>
      <c r="U89" s="609">
        <v>2130</v>
      </c>
      <c r="V89" s="609">
        <v>1479</v>
      </c>
      <c r="W89" s="610">
        <f t="shared" si="28"/>
        <v>0.97127222982216144</v>
      </c>
      <c r="X89" s="611">
        <f t="shared" si="29"/>
        <v>0.98428835489833644</v>
      </c>
      <c r="Y89" s="608">
        <v>1521</v>
      </c>
      <c r="Z89" s="609">
        <v>1348</v>
      </c>
      <c r="AA89" s="609">
        <v>1071</v>
      </c>
      <c r="AB89" s="609">
        <v>900</v>
      </c>
      <c r="AC89" s="609">
        <v>635</v>
      </c>
      <c r="AD89" s="610">
        <f t="shared" si="34"/>
        <v>0.66765578635014833</v>
      </c>
      <c r="AE89" s="611">
        <f t="shared" si="35"/>
        <v>0.84033613445378152</v>
      </c>
      <c r="AF89" s="608">
        <v>1430</v>
      </c>
      <c r="AG89" s="609">
        <v>1279</v>
      </c>
      <c r="AH89" s="609">
        <v>1087</v>
      </c>
      <c r="AI89" s="609">
        <v>758</v>
      </c>
      <c r="AJ89" s="609">
        <v>642</v>
      </c>
      <c r="AK89" s="610">
        <f t="shared" si="36"/>
        <v>0.59265050820953868</v>
      </c>
      <c r="AL89" s="611">
        <f t="shared" si="37"/>
        <v>0.69733210671573143</v>
      </c>
      <c r="AM89" s="608">
        <v>1311</v>
      </c>
      <c r="AN89" s="609">
        <v>1166</v>
      </c>
      <c r="AO89" s="609">
        <v>999</v>
      </c>
      <c r="AP89" s="609">
        <v>698</v>
      </c>
      <c r="AQ89" s="609">
        <v>594</v>
      </c>
      <c r="AR89" s="610">
        <f t="shared" si="38"/>
        <v>0.59862778730703259</v>
      </c>
      <c r="AS89" s="611">
        <f t="shared" si="39"/>
        <v>0.69869869869869872</v>
      </c>
    </row>
    <row r="90" spans="1:16156" s="2" customFormat="1" x14ac:dyDescent="0.25">
      <c r="A90" s="605" t="s">
        <v>288</v>
      </c>
      <c r="B90" s="653" t="s">
        <v>296</v>
      </c>
      <c r="C90" s="607" t="s">
        <v>297</v>
      </c>
      <c r="D90" s="608">
        <v>434</v>
      </c>
      <c r="E90" s="609">
        <v>434</v>
      </c>
      <c r="F90" s="609">
        <v>434</v>
      </c>
      <c r="G90" s="609">
        <v>434</v>
      </c>
      <c r="H90" s="609">
        <v>365</v>
      </c>
      <c r="I90" s="610">
        <f t="shared" si="30"/>
        <v>1</v>
      </c>
      <c r="J90" s="611">
        <f t="shared" si="31"/>
        <v>1</v>
      </c>
      <c r="K90" s="608">
        <v>1178</v>
      </c>
      <c r="L90" s="609">
        <v>1171</v>
      </c>
      <c r="M90" s="609">
        <v>1171</v>
      </c>
      <c r="N90" s="609">
        <v>858</v>
      </c>
      <c r="O90" s="609">
        <v>616</v>
      </c>
      <c r="P90" s="610">
        <f t="shared" si="32"/>
        <v>0.73270708795900941</v>
      </c>
      <c r="Q90" s="611">
        <f t="shared" si="33"/>
        <v>0.73270708795900941</v>
      </c>
      <c r="R90" s="608">
        <v>1389</v>
      </c>
      <c r="S90" s="609">
        <v>1384</v>
      </c>
      <c r="T90" s="609">
        <v>1384</v>
      </c>
      <c r="U90" s="609">
        <v>939</v>
      </c>
      <c r="V90" s="609">
        <v>711</v>
      </c>
      <c r="W90" s="610">
        <f t="shared" si="28"/>
        <v>0.67846820809248554</v>
      </c>
      <c r="X90" s="611">
        <f t="shared" si="29"/>
        <v>0.67846820809248554</v>
      </c>
      <c r="Y90" s="608">
        <v>1412</v>
      </c>
      <c r="Z90" s="609">
        <v>1409</v>
      </c>
      <c r="AA90" s="609">
        <v>1409</v>
      </c>
      <c r="AB90" s="609">
        <v>801</v>
      </c>
      <c r="AC90" s="609">
        <v>705</v>
      </c>
      <c r="AD90" s="610">
        <f t="shared" si="34"/>
        <v>0.56848828956706887</v>
      </c>
      <c r="AE90" s="611">
        <f t="shared" si="35"/>
        <v>0.56848828956706887</v>
      </c>
      <c r="AF90" s="608">
        <v>1634</v>
      </c>
      <c r="AG90" s="609">
        <v>1628</v>
      </c>
      <c r="AH90" s="609">
        <v>1628</v>
      </c>
      <c r="AI90" s="609">
        <v>802</v>
      </c>
      <c r="AJ90" s="609">
        <v>683</v>
      </c>
      <c r="AK90" s="610">
        <f t="shared" si="36"/>
        <v>0.49262899262899262</v>
      </c>
      <c r="AL90" s="611">
        <f t="shared" si="37"/>
        <v>0.49262899262899262</v>
      </c>
      <c r="AM90" s="608">
        <v>1516</v>
      </c>
      <c r="AN90" s="609">
        <v>1513</v>
      </c>
      <c r="AO90" s="609">
        <v>1513</v>
      </c>
      <c r="AP90" s="609">
        <v>773</v>
      </c>
      <c r="AQ90" s="609">
        <v>670</v>
      </c>
      <c r="AR90" s="610">
        <f t="shared" si="38"/>
        <v>0.51090548578982153</v>
      </c>
      <c r="AS90" s="611">
        <f t="shared" si="39"/>
        <v>0.51090548578982153</v>
      </c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  <c r="BCT90" s="4"/>
      <c r="BCU90" s="4"/>
      <c r="BCV90" s="4"/>
      <c r="BCW90" s="4"/>
      <c r="BCX90" s="4"/>
      <c r="BCY90" s="4"/>
      <c r="BCZ90" s="4"/>
      <c r="BDA90" s="4"/>
      <c r="BDB90" s="4"/>
      <c r="BDC90" s="4"/>
      <c r="BDD90" s="4"/>
      <c r="BDE90" s="4"/>
      <c r="BDF90" s="4"/>
      <c r="BDG90" s="4"/>
      <c r="BDH90" s="4"/>
      <c r="BDI90" s="4"/>
      <c r="BDJ90" s="4"/>
      <c r="BDK90" s="4"/>
      <c r="BDL90" s="4"/>
      <c r="BDM90" s="4"/>
      <c r="BDN90" s="4"/>
      <c r="BDO90" s="4"/>
      <c r="BDP90" s="4"/>
      <c r="BDQ90" s="4"/>
      <c r="BDR90" s="4"/>
      <c r="BDS90" s="4"/>
      <c r="BDT90" s="4"/>
      <c r="BDU90" s="4"/>
      <c r="BDV90" s="4"/>
      <c r="BDW90" s="4"/>
      <c r="BDX90" s="4"/>
      <c r="BDY90" s="4"/>
      <c r="BDZ90" s="4"/>
      <c r="BEA90" s="4"/>
      <c r="BEB90" s="4"/>
      <c r="BEC90" s="4"/>
      <c r="BED90" s="4"/>
      <c r="BEE90" s="4"/>
      <c r="BEF90" s="4"/>
      <c r="BEG90" s="4"/>
      <c r="BEH90" s="4"/>
      <c r="BEI90" s="4"/>
      <c r="BEJ90" s="4"/>
      <c r="BEK90" s="4"/>
      <c r="BEL90" s="4"/>
      <c r="BEM90" s="4"/>
      <c r="BEN90" s="4"/>
      <c r="BEO90" s="4"/>
      <c r="BEP90" s="4"/>
      <c r="BEQ90" s="4"/>
      <c r="BER90" s="4"/>
      <c r="BES90" s="4"/>
      <c r="BET90" s="4"/>
      <c r="BEU90" s="4"/>
      <c r="BEV90" s="4"/>
      <c r="BEW90" s="4"/>
      <c r="BEX90" s="4"/>
      <c r="BEY90" s="4"/>
      <c r="BEZ90" s="4"/>
      <c r="BFA90" s="4"/>
      <c r="BFB90" s="4"/>
      <c r="BFC90" s="4"/>
      <c r="BFD90" s="4"/>
      <c r="BFE90" s="4"/>
      <c r="BFF90" s="4"/>
      <c r="BFG90" s="4"/>
      <c r="BFH90" s="4"/>
      <c r="BFI90" s="4"/>
      <c r="BFJ90" s="4"/>
      <c r="BFK90" s="4"/>
      <c r="BFL90" s="4"/>
      <c r="BFM90" s="4"/>
      <c r="BFN90" s="4"/>
      <c r="BFO90" s="4"/>
      <c r="BFP90" s="4"/>
      <c r="BFQ90" s="4"/>
      <c r="BFR90" s="4"/>
      <c r="BFS90" s="4"/>
      <c r="BFT90" s="4"/>
      <c r="BFU90" s="4"/>
      <c r="BFV90" s="4"/>
      <c r="BFW90" s="4"/>
      <c r="BFX90" s="4"/>
      <c r="BFY90" s="4"/>
      <c r="BFZ90" s="4"/>
      <c r="BGA90" s="4"/>
      <c r="BGB90" s="4"/>
      <c r="BGC90" s="4"/>
      <c r="BGD90" s="4"/>
      <c r="BGE90" s="4"/>
      <c r="BGF90" s="4"/>
      <c r="BGG90" s="4"/>
      <c r="BGH90" s="4"/>
      <c r="BGI90" s="4"/>
      <c r="BGJ90" s="4"/>
      <c r="BGK90" s="4"/>
      <c r="BGL90" s="4"/>
      <c r="BGM90" s="4"/>
      <c r="BGN90" s="4"/>
      <c r="BGO90" s="4"/>
      <c r="BGP90" s="4"/>
      <c r="BGQ90" s="4"/>
      <c r="BGR90" s="4"/>
      <c r="BGS90" s="4"/>
      <c r="BGT90" s="4"/>
      <c r="BGU90" s="4"/>
      <c r="BGV90" s="4"/>
      <c r="BGW90" s="4"/>
      <c r="BGX90" s="4"/>
      <c r="BGY90" s="4"/>
      <c r="BGZ90" s="4"/>
      <c r="BHA90" s="4"/>
      <c r="BHB90" s="4"/>
      <c r="BHC90" s="4"/>
      <c r="BHD90" s="4"/>
      <c r="BHE90" s="4"/>
      <c r="BHF90" s="4"/>
      <c r="BHG90" s="4"/>
      <c r="BHH90" s="4"/>
      <c r="BHI90" s="4"/>
      <c r="BHJ90" s="4"/>
      <c r="BHK90" s="4"/>
      <c r="BHL90" s="4"/>
      <c r="BHM90" s="4"/>
      <c r="BHN90" s="4"/>
      <c r="BHO90" s="4"/>
      <c r="BHP90" s="4"/>
      <c r="BHQ90" s="4"/>
      <c r="BHR90" s="4"/>
      <c r="BHS90" s="4"/>
      <c r="BHT90" s="4"/>
      <c r="BHU90" s="4"/>
      <c r="BHV90" s="4"/>
      <c r="BHW90" s="4"/>
      <c r="BHX90" s="4"/>
      <c r="BHY90" s="4"/>
      <c r="BHZ90" s="4"/>
      <c r="BIA90" s="4"/>
      <c r="BIB90" s="4"/>
      <c r="BIC90" s="4"/>
      <c r="BID90" s="4"/>
      <c r="BIE90" s="4"/>
      <c r="BIF90" s="4"/>
      <c r="BIG90" s="4"/>
      <c r="BIH90" s="4"/>
      <c r="BII90" s="4"/>
      <c r="BIJ90" s="4"/>
      <c r="BIK90" s="4"/>
      <c r="BIL90" s="4"/>
      <c r="BIM90" s="4"/>
      <c r="BIN90" s="4"/>
      <c r="BIO90" s="4"/>
      <c r="BIP90" s="4"/>
      <c r="BIQ90" s="4"/>
      <c r="BIR90" s="4"/>
      <c r="BIS90" s="4"/>
      <c r="BIT90" s="4"/>
      <c r="BIU90" s="4"/>
      <c r="BIV90" s="4"/>
      <c r="BIW90" s="4"/>
      <c r="BIX90" s="4"/>
      <c r="BIY90" s="4"/>
      <c r="BIZ90" s="4"/>
      <c r="BJA90" s="4"/>
      <c r="BJB90" s="4"/>
      <c r="BJC90" s="4"/>
      <c r="BJD90" s="4"/>
      <c r="BJE90" s="4"/>
      <c r="BJF90" s="4"/>
      <c r="BJG90" s="4"/>
      <c r="BJH90" s="4"/>
      <c r="BJI90" s="4"/>
      <c r="BJJ90" s="4"/>
      <c r="BJK90" s="4"/>
      <c r="BJL90" s="4"/>
      <c r="BJM90" s="4"/>
      <c r="BJN90" s="4"/>
      <c r="BJO90" s="4"/>
      <c r="BJP90" s="4"/>
      <c r="BJQ90" s="4"/>
      <c r="BJR90" s="4"/>
      <c r="BJS90" s="4"/>
      <c r="BJT90" s="4"/>
      <c r="BJU90" s="4"/>
      <c r="BJV90" s="4"/>
      <c r="BJW90" s="4"/>
      <c r="BJX90" s="4"/>
      <c r="BJY90" s="4"/>
      <c r="BJZ90" s="4"/>
      <c r="BKA90" s="4"/>
      <c r="BKB90" s="4"/>
      <c r="BKC90" s="4"/>
      <c r="BKD90" s="4"/>
      <c r="BKE90" s="4"/>
      <c r="BKF90" s="4"/>
      <c r="BKG90" s="4"/>
      <c r="BKH90" s="4"/>
      <c r="BKI90" s="4"/>
      <c r="BKJ90" s="4"/>
      <c r="BKK90" s="4"/>
      <c r="BKL90" s="4"/>
      <c r="BKM90" s="4"/>
      <c r="BKN90" s="4"/>
      <c r="BKO90" s="4"/>
      <c r="BKP90" s="4"/>
      <c r="BKQ90" s="4"/>
      <c r="BKR90" s="4"/>
      <c r="BKS90" s="4"/>
      <c r="BKT90" s="4"/>
      <c r="BKU90" s="4"/>
      <c r="BKV90" s="4"/>
      <c r="BKW90" s="4"/>
      <c r="BKX90" s="4"/>
      <c r="BKY90" s="4"/>
      <c r="BKZ90" s="4"/>
      <c r="BLA90" s="4"/>
      <c r="BLB90" s="4"/>
      <c r="BLC90" s="4"/>
      <c r="BLD90" s="4"/>
      <c r="BLE90" s="4"/>
      <c r="BLF90" s="4"/>
      <c r="BLG90" s="4"/>
      <c r="BLH90" s="4"/>
      <c r="BLI90" s="4"/>
      <c r="BLJ90" s="4"/>
      <c r="BLK90" s="4"/>
      <c r="BLL90" s="4"/>
      <c r="BLM90" s="4"/>
      <c r="BLN90" s="4"/>
      <c r="BLO90" s="4"/>
      <c r="BLP90" s="4"/>
      <c r="BLQ90" s="4"/>
      <c r="BLR90" s="4"/>
      <c r="BLS90" s="4"/>
      <c r="BLT90" s="4"/>
      <c r="BLU90" s="4"/>
      <c r="BLV90" s="4"/>
      <c r="BLW90" s="4"/>
      <c r="BLX90" s="4"/>
      <c r="BLY90" s="4"/>
      <c r="BLZ90" s="4"/>
      <c r="BMA90" s="4"/>
      <c r="BMB90" s="4"/>
      <c r="BMC90" s="4"/>
      <c r="BMD90" s="4"/>
      <c r="BME90" s="4"/>
      <c r="BMF90" s="4"/>
      <c r="BMG90" s="4"/>
      <c r="BMH90" s="4"/>
      <c r="BMI90" s="4"/>
      <c r="BMJ90" s="4"/>
      <c r="BMK90" s="4"/>
      <c r="BML90" s="4"/>
      <c r="BMM90" s="4"/>
      <c r="BMN90" s="4"/>
      <c r="BMO90" s="4"/>
      <c r="BMP90" s="4"/>
      <c r="BMQ90" s="4"/>
      <c r="BMR90" s="4"/>
      <c r="BMS90" s="4"/>
      <c r="BMT90" s="4"/>
      <c r="BMU90" s="4"/>
      <c r="BMV90" s="4"/>
      <c r="BMW90" s="4"/>
      <c r="BMX90" s="4"/>
      <c r="BMY90" s="4"/>
      <c r="BMZ90" s="4"/>
      <c r="BNA90" s="4"/>
      <c r="BNB90" s="4"/>
      <c r="BNC90" s="4"/>
      <c r="BND90" s="4"/>
      <c r="BNE90" s="4"/>
      <c r="BNF90" s="4"/>
      <c r="BNG90" s="4"/>
      <c r="BNH90" s="4"/>
      <c r="BNI90" s="4"/>
      <c r="BNJ90" s="4"/>
      <c r="BNK90" s="4"/>
      <c r="BNL90" s="4"/>
      <c r="BNM90" s="4"/>
      <c r="BNN90" s="4"/>
      <c r="BNO90" s="4"/>
      <c r="BNP90" s="4"/>
      <c r="BNQ90" s="4"/>
      <c r="BNR90" s="4"/>
      <c r="BNS90" s="4"/>
      <c r="BNT90" s="4"/>
      <c r="BNU90" s="4"/>
      <c r="BNV90" s="4"/>
      <c r="BNW90" s="4"/>
      <c r="BNX90" s="4"/>
      <c r="BNY90" s="4"/>
      <c r="BNZ90" s="4"/>
      <c r="BOA90" s="4"/>
      <c r="BOB90" s="4"/>
      <c r="BOC90" s="4"/>
      <c r="BOD90" s="4"/>
      <c r="BOE90" s="4"/>
      <c r="BOF90" s="4"/>
      <c r="BOG90" s="4"/>
      <c r="BOH90" s="4"/>
      <c r="BOI90" s="4"/>
      <c r="BOJ90" s="4"/>
      <c r="BOK90" s="4"/>
      <c r="BOL90" s="4"/>
      <c r="BOM90" s="4"/>
      <c r="BON90" s="4"/>
      <c r="BOO90" s="4"/>
      <c r="BOP90" s="4"/>
      <c r="BOQ90" s="4"/>
      <c r="BOR90" s="4"/>
      <c r="BOS90" s="4"/>
      <c r="BOT90" s="4"/>
      <c r="BOU90" s="4"/>
      <c r="BOV90" s="4"/>
      <c r="BOW90" s="4"/>
      <c r="BOX90" s="4"/>
      <c r="BOY90" s="4"/>
      <c r="BOZ90" s="4"/>
      <c r="BPA90" s="4"/>
      <c r="BPB90" s="4"/>
      <c r="BPC90" s="4"/>
      <c r="BPD90" s="4"/>
      <c r="BPE90" s="4"/>
      <c r="BPF90" s="4"/>
      <c r="BPG90" s="4"/>
      <c r="BPH90" s="4"/>
      <c r="BPI90" s="4"/>
      <c r="BPJ90" s="4"/>
      <c r="BPK90" s="4"/>
      <c r="BPL90" s="4"/>
      <c r="BPM90" s="4"/>
      <c r="BPN90" s="4"/>
      <c r="BPO90" s="4"/>
      <c r="BPP90" s="4"/>
      <c r="BPQ90" s="4"/>
      <c r="BPR90" s="4"/>
      <c r="BPS90" s="4"/>
      <c r="BPT90" s="4"/>
      <c r="BPU90" s="4"/>
      <c r="BPV90" s="4"/>
      <c r="BPW90" s="4"/>
      <c r="BPX90" s="4"/>
      <c r="BPY90" s="4"/>
      <c r="BPZ90" s="4"/>
      <c r="BQA90" s="4"/>
      <c r="BQB90" s="4"/>
      <c r="BQC90" s="4"/>
      <c r="BQD90" s="4"/>
      <c r="BQE90" s="4"/>
      <c r="BQF90" s="4"/>
      <c r="BQG90" s="4"/>
      <c r="BQH90" s="4"/>
      <c r="BQI90" s="4"/>
      <c r="BQJ90" s="4"/>
      <c r="BQK90" s="4"/>
      <c r="BQL90" s="4"/>
      <c r="BQM90" s="4"/>
      <c r="BQN90" s="4"/>
      <c r="BQO90" s="4"/>
      <c r="BQP90" s="4"/>
      <c r="BQQ90" s="4"/>
      <c r="BQR90" s="4"/>
      <c r="BQS90" s="4"/>
      <c r="BQT90" s="4"/>
      <c r="BQU90" s="4"/>
      <c r="BQV90" s="4"/>
      <c r="BQW90" s="4"/>
      <c r="BQX90" s="4"/>
      <c r="BQY90" s="4"/>
      <c r="BQZ90" s="4"/>
      <c r="BRA90" s="4"/>
      <c r="BRB90" s="4"/>
      <c r="BRC90" s="4"/>
      <c r="BRD90" s="4"/>
      <c r="BRE90" s="4"/>
      <c r="BRF90" s="4"/>
      <c r="BRG90" s="4"/>
      <c r="BRH90" s="4"/>
      <c r="BRI90" s="4"/>
      <c r="BRJ90" s="4"/>
      <c r="BRK90" s="4"/>
      <c r="BRL90" s="4"/>
      <c r="BRM90" s="4"/>
      <c r="BRN90" s="4"/>
      <c r="BRO90" s="4"/>
      <c r="BRP90" s="4"/>
      <c r="BRQ90" s="4"/>
      <c r="BRR90" s="4"/>
      <c r="BRS90" s="4"/>
      <c r="BRT90" s="4"/>
      <c r="BRU90" s="4"/>
      <c r="BRV90" s="4"/>
      <c r="BRW90" s="4"/>
      <c r="BRX90" s="4"/>
      <c r="BRY90" s="4"/>
      <c r="BRZ90" s="4"/>
      <c r="BSA90" s="4"/>
      <c r="BSB90" s="4"/>
      <c r="BSC90" s="4"/>
      <c r="BSD90" s="4"/>
      <c r="BSE90" s="4"/>
      <c r="BSF90" s="4"/>
      <c r="BSG90" s="4"/>
      <c r="BSH90" s="4"/>
      <c r="BSI90" s="4"/>
      <c r="BSJ90" s="4"/>
      <c r="BSK90" s="4"/>
      <c r="BSL90" s="4"/>
      <c r="BSM90" s="4"/>
      <c r="BSN90" s="4"/>
      <c r="BSO90" s="4"/>
      <c r="BSP90" s="4"/>
      <c r="BSQ90" s="4"/>
      <c r="BSR90" s="4"/>
      <c r="BSS90" s="4"/>
      <c r="BST90" s="4"/>
      <c r="BSU90" s="4"/>
      <c r="BSV90" s="4"/>
      <c r="BSW90" s="4"/>
      <c r="BSX90" s="4"/>
      <c r="BSY90" s="4"/>
      <c r="BSZ90" s="4"/>
      <c r="BTA90" s="4"/>
      <c r="BTB90" s="4"/>
      <c r="BTC90" s="4"/>
      <c r="BTD90" s="4"/>
      <c r="BTE90" s="4"/>
      <c r="BTF90" s="4"/>
      <c r="BTG90" s="4"/>
      <c r="BTH90" s="4"/>
      <c r="BTI90" s="4"/>
      <c r="BTJ90" s="4"/>
      <c r="BTK90" s="4"/>
      <c r="BTL90" s="4"/>
      <c r="BTM90" s="4"/>
      <c r="BTN90" s="4"/>
      <c r="BTO90" s="4"/>
      <c r="BTP90" s="4"/>
      <c r="BTQ90" s="4"/>
      <c r="BTR90" s="4"/>
      <c r="BTS90" s="4"/>
      <c r="BTT90" s="4"/>
      <c r="BTU90" s="4"/>
      <c r="BTV90" s="4"/>
      <c r="BTW90" s="4"/>
      <c r="BTX90" s="4"/>
      <c r="BTY90" s="4"/>
      <c r="BTZ90" s="4"/>
      <c r="BUA90" s="4"/>
      <c r="BUB90" s="4"/>
      <c r="BUC90" s="4"/>
      <c r="BUD90" s="4"/>
      <c r="BUE90" s="4"/>
      <c r="BUF90" s="4"/>
      <c r="BUG90" s="4"/>
      <c r="BUH90" s="4"/>
      <c r="BUI90" s="4"/>
      <c r="BUJ90" s="4"/>
      <c r="BUK90" s="4"/>
      <c r="BUL90" s="4"/>
      <c r="BUM90" s="4"/>
      <c r="BUN90" s="4"/>
      <c r="BUO90" s="4"/>
      <c r="BUP90" s="4"/>
      <c r="BUQ90" s="4"/>
      <c r="BUR90" s="4"/>
      <c r="BUS90" s="4"/>
      <c r="BUT90" s="4"/>
      <c r="BUU90" s="4"/>
      <c r="BUV90" s="4"/>
      <c r="BUW90" s="4"/>
      <c r="BUX90" s="4"/>
      <c r="BUY90" s="4"/>
      <c r="BUZ90" s="4"/>
      <c r="BVA90" s="4"/>
      <c r="BVB90" s="4"/>
      <c r="BVC90" s="4"/>
      <c r="BVD90" s="4"/>
      <c r="BVE90" s="4"/>
      <c r="BVF90" s="4"/>
      <c r="BVG90" s="4"/>
      <c r="BVH90" s="4"/>
      <c r="BVI90" s="4"/>
      <c r="BVJ90" s="4"/>
      <c r="BVK90" s="4"/>
      <c r="BVL90" s="4"/>
      <c r="BVM90" s="4"/>
      <c r="BVN90" s="4"/>
      <c r="BVO90" s="4"/>
      <c r="BVP90" s="4"/>
      <c r="BVQ90" s="4"/>
      <c r="BVR90" s="4"/>
      <c r="BVS90" s="4"/>
      <c r="BVT90" s="4"/>
      <c r="BVU90" s="4"/>
      <c r="BVV90" s="4"/>
      <c r="BVW90" s="4"/>
      <c r="BVX90" s="4"/>
      <c r="BVY90" s="4"/>
      <c r="BVZ90" s="4"/>
      <c r="BWA90" s="4"/>
      <c r="BWB90" s="4"/>
      <c r="BWC90" s="4"/>
      <c r="BWD90" s="4"/>
      <c r="BWE90" s="4"/>
      <c r="BWF90" s="4"/>
      <c r="BWG90" s="4"/>
      <c r="BWH90" s="4"/>
      <c r="BWI90" s="4"/>
      <c r="BWJ90" s="4"/>
      <c r="BWK90" s="4"/>
      <c r="BWL90" s="4"/>
      <c r="BWM90" s="4"/>
      <c r="BWN90" s="4"/>
      <c r="BWO90" s="4"/>
      <c r="BWP90" s="4"/>
      <c r="BWQ90" s="4"/>
      <c r="BWR90" s="4"/>
      <c r="BWS90" s="4"/>
      <c r="BWT90" s="4"/>
      <c r="BWU90" s="4"/>
      <c r="BWV90" s="4"/>
      <c r="BWW90" s="4"/>
      <c r="BWX90" s="4"/>
      <c r="BWY90" s="4"/>
      <c r="BWZ90" s="4"/>
      <c r="BXA90" s="4"/>
      <c r="BXB90" s="4"/>
      <c r="BXC90" s="4"/>
      <c r="BXD90" s="4"/>
      <c r="BXE90" s="4"/>
      <c r="BXF90" s="4"/>
      <c r="BXG90" s="4"/>
      <c r="BXH90" s="4"/>
      <c r="BXI90" s="4"/>
      <c r="BXJ90" s="4"/>
      <c r="BXK90" s="4"/>
      <c r="BXL90" s="4"/>
      <c r="BXM90" s="4"/>
      <c r="BXN90" s="4"/>
      <c r="BXO90" s="4"/>
      <c r="BXP90" s="4"/>
      <c r="BXQ90" s="4"/>
      <c r="BXR90" s="4"/>
      <c r="BXS90" s="4"/>
      <c r="BXT90" s="4"/>
      <c r="BXU90" s="4"/>
      <c r="BXV90" s="4"/>
      <c r="BXW90" s="4"/>
      <c r="BXX90" s="4"/>
      <c r="BXY90" s="4"/>
      <c r="BXZ90" s="4"/>
      <c r="BYA90" s="4"/>
      <c r="BYB90" s="4"/>
      <c r="BYC90" s="4"/>
      <c r="BYD90" s="4"/>
      <c r="BYE90" s="4"/>
      <c r="BYF90" s="4"/>
      <c r="BYG90" s="4"/>
      <c r="BYH90" s="4"/>
      <c r="BYI90" s="4"/>
      <c r="BYJ90" s="4"/>
      <c r="BYK90" s="4"/>
      <c r="BYL90" s="4"/>
      <c r="BYM90" s="4"/>
      <c r="BYN90" s="4"/>
      <c r="BYO90" s="4"/>
      <c r="BYP90" s="4"/>
      <c r="BYQ90" s="4"/>
      <c r="BYR90" s="4"/>
      <c r="BYS90" s="4"/>
      <c r="BYT90" s="4"/>
      <c r="BYU90" s="4"/>
      <c r="BYV90" s="4"/>
      <c r="BYW90" s="4"/>
      <c r="BYX90" s="4"/>
      <c r="BYY90" s="4"/>
      <c r="BYZ90" s="4"/>
      <c r="BZA90" s="4"/>
      <c r="BZB90" s="4"/>
      <c r="BZC90" s="4"/>
      <c r="BZD90" s="4"/>
      <c r="BZE90" s="4"/>
      <c r="BZF90" s="4"/>
      <c r="BZG90" s="4"/>
      <c r="BZH90" s="4"/>
      <c r="BZI90" s="4"/>
      <c r="BZJ90" s="4"/>
      <c r="BZK90" s="4"/>
      <c r="BZL90" s="4"/>
      <c r="BZM90" s="4"/>
      <c r="BZN90" s="4"/>
      <c r="BZO90" s="4"/>
      <c r="BZP90" s="4"/>
      <c r="BZQ90" s="4"/>
      <c r="BZR90" s="4"/>
      <c r="BZS90" s="4"/>
      <c r="BZT90" s="4"/>
      <c r="BZU90" s="4"/>
      <c r="BZV90" s="4"/>
      <c r="BZW90" s="4"/>
      <c r="BZX90" s="4"/>
      <c r="BZY90" s="4"/>
      <c r="BZZ90" s="4"/>
      <c r="CAA90" s="4"/>
      <c r="CAB90" s="4"/>
      <c r="CAC90" s="4"/>
      <c r="CAD90" s="4"/>
      <c r="CAE90" s="4"/>
      <c r="CAF90" s="4"/>
      <c r="CAG90" s="4"/>
      <c r="CAH90" s="4"/>
      <c r="CAI90" s="4"/>
      <c r="CAJ90" s="4"/>
      <c r="CAK90" s="4"/>
      <c r="CAL90" s="4"/>
      <c r="CAM90" s="4"/>
      <c r="CAN90" s="4"/>
      <c r="CAO90" s="4"/>
      <c r="CAP90" s="4"/>
      <c r="CAQ90" s="4"/>
      <c r="CAR90" s="4"/>
      <c r="CAS90" s="4"/>
      <c r="CAT90" s="4"/>
      <c r="CAU90" s="4"/>
      <c r="CAV90" s="4"/>
      <c r="CAW90" s="4"/>
      <c r="CAX90" s="4"/>
      <c r="CAY90" s="4"/>
      <c r="CAZ90" s="4"/>
      <c r="CBA90" s="4"/>
      <c r="CBB90" s="4"/>
      <c r="CBC90" s="4"/>
      <c r="CBD90" s="4"/>
      <c r="CBE90" s="4"/>
      <c r="CBF90" s="4"/>
      <c r="CBG90" s="4"/>
      <c r="CBH90" s="4"/>
      <c r="CBI90" s="4"/>
      <c r="CBJ90" s="4"/>
      <c r="CBK90" s="4"/>
      <c r="CBL90" s="4"/>
      <c r="CBM90" s="4"/>
      <c r="CBN90" s="4"/>
      <c r="CBO90" s="4"/>
      <c r="CBP90" s="4"/>
      <c r="CBQ90" s="4"/>
      <c r="CBR90" s="4"/>
      <c r="CBS90" s="4"/>
      <c r="CBT90" s="4"/>
      <c r="CBU90" s="4"/>
      <c r="CBV90" s="4"/>
      <c r="CBW90" s="4"/>
      <c r="CBX90" s="4"/>
      <c r="CBY90" s="4"/>
      <c r="CBZ90" s="4"/>
      <c r="CCA90" s="4"/>
      <c r="CCB90" s="4"/>
      <c r="CCC90" s="4"/>
      <c r="CCD90" s="4"/>
      <c r="CCE90" s="4"/>
      <c r="CCF90" s="4"/>
      <c r="CCG90" s="4"/>
      <c r="CCH90" s="4"/>
      <c r="CCI90" s="4"/>
      <c r="CCJ90" s="4"/>
      <c r="CCK90" s="4"/>
      <c r="CCL90" s="4"/>
      <c r="CCM90" s="4"/>
      <c r="CCN90" s="4"/>
      <c r="CCO90" s="4"/>
      <c r="CCP90" s="4"/>
      <c r="CCQ90" s="4"/>
      <c r="CCR90" s="4"/>
      <c r="CCS90" s="4"/>
      <c r="CCT90" s="4"/>
      <c r="CCU90" s="4"/>
      <c r="CCV90" s="4"/>
      <c r="CCW90" s="4"/>
      <c r="CCX90" s="4"/>
      <c r="CCY90" s="4"/>
      <c r="CCZ90" s="4"/>
      <c r="CDA90" s="4"/>
      <c r="CDB90" s="4"/>
      <c r="CDC90" s="4"/>
      <c r="CDD90" s="4"/>
      <c r="CDE90" s="4"/>
      <c r="CDF90" s="4"/>
      <c r="CDG90" s="4"/>
      <c r="CDH90" s="4"/>
      <c r="CDI90" s="4"/>
      <c r="CDJ90" s="4"/>
      <c r="CDK90" s="4"/>
      <c r="CDL90" s="4"/>
      <c r="CDM90" s="4"/>
      <c r="CDN90" s="4"/>
      <c r="CDO90" s="4"/>
      <c r="CDP90" s="4"/>
      <c r="CDQ90" s="4"/>
      <c r="CDR90" s="4"/>
      <c r="CDS90" s="4"/>
      <c r="CDT90" s="4"/>
      <c r="CDU90" s="4"/>
      <c r="CDV90" s="4"/>
      <c r="CDW90" s="4"/>
      <c r="CDX90" s="4"/>
      <c r="CDY90" s="4"/>
      <c r="CDZ90" s="4"/>
      <c r="CEA90" s="4"/>
      <c r="CEB90" s="4"/>
      <c r="CEC90" s="4"/>
      <c r="CED90" s="4"/>
      <c r="CEE90" s="4"/>
      <c r="CEF90" s="4"/>
      <c r="CEG90" s="4"/>
      <c r="CEH90" s="4"/>
      <c r="CEI90" s="4"/>
      <c r="CEJ90" s="4"/>
      <c r="CEK90" s="4"/>
      <c r="CEL90" s="4"/>
      <c r="CEM90" s="4"/>
      <c r="CEN90" s="4"/>
      <c r="CEO90" s="4"/>
      <c r="CEP90" s="4"/>
      <c r="CEQ90" s="4"/>
      <c r="CER90" s="4"/>
      <c r="CES90" s="4"/>
      <c r="CET90" s="4"/>
      <c r="CEU90" s="4"/>
      <c r="CEV90" s="4"/>
      <c r="CEW90" s="4"/>
      <c r="CEX90" s="4"/>
      <c r="CEY90" s="4"/>
      <c r="CEZ90" s="4"/>
      <c r="CFA90" s="4"/>
      <c r="CFB90" s="4"/>
      <c r="CFC90" s="4"/>
      <c r="CFD90" s="4"/>
      <c r="CFE90" s="4"/>
      <c r="CFF90" s="4"/>
      <c r="CFG90" s="4"/>
      <c r="CFH90" s="4"/>
      <c r="CFI90" s="4"/>
      <c r="CFJ90" s="4"/>
      <c r="CFK90" s="4"/>
      <c r="CFL90" s="4"/>
      <c r="CFM90" s="4"/>
      <c r="CFN90" s="4"/>
      <c r="CFO90" s="4"/>
      <c r="CFP90" s="4"/>
      <c r="CFQ90" s="4"/>
      <c r="CFR90" s="4"/>
      <c r="CFS90" s="4"/>
      <c r="CFT90" s="4"/>
      <c r="CFU90" s="4"/>
      <c r="CFV90" s="4"/>
      <c r="CFW90" s="4"/>
      <c r="CFX90" s="4"/>
      <c r="CFY90" s="4"/>
      <c r="CFZ90" s="4"/>
      <c r="CGA90" s="4"/>
      <c r="CGB90" s="4"/>
      <c r="CGC90" s="4"/>
      <c r="CGD90" s="4"/>
      <c r="CGE90" s="4"/>
      <c r="CGF90" s="4"/>
      <c r="CGG90" s="4"/>
      <c r="CGH90" s="4"/>
      <c r="CGI90" s="4"/>
      <c r="CGJ90" s="4"/>
      <c r="CGK90" s="4"/>
      <c r="CGL90" s="4"/>
      <c r="CGM90" s="4"/>
      <c r="CGN90" s="4"/>
      <c r="CGO90" s="4"/>
      <c r="CGP90" s="4"/>
      <c r="CGQ90" s="4"/>
      <c r="CGR90" s="4"/>
      <c r="CGS90" s="4"/>
      <c r="CGT90" s="4"/>
      <c r="CGU90" s="4"/>
      <c r="CGV90" s="4"/>
      <c r="CGW90" s="4"/>
      <c r="CGX90" s="4"/>
      <c r="CGY90" s="4"/>
      <c r="CGZ90" s="4"/>
      <c r="CHA90" s="4"/>
      <c r="CHB90" s="4"/>
      <c r="CHC90" s="4"/>
      <c r="CHD90" s="4"/>
      <c r="CHE90" s="4"/>
      <c r="CHF90" s="4"/>
      <c r="CHG90" s="4"/>
      <c r="CHH90" s="4"/>
      <c r="CHI90" s="4"/>
      <c r="CHJ90" s="4"/>
      <c r="CHK90" s="4"/>
      <c r="CHL90" s="4"/>
      <c r="CHM90" s="4"/>
      <c r="CHN90" s="4"/>
      <c r="CHO90" s="4"/>
      <c r="CHP90" s="4"/>
      <c r="CHQ90" s="4"/>
      <c r="CHR90" s="4"/>
      <c r="CHS90" s="4"/>
      <c r="CHT90" s="4"/>
      <c r="CHU90" s="4"/>
      <c r="CHV90" s="4"/>
      <c r="CHW90" s="4"/>
      <c r="CHX90" s="4"/>
      <c r="CHY90" s="4"/>
      <c r="CHZ90" s="4"/>
      <c r="CIA90" s="4"/>
      <c r="CIB90" s="4"/>
      <c r="CIC90" s="4"/>
      <c r="CID90" s="4"/>
      <c r="CIE90" s="4"/>
      <c r="CIF90" s="4"/>
      <c r="CIG90" s="4"/>
      <c r="CIH90" s="4"/>
      <c r="CII90" s="4"/>
      <c r="CIJ90" s="4"/>
      <c r="CIK90" s="4"/>
      <c r="CIL90" s="4"/>
      <c r="CIM90" s="4"/>
      <c r="CIN90" s="4"/>
      <c r="CIO90" s="4"/>
      <c r="CIP90" s="4"/>
      <c r="CIQ90" s="4"/>
      <c r="CIR90" s="4"/>
      <c r="CIS90" s="4"/>
      <c r="CIT90" s="4"/>
      <c r="CIU90" s="4"/>
      <c r="CIV90" s="4"/>
      <c r="CIW90" s="4"/>
      <c r="CIX90" s="4"/>
      <c r="CIY90" s="4"/>
      <c r="CIZ90" s="4"/>
      <c r="CJA90" s="4"/>
      <c r="CJB90" s="4"/>
      <c r="CJC90" s="4"/>
      <c r="CJD90" s="4"/>
      <c r="CJE90" s="4"/>
      <c r="CJF90" s="4"/>
      <c r="CJG90" s="4"/>
      <c r="CJH90" s="4"/>
      <c r="CJI90" s="4"/>
      <c r="CJJ90" s="4"/>
      <c r="CJK90" s="4"/>
      <c r="CJL90" s="4"/>
      <c r="CJM90" s="4"/>
      <c r="CJN90" s="4"/>
      <c r="CJO90" s="4"/>
      <c r="CJP90" s="4"/>
      <c r="CJQ90" s="4"/>
      <c r="CJR90" s="4"/>
      <c r="CJS90" s="4"/>
      <c r="CJT90" s="4"/>
      <c r="CJU90" s="4"/>
      <c r="CJV90" s="4"/>
      <c r="CJW90" s="4"/>
      <c r="CJX90" s="4"/>
      <c r="CJY90" s="4"/>
      <c r="CJZ90" s="4"/>
      <c r="CKA90" s="4"/>
      <c r="CKB90" s="4"/>
      <c r="CKC90" s="4"/>
      <c r="CKD90" s="4"/>
      <c r="CKE90" s="4"/>
      <c r="CKF90" s="4"/>
      <c r="CKG90" s="4"/>
      <c r="CKH90" s="4"/>
      <c r="CKI90" s="4"/>
      <c r="CKJ90" s="4"/>
      <c r="CKK90" s="4"/>
      <c r="CKL90" s="4"/>
      <c r="CKM90" s="4"/>
      <c r="CKN90" s="4"/>
      <c r="CKO90" s="4"/>
      <c r="CKP90" s="4"/>
      <c r="CKQ90" s="4"/>
      <c r="CKR90" s="4"/>
      <c r="CKS90" s="4"/>
      <c r="CKT90" s="4"/>
      <c r="CKU90" s="4"/>
      <c r="CKV90" s="4"/>
      <c r="CKW90" s="4"/>
      <c r="CKX90" s="4"/>
      <c r="CKY90" s="4"/>
      <c r="CKZ90" s="4"/>
      <c r="CLA90" s="4"/>
      <c r="CLB90" s="4"/>
      <c r="CLC90" s="4"/>
      <c r="CLD90" s="4"/>
      <c r="CLE90" s="4"/>
      <c r="CLF90" s="4"/>
      <c r="CLG90" s="4"/>
      <c r="CLH90" s="4"/>
      <c r="CLI90" s="4"/>
      <c r="CLJ90" s="4"/>
      <c r="CLK90" s="4"/>
      <c r="CLL90" s="4"/>
      <c r="CLM90" s="4"/>
      <c r="CLN90" s="4"/>
      <c r="CLO90" s="4"/>
      <c r="CLP90" s="4"/>
      <c r="CLQ90" s="4"/>
      <c r="CLR90" s="4"/>
      <c r="CLS90" s="4"/>
      <c r="CLT90" s="4"/>
      <c r="CLU90" s="4"/>
      <c r="CLV90" s="4"/>
      <c r="CLW90" s="4"/>
      <c r="CLX90" s="4"/>
      <c r="CLY90" s="4"/>
      <c r="CLZ90" s="4"/>
      <c r="CMA90" s="4"/>
      <c r="CMB90" s="4"/>
      <c r="CMC90" s="4"/>
      <c r="CMD90" s="4"/>
      <c r="CME90" s="4"/>
      <c r="CMF90" s="4"/>
      <c r="CMG90" s="4"/>
      <c r="CMH90" s="4"/>
      <c r="CMI90" s="4"/>
      <c r="CMJ90" s="4"/>
      <c r="CMK90" s="4"/>
      <c r="CML90" s="4"/>
      <c r="CMM90" s="4"/>
      <c r="CMN90" s="4"/>
      <c r="CMO90" s="4"/>
      <c r="CMP90" s="4"/>
      <c r="CMQ90" s="4"/>
      <c r="CMR90" s="4"/>
      <c r="CMS90" s="4"/>
      <c r="CMT90" s="4"/>
      <c r="CMU90" s="4"/>
      <c r="CMV90" s="4"/>
      <c r="CMW90" s="4"/>
      <c r="CMX90" s="4"/>
      <c r="CMY90" s="4"/>
      <c r="CMZ90" s="4"/>
      <c r="CNA90" s="4"/>
      <c r="CNB90" s="4"/>
      <c r="CNC90" s="4"/>
      <c r="CND90" s="4"/>
      <c r="CNE90" s="4"/>
      <c r="CNF90" s="4"/>
      <c r="CNG90" s="4"/>
      <c r="CNH90" s="4"/>
      <c r="CNI90" s="4"/>
      <c r="CNJ90" s="4"/>
      <c r="CNK90" s="4"/>
      <c r="CNL90" s="4"/>
      <c r="CNM90" s="4"/>
      <c r="CNN90" s="4"/>
      <c r="CNO90" s="4"/>
      <c r="CNP90" s="4"/>
      <c r="CNQ90" s="4"/>
      <c r="CNR90" s="4"/>
      <c r="CNS90" s="4"/>
      <c r="CNT90" s="4"/>
      <c r="CNU90" s="4"/>
      <c r="CNV90" s="4"/>
      <c r="CNW90" s="4"/>
      <c r="CNX90" s="4"/>
      <c r="CNY90" s="4"/>
      <c r="CNZ90" s="4"/>
      <c r="COA90" s="4"/>
      <c r="COB90" s="4"/>
      <c r="COC90" s="4"/>
      <c r="COD90" s="4"/>
      <c r="COE90" s="4"/>
      <c r="COF90" s="4"/>
      <c r="COG90" s="4"/>
      <c r="COH90" s="4"/>
      <c r="COI90" s="4"/>
      <c r="COJ90" s="4"/>
      <c r="COK90" s="4"/>
      <c r="COL90" s="4"/>
      <c r="COM90" s="4"/>
      <c r="CON90" s="4"/>
      <c r="COO90" s="4"/>
      <c r="COP90" s="4"/>
      <c r="COQ90" s="4"/>
      <c r="COR90" s="4"/>
      <c r="COS90" s="4"/>
      <c r="COT90" s="4"/>
      <c r="COU90" s="4"/>
      <c r="COV90" s="4"/>
      <c r="COW90" s="4"/>
      <c r="COX90" s="4"/>
      <c r="COY90" s="4"/>
      <c r="COZ90" s="4"/>
      <c r="CPA90" s="4"/>
      <c r="CPB90" s="4"/>
      <c r="CPC90" s="4"/>
      <c r="CPD90" s="4"/>
      <c r="CPE90" s="4"/>
      <c r="CPF90" s="4"/>
      <c r="CPG90" s="4"/>
      <c r="CPH90" s="4"/>
      <c r="CPI90" s="4"/>
      <c r="CPJ90" s="4"/>
      <c r="CPK90" s="4"/>
      <c r="CPL90" s="4"/>
      <c r="CPM90" s="4"/>
      <c r="CPN90" s="4"/>
      <c r="CPO90" s="4"/>
      <c r="CPP90" s="4"/>
      <c r="CPQ90" s="4"/>
      <c r="CPR90" s="4"/>
      <c r="CPS90" s="4"/>
      <c r="CPT90" s="4"/>
      <c r="CPU90" s="4"/>
      <c r="CPV90" s="4"/>
      <c r="CPW90" s="4"/>
      <c r="CPX90" s="4"/>
      <c r="CPY90" s="4"/>
      <c r="CPZ90" s="4"/>
      <c r="CQA90" s="4"/>
      <c r="CQB90" s="4"/>
      <c r="CQC90" s="4"/>
      <c r="CQD90" s="4"/>
      <c r="CQE90" s="4"/>
      <c r="CQF90" s="4"/>
      <c r="CQG90" s="4"/>
      <c r="CQH90" s="4"/>
      <c r="CQI90" s="4"/>
      <c r="CQJ90" s="4"/>
      <c r="CQK90" s="4"/>
      <c r="CQL90" s="4"/>
      <c r="CQM90" s="4"/>
      <c r="CQN90" s="4"/>
      <c r="CQO90" s="4"/>
      <c r="CQP90" s="4"/>
      <c r="CQQ90" s="4"/>
      <c r="CQR90" s="4"/>
      <c r="CQS90" s="4"/>
      <c r="CQT90" s="4"/>
      <c r="CQU90" s="4"/>
      <c r="CQV90" s="4"/>
      <c r="CQW90" s="4"/>
      <c r="CQX90" s="4"/>
      <c r="CQY90" s="4"/>
      <c r="CQZ90" s="4"/>
      <c r="CRA90" s="4"/>
      <c r="CRB90" s="4"/>
      <c r="CRC90" s="4"/>
      <c r="CRD90" s="4"/>
      <c r="CRE90" s="4"/>
      <c r="CRF90" s="4"/>
      <c r="CRG90" s="4"/>
      <c r="CRH90" s="4"/>
      <c r="CRI90" s="4"/>
      <c r="CRJ90" s="4"/>
      <c r="CRK90" s="4"/>
      <c r="CRL90" s="4"/>
      <c r="CRM90" s="4"/>
      <c r="CRN90" s="4"/>
      <c r="CRO90" s="4"/>
      <c r="CRP90" s="4"/>
      <c r="CRQ90" s="4"/>
      <c r="CRR90" s="4"/>
      <c r="CRS90" s="4"/>
      <c r="CRT90" s="4"/>
      <c r="CRU90" s="4"/>
      <c r="CRV90" s="4"/>
      <c r="CRW90" s="4"/>
      <c r="CRX90" s="4"/>
      <c r="CRY90" s="4"/>
      <c r="CRZ90" s="4"/>
      <c r="CSA90" s="4"/>
      <c r="CSB90" s="4"/>
      <c r="CSC90" s="4"/>
      <c r="CSD90" s="4"/>
      <c r="CSE90" s="4"/>
      <c r="CSF90" s="4"/>
      <c r="CSG90" s="4"/>
      <c r="CSH90" s="4"/>
      <c r="CSI90" s="4"/>
      <c r="CSJ90" s="4"/>
      <c r="CSK90" s="4"/>
      <c r="CSL90" s="4"/>
      <c r="CSM90" s="4"/>
      <c r="CSN90" s="4"/>
      <c r="CSO90" s="4"/>
      <c r="CSP90" s="4"/>
      <c r="CSQ90" s="4"/>
      <c r="CSR90" s="4"/>
      <c r="CSS90" s="4"/>
      <c r="CST90" s="4"/>
      <c r="CSU90" s="4"/>
      <c r="CSV90" s="4"/>
      <c r="CSW90" s="4"/>
      <c r="CSX90" s="4"/>
      <c r="CSY90" s="4"/>
      <c r="CSZ90" s="4"/>
      <c r="CTA90" s="4"/>
      <c r="CTB90" s="4"/>
      <c r="CTC90" s="4"/>
      <c r="CTD90" s="4"/>
      <c r="CTE90" s="4"/>
      <c r="CTF90" s="4"/>
      <c r="CTG90" s="4"/>
      <c r="CTH90" s="4"/>
      <c r="CTI90" s="4"/>
      <c r="CTJ90" s="4"/>
      <c r="CTK90" s="4"/>
      <c r="CTL90" s="4"/>
      <c r="CTM90" s="4"/>
      <c r="CTN90" s="4"/>
      <c r="CTO90" s="4"/>
      <c r="CTP90" s="4"/>
      <c r="CTQ90" s="4"/>
      <c r="CTR90" s="4"/>
      <c r="CTS90" s="4"/>
      <c r="CTT90" s="4"/>
      <c r="CTU90" s="4"/>
      <c r="CTV90" s="4"/>
      <c r="CTW90" s="4"/>
      <c r="CTX90" s="4"/>
      <c r="CTY90" s="4"/>
      <c r="CTZ90" s="4"/>
      <c r="CUA90" s="4"/>
      <c r="CUB90" s="4"/>
      <c r="CUC90" s="4"/>
      <c r="CUD90" s="4"/>
      <c r="CUE90" s="4"/>
      <c r="CUF90" s="4"/>
      <c r="CUG90" s="4"/>
      <c r="CUH90" s="4"/>
      <c r="CUI90" s="4"/>
      <c r="CUJ90" s="4"/>
      <c r="CUK90" s="4"/>
      <c r="CUL90" s="4"/>
      <c r="CUM90" s="4"/>
      <c r="CUN90" s="4"/>
      <c r="CUO90" s="4"/>
      <c r="CUP90" s="4"/>
      <c r="CUQ90" s="4"/>
      <c r="CUR90" s="4"/>
      <c r="CUS90" s="4"/>
      <c r="CUT90" s="4"/>
      <c r="CUU90" s="4"/>
      <c r="CUV90" s="4"/>
      <c r="CUW90" s="4"/>
      <c r="CUX90" s="4"/>
      <c r="CUY90" s="4"/>
      <c r="CUZ90" s="4"/>
      <c r="CVA90" s="4"/>
      <c r="CVB90" s="4"/>
      <c r="CVC90" s="4"/>
      <c r="CVD90" s="4"/>
      <c r="CVE90" s="4"/>
      <c r="CVF90" s="4"/>
      <c r="CVG90" s="4"/>
      <c r="CVH90" s="4"/>
      <c r="CVI90" s="4"/>
      <c r="CVJ90" s="4"/>
      <c r="CVK90" s="4"/>
      <c r="CVL90" s="4"/>
      <c r="CVM90" s="4"/>
      <c r="CVN90" s="4"/>
      <c r="CVO90" s="4"/>
      <c r="CVP90" s="4"/>
      <c r="CVQ90" s="4"/>
      <c r="CVR90" s="4"/>
      <c r="CVS90" s="4"/>
      <c r="CVT90" s="4"/>
      <c r="CVU90" s="4"/>
      <c r="CVV90" s="4"/>
      <c r="CVW90" s="4"/>
      <c r="CVX90" s="4"/>
      <c r="CVY90" s="4"/>
      <c r="CVZ90" s="4"/>
      <c r="CWA90" s="4"/>
      <c r="CWB90" s="4"/>
      <c r="CWC90" s="4"/>
      <c r="CWD90" s="4"/>
      <c r="CWE90" s="4"/>
      <c r="CWF90" s="4"/>
      <c r="CWG90" s="4"/>
      <c r="CWH90" s="4"/>
      <c r="CWI90" s="4"/>
      <c r="CWJ90" s="4"/>
      <c r="CWK90" s="4"/>
      <c r="CWL90" s="4"/>
      <c r="CWM90" s="4"/>
      <c r="CWN90" s="4"/>
      <c r="CWO90" s="4"/>
      <c r="CWP90" s="4"/>
      <c r="CWQ90" s="4"/>
      <c r="CWR90" s="4"/>
      <c r="CWS90" s="4"/>
      <c r="CWT90" s="4"/>
      <c r="CWU90" s="4"/>
      <c r="CWV90" s="4"/>
      <c r="CWW90" s="4"/>
      <c r="CWX90" s="4"/>
      <c r="CWY90" s="4"/>
      <c r="CWZ90" s="4"/>
      <c r="CXA90" s="4"/>
      <c r="CXB90" s="4"/>
      <c r="CXC90" s="4"/>
      <c r="CXD90" s="4"/>
      <c r="CXE90" s="4"/>
      <c r="CXF90" s="4"/>
      <c r="CXG90" s="4"/>
      <c r="CXH90" s="4"/>
      <c r="CXI90" s="4"/>
      <c r="CXJ90" s="4"/>
      <c r="CXK90" s="4"/>
      <c r="CXL90" s="4"/>
      <c r="CXM90" s="4"/>
      <c r="CXN90" s="4"/>
      <c r="CXO90" s="4"/>
      <c r="CXP90" s="4"/>
      <c r="CXQ90" s="4"/>
      <c r="CXR90" s="4"/>
      <c r="CXS90" s="4"/>
      <c r="CXT90" s="4"/>
      <c r="CXU90" s="4"/>
      <c r="CXV90" s="4"/>
      <c r="CXW90" s="4"/>
      <c r="CXX90" s="4"/>
      <c r="CXY90" s="4"/>
      <c r="CXZ90" s="4"/>
      <c r="CYA90" s="4"/>
      <c r="CYB90" s="4"/>
      <c r="CYC90" s="4"/>
      <c r="CYD90" s="4"/>
      <c r="CYE90" s="4"/>
      <c r="CYF90" s="4"/>
      <c r="CYG90" s="4"/>
      <c r="CYH90" s="4"/>
      <c r="CYI90" s="4"/>
      <c r="CYJ90" s="4"/>
      <c r="CYK90" s="4"/>
      <c r="CYL90" s="4"/>
      <c r="CYM90" s="4"/>
      <c r="CYN90" s="4"/>
      <c r="CYO90" s="4"/>
      <c r="CYP90" s="4"/>
      <c r="CYQ90" s="4"/>
      <c r="CYR90" s="4"/>
      <c r="CYS90" s="4"/>
      <c r="CYT90" s="4"/>
      <c r="CYU90" s="4"/>
      <c r="CYV90" s="4"/>
      <c r="CYW90" s="4"/>
      <c r="CYX90" s="4"/>
      <c r="CYY90" s="4"/>
      <c r="CYZ90" s="4"/>
      <c r="CZA90" s="4"/>
      <c r="CZB90" s="4"/>
      <c r="CZC90" s="4"/>
      <c r="CZD90" s="4"/>
      <c r="CZE90" s="4"/>
      <c r="CZF90" s="4"/>
      <c r="CZG90" s="4"/>
      <c r="CZH90" s="4"/>
      <c r="CZI90" s="4"/>
      <c r="CZJ90" s="4"/>
      <c r="CZK90" s="4"/>
      <c r="CZL90" s="4"/>
      <c r="CZM90" s="4"/>
      <c r="CZN90" s="4"/>
      <c r="CZO90" s="4"/>
      <c r="CZP90" s="4"/>
      <c r="CZQ90" s="4"/>
      <c r="CZR90" s="4"/>
      <c r="CZS90" s="4"/>
      <c r="CZT90" s="4"/>
      <c r="CZU90" s="4"/>
      <c r="CZV90" s="4"/>
      <c r="CZW90" s="4"/>
      <c r="CZX90" s="4"/>
      <c r="CZY90" s="4"/>
      <c r="CZZ90" s="4"/>
      <c r="DAA90" s="4"/>
      <c r="DAB90" s="4"/>
      <c r="DAC90" s="4"/>
      <c r="DAD90" s="4"/>
      <c r="DAE90" s="4"/>
      <c r="DAF90" s="4"/>
      <c r="DAG90" s="4"/>
      <c r="DAH90" s="4"/>
      <c r="DAI90" s="4"/>
      <c r="DAJ90" s="4"/>
      <c r="DAK90" s="4"/>
      <c r="DAL90" s="4"/>
      <c r="DAM90" s="4"/>
      <c r="DAN90" s="4"/>
      <c r="DAO90" s="4"/>
      <c r="DAP90" s="4"/>
      <c r="DAQ90" s="4"/>
      <c r="DAR90" s="4"/>
      <c r="DAS90" s="4"/>
      <c r="DAT90" s="4"/>
      <c r="DAU90" s="4"/>
      <c r="DAV90" s="4"/>
      <c r="DAW90" s="4"/>
      <c r="DAX90" s="4"/>
      <c r="DAY90" s="4"/>
      <c r="DAZ90" s="4"/>
      <c r="DBA90" s="4"/>
      <c r="DBB90" s="4"/>
      <c r="DBC90" s="4"/>
      <c r="DBD90" s="4"/>
      <c r="DBE90" s="4"/>
      <c r="DBF90" s="4"/>
      <c r="DBG90" s="4"/>
      <c r="DBH90" s="4"/>
      <c r="DBI90" s="4"/>
      <c r="DBJ90" s="4"/>
      <c r="DBK90" s="4"/>
      <c r="DBL90" s="4"/>
      <c r="DBM90" s="4"/>
      <c r="DBN90" s="4"/>
      <c r="DBO90" s="4"/>
      <c r="DBP90" s="4"/>
      <c r="DBQ90" s="4"/>
      <c r="DBR90" s="4"/>
      <c r="DBS90" s="4"/>
      <c r="DBT90" s="4"/>
      <c r="DBU90" s="4"/>
      <c r="DBV90" s="4"/>
      <c r="DBW90" s="4"/>
      <c r="DBX90" s="4"/>
      <c r="DBY90" s="4"/>
      <c r="DBZ90" s="4"/>
      <c r="DCA90" s="4"/>
      <c r="DCB90" s="4"/>
      <c r="DCC90" s="4"/>
      <c r="DCD90" s="4"/>
      <c r="DCE90" s="4"/>
      <c r="DCF90" s="4"/>
      <c r="DCG90" s="4"/>
      <c r="DCH90" s="4"/>
      <c r="DCI90" s="4"/>
      <c r="DCJ90" s="4"/>
      <c r="DCK90" s="4"/>
      <c r="DCL90" s="4"/>
      <c r="DCM90" s="4"/>
      <c r="DCN90" s="4"/>
      <c r="DCO90" s="4"/>
      <c r="DCP90" s="4"/>
      <c r="DCQ90" s="4"/>
      <c r="DCR90" s="4"/>
      <c r="DCS90" s="4"/>
      <c r="DCT90" s="4"/>
      <c r="DCU90" s="4"/>
      <c r="DCV90" s="4"/>
      <c r="DCW90" s="4"/>
      <c r="DCX90" s="4"/>
      <c r="DCY90" s="4"/>
      <c r="DCZ90" s="4"/>
      <c r="DDA90" s="4"/>
      <c r="DDB90" s="4"/>
      <c r="DDC90" s="4"/>
      <c r="DDD90" s="4"/>
      <c r="DDE90" s="4"/>
      <c r="DDF90" s="4"/>
      <c r="DDG90" s="4"/>
      <c r="DDH90" s="4"/>
      <c r="DDI90" s="4"/>
      <c r="DDJ90" s="4"/>
      <c r="DDK90" s="4"/>
      <c r="DDL90" s="4"/>
      <c r="DDM90" s="4"/>
      <c r="DDN90" s="4"/>
      <c r="DDO90" s="4"/>
      <c r="DDP90" s="4"/>
      <c r="DDQ90" s="4"/>
      <c r="DDR90" s="4"/>
      <c r="DDS90" s="4"/>
      <c r="DDT90" s="4"/>
      <c r="DDU90" s="4"/>
      <c r="DDV90" s="4"/>
      <c r="DDW90" s="4"/>
      <c r="DDX90" s="4"/>
      <c r="DDY90" s="4"/>
      <c r="DDZ90" s="4"/>
      <c r="DEA90" s="4"/>
      <c r="DEB90" s="4"/>
      <c r="DEC90" s="4"/>
      <c r="DED90" s="4"/>
      <c r="DEE90" s="4"/>
      <c r="DEF90" s="4"/>
      <c r="DEG90" s="4"/>
      <c r="DEH90" s="4"/>
      <c r="DEI90" s="4"/>
      <c r="DEJ90" s="4"/>
      <c r="DEK90" s="4"/>
      <c r="DEL90" s="4"/>
      <c r="DEM90" s="4"/>
      <c r="DEN90" s="4"/>
      <c r="DEO90" s="4"/>
      <c r="DEP90" s="4"/>
      <c r="DEQ90" s="4"/>
      <c r="DER90" s="4"/>
      <c r="DES90" s="4"/>
      <c r="DET90" s="4"/>
      <c r="DEU90" s="4"/>
      <c r="DEV90" s="4"/>
      <c r="DEW90" s="4"/>
      <c r="DEX90" s="4"/>
      <c r="DEY90" s="4"/>
      <c r="DEZ90" s="4"/>
      <c r="DFA90" s="4"/>
      <c r="DFB90" s="4"/>
      <c r="DFC90" s="4"/>
      <c r="DFD90" s="4"/>
      <c r="DFE90" s="4"/>
      <c r="DFF90" s="4"/>
      <c r="DFG90" s="4"/>
      <c r="DFH90" s="4"/>
      <c r="DFI90" s="4"/>
      <c r="DFJ90" s="4"/>
      <c r="DFK90" s="4"/>
      <c r="DFL90" s="4"/>
      <c r="DFM90" s="4"/>
      <c r="DFN90" s="4"/>
      <c r="DFO90" s="4"/>
      <c r="DFP90" s="4"/>
      <c r="DFQ90" s="4"/>
      <c r="DFR90" s="4"/>
      <c r="DFS90" s="4"/>
      <c r="DFT90" s="4"/>
      <c r="DFU90" s="4"/>
      <c r="DFV90" s="4"/>
      <c r="DFW90" s="4"/>
      <c r="DFX90" s="4"/>
      <c r="DFY90" s="4"/>
      <c r="DFZ90" s="4"/>
      <c r="DGA90" s="4"/>
      <c r="DGB90" s="4"/>
      <c r="DGC90" s="4"/>
      <c r="DGD90" s="4"/>
      <c r="DGE90" s="4"/>
      <c r="DGF90" s="4"/>
      <c r="DGG90" s="4"/>
      <c r="DGH90" s="4"/>
      <c r="DGI90" s="4"/>
      <c r="DGJ90" s="4"/>
      <c r="DGK90" s="4"/>
      <c r="DGL90" s="4"/>
      <c r="DGM90" s="4"/>
      <c r="DGN90" s="4"/>
      <c r="DGO90" s="4"/>
      <c r="DGP90" s="4"/>
      <c r="DGQ90" s="4"/>
      <c r="DGR90" s="4"/>
      <c r="DGS90" s="4"/>
      <c r="DGT90" s="4"/>
      <c r="DGU90" s="4"/>
      <c r="DGV90" s="4"/>
      <c r="DGW90" s="4"/>
      <c r="DGX90" s="4"/>
      <c r="DGY90" s="4"/>
      <c r="DGZ90" s="4"/>
      <c r="DHA90" s="4"/>
      <c r="DHB90" s="4"/>
      <c r="DHC90" s="4"/>
      <c r="DHD90" s="4"/>
      <c r="DHE90" s="4"/>
      <c r="DHF90" s="4"/>
      <c r="DHG90" s="4"/>
      <c r="DHH90" s="4"/>
      <c r="DHI90" s="4"/>
      <c r="DHJ90" s="4"/>
      <c r="DHK90" s="4"/>
      <c r="DHL90" s="4"/>
      <c r="DHM90" s="4"/>
      <c r="DHN90" s="4"/>
      <c r="DHO90" s="4"/>
      <c r="DHP90" s="4"/>
      <c r="DHQ90" s="4"/>
      <c r="DHR90" s="4"/>
      <c r="DHS90" s="4"/>
      <c r="DHT90" s="4"/>
      <c r="DHU90" s="4"/>
      <c r="DHV90" s="4"/>
      <c r="DHW90" s="4"/>
      <c r="DHX90" s="4"/>
      <c r="DHY90" s="4"/>
      <c r="DHZ90" s="4"/>
      <c r="DIA90" s="4"/>
      <c r="DIB90" s="4"/>
      <c r="DIC90" s="4"/>
      <c r="DID90" s="4"/>
      <c r="DIE90" s="4"/>
      <c r="DIF90" s="4"/>
      <c r="DIG90" s="4"/>
      <c r="DIH90" s="4"/>
      <c r="DII90" s="4"/>
      <c r="DIJ90" s="4"/>
      <c r="DIK90" s="4"/>
      <c r="DIL90" s="4"/>
      <c r="DIM90" s="4"/>
      <c r="DIN90" s="4"/>
      <c r="DIO90" s="4"/>
      <c r="DIP90" s="4"/>
      <c r="DIQ90" s="4"/>
      <c r="DIR90" s="4"/>
      <c r="DIS90" s="4"/>
      <c r="DIT90" s="4"/>
      <c r="DIU90" s="4"/>
      <c r="DIV90" s="4"/>
      <c r="DIW90" s="4"/>
      <c r="DIX90" s="4"/>
      <c r="DIY90" s="4"/>
      <c r="DIZ90" s="4"/>
      <c r="DJA90" s="4"/>
      <c r="DJB90" s="4"/>
      <c r="DJC90" s="4"/>
      <c r="DJD90" s="4"/>
      <c r="DJE90" s="4"/>
      <c r="DJF90" s="4"/>
      <c r="DJG90" s="4"/>
      <c r="DJH90" s="4"/>
      <c r="DJI90" s="4"/>
      <c r="DJJ90" s="4"/>
      <c r="DJK90" s="4"/>
      <c r="DJL90" s="4"/>
      <c r="DJM90" s="4"/>
      <c r="DJN90" s="4"/>
      <c r="DJO90" s="4"/>
      <c r="DJP90" s="4"/>
      <c r="DJQ90" s="4"/>
      <c r="DJR90" s="4"/>
      <c r="DJS90" s="4"/>
      <c r="DJT90" s="4"/>
      <c r="DJU90" s="4"/>
      <c r="DJV90" s="4"/>
      <c r="DJW90" s="4"/>
      <c r="DJX90" s="4"/>
      <c r="DJY90" s="4"/>
      <c r="DJZ90" s="4"/>
      <c r="DKA90" s="4"/>
      <c r="DKB90" s="4"/>
      <c r="DKC90" s="4"/>
      <c r="DKD90" s="4"/>
      <c r="DKE90" s="4"/>
      <c r="DKF90" s="4"/>
      <c r="DKG90" s="4"/>
      <c r="DKH90" s="4"/>
      <c r="DKI90" s="4"/>
      <c r="DKJ90" s="4"/>
      <c r="DKK90" s="4"/>
      <c r="DKL90" s="4"/>
      <c r="DKM90" s="4"/>
      <c r="DKN90" s="4"/>
      <c r="DKO90" s="4"/>
      <c r="DKP90" s="4"/>
      <c r="DKQ90" s="4"/>
      <c r="DKR90" s="4"/>
      <c r="DKS90" s="4"/>
      <c r="DKT90" s="4"/>
      <c r="DKU90" s="4"/>
      <c r="DKV90" s="4"/>
      <c r="DKW90" s="4"/>
      <c r="DKX90" s="4"/>
      <c r="DKY90" s="4"/>
      <c r="DKZ90" s="4"/>
      <c r="DLA90" s="4"/>
      <c r="DLB90" s="4"/>
      <c r="DLC90" s="4"/>
      <c r="DLD90" s="4"/>
      <c r="DLE90" s="4"/>
      <c r="DLF90" s="4"/>
      <c r="DLG90" s="4"/>
      <c r="DLH90" s="4"/>
      <c r="DLI90" s="4"/>
      <c r="DLJ90" s="4"/>
      <c r="DLK90" s="4"/>
      <c r="DLL90" s="4"/>
      <c r="DLM90" s="4"/>
      <c r="DLN90" s="4"/>
      <c r="DLO90" s="4"/>
      <c r="DLP90" s="4"/>
      <c r="DLQ90" s="4"/>
      <c r="DLR90" s="4"/>
      <c r="DLS90" s="4"/>
      <c r="DLT90" s="4"/>
      <c r="DLU90" s="4"/>
      <c r="DLV90" s="4"/>
      <c r="DLW90" s="4"/>
      <c r="DLX90" s="4"/>
      <c r="DLY90" s="4"/>
      <c r="DLZ90" s="4"/>
      <c r="DMA90" s="4"/>
      <c r="DMB90" s="4"/>
      <c r="DMC90" s="4"/>
      <c r="DMD90" s="4"/>
      <c r="DME90" s="4"/>
      <c r="DMF90" s="4"/>
      <c r="DMG90" s="4"/>
      <c r="DMH90" s="4"/>
      <c r="DMI90" s="4"/>
      <c r="DMJ90" s="4"/>
      <c r="DMK90" s="4"/>
      <c r="DML90" s="4"/>
      <c r="DMM90" s="4"/>
      <c r="DMN90" s="4"/>
      <c r="DMO90" s="4"/>
      <c r="DMP90" s="4"/>
      <c r="DMQ90" s="4"/>
      <c r="DMR90" s="4"/>
      <c r="DMS90" s="4"/>
      <c r="DMT90" s="4"/>
      <c r="DMU90" s="4"/>
      <c r="DMV90" s="4"/>
      <c r="DMW90" s="4"/>
      <c r="DMX90" s="4"/>
      <c r="DMY90" s="4"/>
      <c r="DMZ90" s="4"/>
      <c r="DNA90" s="4"/>
      <c r="DNB90" s="4"/>
      <c r="DNC90" s="4"/>
      <c r="DND90" s="4"/>
      <c r="DNE90" s="4"/>
      <c r="DNF90" s="4"/>
      <c r="DNG90" s="4"/>
      <c r="DNH90" s="4"/>
      <c r="DNI90" s="4"/>
      <c r="DNJ90" s="4"/>
      <c r="DNK90" s="4"/>
      <c r="DNL90" s="4"/>
      <c r="DNM90" s="4"/>
      <c r="DNN90" s="4"/>
      <c r="DNO90" s="4"/>
      <c r="DNP90" s="4"/>
      <c r="DNQ90" s="4"/>
      <c r="DNR90" s="4"/>
      <c r="DNS90" s="4"/>
      <c r="DNT90" s="4"/>
      <c r="DNU90" s="4"/>
      <c r="DNV90" s="4"/>
      <c r="DNW90" s="4"/>
      <c r="DNX90" s="4"/>
      <c r="DNY90" s="4"/>
      <c r="DNZ90" s="4"/>
      <c r="DOA90" s="4"/>
      <c r="DOB90" s="4"/>
      <c r="DOC90" s="4"/>
      <c r="DOD90" s="4"/>
      <c r="DOE90" s="4"/>
      <c r="DOF90" s="4"/>
      <c r="DOG90" s="4"/>
      <c r="DOH90" s="4"/>
      <c r="DOI90" s="4"/>
      <c r="DOJ90" s="4"/>
      <c r="DOK90" s="4"/>
      <c r="DOL90" s="4"/>
      <c r="DOM90" s="4"/>
      <c r="DON90" s="4"/>
      <c r="DOO90" s="4"/>
      <c r="DOP90" s="4"/>
      <c r="DOQ90" s="4"/>
      <c r="DOR90" s="4"/>
      <c r="DOS90" s="4"/>
      <c r="DOT90" s="4"/>
      <c r="DOU90" s="4"/>
      <c r="DOV90" s="4"/>
      <c r="DOW90" s="4"/>
      <c r="DOX90" s="4"/>
      <c r="DOY90" s="4"/>
      <c r="DOZ90" s="4"/>
      <c r="DPA90" s="4"/>
      <c r="DPB90" s="4"/>
      <c r="DPC90" s="4"/>
      <c r="DPD90" s="4"/>
      <c r="DPE90" s="4"/>
      <c r="DPF90" s="4"/>
      <c r="DPG90" s="4"/>
      <c r="DPH90" s="4"/>
      <c r="DPI90" s="4"/>
      <c r="DPJ90" s="4"/>
      <c r="DPK90" s="4"/>
      <c r="DPL90" s="4"/>
      <c r="DPM90" s="4"/>
      <c r="DPN90" s="4"/>
      <c r="DPO90" s="4"/>
      <c r="DPP90" s="4"/>
      <c r="DPQ90" s="4"/>
      <c r="DPR90" s="4"/>
      <c r="DPS90" s="4"/>
      <c r="DPT90" s="4"/>
      <c r="DPU90" s="4"/>
      <c r="DPV90" s="4"/>
      <c r="DPW90" s="4"/>
      <c r="DPX90" s="4"/>
      <c r="DPY90" s="4"/>
      <c r="DPZ90" s="4"/>
      <c r="DQA90" s="4"/>
      <c r="DQB90" s="4"/>
      <c r="DQC90" s="4"/>
      <c r="DQD90" s="4"/>
      <c r="DQE90" s="4"/>
      <c r="DQF90" s="4"/>
      <c r="DQG90" s="4"/>
      <c r="DQH90" s="4"/>
      <c r="DQI90" s="4"/>
      <c r="DQJ90" s="4"/>
      <c r="DQK90" s="4"/>
      <c r="DQL90" s="4"/>
      <c r="DQM90" s="4"/>
      <c r="DQN90" s="4"/>
      <c r="DQO90" s="4"/>
      <c r="DQP90" s="4"/>
      <c r="DQQ90" s="4"/>
      <c r="DQR90" s="4"/>
      <c r="DQS90" s="4"/>
      <c r="DQT90" s="4"/>
      <c r="DQU90" s="4"/>
      <c r="DQV90" s="4"/>
      <c r="DQW90" s="4"/>
      <c r="DQX90" s="4"/>
      <c r="DQY90" s="4"/>
      <c r="DQZ90" s="4"/>
      <c r="DRA90" s="4"/>
      <c r="DRB90" s="4"/>
      <c r="DRC90" s="4"/>
      <c r="DRD90" s="4"/>
      <c r="DRE90" s="4"/>
      <c r="DRF90" s="4"/>
      <c r="DRG90" s="4"/>
      <c r="DRH90" s="4"/>
      <c r="DRI90" s="4"/>
      <c r="DRJ90" s="4"/>
      <c r="DRK90" s="4"/>
      <c r="DRL90" s="4"/>
      <c r="DRM90" s="4"/>
      <c r="DRN90" s="4"/>
      <c r="DRO90" s="4"/>
      <c r="DRP90" s="4"/>
      <c r="DRQ90" s="4"/>
      <c r="DRR90" s="4"/>
      <c r="DRS90" s="4"/>
      <c r="DRT90" s="4"/>
      <c r="DRU90" s="4"/>
      <c r="DRV90" s="4"/>
      <c r="DRW90" s="4"/>
      <c r="DRX90" s="4"/>
      <c r="DRY90" s="4"/>
      <c r="DRZ90" s="4"/>
      <c r="DSA90" s="4"/>
      <c r="DSB90" s="4"/>
      <c r="DSC90" s="4"/>
      <c r="DSD90" s="4"/>
      <c r="DSE90" s="4"/>
      <c r="DSF90" s="4"/>
      <c r="DSG90" s="4"/>
      <c r="DSH90" s="4"/>
      <c r="DSI90" s="4"/>
      <c r="DSJ90" s="4"/>
      <c r="DSK90" s="4"/>
      <c r="DSL90" s="4"/>
      <c r="DSM90" s="4"/>
      <c r="DSN90" s="4"/>
      <c r="DSO90" s="4"/>
      <c r="DSP90" s="4"/>
      <c r="DSQ90" s="4"/>
      <c r="DSR90" s="4"/>
      <c r="DSS90" s="4"/>
      <c r="DST90" s="4"/>
      <c r="DSU90" s="4"/>
      <c r="DSV90" s="4"/>
      <c r="DSW90" s="4"/>
      <c r="DSX90" s="4"/>
      <c r="DSY90" s="4"/>
      <c r="DSZ90" s="4"/>
      <c r="DTA90" s="4"/>
      <c r="DTB90" s="4"/>
      <c r="DTC90" s="4"/>
      <c r="DTD90" s="4"/>
      <c r="DTE90" s="4"/>
      <c r="DTF90" s="4"/>
      <c r="DTG90" s="4"/>
      <c r="DTH90" s="4"/>
      <c r="DTI90" s="4"/>
      <c r="DTJ90" s="4"/>
      <c r="DTK90" s="4"/>
      <c r="DTL90" s="4"/>
      <c r="DTM90" s="4"/>
      <c r="DTN90" s="4"/>
      <c r="DTO90" s="4"/>
      <c r="DTP90" s="4"/>
      <c r="DTQ90" s="4"/>
      <c r="DTR90" s="4"/>
      <c r="DTS90" s="4"/>
      <c r="DTT90" s="4"/>
      <c r="DTU90" s="4"/>
      <c r="DTV90" s="4"/>
      <c r="DTW90" s="4"/>
      <c r="DTX90" s="4"/>
      <c r="DTY90" s="4"/>
      <c r="DTZ90" s="4"/>
      <c r="DUA90" s="4"/>
      <c r="DUB90" s="4"/>
      <c r="DUC90" s="4"/>
      <c r="DUD90" s="4"/>
      <c r="DUE90" s="4"/>
      <c r="DUF90" s="4"/>
      <c r="DUG90" s="4"/>
      <c r="DUH90" s="4"/>
      <c r="DUI90" s="4"/>
      <c r="DUJ90" s="4"/>
      <c r="DUK90" s="4"/>
      <c r="DUL90" s="4"/>
      <c r="DUM90" s="4"/>
      <c r="DUN90" s="4"/>
      <c r="DUO90" s="4"/>
      <c r="DUP90" s="4"/>
      <c r="DUQ90" s="4"/>
      <c r="DUR90" s="4"/>
      <c r="DUS90" s="4"/>
      <c r="DUT90" s="4"/>
      <c r="DUU90" s="4"/>
      <c r="DUV90" s="4"/>
      <c r="DUW90" s="4"/>
      <c r="DUX90" s="4"/>
      <c r="DUY90" s="4"/>
      <c r="DUZ90" s="4"/>
      <c r="DVA90" s="4"/>
      <c r="DVB90" s="4"/>
      <c r="DVC90" s="4"/>
      <c r="DVD90" s="4"/>
      <c r="DVE90" s="4"/>
      <c r="DVF90" s="4"/>
      <c r="DVG90" s="4"/>
      <c r="DVH90" s="4"/>
      <c r="DVI90" s="4"/>
      <c r="DVJ90" s="4"/>
      <c r="DVK90" s="4"/>
      <c r="DVL90" s="4"/>
      <c r="DVM90" s="4"/>
      <c r="DVN90" s="4"/>
      <c r="DVO90" s="4"/>
      <c r="DVP90" s="4"/>
      <c r="DVQ90" s="4"/>
      <c r="DVR90" s="4"/>
      <c r="DVS90" s="4"/>
      <c r="DVT90" s="4"/>
      <c r="DVU90" s="4"/>
      <c r="DVV90" s="4"/>
      <c r="DVW90" s="4"/>
      <c r="DVX90" s="4"/>
      <c r="DVY90" s="4"/>
      <c r="DVZ90" s="4"/>
      <c r="DWA90" s="4"/>
      <c r="DWB90" s="4"/>
      <c r="DWC90" s="4"/>
      <c r="DWD90" s="4"/>
      <c r="DWE90" s="4"/>
      <c r="DWF90" s="4"/>
      <c r="DWG90" s="4"/>
      <c r="DWH90" s="4"/>
      <c r="DWI90" s="4"/>
      <c r="DWJ90" s="4"/>
      <c r="DWK90" s="4"/>
      <c r="DWL90" s="4"/>
      <c r="DWM90" s="4"/>
      <c r="DWN90" s="4"/>
      <c r="DWO90" s="4"/>
      <c r="DWP90" s="4"/>
      <c r="DWQ90" s="4"/>
      <c r="DWR90" s="4"/>
      <c r="DWS90" s="4"/>
      <c r="DWT90" s="4"/>
      <c r="DWU90" s="4"/>
      <c r="DWV90" s="4"/>
      <c r="DWW90" s="4"/>
      <c r="DWX90" s="4"/>
      <c r="DWY90" s="4"/>
      <c r="DWZ90" s="4"/>
      <c r="DXA90" s="4"/>
      <c r="DXB90" s="4"/>
      <c r="DXC90" s="4"/>
      <c r="DXD90" s="4"/>
      <c r="DXE90" s="4"/>
      <c r="DXF90" s="4"/>
      <c r="DXG90" s="4"/>
      <c r="DXH90" s="4"/>
      <c r="DXI90" s="4"/>
      <c r="DXJ90" s="4"/>
      <c r="DXK90" s="4"/>
      <c r="DXL90" s="4"/>
      <c r="DXM90" s="4"/>
      <c r="DXN90" s="4"/>
      <c r="DXO90" s="4"/>
      <c r="DXP90" s="4"/>
      <c r="DXQ90" s="4"/>
      <c r="DXR90" s="4"/>
      <c r="DXS90" s="4"/>
      <c r="DXT90" s="4"/>
      <c r="DXU90" s="4"/>
      <c r="DXV90" s="4"/>
      <c r="DXW90" s="4"/>
      <c r="DXX90" s="4"/>
      <c r="DXY90" s="4"/>
      <c r="DXZ90" s="4"/>
      <c r="DYA90" s="4"/>
      <c r="DYB90" s="4"/>
      <c r="DYC90" s="4"/>
      <c r="DYD90" s="4"/>
      <c r="DYE90" s="4"/>
      <c r="DYF90" s="4"/>
      <c r="DYG90" s="4"/>
      <c r="DYH90" s="4"/>
      <c r="DYI90" s="4"/>
      <c r="DYJ90" s="4"/>
      <c r="DYK90" s="4"/>
      <c r="DYL90" s="4"/>
      <c r="DYM90" s="4"/>
      <c r="DYN90" s="4"/>
      <c r="DYO90" s="4"/>
      <c r="DYP90" s="4"/>
      <c r="DYQ90" s="4"/>
      <c r="DYR90" s="4"/>
      <c r="DYS90" s="4"/>
      <c r="DYT90" s="4"/>
      <c r="DYU90" s="4"/>
      <c r="DYV90" s="4"/>
      <c r="DYW90" s="4"/>
      <c r="DYX90" s="4"/>
      <c r="DYY90" s="4"/>
      <c r="DYZ90" s="4"/>
      <c r="DZA90" s="4"/>
      <c r="DZB90" s="4"/>
      <c r="DZC90" s="4"/>
      <c r="DZD90" s="4"/>
      <c r="DZE90" s="4"/>
      <c r="DZF90" s="4"/>
      <c r="DZG90" s="4"/>
      <c r="DZH90" s="4"/>
      <c r="DZI90" s="4"/>
      <c r="DZJ90" s="4"/>
      <c r="DZK90" s="4"/>
      <c r="DZL90" s="4"/>
      <c r="DZM90" s="4"/>
      <c r="DZN90" s="4"/>
      <c r="DZO90" s="4"/>
      <c r="DZP90" s="4"/>
      <c r="DZQ90" s="4"/>
      <c r="DZR90" s="4"/>
      <c r="DZS90" s="4"/>
      <c r="DZT90" s="4"/>
      <c r="DZU90" s="4"/>
      <c r="DZV90" s="4"/>
      <c r="DZW90" s="4"/>
      <c r="DZX90" s="4"/>
      <c r="DZY90" s="4"/>
      <c r="DZZ90" s="4"/>
      <c r="EAA90" s="4"/>
      <c r="EAB90" s="4"/>
      <c r="EAC90" s="4"/>
      <c r="EAD90" s="4"/>
      <c r="EAE90" s="4"/>
      <c r="EAF90" s="4"/>
      <c r="EAG90" s="4"/>
      <c r="EAH90" s="4"/>
      <c r="EAI90" s="4"/>
      <c r="EAJ90" s="4"/>
      <c r="EAK90" s="4"/>
      <c r="EAL90" s="4"/>
      <c r="EAM90" s="4"/>
      <c r="EAN90" s="4"/>
      <c r="EAO90" s="4"/>
      <c r="EAP90" s="4"/>
      <c r="EAQ90" s="4"/>
      <c r="EAR90" s="4"/>
      <c r="EAS90" s="4"/>
      <c r="EAT90" s="4"/>
      <c r="EAU90" s="4"/>
      <c r="EAV90" s="4"/>
      <c r="EAW90" s="4"/>
      <c r="EAX90" s="4"/>
      <c r="EAY90" s="4"/>
      <c r="EAZ90" s="4"/>
      <c r="EBA90" s="4"/>
      <c r="EBB90" s="4"/>
      <c r="EBC90" s="4"/>
      <c r="EBD90" s="4"/>
      <c r="EBE90" s="4"/>
      <c r="EBF90" s="4"/>
      <c r="EBG90" s="4"/>
      <c r="EBH90" s="4"/>
      <c r="EBI90" s="4"/>
      <c r="EBJ90" s="4"/>
      <c r="EBK90" s="4"/>
      <c r="EBL90" s="4"/>
      <c r="EBM90" s="4"/>
      <c r="EBN90" s="4"/>
      <c r="EBO90" s="4"/>
      <c r="EBP90" s="4"/>
      <c r="EBQ90" s="4"/>
      <c r="EBR90" s="4"/>
      <c r="EBS90" s="4"/>
      <c r="EBT90" s="4"/>
      <c r="EBU90" s="4"/>
      <c r="EBV90" s="4"/>
      <c r="EBW90" s="4"/>
      <c r="EBX90" s="4"/>
      <c r="EBY90" s="4"/>
      <c r="EBZ90" s="4"/>
      <c r="ECA90" s="4"/>
      <c r="ECB90" s="4"/>
      <c r="ECC90" s="4"/>
      <c r="ECD90" s="4"/>
      <c r="ECE90" s="4"/>
      <c r="ECF90" s="4"/>
      <c r="ECG90" s="4"/>
      <c r="ECH90" s="4"/>
      <c r="ECI90" s="4"/>
      <c r="ECJ90" s="4"/>
      <c r="ECK90" s="4"/>
      <c r="ECL90" s="4"/>
      <c r="ECM90" s="4"/>
      <c r="ECN90" s="4"/>
      <c r="ECO90" s="4"/>
      <c r="ECP90" s="4"/>
      <c r="ECQ90" s="4"/>
      <c r="ECR90" s="4"/>
      <c r="ECS90" s="4"/>
      <c r="ECT90" s="4"/>
      <c r="ECU90" s="4"/>
      <c r="ECV90" s="4"/>
      <c r="ECW90" s="4"/>
      <c r="ECX90" s="4"/>
      <c r="ECY90" s="4"/>
      <c r="ECZ90" s="4"/>
      <c r="EDA90" s="4"/>
      <c r="EDB90" s="4"/>
      <c r="EDC90" s="4"/>
      <c r="EDD90" s="4"/>
      <c r="EDE90" s="4"/>
      <c r="EDF90" s="4"/>
      <c r="EDG90" s="4"/>
      <c r="EDH90" s="4"/>
      <c r="EDI90" s="4"/>
      <c r="EDJ90" s="4"/>
      <c r="EDK90" s="4"/>
      <c r="EDL90" s="4"/>
      <c r="EDM90" s="4"/>
      <c r="EDN90" s="4"/>
      <c r="EDO90" s="4"/>
      <c r="EDP90" s="4"/>
      <c r="EDQ90" s="4"/>
      <c r="EDR90" s="4"/>
      <c r="EDS90" s="4"/>
      <c r="EDT90" s="4"/>
      <c r="EDU90" s="4"/>
      <c r="EDV90" s="4"/>
      <c r="EDW90" s="4"/>
      <c r="EDX90" s="4"/>
      <c r="EDY90" s="4"/>
      <c r="EDZ90" s="4"/>
      <c r="EEA90" s="4"/>
      <c r="EEB90" s="4"/>
      <c r="EEC90" s="4"/>
      <c r="EED90" s="4"/>
      <c r="EEE90" s="4"/>
      <c r="EEF90" s="4"/>
      <c r="EEG90" s="4"/>
      <c r="EEH90" s="4"/>
      <c r="EEI90" s="4"/>
      <c r="EEJ90" s="4"/>
      <c r="EEK90" s="4"/>
      <c r="EEL90" s="4"/>
      <c r="EEM90" s="4"/>
      <c r="EEN90" s="4"/>
      <c r="EEO90" s="4"/>
      <c r="EEP90" s="4"/>
      <c r="EEQ90" s="4"/>
      <c r="EER90" s="4"/>
      <c r="EES90" s="4"/>
      <c r="EET90" s="4"/>
      <c r="EEU90" s="4"/>
      <c r="EEV90" s="4"/>
      <c r="EEW90" s="4"/>
      <c r="EEX90" s="4"/>
      <c r="EEY90" s="4"/>
      <c r="EEZ90" s="4"/>
      <c r="EFA90" s="4"/>
      <c r="EFB90" s="4"/>
      <c r="EFC90" s="4"/>
      <c r="EFD90" s="4"/>
      <c r="EFE90" s="4"/>
      <c r="EFF90" s="4"/>
      <c r="EFG90" s="4"/>
      <c r="EFH90" s="4"/>
      <c r="EFI90" s="4"/>
      <c r="EFJ90" s="4"/>
      <c r="EFK90" s="4"/>
      <c r="EFL90" s="4"/>
      <c r="EFM90" s="4"/>
      <c r="EFN90" s="4"/>
      <c r="EFO90" s="4"/>
      <c r="EFP90" s="4"/>
      <c r="EFQ90" s="4"/>
      <c r="EFR90" s="4"/>
      <c r="EFS90" s="4"/>
      <c r="EFT90" s="4"/>
      <c r="EFU90" s="4"/>
      <c r="EFV90" s="4"/>
      <c r="EFW90" s="4"/>
      <c r="EFX90" s="4"/>
      <c r="EFY90" s="4"/>
      <c r="EFZ90" s="4"/>
      <c r="EGA90" s="4"/>
      <c r="EGB90" s="4"/>
      <c r="EGC90" s="4"/>
      <c r="EGD90" s="4"/>
      <c r="EGE90" s="4"/>
      <c r="EGF90" s="4"/>
      <c r="EGG90" s="4"/>
      <c r="EGH90" s="4"/>
      <c r="EGI90" s="4"/>
      <c r="EGJ90" s="4"/>
      <c r="EGK90" s="4"/>
      <c r="EGL90" s="4"/>
      <c r="EGM90" s="4"/>
      <c r="EGN90" s="4"/>
      <c r="EGO90" s="4"/>
      <c r="EGP90" s="4"/>
      <c r="EGQ90" s="4"/>
      <c r="EGR90" s="4"/>
      <c r="EGS90" s="4"/>
      <c r="EGT90" s="4"/>
      <c r="EGU90" s="4"/>
      <c r="EGV90" s="4"/>
      <c r="EGW90" s="4"/>
      <c r="EGX90" s="4"/>
      <c r="EGY90" s="4"/>
      <c r="EGZ90" s="4"/>
      <c r="EHA90" s="4"/>
      <c r="EHB90" s="4"/>
      <c r="EHC90" s="4"/>
      <c r="EHD90" s="4"/>
      <c r="EHE90" s="4"/>
      <c r="EHF90" s="4"/>
      <c r="EHG90" s="4"/>
      <c r="EHH90" s="4"/>
      <c r="EHI90" s="4"/>
      <c r="EHJ90" s="4"/>
      <c r="EHK90" s="4"/>
      <c r="EHL90" s="4"/>
      <c r="EHM90" s="4"/>
      <c r="EHN90" s="4"/>
      <c r="EHO90" s="4"/>
      <c r="EHP90" s="4"/>
      <c r="EHQ90" s="4"/>
      <c r="EHR90" s="4"/>
      <c r="EHS90" s="4"/>
      <c r="EHT90" s="4"/>
      <c r="EHU90" s="4"/>
      <c r="EHV90" s="4"/>
      <c r="EHW90" s="4"/>
      <c r="EHX90" s="4"/>
      <c r="EHY90" s="4"/>
      <c r="EHZ90" s="4"/>
      <c r="EIA90" s="4"/>
      <c r="EIB90" s="4"/>
      <c r="EIC90" s="4"/>
      <c r="EID90" s="4"/>
      <c r="EIE90" s="4"/>
      <c r="EIF90" s="4"/>
      <c r="EIG90" s="4"/>
      <c r="EIH90" s="4"/>
      <c r="EII90" s="4"/>
      <c r="EIJ90" s="4"/>
      <c r="EIK90" s="4"/>
      <c r="EIL90" s="4"/>
      <c r="EIM90" s="4"/>
      <c r="EIN90" s="4"/>
      <c r="EIO90" s="4"/>
      <c r="EIP90" s="4"/>
      <c r="EIQ90" s="4"/>
      <c r="EIR90" s="4"/>
      <c r="EIS90" s="4"/>
      <c r="EIT90" s="4"/>
      <c r="EIU90" s="4"/>
      <c r="EIV90" s="4"/>
      <c r="EIW90" s="4"/>
      <c r="EIX90" s="4"/>
      <c r="EIY90" s="4"/>
      <c r="EIZ90" s="4"/>
      <c r="EJA90" s="4"/>
      <c r="EJB90" s="4"/>
      <c r="EJC90" s="4"/>
      <c r="EJD90" s="4"/>
      <c r="EJE90" s="4"/>
      <c r="EJF90" s="4"/>
      <c r="EJG90" s="4"/>
      <c r="EJH90" s="4"/>
      <c r="EJI90" s="4"/>
      <c r="EJJ90" s="4"/>
      <c r="EJK90" s="4"/>
      <c r="EJL90" s="4"/>
      <c r="EJM90" s="4"/>
      <c r="EJN90" s="4"/>
      <c r="EJO90" s="4"/>
      <c r="EJP90" s="4"/>
      <c r="EJQ90" s="4"/>
      <c r="EJR90" s="4"/>
      <c r="EJS90" s="4"/>
      <c r="EJT90" s="4"/>
      <c r="EJU90" s="4"/>
      <c r="EJV90" s="4"/>
      <c r="EJW90" s="4"/>
      <c r="EJX90" s="4"/>
      <c r="EJY90" s="4"/>
      <c r="EJZ90" s="4"/>
      <c r="EKA90" s="4"/>
      <c r="EKB90" s="4"/>
      <c r="EKC90" s="4"/>
      <c r="EKD90" s="4"/>
      <c r="EKE90" s="4"/>
      <c r="EKF90" s="4"/>
      <c r="EKG90" s="4"/>
      <c r="EKH90" s="4"/>
      <c r="EKI90" s="4"/>
      <c r="EKJ90" s="4"/>
      <c r="EKK90" s="4"/>
      <c r="EKL90" s="4"/>
      <c r="EKM90" s="4"/>
      <c r="EKN90" s="4"/>
      <c r="EKO90" s="4"/>
      <c r="EKP90" s="4"/>
      <c r="EKQ90" s="4"/>
      <c r="EKR90" s="4"/>
      <c r="EKS90" s="4"/>
      <c r="EKT90" s="4"/>
      <c r="EKU90" s="4"/>
      <c r="EKV90" s="4"/>
      <c r="EKW90" s="4"/>
      <c r="EKX90" s="4"/>
      <c r="EKY90" s="4"/>
      <c r="EKZ90" s="4"/>
      <c r="ELA90" s="4"/>
      <c r="ELB90" s="4"/>
      <c r="ELC90" s="4"/>
      <c r="ELD90" s="4"/>
      <c r="ELE90" s="4"/>
      <c r="ELF90" s="4"/>
      <c r="ELG90" s="4"/>
      <c r="ELH90" s="4"/>
      <c r="ELI90" s="4"/>
      <c r="ELJ90" s="4"/>
      <c r="ELK90" s="4"/>
      <c r="ELL90" s="4"/>
      <c r="ELM90" s="4"/>
      <c r="ELN90" s="4"/>
      <c r="ELO90" s="4"/>
      <c r="ELP90" s="4"/>
      <c r="ELQ90" s="4"/>
      <c r="ELR90" s="4"/>
      <c r="ELS90" s="4"/>
      <c r="ELT90" s="4"/>
      <c r="ELU90" s="4"/>
      <c r="ELV90" s="4"/>
      <c r="ELW90" s="4"/>
      <c r="ELX90" s="4"/>
      <c r="ELY90" s="4"/>
      <c r="ELZ90" s="4"/>
      <c r="EMA90" s="4"/>
      <c r="EMB90" s="4"/>
      <c r="EMC90" s="4"/>
      <c r="EMD90" s="4"/>
      <c r="EME90" s="4"/>
      <c r="EMF90" s="4"/>
      <c r="EMG90" s="4"/>
      <c r="EMH90" s="4"/>
      <c r="EMI90" s="4"/>
      <c r="EMJ90" s="4"/>
      <c r="EMK90" s="4"/>
      <c r="EML90" s="4"/>
      <c r="EMM90" s="4"/>
      <c r="EMN90" s="4"/>
      <c r="EMO90" s="4"/>
      <c r="EMP90" s="4"/>
      <c r="EMQ90" s="4"/>
      <c r="EMR90" s="4"/>
      <c r="EMS90" s="4"/>
      <c r="EMT90" s="4"/>
      <c r="EMU90" s="4"/>
      <c r="EMV90" s="4"/>
      <c r="EMW90" s="4"/>
      <c r="EMX90" s="4"/>
      <c r="EMY90" s="4"/>
      <c r="EMZ90" s="4"/>
      <c r="ENA90" s="4"/>
      <c r="ENB90" s="4"/>
      <c r="ENC90" s="4"/>
      <c r="END90" s="4"/>
      <c r="ENE90" s="4"/>
      <c r="ENF90" s="4"/>
      <c r="ENG90" s="4"/>
      <c r="ENH90" s="4"/>
      <c r="ENI90" s="4"/>
      <c r="ENJ90" s="4"/>
      <c r="ENK90" s="4"/>
      <c r="ENL90" s="4"/>
      <c r="ENM90" s="4"/>
      <c r="ENN90" s="4"/>
      <c r="ENO90" s="4"/>
      <c r="ENP90" s="4"/>
      <c r="ENQ90" s="4"/>
      <c r="ENR90" s="4"/>
      <c r="ENS90" s="4"/>
      <c r="ENT90" s="4"/>
      <c r="ENU90" s="4"/>
      <c r="ENV90" s="4"/>
      <c r="ENW90" s="4"/>
      <c r="ENX90" s="4"/>
      <c r="ENY90" s="4"/>
      <c r="ENZ90" s="4"/>
      <c r="EOA90" s="4"/>
      <c r="EOB90" s="4"/>
      <c r="EOC90" s="4"/>
      <c r="EOD90" s="4"/>
      <c r="EOE90" s="4"/>
      <c r="EOF90" s="4"/>
      <c r="EOG90" s="4"/>
      <c r="EOH90" s="4"/>
      <c r="EOI90" s="4"/>
      <c r="EOJ90" s="4"/>
      <c r="EOK90" s="4"/>
      <c r="EOL90" s="4"/>
      <c r="EOM90" s="4"/>
      <c r="EON90" s="4"/>
      <c r="EOO90" s="4"/>
      <c r="EOP90" s="4"/>
      <c r="EOQ90" s="4"/>
      <c r="EOR90" s="4"/>
      <c r="EOS90" s="4"/>
      <c r="EOT90" s="4"/>
      <c r="EOU90" s="4"/>
      <c r="EOV90" s="4"/>
      <c r="EOW90" s="4"/>
      <c r="EOX90" s="4"/>
      <c r="EOY90" s="4"/>
      <c r="EOZ90" s="4"/>
      <c r="EPA90" s="4"/>
      <c r="EPB90" s="4"/>
      <c r="EPC90" s="4"/>
      <c r="EPD90" s="4"/>
      <c r="EPE90" s="4"/>
      <c r="EPF90" s="4"/>
      <c r="EPG90" s="4"/>
      <c r="EPH90" s="4"/>
      <c r="EPI90" s="4"/>
      <c r="EPJ90" s="4"/>
      <c r="EPK90" s="4"/>
      <c r="EPL90" s="4"/>
      <c r="EPM90" s="4"/>
      <c r="EPN90" s="4"/>
      <c r="EPO90" s="4"/>
      <c r="EPP90" s="4"/>
      <c r="EPQ90" s="4"/>
      <c r="EPR90" s="4"/>
      <c r="EPS90" s="4"/>
      <c r="EPT90" s="4"/>
      <c r="EPU90" s="4"/>
      <c r="EPV90" s="4"/>
      <c r="EPW90" s="4"/>
      <c r="EPX90" s="4"/>
      <c r="EPY90" s="4"/>
      <c r="EPZ90" s="4"/>
      <c r="EQA90" s="4"/>
      <c r="EQB90" s="4"/>
      <c r="EQC90" s="4"/>
      <c r="EQD90" s="4"/>
      <c r="EQE90" s="4"/>
      <c r="EQF90" s="4"/>
      <c r="EQG90" s="4"/>
      <c r="EQH90" s="4"/>
      <c r="EQI90" s="4"/>
      <c r="EQJ90" s="4"/>
      <c r="EQK90" s="4"/>
      <c r="EQL90" s="4"/>
      <c r="EQM90" s="4"/>
      <c r="EQN90" s="4"/>
      <c r="EQO90" s="4"/>
      <c r="EQP90" s="4"/>
      <c r="EQQ90" s="4"/>
      <c r="EQR90" s="4"/>
      <c r="EQS90" s="4"/>
      <c r="EQT90" s="4"/>
      <c r="EQU90" s="4"/>
      <c r="EQV90" s="4"/>
      <c r="EQW90" s="4"/>
      <c r="EQX90" s="4"/>
      <c r="EQY90" s="4"/>
      <c r="EQZ90" s="4"/>
      <c r="ERA90" s="4"/>
      <c r="ERB90" s="4"/>
      <c r="ERC90" s="4"/>
      <c r="ERD90" s="4"/>
      <c r="ERE90" s="4"/>
      <c r="ERF90" s="4"/>
      <c r="ERG90" s="4"/>
      <c r="ERH90" s="4"/>
      <c r="ERI90" s="4"/>
      <c r="ERJ90" s="4"/>
      <c r="ERK90" s="4"/>
      <c r="ERL90" s="4"/>
      <c r="ERM90" s="4"/>
      <c r="ERN90" s="4"/>
      <c r="ERO90" s="4"/>
      <c r="ERP90" s="4"/>
      <c r="ERQ90" s="4"/>
      <c r="ERR90" s="4"/>
      <c r="ERS90" s="4"/>
      <c r="ERT90" s="4"/>
      <c r="ERU90" s="4"/>
      <c r="ERV90" s="4"/>
      <c r="ERW90" s="4"/>
      <c r="ERX90" s="4"/>
      <c r="ERY90" s="4"/>
      <c r="ERZ90" s="4"/>
      <c r="ESA90" s="4"/>
      <c r="ESB90" s="4"/>
      <c r="ESC90" s="4"/>
      <c r="ESD90" s="4"/>
      <c r="ESE90" s="4"/>
      <c r="ESF90" s="4"/>
      <c r="ESG90" s="4"/>
      <c r="ESH90" s="4"/>
      <c r="ESI90" s="4"/>
      <c r="ESJ90" s="4"/>
      <c r="ESK90" s="4"/>
      <c r="ESL90" s="4"/>
      <c r="ESM90" s="4"/>
      <c r="ESN90" s="4"/>
      <c r="ESO90" s="4"/>
      <c r="ESP90" s="4"/>
      <c r="ESQ90" s="4"/>
      <c r="ESR90" s="4"/>
      <c r="ESS90" s="4"/>
      <c r="EST90" s="4"/>
      <c r="ESU90" s="4"/>
      <c r="ESV90" s="4"/>
      <c r="ESW90" s="4"/>
      <c r="ESX90" s="4"/>
      <c r="ESY90" s="4"/>
      <c r="ESZ90" s="4"/>
      <c r="ETA90" s="4"/>
      <c r="ETB90" s="4"/>
      <c r="ETC90" s="4"/>
      <c r="ETD90" s="4"/>
      <c r="ETE90" s="4"/>
      <c r="ETF90" s="4"/>
      <c r="ETG90" s="4"/>
      <c r="ETH90" s="4"/>
      <c r="ETI90" s="4"/>
      <c r="ETJ90" s="4"/>
      <c r="ETK90" s="4"/>
      <c r="ETL90" s="4"/>
      <c r="ETM90" s="4"/>
      <c r="ETN90" s="4"/>
      <c r="ETO90" s="4"/>
      <c r="ETP90" s="4"/>
      <c r="ETQ90" s="4"/>
      <c r="ETR90" s="4"/>
      <c r="ETS90" s="4"/>
      <c r="ETT90" s="4"/>
      <c r="ETU90" s="4"/>
      <c r="ETV90" s="4"/>
      <c r="ETW90" s="4"/>
      <c r="ETX90" s="4"/>
      <c r="ETY90" s="4"/>
      <c r="ETZ90" s="4"/>
      <c r="EUA90" s="4"/>
      <c r="EUB90" s="4"/>
      <c r="EUC90" s="4"/>
      <c r="EUD90" s="4"/>
      <c r="EUE90" s="4"/>
      <c r="EUF90" s="4"/>
      <c r="EUG90" s="4"/>
      <c r="EUH90" s="4"/>
      <c r="EUI90" s="4"/>
      <c r="EUJ90" s="4"/>
      <c r="EUK90" s="4"/>
      <c r="EUL90" s="4"/>
      <c r="EUM90" s="4"/>
      <c r="EUN90" s="4"/>
      <c r="EUO90" s="4"/>
      <c r="EUP90" s="4"/>
      <c r="EUQ90" s="4"/>
      <c r="EUR90" s="4"/>
      <c r="EUS90" s="4"/>
      <c r="EUT90" s="4"/>
      <c r="EUU90" s="4"/>
      <c r="EUV90" s="4"/>
      <c r="EUW90" s="4"/>
      <c r="EUX90" s="4"/>
      <c r="EUY90" s="4"/>
      <c r="EUZ90" s="4"/>
      <c r="EVA90" s="4"/>
      <c r="EVB90" s="4"/>
      <c r="EVC90" s="4"/>
      <c r="EVD90" s="4"/>
      <c r="EVE90" s="4"/>
      <c r="EVF90" s="4"/>
      <c r="EVG90" s="4"/>
      <c r="EVH90" s="4"/>
      <c r="EVI90" s="4"/>
      <c r="EVJ90" s="4"/>
      <c r="EVK90" s="4"/>
      <c r="EVL90" s="4"/>
      <c r="EVM90" s="4"/>
      <c r="EVN90" s="4"/>
      <c r="EVO90" s="4"/>
      <c r="EVP90" s="4"/>
      <c r="EVQ90" s="4"/>
      <c r="EVR90" s="4"/>
      <c r="EVS90" s="4"/>
      <c r="EVT90" s="4"/>
      <c r="EVU90" s="4"/>
      <c r="EVV90" s="4"/>
      <c r="EVW90" s="4"/>
      <c r="EVX90" s="4"/>
      <c r="EVY90" s="4"/>
      <c r="EVZ90" s="4"/>
      <c r="EWA90" s="4"/>
      <c r="EWB90" s="4"/>
      <c r="EWC90" s="4"/>
      <c r="EWD90" s="4"/>
      <c r="EWE90" s="4"/>
      <c r="EWF90" s="4"/>
      <c r="EWG90" s="4"/>
      <c r="EWH90" s="4"/>
      <c r="EWI90" s="4"/>
      <c r="EWJ90" s="4"/>
      <c r="EWK90" s="4"/>
      <c r="EWL90" s="4"/>
      <c r="EWM90" s="4"/>
      <c r="EWN90" s="4"/>
      <c r="EWO90" s="4"/>
      <c r="EWP90" s="4"/>
      <c r="EWQ90" s="4"/>
      <c r="EWR90" s="4"/>
      <c r="EWS90" s="4"/>
      <c r="EWT90" s="4"/>
      <c r="EWU90" s="4"/>
      <c r="EWV90" s="4"/>
      <c r="EWW90" s="4"/>
      <c r="EWX90" s="4"/>
      <c r="EWY90" s="4"/>
      <c r="EWZ90" s="4"/>
      <c r="EXA90" s="4"/>
      <c r="EXB90" s="4"/>
      <c r="EXC90" s="4"/>
      <c r="EXD90" s="4"/>
      <c r="EXE90" s="4"/>
      <c r="EXF90" s="4"/>
      <c r="EXG90" s="4"/>
      <c r="EXH90" s="4"/>
      <c r="EXI90" s="4"/>
      <c r="EXJ90" s="4"/>
      <c r="EXK90" s="4"/>
      <c r="EXL90" s="4"/>
      <c r="EXM90" s="4"/>
      <c r="EXN90" s="4"/>
      <c r="EXO90" s="4"/>
      <c r="EXP90" s="4"/>
      <c r="EXQ90" s="4"/>
      <c r="EXR90" s="4"/>
      <c r="EXS90" s="4"/>
      <c r="EXT90" s="4"/>
      <c r="EXU90" s="4"/>
      <c r="EXV90" s="4"/>
      <c r="EXW90" s="4"/>
      <c r="EXX90" s="4"/>
      <c r="EXY90" s="4"/>
      <c r="EXZ90" s="4"/>
      <c r="EYA90" s="4"/>
      <c r="EYB90" s="4"/>
      <c r="EYC90" s="4"/>
      <c r="EYD90" s="4"/>
      <c r="EYE90" s="4"/>
      <c r="EYF90" s="4"/>
      <c r="EYG90" s="4"/>
      <c r="EYH90" s="4"/>
      <c r="EYI90" s="4"/>
      <c r="EYJ90" s="4"/>
      <c r="EYK90" s="4"/>
      <c r="EYL90" s="4"/>
      <c r="EYM90" s="4"/>
      <c r="EYN90" s="4"/>
      <c r="EYO90" s="4"/>
      <c r="EYP90" s="4"/>
      <c r="EYQ90" s="4"/>
      <c r="EYR90" s="4"/>
      <c r="EYS90" s="4"/>
      <c r="EYT90" s="4"/>
      <c r="EYU90" s="4"/>
      <c r="EYV90" s="4"/>
      <c r="EYW90" s="4"/>
      <c r="EYX90" s="4"/>
      <c r="EYY90" s="4"/>
      <c r="EYZ90" s="4"/>
      <c r="EZA90" s="4"/>
      <c r="EZB90" s="4"/>
      <c r="EZC90" s="4"/>
      <c r="EZD90" s="4"/>
      <c r="EZE90" s="4"/>
      <c r="EZF90" s="4"/>
      <c r="EZG90" s="4"/>
      <c r="EZH90" s="4"/>
      <c r="EZI90" s="4"/>
      <c r="EZJ90" s="4"/>
      <c r="EZK90" s="4"/>
      <c r="EZL90" s="4"/>
      <c r="EZM90" s="4"/>
      <c r="EZN90" s="4"/>
      <c r="EZO90" s="4"/>
      <c r="EZP90" s="4"/>
      <c r="EZQ90" s="4"/>
      <c r="EZR90" s="4"/>
      <c r="EZS90" s="4"/>
      <c r="EZT90" s="4"/>
      <c r="EZU90" s="4"/>
      <c r="EZV90" s="4"/>
      <c r="EZW90" s="4"/>
      <c r="EZX90" s="4"/>
      <c r="EZY90" s="4"/>
      <c r="EZZ90" s="4"/>
      <c r="FAA90" s="4"/>
      <c r="FAB90" s="4"/>
      <c r="FAC90" s="4"/>
      <c r="FAD90" s="4"/>
      <c r="FAE90" s="4"/>
      <c r="FAF90" s="4"/>
      <c r="FAG90" s="4"/>
      <c r="FAH90" s="4"/>
      <c r="FAI90" s="4"/>
      <c r="FAJ90" s="4"/>
      <c r="FAK90" s="4"/>
      <c r="FAL90" s="4"/>
      <c r="FAM90" s="4"/>
      <c r="FAN90" s="4"/>
      <c r="FAO90" s="4"/>
      <c r="FAP90" s="4"/>
      <c r="FAQ90" s="4"/>
      <c r="FAR90" s="4"/>
      <c r="FAS90" s="4"/>
      <c r="FAT90" s="4"/>
      <c r="FAU90" s="4"/>
      <c r="FAV90" s="4"/>
      <c r="FAW90" s="4"/>
      <c r="FAX90" s="4"/>
      <c r="FAY90" s="4"/>
      <c r="FAZ90" s="4"/>
      <c r="FBA90" s="4"/>
      <c r="FBB90" s="4"/>
      <c r="FBC90" s="4"/>
      <c r="FBD90" s="4"/>
      <c r="FBE90" s="4"/>
      <c r="FBF90" s="4"/>
      <c r="FBG90" s="4"/>
      <c r="FBH90" s="4"/>
      <c r="FBI90" s="4"/>
      <c r="FBJ90" s="4"/>
      <c r="FBK90" s="4"/>
      <c r="FBL90" s="4"/>
      <c r="FBM90" s="4"/>
      <c r="FBN90" s="4"/>
      <c r="FBO90" s="4"/>
      <c r="FBP90" s="4"/>
      <c r="FBQ90" s="4"/>
      <c r="FBR90" s="4"/>
      <c r="FBS90" s="4"/>
      <c r="FBT90" s="4"/>
      <c r="FBU90" s="4"/>
      <c r="FBV90" s="4"/>
      <c r="FBW90" s="4"/>
      <c r="FBX90" s="4"/>
      <c r="FBY90" s="4"/>
      <c r="FBZ90" s="4"/>
      <c r="FCA90" s="4"/>
      <c r="FCB90" s="4"/>
      <c r="FCC90" s="4"/>
      <c r="FCD90" s="4"/>
      <c r="FCE90" s="4"/>
      <c r="FCF90" s="4"/>
      <c r="FCG90" s="4"/>
      <c r="FCH90" s="4"/>
      <c r="FCI90" s="4"/>
      <c r="FCJ90" s="4"/>
      <c r="FCK90" s="4"/>
      <c r="FCL90" s="4"/>
      <c r="FCM90" s="4"/>
      <c r="FCN90" s="4"/>
      <c r="FCO90" s="4"/>
      <c r="FCP90" s="4"/>
      <c r="FCQ90" s="4"/>
      <c r="FCR90" s="4"/>
      <c r="FCS90" s="4"/>
      <c r="FCT90" s="4"/>
      <c r="FCU90" s="4"/>
      <c r="FCV90" s="4"/>
      <c r="FCW90" s="4"/>
      <c r="FCX90" s="4"/>
      <c r="FCY90" s="4"/>
      <c r="FCZ90" s="4"/>
      <c r="FDA90" s="4"/>
      <c r="FDB90" s="4"/>
      <c r="FDC90" s="4"/>
      <c r="FDD90" s="4"/>
      <c r="FDE90" s="4"/>
      <c r="FDF90" s="4"/>
      <c r="FDG90" s="4"/>
      <c r="FDH90" s="4"/>
      <c r="FDI90" s="4"/>
      <c r="FDJ90" s="4"/>
      <c r="FDK90" s="4"/>
      <c r="FDL90" s="4"/>
      <c r="FDM90" s="4"/>
      <c r="FDN90" s="4"/>
      <c r="FDO90" s="4"/>
      <c r="FDP90" s="4"/>
      <c r="FDQ90" s="4"/>
      <c r="FDR90" s="4"/>
      <c r="FDS90" s="4"/>
      <c r="FDT90" s="4"/>
      <c r="FDU90" s="4"/>
      <c r="FDV90" s="4"/>
      <c r="FDW90" s="4"/>
      <c r="FDX90" s="4"/>
      <c r="FDY90" s="4"/>
      <c r="FDZ90" s="4"/>
      <c r="FEA90" s="4"/>
      <c r="FEB90" s="4"/>
      <c r="FEC90" s="4"/>
      <c r="FED90" s="4"/>
      <c r="FEE90" s="4"/>
      <c r="FEF90" s="4"/>
      <c r="FEG90" s="4"/>
      <c r="FEH90" s="4"/>
      <c r="FEI90" s="4"/>
      <c r="FEJ90" s="4"/>
      <c r="FEK90" s="4"/>
      <c r="FEL90" s="4"/>
      <c r="FEM90" s="4"/>
      <c r="FEN90" s="4"/>
      <c r="FEO90" s="4"/>
      <c r="FEP90" s="4"/>
      <c r="FEQ90" s="4"/>
      <c r="FER90" s="4"/>
      <c r="FES90" s="4"/>
      <c r="FET90" s="4"/>
      <c r="FEU90" s="4"/>
      <c r="FEV90" s="4"/>
      <c r="FEW90" s="4"/>
      <c r="FEX90" s="4"/>
      <c r="FEY90" s="4"/>
      <c r="FEZ90" s="4"/>
      <c r="FFA90" s="4"/>
      <c r="FFB90" s="4"/>
      <c r="FFC90" s="4"/>
      <c r="FFD90" s="4"/>
      <c r="FFE90" s="4"/>
      <c r="FFF90" s="4"/>
      <c r="FFG90" s="4"/>
      <c r="FFH90" s="4"/>
      <c r="FFI90" s="4"/>
      <c r="FFJ90" s="4"/>
      <c r="FFK90" s="4"/>
      <c r="FFL90" s="4"/>
      <c r="FFM90" s="4"/>
      <c r="FFN90" s="4"/>
      <c r="FFO90" s="4"/>
      <c r="FFP90" s="4"/>
      <c r="FFQ90" s="4"/>
      <c r="FFR90" s="4"/>
      <c r="FFS90" s="4"/>
      <c r="FFT90" s="4"/>
      <c r="FFU90" s="4"/>
      <c r="FFV90" s="4"/>
      <c r="FFW90" s="4"/>
      <c r="FFX90" s="4"/>
      <c r="FFY90" s="4"/>
      <c r="FFZ90" s="4"/>
      <c r="FGA90" s="4"/>
      <c r="FGB90" s="4"/>
      <c r="FGC90" s="4"/>
      <c r="FGD90" s="4"/>
      <c r="FGE90" s="4"/>
      <c r="FGF90" s="4"/>
      <c r="FGG90" s="4"/>
      <c r="FGH90" s="4"/>
      <c r="FGI90" s="4"/>
      <c r="FGJ90" s="4"/>
      <c r="FGK90" s="4"/>
      <c r="FGL90" s="4"/>
      <c r="FGM90" s="4"/>
      <c r="FGN90" s="4"/>
      <c r="FGO90" s="4"/>
      <c r="FGP90" s="4"/>
      <c r="FGQ90" s="4"/>
      <c r="FGR90" s="4"/>
      <c r="FGS90" s="4"/>
      <c r="FGT90" s="4"/>
      <c r="FGU90" s="4"/>
      <c r="FGV90" s="4"/>
      <c r="FGW90" s="4"/>
      <c r="FGX90" s="4"/>
      <c r="FGY90" s="4"/>
      <c r="FGZ90" s="4"/>
      <c r="FHA90" s="4"/>
      <c r="FHB90" s="4"/>
      <c r="FHC90" s="4"/>
      <c r="FHD90" s="4"/>
      <c r="FHE90" s="4"/>
      <c r="FHF90" s="4"/>
      <c r="FHG90" s="4"/>
      <c r="FHH90" s="4"/>
      <c r="FHI90" s="4"/>
      <c r="FHJ90" s="4"/>
      <c r="FHK90" s="4"/>
      <c r="FHL90" s="4"/>
      <c r="FHM90" s="4"/>
      <c r="FHN90" s="4"/>
      <c r="FHO90" s="4"/>
      <c r="FHP90" s="4"/>
      <c r="FHQ90" s="4"/>
      <c r="FHR90" s="4"/>
      <c r="FHS90" s="4"/>
      <c r="FHT90" s="4"/>
      <c r="FHU90" s="4"/>
      <c r="FHV90" s="4"/>
      <c r="FHW90" s="4"/>
      <c r="FHX90" s="4"/>
      <c r="FHY90" s="4"/>
      <c r="FHZ90" s="4"/>
      <c r="FIA90" s="4"/>
      <c r="FIB90" s="4"/>
      <c r="FIC90" s="4"/>
      <c r="FID90" s="4"/>
      <c r="FIE90" s="4"/>
      <c r="FIF90" s="4"/>
      <c r="FIG90" s="4"/>
      <c r="FIH90" s="4"/>
      <c r="FII90" s="4"/>
      <c r="FIJ90" s="4"/>
      <c r="FIK90" s="4"/>
      <c r="FIL90" s="4"/>
      <c r="FIM90" s="4"/>
      <c r="FIN90" s="4"/>
      <c r="FIO90" s="4"/>
      <c r="FIP90" s="4"/>
      <c r="FIQ90" s="4"/>
      <c r="FIR90" s="4"/>
      <c r="FIS90" s="4"/>
      <c r="FIT90" s="4"/>
      <c r="FIU90" s="4"/>
      <c r="FIV90" s="4"/>
      <c r="FIW90" s="4"/>
      <c r="FIX90" s="4"/>
      <c r="FIY90" s="4"/>
      <c r="FIZ90" s="4"/>
      <c r="FJA90" s="4"/>
      <c r="FJB90" s="4"/>
      <c r="FJC90" s="4"/>
      <c r="FJD90" s="4"/>
      <c r="FJE90" s="4"/>
      <c r="FJF90" s="4"/>
      <c r="FJG90" s="4"/>
      <c r="FJH90" s="4"/>
      <c r="FJI90" s="4"/>
      <c r="FJJ90" s="4"/>
      <c r="FJK90" s="4"/>
      <c r="FJL90" s="4"/>
      <c r="FJM90" s="4"/>
      <c r="FJN90" s="4"/>
      <c r="FJO90" s="4"/>
      <c r="FJP90" s="4"/>
      <c r="FJQ90" s="4"/>
      <c r="FJR90" s="4"/>
      <c r="FJS90" s="4"/>
      <c r="FJT90" s="4"/>
      <c r="FJU90" s="4"/>
      <c r="FJV90" s="4"/>
      <c r="FJW90" s="4"/>
      <c r="FJX90" s="4"/>
      <c r="FJY90" s="4"/>
      <c r="FJZ90" s="4"/>
      <c r="FKA90" s="4"/>
      <c r="FKB90" s="4"/>
      <c r="FKC90" s="4"/>
      <c r="FKD90" s="4"/>
      <c r="FKE90" s="4"/>
      <c r="FKF90" s="4"/>
      <c r="FKG90" s="4"/>
      <c r="FKH90" s="4"/>
      <c r="FKI90" s="4"/>
      <c r="FKJ90" s="4"/>
      <c r="FKK90" s="4"/>
      <c r="FKL90" s="4"/>
      <c r="FKM90" s="4"/>
      <c r="FKN90" s="4"/>
      <c r="FKO90" s="4"/>
      <c r="FKP90" s="4"/>
      <c r="FKQ90" s="4"/>
      <c r="FKR90" s="4"/>
      <c r="FKS90" s="4"/>
      <c r="FKT90" s="4"/>
      <c r="FKU90" s="4"/>
      <c r="FKV90" s="4"/>
      <c r="FKW90" s="4"/>
      <c r="FKX90" s="4"/>
      <c r="FKY90" s="4"/>
      <c r="FKZ90" s="4"/>
      <c r="FLA90" s="4"/>
      <c r="FLB90" s="4"/>
      <c r="FLC90" s="4"/>
      <c r="FLD90" s="4"/>
      <c r="FLE90" s="4"/>
      <c r="FLF90" s="4"/>
      <c r="FLG90" s="4"/>
      <c r="FLH90" s="4"/>
      <c r="FLI90" s="4"/>
      <c r="FLJ90" s="4"/>
      <c r="FLK90" s="4"/>
      <c r="FLL90" s="4"/>
      <c r="FLM90" s="4"/>
      <c r="FLN90" s="4"/>
      <c r="FLO90" s="4"/>
      <c r="FLP90" s="4"/>
      <c r="FLQ90" s="4"/>
      <c r="FLR90" s="4"/>
      <c r="FLS90" s="4"/>
      <c r="FLT90" s="4"/>
      <c r="FLU90" s="4"/>
      <c r="FLV90" s="4"/>
      <c r="FLW90" s="4"/>
      <c r="FLX90" s="4"/>
      <c r="FLY90" s="4"/>
      <c r="FLZ90" s="4"/>
      <c r="FMA90" s="4"/>
      <c r="FMB90" s="4"/>
      <c r="FMC90" s="4"/>
      <c r="FMD90" s="4"/>
      <c r="FME90" s="4"/>
      <c r="FMF90" s="4"/>
      <c r="FMG90" s="4"/>
      <c r="FMH90" s="4"/>
      <c r="FMI90" s="4"/>
      <c r="FMJ90" s="4"/>
      <c r="FMK90" s="4"/>
      <c r="FML90" s="4"/>
      <c r="FMM90" s="4"/>
      <c r="FMN90" s="4"/>
      <c r="FMO90" s="4"/>
      <c r="FMP90" s="4"/>
      <c r="FMQ90" s="4"/>
      <c r="FMR90" s="4"/>
      <c r="FMS90" s="4"/>
      <c r="FMT90" s="4"/>
      <c r="FMU90" s="4"/>
      <c r="FMV90" s="4"/>
      <c r="FMW90" s="4"/>
      <c r="FMX90" s="4"/>
      <c r="FMY90" s="4"/>
      <c r="FMZ90" s="4"/>
      <c r="FNA90" s="4"/>
      <c r="FNB90" s="4"/>
      <c r="FNC90" s="4"/>
      <c r="FND90" s="4"/>
      <c r="FNE90" s="4"/>
      <c r="FNF90" s="4"/>
      <c r="FNG90" s="4"/>
      <c r="FNH90" s="4"/>
      <c r="FNI90" s="4"/>
      <c r="FNJ90" s="4"/>
      <c r="FNK90" s="4"/>
      <c r="FNL90" s="4"/>
      <c r="FNM90" s="4"/>
      <c r="FNN90" s="4"/>
      <c r="FNO90" s="4"/>
      <c r="FNP90" s="4"/>
      <c r="FNQ90" s="4"/>
      <c r="FNR90" s="4"/>
      <c r="FNS90" s="4"/>
      <c r="FNT90" s="4"/>
      <c r="FNU90" s="4"/>
      <c r="FNV90" s="4"/>
      <c r="FNW90" s="4"/>
      <c r="FNX90" s="4"/>
      <c r="FNY90" s="4"/>
      <c r="FNZ90" s="4"/>
      <c r="FOA90" s="4"/>
      <c r="FOB90" s="4"/>
      <c r="FOC90" s="4"/>
      <c r="FOD90" s="4"/>
      <c r="FOE90" s="4"/>
      <c r="FOF90" s="4"/>
      <c r="FOG90" s="4"/>
      <c r="FOH90" s="4"/>
      <c r="FOI90" s="4"/>
      <c r="FOJ90" s="4"/>
      <c r="FOK90" s="4"/>
      <c r="FOL90" s="4"/>
      <c r="FOM90" s="4"/>
      <c r="FON90" s="4"/>
      <c r="FOO90" s="4"/>
      <c r="FOP90" s="4"/>
      <c r="FOQ90" s="4"/>
      <c r="FOR90" s="4"/>
      <c r="FOS90" s="4"/>
      <c r="FOT90" s="4"/>
      <c r="FOU90" s="4"/>
      <c r="FOV90" s="4"/>
      <c r="FOW90" s="4"/>
      <c r="FOX90" s="4"/>
      <c r="FOY90" s="4"/>
      <c r="FOZ90" s="4"/>
      <c r="FPA90" s="4"/>
      <c r="FPB90" s="4"/>
      <c r="FPC90" s="4"/>
      <c r="FPD90" s="4"/>
      <c r="FPE90" s="4"/>
      <c r="FPF90" s="4"/>
      <c r="FPG90" s="4"/>
      <c r="FPH90" s="4"/>
      <c r="FPI90" s="4"/>
      <c r="FPJ90" s="4"/>
      <c r="FPK90" s="4"/>
      <c r="FPL90" s="4"/>
      <c r="FPM90" s="4"/>
      <c r="FPN90" s="4"/>
      <c r="FPO90" s="4"/>
      <c r="FPP90" s="4"/>
      <c r="FPQ90" s="4"/>
      <c r="FPR90" s="4"/>
      <c r="FPS90" s="4"/>
      <c r="FPT90" s="4"/>
      <c r="FPU90" s="4"/>
      <c r="FPV90" s="4"/>
      <c r="FPW90" s="4"/>
      <c r="FPX90" s="4"/>
      <c r="FPY90" s="4"/>
      <c r="FPZ90" s="4"/>
      <c r="FQA90" s="4"/>
      <c r="FQB90" s="4"/>
      <c r="FQC90" s="4"/>
      <c r="FQD90" s="4"/>
      <c r="FQE90" s="4"/>
      <c r="FQF90" s="4"/>
      <c r="FQG90" s="4"/>
      <c r="FQH90" s="4"/>
      <c r="FQI90" s="4"/>
      <c r="FQJ90" s="4"/>
      <c r="FQK90" s="4"/>
      <c r="FQL90" s="4"/>
      <c r="FQM90" s="4"/>
      <c r="FQN90" s="4"/>
      <c r="FQO90" s="4"/>
      <c r="FQP90" s="4"/>
      <c r="FQQ90" s="4"/>
      <c r="FQR90" s="4"/>
      <c r="FQS90" s="4"/>
      <c r="FQT90" s="4"/>
      <c r="FQU90" s="4"/>
      <c r="FQV90" s="4"/>
      <c r="FQW90" s="4"/>
      <c r="FQX90" s="4"/>
      <c r="FQY90" s="4"/>
      <c r="FQZ90" s="4"/>
      <c r="FRA90" s="4"/>
      <c r="FRB90" s="4"/>
      <c r="FRC90" s="4"/>
      <c r="FRD90" s="4"/>
      <c r="FRE90" s="4"/>
      <c r="FRF90" s="4"/>
      <c r="FRG90" s="4"/>
      <c r="FRH90" s="4"/>
      <c r="FRI90" s="4"/>
      <c r="FRJ90" s="4"/>
      <c r="FRK90" s="4"/>
      <c r="FRL90" s="4"/>
      <c r="FRM90" s="4"/>
      <c r="FRN90" s="4"/>
      <c r="FRO90" s="4"/>
      <c r="FRP90" s="4"/>
      <c r="FRQ90" s="4"/>
      <c r="FRR90" s="4"/>
      <c r="FRS90" s="4"/>
      <c r="FRT90" s="4"/>
      <c r="FRU90" s="4"/>
      <c r="FRV90" s="4"/>
      <c r="FRW90" s="4"/>
      <c r="FRX90" s="4"/>
      <c r="FRY90" s="4"/>
      <c r="FRZ90" s="4"/>
      <c r="FSA90" s="4"/>
      <c r="FSB90" s="4"/>
      <c r="FSC90" s="4"/>
      <c r="FSD90" s="4"/>
      <c r="FSE90" s="4"/>
      <c r="FSF90" s="4"/>
      <c r="FSG90" s="4"/>
      <c r="FSH90" s="4"/>
      <c r="FSI90" s="4"/>
      <c r="FSJ90" s="4"/>
      <c r="FSK90" s="4"/>
      <c r="FSL90" s="4"/>
      <c r="FSM90" s="4"/>
      <c r="FSN90" s="4"/>
      <c r="FSO90" s="4"/>
      <c r="FSP90" s="4"/>
      <c r="FSQ90" s="4"/>
      <c r="FSR90" s="4"/>
      <c r="FSS90" s="4"/>
      <c r="FST90" s="4"/>
      <c r="FSU90" s="4"/>
      <c r="FSV90" s="4"/>
      <c r="FSW90" s="4"/>
      <c r="FSX90" s="4"/>
      <c r="FSY90" s="4"/>
      <c r="FSZ90" s="4"/>
      <c r="FTA90" s="4"/>
      <c r="FTB90" s="4"/>
      <c r="FTC90" s="4"/>
      <c r="FTD90" s="4"/>
      <c r="FTE90" s="4"/>
      <c r="FTF90" s="4"/>
      <c r="FTG90" s="4"/>
      <c r="FTH90" s="4"/>
      <c r="FTI90" s="4"/>
      <c r="FTJ90" s="4"/>
      <c r="FTK90" s="4"/>
      <c r="FTL90" s="4"/>
      <c r="FTM90" s="4"/>
      <c r="FTN90" s="4"/>
      <c r="FTO90" s="4"/>
      <c r="FTP90" s="4"/>
      <c r="FTQ90" s="4"/>
      <c r="FTR90" s="4"/>
      <c r="FTS90" s="4"/>
      <c r="FTT90" s="4"/>
      <c r="FTU90" s="4"/>
      <c r="FTV90" s="4"/>
      <c r="FTW90" s="4"/>
      <c r="FTX90" s="4"/>
      <c r="FTY90" s="4"/>
      <c r="FTZ90" s="4"/>
      <c r="FUA90" s="4"/>
      <c r="FUB90" s="4"/>
      <c r="FUC90" s="4"/>
      <c r="FUD90" s="4"/>
      <c r="FUE90" s="4"/>
      <c r="FUF90" s="4"/>
      <c r="FUG90" s="4"/>
      <c r="FUH90" s="4"/>
      <c r="FUI90" s="4"/>
      <c r="FUJ90" s="4"/>
      <c r="FUK90" s="4"/>
      <c r="FUL90" s="4"/>
      <c r="FUM90" s="4"/>
      <c r="FUN90" s="4"/>
      <c r="FUO90" s="4"/>
      <c r="FUP90" s="4"/>
      <c r="FUQ90" s="4"/>
      <c r="FUR90" s="4"/>
      <c r="FUS90" s="4"/>
      <c r="FUT90" s="4"/>
      <c r="FUU90" s="4"/>
      <c r="FUV90" s="4"/>
      <c r="FUW90" s="4"/>
      <c r="FUX90" s="4"/>
      <c r="FUY90" s="4"/>
      <c r="FUZ90" s="4"/>
      <c r="FVA90" s="4"/>
      <c r="FVB90" s="4"/>
      <c r="FVC90" s="4"/>
      <c r="FVD90" s="4"/>
      <c r="FVE90" s="4"/>
      <c r="FVF90" s="4"/>
      <c r="FVG90" s="4"/>
      <c r="FVH90" s="4"/>
      <c r="FVI90" s="4"/>
      <c r="FVJ90" s="4"/>
      <c r="FVK90" s="4"/>
      <c r="FVL90" s="4"/>
      <c r="FVM90" s="4"/>
      <c r="FVN90" s="4"/>
      <c r="FVO90" s="4"/>
      <c r="FVP90" s="4"/>
      <c r="FVQ90" s="4"/>
      <c r="FVR90" s="4"/>
      <c r="FVS90" s="4"/>
      <c r="FVT90" s="4"/>
      <c r="FVU90" s="4"/>
      <c r="FVV90" s="4"/>
      <c r="FVW90" s="4"/>
      <c r="FVX90" s="4"/>
      <c r="FVY90" s="4"/>
      <c r="FVZ90" s="4"/>
      <c r="FWA90" s="4"/>
      <c r="FWB90" s="4"/>
      <c r="FWC90" s="4"/>
      <c r="FWD90" s="4"/>
      <c r="FWE90" s="4"/>
      <c r="FWF90" s="4"/>
      <c r="FWG90" s="4"/>
      <c r="FWH90" s="4"/>
      <c r="FWI90" s="4"/>
      <c r="FWJ90" s="4"/>
      <c r="FWK90" s="4"/>
      <c r="FWL90" s="4"/>
      <c r="FWM90" s="4"/>
      <c r="FWN90" s="4"/>
      <c r="FWO90" s="4"/>
      <c r="FWP90" s="4"/>
      <c r="FWQ90" s="4"/>
      <c r="FWR90" s="4"/>
      <c r="FWS90" s="4"/>
      <c r="FWT90" s="4"/>
      <c r="FWU90" s="4"/>
      <c r="FWV90" s="4"/>
      <c r="FWW90" s="4"/>
      <c r="FWX90" s="4"/>
      <c r="FWY90" s="4"/>
      <c r="FWZ90" s="4"/>
      <c r="FXA90" s="4"/>
      <c r="FXB90" s="4"/>
      <c r="FXC90" s="4"/>
      <c r="FXD90" s="4"/>
      <c r="FXE90" s="4"/>
      <c r="FXF90" s="4"/>
      <c r="FXG90" s="4"/>
      <c r="FXH90" s="4"/>
      <c r="FXI90" s="4"/>
      <c r="FXJ90" s="4"/>
      <c r="FXK90" s="4"/>
      <c r="FXL90" s="4"/>
      <c r="FXM90" s="4"/>
      <c r="FXN90" s="4"/>
      <c r="FXO90" s="4"/>
      <c r="FXP90" s="4"/>
      <c r="FXQ90" s="4"/>
      <c r="FXR90" s="4"/>
      <c r="FXS90" s="4"/>
      <c r="FXT90" s="4"/>
      <c r="FXU90" s="4"/>
      <c r="FXV90" s="4"/>
      <c r="FXW90" s="4"/>
      <c r="FXX90" s="4"/>
      <c r="FXY90" s="4"/>
      <c r="FXZ90" s="4"/>
      <c r="FYA90" s="4"/>
      <c r="FYB90" s="4"/>
      <c r="FYC90" s="4"/>
      <c r="FYD90" s="4"/>
      <c r="FYE90" s="4"/>
      <c r="FYF90" s="4"/>
      <c r="FYG90" s="4"/>
      <c r="FYH90" s="4"/>
      <c r="FYI90" s="4"/>
      <c r="FYJ90" s="4"/>
      <c r="FYK90" s="4"/>
      <c r="FYL90" s="4"/>
      <c r="FYM90" s="4"/>
      <c r="FYN90" s="4"/>
      <c r="FYO90" s="4"/>
      <c r="FYP90" s="4"/>
      <c r="FYQ90" s="4"/>
      <c r="FYR90" s="4"/>
      <c r="FYS90" s="4"/>
      <c r="FYT90" s="4"/>
      <c r="FYU90" s="4"/>
      <c r="FYV90" s="4"/>
      <c r="FYW90" s="4"/>
      <c r="FYX90" s="4"/>
      <c r="FYY90" s="4"/>
      <c r="FYZ90" s="4"/>
      <c r="FZA90" s="4"/>
      <c r="FZB90" s="4"/>
      <c r="FZC90" s="4"/>
      <c r="FZD90" s="4"/>
      <c r="FZE90" s="4"/>
      <c r="FZF90" s="4"/>
      <c r="FZG90" s="4"/>
      <c r="FZH90" s="4"/>
      <c r="FZI90" s="4"/>
      <c r="FZJ90" s="4"/>
      <c r="FZK90" s="4"/>
      <c r="FZL90" s="4"/>
      <c r="FZM90" s="4"/>
      <c r="FZN90" s="4"/>
      <c r="FZO90" s="4"/>
      <c r="FZP90" s="4"/>
      <c r="FZQ90" s="4"/>
      <c r="FZR90" s="4"/>
      <c r="FZS90" s="4"/>
      <c r="FZT90" s="4"/>
      <c r="FZU90" s="4"/>
      <c r="FZV90" s="4"/>
      <c r="FZW90" s="4"/>
      <c r="FZX90" s="4"/>
      <c r="FZY90" s="4"/>
      <c r="FZZ90" s="4"/>
      <c r="GAA90" s="4"/>
      <c r="GAB90" s="4"/>
      <c r="GAC90" s="4"/>
      <c r="GAD90" s="4"/>
      <c r="GAE90" s="4"/>
      <c r="GAF90" s="4"/>
      <c r="GAG90" s="4"/>
      <c r="GAH90" s="4"/>
      <c r="GAI90" s="4"/>
      <c r="GAJ90" s="4"/>
      <c r="GAK90" s="4"/>
      <c r="GAL90" s="4"/>
      <c r="GAM90" s="4"/>
      <c r="GAN90" s="4"/>
      <c r="GAO90" s="4"/>
      <c r="GAP90" s="4"/>
      <c r="GAQ90" s="4"/>
      <c r="GAR90" s="4"/>
      <c r="GAS90" s="4"/>
      <c r="GAT90" s="4"/>
      <c r="GAU90" s="4"/>
      <c r="GAV90" s="4"/>
      <c r="GAW90" s="4"/>
      <c r="GAX90" s="4"/>
      <c r="GAY90" s="4"/>
      <c r="GAZ90" s="4"/>
      <c r="GBA90" s="4"/>
      <c r="GBB90" s="4"/>
      <c r="GBC90" s="4"/>
      <c r="GBD90" s="4"/>
      <c r="GBE90" s="4"/>
      <c r="GBF90" s="4"/>
      <c r="GBG90" s="4"/>
      <c r="GBH90" s="4"/>
      <c r="GBI90" s="4"/>
      <c r="GBJ90" s="4"/>
      <c r="GBK90" s="4"/>
      <c r="GBL90" s="4"/>
      <c r="GBM90" s="4"/>
      <c r="GBN90" s="4"/>
      <c r="GBO90" s="4"/>
      <c r="GBP90" s="4"/>
      <c r="GBQ90" s="4"/>
      <c r="GBR90" s="4"/>
      <c r="GBS90" s="4"/>
      <c r="GBT90" s="4"/>
      <c r="GBU90" s="4"/>
      <c r="GBV90" s="4"/>
      <c r="GBW90" s="4"/>
      <c r="GBX90" s="4"/>
      <c r="GBY90" s="4"/>
      <c r="GBZ90" s="4"/>
      <c r="GCA90" s="4"/>
      <c r="GCB90" s="4"/>
      <c r="GCC90" s="4"/>
      <c r="GCD90" s="4"/>
      <c r="GCE90" s="4"/>
      <c r="GCF90" s="4"/>
      <c r="GCG90" s="4"/>
      <c r="GCH90" s="4"/>
      <c r="GCI90" s="4"/>
      <c r="GCJ90" s="4"/>
      <c r="GCK90" s="4"/>
      <c r="GCL90" s="4"/>
      <c r="GCM90" s="4"/>
      <c r="GCN90" s="4"/>
      <c r="GCO90" s="4"/>
      <c r="GCP90" s="4"/>
      <c r="GCQ90" s="4"/>
      <c r="GCR90" s="4"/>
      <c r="GCS90" s="4"/>
      <c r="GCT90" s="4"/>
      <c r="GCU90" s="4"/>
      <c r="GCV90" s="4"/>
      <c r="GCW90" s="4"/>
      <c r="GCX90" s="4"/>
      <c r="GCY90" s="4"/>
      <c r="GCZ90" s="4"/>
      <c r="GDA90" s="4"/>
      <c r="GDB90" s="4"/>
      <c r="GDC90" s="4"/>
      <c r="GDD90" s="4"/>
      <c r="GDE90" s="4"/>
      <c r="GDF90" s="4"/>
      <c r="GDG90" s="4"/>
      <c r="GDH90" s="4"/>
      <c r="GDI90" s="4"/>
      <c r="GDJ90" s="4"/>
      <c r="GDK90" s="4"/>
      <c r="GDL90" s="4"/>
      <c r="GDM90" s="4"/>
      <c r="GDN90" s="4"/>
      <c r="GDO90" s="4"/>
      <c r="GDP90" s="4"/>
      <c r="GDQ90" s="4"/>
      <c r="GDR90" s="4"/>
      <c r="GDS90" s="4"/>
      <c r="GDT90" s="4"/>
      <c r="GDU90" s="4"/>
      <c r="GDV90" s="4"/>
      <c r="GDW90" s="4"/>
      <c r="GDX90" s="4"/>
      <c r="GDY90" s="4"/>
      <c r="GDZ90" s="4"/>
      <c r="GEA90" s="4"/>
      <c r="GEB90" s="4"/>
      <c r="GEC90" s="4"/>
      <c r="GED90" s="4"/>
      <c r="GEE90" s="4"/>
      <c r="GEF90" s="4"/>
      <c r="GEG90" s="4"/>
      <c r="GEH90" s="4"/>
      <c r="GEI90" s="4"/>
      <c r="GEJ90" s="4"/>
      <c r="GEK90" s="4"/>
      <c r="GEL90" s="4"/>
      <c r="GEM90" s="4"/>
      <c r="GEN90" s="4"/>
      <c r="GEO90" s="4"/>
      <c r="GEP90" s="4"/>
      <c r="GEQ90" s="4"/>
      <c r="GER90" s="4"/>
      <c r="GES90" s="4"/>
      <c r="GET90" s="4"/>
      <c r="GEU90" s="4"/>
      <c r="GEV90" s="4"/>
      <c r="GEW90" s="4"/>
      <c r="GEX90" s="4"/>
      <c r="GEY90" s="4"/>
      <c r="GEZ90" s="4"/>
      <c r="GFA90" s="4"/>
      <c r="GFB90" s="4"/>
      <c r="GFC90" s="4"/>
      <c r="GFD90" s="4"/>
      <c r="GFE90" s="4"/>
      <c r="GFF90" s="4"/>
      <c r="GFG90" s="4"/>
      <c r="GFH90" s="4"/>
      <c r="GFI90" s="4"/>
      <c r="GFJ90" s="4"/>
      <c r="GFK90" s="4"/>
      <c r="GFL90" s="4"/>
      <c r="GFM90" s="4"/>
      <c r="GFN90" s="4"/>
      <c r="GFO90" s="4"/>
      <c r="GFP90" s="4"/>
      <c r="GFQ90" s="4"/>
      <c r="GFR90" s="4"/>
      <c r="GFS90" s="4"/>
      <c r="GFT90" s="4"/>
      <c r="GFU90" s="4"/>
      <c r="GFV90" s="4"/>
      <c r="GFW90" s="4"/>
      <c r="GFX90" s="4"/>
      <c r="GFY90" s="4"/>
      <c r="GFZ90" s="4"/>
      <c r="GGA90" s="4"/>
      <c r="GGB90" s="4"/>
      <c r="GGC90" s="4"/>
      <c r="GGD90" s="4"/>
      <c r="GGE90" s="4"/>
      <c r="GGF90" s="4"/>
      <c r="GGG90" s="4"/>
      <c r="GGH90" s="4"/>
      <c r="GGI90" s="4"/>
      <c r="GGJ90" s="4"/>
      <c r="GGK90" s="4"/>
      <c r="GGL90" s="4"/>
      <c r="GGM90" s="4"/>
      <c r="GGN90" s="4"/>
      <c r="GGO90" s="4"/>
      <c r="GGP90" s="4"/>
      <c r="GGQ90" s="4"/>
      <c r="GGR90" s="4"/>
      <c r="GGS90" s="4"/>
      <c r="GGT90" s="4"/>
      <c r="GGU90" s="4"/>
      <c r="GGV90" s="4"/>
      <c r="GGW90" s="4"/>
      <c r="GGX90" s="4"/>
      <c r="GGY90" s="4"/>
      <c r="GGZ90" s="4"/>
      <c r="GHA90" s="4"/>
      <c r="GHB90" s="4"/>
      <c r="GHC90" s="4"/>
      <c r="GHD90" s="4"/>
      <c r="GHE90" s="4"/>
      <c r="GHF90" s="4"/>
      <c r="GHG90" s="4"/>
      <c r="GHH90" s="4"/>
      <c r="GHI90" s="4"/>
      <c r="GHJ90" s="4"/>
      <c r="GHK90" s="4"/>
      <c r="GHL90" s="4"/>
      <c r="GHM90" s="4"/>
      <c r="GHN90" s="4"/>
      <c r="GHO90" s="4"/>
      <c r="GHP90" s="4"/>
      <c r="GHQ90" s="4"/>
      <c r="GHR90" s="4"/>
      <c r="GHS90" s="4"/>
      <c r="GHT90" s="4"/>
      <c r="GHU90" s="4"/>
      <c r="GHV90" s="4"/>
      <c r="GHW90" s="4"/>
      <c r="GHX90" s="4"/>
      <c r="GHY90" s="4"/>
      <c r="GHZ90" s="4"/>
      <c r="GIA90" s="4"/>
      <c r="GIB90" s="4"/>
      <c r="GIC90" s="4"/>
      <c r="GID90" s="4"/>
      <c r="GIE90" s="4"/>
      <c r="GIF90" s="4"/>
      <c r="GIG90" s="4"/>
      <c r="GIH90" s="4"/>
      <c r="GII90" s="4"/>
      <c r="GIJ90" s="4"/>
      <c r="GIK90" s="4"/>
      <c r="GIL90" s="4"/>
      <c r="GIM90" s="4"/>
      <c r="GIN90" s="4"/>
      <c r="GIO90" s="4"/>
      <c r="GIP90" s="4"/>
      <c r="GIQ90" s="4"/>
      <c r="GIR90" s="4"/>
      <c r="GIS90" s="4"/>
      <c r="GIT90" s="4"/>
      <c r="GIU90" s="4"/>
      <c r="GIV90" s="4"/>
      <c r="GIW90" s="4"/>
      <c r="GIX90" s="4"/>
      <c r="GIY90" s="4"/>
      <c r="GIZ90" s="4"/>
      <c r="GJA90" s="4"/>
      <c r="GJB90" s="4"/>
      <c r="GJC90" s="4"/>
      <c r="GJD90" s="4"/>
      <c r="GJE90" s="4"/>
      <c r="GJF90" s="4"/>
      <c r="GJG90" s="4"/>
      <c r="GJH90" s="4"/>
      <c r="GJI90" s="4"/>
      <c r="GJJ90" s="4"/>
      <c r="GJK90" s="4"/>
      <c r="GJL90" s="4"/>
      <c r="GJM90" s="4"/>
      <c r="GJN90" s="4"/>
      <c r="GJO90" s="4"/>
      <c r="GJP90" s="4"/>
      <c r="GJQ90" s="4"/>
      <c r="GJR90" s="4"/>
      <c r="GJS90" s="4"/>
      <c r="GJT90" s="4"/>
      <c r="GJU90" s="4"/>
      <c r="GJV90" s="4"/>
      <c r="GJW90" s="4"/>
      <c r="GJX90" s="4"/>
      <c r="GJY90" s="4"/>
      <c r="GJZ90" s="4"/>
      <c r="GKA90" s="4"/>
      <c r="GKB90" s="4"/>
      <c r="GKC90" s="4"/>
      <c r="GKD90" s="4"/>
      <c r="GKE90" s="4"/>
      <c r="GKF90" s="4"/>
      <c r="GKG90" s="4"/>
      <c r="GKH90" s="4"/>
      <c r="GKI90" s="4"/>
      <c r="GKJ90" s="4"/>
      <c r="GKK90" s="4"/>
      <c r="GKL90" s="4"/>
      <c r="GKM90" s="4"/>
      <c r="GKN90" s="4"/>
      <c r="GKO90" s="4"/>
      <c r="GKP90" s="4"/>
      <c r="GKQ90" s="4"/>
      <c r="GKR90" s="4"/>
      <c r="GKS90" s="4"/>
      <c r="GKT90" s="4"/>
      <c r="GKU90" s="4"/>
      <c r="GKV90" s="4"/>
      <c r="GKW90" s="4"/>
      <c r="GKX90" s="4"/>
      <c r="GKY90" s="4"/>
      <c r="GKZ90" s="4"/>
      <c r="GLA90" s="4"/>
      <c r="GLB90" s="4"/>
      <c r="GLC90" s="4"/>
      <c r="GLD90" s="4"/>
      <c r="GLE90" s="4"/>
      <c r="GLF90" s="4"/>
      <c r="GLG90" s="4"/>
      <c r="GLH90" s="4"/>
      <c r="GLI90" s="4"/>
      <c r="GLJ90" s="4"/>
      <c r="GLK90" s="4"/>
      <c r="GLL90" s="4"/>
      <c r="GLM90" s="4"/>
      <c r="GLN90" s="4"/>
      <c r="GLO90" s="4"/>
      <c r="GLP90" s="4"/>
      <c r="GLQ90" s="4"/>
      <c r="GLR90" s="4"/>
      <c r="GLS90" s="4"/>
      <c r="GLT90" s="4"/>
      <c r="GLU90" s="4"/>
      <c r="GLV90" s="4"/>
      <c r="GLW90" s="4"/>
      <c r="GLX90" s="4"/>
      <c r="GLY90" s="4"/>
      <c r="GLZ90" s="4"/>
      <c r="GMA90" s="4"/>
      <c r="GMB90" s="4"/>
      <c r="GMC90" s="4"/>
      <c r="GMD90" s="4"/>
      <c r="GME90" s="4"/>
      <c r="GMF90" s="4"/>
      <c r="GMG90" s="4"/>
      <c r="GMH90" s="4"/>
      <c r="GMI90" s="4"/>
      <c r="GMJ90" s="4"/>
      <c r="GMK90" s="4"/>
      <c r="GML90" s="4"/>
      <c r="GMM90" s="4"/>
      <c r="GMN90" s="4"/>
      <c r="GMO90" s="4"/>
      <c r="GMP90" s="4"/>
      <c r="GMQ90" s="4"/>
      <c r="GMR90" s="4"/>
      <c r="GMS90" s="4"/>
      <c r="GMT90" s="4"/>
      <c r="GMU90" s="4"/>
      <c r="GMV90" s="4"/>
      <c r="GMW90" s="4"/>
      <c r="GMX90" s="4"/>
      <c r="GMY90" s="4"/>
      <c r="GMZ90" s="4"/>
      <c r="GNA90" s="4"/>
      <c r="GNB90" s="4"/>
      <c r="GNC90" s="4"/>
      <c r="GND90" s="4"/>
      <c r="GNE90" s="4"/>
      <c r="GNF90" s="4"/>
      <c r="GNG90" s="4"/>
      <c r="GNH90" s="4"/>
      <c r="GNI90" s="4"/>
      <c r="GNJ90" s="4"/>
      <c r="GNK90" s="4"/>
      <c r="GNL90" s="4"/>
      <c r="GNM90" s="4"/>
      <c r="GNN90" s="4"/>
      <c r="GNO90" s="4"/>
      <c r="GNP90" s="4"/>
      <c r="GNQ90" s="4"/>
      <c r="GNR90" s="4"/>
      <c r="GNS90" s="4"/>
      <c r="GNT90" s="4"/>
      <c r="GNU90" s="4"/>
      <c r="GNV90" s="4"/>
      <c r="GNW90" s="4"/>
      <c r="GNX90" s="4"/>
      <c r="GNY90" s="4"/>
      <c r="GNZ90" s="4"/>
      <c r="GOA90" s="4"/>
      <c r="GOB90" s="4"/>
      <c r="GOC90" s="4"/>
      <c r="GOD90" s="4"/>
      <c r="GOE90" s="4"/>
      <c r="GOF90" s="4"/>
      <c r="GOG90" s="4"/>
      <c r="GOH90" s="4"/>
      <c r="GOI90" s="4"/>
      <c r="GOJ90" s="4"/>
      <c r="GOK90" s="4"/>
      <c r="GOL90" s="4"/>
      <c r="GOM90" s="4"/>
      <c r="GON90" s="4"/>
      <c r="GOO90" s="4"/>
      <c r="GOP90" s="4"/>
      <c r="GOQ90" s="4"/>
      <c r="GOR90" s="4"/>
      <c r="GOS90" s="4"/>
      <c r="GOT90" s="4"/>
      <c r="GOU90" s="4"/>
      <c r="GOV90" s="4"/>
      <c r="GOW90" s="4"/>
      <c r="GOX90" s="4"/>
      <c r="GOY90" s="4"/>
      <c r="GOZ90" s="4"/>
      <c r="GPA90" s="4"/>
      <c r="GPB90" s="4"/>
      <c r="GPC90" s="4"/>
      <c r="GPD90" s="4"/>
      <c r="GPE90" s="4"/>
      <c r="GPF90" s="4"/>
      <c r="GPG90" s="4"/>
      <c r="GPH90" s="4"/>
      <c r="GPI90" s="4"/>
      <c r="GPJ90" s="4"/>
      <c r="GPK90" s="4"/>
      <c r="GPL90" s="4"/>
      <c r="GPM90" s="4"/>
      <c r="GPN90" s="4"/>
      <c r="GPO90" s="4"/>
      <c r="GPP90" s="4"/>
      <c r="GPQ90" s="4"/>
      <c r="GPR90" s="4"/>
      <c r="GPS90" s="4"/>
      <c r="GPT90" s="4"/>
      <c r="GPU90" s="4"/>
      <c r="GPV90" s="4"/>
      <c r="GPW90" s="4"/>
      <c r="GPX90" s="4"/>
      <c r="GPY90" s="4"/>
      <c r="GPZ90" s="4"/>
      <c r="GQA90" s="4"/>
      <c r="GQB90" s="4"/>
      <c r="GQC90" s="4"/>
      <c r="GQD90" s="4"/>
      <c r="GQE90" s="4"/>
      <c r="GQF90" s="4"/>
      <c r="GQG90" s="4"/>
      <c r="GQH90" s="4"/>
      <c r="GQI90" s="4"/>
      <c r="GQJ90" s="4"/>
      <c r="GQK90" s="4"/>
      <c r="GQL90" s="4"/>
      <c r="GQM90" s="4"/>
      <c r="GQN90" s="4"/>
      <c r="GQO90" s="4"/>
      <c r="GQP90" s="4"/>
      <c r="GQQ90" s="4"/>
      <c r="GQR90" s="4"/>
      <c r="GQS90" s="4"/>
      <c r="GQT90" s="4"/>
      <c r="GQU90" s="4"/>
      <c r="GQV90" s="4"/>
      <c r="GQW90" s="4"/>
      <c r="GQX90" s="4"/>
      <c r="GQY90" s="4"/>
      <c r="GQZ90" s="4"/>
      <c r="GRA90" s="4"/>
      <c r="GRB90" s="4"/>
      <c r="GRC90" s="4"/>
      <c r="GRD90" s="4"/>
      <c r="GRE90" s="4"/>
      <c r="GRF90" s="4"/>
      <c r="GRG90" s="4"/>
      <c r="GRH90" s="4"/>
      <c r="GRI90" s="4"/>
      <c r="GRJ90" s="4"/>
      <c r="GRK90" s="4"/>
      <c r="GRL90" s="4"/>
      <c r="GRM90" s="4"/>
      <c r="GRN90" s="4"/>
      <c r="GRO90" s="4"/>
      <c r="GRP90" s="4"/>
      <c r="GRQ90" s="4"/>
      <c r="GRR90" s="4"/>
      <c r="GRS90" s="4"/>
      <c r="GRT90" s="4"/>
      <c r="GRU90" s="4"/>
      <c r="GRV90" s="4"/>
      <c r="GRW90" s="4"/>
      <c r="GRX90" s="4"/>
      <c r="GRY90" s="4"/>
      <c r="GRZ90" s="4"/>
      <c r="GSA90" s="4"/>
      <c r="GSB90" s="4"/>
      <c r="GSC90" s="4"/>
      <c r="GSD90" s="4"/>
      <c r="GSE90" s="4"/>
      <c r="GSF90" s="4"/>
      <c r="GSG90" s="4"/>
      <c r="GSH90" s="4"/>
      <c r="GSI90" s="4"/>
      <c r="GSJ90" s="4"/>
      <c r="GSK90" s="4"/>
      <c r="GSL90" s="4"/>
      <c r="GSM90" s="4"/>
      <c r="GSN90" s="4"/>
      <c r="GSO90" s="4"/>
      <c r="GSP90" s="4"/>
      <c r="GSQ90" s="4"/>
      <c r="GSR90" s="4"/>
      <c r="GSS90" s="4"/>
      <c r="GST90" s="4"/>
      <c r="GSU90" s="4"/>
      <c r="GSV90" s="4"/>
      <c r="GSW90" s="4"/>
      <c r="GSX90" s="4"/>
      <c r="GSY90" s="4"/>
      <c r="GSZ90" s="4"/>
      <c r="GTA90" s="4"/>
      <c r="GTB90" s="4"/>
      <c r="GTC90" s="4"/>
      <c r="GTD90" s="4"/>
      <c r="GTE90" s="4"/>
      <c r="GTF90" s="4"/>
      <c r="GTG90" s="4"/>
      <c r="GTH90" s="4"/>
      <c r="GTI90" s="4"/>
      <c r="GTJ90" s="4"/>
      <c r="GTK90" s="4"/>
      <c r="GTL90" s="4"/>
      <c r="GTM90" s="4"/>
      <c r="GTN90" s="4"/>
      <c r="GTO90" s="4"/>
      <c r="GTP90" s="4"/>
      <c r="GTQ90" s="4"/>
      <c r="GTR90" s="4"/>
      <c r="GTS90" s="4"/>
      <c r="GTT90" s="4"/>
      <c r="GTU90" s="4"/>
      <c r="GTV90" s="4"/>
      <c r="GTW90" s="4"/>
      <c r="GTX90" s="4"/>
      <c r="GTY90" s="4"/>
      <c r="GTZ90" s="4"/>
      <c r="GUA90" s="4"/>
      <c r="GUB90" s="4"/>
      <c r="GUC90" s="4"/>
      <c r="GUD90" s="4"/>
      <c r="GUE90" s="4"/>
      <c r="GUF90" s="4"/>
      <c r="GUG90" s="4"/>
      <c r="GUH90" s="4"/>
      <c r="GUI90" s="4"/>
      <c r="GUJ90" s="4"/>
      <c r="GUK90" s="4"/>
      <c r="GUL90" s="4"/>
      <c r="GUM90" s="4"/>
      <c r="GUN90" s="4"/>
      <c r="GUO90" s="4"/>
      <c r="GUP90" s="4"/>
      <c r="GUQ90" s="4"/>
      <c r="GUR90" s="4"/>
      <c r="GUS90" s="4"/>
      <c r="GUT90" s="4"/>
      <c r="GUU90" s="4"/>
      <c r="GUV90" s="4"/>
      <c r="GUW90" s="4"/>
      <c r="GUX90" s="4"/>
      <c r="GUY90" s="4"/>
      <c r="GUZ90" s="4"/>
      <c r="GVA90" s="4"/>
      <c r="GVB90" s="4"/>
      <c r="GVC90" s="4"/>
      <c r="GVD90" s="4"/>
      <c r="GVE90" s="4"/>
      <c r="GVF90" s="4"/>
      <c r="GVG90" s="4"/>
      <c r="GVH90" s="4"/>
      <c r="GVI90" s="4"/>
      <c r="GVJ90" s="4"/>
      <c r="GVK90" s="4"/>
      <c r="GVL90" s="4"/>
      <c r="GVM90" s="4"/>
      <c r="GVN90" s="4"/>
      <c r="GVO90" s="4"/>
      <c r="GVP90" s="4"/>
      <c r="GVQ90" s="4"/>
      <c r="GVR90" s="4"/>
      <c r="GVS90" s="4"/>
      <c r="GVT90" s="4"/>
      <c r="GVU90" s="4"/>
      <c r="GVV90" s="4"/>
      <c r="GVW90" s="4"/>
      <c r="GVX90" s="4"/>
      <c r="GVY90" s="4"/>
      <c r="GVZ90" s="4"/>
      <c r="GWA90" s="4"/>
      <c r="GWB90" s="4"/>
      <c r="GWC90" s="4"/>
      <c r="GWD90" s="4"/>
      <c r="GWE90" s="4"/>
      <c r="GWF90" s="4"/>
      <c r="GWG90" s="4"/>
      <c r="GWH90" s="4"/>
      <c r="GWI90" s="4"/>
      <c r="GWJ90" s="4"/>
      <c r="GWK90" s="4"/>
      <c r="GWL90" s="4"/>
      <c r="GWM90" s="4"/>
      <c r="GWN90" s="4"/>
      <c r="GWO90" s="4"/>
      <c r="GWP90" s="4"/>
      <c r="GWQ90" s="4"/>
      <c r="GWR90" s="4"/>
      <c r="GWS90" s="4"/>
      <c r="GWT90" s="4"/>
      <c r="GWU90" s="4"/>
      <c r="GWV90" s="4"/>
      <c r="GWW90" s="4"/>
      <c r="GWX90" s="4"/>
      <c r="GWY90" s="4"/>
      <c r="GWZ90" s="4"/>
      <c r="GXA90" s="4"/>
      <c r="GXB90" s="4"/>
      <c r="GXC90" s="4"/>
      <c r="GXD90" s="4"/>
      <c r="GXE90" s="4"/>
      <c r="GXF90" s="4"/>
      <c r="GXG90" s="4"/>
      <c r="GXH90" s="4"/>
      <c r="GXI90" s="4"/>
      <c r="GXJ90" s="4"/>
      <c r="GXK90" s="4"/>
      <c r="GXL90" s="4"/>
      <c r="GXM90" s="4"/>
      <c r="GXN90" s="4"/>
      <c r="GXO90" s="4"/>
      <c r="GXP90" s="4"/>
      <c r="GXQ90" s="4"/>
      <c r="GXR90" s="4"/>
      <c r="GXS90" s="4"/>
      <c r="GXT90" s="4"/>
      <c r="GXU90" s="4"/>
      <c r="GXV90" s="4"/>
      <c r="GXW90" s="4"/>
      <c r="GXX90" s="4"/>
      <c r="GXY90" s="4"/>
      <c r="GXZ90" s="4"/>
      <c r="GYA90" s="4"/>
      <c r="GYB90" s="4"/>
      <c r="GYC90" s="4"/>
      <c r="GYD90" s="4"/>
      <c r="GYE90" s="4"/>
      <c r="GYF90" s="4"/>
      <c r="GYG90" s="4"/>
      <c r="GYH90" s="4"/>
      <c r="GYI90" s="4"/>
      <c r="GYJ90" s="4"/>
      <c r="GYK90" s="4"/>
      <c r="GYL90" s="4"/>
      <c r="GYM90" s="4"/>
      <c r="GYN90" s="4"/>
      <c r="GYO90" s="4"/>
      <c r="GYP90" s="4"/>
      <c r="GYQ90" s="4"/>
      <c r="GYR90" s="4"/>
      <c r="GYS90" s="4"/>
      <c r="GYT90" s="4"/>
      <c r="GYU90" s="4"/>
      <c r="GYV90" s="4"/>
      <c r="GYW90" s="4"/>
      <c r="GYX90" s="4"/>
      <c r="GYY90" s="4"/>
      <c r="GYZ90" s="4"/>
      <c r="GZA90" s="4"/>
      <c r="GZB90" s="4"/>
      <c r="GZC90" s="4"/>
      <c r="GZD90" s="4"/>
      <c r="GZE90" s="4"/>
      <c r="GZF90" s="4"/>
      <c r="GZG90" s="4"/>
      <c r="GZH90" s="4"/>
      <c r="GZI90" s="4"/>
      <c r="GZJ90" s="4"/>
      <c r="GZK90" s="4"/>
      <c r="GZL90" s="4"/>
      <c r="GZM90" s="4"/>
      <c r="GZN90" s="4"/>
      <c r="GZO90" s="4"/>
      <c r="GZP90" s="4"/>
      <c r="GZQ90" s="4"/>
      <c r="GZR90" s="4"/>
      <c r="GZS90" s="4"/>
      <c r="GZT90" s="4"/>
      <c r="GZU90" s="4"/>
      <c r="GZV90" s="4"/>
      <c r="GZW90" s="4"/>
      <c r="GZX90" s="4"/>
      <c r="GZY90" s="4"/>
      <c r="GZZ90" s="4"/>
      <c r="HAA90" s="4"/>
      <c r="HAB90" s="4"/>
      <c r="HAC90" s="4"/>
      <c r="HAD90" s="4"/>
      <c r="HAE90" s="4"/>
      <c r="HAF90" s="4"/>
      <c r="HAG90" s="4"/>
      <c r="HAH90" s="4"/>
      <c r="HAI90" s="4"/>
      <c r="HAJ90" s="4"/>
      <c r="HAK90" s="4"/>
      <c r="HAL90" s="4"/>
      <c r="HAM90" s="4"/>
      <c r="HAN90" s="4"/>
      <c r="HAO90" s="4"/>
      <c r="HAP90" s="4"/>
      <c r="HAQ90" s="4"/>
      <c r="HAR90" s="4"/>
      <c r="HAS90" s="4"/>
      <c r="HAT90" s="4"/>
      <c r="HAU90" s="4"/>
      <c r="HAV90" s="4"/>
      <c r="HAW90" s="4"/>
      <c r="HAX90" s="4"/>
      <c r="HAY90" s="4"/>
      <c r="HAZ90" s="4"/>
      <c r="HBA90" s="4"/>
      <c r="HBB90" s="4"/>
      <c r="HBC90" s="4"/>
      <c r="HBD90" s="4"/>
      <c r="HBE90" s="4"/>
      <c r="HBF90" s="4"/>
      <c r="HBG90" s="4"/>
      <c r="HBH90" s="4"/>
      <c r="HBI90" s="4"/>
      <c r="HBJ90" s="4"/>
      <c r="HBK90" s="4"/>
      <c r="HBL90" s="4"/>
      <c r="HBM90" s="4"/>
      <c r="HBN90" s="4"/>
      <c r="HBO90" s="4"/>
      <c r="HBP90" s="4"/>
      <c r="HBQ90" s="4"/>
      <c r="HBR90" s="4"/>
      <c r="HBS90" s="4"/>
      <c r="HBT90" s="4"/>
      <c r="HBU90" s="4"/>
      <c r="HBV90" s="4"/>
      <c r="HBW90" s="4"/>
      <c r="HBX90" s="4"/>
      <c r="HBY90" s="4"/>
      <c r="HBZ90" s="4"/>
      <c r="HCA90" s="4"/>
      <c r="HCB90" s="4"/>
      <c r="HCC90" s="4"/>
      <c r="HCD90" s="4"/>
      <c r="HCE90" s="4"/>
      <c r="HCF90" s="4"/>
      <c r="HCG90" s="4"/>
      <c r="HCH90" s="4"/>
      <c r="HCI90" s="4"/>
      <c r="HCJ90" s="4"/>
      <c r="HCK90" s="4"/>
      <c r="HCL90" s="4"/>
      <c r="HCM90" s="4"/>
      <c r="HCN90" s="4"/>
      <c r="HCO90" s="4"/>
      <c r="HCP90" s="4"/>
      <c r="HCQ90" s="4"/>
      <c r="HCR90" s="4"/>
      <c r="HCS90" s="4"/>
      <c r="HCT90" s="4"/>
      <c r="HCU90" s="4"/>
      <c r="HCV90" s="4"/>
      <c r="HCW90" s="4"/>
      <c r="HCX90" s="4"/>
      <c r="HCY90" s="4"/>
      <c r="HCZ90" s="4"/>
      <c r="HDA90" s="4"/>
      <c r="HDB90" s="4"/>
      <c r="HDC90" s="4"/>
      <c r="HDD90" s="4"/>
      <c r="HDE90" s="4"/>
      <c r="HDF90" s="4"/>
      <c r="HDG90" s="4"/>
      <c r="HDH90" s="4"/>
      <c r="HDI90" s="4"/>
      <c r="HDJ90" s="4"/>
      <c r="HDK90" s="4"/>
      <c r="HDL90" s="4"/>
      <c r="HDM90" s="4"/>
      <c r="HDN90" s="4"/>
      <c r="HDO90" s="4"/>
      <c r="HDP90" s="4"/>
      <c r="HDQ90" s="4"/>
      <c r="HDR90" s="4"/>
      <c r="HDS90" s="4"/>
      <c r="HDT90" s="4"/>
      <c r="HDU90" s="4"/>
      <c r="HDV90" s="4"/>
      <c r="HDW90" s="4"/>
      <c r="HDX90" s="4"/>
      <c r="HDY90" s="4"/>
      <c r="HDZ90" s="4"/>
      <c r="HEA90" s="4"/>
      <c r="HEB90" s="4"/>
      <c r="HEC90" s="4"/>
      <c r="HED90" s="4"/>
      <c r="HEE90" s="4"/>
      <c r="HEF90" s="4"/>
      <c r="HEG90" s="4"/>
      <c r="HEH90" s="4"/>
      <c r="HEI90" s="4"/>
      <c r="HEJ90" s="4"/>
      <c r="HEK90" s="4"/>
      <c r="HEL90" s="4"/>
      <c r="HEM90" s="4"/>
      <c r="HEN90" s="4"/>
      <c r="HEO90" s="4"/>
      <c r="HEP90" s="4"/>
      <c r="HEQ90" s="4"/>
      <c r="HER90" s="4"/>
      <c r="HES90" s="4"/>
      <c r="HET90" s="4"/>
      <c r="HEU90" s="4"/>
      <c r="HEV90" s="4"/>
      <c r="HEW90" s="4"/>
      <c r="HEX90" s="4"/>
      <c r="HEY90" s="4"/>
      <c r="HEZ90" s="4"/>
      <c r="HFA90" s="4"/>
      <c r="HFB90" s="4"/>
      <c r="HFC90" s="4"/>
      <c r="HFD90" s="4"/>
      <c r="HFE90" s="4"/>
      <c r="HFF90" s="4"/>
      <c r="HFG90" s="4"/>
      <c r="HFH90" s="4"/>
      <c r="HFI90" s="4"/>
      <c r="HFJ90" s="4"/>
      <c r="HFK90" s="4"/>
      <c r="HFL90" s="4"/>
      <c r="HFM90" s="4"/>
      <c r="HFN90" s="4"/>
      <c r="HFO90" s="4"/>
      <c r="HFP90" s="4"/>
      <c r="HFQ90" s="4"/>
      <c r="HFR90" s="4"/>
      <c r="HFS90" s="4"/>
      <c r="HFT90" s="4"/>
      <c r="HFU90" s="4"/>
      <c r="HFV90" s="4"/>
      <c r="HFW90" s="4"/>
      <c r="HFX90" s="4"/>
      <c r="HFY90" s="4"/>
      <c r="HFZ90" s="4"/>
      <c r="HGA90" s="4"/>
      <c r="HGB90" s="4"/>
      <c r="HGC90" s="4"/>
      <c r="HGD90" s="4"/>
      <c r="HGE90" s="4"/>
      <c r="HGF90" s="4"/>
      <c r="HGG90" s="4"/>
      <c r="HGH90" s="4"/>
      <c r="HGI90" s="4"/>
      <c r="HGJ90" s="4"/>
      <c r="HGK90" s="4"/>
      <c r="HGL90" s="4"/>
      <c r="HGM90" s="4"/>
      <c r="HGN90" s="4"/>
      <c r="HGO90" s="4"/>
      <c r="HGP90" s="4"/>
      <c r="HGQ90" s="4"/>
      <c r="HGR90" s="4"/>
      <c r="HGS90" s="4"/>
      <c r="HGT90" s="4"/>
      <c r="HGU90" s="4"/>
      <c r="HGV90" s="4"/>
      <c r="HGW90" s="4"/>
      <c r="HGX90" s="4"/>
      <c r="HGY90" s="4"/>
      <c r="HGZ90" s="4"/>
      <c r="HHA90" s="4"/>
      <c r="HHB90" s="4"/>
      <c r="HHC90" s="4"/>
      <c r="HHD90" s="4"/>
      <c r="HHE90" s="4"/>
      <c r="HHF90" s="4"/>
      <c r="HHG90" s="4"/>
      <c r="HHH90" s="4"/>
      <c r="HHI90" s="4"/>
      <c r="HHJ90" s="4"/>
      <c r="HHK90" s="4"/>
      <c r="HHL90" s="4"/>
      <c r="HHM90" s="4"/>
      <c r="HHN90" s="4"/>
      <c r="HHO90" s="4"/>
      <c r="HHP90" s="4"/>
      <c r="HHQ90" s="4"/>
      <c r="HHR90" s="4"/>
      <c r="HHS90" s="4"/>
      <c r="HHT90" s="4"/>
      <c r="HHU90" s="4"/>
      <c r="HHV90" s="4"/>
      <c r="HHW90" s="4"/>
      <c r="HHX90" s="4"/>
      <c r="HHY90" s="4"/>
      <c r="HHZ90" s="4"/>
      <c r="HIA90" s="4"/>
      <c r="HIB90" s="4"/>
      <c r="HIC90" s="4"/>
      <c r="HID90" s="4"/>
      <c r="HIE90" s="4"/>
      <c r="HIF90" s="4"/>
      <c r="HIG90" s="4"/>
      <c r="HIH90" s="4"/>
      <c r="HII90" s="4"/>
      <c r="HIJ90" s="4"/>
      <c r="HIK90" s="4"/>
      <c r="HIL90" s="4"/>
      <c r="HIM90" s="4"/>
      <c r="HIN90" s="4"/>
      <c r="HIO90" s="4"/>
      <c r="HIP90" s="4"/>
      <c r="HIQ90" s="4"/>
      <c r="HIR90" s="4"/>
      <c r="HIS90" s="4"/>
      <c r="HIT90" s="4"/>
      <c r="HIU90" s="4"/>
      <c r="HIV90" s="4"/>
      <c r="HIW90" s="4"/>
      <c r="HIX90" s="4"/>
      <c r="HIY90" s="4"/>
      <c r="HIZ90" s="4"/>
      <c r="HJA90" s="4"/>
      <c r="HJB90" s="4"/>
      <c r="HJC90" s="4"/>
      <c r="HJD90" s="4"/>
      <c r="HJE90" s="4"/>
      <c r="HJF90" s="4"/>
      <c r="HJG90" s="4"/>
      <c r="HJH90" s="4"/>
      <c r="HJI90" s="4"/>
      <c r="HJJ90" s="4"/>
      <c r="HJK90" s="4"/>
      <c r="HJL90" s="4"/>
      <c r="HJM90" s="4"/>
      <c r="HJN90" s="4"/>
      <c r="HJO90" s="4"/>
      <c r="HJP90" s="4"/>
      <c r="HJQ90" s="4"/>
      <c r="HJR90" s="4"/>
      <c r="HJS90" s="4"/>
      <c r="HJT90" s="4"/>
      <c r="HJU90" s="4"/>
      <c r="HJV90" s="4"/>
      <c r="HJW90" s="4"/>
      <c r="HJX90" s="4"/>
      <c r="HJY90" s="4"/>
      <c r="HJZ90" s="4"/>
      <c r="HKA90" s="4"/>
      <c r="HKB90" s="4"/>
      <c r="HKC90" s="4"/>
      <c r="HKD90" s="4"/>
      <c r="HKE90" s="4"/>
      <c r="HKF90" s="4"/>
      <c r="HKG90" s="4"/>
      <c r="HKH90" s="4"/>
      <c r="HKI90" s="4"/>
      <c r="HKJ90" s="4"/>
      <c r="HKK90" s="4"/>
      <c r="HKL90" s="4"/>
      <c r="HKM90" s="4"/>
      <c r="HKN90" s="4"/>
      <c r="HKO90" s="4"/>
      <c r="HKP90" s="4"/>
      <c r="HKQ90" s="4"/>
      <c r="HKR90" s="4"/>
      <c r="HKS90" s="4"/>
      <c r="HKT90" s="4"/>
      <c r="HKU90" s="4"/>
      <c r="HKV90" s="4"/>
      <c r="HKW90" s="4"/>
      <c r="HKX90" s="4"/>
      <c r="HKY90" s="4"/>
      <c r="HKZ90" s="4"/>
      <c r="HLA90" s="4"/>
      <c r="HLB90" s="4"/>
      <c r="HLC90" s="4"/>
      <c r="HLD90" s="4"/>
      <c r="HLE90" s="4"/>
      <c r="HLF90" s="4"/>
      <c r="HLG90" s="4"/>
      <c r="HLH90" s="4"/>
      <c r="HLI90" s="4"/>
      <c r="HLJ90" s="4"/>
      <c r="HLK90" s="4"/>
      <c r="HLL90" s="4"/>
      <c r="HLM90" s="4"/>
      <c r="HLN90" s="4"/>
      <c r="HLO90" s="4"/>
      <c r="HLP90" s="4"/>
      <c r="HLQ90" s="4"/>
      <c r="HLR90" s="4"/>
      <c r="HLS90" s="4"/>
      <c r="HLT90" s="4"/>
      <c r="HLU90" s="4"/>
      <c r="HLV90" s="4"/>
      <c r="HLW90" s="4"/>
      <c r="HLX90" s="4"/>
      <c r="HLY90" s="4"/>
      <c r="HLZ90" s="4"/>
      <c r="HMA90" s="4"/>
      <c r="HMB90" s="4"/>
      <c r="HMC90" s="4"/>
      <c r="HMD90" s="4"/>
      <c r="HME90" s="4"/>
      <c r="HMF90" s="4"/>
      <c r="HMG90" s="4"/>
      <c r="HMH90" s="4"/>
      <c r="HMI90" s="4"/>
      <c r="HMJ90" s="4"/>
      <c r="HMK90" s="4"/>
      <c r="HML90" s="4"/>
      <c r="HMM90" s="4"/>
      <c r="HMN90" s="4"/>
      <c r="HMO90" s="4"/>
      <c r="HMP90" s="4"/>
      <c r="HMQ90" s="4"/>
      <c r="HMR90" s="4"/>
      <c r="HMS90" s="4"/>
      <c r="HMT90" s="4"/>
      <c r="HMU90" s="4"/>
      <c r="HMV90" s="4"/>
      <c r="HMW90" s="4"/>
      <c r="HMX90" s="4"/>
      <c r="HMY90" s="4"/>
      <c r="HMZ90" s="4"/>
      <c r="HNA90" s="4"/>
      <c r="HNB90" s="4"/>
      <c r="HNC90" s="4"/>
      <c r="HND90" s="4"/>
      <c r="HNE90" s="4"/>
      <c r="HNF90" s="4"/>
      <c r="HNG90" s="4"/>
      <c r="HNH90" s="4"/>
      <c r="HNI90" s="4"/>
      <c r="HNJ90" s="4"/>
      <c r="HNK90" s="4"/>
      <c r="HNL90" s="4"/>
      <c r="HNM90" s="4"/>
      <c r="HNN90" s="4"/>
      <c r="HNO90" s="4"/>
      <c r="HNP90" s="4"/>
      <c r="HNQ90" s="4"/>
      <c r="HNR90" s="4"/>
      <c r="HNS90" s="4"/>
      <c r="HNT90" s="4"/>
      <c r="HNU90" s="4"/>
      <c r="HNV90" s="4"/>
      <c r="HNW90" s="4"/>
      <c r="HNX90" s="4"/>
      <c r="HNY90" s="4"/>
      <c r="HNZ90" s="4"/>
      <c r="HOA90" s="4"/>
      <c r="HOB90" s="4"/>
      <c r="HOC90" s="4"/>
      <c r="HOD90" s="4"/>
      <c r="HOE90" s="4"/>
      <c r="HOF90" s="4"/>
      <c r="HOG90" s="4"/>
      <c r="HOH90" s="4"/>
      <c r="HOI90" s="4"/>
      <c r="HOJ90" s="4"/>
      <c r="HOK90" s="4"/>
      <c r="HOL90" s="4"/>
      <c r="HOM90" s="4"/>
      <c r="HON90" s="4"/>
      <c r="HOO90" s="4"/>
      <c r="HOP90" s="4"/>
      <c r="HOQ90" s="4"/>
      <c r="HOR90" s="4"/>
      <c r="HOS90" s="4"/>
      <c r="HOT90" s="4"/>
      <c r="HOU90" s="4"/>
      <c r="HOV90" s="4"/>
      <c r="HOW90" s="4"/>
      <c r="HOX90" s="4"/>
      <c r="HOY90" s="4"/>
      <c r="HOZ90" s="4"/>
      <c r="HPA90" s="4"/>
      <c r="HPB90" s="4"/>
      <c r="HPC90" s="4"/>
      <c r="HPD90" s="4"/>
      <c r="HPE90" s="4"/>
      <c r="HPF90" s="4"/>
      <c r="HPG90" s="4"/>
      <c r="HPH90" s="4"/>
      <c r="HPI90" s="4"/>
      <c r="HPJ90" s="4"/>
      <c r="HPK90" s="4"/>
      <c r="HPL90" s="4"/>
      <c r="HPM90" s="4"/>
      <c r="HPN90" s="4"/>
      <c r="HPO90" s="4"/>
      <c r="HPP90" s="4"/>
      <c r="HPQ90" s="4"/>
      <c r="HPR90" s="4"/>
      <c r="HPS90" s="4"/>
      <c r="HPT90" s="4"/>
      <c r="HPU90" s="4"/>
      <c r="HPV90" s="4"/>
      <c r="HPW90" s="4"/>
      <c r="HPX90" s="4"/>
      <c r="HPY90" s="4"/>
      <c r="HPZ90" s="4"/>
      <c r="HQA90" s="4"/>
      <c r="HQB90" s="4"/>
      <c r="HQC90" s="4"/>
      <c r="HQD90" s="4"/>
      <c r="HQE90" s="4"/>
      <c r="HQF90" s="4"/>
      <c r="HQG90" s="4"/>
      <c r="HQH90" s="4"/>
      <c r="HQI90" s="4"/>
      <c r="HQJ90" s="4"/>
      <c r="HQK90" s="4"/>
      <c r="HQL90" s="4"/>
      <c r="HQM90" s="4"/>
      <c r="HQN90" s="4"/>
      <c r="HQO90" s="4"/>
      <c r="HQP90" s="4"/>
      <c r="HQQ90" s="4"/>
      <c r="HQR90" s="4"/>
      <c r="HQS90" s="4"/>
      <c r="HQT90" s="4"/>
      <c r="HQU90" s="4"/>
      <c r="HQV90" s="4"/>
      <c r="HQW90" s="4"/>
      <c r="HQX90" s="4"/>
      <c r="HQY90" s="4"/>
      <c r="HQZ90" s="4"/>
      <c r="HRA90" s="4"/>
      <c r="HRB90" s="4"/>
      <c r="HRC90" s="4"/>
      <c r="HRD90" s="4"/>
      <c r="HRE90" s="4"/>
      <c r="HRF90" s="4"/>
      <c r="HRG90" s="4"/>
      <c r="HRH90" s="4"/>
      <c r="HRI90" s="4"/>
      <c r="HRJ90" s="4"/>
      <c r="HRK90" s="4"/>
      <c r="HRL90" s="4"/>
      <c r="HRM90" s="4"/>
      <c r="HRN90" s="4"/>
      <c r="HRO90" s="4"/>
      <c r="HRP90" s="4"/>
      <c r="HRQ90" s="4"/>
      <c r="HRR90" s="4"/>
      <c r="HRS90" s="4"/>
      <c r="HRT90" s="4"/>
      <c r="HRU90" s="4"/>
      <c r="HRV90" s="4"/>
      <c r="HRW90" s="4"/>
      <c r="HRX90" s="4"/>
      <c r="HRY90" s="4"/>
      <c r="HRZ90" s="4"/>
      <c r="HSA90" s="4"/>
      <c r="HSB90" s="4"/>
      <c r="HSC90" s="4"/>
      <c r="HSD90" s="4"/>
      <c r="HSE90" s="4"/>
      <c r="HSF90" s="4"/>
      <c r="HSG90" s="4"/>
      <c r="HSH90" s="4"/>
      <c r="HSI90" s="4"/>
      <c r="HSJ90" s="4"/>
      <c r="HSK90" s="4"/>
      <c r="HSL90" s="4"/>
      <c r="HSM90" s="4"/>
      <c r="HSN90" s="4"/>
      <c r="HSO90" s="4"/>
      <c r="HSP90" s="4"/>
      <c r="HSQ90" s="4"/>
      <c r="HSR90" s="4"/>
      <c r="HSS90" s="4"/>
      <c r="HST90" s="4"/>
      <c r="HSU90" s="4"/>
      <c r="HSV90" s="4"/>
      <c r="HSW90" s="4"/>
      <c r="HSX90" s="4"/>
      <c r="HSY90" s="4"/>
      <c r="HSZ90" s="4"/>
      <c r="HTA90" s="4"/>
      <c r="HTB90" s="4"/>
      <c r="HTC90" s="4"/>
      <c r="HTD90" s="4"/>
      <c r="HTE90" s="4"/>
      <c r="HTF90" s="4"/>
      <c r="HTG90" s="4"/>
      <c r="HTH90" s="4"/>
      <c r="HTI90" s="4"/>
      <c r="HTJ90" s="4"/>
      <c r="HTK90" s="4"/>
      <c r="HTL90" s="4"/>
      <c r="HTM90" s="4"/>
      <c r="HTN90" s="4"/>
      <c r="HTO90" s="4"/>
      <c r="HTP90" s="4"/>
      <c r="HTQ90" s="4"/>
      <c r="HTR90" s="4"/>
      <c r="HTS90" s="4"/>
      <c r="HTT90" s="4"/>
      <c r="HTU90" s="4"/>
      <c r="HTV90" s="4"/>
      <c r="HTW90" s="4"/>
      <c r="HTX90" s="4"/>
      <c r="HTY90" s="4"/>
      <c r="HTZ90" s="4"/>
      <c r="HUA90" s="4"/>
      <c r="HUB90" s="4"/>
      <c r="HUC90" s="4"/>
      <c r="HUD90" s="4"/>
      <c r="HUE90" s="4"/>
      <c r="HUF90" s="4"/>
      <c r="HUG90" s="4"/>
      <c r="HUH90" s="4"/>
      <c r="HUI90" s="4"/>
      <c r="HUJ90" s="4"/>
      <c r="HUK90" s="4"/>
      <c r="HUL90" s="4"/>
      <c r="HUM90" s="4"/>
      <c r="HUN90" s="4"/>
      <c r="HUO90" s="4"/>
      <c r="HUP90" s="4"/>
      <c r="HUQ90" s="4"/>
      <c r="HUR90" s="4"/>
      <c r="HUS90" s="4"/>
      <c r="HUT90" s="4"/>
      <c r="HUU90" s="4"/>
      <c r="HUV90" s="4"/>
      <c r="HUW90" s="4"/>
      <c r="HUX90" s="4"/>
      <c r="HUY90" s="4"/>
      <c r="HUZ90" s="4"/>
      <c r="HVA90" s="4"/>
      <c r="HVB90" s="4"/>
      <c r="HVC90" s="4"/>
      <c r="HVD90" s="4"/>
      <c r="HVE90" s="4"/>
      <c r="HVF90" s="4"/>
      <c r="HVG90" s="4"/>
      <c r="HVH90" s="4"/>
      <c r="HVI90" s="4"/>
      <c r="HVJ90" s="4"/>
      <c r="HVK90" s="4"/>
      <c r="HVL90" s="4"/>
      <c r="HVM90" s="4"/>
      <c r="HVN90" s="4"/>
      <c r="HVO90" s="4"/>
      <c r="HVP90" s="4"/>
      <c r="HVQ90" s="4"/>
      <c r="HVR90" s="4"/>
      <c r="HVS90" s="4"/>
      <c r="HVT90" s="4"/>
      <c r="HVU90" s="4"/>
      <c r="HVV90" s="4"/>
      <c r="HVW90" s="4"/>
      <c r="HVX90" s="4"/>
      <c r="HVY90" s="4"/>
      <c r="HVZ90" s="4"/>
      <c r="HWA90" s="4"/>
      <c r="HWB90" s="4"/>
      <c r="HWC90" s="4"/>
      <c r="HWD90" s="4"/>
      <c r="HWE90" s="4"/>
      <c r="HWF90" s="4"/>
      <c r="HWG90" s="4"/>
      <c r="HWH90" s="4"/>
      <c r="HWI90" s="4"/>
      <c r="HWJ90" s="4"/>
      <c r="HWK90" s="4"/>
      <c r="HWL90" s="4"/>
      <c r="HWM90" s="4"/>
      <c r="HWN90" s="4"/>
      <c r="HWO90" s="4"/>
      <c r="HWP90" s="4"/>
      <c r="HWQ90" s="4"/>
      <c r="HWR90" s="4"/>
      <c r="HWS90" s="4"/>
      <c r="HWT90" s="4"/>
      <c r="HWU90" s="4"/>
      <c r="HWV90" s="4"/>
      <c r="HWW90" s="4"/>
      <c r="HWX90" s="4"/>
      <c r="HWY90" s="4"/>
      <c r="HWZ90" s="4"/>
      <c r="HXA90" s="4"/>
      <c r="HXB90" s="4"/>
      <c r="HXC90" s="4"/>
      <c r="HXD90" s="4"/>
      <c r="HXE90" s="4"/>
      <c r="HXF90" s="4"/>
      <c r="HXG90" s="4"/>
      <c r="HXH90" s="4"/>
      <c r="HXI90" s="4"/>
      <c r="HXJ90" s="4"/>
      <c r="HXK90" s="4"/>
      <c r="HXL90" s="4"/>
      <c r="HXM90" s="4"/>
      <c r="HXN90" s="4"/>
      <c r="HXO90" s="4"/>
      <c r="HXP90" s="4"/>
      <c r="HXQ90" s="4"/>
      <c r="HXR90" s="4"/>
      <c r="HXS90" s="4"/>
      <c r="HXT90" s="4"/>
      <c r="HXU90" s="4"/>
      <c r="HXV90" s="4"/>
      <c r="HXW90" s="4"/>
      <c r="HXX90" s="4"/>
      <c r="HXY90" s="4"/>
      <c r="HXZ90" s="4"/>
      <c r="HYA90" s="4"/>
      <c r="HYB90" s="4"/>
      <c r="HYC90" s="4"/>
      <c r="HYD90" s="4"/>
      <c r="HYE90" s="4"/>
      <c r="HYF90" s="4"/>
      <c r="HYG90" s="4"/>
      <c r="HYH90" s="4"/>
      <c r="HYI90" s="4"/>
      <c r="HYJ90" s="4"/>
      <c r="HYK90" s="4"/>
      <c r="HYL90" s="4"/>
      <c r="HYM90" s="4"/>
      <c r="HYN90" s="4"/>
      <c r="HYO90" s="4"/>
      <c r="HYP90" s="4"/>
      <c r="HYQ90" s="4"/>
      <c r="HYR90" s="4"/>
      <c r="HYS90" s="4"/>
      <c r="HYT90" s="4"/>
      <c r="HYU90" s="4"/>
      <c r="HYV90" s="4"/>
      <c r="HYW90" s="4"/>
      <c r="HYX90" s="4"/>
      <c r="HYY90" s="4"/>
      <c r="HYZ90" s="4"/>
      <c r="HZA90" s="4"/>
      <c r="HZB90" s="4"/>
      <c r="HZC90" s="4"/>
      <c r="HZD90" s="4"/>
      <c r="HZE90" s="4"/>
      <c r="HZF90" s="4"/>
      <c r="HZG90" s="4"/>
      <c r="HZH90" s="4"/>
      <c r="HZI90" s="4"/>
      <c r="HZJ90" s="4"/>
      <c r="HZK90" s="4"/>
      <c r="HZL90" s="4"/>
      <c r="HZM90" s="4"/>
      <c r="HZN90" s="4"/>
      <c r="HZO90" s="4"/>
      <c r="HZP90" s="4"/>
      <c r="HZQ90" s="4"/>
      <c r="HZR90" s="4"/>
      <c r="HZS90" s="4"/>
      <c r="HZT90" s="4"/>
      <c r="HZU90" s="4"/>
      <c r="HZV90" s="4"/>
      <c r="HZW90" s="4"/>
      <c r="HZX90" s="4"/>
      <c r="HZY90" s="4"/>
      <c r="HZZ90" s="4"/>
      <c r="IAA90" s="4"/>
      <c r="IAB90" s="4"/>
      <c r="IAC90" s="4"/>
      <c r="IAD90" s="4"/>
      <c r="IAE90" s="4"/>
      <c r="IAF90" s="4"/>
      <c r="IAG90" s="4"/>
      <c r="IAH90" s="4"/>
      <c r="IAI90" s="4"/>
      <c r="IAJ90" s="4"/>
      <c r="IAK90" s="4"/>
      <c r="IAL90" s="4"/>
      <c r="IAM90" s="4"/>
      <c r="IAN90" s="4"/>
      <c r="IAO90" s="4"/>
      <c r="IAP90" s="4"/>
      <c r="IAQ90" s="4"/>
      <c r="IAR90" s="4"/>
      <c r="IAS90" s="4"/>
      <c r="IAT90" s="4"/>
      <c r="IAU90" s="4"/>
      <c r="IAV90" s="4"/>
      <c r="IAW90" s="4"/>
      <c r="IAX90" s="4"/>
      <c r="IAY90" s="4"/>
      <c r="IAZ90" s="4"/>
      <c r="IBA90" s="4"/>
      <c r="IBB90" s="4"/>
      <c r="IBC90" s="4"/>
      <c r="IBD90" s="4"/>
      <c r="IBE90" s="4"/>
      <c r="IBF90" s="4"/>
      <c r="IBG90" s="4"/>
      <c r="IBH90" s="4"/>
      <c r="IBI90" s="4"/>
      <c r="IBJ90" s="4"/>
      <c r="IBK90" s="4"/>
      <c r="IBL90" s="4"/>
      <c r="IBM90" s="4"/>
      <c r="IBN90" s="4"/>
      <c r="IBO90" s="4"/>
      <c r="IBP90" s="4"/>
      <c r="IBQ90" s="4"/>
      <c r="IBR90" s="4"/>
      <c r="IBS90" s="4"/>
      <c r="IBT90" s="4"/>
      <c r="IBU90" s="4"/>
      <c r="IBV90" s="4"/>
      <c r="IBW90" s="4"/>
      <c r="IBX90" s="4"/>
      <c r="IBY90" s="4"/>
      <c r="IBZ90" s="4"/>
      <c r="ICA90" s="4"/>
      <c r="ICB90" s="4"/>
      <c r="ICC90" s="4"/>
      <c r="ICD90" s="4"/>
      <c r="ICE90" s="4"/>
      <c r="ICF90" s="4"/>
      <c r="ICG90" s="4"/>
      <c r="ICH90" s="4"/>
      <c r="ICI90" s="4"/>
      <c r="ICJ90" s="4"/>
      <c r="ICK90" s="4"/>
      <c r="ICL90" s="4"/>
      <c r="ICM90" s="4"/>
      <c r="ICN90" s="4"/>
      <c r="ICO90" s="4"/>
      <c r="ICP90" s="4"/>
      <c r="ICQ90" s="4"/>
      <c r="ICR90" s="4"/>
      <c r="ICS90" s="4"/>
      <c r="ICT90" s="4"/>
      <c r="ICU90" s="4"/>
      <c r="ICV90" s="4"/>
      <c r="ICW90" s="4"/>
      <c r="ICX90" s="4"/>
      <c r="ICY90" s="4"/>
      <c r="ICZ90" s="4"/>
      <c r="IDA90" s="4"/>
      <c r="IDB90" s="4"/>
      <c r="IDC90" s="4"/>
      <c r="IDD90" s="4"/>
      <c r="IDE90" s="4"/>
      <c r="IDF90" s="4"/>
      <c r="IDG90" s="4"/>
      <c r="IDH90" s="4"/>
      <c r="IDI90" s="4"/>
      <c r="IDJ90" s="4"/>
      <c r="IDK90" s="4"/>
      <c r="IDL90" s="4"/>
      <c r="IDM90" s="4"/>
      <c r="IDN90" s="4"/>
      <c r="IDO90" s="4"/>
      <c r="IDP90" s="4"/>
      <c r="IDQ90" s="4"/>
      <c r="IDR90" s="4"/>
      <c r="IDS90" s="4"/>
      <c r="IDT90" s="4"/>
      <c r="IDU90" s="4"/>
      <c r="IDV90" s="4"/>
      <c r="IDW90" s="4"/>
      <c r="IDX90" s="4"/>
      <c r="IDY90" s="4"/>
      <c r="IDZ90" s="4"/>
      <c r="IEA90" s="4"/>
      <c r="IEB90" s="4"/>
      <c r="IEC90" s="4"/>
      <c r="IED90" s="4"/>
      <c r="IEE90" s="4"/>
      <c r="IEF90" s="4"/>
      <c r="IEG90" s="4"/>
      <c r="IEH90" s="4"/>
      <c r="IEI90" s="4"/>
      <c r="IEJ90" s="4"/>
      <c r="IEK90" s="4"/>
      <c r="IEL90" s="4"/>
      <c r="IEM90" s="4"/>
      <c r="IEN90" s="4"/>
      <c r="IEO90" s="4"/>
      <c r="IEP90" s="4"/>
      <c r="IEQ90" s="4"/>
      <c r="IER90" s="4"/>
      <c r="IES90" s="4"/>
      <c r="IET90" s="4"/>
      <c r="IEU90" s="4"/>
      <c r="IEV90" s="4"/>
      <c r="IEW90" s="4"/>
      <c r="IEX90" s="4"/>
      <c r="IEY90" s="4"/>
      <c r="IEZ90" s="4"/>
      <c r="IFA90" s="4"/>
      <c r="IFB90" s="4"/>
      <c r="IFC90" s="4"/>
      <c r="IFD90" s="4"/>
      <c r="IFE90" s="4"/>
      <c r="IFF90" s="4"/>
      <c r="IFG90" s="4"/>
      <c r="IFH90" s="4"/>
      <c r="IFI90" s="4"/>
      <c r="IFJ90" s="4"/>
      <c r="IFK90" s="4"/>
      <c r="IFL90" s="4"/>
      <c r="IFM90" s="4"/>
      <c r="IFN90" s="4"/>
      <c r="IFO90" s="4"/>
      <c r="IFP90" s="4"/>
      <c r="IFQ90" s="4"/>
      <c r="IFR90" s="4"/>
      <c r="IFS90" s="4"/>
      <c r="IFT90" s="4"/>
      <c r="IFU90" s="4"/>
      <c r="IFV90" s="4"/>
      <c r="IFW90" s="4"/>
      <c r="IFX90" s="4"/>
      <c r="IFY90" s="4"/>
      <c r="IFZ90" s="4"/>
      <c r="IGA90" s="4"/>
      <c r="IGB90" s="4"/>
      <c r="IGC90" s="4"/>
      <c r="IGD90" s="4"/>
      <c r="IGE90" s="4"/>
      <c r="IGF90" s="4"/>
      <c r="IGG90" s="4"/>
      <c r="IGH90" s="4"/>
      <c r="IGI90" s="4"/>
      <c r="IGJ90" s="4"/>
      <c r="IGK90" s="4"/>
      <c r="IGL90" s="4"/>
      <c r="IGM90" s="4"/>
      <c r="IGN90" s="4"/>
      <c r="IGO90" s="4"/>
      <c r="IGP90" s="4"/>
      <c r="IGQ90" s="4"/>
      <c r="IGR90" s="4"/>
      <c r="IGS90" s="4"/>
      <c r="IGT90" s="4"/>
      <c r="IGU90" s="4"/>
      <c r="IGV90" s="4"/>
      <c r="IGW90" s="4"/>
      <c r="IGX90" s="4"/>
      <c r="IGY90" s="4"/>
      <c r="IGZ90" s="4"/>
      <c r="IHA90" s="4"/>
      <c r="IHB90" s="4"/>
      <c r="IHC90" s="4"/>
      <c r="IHD90" s="4"/>
      <c r="IHE90" s="4"/>
      <c r="IHF90" s="4"/>
      <c r="IHG90" s="4"/>
      <c r="IHH90" s="4"/>
      <c r="IHI90" s="4"/>
      <c r="IHJ90" s="4"/>
      <c r="IHK90" s="4"/>
      <c r="IHL90" s="4"/>
      <c r="IHM90" s="4"/>
      <c r="IHN90" s="4"/>
      <c r="IHO90" s="4"/>
      <c r="IHP90" s="4"/>
      <c r="IHQ90" s="4"/>
      <c r="IHR90" s="4"/>
      <c r="IHS90" s="4"/>
      <c r="IHT90" s="4"/>
      <c r="IHU90" s="4"/>
      <c r="IHV90" s="4"/>
      <c r="IHW90" s="4"/>
      <c r="IHX90" s="4"/>
      <c r="IHY90" s="4"/>
      <c r="IHZ90" s="4"/>
      <c r="IIA90" s="4"/>
      <c r="IIB90" s="4"/>
      <c r="IIC90" s="4"/>
      <c r="IID90" s="4"/>
      <c r="IIE90" s="4"/>
      <c r="IIF90" s="4"/>
      <c r="IIG90" s="4"/>
      <c r="IIH90" s="4"/>
      <c r="III90" s="4"/>
      <c r="IIJ90" s="4"/>
      <c r="IIK90" s="4"/>
      <c r="IIL90" s="4"/>
      <c r="IIM90" s="4"/>
      <c r="IIN90" s="4"/>
      <c r="IIO90" s="4"/>
      <c r="IIP90" s="4"/>
      <c r="IIQ90" s="4"/>
      <c r="IIR90" s="4"/>
      <c r="IIS90" s="4"/>
      <c r="IIT90" s="4"/>
      <c r="IIU90" s="4"/>
      <c r="IIV90" s="4"/>
      <c r="IIW90" s="4"/>
      <c r="IIX90" s="4"/>
      <c r="IIY90" s="4"/>
      <c r="IIZ90" s="4"/>
      <c r="IJA90" s="4"/>
      <c r="IJB90" s="4"/>
      <c r="IJC90" s="4"/>
      <c r="IJD90" s="4"/>
      <c r="IJE90" s="4"/>
      <c r="IJF90" s="4"/>
      <c r="IJG90" s="4"/>
      <c r="IJH90" s="4"/>
      <c r="IJI90" s="4"/>
      <c r="IJJ90" s="4"/>
      <c r="IJK90" s="4"/>
      <c r="IJL90" s="4"/>
      <c r="IJM90" s="4"/>
      <c r="IJN90" s="4"/>
      <c r="IJO90" s="4"/>
      <c r="IJP90" s="4"/>
      <c r="IJQ90" s="4"/>
      <c r="IJR90" s="4"/>
      <c r="IJS90" s="4"/>
      <c r="IJT90" s="4"/>
      <c r="IJU90" s="4"/>
      <c r="IJV90" s="4"/>
      <c r="IJW90" s="4"/>
      <c r="IJX90" s="4"/>
      <c r="IJY90" s="4"/>
      <c r="IJZ90" s="4"/>
      <c r="IKA90" s="4"/>
      <c r="IKB90" s="4"/>
      <c r="IKC90" s="4"/>
      <c r="IKD90" s="4"/>
      <c r="IKE90" s="4"/>
      <c r="IKF90" s="4"/>
      <c r="IKG90" s="4"/>
      <c r="IKH90" s="4"/>
      <c r="IKI90" s="4"/>
      <c r="IKJ90" s="4"/>
      <c r="IKK90" s="4"/>
      <c r="IKL90" s="4"/>
      <c r="IKM90" s="4"/>
      <c r="IKN90" s="4"/>
      <c r="IKO90" s="4"/>
      <c r="IKP90" s="4"/>
      <c r="IKQ90" s="4"/>
      <c r="IKR90" s="4"/>
      <c r="IKS90" s="4"/>
      <c r="IKT90" s="4"/>
      <c r="IKU90" s="4"/>
      <c r="IKV90" s="4"/>
      <c r="IKW90" s="4"/>
      <c r="IKX90" s="4"/>
      <c r="IKY90" s="4"/>
      <c r="IKZ90" s="4"/>
      <c r="ILA90" s="4"/>
      <c r="ILB90" s="4"/>
      <c r="ILC90" s="4"/>
      <c r="ILD90" s="4"/>
      <c r="ILE90" s="4"/>
      <c r="ILF90" s="4"/>
      <c r="ILG90" s="4"/>
      <c r="ILH90" s="4"/>
      <c r="ILI90" s="4"/>
      <c r="ILJ90" s="4"/>
      <c r="ILK90" s="4"/>
      <c r="ILL90" s="4"/>
      <c r="ILM90" s="4"/>
      <c r="ILN90" s="4"/>
      <c r="ILO90" s="4"/>
      <c r="ILP90" s="4"/>
      <c r="ILQ90" s="4"/>
      <c r="ILR90" s="4"/>
      <c r="ILS90" s="4"/>
      <c r="ILT90" s="4"/>
      <c r="ILU90" s="4"/>
      <c r="ILV90" s="4"/>
      <c r="ILW90" s="4"/>
      <c r="ILX90" s="4"/>
      <c r="ILY90" s="4"/>
      <c r="ILZ90" s="4"/>
      <c r="IMA90" s="4"/>
      <c r="IMB90" s="4"/>
      <c r="IMC90" s="4"/>
      <c r="IMD90" s="4"/>
      <c r="IME90" s="4"/>
      <c r="IMF90" s="4"/>
      <c r="IMG90" s="4"/>
      <c r="IMH90" s="4"/>
      <c r="IMI90" s="4"/>
      <c r="IMJ90" s="4"/>
      <c r="IMK90" s="4"/>
      <c r="IML90" s="4"/>
      <c r="IMM90" s="4"/>
      <c r="IMN90" s="4"/>
      <c r="IMO90" s="4"/>
      <c r="IMP90" s="4"/>
      <c r="IMQ90" s="4"/>
      <c r="IMR90" s="4"/>
      <c r="IMS90" s="4"/>
      <c r="IMT90" s="4"/>
      <c r="IMU90" s="4"/>
      <c r="IMV90" s="4"/>
      <c r="IMW90" s="4"/>
      <c r="IMX90" s="4"/>
      <c r="IMY90" s="4"/>
      <c r="IMZ90" s="4"/>
      <c r="INA90" s="4"/>
      <c r="INB90" s="4"/>
      <c r="INC90" s="4"/>
      <c r="IND90" s="4"/>
      <c r="INE90" s="4"/>
      <c r="INF90" s="4"/>
      <c r="ING90" s="4"/>
      <c r="INH90" s="4"/>
      <c r="INI90" s="4"/>
      <c r="INJ90" s="4"/>
      <c r="INK90" s="4"/>
      <c r="INL90" s="4"/>
      <c r="INM90" s="4"/>
      <c r="INN90" s="4"/>
      <c r="INO90" s="4"/>
      <c r="INP90" s="4"/>
      <c r="INQ90" s="4"/>
      <c r="INR90" s="4"/>
      <c r="INS90" s="4"/>
      <c r="INT90" s="4"/>
      <c r="INU90" s="4"/>
      <c r="INV90" s="4"/>
      <c r="INW90" s="4"/>
      <c r="INX90" s="4"/>
      <c r="INY90" s="4"/>
      <c r="INZ90" s="4"/>
      <c r="IOA90" s="4"/>
      <c r="IOB90" s="4"/>
      <c r="IOC90" s="4"/>
      <c r="IOD90" s="4"/>
      <c r="IOE90" s="4"/>
      <c r="IOF90" s="4"/>
      <c r="IOG90" s="4"/>
      <c r="IOH90" s="4"/>
      <c r="IOI90" s="4"/>
      <c r="IOJ90" s="4"/>
      <c r="IOK90" s="4"/>
      <c r="IOL90" s="4"/>
      <c r="IOM90" s="4"/>
      <c r="ION90" s="4"/>
      <c r="IOO90" s="4"/>
      <c r="IOP90" s="4"/>
      <c r="IOQ90" s="4"/>
      <c r="IOR90" s="4"/>
      <c r="IOS90" s="4"/>
      <c r="IOT90" s="4"/>
      <c r="IOU90" s="4"/>
      <c r="IOV90" s="4"/>
      <c r="IOW90" s="4"/>
      <c r="IOX90" s="4"/>
      <c r="IOY90" s="4"/>
      <c r="IOZ90" s="4"/>
      <c r="IPA90" s="4"/>
      <c r="IPB90" s="4"/>
      <c r="IPC90" s="4"/>
      <c r="IPD90" s="4"/>
      <c r="IPE90" s="4"/>
      <c r="IPF90" s="4"/>
      <c r="IPG90" s="4"/>
      <c r="IPH90" s="4"/>
      <c r="IPI90" s="4"/>
      <c r="IPJ90" s="4"/>
      <c r="IPK90" s="4"/>
      <c r="IPL90" s="4"/>
      <c r="IPM90" s="4"/>
      <c r="IPN90" s="4"/>
      <c r="IPO90" s="4"/>
      <c r="IPP90" s="4"/>
      <c r="IPQ90" s="4"/>
      <c r="IPR90" s="4"/>
      <c r="IPS90" s="4"/>
      <c r="IPT90" s="4"/>
      <c r="IPU90" s="4"/>
      <c r="IPV90" s="4"/>
      <c r="IPW90" s="4"/>
      <c r="IPX90" s="4"/>
      <c r="IPY90" s="4"/>
      <c r="IPZ90" s="4"/>
      <c r="IQA90" s="4"/>
      <c r="IQB90" s="4"/>
      <c r="IQC90" s="4"/>
      <c r="IQD90" s="4"/>
      <c r="IQE90" s="4"/>
      <c r="IQF90" s="4"/>
      <c r="IQG90" s="4"/>
      <c r="IQH90" s="4"/>
      <c r="IQI90" s="4"/>
      <c r="IQJ90" s="4"/>
      <c r="IQK90" s="4"/>
      <c r="IQL90" s="4"/>
      <c r="IQM90" s="4"/>
      <c r="IQN90" s="4"/>
      <c r="IQO90" s="4"/>
      <c r="IQP90" s="4"/>
      <c r="IQQ90" s="4"/>
      <c r="IQR90" s="4"/>
      <c r="IQS90" s="4"/>
      <c r="IQT90" s="4"/>
      <c r="IQU90" s="4"/>
      <c r="IQV90" s="4"/>
      <c r="IQW90" s="4"/>
      <c r="IQX90" s="4"/>
      <c r="IQY90" s="4"/>
      <c r="IQZ90" s="4"/>
      <c r="IRA90" s="4"/>
      <c r="IRB90" s="4"/>
      <c r="IRC90" s="4"/>
      <c r="IRD90" s="4"/>
      <c r="IRE90" s="4"/>
      <c r="IRF90" s="4"/>
      <c r="IRG90" s="4"/>
      <c r="IRH90" s="4"/>
      <c r="IRI90" s="4"/>
      <c r="IRJ90" s="4"/>
      <c r="IRK90" s="4"/>
      <c r="IRL90" s="4"/>
      <c r="IRM90" s="4"/>
      <c r="IRN90" s="4"/>
      <c r="IRO90" s="4"/>
      <c r="IRP90" s="4"/>
      <c r="IRQ90" s="4"/>
      <c r="IRR90" s="4"/>
      <c r="IRS90" s="4"/>
      <c r="IRT90" s="4"/>
      <c r="IRU90" s="4"/>
      <c r="IRV90" s="4"/>
      <c r="IRW90" s="4"/>
      <c r="IRX90" s="4"/>
      <c r="IRY90" s="4"/>
      <c r="IRZ90" s="4"/>
      <c r="ISA90" s="4"/>
      <c r="ISB90" s="4"/>
      <c r="ISC90" s="4"/>
      <c r="ISD90" s="4"/>
      <c r="ISE90" s="4"/>
      <c r="ISF90" s="4"/>
      <c r="ISG90" s="4"/>
      <c r="ISH90" s="4"/>
      <c r="ISI90" s="4"/>
      <c r="ISJ90" s="4"/>
      <c r="ISK90" s="4"/>
      <c r="ISL90" s="4"/>
      <c r="ISM90" s="4"/>
      <c r="ISN90" s="4"/>
      <c r="ISO90" s="4"/>
      <c r="ISP90" s="4"/>
      <c r="ISQ90" s="4"/>
      <c r="ISR90" s="4"/>
      <c r="ISS90" s="4"/>
      <c r="IST90" s="4"/>
      <c r="ISU90" s="4"/>
      <c r="ISV90" s="4"/>
      <c r="ISW90" s="4"/>
      <c r="ISX90" s="4"/>
      <c r="ISY90" s="4"/>
      <c r="ISZ90" s="4"/>
      <c r="ITA90" s="4"/>
      <c r="ITB90" s="4"/>
      <c r="ITC90" s="4"/>
      <c r="ITD90" s="4"/>
      <c r="ITE90" s="4"/>
      <c r="ITF90" s="4"/>
      <c r="ITG90" s="4"/>
      <c r="ITH90" s="4"/>
      <c r="ITI90" s="4"/>
      <c r="ITJ90" s="4"/>
      <c r="ITK90" s="4"/>
      <c r="ITL90" s="4"/>
      <c r="ITM90" s="4"/>
      <c r="ITN90" s="4"/>
      <c r="ITO90" s="4"/>
      <c r="ITP90" s="4"/>
      <c r="ITQ90" s="4"/>
      <c r="ITR90" s="4"/>
      <c r="ITS90" s="4"/>
      <c r="ITT90" s="4"/>
      <c r="ITU90" s="4"/>
      <c r="ITV90" s="4"/>
      <c r="ITW90" s="4"/>
      <c r="ITX90" s="4"/>
      <c r="ITY90" s="4"/>
      <c r="ITZ90" s="4"/>
      <c r="IUA90" s="4"/>
      <c r="IUB90" s="4"/>
      <c r="IUC90" s="4"/>
      <c r="IUD90" s="4"/>
      <c r="IUE90" s="4"/>
      <c r="IUF90" s="4"/>
      <c r="IUG90" s="4"/>
      <c r="IUH90" s="4"/>
      <c r="IUI90" s="4"/>
      <c r="IUJ90" s="4"/>
      <c r="IUK90" s="4"/>
      <c r="IUL90" s="4"/>
      <c r="IUM90" s="4"/>
      <c r="IUN90" s="4"/>
      <c r="IUO90" s="4"/>
      <c r="IUP90" s="4"/>
      <c r="IUQ90" s="4"/>
      <c r="IUR90" s="4"/>
      <c r="IUS90" s="4"/>
      <c r="IUT90" s="4"/>
      <c r="IUU90" s="4"/>
      <c r="IUV90" s="4"/>
      <c r="IUW90" s="4"/>
      <c r="IUX90" s="4"/>
      <c r="IUY90" s="4"/>
      <c r="IUZ90" s="4"/>
      <c r="IVA90" s="4"/>
      <c r="IVB90" s="4"/>
      <c r="IVC90" s="4"/>
      <c r="IVD90" s="4"/>
      <c r="IVE90" s="4"/>
      <c r="IVF90" s="4"/>
      <c r="IVG90" s="4"/>
      <c r="IVH90" s="4"/>
      <c r="IVI90" s="4"/>
      <c r="IVJ90" s="4"/>
      <c r="IVK90" s="4"/>
      <c r="IVL90" s="4"/>
      <c r="IVM90" s="4"/>
      <c r="IVN90" s="4"/>
      <c r="IVO90" s="4"/>
      <c r="IVP90" s="4"/>
      <c r="IVQ90" s="4"/>
      <c r="IVR90" s="4"/>
      <c r="IVS90" s="4"/>
      <c r="IVT90" s="4"/>
      <c r="IVU90" s="4"/>
      <c r="IVV90" s="4"/>
      <c r="IVW90" s="4"/>
      <c r="IVX90" s="4"/>
      <c r="IVY90" s="4"/>
      <c r="IVZ90" s="4"/>
      <c r="IWA90" s="4"/>
      <c r="IWB90" s="4"/>
      <c r="IWC90" s="4"/>
      <c r="IWD90" s="4"/>
      <c r="IWE90" s="4"/>
      <c r="IWF90" s="4"/>
      <c r="IWG90" s="4"/>
      <c r="IWH90" s="4"/>
      <c r="IWI90" s="4"/>
      <c r="IWJ90" s="4"/>
      <c r="IWK90" s="4"/>
      <c r="IWL90" s="4"/>
      <c r="IWM90" s="4"/>
      <c r="IWN90" s="4"/>
      <c r="IWO90" s="4"/>
      <c r="IWP90" s="4"/>
      <c r="IWQ90" s="4"/>
      <c r="IWR90" s="4"/>
      <c r="IWS90" s="4"/>
      <c r="IWT90" s="4"/>
      <c r="IWU90" s="4"/>
      <c r="IWV90" s="4"/>
      <c r="IWW90" s="4"/>
      <c r="IWX90" s="4"/>
      <c r="IWY90" s="4"/>
      <c r="IWZ90" s="4"/>
      <c r="IXA90" s="4"/>
      <c r="IXB90" s="4"/>
      <c r="IXC90" s="4"/>
      <c r="IXD90" s="4"/>
      <c r="IXE90" s="4"/>
      <c r="IXF90" s="4"/>
      <c r="IXG90" s="4"/>
      <c r="IXH90" s="4"/>
      <c r="IXI90" s="4"/>
      <c r="IXJ90" s="4"/>
      <c r="IXK90" s="4"/>
      <c r="IXL90" s="4"/>
      <c r="IXM90" s="4"/>
      <c r="IXN90" s="4"/>
      <c r="IXO90" s="4"/>
      <c r="IXP90" s="4"/>
      <c r="IXQ90" s="4"/>
      <c r="IXR90" s="4"/>
      <c r="IXS90" s="4"/>
      <c r="IXT90" s="4"/>
      <c r="IXU90" s="4"/>
      <c r="IXV90" s="4"/>
      <c r="IXW90" s="4"/>
      <c r="IXX90" s="4"/>
      <c r="IXY90" s="4"/>
      <c r="IXZ90" s="4"/>
      <c r="IYA90" s="4"/>
      <c r="IYB90" s="4"/>
      <c r="IYC90" s="4"/>
      <c r="IYD90" s="4"/>
      <c r="IYE90" s="4"/>
      <c r="IYF90" s="4"/>
      <c r="IYG90" s="4"/>
      <c r="IYH90" s="4"/>
      <c r="IYI90" s="4"/>
      <c r="IYJ90" s="4"/>
      <c r="IYK90" s="4"/>
      <c r="IYL90" s="4"/>
      <c r="IYM90" s="4"/>
      <c r="IYN90" s="4"/>
      <c r="IYO90" s="4"/>
      <c r="IYP90" s="4"/>
      <c r="IYQ90" s="4"/>
      <c r="IYR90" s="4"/>
      <c r="IYS90" s="4"/>
      <c r="IYT90" s="4"/>
      <c r="IYU90" s="4"/>
      <c r="IYV90" s="4"/>
      <c r="IYW90" s="4"/>
      <c r="IYX90" s="4"/>
      <c r="IYY90" s="4"/>
      <c r="IYZ90" s="4"/>
      <c r="IZA90" s="4"/>
      <c r="IZB90" s="4"/>
      <c r="IZC90" s="4"/>
      <c r="IZD90" s="4"/>
      <c r="IZE90" s="4"/>
      <c r="IZF90" s="4"/>
      <c r="IZG90" s="4"/>
      <c r="IZH90" s="4"/>
      <c r="IZI90" s="4"/>
      <c r="IZJ90" s="4"/>
      <c r="IZK90" s="4"/>
      <c r="IZL90" s="4"/>
      <c r="IZM90" s="4"/>
      <c r="IZN90" s="4"/>
      <c r="IZO90" s="4"/>
      <c r="IZP90" s="4"/>
      <c r="IZQ90" s="4"/>
      <c r="IZR90" s="4"/>
      <c r="IZS90" s="4"/>
      <c r="IZT90" s="4"/>
      <c r="IZU90" s="4"/>
      <c r="IZV90" s="4"/>
      <c r="IZW90" s="4"/>
      <c r="IZX90" s="4"/>
      <c r="IZY90" s="4"/>
      <c r="IZZ90" s="4"/>
      <c r="JAA90" s="4"/>
      <c r="JAB90" s="4"/>
      <c r="JAC90" s="4"/>
      <c r="JAD90" s="4"/>
      <c r="JAE90" s="4"/>
      <c r="JAF90" s="4"/>
      <c r="JAG90" s="4"/>
      <c r="JAH90" s="4"/>
      <c r="JAI90" s="4"/>
      <c r="JAJ90" s="4"/>
      <c r="JAK90" s="4"/>
      <c r="JAL90" s="4"/>
      <c r="JAM90" s="4"/>
      <c r="JAN90" s="4"/>
      <c r="JAO90" s="4"/>
      <c r="JAP90" s="4"/>
      <c r="JAQ90" s="4"/>
      <c r="JAR90" s="4"/>
      <c r="JAS90" s="4"/>
      <c r="JAT90" s="4"/>
      <c r="JAU90" s="4"/>
      <c r="JAV90" s="4"/>
      <c r="JAW90" s="4"/>
      <c r="JAX90" s="4"/>
      <c r="JAY90" s="4"/>
      <c r="JAZ90" s="4"/>
      <c r="JBA90" s="4"/>
      <c r="JBB90" s="4"/>
      <c r="JBC90" s="4"/>
      <c r="JBD90" s="4"/>
      <c r="JBE90" s="4"/>
      <c r="JBF90" s="4"/>
      <c r="JBG90" s="4"/>
      <c r="JBH90" s="4"/>
      <c r="JBI90" s="4"/>
      <c r="JBJ90" s="4"/>
      <c r="JBK90" s="4"/>
      <c r="JBL90" s="4"/>
      <c r="JBM90" s="4"/>
      <c r="JBN90" s="4"/>
      <c r="JBO90" s="4"/>
      <c r="JBP90" s="4"/>
      <c r="JBQ90" s="4"/>
      <c r="JBR90" s="4"/>
      <c r="JBS90" s="4"/>
      <c r="JBT90" s="4"/>
      <c r="JBU90" s="4"/>
      <c r="JBV90" s="4"/>
      <c r="JBW90" s="4"/>
      <c r="JBX90" s="4"/>
      <c r="JBY90" s="4"/>
      <c r="JBZ90" s="4"/>
      <c r="JCA90" s="4"/>
      <c r="JCB90" s="4"/>
      <c r="JCC90" s="4"/>
      <c r="JCD90" s="4"/>
      <c r="JCE90" s="4"/>
      <c r="JCF90" s="4"/>
      <c r="JCG90" s="4"/>
      <c r="JCH90" s="4"/>
      <c r="JCI90" s="4"/>
      <c r="JCJ90" s="4"/>
      <c r="JCK90" s="4"/>
      <c r="JCL90" s="4"/>
      <c r="JCM90" s="4"/>
      <c r="JCN90" s="4"/>
      <c r="JCO90" s="4"/>
      <c r="JCP90" s="4"/>
      <c r="JCQ90" s="4"/>
      <c r="JCR90" s="4"/>
      <c r="JCS90" s="4"/>
      <c r="JCT90" s="4"/>
      <c r="JCU90" s="4"/>
      <c r="JCV90" s="4"/>
      <c r="JCW90" s="4"/>
      <c r="JCX90" s="4"/>
      <c r="JCY90" s="4"/>
      <c r="JCZ90" s="4"/>
      <c r="JDA90" s="4"/>
      <c r="JDB90" s="4"/>
      <c r="JDC90" s="4"/>
      <c r="JDD90" s="4"/>
      <c r="JDE90" s="4"/>
      <c r="JDF90" s="4"/>
      <c r="JDG90" s="4"/>
      <c r="JDH90" s="4"/>
      <c r="JDI90" s="4"/>
      <c r="JDJ90" s="4"/>
      <c r="JDK90" s="4"/>
      <c r="JDL90" s="4"/>
      <c r="JDM90" s="4"/>
      <c r="JDN90" s="4"/>
      <c r="JDO90" s="4"/>
      <c r="JDP90" s="4"/>
      <c r="JDQ90" s="4"/>
      <c r="JDR90" s="4"/>
      <c r="JDS90" s="4"/>
      <c r="JDT90" s="4"/>
      <c r="JDU90" s="4"/>
      <c r="JDV90" s="4"/>
      <c r="JDW90" s="4"/>
      <c r="JDX90" s="4"/>
      <c r="JDY90" s="4"/>
      <c r="JDZ90" s="4"/>
      <c r="JEA90" s="4"/>
      <c r="JEB90" s="4"/>
      <c r="JEC90" s="4"/>
      <c r="JED90" s="4"/>
      <c r="JEE90" s="4"/>
      <c r="JEF90" s="4"/>
      <c r="JEG90" s="4"/>
      <c r="JEH90" s="4"/>
      <c r="JEI90" s="4"/>
      <c r="JEJ90" s="4"/>
      <c r="JEK90" s="4"/>
      <c r="JEL90" s="4"/>
      <c r="JEM90" s="4"/>
      <c r="JEN90" s="4"/>
      <c r="JEO90" s="4"/>
      <c r="JEP90" s="4"/>
      <c r="JEQ90" s="4"/>
      <c r="JER90" s="4"/>
      <c r="JES90" s="4"/>
      <c r="JET90" s="4"/>
      <c r="JEU90" s="4"/>
      <c r="JEV90" s="4"/>
      <c r="JEW90" s="4"/>
      <c r="JEX90" s="4"/>
      <c r="JEY90" s="4"/>
      <c r="JEZ90" s="4"/>
      <c r="JFA90" s="4"/>
      <c r="JFB90" s="4"/>
      <c r="JFC90" s="4"/>
      <c r="JFD90" s="4"/>
      <c r="JFE90" s="4"/>
      <c r="JFF90" s="4"/>
      <c r="JFG90" s="4"/>
      <c r="JFH90" s="4"/>
      <c r="JFI90" s="4"/>
      <c r="JFJ90" s="4"/>
      <c r="JFK90" s="4"/>
      <c r="JFL90" s="4"/>
      <c r="JFM90" s="4"/>
      <c r="JFN90" s="4"/>
      <c r="JFO90" s="4"/>
      <c r="JFP90" s="4"/>
      <c r="JFQ90" s="4"/>
      <c r="JFR90" s="4"/>
      <c r="JFS90" s="4"/>
      <c r="JFT90" s="4"/>
      <c r="JFU90" s="4"/>
      <c r="JFV90" s="4"/>
      <c r="JFW90" s="4"/>
      <c r="JFX90" s="4"/>
      <c r="JFY90" s="4"/>
      <c r="JFZ90" s="4"/>
      <c r="JGA90" s="4"/>
      <c r="JGB90" s="4"/>
      <c r="JGC90" s="4"/>
      <c r="JGD90" s="4"/>
      <c r="JGE90" s="4"/>
      <c r="JGF90" s="4"/>
      <c r="JGG90" s="4"/>
      <c r="JGH90" s="4"/>
      <c r="JGI90" s="4"/>
      <c r="JGJ90" s="4"/>
      <c r="JGK90" s="4"/>
      <c r="JGL90" s="4"/>
      <c r="JGM90" s="4"/>
      <c r="JGN90" s="4"/>
      <c r="JGO90" s="4"/>
      <c r="JGP90" s="4"/>
      <c r="JGQ90" s="4"/>
      <c r="JGR90" s="4"/>
      <c r="JGS90" s="4"/>
      <c r="JGT90" s="4"/>
      <c r="JGU90" s="4"/>
      <c r="JGV90" s="4"/>
      <c r="JGW90" s="4"/>
      <c r="JGX90" s="4"/>
      <c r="JGY90" s="4"/>
      <c r="JGZ90" s="4"/>
      <c r="JHA90" s="4"/>
      <c r="JHB90" s="4"/>
      <c r="JHC90" s="4"/>
      <c r="JHD90" s="4"/>
      <c r="JHE90" s="4"/>
      <c r="JHF90" s="4"/>
      <c r="JHG90" s="4"/>
      <c r="JHH90" s="4"/>
      <c r="JHI90" s="4"/>
      <c r="JHJ90" s="4"/>
      <c r="JHK90" s="4"/>
      <c r="JHL90" s="4"/>
      <c r="JHM90" s="4"/>
      <c r="JHN90" s="4"/>
      <c r="JHO90" s="4"/>
      <c r="JHP90" s="4"/>
      <c r="JHQ90" s="4"/>
      <c r="JHR90" s="4"/>
      <c r="JHS90" s="4"/>
      <c r="JHT90" s="4"/>
      <c r="JHU90" s="4"/>
      <c r="JHV90" s="4"/>
      <c r="JHW90" s="4"/>
      <c r="JHX90" s="4"/>
      <c r="JHY90" s="4"/>
      <c r="JHZ90" s="4"/>
      <c r="JIA90" s="4"/>
      <c r="JIB90" s="4"/>
      <c r="JIC90" s="4"/>
      <c r="JID90" s="4"/>
      <c r="JIE90" s="4"/>
      <c r="JIF90" s="4"/>
      <c r="JIG90" s="4"/>
      <c r="JIH90" s="4"/>
      <c r="JII90" s="4"/>
      <c r="JIJ90" s="4"/>
      <c r="JIK90" s="4"/>
      <c r="JIL90" s="4"/>
      <c r="JIM90" s="4"/>
      <c r="JIN90" s="4"/>
      <c r="JIO90" s="4"/>
      <c r="JIP90" s="4"/>
      <c r="JIQ90" s="4"/>
      <c r="JIR90" s="4"/>
      <c r="JIS90" s="4"/>
      <c r="JIT90" s="4"/>
      <c r="JIU90" s="4"/>
      <c r="JIV90" s="4"/>
      <c r="JIW90" s="4"/>
      <c r="JIX90" s="4"/>
      <c r="JIY90" s="4"/>
      <c r="JIZ90" s="4"/>
      <c r="JJA90" s="4"/>
      <c r="JJB90" s="4"/>
      <c r="JJC90" s="4"/>
      <c r="JJD90" s="4"/>
      <c r="JJE90" s="4"/>
      <c r="JJF90" s="4"/>
      <c r="JJG90" s="4"/>
      <c r="JJH90" s="4"/>
      <c r="JJI90" s="4"/>
      <c r="JJJ90" s="4"/>
      <c r="JJK90" s="4"/>
      <c r="JJL90" s="4"/>
      <c r="JJM90" s="4"/>
      <c r="JJN90" s="4"/>
      <c r="JJO90" s="4"/>
      <c r="JJP90" s="4"/>
      <c r="JJQ90" s="4"/>
      <c r="JJR90" s="4"/>
      <c r="JJS90" s="4"/>
      <c r="JJT90" s="4"/>
      <c r="JJU90" s="4"/>
      <c r="JJV90" s="4"/>
      <c r="JJW90" s="4"/>
      <c r="JJX90" s="4"/>
      <c r="JJY90" s="4"/>
      <c r="JJZ90" s="4"/>
      <c r="JKA90" s="4"/>
      <c r="JKB90" s="4"/>
      <c r="JKC90" s="4"/>
      <c r="JKD90" s="4"/>
      <c r="JKE90" s="4"/>
      <c r="JKF90" s="4"/>
      <c r="JKG90" s="4"/>
      <c r="JKH90" s="4"/>
      <c r="JKI90" s="4"/>
      <c r="JKJ90" s="4"/>
      <c r="JKK90" s="4"/>
      <c r="JKL90" s="4"/>
      <c r="JKM90" s="4"/>
      <c r="JKN90" s="4"/>
      <c r="JKO90" s="4"/>
      <c r="JKP90" s="4"/>
      <c r="JKQ90" s="4"/>
      <c r="JKR90" s="4"/>
      <c r="JKS90" s="4"/>
      <c r="JKT90" s="4"/>
      <c r="JKU90" s="4"/>
      <c r="JKV90" s="4"/>
      <c r="JKW90" s="4"/>
      <c r="JKX90" s="4"/>
      <c r="JKY90" s="4"/>
      <c r="JKZ90" s="4"/>
      <c r="JLA90" s="4"/>
      <c r="JLB90" s="4"/>
      <c r="JLC90" s="4"/>
      <c r="JLD90" s="4"/>
      <c r="JLE90" s="4"/>
      <c r="JLF90" s="4"/>
      <c r="JLG90" s="4"/>
      <c r="JLH90" s="4"/>
      <c r="JLI90" s="4"/>
      <c r="JLJ90" s="4"/>
      <c r="JLK90" s="4"/>
      <c r="JLL90" s="4"/>
      <c r="JLM90" s="4"/>
      <c r="JLN90" s="4"/>
      <c r="JLO90" s="4"/>
      <c r="JLP90" s="4"/>
      <c r="JLQ90" s="4"/>
      <c r="JLR90" s="4"/>
      <c r="JLS90" s="4"/>
      <c r="JLT90" s="4"/>
      <c r="JLU90" s="4"/>
      <c r="JLV90" s="4"/>
      <c r="JLW90" s="4"/>
      <c r="JLX90" s="4"/>
      <c r="JLY90" s="4"/>
      <c r="JLZ90" s="4"/>
      <c r="JMA90" s="4"/>
      <c r="JMB90" s="4"/>
      <c r="JMC90" s="4"/>
      <c r="JMD90" s="4"/>
      <c r="JME90" s="4"/>
      <c r="JMF90" s="4"/>
      <c r="JMG90" s="4"/>
      <c r="JMH90" s="4"/>
      <c r="JMI90" s="4"/>
      <c r="JMJ90" s="4"/>
      <c r="JMK90" s="4"/>
      <c r="JML90" s="4"/>
      <c r="JMM90" s="4"/>
      <c r="JMN90" s="4"/>
      <c r="JMO90" s="4"/>
      <c r="JMP90" s="4"/>
      <c r="JMQ90" s="4"/>
      <c r="JMR90" s="4"/>
      <c r="JMS90" s="4"/>
      <c r="JMT90" s="4"/>
      <c r="JMU90" s="4"/>
      <c r="JMV90" s="4"/>
      <c r="JMW90" s="4"/>
      <c r="JMX90" s="4"/>
      <c r="JMY90" s="4"/>
      <c r="JMZ90" s="4"/>
      <c r="JNA90" s="4"/>
      <c r="JNB90" s="4"/>
      <c r="JNC90" s="4"/>
      <c r="JND90" s="4"/>
      <c r="JNE90" s="4"/>
      <c r="JNF90" s="4"/>
      <c r="JNG90" s="4"/>
      <c r="JNH90" s="4"/>
      <c r="JNI90" s="4"/>
      <c r="JNJ90" s="4"/>
      <c r="JNK90" s="4"/>
      <c r="JNL90" s="4"/>
      <c r="JNM90" s="4"/>
      <c r="JNN90" s="4"/>
      <c r="JNO90" s="4"/>
      <c r="JNP90" s="4"/>
      <c r="JNQ90" s="4"/>
      <c r="JNR90" s="4"/>
      <c r="JNS90" s="4"/>
      <c r="JNT90" s="4"/>
      <c r="JNU90" s="4"/>
      <c r="JNV90" s="4"/>
      <c r="JNW90" s="4"/>
      <c r="JNX90" s="4"/>
      <c r="JNY90" s="4"/>
      <c r="JNZ90" s="4"/>
      <c r="JOA90" s="4"/>
      <c r="JOB90" s="4"/>
      <c r="JOC90" s="4"/>
      <c r="JOD90" s="4"/>
      <c r="JOE90" s="4"/>
      <c r="JOF90" s="4"/>
      <c r="JOG90" s="4"/>
      <c r="JOH90" s="4"/>
      <c r="JOI90" s="4"/>
      <c r="JOJ90" s="4"/>
      <c r="JOK90" s="4"/>
      <c r="JOL90" s="4"/>
      <c r="JOM90" s="4"/>
      <c r="JON90" s="4"/>
      <c r="JOO90" s="4"/>
      <c r="JOP90" s="4"/>
      <c r="JOQ90" s="4"/>
      <c r="JOR90" s="4"/>
      <c r="JOS90" s="4"/>
      <c r="JOT90" s="4"/>
      <c r="JOU90" s="4"/>
      <c r="JOV90" s="4"/>
      <c r="JOW90" s="4"/>
      <c r="JOX90" s="4"/>
      <c r="JOY90" s="4"/>
      <c r="JOZ90" s="4"/>
      <c r="JPA90" s="4"/>
      <c r="JPB90" s="4"/>
      <c r="JPC90" s="4"/>
      <c r="JPD90" s="4"/>
      <c r="JPE90" s="4"/>
      <c r="JPF90" s="4"/>
      <c r="JPG90" s="4"/>
      <c r="JPH90" s="4"/>
      <c r="JPI90" s="4"/>
      <c r="JPJ90" s="4"/>
      <c r="JPK90" s="4"/>
      <c r="JPL90" s="4"/>
      <c r="JPM90" s="4"/>
      <c r="JPN90" s="4"/>
      <c r="JPO90" s="4"/>
      <c r="JPP90" s="4"/>
      <c r="JPQ90" s="4"/>
      <c r="JPR90" s="4"/>
      <c r="JPS90" s="4"/>
      <c r="JPT90" s="4"/>
      <c r="JPU90" s="4"/>
      <c r="JPV90" s="4"/>
      <c r="JPW90" s="4"/>
      <c r="JPX90" s="4"/>
      <c r="JPY90" s="4"/>
      <c r="JPZ90" s="4"/>
      <c r="JQA90" s="4"/>
      <c r="JQB90" s="4"/>
      <c r="JQC90" s="4"/>
      <c r="JQD90" s="4"/>
      <c r="JQE90" s="4"/>
      <c r="JQF90" s="4"/>
      <c r="JQG90" s="4"/>
      <c r="JQH90" s="4"/>
      <c r="JQI90" s="4"/>
      <c r="JQJ90" s="4"/>
      <c r="JQK90" s="4"/>
      <c r="JQL90" s="4"/>
      <c r="JQM90" s="4"/>
      <c r="JQN90" s="4"/>
      <c r="JQO90" s="4"/>
      <c r="JQP90" s="4"/>
      <c r="JQQ90" s="4"/>
      <c r="JQR90" s="4"/>
      <c r="JQS90" s="4"/>
      <c r="JQT90" s="4"/>
      <c r="JQU90" s="4"/>
      <c r="JQV90" s="4"/>
      <c r="JQW90" s="4"/>
      <c r="JQX90" s="4"/>
      <c r="JQY90" s="4"/>
      <c r="JQZ90" s="4"/>
      <c r="JRA90" s="4"/>
      <c r="JRB90" s="4"/>
      <c r="JRC90" s="4"/>
      <c r="JRD90" s="4"/>
      <c r="JRE90" s="4"/>
      <c r="JRF90" s="4"/>
      <c r="JRG90" s="4"/>
      <c r="JRH90" s="4"/>
      <c r="JRI90" s="4"/>
      <c r="JRJ90" s="4"/>
      <c r="JRK90" s="4"/>
      <c r="JRL90" s="4"/>
      <c r="JRM90" s="4"/>
      <c r="JRN90" s="4"/>
      <c r="JRO90" s="4"/>
      <c r="JRP90" s="4"/>
      <c r="JRQ90" s="4"/>
      <c r="JRR90" s="4"/>
      <c r="JRS90" s="4"/>
      <c r="JRT90" s="4"/>
      <c r="JRU90" s="4"/>
      <c r="JRV90" s="4"/>
      <c r="JRW90" s="4"/>
      <c r="JRX90" s="4"/>
      <c r="JRY90" s="4"/>
      <c r="JRZ90" s="4"/>
      <c r="JSA90" s="4"/>
      <c r="JSB90" s="4"/>
      <c r="JSC90" s="4"/>
      <c r="JSD90" s="4"/>
      <c r="JSE90" s="4"/>
      <c r="JSF90" s="4"/>
      <c r="JSG90" s="4"/>
      <c r="JSH90" s="4"/>
      <c r="JSI90" s="4"/>
      <c r="JSJ90" s="4"/>
      <c r="JSK90" s="4"/>
      <c r="JSL90" s="4"/>
      <c r="JSM90" s="4"/>
      <c r="JSN90" s="4"/>
      <c r="JSO90" s="4"/>
      <c r="JSP90" s="4"/>
      <c r="JSQ90" s="4"/>
      <c r="JSR90" s="4"/>
      <c r="JSS90" s="4"/>
      <c r="JST90" s="4"/>
      <c r="JSU90" s="4"/>
      <c r="JSV90" s="4"/>
      <c r="JSW90" s="4"/>
      <c r="JSX90" s="4"/>
      <c r="JSY90" s="4"/>
      <c r="JSZ90" s="4"/>
      <c r="JTA90" s="4"/>
      <c r="JTB90" s="4"/>
      <c r="JTC90" s="4"/>
      <c r="JTD90" s="4"/>
      <c r="JTE90" s="4"/>
      <c r="JTF90" s="4"/>
      <c r="JTG90" s="4"/>
      <c r="JTH90" s="4"/>
      <c r="JTI90" s="4"/>
      <c r="JTJ90" s="4"/>
      <c r="JTK90" s="4"/>
      <c r="JTL90" s="4"/>
      <c r="JTM90" s="4"/>
      <c r="JTN90" s="4"/>
      <c r="JTO90" s="4"/>
      <c r="JTP90" s="4"/>
      <c r="JTQ90" s="4"/>
      <c r="JTR90" s="4"/>
      <c r="JTS90" s="4"/>
      <c r="JTT90" s="4"/>
      <c r="JTU90" s="4"/>
      <c r="JTV90" s="4"/>
      <c r="JTW90" s="4"/>
      <c r="JTX90" s="4"/>
      <c r="JTY90" s="4"/>
      <c r="JTZ90" s="4"/>
      <c r="JUA90" s="4"/>
      <c r="JUB90" s="4"/>
      <c r="JUC90" s="4"/>
      <c r="JUD90" s="4"/>
      <c r="JUE90" s="4"/>
      <c r="JUF90" s="4"/>
      <c r="JUG90" s="4"/>
      <c r="JUH90" s="4"/>
      <c r="JUI90" s="4"/>
      <c r="JUJ90" s="4"/>
      <c r="JUK90" s="4"/>
      <c r="JUL90" s="4"/>
      <c r="JUM90" s="4"/>
      <c r="JUN90" s="4"/>
      <c r="JUO90" s="4"/>
      <c r="JUP90" s="4"/>
      <c r="JUQ90" s="4"/>
      <c r="JUR90" s="4"/>
      <c r="JUS90" s="4"/>
      <c r="JUT90" s="4"/>
      <c r="JUU90" s="4"/>
      <c r="JUV90" s="4"/>
      <c r="JUW90" s="4"/>
      <c r="JUX90" s="4"/>
      <c r="JUY90" s="4"/>
      <c r="JUZ90" s="4"/>
      <c r="JVA90" s="4"/>
      <c r="JVB90" s="4"/>
      <c r="JVC90" s="4"/>
      <c r="JVD90" s="4"/>
      <c r="JVE90" s="4"/>
      <c r="JVF90" s="4"/>
      <c r="JVG90" s="4"/>
      <c r="JVH90" s="4"/>
      <c r="JVI90" s="4"/>
      <c r="JVJ90" s="4"/>
      <c r="JVK90" s="4"/>
      <c r="JVL90" s="4"/>
      <c r="JVM90" s="4"/>
      <c r="JVN90" s="4"/>
      <c r="JVO90" s="4"/>
      <c r="JVP90" s="4"/>
      <c r="JVQ90" s="4"/>
      <c r="JVR90" s="4"/>
      <c r="JVS90" s="4"/>
      <c r="JVT90" s="4"/>
      <c r="JVU90" s="4"/>
      <c r="JVV90" s="4"/>
      <c r="JVW90" s="4"/>
      <c r="JVX90" s="4"/>
      <c r="JVY90" s="4"/>
      <c r="JVZ90" s="4"/>
      <c r="JWA90" s="4"/>
      <c r="JWB90" s="4"/>
      <c r="JWC90" s="4"/>
      <c r="JWD90" s="4"/>
      <c r="JWE90" s="4"/>
      <c r="JWF90" s="4"/>
      <c r="JWG90" s="4"/>
      <c r="JWH90" s="4"/>
      <c r="JWI90" s="4"/>
      <c r="JWJ90" s="4"/>
      <c r="JWK90" s="4"/>
      <c r="JWL90" s="4"/>
      <c r="JWM90" s="4"/>
      <c r="JWN90" s="4"/>
      <c r="JWO90" s="4"/>
      <c r="JWP90" s="4"/>
      <c r="JWQ90" s="4"/>
      <c r="JWR90" s="4"/>
      <c r="JWS90" s="4"/>
      <c r="JWT90" s="4"/>
      <c r="JWU90" s="4"/>
      <c r="JWV90" s="4"/>
      <c r="JWW90" s="4"/>
      <c r="JWX90" s="4"/>
      <c r="JWY90" s="4"/>
      <c r="JWZ90" s="4"/>
      <c r="JXA90" s="4"/>
      <c r="JXB90" s="4"/>
      <c r="JXC90" s="4"/>
      <c r="JXD90" s="4"/>
      <c r="JXE90" s="4"/>
      <c r="JXF90" s="4"/>
      <c r="JXG90" s="4"/>
      <c r="JXH90" s="4"/>
      <c r="JXI90" s="4"/>
      <c r="JXJ90" s="4"/>
      <c r="JXK90" s="4"/>
      <c r="JXL90" s="4"/>
      <c r="JXM90" s="4"/>
      <c r="JXN90" s="4"/>
      <c r="JXO90" s="4"/>
      <c r="JXP90" s="4"/>
      <c r="JXQ90" s="4"/>
      <c r="JXR90" s="4"/>
      <c r="JXS90" s="4"/>
      <c r="JXT90" s="4"/>
      <c r="JXU90" s="4"/>
      <c r="JXV90" s="4"/>
      <c r="JXW90" s="4"/>
      <c r="JXX90" s="4"/>
      <c r="JXY90" s="4"/>
      <c r="JXZ90" s="4"/>
      <c r="JYA90" s="4"/>
      <c r="JYB90" s="4"/>
      <c r="JYC90" s="4"/>
      <c r="JYD90" s="4"/>
      <c r="JYE90" s="4"/>
      <c r="JYF90" s="4"/>
      <c r="JYG90" s="4"/>
      <c r="JYH90" s="4"/>
      <c r="JYI90" s="4"/>
      <c r="JYJ90" s="4"/>
      <c r="JYK90" s="4"/>
      <c r="JYL90" s="4"/>
      <c r="JYM90" s="4"/>
      <c r="JYN90" s="4"/>
      <c r="JYO90" s="4"/>
      <c r="JYP90" s="4"/>
      <c r="JYQ90" s="4"/>
      <c r="JYR90" s="4"/>
      <c r="JYS90" s="4"/>
      <c r="JYT90" s="4"/>
      <c r="JYU90" s="4"/>
      <c r="JYV90" s="4"/>
      <c r="JYW90" s="4"/>
      <c r="JYX90" s="4"/>
      <c r="JYY90" s="4"/>
      <c r="JYZ90" s="4"/>
      <c r="JZA90" s="4"/>
      <c r="JZB90" s="4"/>
      <c r="JZC90" s="4"/>
      <c r="JZD90" s="4"/>
      <c r="JZE90" s="4"/>
      <c r="JZF90" s="4"/>
      <c r="JZG90" s="4"/>
      <c r="JZH90" s="4"/>
      <c r="JZI90" s="4"/>
      <c r="JZJ90" s="4"/>
      <c r="JZK90" s="4"/>
      <c r="JZL90" s="4"/>
      <c r="JZM90" s="4"/>
      <c r="JZN90" s="4"/>
      <c r="JZO90" s="4"/>
      <c r="JZP90" s="4"/>
      <c r="JZQ90" s="4"/>
      <c r="JZR90" s="4"/>
      <c r="JZS90" s="4"/>
      <c r="JZT90" s="4"/>
      <c r="JZU90" s="4"/>
      <c r="JZV90" s="4"/>
      <c r="JZW90" s="4"/>
      <c r="JZX90" s="4"/>
      <c r="JZY90" s="4"/>
      <c r="JZZ90" s="4"/>
      <c r="KAA90" s="4"/>
      <c r="KAB90" s="4"/>
      <c r="KAC90" s="4"/>
      <c r="KAD90" s="4"/>
      <c r="KAE90" s="4"/>
      <c r="KAF90" s="4"/>
      <c r="KAG90" s="4"/>
      <c r="KAH90" s="4"/>
      <c r="KAI90" s="4"/>
      <c r="KAJ90" s="4"/>
      <c r="KAK90" s="4"/>
      <c r="KAL90" s="4"/>
      <c r="KAM90" s="4"/>
      <c r="KAN90" s="4"/>
      <c r="KAO90" s="4"/>
      <c r="KAP90" s="4"/>
      <c r="KAQ90" s="4"/>
      <c r="KAR90" s="4"/>
      <c r="KAS90" s="4"/>
      <c r="KAT90" s="4"/>
      <c r="KAU90" s="4"/>
      <c r="KAV90" s="4"/>
      <c r="KAW90" s="4"/>
      <c r="KAX90" s="4"/>
      <c r="KAY90" s="4"/>
      <c r="KAZ90" s="4"/>
      <c r="KBA90" s="4"/>
      <c r="KBB90" s="4"/>
      <c r="KBC90" s="4"/>
      <c r="KBD90" s="4"/>
      <c r="KBE90" s="4"/>
      <c r="KBF90" s="4"/>
      <c r="KBG90" s="4"/>
      <c r="KBH90" s="4"/>
      <c r="KBI90" s="4"/>
      <c r="KBJ90" s="4"/>
      <c r="KBK90" s="4"/>
      <c r="KBL90" s="4"/>
      <c r="KBM90" s="4"/>
      <c r="KBN90" s="4"/>
      <c r="KBO90" s="4"/>
      <c r="KBP90" s="4"/>
      <c r="KBQ90" s="4"/>
      <c r="KBR90" s="4"/>
      <c r="KBS90" s="4"/>
      <c r="KBT90" s="4"/>
      <c r="KBU90" s="4"/>
      <c r="KBV90" s="4"/>
      <c r="KBW90" s="4"/>
      <c r="KBX90" s="4"/>
      <c r="KBY90" s="4"/>
      <c r="KBZ90" s="4"/>
      <c r="KCA90" s="4"/>
      <c r="KCB90" s="4"/>
      <c r="KCC90" s="4"/>
      <c r="KCD90" s="4"/>
      <c r="KCE90" s="4"/>
      <c r="KCF90" s="4"/>
      <c r="KCG90" s="4"/>
      <c r="KCH90" s="4"/>
      <c r="KCI90" s="4"/>
      <c r="KCJ90" s="4"/>
      <c r="KCK90" s="4"/>
      <c r="KCL90" s="4"/>
      <c r="KCM90" s="4"/>
      <c r="KCN90" s="4"/>
      <c r="KCO90" s="4"/>
      <c r="KCP90" s="4"/>
      <c r="KCQ90" s="4"/>
      <c r="KCR90" s="4"/>
      <c r="KCS90" s="4"/>
      <c r="KCT90" s="4"/>
      <c r="KCU90" s="4"/>
      <c r="KCV90" s="4"/>
      <c r="KCW90" s="4"/>
      <c r="KCX90" s="4"/>
      <c r="KCY90" s="4"/>
      <c r="KCZ90" s="4"/>
      <c r="KDA90" s="4"/>
      <c r="KDB90" s="4"/>
      <c r="KDC90" s="4"/>
      <c r="KDD90" s="4"/>
      <c r="KDE90" s="4"/>
      <c r="KDF90" s="4"/>
      <c r="KDG90" s="4"/>
      <c r="KDH90" s="4"/>
      <c r="KDI90" s="4"/>
      <c r="KDJ90" s="4"/>
      <c r="KDK90" s="4"/>
      <c r="KDL90" s="4"/>
      <c r="KDM90" s="4"/>
      <c r="KDN90" s="4"/>
      <c r="KDO90" s="4"/>
      <c r="KDP90" s="4"/>
      <c r="KDQ90" s="4"/>
      <c r="KDR90" s="4"/>
      <c r="KDS90" s="4"/>
      <c r="KDT90" s="4"/>
      <c r="KDU90" s="4"/>
      <c r="KDV90" s="4"/>
      <c r="KDW90" s="4"/>
      <c r="KDX90" s="4"/>
      <c r="KDY90" s="4"/>
      <c r="KDZ90" s="4"/>
      <c r="KEA90" s="4"/>
      <c r="KEB90" s="4"/>
      <c r="KEC90" s="4"/>
      <c r="KED90" s="4"/>
      <c r="KEE90" s="4"/>
      <c r="KEF90" s="4"/>
      <c r="KEG90" s="4"/>
      <c r="KEH90" s="4"/>
      <c r="KEI90" s="4"/>
      <c r="KEJ90" s="4"/>
      <c r="KEK90" s="4"/>
      <c r="KEL90" s="4"/>
      <c r="KEM90" s="4"/>
      <c r="KEN90" s="4"/>
      <c r="KEO90" s="4"/>
      <c r="KEP90" s="4"/>
      <c r="KEQ90" s="4"/>
      <c r="KER90" s="4"/>
      <c r="KES90" s="4"/>
      <c r="KET90" s="4"/>
      <c r="KEU90" s="4"/>
      <c r="KEV90" s="4"/>
      <c r="KEW90" s="4"/>
      <c r="KEX90" s="4"/>
      <c r="KEY90" s="4"/>
      <c r="KEZ90" s="4"/>
      <c r="KFA90" s="4"/>
      <c r="KFB90" s="4"/>
      <c r="KFC90" s="4"/>
      <c r="KFD90" s="4"/>
      <c r="KFE90" s="4"/>
      <c r="KFF90" s="4"/>
      <c r="KFG90" s="4"/>
      <c r="KFH90" s="4"/>
      <c r="KFI90" s="4"/>
      <c r="KFJ90" s="4"/>
      <c r="KFK90" s="4"/>
      <c r="KFL90" s="4"/>
      <c r="KFM90" s="4"/>
      <c r="KFN90" s="4"/>
      <c r="KFO90" s="4"/>
      <c r="KFP90" s="4"/>
      <c r="KFQ90" s="4"/>
      <c r="KFR90" s="4"/>
      <c r="KFS90" s="4"/>
      <c r="KFT90" s="4"/>
      <c r="KFU90" s="4"/>
      <c r="KFV90" s="4"/>
      <c r="KFW90" s="4"/>
      <c r="KFX90" s="4"/>
      <c r="KFY90" s="4"/>
      <c r="KFZ90" s="4"/>
      <c r="KGA90" s="4"/>
      <c r="KGB90" s="4"/>
      <c r="KGC90" s="4"/>
      <c r="KGD90" s="4"/>
      <c r="KGE90" s="4"/>
      <c r="KGF90" s="4"/>
      <c r="KGG90" s="4"/>
      <c r="KGH90" s="4"/>
      <c r="KGI90" s="4"/>
      <c r="KGJ90" s="4"/>
      <c r="KGK90" s="4"/>
      <c r="KGL90" s="4"/>
      <c r="KGM90" s="4"/>
      <c r="KGN90" s="4"/>
      <c r="KGO90" s="4"/>
      <c r="KGP90" s="4"/>
      <c r="KGQ90" s="4"/>
      <c r="KGR90" s="4"/>
      <c r="KGS90" s="4"/>
      <c r="KGT90" s="4"/>
      <c r="KGU90" s="4"/>
      <c r="KGV90" s="4"/>
      <c r="KGW90" s="4"/>
      <c r="KGX90" s="4"/>
      <c r="KGY90" s="4"/>
      <c r="KGZ90" s="4"/>
      <c r="KHA90" s="4"/>
      <c r="KHB90" s="4"/>
      <c r="KHC90" s="4"/>
      <c r="KHD90" s="4"/>
      <c r="KHE90" s="4"/>
      <c r="KHF90" s="4"/>
      <c r="KHG90" s="4"/>
      <c r="KHH90" s="4"/>
      <c r="KHI90" s="4"/>
      <c r="KHJ90" s="4"/>
      <c r="KHK90" s="4"/>
      <c r="KHL90" s="4"/>
      <c r="KHM90" s="4"/>
      <c r="KHN90" s="4"/>
      <c r="KHO90" s="4"/>
      <c r="KHP90" s="4"/>
      <c r="KHQ90" s="4"/>
      <c r="KHR90" s="4"/>
      <c r="KHS90" s="4"/>
      <c r="KHT90" s="4"/>
      <c r="KHU90" s="4"/>
      <c r="KHV90" s="4"/>
      <c r="KHW90" s="4"/>
      <c r="KHX90" s="4"/>
      <c r="KHY90" s="4"/>
      <c r="KHZ90" s="4"/>
      <c r="KIA90" s="4"/>
      <c r="KIB90" s="4"/>
      <c r="KIC90" s="4"/>
      <c r="KID90" s="4"/>
      <c r="KIE90" s="4"/>
      <c r="KIF90" s="4"/>
      <c r="KIG90" s="4"/>
      <c r="KIH90" s="4"/>
      <c r="KII90" s="4"/>
      <c r="KIJ90" s="4"/>
      <c r="KIK90" s="4"/>
      <c r="KIL90" s="4"/>
      <c r="KIM90" s="4"/>
      <c r="KIN90" s="4"/>
      <c r="KIO90" s="4"/>
      <c r="KIP90" s="4"/>
      <c r="KIQ90" s="4"/>
      <c r="KIR90" s="4"/>
      <c r="KIS90" s="4"/>
      <c r="KIT90" s="4"/>
      <c r="KIU90" s="4"/>
      <c r="KIV90" s="4"/>
      <c r="KIW90" s="4"/>
      <c r="KIX90" s="4"/>
      <c r="KIY90" s="4"/>
      <c r="KIZ90" s="4"/>
      <c r="KJA90" s="4"/>
      <c r="KJB90" s="4"/>
      <c r="KJC90" s="4"/>
      <c r="KJD90" s="4"/>
      <c r="KJE90" s="4"/>
      <c r="KJF90" s="4"/>
      <c r="KJG90" s="4"/>
      <c r="KJH90" s="4"/>
      <c r="KJI90" s="4"/>
      <c r="KJJ90" s="4"/>
      <c r="KJK90" s="4"/>
      <c r="KJL90" s="4"/>
      <c r="KJM90" s="4"/>
      <c r="KJN90" s="4"/>
      <c r="KJO90" s="4"/>
      <c r="KJP90" s="4"/>
      <c r="KJQ90" s="4"/>
      <c r="KJR90" s="4"/>
      <c r="KJS90" s="4"/>
      <c r="KJT90" s="4"/>
      <c r="KJU90" s="4"/>
      <c r="KJV90" s="4"/>
      <c r="KJW90" s="4"/>
      <c r="KJX90" s="4"/>
      <c r="KJY90" s="4"/>
      <c r="KJZ90" s="4"/>
      <c r="KKA90" s="4"/>
      <c r="KKB90" s="4"/>
      <c r="KKC90" s="4"/>
      <c r="KKD90" s="4"/>
      <c r="KKE90" s="4"/>
      <c r="KKF90" s="4"/>
      <c r="KKG90" s="4"/>
      <c r="KKH90" s="4"/>
      <c r="KKI90" s="4"/>
      <c r="KKJ90" s="4"/>
      <c r="KKK90" s="4"/>
      <c r="KKL90" s="4"/>
      <c r="KKM90" s="4"/>
      <c r="KKN90" s="4"/>
      <c r="KKO90" s="4"/>
      <c r="KKP90" s="4"/>
      <c r="KKQ90" s="4"/>
      <c r="KKR90" s="4"/>
      <c r="KKS90" s="4"/>
      <c r="KKT90" s="4"/>
      <c r="KKU90" s="4"/>
      <c r="KKV90" s="4"/>
      <c r="KKW90" s="4"/>
      <c r="KKX90" s="4"/>
      <c r="KKY90" s="4"/>
      <c r="KKZ90" s="4"/>
      <c r="KLA90" s="4"/>
      <c r="KLB90" s="4"/>
      <c r="KLC90" s="4"/>
      <c r="KLD90" s="4"/>
      <c r="KLE90" s="4"/>
      <c r="KLF90" s="4"/>
      <c r="KLG90" s="4"/>
      <c r="KLH90" s="4"/>
      <c r="KLI90" s="4"/>
      <c r="KLJ90" s="4"/>
      <c r="KLK90" s="4"/>
      <c r="KLL90" s="4"/>
      <c r="KLM90" s="4"/>
      <c r="KLN90" s="4"/>
      <c r="KLO90" s="4"/>
      <c r="KLP90" s="4"/>
      <c r="KLQ90" s="4"/>
      <c r="KLR90" s="4"/>
      <c r="KLS90" s="4"/>
      <c r="KLT90" s="4"/>
      <c r="KLU90" s="4"/>
      <c r="KLV90" s="4"/>
      <c r="KLW90" s="4"/>
      <c r="KLX90" s="4"/>
      <c r="KLY90" s="4"/>
      <c r="KLZ90" s="4"/>
      <c r="KMA90" s="4"/>
      <c r="KMB90" s="4"/>
      <c r="KMC90" s="4"/>
      <c r="KMD90" s="4"/>
      <c r="KME90" s="4"/>
      <c r="KMF90" s="4"/>
      <c r="KMG90" s="4"/>
      <c r="KMH90" s="4"/>
      <c r="KMI90" s="4"/>
      <c r="KMJ90" s="4"/>
      <c r="KMK90" s="4"/>
      <c r="KML90" s="4"/>
      <c r="KMM90" s="4"/>
      <c r="KMN90" s="4"/>
      <c r="KMO90" s="4"/>
      <c r="KMP90" s="4"/>
      <c r="KMQ90" s="4"/>
      <c r="KMR90" s="4"/>
      <c r="KMS90" s="4"/>
      <c r="KMT90" s="4"/>
      <c r="KMU90" s="4"/>
      <c r="KMV90" s="4"/>
      <c r="KMW90" s="4"/>
      <c r="KMX90" s="4"/>
      <c r="KMY90" s="4"/>
      <c r="KMZ90" s="4"/>
      <c r="KNA90" s="4"/>
      <c r="KNB90" s="4"/>
      <c r="KNC90" s="4"/>
      <c r="KND90" s="4"/>
      <c r="KNE90" s="4"/>
      <c r="KNF90" s="4"/>
      <c r="KNG90" s="4"/>
      <c r="KNH90" s="4"/>
      <c r="KNI90" s="4"/>
      <c r="KNJ90" s="4"/>
      <c r="KNK90" s="4"/>
      <c r="KNL90" s="4"/>
      <c r="KNM90" s="4"/>
      <c r="KNN90" s="4"/>
      <c r="KNO90" s="4"/>
      <c r="KNP90" s="4"/>
      <c r="KNQ90" s="4"/>
      <c r="KNR90" s="4"/>
      <c r="KNS90" s="4"/>
      <c r="KNT90" s="4"/>
      <c r="KNU90" s="4"/>
      <c r="KNV90" s="4"/>
      <c r="KNW90" s="4"/>
      <c r="KNX90" s="4"/>
      <c r="KNY90" s="4"/>
      <c r="KNZ90" s="4"/>
      <c r="KOA90" s="4"/>
      <c r="KOB90" s="4"/>
      <c r="KOC90" s="4"/>
      <c r="KOD90" s="4"/>
      <c r="KOE90" s="4"/>
      <c r="KOF90" s="4"/>
      <c r="KOG90" s="4"/>
      <c r="KOH90" s="4"/>
      <c r="KOI90" s="4"/>
      <c r="KOJ90" s="4"/>
      <c r="KOK90" s="4"/>
      <c r="KOL90" s="4"/>
      <c r="KOM90" s="4"/>
      <c r="KON90" s="4"/>
      <c r="KOO90" s="4"/>
      <c r="KOP90" s="4"/>
      <c r="KOQ90" s="4"/>
      <c r="KOR90" s="4"/>
      <c r="KOS90" s="4"/>
      <c r="KOT90" s="4"/>
      <c r="KOU90" s="4"/>
      <c r="KOV90" s="4"/>
      <c r="KOW90" s="4"/>
      <c r="KOX90" s="4"/>
      <c r="KOY90" s="4"/>
      <c r="KOZ90" s="4"/>
      <c r="KPA90" s="4"/>
      <c r="KPB90" s="4"/>
      <c r="KPC90" s="4"/>
      <c r="KPD90" s="4"/>
      <c r="KPE90" s="4"/>
      <c r="KPF90" s="4"/>
      <c r="KPG90" s="4"/>
      <c r="KPH90" s="4"/>
      <c r="KPI90" s="4"/>
      <c r="KPJ90" s="4"/>
      <c r="KPK90" s="4"/>
      <c r="KPL90" s="4"/>
      <c r="KPM90" s="4"/>
      <c r="KPN90" s="4"/>
      <c r="KPO90" s="4"/>
      <c r="KPP90" s="4"/>
      <c r="KPQ90" s="4"/>
      <c r="KPR90" s="4"/>
      <c r="KPS90" s="4"/>
      <c r="KPT90" s="4"/>
      <c r="KPU90" s="4"/>
      <c r="KPV90" s="4"/>
      <c r="KPW90" s="4"/>
      <c r="KPX90" s="4"/>
      <c r="KPY90" s="4"/>
      <c r="KPZ90" s="4"/>
      <c r="KQA90" s="4"/>
      <c r="KQB90" s="4"/>
      <c r="KQC90" s="4"/>
      <c r="KQD90" s="4"/>
      <c r="KQE90" s="4"/>
      <c r="KQF90" s="4"/>
      <c r="KQG90" s="4"/>
      <c r="KQH90" s="4"/>
      <c r="KQI90" s="4"/>
      <c r="KQJ90" s="4"/>
      <c r="KQK90" s="4"/>
      <c r="KQL90" s="4"/>
      <c r="KQM90" s="4"/>
      <c r="KQN90" s="4"/>
      <c r="KQO90" s="4"/>
      <c r="KQP90" s="4"/>
      <c r="KQQ90" s="4"/>
      <c r="KQR90" s="4"/>
      <c r="KQS90" s="4"/>
      <c r="KQT90" s="4"/>
      <c r="KQU90" s="4"/>
      <c r="KQV90" s="4"/>
      <c r="KQW90" s="4"/>
      <c r="KQX90" s="4"/>
      <c r="KQY90" s="4"/>
      <c r="KQZ90" s="4"/>
      <c r="KRA90" s="4"/>
      <c r="KRB90" s="4"/>
      <c r="KRC90" s="4"/>
      <c r="KRD90" s="4"/>
      <c r="KRE90" s="4"/>
      <c r="KRF90" s="4"/>
      <c r="KRG90" s="4"/>
      <c r="KRH90" s="4"/>
      <c r="KRI90" s="4"/>
      <c r="KRJ90" s="4"/>
      <c r="KRK90" s="4"/>
      <c r="KRL90" s="4"/>
      <c r="KRM90" s="4"/>
      <c r="KRN90" s="4"/>
      <c r="KRO90" s="4"/>
      <c r="KRP90" s="4"/>
      <c r="KRQ90" s="4"/>
      <c r="KRR90" s="4"/>
      <c r="KRS90" s="4"/>
      <c r="KRT90" s="4"/>
      <c r="KRU90" s="4"/>
      <c r="KRV90" s="4"/>
      <c r="KRW90" s="4"/>
      <c r="KRX90" s="4"/>
      <c r="KRY90" s="4"/>
      <c r="KRZ90" s="4"/>
      <c r="KSA90" s="4"/>
      <c r="KSB90" s="4"/>
      <c r="KSC90" s="4"/>
      <c r="KSD90" s="4"/>
      <c r="KSE90" s="4"/>
      <c r="KSF90" s="4"/>
      <c r="KSG90" s="4"/>
      <c r="KSH90" s="4"/>
      <c r="KSI90" s="4"/>
      <c r="KSJ90" s="4"/>
      <c r="KSK90" s="4"/>
      <c r="KSL90" s="4"/>
      <c r="KSM90" s="4"/>
      <c r="KSN90" s="4"/>
      <c r="KSO90" s="4"/>
      <c r="KSP90" s="4"/>
      <c r="KSQ90" s="4"/>
      <c r="KSR90" s="4"/>
      <c r="KSS90" s="4"/>
      <c r="KST90" s="4"/>
      <c r="KSU90" s="4"/>
      <c r="KSV90" s="4"/>
      <c r="KSW90" s="4"/>
      <c r="KSX90" s="4"/>
      <c r="KSY90" s="4"/>
      <c r="KSZ90" s="4"/>
      <c r="KTA90" s="4"/>
      <c r="KTB90" s="4"/>
      <c r="KTC90" s="4"/>
      <c r="KTD90" s="4"/>
      <c r="KTE90" s="4"/>
      <c r="KTF90" s="4"/>
      <c r="KTG90" s="4"/>
      <c r="KTH90" s="4"/>
      <c r="KTI90" s="4"/>
      <c r="KTJ90" s="4"/>
      <c r="KTK90" s="4"/>
      <c r="KTL90" s="4"/>
      <c r="KTM90" s="4"/>
      <c r="KTN90" s="4"/>
      <c r="KTO90" s="4"/>
      <c r="KTP90" s="4"/>
      <c r="KTQ90" s="4"/>
      <c r="KTR90" s="4"/>
      <c r="KTS90" s="4"/>
      <c r="KTT90" s="4"/>
      <c r="KTU90" s="4"/>
      <c r="KTV90" s="4"/>
      <c r="KTW90" s="4"/>
      <c r="KTX90" s="4"/>
      <c r="KTY90" s="4"/>
      <c r="KTZ90" s="4"/>
      <c r="KUA90" s="4"/>
      <c r="KUB90" s="4"/>
      <c r="KUC90" s="4"/>
      <c r="KUD90" s="4"/>
      <c r="KUE90" s="4"/>
      <c r="KUF90" s="4"/>
      <c r="KUG90" s="4"/>
      <c r="KUH90" s="4"/>
      <c r="KUI90" s="4"/>
      <c r="KUJ90" s="4"/>
      <c r="KUK90" s="4"/>
      <c r="KUL90" s="4"/>
      <c r="KUM90" s="4"/>
      <c r="KUN90" s="4"/>
      <c r="KUO90" s="4"/>
      <c r="KUP90" s="4"/>
      <c r="KUQ90" s="4"/>
      <c r="KUR90" s="4"/>
      <c r="KUS90" s="4"/>
      <c r="KUT90" s="4"/>
      <c r="KUU90" s="4"/>
      <c r="KUV90" s="4"/>
      <c r="KUW90" s="4"/>
      <c r="KUX90" s="4"/>
      <c r="KUY90" s="4"/>
      <c r="KUZ90" s="4"/>
      <c r="KVA90" s="4"/>
      <c r="KVB90" s="4"/>
      <c r="KVC90" s="4"/>
      <c r="KVD90" s="4"/>
      <c r="KVE90" s="4"/>
      <c r="KVF90" s="4"/>
      <c r="KVG90" s="4"/>
      <c r="KVH90" s="4"/>
      <c r="KVI90" s="4"/>
      <c r="KVJ90" s="4"/>
      <c r="KVK90" s="4"/>
      <c r="KVL90" s="4"/>
      <c r="KVM90" s="4"/>
      <c r="KVN90" s="4"/>
      <c r="KVO90" s="4"/>
      <c r="KVP90" s="4"/>
      <c r="KVQ90" s="4"/>
      <c r="KVR90" s="4"/>
      <c r="KVS90" s="4"/>
      <c r="KVT90" s="4"/>
      <c r="KVU90" s="4"/>
      <c r="KVV90" s="4"/>
      <c r="KVW90" s="4"/>
      <c r="KVX90" s="4"/>
      <c r="KVY90" s="4"/>
      <c r="KVZ90" s="4"/>
      <c r="KWA90" s="4"/>
      <c r="KWB90" s="4"/>
      <c r="KWC90" s="4"/>
      <c r="KWD90" s="4"/>
      <c r="KWE90" s="4"/>
      <c r="KWF90" s="4"/>
      <c r="KWG90" s="4"/>
      <c r="KWH90" s="4"/>
      <c r="KWI90" s="4"/>
      <c r="KWJ90" s="4"/>
      <c r="KWK90" s="4"/>
      <c r="KWL90" s="4"/>
      <c r="KWM90" s="4"/>
      <c r="KWN90" s="4"/>
      <c r="KWO90" s="4"/>
      <c r="KWP90" s="4"/>
      <c r="KWQ90" s="4"/>
      <c r="KWR90" s="4"/>
      <c r="KWS90" s="4"/>
      <c r="KWT90" s="4"/>
      <c r="KWU90" s="4"/>
      <c r="KWV90" s="4"/>
      <c r="KWW90" s="4"/>
      <c r="KWX90" s="4"/>
      <c r="KWY90" s="4"/>
      <c r="KWZ90" s="4"/>
      <c r="KXA90" s="4"/>
      <c r="KXB90" s="4"/>
      <c r="KXC90" s="4"/>
      <c r="KXD90" s="4"/>
      <c r="KXE90" s="4"/>
      <c r="KXF90" s="4"/>
      <c r="KXG90" s="4"/>
      <c r="KXH90" s="4"/>
      <c r="KXI90" s="4"/>
      <c r="KXJ90" s="4"/>
      <c r="KXK90" s="4"/>
      <c r="KXL90" s="4"/>
      <c r="KXM90" s="4"/>
      <c r="KXN90" s="4"/>
      <c r="KXO90" s="4"/>
      <c r="KXP90" s="4"/>
      <c r="KXQ90" s="4"/>
      <c r="KXR90" s="4"/>
      <c r="KXS90" s="4"/>
      <c r="KXT90" s="4"/>
      <c r="KXU90" s="4"/>
      <c r="KXV90" s="4"/>
      <c r="KXW90" s="4"/>
      <c r="KXX90" s="4"/>
      <c r="KXY90" s="4"/>
      <c r="KXZ90" s="4"/>
      <c r="KYA90" s="4"/>
      <c r="KYB90" s="4"/>
      <c r="KYC90" s="4"/>
      <c r="KYD90" s="4"/>
      <c r="KYE90" s="4"/>
      <c r="KYF90" s="4"/>
      <c r="KYG90" s="4"/>
      <c r="KYH90" s="4"/>
      <c r="KYI90" s="4"/>
      <c r="KYJ90" s="4"/>
      <c r="KYK90" s="4"/>
      <c r="KYL90" s="4"/>
      <c r="KYM90" s="4"/>
      <c r="KYN90" s="4"/>
      <c r="KYO90" s="4"/>
      <c r="KYP90" s="4"/>
      <c r="KYQ90" s="4"/>
      <c r="KYR90" s="4"/>
      <c r="KYS90" s="4"/>
      <c r="KYT90" s="4"/>
      <c r="KYU90" s="4"/>
      <c r="KYV90" s="4"/>
      <c r="KYW90" s="4"/>
      <c r="KYX90" s="4"/>
      <c r="KYY90" s="4"/>
      <c r="KYZ90" s="4"/>
      <c r="KZA90" s="4"/>
      <c r="KZB90" s="4"/>
      <c r="KZC90" s="4"/>
      <c r="KZD90" s="4"/>
      <c r="KZE90" s="4"/>
      <c r="KZF90" s="4"/>
      <c r="KZG90" s="4"/>
      <c r="KZH90" s="4"/>
      <c r="KZI90" s="4"/>
      <c r="KZJ90" s="4"/>
      <c r="KZK90" s="4"/>
      <c r="KZL90" s="4"/>
      <c r="KZM90" s="4"/>
      <c r="KZN90" s="4"/>
      <c r="KZO90" s="4"/>
      <c r="KZP90" s="4"/>
      <c r="KZQ90" s="4"/>
      <c r="KZR90" s="4"/>
      <c r="KZS90" s="4"/>
      <c r="KZT90" s="4"/>
      <c r="KZU90" s="4"/>
      <c r="KZV90" s="4"/>
      <c r="KZW90" s="4"/>
      <c r="KZX90" s="4"/>
      <c r="KZY90" s="4"/>
      <c r="KZZ90" s="4"/>
      <c r="LAA90" s="4"/>
      <c r="LAB90" s="4"/>
      <c r="LAC90" s="4"/>
      <c r="LAD90" s="4"/>
      <c r="LAE90" s="4"/>
      <c r="LAF90" s="4"/>
      <c r="LAG90" s="4"/>
      <c r="LAH90" s="4"/>
      <c r="LAI90" s="4"/>
      <c r="LAJ90" s="4"/>
      <c r="LAK90" s="4"/>
      <c r="LAL90" s="4"/>
      <c r="LAM90" s="4"/>
      <c r="LAN90" s="4"/>
      <c r="LAO90" s="4"/>
      <c r="LAP90" s="4"/>
      <c r="LAQ90" s="4"/>
      <c r="LAR90" s="4"/>
      <c r="LAS90" s="4"/>
      <c r="LAT90" s="4"/>
      <c r="LAU90" s="4"/>
      <c r="LAV90" s="4"/>
      <c r="LAW90" s="4"/>
      <c r="LAX90" s="4"/>
      <c r="LAY90" s="4"/>
      <c r="LAZ90" s="4"/>
      <c r="LBA90" s="4"/>
      <c r="LBB90" s="4"/>
      <c r="LBC90" s="4"/>
      <c r="LBD90" s="4"/>
      <c r="LBE90" s="4"/>
      <c r="LBF90" s="4"/>
      <c r="LBG90" s="4"/>
      <c r="LBH90" s="4"/>
      <c r="LBI90" s="4"/>
      <c r="LBJ90" s="4"/>
      <c r="LBK90" s="4"/>
      <c r="LBL90" s="4"/>
      <c r="LBM90" s="4"/>
      <c r="LBN90" s="4"/>
      <c r="LBO90" s="4"/>
      <c r="LBP90" s="4"/>
      <c r="LBQ90" s="4"/>
      <c r="LBR90" s="4"/>
      <c r="LBS90" s="4"/>
      <c r="LBT90" s="4"/>
      <c r="LBU90" s="4"/>
      <c r="LBV90" s="4"/>
      <c r="LBW90" s="4"/>
      <c r="LBX90" s="4"/>
      <c r="LBY90" s="4"/>
      <c r="LBZ90" s="4"/>
      <c r="LCA90" s="4"/>
      <c r="LCB90" s="4"/>
      <c r="LCC90" s="4"/>
      <c r="LCD90" s="4"/>
      <c r="LCE90" s="4"/>
      <c r="LCF90" s="4"/>
      <c r="LCG90" s="4"/>
      <c r="LCH90" s="4"/>
      <c r="LCI90" s="4"/>
      <c r="LCJ90" s="4"/>
      <c r="LCK90" s="4"/>
      <c r="LCL90" s="4"/>
      <c r="LCM90" s="4"/>
      <c r="LCN90" s="4"/>
      <c r="LCO90" s="4"/>
      <c r="LCP90" s="4"/>
      <c r="LCQ90" s="4"/>
      <c r="LCR90" s="4"/>
      <c r="LCS90" s="4"/>
      <c r="LCT90" s="4"/>
      <c r="LCU90" s="4"/>
      <c r="LCV90" s="4"/>
      <c r="LCW90" s="4"/>
      <c r="LCX90" s="4"/>
      <c r="LCY90" s="4"/>
      <c r="LCZ90" s="4"/>
      <c r="LDA90" s="4"/>
      <c r="LDB90" s="4"/>
      <c r="LDC90" s="4"/>
      <c r="LDD90" s="4"/>
      <c r="LDE90" s="4"/>
      <c r="LDF90" s="4"/>
      <c r="LDG90" s="4"/>
      <c r="LDH90" s="4"/>
      <c r="LDI90" s="4"/>
      <c r="LDJ90" s="4"/>
      <c r="LDK90" s="4"/>
      <c r="LDL90" s="4"/>
      <c r="LDM90" s="4"/>
      <c r="LDN90" s="4"/>
      <c r="LDO90" s="4"/>
      <c r="LDP90" s="4"/>
      <c r="LDQ90" s="4"/>
      <c r="LDR90" s="4"/>
      <c r="LDS90" s="4"/>
      <c r="LDT90" s="4"/>
      <c r="LDU90" s="4"/>
      <c r="LDV90" s="4"/>
      <c r="LDW90" s="4"/>
      <c r="LDX90" s="4"/>
      <c r="LDY90" s="4"/>
      <c r="LDZ90" s="4"/>
      <c r="LEA90" s="4"/>
      <c r="LEB90" s="4"/>
      <c r="LEC90" s="4"/>
      <c r="LED90" s="4"/>
      <c r="LEE90" s="4"/>
      <c r="LEF90" s="4"/>
      <c r="LEG90" s="4"/>
      <c r="LEH90" s="4"/>
      <c r="LEI90" s="4"/>
      <c r="LEJ90" s="4"/>
      <c r="LEK90" s="4"/>
      <c r="LEL90" s="4"/>
      <c r="LEM90" s="4"/>
      <c r="LEN90" s="4"/>
      <c r="LEO90" s="4"/>
      <c r="LEP90" s="4"/>
      <c r="LEQ90" s="4"/>
      <c r="LER90" s="4"/>
      <c r="LES90" s="4"/>
      <c r="LET90" s="4"/>
      <c r="LEU90" s="4"/>
      <c r="LEV90" s="4"/>
      <c r="LEW90" s="4"/>
      <c r="LEX90" s="4"/>
      <c r="LEY90" s="4"/>
      <c r="LEZ90" s="4"/>
      <c r="LFA90" s="4"/>
      <c r="LFB90" s="4"/>
      <c r="LFC90" s="4"/>
      <c r="LFD90" s="4"/>
      <c r="LFE90" s="4"/>
      <c r="LFF90" s="4"/>
      <c r="LFG90" s="4"/>
      <c r="LFH90" s="4"/>
      <c r="LFI90" s="4"/>
      <c r="LFJ90" s="4"/>
      <c r="LFK90" s="4"/>
      <c r="LFL90" s="4"/>
      <c r="LFM90" s="4"/>
      <c r="LFN90" s="4"/>
      <c r="LFO90" s="4"/>
      <c r="LFP90" s="4"/>
      <c r="LFQ90" s="4"/>
      <c r="LFR90" s="4"/>
      <c r="LFS90" s="4"/>
      <c r="LFT90" s="4"/>
      <c r="LFU90" s="4"/>
      <c r="LFV90" s="4"/>
      <c r="LFW90" s="4"/>
      <c r="LFX90" s="4"/>
      <c r="LFY90" s="4"/>
      <c r="LFZ90" s="4"/>
      <c r="LGA90" s="4"/>
      <c r="LGB90" s="4"/>
      <c r="LGC90" s="4"/>
      <c r="LGD90" s="4"/>
      <c r="LGE90" s="4"/>
      <c r="LGF90" s="4"/>
      <c r="LGG90" s="4"/>
      <c r="LGH90" s="4"/>
      <c r="LGI90" s="4"/>
      <c r="LGJ90" s="4"/>
      <c r="LGK90" s="4"/>
      <c r="LGL90" s="4"/>
      <c r="LGM90" s="4"/>
      <c r="LGN90" s="4"/>
      <c r="LGO90" s="4"/>
      <c r="LGP90" s="4"/>
      <c r="LGQ90" s="4"/>
      <c r="LGR90" s="4"/>
      <c r="LGS90" s="4"/>
      <c r="LGT90" s="4"/>
      <c r="LGU90" s="4"/>
      <c r="LGV90" s="4"/>
      <c r="LGW90" s="4"/>
      <c r="LGX90" s="4"/>
      <c r="LGY90" s="4"/>
      <c r="LGZ90" s="4"/>
      <c r="LHA90" s="4"/>
      <c r="LHB90" s="4"/>
      <c r="LHC90" s="4"/>
      <c r="LHD90" s="4"/>
      <c r="LHE90" s="4"/>
      <c r="LHF90" s="4"/>
      <c r="LHG90" s="4"/>
      <c r="LHH90" s="4"/>
      <c r="LHI90" s="4"/>
      <c r="LHJ90" s="4"/>
      <c r="LHK90" s="4"/>
      <c r="LHL90" s="4"/>
      <c r="LHM90" s="4"/>
      <c r="LHN90" s="4"/>
      <c r="LHO90" s="4"/>
      <c r="LHP90" s="4"/>
      <c r="LHQ90" s="4"/>
      <c r="LHR90" s="4"/>
      <c r="LHS90" s="4"/>
      <c r="LHT90" s="4"/>
      <c r="LHU90" s="4"/>
      <c r="LHV90" s="4"/>
      <c r="LHW90" s="4"/>
      <c r="LHX90" s="4"/>
      <c r="LHY90" s="4"/>
      <c r="LHZ90" s="4"/>
      <c r="LIA90" s="4"/>
      <c r="LIB90" s="4"/>
      <c r="LIC90" s="4"/>
      <c r="LID90" s="4"/>
      <c r="LIE90" s="4"/>
      <c r="LIF90" s="4"/>
      <c r="LIG90" s="4"/>
      <c r="LIH90" s="4"/>
      <c r="LII90" s="4"/>
      <c r="LIJ90" s="4"/>
      <c r="LIK90" s="4"/>
      <c r="LIL90" s="4"/>
      <c r="LIM90" s="4"/>
      <c r="LIN90" s="4"/>
      <c r="LIO90" s="4"/>
      <c r="LIP90" s="4"/>
      <c r="LIQ90" s="4"/>
      <c r="LIR90" s="4"/>
      <c r="LIS90" s="4"/>
      <c r="LIT90" s="4"/>
      <c r="LIU90" s="4"/>
      <c r="LIV90" s="4"/>
      <c r="LIW90" s="4"/>
      <c r="LIX90" s="4"/>
      <c r="LIY90" s="4"/>
      <c r="LIZ90" s="4"/>
      <c r="LJA90" s="4"/>
      <c r="LJB90" s="4"/>
      <c r="LJC90" s="4"/>
      <c r="LJD90" s="4"/>
      <c r="LJE90" s="4"/>
      <c r="LJF90" s="4"/>
      <c r="LJG90" s="4"/>
      <c r="LJH90" s="4"/>
      <c r="LJI90" s="4"/>
      <c r="LJJ90" s="4"/>
      <c r="LJK90" s="4"/>
      <c r="LJL90" s="4"/>
      <c r="LJM90" s="4"/>
      <c r="LJN90" s="4"/>
      <c r="LJO90" s="4"/>
      <c r="LJP90" s="4"/>
      <c r="LJQ90" s="4"/>
      <c r="LJR90" s="4"/>
      <c r="LJS90" s="4"/>
      <c r="LJT90" s="4"/>
      <c r="LJU90" s="4"/>
      <c r="LJV90" s="4"/>
      <c r="LJW90" s="4"/>
      <c r="LJX90" s="4"/>
      <c r="LJY90" s="4"/>
      <c r="LJZ90" s="4"/>
      <c r="LKA90" s="4"/>
      <c r="LKB90" s="4"/>
      <c r="LKC90" s="4"/>
      <c r="LKD90" s="4"/>
      <c r="LKE90" s="4"/>
      <c r="LKF90" s="4"/>
      <c r="LKG90" s="4"/>
      <c r="LKH90" s="4"/>
      <c r="LKI90" s="4"/>
      <c r="LKJ90" s="4"/>
      <c r="LKK90" s="4"/>
      <c r="LKL90" s="4"/>
      <c r="LKM90" s="4"/>
      <c r="LKN90" s="4"/>
      <c r="LKO90" s="4"/>
      <c r="LKP90" s="4"/>
      <c r="LKQ90" s="4"/>
      <c r="LKR90" s="4"/>
      <c r="LKS90" s="4"/>
      <c r="LKT90" s="4"/>
      <c r="LKU90" s="4"/>
      <c r="LKV90" s="4"/>
      <c r="LKW90" s="4"/>
      <c r="LKX90" s="4"/>
      <c r="LKY90" s="4"/>
      <c r="LKZ90" s="4"/>
      <c r="LLA90" s="4"/>
      <c r="LLB90" s="4"/>
      <c r="LLC90" s="4"/>
      <c r="LLD90" s="4"/>
      <c r="LLE90" s="4"/>
      <c r="LLF90" s="4"/>
      <c r="LLG90" s="4"/>
      <c r="LLH90" s="4"/>
      <c r="LLI90" s="4"/>
      <c r="LLJ90" s="4"/>
      <c r="LLK90" s="4"/>
      <c r="LLL90" s="4"/>
      <c r="LLM90" s="4"/>
      <c r="LLN90" s="4"/>
      <c r="LLO90" s="4"/>
      <c r="LLP90" s="4"/>
      <c r="LLQ90" s="4"/>
      <c r="LLR90" s="4"/>
      <c r="LLS90" s="4"/>
      <c r="LLT90" s="4"/>
      <c r="LLU90" s="4"/>
      <c r="LLV90" s="4"/>
      <c r="LLW90" s="4"/>
      <c r="LLX90" s="4"/>
      <c r="LLY90" s="4"/>
      <c r="LLZ90" s="4"/>
      <c r="LMA90" s="4"/>
      <c r="LMB90" s="4"/>
      <c r="LMC90" s="4"/>
      <c r="LMD90" s="4"/>
      <c r="LME90" s="4"/>
      <c r="LMF90" s="4"/>
      <c r="LMG90" s="4"/>
      <c r="LMH90" s="4"/>
      <c r="LMI90" s="4"/>
      <c r="LMJ90" s="4"/>
      <c r="LMK90" s="4"/>
      <c r="LML90" s="4"/>
      <c r="LMM90" s="4"/>
      <c r="LMN90" s="4"/>
      <c r="LMO90" s="4"/>
      <c r="LMP90" s="4"/>
      <c r="LMQ90" s="4"/>
      <c r="LMR90" s="4"/>
      <c r="LMS90" s="4"/>
      <c r="LMT90" s="4"/>
      <c r="LMU90" s="4"/>
      <c r="LMV90" s="4"/>
      <c r="LMW90" s="4"/>
      <c r="LMX90" s="4"/>
      <c r="LMY90" s="4"/>
      <c r="LMZ90" s="4"/>
      <c r="LNA90" s="4"/>
      <c r="LNB90" s="4"/>
      <c r="LNC90" s="4"/>
      <c r="LND90" s="4"/>
      <c r="LNE90" s="4"/>
      <c r="LNF90" s="4"/>
      <c r="LNG90" s="4"/>
      <c r="LNH90" s="4"/>
      <c r="LNI90" s="4"/>
      <c r="LNJ90" s="4"/>
      <c r="LNK90" s="4"/>
      <c r="LNL90" s="4"/>
      <c r="LNM90" s="4"/>
      <c r="LNN90" s="4"/>
      <c r="LNO90" s="4"/>
      <c r="LNP90" s="4"/>
      <c r="LNQ90" s="4"/>
      <c r="LNR90" s="4"/>
      <c r="LNS90" s="4"/>
      <c r="LNT90" s="4"/>
      <c r="LNU90" s="4"/>
      <c r="LNV90" s="4"/>
      <c r="LNW90" s="4"/>
      <c r="LNX90" s="4"/>
      <c r="LNY90" s="4"/>
      <c r="LNZ90" s="4"/>
      <c r="LOA90" s="4"/>
      <c r="LOB90" s="4"/>
      <c r="LOC90" s="4"/>
      <c r="LOD90" s="4"/>
      <c r="LOE90" s="4"/>
      <c r="LOF90" s="4"/>
      <c r="LOG90" s="4"/>
      <c r="LOH90" s="4"/>
      <c r="LOI90" s="4"/>
      <c r="LOJ90" s="4"/>
      <c r="LOK90" s="4"/>
      <c r="LOL90" s="4"/>
      <c r="LOM90" s="4"/>
      <c r="LON90" s="4"/>
      <c r="LOO90" s="4"/>
      <c r="LOP90" s="4"/>
      <c r="LOQ90" s="4"/>
      <c r="LOR90" s="4"/>
      <c r="LOS90" s="4"/>
      <c r="LOT90" s="4"/>
      <c r="LOU90" s="4"/>
      <c r="LOV90" s="4"/>
      <c r="LOW90" s="4"/>
      <c r="LOX90" s="4"/>
      <c r="LOY90" s="4"/>
      <c r="LOZ90" s="4"/>
      <c r="LPA90" s="4"/>
      <c r="LPB90" s="4"/>
      <c r="LPC90" s="4"/>
      <c r="LPD90" s="4"/>
      <c r="LPE90" s="4"/>
      <c r="LPF90" s="4"/>
      <c r="LPG90" s="4"/>
      <c r="LPH90" s="4"/>
      <c r="LPI90" s="4"/>
      <c r="LPJ90" s="4"/>
      <c r="LPK90" s="4"/>
      <c r="LPL90" s="4"/>
      <c r="LPM90" s="4"/>
      <c r="LPN90" s="4"/>
      <c r="LPO90" s="4"/>
      <c r="LPP90" s="4"/>
      <c r="LPQ90" s="4"/>
      <c r="LPR90" s="4"/>
      <c r="LPS90" s="4"/>
      <c r="LPT90" s="4"/>
      <c r="LPU90" s="4"/>
      <c r="LPV90" s="4"/>
      <c r="LPW90" s="4"/>
      <c r="LPX90" s="4"/>
      <c r="LPY90" s="4"/>
      <c r="LPZ90" s="4"/>
      <c r="LQA90" s="4"/>
      <c r="LQB90" s="4"/>
      <c r="LQC90" s="4"/>
      <c r="LQD90" s="4"/>
      <c r="LQE90" s="4"/>
      <c r="LQF90" s="4"/>
      <c r="LQG90" s="4"/>
      <c r="LQH90" s="4"/>
      <c r="LQI90" s="4"/>
      <c r="LQJ90" s="4"/>
      <c r="LQK90" s="4"/>
      <c r="LQL90" s="4"/>
      <c r="LQM90" s="4"/>
      <c r="LQN90" s="4"/>
      <c r="LQO90" s="4"/>
      <c r="LQP90" s="4"/>
      <c r="LQQ90" s="4"/>
      <c r="LQR90" s="4"/>
      <c r="LQS90" s="4"/>
      <c r="LQT90" s="4"/>
      <c r="LQU90" s="4"/>
      <c r="LQV90" s="4"/>
      <c r="LQW90" s="4"/>
      <c r="LQX90" s="4"/>
      <c r="LQY90" s="4"/>
      <c r="LQZ90" s="4"/>
      <c r="LRA90" s="4"/>
      <c r="LRB90" s="4"/>
      <c r="LRC90" s="4"/>
      <c r="LRD90" s="4"/>
      <c r="LRE90" s="4"/>
      <c r="LRF90" s="4"/>
      <c r="LRG90" s="4"/>
      <c r="LRH90" s="4"/>
      <c r="LRI90" s="4"/>
      <c r="LRJ90" s="4"/>
      <c r="LRK90" s="4"/>
      <c r="LRL90" s="4"/>
      <c r="LRM90" s="4"/>
      <c r="LRN90" s="4"/>
      <c r="LRO90" s="4"/>
      <c r="LRP90" s="4"/>
      <c r="LRQ90" s="4"/>
      <c r="LRR90" s="4"/>
      <c r="LRS90" s="4"/>
      <c r="LRT90" s="4"/>
      <c r="LRU90" s="4"/>
      <c r="LRV90" s="4"/>
      <c r="LRW90" s="4"/>
      <c r="LRX90" s="4"/>
      <c r="LRY90" s="4"/>
      <c r="LRZ90" s="4"/>
      <c r="LSA90" s="4"/>
      <c r="LSB90" s="4"/>
      <c r="LSC90" s="4"/>
      <c r="LSD90" s="4"/>
      <c r="LSE90" s="4"/>
      <c r="LSF90" s="4"/>
      <c r="LSG90" s="4"/>
      <c r="LSH90" s="4"/>
      <c r="LSI90" s="4"/>
      <c r="LSJ90" s="4"/>
      <c r="LSK90" s="4"/>
      <c r="LSL90" s="4"/>
      <c r="LSM90" s="4"/>
      <c r="LSN90" s="4"/>
      <c r="LSO90" s="4"/>
      <c r="LSP90" s="4"/>
      <c r="LSQ90" s="4"/>
      <c r="LSR90" s="4"/>
      <c r="LSS90" s="4"/>
      <c r="LST90" s="4"/>
      <c r="LSU90" s="4"/>
      <c r="LSV90" s="4"/>
      <c r="LSW90" s="4"/>
      <c r="LSX90" s="4"/>
      <c r="LSY90" s="4"/>
      <c r="LSZ90" s="4"/>
      <c r="LTA90" s="4"/>
      <c r="LTB90" s="4"/>
      <c r="LTC90" s="4"/>
      <c r="LTD90" s="4"/>
      <c r="LTE90" s="4"/>
      <c r="LTF90" s="4"/>
      <c r="LTG90" s="4"/>
      <c r="LTH90" s="4"/>
      <c r="LTI90" s="4"/>
      <c r="LTJ90" s="4"/>
      <c r="LTK90" s="4"/>
      <c r="LTL90" s="4"/>
      <c r="LTM90" s="4"/>
      <c r="LTN90" s="4"/>
      <c r="LTO90" s="4"/>
      <c r="LTP90" s="4"/>
      <c r="LTQ90" s="4"/>
      <c r="LTR90" s="4"/>
      <c r="LTS90" s="4"/>
      <c r="LTT90" s="4"/>
      <c r="LTU90" s="4"/>
      <c r="LTV90" s="4"/>
      <c r="LTW90" s="4"/>
      <c r="LTX90" s="4"/>
      <c r="LTY90" s="4"/>
      <c r="LTZ90" s="4"/>
      <c r="LUA90" s="4"/>
      <c r="LUB90" s="4"/>
      <c r="LUC90" s="4"/>
      <c r="LUD90" s="4"/>
      <c r="LUE90" s="4"/>
      <c r="LUF90" s="4"/>
      <c r="LUG90" s="4"/>
      <c r="LUH90" s="4"/>
      <c r="LUI90" s="4"/>
      <c r="LUJ90" s="4"/>
      <c r="LUK90" s="4"/>
      <c r="LUL90" s="4"/>
      <c r="LUM90" s="4"/>
      <c r="LUN90" s="4"/>
      <c r="LUO90" s="4"/>
      <c r="LUP90" s="4"/>
      <c r="LUQ90" s="4"/>
      <c r="LUR90" s="4"/>
      <c r="LUS90" s="4"/>
      <c r="LUT90" s="4"/>
      <c r="LUU90" s="4"/>
      <c r="LUV90" s="4"/>
      <c r="LUW90" s="4"/>
      <c r="LUX90" s="4"/>
      <c r="LUY90" s="4"/>
      <c r="LUZ90" s="4"/>
      <c r="LVA90" s="4"/>
      <c r="LVB90" s="4"/>
      <c r="LVC90" s="4"/>
      <c r="LVD90" s="4"/>
      <c r="LVE90" s="4"/>
      <c r="LVF90" s="4"/>
      <c r="LVG90" s="4"/>
      <c r="LVH90" s="4"/>
      <c r="LVI90" s="4"/>
      <c r="LVJ90" s="4"/>
      <c r="LVK90" s="4"/>
      <c r="LVL90" s="4"/>
      <c r="LVM90" s="4"/>
      <c r="LVN90" s="4"/>
      <c r="LVO90" s="4"/>
      <c r="LVP90" s="4"/>
      <c r="LVQ90" s="4"/>
      <c r="LVR90" s="4"/>
      <c r="LVS90" s="4"/>
      <c r="LVT90" s="4"/>
      <c r="LVU90" s="4"/>
      <c r="LVV90" s="4"/>
      <c r="LVW90" s="4"/>
      <c r="LVX90" s="4"/>
      <c r="LVY90" s="4"/>
      <c r="LVZ90" s="4"/>
      <c r="LWA90" s="4"/>
      <c r="LWB90" s="4"/>
      <c r="LWC90" s="4"/>
      <c r="LWD90" s="4"/>
      <c r="LWE90" s="4"/>
      <c r="LWF90" s="4"/>
      <c r="LWG90" s="4"/>
      <c r="LWH90" s="4"/>
      <c r="LWI90" s="4"/>
      <c r="LWJ90" s="4"/>
      <c r="LWK90" s="4"/>
      <c r="LWL90" s="4"/>
      <c r="LWM90" s="4"/>
      <c r="LWN90" s="4"/>
      <c r="LWO90" s="4"/>
      <c r="LWP90" s="4"/>
      <c r="LWQ90" s="4"/>
      <c r="LWR90" s="4"/>
      <c r="LWS90" s="4"/>
      <c r="LWT90" s="4"/>
      <c r="LWU90" s="4"/>
      <c r="LWV90" s="4"/>
      <c r="LWW90" s="4"/>
      <c r="LWX90" s="4"/>
      <c r="LWY90" s="4"/>
      <c r="LWZ90" s="4"/>
      <c r="LXA90" s="4"/>
      <c r="LXB90" s="4"/>
      <c r="LXC90" s="4"/>
      <c r="LXD90" s="4"/>
      <c r="LXE90" s="4"/>
      <c r="LXF90" s="4"/>
      <c r="LXG90" s="4"/>
      <c r="LXH90" s="4"/>
      <c r="LXI90" s="4"/>
      <c r="LXJ90" s="4"/>
      <c r="LXK90" s="4"/>
      <c r="LXL90" s="4"/>
      <c r="LXM90" s="4"/>
      <c r="LXN90" s="4"/>
      <c r="LXO90" s="4"/>
      <c r="LXP90" s="4"/>
      <c r="LXQ90" s="4"/>
      <c r="LXR90" s="4"/>
      <c r="LXS90" s="4"/>
      <c r="LXT90" s="4"/>
      <c r="LXU90" s="4"/>
      <c r="LXV90" s="4"/>
      <c r="LXW90" s="4"/>
      <c r="LXX90" s="4"/>
      <c r="LXY90" s="4"/>
      <c r="LXZ90" s="4"/>
      <c r="LYA90" s="4"/>
      <c r="LYB90" s="4"/>
      <c r="LYC90" s="4"/>
      <c r="LYD90" s="4"/>
      <c r="LYE90" s="4"/>
      <c r="LYF90" s="4"/>
      <c r="LYG90" s="4"/>
      <c r="LYH90" s="4"/>
      <c r="LYI90" s="4"/>
      <c r="LYJ90" s="4"/>
      <c r="LYK90" s="4"/>
      <c r="LYL90" s="4"/>
      <c r="LYM90" s="4"/>
      <c r="LYN90" s="4"/>
      <c r="LYO90" s="4"/>
      <c r="LYP90" s="4"/>
      <c r="LYQ90" s="4"/>
      <c r="LYR90" s="4"/>
      <c r="LYS90" s="4"/>
      <c r="LYT90" s="4"/>
      <c r="LYU90" s="4"/>
      <c r="LYV90" s="4"/>
      <c r="LYW90" s="4"/>
      <c r="LYX90" s="4"/>
      <c r="LYY90" s="4"/>
      <c r="LYZ90" s="4"/>
      <c r="LZA90" s="4"/>
      <c r="LZB90" s="4"/>
      <c r="LZC90" s="4"/>
      <c r="LZD90" s="4"/>
      <c r="LZE90" s="4"/>
      <c r="LZF90" s="4"/>
      <c r="LZG90" s="4"/>
      <c r="LZH90" s="4"/>
      <c r="LZI90" s="4"/>
      <c r="LZJ90" s="4"/>
      <c r="LZK90" s="4"/>
      <c r="LZL90" s="4"/>
      <c r="LZM90" s="4"/>
      <c r="LZN90" s="4"/>
      <c r="LZO90" s="4"/>
      <c r="LZP90" s="4"/>
      <c r="LZQ90" s="4"/>
      <c r="LZR90" s="4"/>
      <c r="LZS90" s="4"/>
      <c r="LZT90" s="4"/>
      <c r="LZU90" s="4"/>
      <c r="LZV90" s="4"/>
      <c r="LZW90" s="4"/>
      <c r="LZX90" s="4"/>
      <c r="LZY90" s="4"/>
      <c r="LZZ90" s="4"/>
      <c r="MAA90" s="4"/>
      <c r="MAB90" s="4"/>
      <c r="MAC90" s="4"/>
      <c r="MAD90" s="4"/>
      <c r="MAE90" s="4"/>
      <c r="MAF90" s="4"/>
      <c r="MAG90" s="4"/>
      <c r="MAH90" s="4"/>
      <c r="MAI90" s="4"/>
      <c r="MAJ90" s="4"/>
      <c r="MAK90" s="4"/>
      <c r="MAL90" s="4"/>
      <c r="MAM90" s="4"/>
      <c r="MAN90" s="4"/>
      <c r="MAO90" s="4"/>
      <c r="MAP90" s="4"/>
      <c r="MAQ90" s="4"/>
      <c r="MAR90" s="4"/>
      <c r="MAS90" s="4"/>
      <c r="MAT90" s="4"/>
      <c r="MAU90" s="4"/>
      <c r="MAV90" s="4"/>
      <c r="MAW90" s="4"/>
      <c r="MAX90" s="4"/>
      <c r="MAY90" s="4"/>
      <c r="MAZ90" s="4"/>
      <c r="MBA90" s="4"/>
      <c r="MBB90" s="4"/>
      <c r="MBC90" s="4"/>
      <c r="MBD90" s="4"/>
      <c r="MBE90" s="4"/>
      <c r="MBF90" s="4"/>
      <c r="MBG90" s="4"/>
      <c r="MBH90" s="4"/>
      <c r="MBI90" s="4"/>
      <c r="MBJ90" s="4"/>
      <c r="MBK90" s="4"/>
      <c r="MBL90" s="4"/>
      <c r="MBM90" s="4"/>
      <c r="MBN90" s="4"/>
      <c r="MBO90" s="4"/>
      <c r="MBP90" s="4"/>
      <c r="MBQ90" s="4"/>
      <c r="MBR90" s="4"/>
      <c r="MBS90" s="4"/>
      <c r="MBT90" s="4"/>
      <c r="MBU90" s="4"/>
      <c r="MBV90" s="4"/>
      <c r="MBW90" s="4"/>
      <c r="MBX90" s="4"/>
      <c r="MBY90" s="4"/>
      <c r="MBZ90" s="4"/>
      <c r="MCA90" s="4"/>
      <c r="MCB90" s="4"/>
      <c r="MCC90" s="4"/>
      <c r="MCD90" s="4"/>
      <c r="MCE90" s="4"/>
      <c r="MCF90" s="4"/>
      <c r="MCG90" s="4"/>
      <c r="MCH90" s="4"/>
      <c r="MCI90" s="4"/>
      <c r="MCJ90" s="4"/>
      <c r="MCK90" s="4"/>
      <c r="MCL90" s="4"/>
      <c r="MCM90" s="4"/>
      <c r="MCN90" s="4"/>
      <c r="MCO90" s="4"/>
      <c r="MCP90" s="4"/>
      <c r="MCQ90" s="4"/>
      <c r="MCR90" s="4"/>
      <c r="MCS90" s="4"/>
      <c r="MCT90" s="4"/>
      <c r="MCU90" s="4"/>
      <c r="MCV90" s="4"/>
      <c r="MCW90" s="4"/>
      <c r="MCX90" s="4"/>
      <c r="MCY90" s="4"/>
      <c r="MCZ90" s="4"/>
      <c r="MDA90" s="4"/>
      <c r="MDB90" s="4"/>
      <c r="MDC90" s="4"/>
      <c r="MDD90" s="4"/>
      <c r="MDE90" s="4"/>
      <c r="MDF90" s="4"/>
      <c r="MDG90" s="4"/>
      <c r="MDH90" s="4"/>
      <c r="MDI90" s="4"/>
      <c r="MDJ90" s="4"/>
      <c r="MDK90" s="4"/>
      <c r="MDL90" s="4"/>
      <c r="MDM90" s="4"/>
      <c r="MDN90" s="4"/>
      <c r="MDO90" s="4"/>
      <c r="MDP90" s="4"/>
      <c r="MDQ90" s="4"/>
      <c r="MDR90" s="4"/>
      <c r="MDS90" s="4"/>
      <c r="MDT90" s="4"/>
      <c r="MDU90" s="4"/>
      <c r="MDV90" s="4"/>
      <c r="MDW90" s="4"/>
      <c r="MDX90" s="4"/>
      <c r="MDY90" s="4"/>
      <c r="MDZ90" s="4"/>
      <c r="MEA90" s="4"/>
      <c r="MEB90" s="4"/>
      <c r="MEC90" s="4"/>
      <c r="MED90" s="4"/>
      <c r="MEE90" s="4"/>
      <c r="MEF90" s="4"/>
      <c r="MEG90" s="4"/>
      <c r="MEH90" s="4"/>
      <c r="MEI90" s="4"/>
      <c r="MEJ90" s="4"/>
      <c r="MEK90" s="4"/>
      <c r="MEL90" s="4"/>
      <c r="MEM90" s="4"/>
      <c r="MEN90" s="4"/>
      <c r="MEO90" s="4"/>
      <c r="MEP90" s="4"/>
      <c r="MEQ90" s="4"/>
      <c r="MER90" s="4"/>
      <c r="MES90" s="4"/>
      <c r="MET90" s="4"/>
      <c r="MEU90" s="4"/>
      <c r="MEV90" s="4"/>
      <c r="MEW90" s="4"/>
      <c r="MEX90" s="4"/>
      <c r="MEY90" s="4"/>
      <c r="MEZ90" s="4"/>
      <c r="MFA90" s="4"/>
      <c r="MFB90" s="4"/>
      <c r="MFC90" s="4"/>
      <c r="MFD90" s="4"/>
      <c r="MFE90" s="4"/>
      <c r="MFF90" s="4"/>
      <c r="MFG90" s="4"/>
      <c r="MFH90" s="4"/>
      <c r="MFI90" s="4"/>
      <c r="MFJ90" s="4"/>
      <c r="MFK90" s="4"/>
      <c r="MFL90" s="4"/>
      <c r="MFM90" s="4"/>
      <c r="MFN90" s="4"/>
      <c r="MFO90" s="4"/>
      <c r="MFP90" s="4"/>
      <c r="MFQ90" s="4"/>
      <c r="MFR90" s="4"/>
      <c r="MFS90" s="4"/>
      <c r="MFT90" s="4"/>
      <c r="MFU90" s="4"/>
      <c r="MFV90" s="4"/>
      <c r="MFW90" s="4"/>
      <c r="MFX90" s="4"/>
      <c r="MFY90" s="4"/>
      <c r="MFZ90" s="4"/>
      <c r="MGA90" s="4"/>
      <c r="MGB90" s="4"/>
      <c r="MGC90" s="4"/>
      <c r="MGD90" s="4"/>
      <c r="MGE90" s="4"/>
      <c r="MGF90" s="4"/>
      <c r="MGG90" s="4"/>
      <c r="MGH90" s="4"/>
      <c r="MGI90" s="4"/>
      <c r="MGJ90" s="4"/>
      <c r="MGK90" s="4"/>
      <c r="MGL90" s="4"/>
      <c r="MGM90" s="4"/>
      <c r="MGN90" s="4"/>
      <c r="MGO90" s="4"/>
      <c r="MGP90" s="4"/>
      <c r="MGQ90" s="4"/>
      <c r="MGR90" s="4"/>
      <c r="MGS90" s="4"/>
      <c r="MGT90" s="4"/>
      <c r="MGU90" s="4"/>
      <c r="MGV90" s="4"/>
      <c r="MGW90" s="4"/>
      <c r="MGX90" s="4"/>
      <c r="MGY90" s="4"/>
      <c r="MGZ90" s="4"/>
      <c r="MHA90" s="4"/>
      <c r="MHB90" s="4"/>
      <c r="MHC90" s="4"/>
      <c r="MHD90" s="4"/>
      <c r="MHE90" s="4"/>
      <c r="MHF90" s="4"/>
      <c r="MHG90" s="4"/>
      <c r="MHH90" s="4"/>
      <c r="MHI90" s="4"/>
      <c r="MHJ90" s="4"/>
      <c r="MHK90" s="4"/>
      <c r="MHL90" s="4"/>
      <c r="MHM90" s="4"/>
      <c r="MHN90" s="4"/>
      <c r="MHO90" s="4"/>
      <c r="MHP90" s="4"/>
      <c r="MHQ90" s="4"/>
      <c r="MHR90" s="4"/>
      <c r="MHS90" s="4"/>
      <c r="MHT90" s="4"/>
      <c r="MHU90" s="4"/>
      <c r="MHV90" s="4"/>
      <c r="MHW90" s="4"/>
      <c r="MHX90" s="4"/>
      <c r="MHY90" s="4"/>
      <c r="MHZ90" s="4"/>
      <c r="MIA90" s="4"/>
      <c r="MIB90" s="4"/>
      <c r="MIC90" s="4"/>
      <c r="MID90" s="4"/>
      <c r="MIE90" s="4"/>
      <c r="MIF90" s="4"/>
      <c r="MIG90" s="4"/>
      <c r="MIH90" s="4"/>
      <c r="MII90" s="4"/>
      <c r="MIJ90" s="4"/>
      <c r="MIK90" s="4"/>
      <c r="MIL90" s="4"/>
      <c r="MIM90" s="4"/>
      <c r="MIN90" s="4"/>
      <c r="MIO90" s="4"/>
      <c r="MIP90" s="4"/>
      <c r="MIQ90" s="4"/>
      <c r="MIR90" s="4"/>
      <c r="MIS90" s="4"/>
      <c r="MIT90" s="4"/>
      <c r="MIU90" s="4"/>
      <c r="MIV90" s="4"/>
      <c r="MIW90" s="4"/>
      <c r="MIX90" s="4"/>
      <c r="MIY90" s="4"/>
      <c r="MIZ90" s="4"/>
      <c r="MJA90" s="4"/>
      <c r="MJB90" s="4"/>
      <c r="MJC90" s="4"/>
      <c r="MJD90" s="4"/>
      <c r="MJE90" s="4"/>
      <c r="MJF90" s="4"/>
      <c r="MJG90" s="4"/>
      <c r="MJH90" s="4"/>
      <c r="MJI90" s="4"/>
      <c r="MJJ90" s="4"/>
      <c r="MJK90" s="4"/>
      <c r="MJL90" s="4"/>
      <c r="MJM90" s="4"/>
      <c r="MJN90" s="4"/>
      <c r="MJO90" s="4"/>
      <c r="MJP90" s="4"/>
      <c r="MJQ90" s="4"/>
      <c r="MJR90" s="4"/>
      <c r="MJS90" s="4"/>
      <c r="MJT90" s="4"/>
      <c r="MJU90" s="4"/>
      <c r="MJV90" s="4"/>
      <c r="MJW90" s="4"/>
      <c r="MJX90" s="4"/>
      <c r="MJY90" s="4"/>
      <c r="MJZ90" s="4"/>
      <c r="MKA90" s="4"/>
      <c r="MKB90" s="4"/>
      <c r="MKC90" s="4"/>
      <c r="MKD90" s="4"/>
      <c r="MKE90" s="4"/>
      <c r="MKF90" s="4"/>
      <c r="MKG90" s="4"/>
      <c r="MKH90" s="4"/>
      <c r="MKI90" s="4"/>
      <c r="MKJ90" s="4"/>
      <c r="MKK90" s="4"/>
      <c r="MKL90" s="4"/>
      <c r="MKM90" s="4"/>
      <c r="MKN90" s="4"/>
      <c r="MKO90" s="4"/>
      <c r="MKP90" s="4"/>
      <c r="MKQ90" s="4"/>
      <c r="MKR90" s="4"/>
      <c r="MKS90" s="4"/>
      <c r="MKT90" s="4"/>
      <c r="MKU90" s="4"/>
      <c r="MKV90" s="4"/>
      <c r="MKW90" s="4"/>
      <c r="MKX90" s="4"/>
      <c r="MKY90" s="4"/>
      <c r="MKZ90" s="4"/>
      <c r="MLA90" s="4"/>
      <c r="MLB90" s="4"/>
      <c r="MLC90" s="4"/>
      <c r="MLD90" s="4"/>
      <c r="MLE90" s="4"/>
      <c r="MLF90" s="4"/>
      <c r="MLG90" s="4"/>
      <c r="MLH90" s="4"/>
      <c r="MLI90" s="4"/>
      <c r="MLJ90" s="4"/>
      <c r="MLK90" s="4"/>
      <c r="MLL90" s="4"/>
      <c r="MLM90" s="4"/>
      <c r="MLN90" s="4"/>
      <c r="MLO90" s="4"/>
      <c r="MLP90" s="4"/>
      <c r="MLQ90" s="4"/>
      <c r="MLR90" s="4"/>
      <c r="MLS90" s="4"/>
      <c r="MLT90" s="4"/>
      <c r="MLU90" s="4"/>
      <c r="MLV90" s="4"/>
      <c r="MLW90" s="4"/>
      <c r="MLX90" s="4"/>
      <c r="MLY90" s="4"/>
      <c r="MLZ90" s="4"/>
      <c r="MMA90" s="4"/>
      <c r="MMB90" s="4"/>
      <c r="MMC90" s="4"/>
      <c r="MMD90" s="4"/>
      <c r="MME90" s="4"/>
      <c r="MMF90" s="4"/>
      <c r="MMG90" s="4"/>
      <c r="MMH90" s="4"/>
      <c r="MMI90" s="4"/>
      <c r="MMJ90" s="4"/>
      <c r="MMK90" s="4"/>
      <c r="MML90" s="4"/>
      <c r="MMM90" s="4"/>
      <c r="MMN90" s="4"/>
      <c r="MMO90" s="4"/>
      <c r="MMP90" s="4"/>
      <c r="MMQ90" s="4"/>
      <c r="MMR90" s="4"/>
      <c r="MMS90" s="4"/>
      <c r="MMT90" s="4"/>
      <c r="MMU90" s="4"/>
      <c r="MMV90" s="4"/>
      <c r="MMW90" s="4"/>
      <c r="MMX90" s="4"/>
      <c r="MMY90" s="4"/>
      <c r="MMZ90" s="4"/>
      <c r="MNA90" s="4"/>
      <c r="MNB90" s="4"/>
      <c r="MNC90" s="4"/>
      <c r="MND90" s="4"/>
      <c r="MNE90" s="4"/>
      <c r="MNF90" s="4"/>
      <c r="MNG90" s="4"/>
      <c r="MNH90" s="4"/>
      <c r="MNI90" s="4"/>
      <c r="MNJ90" s="4"/>
      <c r="MNK90" s="4"/>
      <c r="MNL90" s="4"/>
      <c r="MNM90" s="4"/>
      <c r="MNN90" s="4"/>
      <c r="MNO90" s="4"/>
      <c r="MNP90" s="4"/>
      <c r="MNQ90" s="4"/>
      <c r="MNR90" s="4"/>
      <c r="MNS90" s="4"/>
      <c r="MNT90" s="4"/>
      <c r="MNU90" s="4"/>
      <c r="MNV90" s="4"/>
      <c r="MNW90" s="4"/>
      <c r="MNX90" s="4"/>
      <c r="MNY90" s="4"/>
      <c r="MNZ90" s="4"/>
      <c r="MOA90" s="4"/>
      <c r="MOB90" s="4"/>
      <c r="MOC90" s="4"/>
      <c r="MOD90" s="4"/>
      <c r="MOE90" s="4"/>
      <c r="MOF90" s="4"/>
      <c r="MOG90" s="4"/>
      <c r="MOH90" s="4"/>
      <c r="MOI90" s="4"/>
      <c r="MOJ90" s="4"/>
      <c r="MOK90" s="4"/>
      <c r="MOL90" s="4"/>
      <c r="MOM90" s="4"/>
      <c r="MON90" s="4"/>
      <c r="MOO90" s="4"/>
      <c r="MOP90" s="4"/>
      <c r="MOQ90" s="4"/>
      <c r="MOR90" s="4"/>
      <c r="MOS90" s="4"/>
      <c r="MOT90" s="4"/>
      <c r="MOU90" s="4"/>
      <c r="MOV90" s="4"/>
      <c r="MOW90" s="4"/>
      <c r="MOX90" s="4"/>
      <c r="MOY90" s="4"/>
      <c r="MOZ90" s="4"/>
      <c r="MPA90" s="4"/>
      <c r="MPB90" s="4"/>
      <c r="MPC90" s="4"/>
      <c r="MPD90" s="4"/>
      <c r="MPE90" s="4"/>
      <c r="MPF90" s="4"/>
      <c r="MPG90" s="4"/>
      <c r="MPH90" s="4"/>
      <c r="MPI90" s="4"/>
      <c r="MPJ90" s="4"/>
      <c r="MPK90" s="4"/>
      <c r="MPL90" s="4"/>
      <c r="MPM90" s="4"/>
      <c r="MPN90" s="4"/>
      <c r="MPO90" s="4"/>
      <c r="MPP90" s="4"/>
      <c r="MPQ90" s="4"/>
      <c r="MPR90" s="4"/>
      <c r="MPS90" s="4"/>
      <c r="MPT90" s="4"/>
      <c r="MPU90" s="4"/>
      <c r="MPV90" s="4"/>
      <c r="MPW90" s="4"/>
      <c r="MPX90" s="4"/>
      <c r="MPY90" s="4"/>
      <c r="MPZ90" s="4"/>
      <c r="MQA90" s="4"/>
      <c r="MQB90" s="4"/>
      <c r="MQC90" s="4"/>
      <c r="MQD90" s="4"/>
      <c r="MQE90" s="4"/>
      <c r="MQF90" s="4"/>
      <c r="MQG90" s="4"/>
      <c r="MQH90" s="4"/>
      <c r="MQI90" s="4"/>
      <c r="MQJ90" s="4"/>
      <c r="MQK90" s="4"/>
      <c r="MQL90" s="4"/>
      <c r="MQM90" s="4"/>
      <c r="MQN90" s="4"/>
      <c r="MQO90" s="4"/>
      <c r="MQP90" s="4"/>
      <c r="MQQ90" s="4"/>
      <c r="MQR90" s="4"/>
      <c r="MQS90" s="4"/>
      <c r="MQT90" s="4"/>
      <c r="MQU90" s="4"/>
      <c r="MQV90" s="4"/>
      <c r="MQW90" s="4"/>
      <c r="MQX90" s="4"/>
      <c r="MQY90" s="4"/>
      <c r="MQZ90" s="4"/>
      <c r="MRA90" s="4"/>
      <c r="MRB90" s="4"/>
      <c r="MRC90" s="4"/>
      <c r="MRD90" s="4"/>
      <c r="MRE90" s="4"/>
      <c r="MRF90" s="4"/>
      <c r="MRG90" s="4"/>
      <c r="MRH90" s="4"/>
      <c r="MRI90" s="4"/>
      <c r="MRJ90" s="4"/>
      <c r="MRK90" s="4"/>
      <c r="MRL90" s="4"/>
      <c r="MRM90" s="4"/>
      <c r="MRN90" s="4"/>
      <c r="MRO90" s="4"/>
      <c r="MRP90" s="4"/>
      <c r="MRQ90" s="4"/>
      <c r="MRR90" s="4"/>
      <c r="MRS90" s="4"/>
      <c r="MRT90" s="4"/>
      <c r="MRU90" s="4"/>
      <c r="MRV90" s="4"/>
      <c r="MRW90" s="4"/>
      <c r="MRX90" s="4"/>
      <c r="MRY90" s="4"/>
      <c r="MRZ90" s="4"/>
      <c r="MSA90" s="4"/>
      <c r="MSB90" s="4"/>
      <c r="MSC90" s="4"/>
      <c r="MSD90" s="4"/>
      <c r="MSE90" s="4"/>
      <c r="MSF90" s="4"/>
      <c r="MSG90" s="4"/>
      <c r="MSH90" s="4"/>
      <c r="MSI90" s="4"/>
      <c r="MSJ90" s="4"/>
      <c r="MSK90" s="4"/>
      <c r="MSL90" s="4"/>
      <c r="MSM90" s="4"/>
      <c r="MSN90" s="4"/>
      <c r="MSO90" s="4"/>
      <c r="MSP90" s="4"/>
      <c r="MSQ90" s="4"/>
      <c r="MSR90" s="4"/>
      <c r="MSS90" s="4"/>
      <c r="MST90" s="4"/>
      <c r="MSU90" s="4"/>
      <c r="MSV90" s="4"/>
      <c r="MSW90" s="4"/>
      <c r="MSX90" s="4"/>
      <c r="MSY90" s="4"/>
      <c r="MSZ90" s="4"/>
      <c r="MTA90" s="4"/>
      <c r="MTB90" s="4"/>
      <c r="MTC90" s="4"/>
      <c r="MTD90" s="4"/>
      <c r="MTE90" s="4"/>
      <c r="MTF90" s="4"/>
      <c r="MTG90" s="4"/>
      <c r="MTH90" s="4"/>
      <c r="MTI90" s="4"/>
      <c r="MTJ90" s="4"/>
      <c r="MTK90" s="4"/>
      <c r="MTL90" s="4"/>
      <c r="MTM90" s="4"/>
      <c r="MTN90" s="4"/>
      <c r="MTO90" s="4"/>
      <c r="MTP90" s="4"/>
      <c r="MTQ90" s="4"/>
      <c r="MTR90" s="4"/>
      <c r="MTS90" s="4"/>
      <c r="MTT90" s="4"/>
      <c r="MTU90" s="4"/>
      <c r="MTV90" s="4"/>
      <c r="MTW90" s="4"/>
      <c r="MTX90" s="4"/>
      <c r="MTY90" s="4"/>
      <c r="MTZ90" s="4"/>
      <c r="MUA90" s="4"/>
      <c r="MUB90" s="4"/>
      <c r="MUC90" s="4"/>
      <c r="MUD90" s="4"/>
      <c r="MUE90" s="4"/>
      <c r="MUF90" s="4"/>
      <c r="MUG90" s="4"/>
      <c r="MUH90" s="4"/>
      <c r="MUI90" s="4"/>
      <c r="MUJ90" s="4"/>
      <c r="MUK90" s="4"/>
      <c r="MUL90" s="4"/>
      <c r="MUM90" s="4"/>
      <c r="MUN90" s="4"/>
      <c r="MUO90" s="4"/>
      <c r="MUP90" s="4"/>
      <c r="MUQ90" s="4"/>
      <c r="MUR90" s="4"/>
      <c r="MUS90" s="4"/>
      <c r="MUT90" s="4"/>
      <c r="MUU90" s="4"/>
      <c r="MUV90" s="4"/>
      <c r="MUW90" s="4"/>
      <c r="MUX90" s="4"/>
      <c r="MUY90" s="4"/>
      <c r="MUZ90" s="4"/>
      <c r="MVA90" s="4"/>
      <c r="MVB90" s="4"/>
      <c r="MVC90" s="4"/>
      <c r="MVD90" s="4"/>
      <c r="MVE90" s="4"/>
      <c r="MVF90" s="4"/>
      <c r="MVG90" s="4"/>
      <c r="MVH90" s="4"/>
      <c r="MVI90" s="4"/>
      <c r="MVJ90" s="4"/>
      <c r="MVK90" s="4"/>
      <c r="MVL90" s="4"/>
      <c r="MVM90" s="4"/>
      <c r="MVN90" s="4"/>
      <c r="MVO90" s="4"/>
      <c r="MVP90" s="4"/>
      <c r="MVQ90" s="4"/>
      <c r="MVR90" s="4"/>
      <c r="MVS90" s="4"/>
      <c r="MVT90" s="4"/>
      <c r="MVU90" s="4"/>
      <c r="MVV90" s="4"/>
      <c r="MVW90" s="4"/>
      <c r="MVX90" s="4"/>
      <c r="MVY90" s="4"/>
      <c r="MVZ90" s="4"/>
      <c r="MWA90" s="4"/>
      <c r="MWB90" s="4"/>
      <c r="MWC90" s="4"/>
      <c r="MWD90" s="4"/>
      <c r="MWE90" s="4"/>
      <c r="MWF90" s="4"/>
      <c r="MWG90" s="4"/>
      <c r="MWH90" s="4"/>
      <c r="MWI90" s="4"/>
      <c r="MWJ90" s="4"/>
      <c r="MWK90" s="4"/>
      <c r="MWL90" s="4"/>
      <c r="MWM90" s="4"/>
      <c r="MWN90" s="4"/>
      <c r="MWO90" s="4"/>
      <c r="MWP90" s="4"/>
      <c r="MWQ90" s="4"/>
      <c r="MWR90" s="4"/>
      <c r="MWS90" s="4"/>
      <c r="MWT90" s="4"/>
      <c r="MWU90" s="4"/>
      <c r="MWV90" s="4"/>
      <c r="MWW90" s="4"/>
      <c r="MWX90" s="4"/>
      <c r="MWY90" s="4"/>
      <c r="MWZ90" s="4"/>
      <c r="MXA90" s="4"/>
      <c r="MXB90" s="4"/>
      <c r="MXC90" s="4"/>
      <c r="MXD90" s="4"/>
      <c r="MXE90" s="4"/>
      <c r="MXF90" s="4"/>
      <c r="MXG90" s="4"/>
      <c r="MXH90" s="4"/>
      <c r="MXI90" s="4"/>
      <c r="MXJ90" s="4"/>
      <c r="MXK90" s="4"/>
      <c r="MXL90" s="4"/>
      <c r="MXM90" s="4"/>
      <c r="MXN90" s="4"/>
      <c r="MXO90" s="4"/>
      <c r="MXP90" s="4"/>
      <c r="MXQ90" s="4"/>
      <c r="MXR90" s="4"/>
      <c r="MXS90" s="4"/>
      <c r="MXT90" s="4"/>
      <c r="MXU90" s="4"/>
      <c r="MXV90" s="4"/>
      <c r="MXW90" s="4"/>
      <c r="MXX90" s="4"/>
      <c r="MXY90" s="4"/>
      <c r="MXZ90" s="4"/>
      <c r="MYA90" s="4"/>
      <c r="MYB90" s="4"/>
      <c r="MYC90" s="4"/>
      <c r="MYD90" s="4"/>
      <c r="MYE90" s="4"/>
      <c r="MYF90" s="4"/>
      <c r="MYG90" s="4"/>
      <c r="MYH90" s="4"/>
      <c r="MYI90" s="4"/>
      <c r="MYJ90" s="4"/>
      <c r="MYK90" s="4"/>
      <c r="MYL90" s="4"/>
      <c r="MYM90" s="4"/>
      <c r="MYN90" s="4"/>
      <c r="MYO90" s="4"/>
      <c r="MYP90" s="4"/>
      <c r="MYQ90" s="4"/>
      <c r="MYR90" s="4"/>
      <c r="MYS90" s="4"/>
      <c r="MYT90" s="4"/>
      <c r="MYU90" s="4"/>
      <c r="MYV90" s="4"/>
      <c r="MYW90" s="4"/>
      <c r="MYX90" s="4"/>
      <c r="MYY90" s="4"/>
      <c r="MYZ90" s="4"/>
      <c r="MZA90" s="4"/>
      <c r="MZB90" s="4"/>
      <c r="MZC90" s="4"/>
      <c r="MZD90" s="4"/>
      <c r="MZE90" s="4"/>
      <c r="MZF90" s="4"/>
      <c r="MZG90" s="4"/>
      <c r="MZH90" s="4"/>
      <c r="MZI90" s="4"/>
      <c r="MZJ90" s="4"/>
      <c r="MZK90" s="4"/>
      <c r="MZL90" s="4"/>
      <c r="MZM90" s="4"/>
      <c r="MZN90" s="4"/>
      <c r="MZO90" s="4"/>
      <c r="MZP90" s="4"/>
      <c r="MZQ90" s="4"/>
      <c r="MZR90" s="4"/>
      <c r="MZS90" s="4"/>
      <c r="MZT90" s="4"/>
      <c r="MZU90" s="4"/>
      <c r="MZV90" s="4"/>
      <c r="MZW90" s="4"/>
      <c r="MZX90" s="4"/>
      <c r="MZY90" s="4"/>
      <c r="MZZ90" s="4"/>
      <c r="NAA90" s="4"/>
      <c r="NAB90" s="4"/>
      <c r="NAC90" s="4"/>
      <c r="NAD90" s="4"/>
      <c r="NAE90" s="4"/>
      <c r="NAF90" s="4"/>
      <c r="NAG90" s="4"/>
      <c r="NAH90" s="4"/>
      <c r="NAI90" s="4"/>
      <c r="NAJ90" s="4"/>
      <c r="NAK90" s="4"/>
      <c r="NAL90" s="4"/>
      <c r="NAM90" s="4"/>
      <c r="NAN90" s="4"/>
      <c r="NAO90" s="4"/>
      <c r="NAP90" s="4"/>
      <c r="NAQ90" s="4"/>
      <c r="NAR90" s="4"/>
      <c r="NAS90" s="4"/>
      <c r="NAT90" s="4"/>
      <c r="NAU90" s="4"/>
      <c r="NAV90" s="4"/>
      <c r="NAW90" s="4"/>
      <c r="NAX90" s="4"/>
      <c r="NAY90" s="4"/>
      <c r="NAZ90" s="4"/>
      <c r="NBA90" s="4"/>
      <c r="NBB90" s="4"/>
      <c r="NBC90" s="4"/>
      <c r="NBD90" s="4"/>
      <c r="NBE90" s="4"/>
      <c r="NBF90" s="4"/>
      <c r="NBG90" s="4"/>
      <c r="NBH90" s="4"/>
      <c r="NBI90" s="4"/>
      <c r="NBJ90" s="4"/>
      <c r="NBK90" s="4"/>
      <c r="NBL90" s="4"/>
      <c r="NBM90" s="4"/>
      <c r="NBN90" s="4"/>
      <c r="NBO90" s="4"/>
      <c r="NBP90" s="4"/>
      <c r="NBQ90" s="4"/>
      <c r="NBR90" s="4"/>
      <c r="NBS90" s="4"/>
      <c r="NBT90" s="4"/>
      <c r="NBU90" s="4"/>
      <c r="NBV90" s="4"/>
      <c r="NBW90" s="4"/>
      <c r="NBX90" s="4"/>
      <c r="NBY90" s="4"/>
      <c r="NBZ90" s="4"/>
      <c r="NCA90" s="4"/>
      <c r="NCB90" s="4"/>
      <c r="NCC90" s="4"/>
      <c r="NCD90" s="4"/>
      <c r="NCE90" s="4"/>
      <c r="NCF90" s="4"/>
      <c r="NCG90" s="4"/>
      <c r="NCH90" s="4"/>
      <c r="NCI90" s="4"/>
      <c r="NCJ90" s="4"/>
      <c r="NCK90" s="4"/>
      <c r="NCL90" s="4"/>
      <c r="NCM90" s="4"/>
      <c r="NCN90" s="4"/>
      <c r="NCO90" s="4"/>
      <c r="NCP90" s="4"/>
      <c r="NCQ90" s="4"/>
      <c r="NCR90" s="4"/>
      <c r="NCS90" s="4"/>
      <c r="NCT90" s="4"/>
      <c r="NCU90" s="4"/>
      <c r="NCV90" s="4"/>
      <c r="NCW90" s="4"/>
      <c r="NCX90" s="4"/>
      <c r="NCY90" s="4"/>
      <c r="NCZ90" s="4"/>
      <c r="NDA90" s="4"/>
      <c r="NDB90" s="4"/>
      <c r="NDC90" s="4"/>
      <c r="NDD90" s="4"/>
      <c r="NDE90" s="4"/>
      <c r="NDF90" s="4"/>
      <c r="NDG90" s="4"/>
      <c r="NDH90" s="4"/>
      <c r="NDI90" s="4"/>
      <c r="NDJ90" s="4"/>
      <c r="NDK90" s="4"/>
      <c r="NDL90" s="4"/>
      <c r="NDM90" s="4"/>
      <c r="NDN90" s="4"/>
      <c r="NDO90" s="4"/>
      <c r="NDP90" s="4"/>
      <c r="NDQ90" s="4"/>
      <c r="NDR90" s="4"/>
      <c r="NDS90" s="4"/>
      <c r="NDT90" s="4"/>
      <c r="NDU90" s="4"/>
      <c r="NDV90" s="4"/>
      <c r="NDW90" s="4"/>
      <c r="NDX90" s="4"/>
      <c r="NDY90" s="4"/>
      <c r="NDZ90" s="4"/>
      <c r="NEA90" s="4"/>
      <c r="NEB90" s="4"/>
      <c r="NEC90" s="4"/>
      <c r="NED90" s="4"/>
      <c r="NEE90" s="4"/>
      <c r="NEF90" s="4"/>
      <c r="NEG90" s="4"/>
      <c r="NEH90" s="4"/>
      <c r="NEI90" s="4"/>
      <c r="NEJ90" s="4"/>
      <c r="NEK90" s="4"/>
      <c r="NEL90" s="4"/>
      <c r="NEM90" s="4"/>
      <c r="NEN90" s="4"/>
      <c r="NEO90" s="4"/>
      <c r="NEP90" s="4"/>
      <c r="NEQ90" s="4"/>
      <c r="NER90" s="4"/>
      <c r="NES90" s="4"/>
      <c r="NET90" s="4"/>
      <c r="NEU90" s="4"/>
      <c r="NEV90" s="4"/>
      <c r="NEW90" s="4"/>
      <c r="NEX90" s="4"/>
      <c r="NEY90" s="4"/>
      <c r="NEZ90" s="4"/>
      <c r="NFA90" s="4"/>
      <c r="NFB90" s="4"/>
      <c r="NFC90" s="4"/>
      <c r="NFD90" s="4"/>
      <c r="NFE90" s="4"/>
      <c r="NFF90" s="4"/>
      <c r="NFG90" s="4"/>
      <c r="NFH90" s="4"/>
      <c r="NFI90" s="4"/>
      <c r="NFJ90" s="4"/>
      <c r="NFK90" s="4"/>
      <c r="NFL90" s="4"/>
      <c r="NFM90" s="4"/>
      <c r="NFN90" s="4"/>
      <c r="NFO90" s="4"/>
      <c r="NFP90" s="4"/>
      <c r="NFQ90" s="4"/>
      <c r="NFR90" s="4"/>
      <c r="NFS90" s="4"/>
      <c r="NFT90" s="4"/>
      <c r="NFU90" s="4"/>
      <c r="NFV90" s="4"/>
      <c r="NFW90" s="4"/>
      <c r="NFX90" s="4"/>
      <c r="NFY90" s="4"/>
      <c r="NFZ90" s="4"/>
      <c r="NGA90" s="4"/>
      <c r="NGB90" s="4"/>
      <c r="NGC90" s="4"/>
      <c r="NGD90" s="4"/>
      <c r="NGE90" s="4"/>
      <c r="NGF90" s="4"/>
      <c r="NGG90" s="4"/>
      <c r="NGH90" s="4"/>
      <c r="NGI90" s="4"/>
      <c r="NGJ90" s="4"/>
      <c r="NGK90" s="4"/>
      <c r="NGL90" s="4"/>
      <c r="NGM90" s="4"/>
      <c r="NGN90" s="4"/>
      <c r="NGO90" s="4"/>
      <c r="NGP90" s="4"/>
      <c r="NGQ90" s="4"/>
      <c r="NGR90" s="4"/>
      <c r="NGS90" s="4"/>
      <c r="NGT90" s="4"/>
      <c r="NGU90" s="4"/>
      <c r="NGV90" s="4"/>
      <c r="NGW90" s="4"/>
      <c r="NGX90" s="4"/>
      <c r="NGY90" s="4"/>
      <c r="NGZ90" s="4"/>
      <c r="NHA90" s="4"/>
      <c r="NHB90" s="4"/>
      <c r="NHC90" s="4"/>
      <c r="NHD90" s="4"/>
      <c r="NHE90" s="4"/>
      <c r="NHF90" s="4"/>
      <c r="NHG90" s="4"/>
      <c r="NHH90" s="4"/>
      <c r="NHI90" s="4"/>
      <c r="NHJ90" s="4"/>
      <c r="NHK90" s="4"/>
      <c r="NHL90" s="4"/>
      <c r="NHM90" s="4"/>
      <c r="NHN90" s="4"/>
      <c r="NHO90" s="4"/>
      <c r="NHP90" s="4"/>
      <c r="NHQ90" s="4"/>
      <c r="NHR90" s="4"/>
      <c r="NHS90" s="4"/>
      <c r="NHT90" s="4"/>
      <c r="NHU90" s="4"/>
      <c r="NHV90" s="4"/>
      <c r="NHW90" s="4"/>
      <c r="NHX90" s="4"/>
      <c r="NHY90" s="4"/>
      <c r="NHZ90" s="4"/>
      <c r="NIA90" s="4"/>
      <c r="NIB90" s="4"/>
      <c r="NIC90" s="4"/>
      <c r="NID90" s="4"/>
      <c r="NIE90" s="4"/>
      <c r="NIF90" s="4"/>
      <c r="NIG90" s="4"/>
      <c r="NIH90" s="4"/>
      <c r="NII90" s="4"/>
      <c r="NIJ90" s="4"/>
      <c r="NIK90" s="4"/>
      <c r="NIL90" s="4"/>
      <c r="NIM90" s="4"/>
      <c r="NIN90" s="4"/>
      <c r="NIO90" s="4"/>
      <c r="NIP90" s="4"/>
      <c r="NIQ90" s="4"/>
      <c r="NIR90" s="4"/>
      <c r="NIS90" s="4"/>
      <c r="NIT90" s="4"/>
      <c r="NIU90" s="4"/>
      <c r="NIV90" s="4"/>
      <c r="NIW90" s="4"/>
      <c r="NIX90" s="4"/>
      <c r="NIY90" s="4"/>
      <c r="NIZ90" s="4"/>
      <c r="NJA90" s="4"/>
      <c r="NJB90" s="4"/>
      <c r="NJC90" s="4"/>
      <c r="NJD90" s="4"/>
      <c r="NJE90" s="4"/>
      <c r="NJF90" s="4"/>
      <c r="NJG90" s="4"/>
      <c r="NJH90" s="4"/>
      <c r="NJI90" s="4"/>
      <c r="NJJ90" s="4"/>
      <c r="NJK90" s="4"/>
      <c r="NJL90" s="4"/>
      <c r="NJM90" s="4"/>
      <c r="NJN90" s="4"/>
      <c r="NJO90" s="4"/>
      <c r="NJP90" s="4"/>
      <c r="NJQ90" s="4"/>
      <c r="NJR90" s="4"/>
      <c r="NJS90" s="4"/>
      <c r="NJT90" s="4"/>
      <c r="NJU90" s="4"/>
      <c r="NJV90" s="4"/>
      <c r="NJW90" s="4"/>
      <c r="NJX90" s="4"/>
      <c r="NJY90" s="4"/>
      <c r="NJZ90" s="4"/>
      <c r="NKA90" s="4"/>
      <c r="NKB90" s="4"/>
      <c r="NKC90" s="4"/>
      <c r="NKD90" s="4"/>
      <c r="NKE90" s="4"/>
      <c r="NKF90" s="4"/>
      <c r="NKG90" s="4"/>
      <c r="NKH90" s="4"/>
      <c r="NKI90" s="4"/>
      <c r="NKJ90" s="4"/>
      <c r="NKK90" s="4"/>
      <c r="NKL90" s="4"/>
      <c r="NKM90" s="4"/>
      <c r="NKN90" s="4"/>
      <c r="NKO90" s="4"/>
      <c r="NKP90" s="4"/>
      <c r="NKQ90" s="4"/>
      <c r="NKR90" s="4"/>
      <c r="NKS90" s="4"/>
      <c r="NKT90" s="4"/>
      <c r="NKU90" s="4"/>
      <c r="NKV90" s="4"/>
      <c r="NKW90" s="4"/>
      <c r="NKX90" s="4"/>
      <c r="NKY90" s="4"/>
      <c r="NKZ90" s="4"/>
      <c r="NLA90" s="4"/>
      <c r="NLB90" s="4"/>
      <c r="NLC90" s="4"/>
      <c r="NLD90" s="4"/>
      <c r="NLE90" s="4"/>
      <c r="NLF90" s="4"/>
      <c r="NLG90" s="4"/>
      <c r="NLH90" s="4"/>
      <c r="NLI90" s="4"/>
      <c r="NLJ90" s="4"/>
      <c r="NLK90" s="4"/>
      <c r="NLL90" s="4"/>
      <c r="NLM90" s="4"/>
      <c r="NLN90" s="4"/>
      <c r="NLO90" s="4"/>
      <c r="NLP90" s="4"/>
      <c r="NLQ90" s="4"/>
      <c r="NLR90" s="4"/>
      <c r="NLS90" s="4"/>
      <c r="NLT90" s="4"/>
      <c r="NLU90" s="4"/>
      <c r="NLV90" s="4"/>
      <c r="NLW90" s="4"/>
      <c r="NLX90" s="4"/>
      <c r="NLY90" s="4"/>
      <c r="NLZ90" s="4"/>
      <c r="NMA90" s="4"/>
      <c r="NMB90" s="4"/>
      <c r="NMC90" s="4"/>
      <c r="NMD90" s="4"/>
      <c r="NME90" s="4"/>
      <c r="NMF90" s="4"/>
      <c r="NMG90" s="4"/>
      <c r="NMH90" s="4"/>
      <c r="NMI90" s="4"/>
      <c r="NMJ90" s="4"/>
      <c r="NMK90" s="4"/>
      <c r="NML90" s="4"/>
      <c r="NMM90" s="4"/>
      <c r="NMN90" s="4"/>
      <c r="NMO90" s="4"/>
      <c r="NMP90" s="4"/>
      <c r="NMQ90" s="4"/>
      <c r="NMR90" s="4"/>
      <c r="NMS90" s="4"/>
      <c r="NMT90" s="4"/>
      <c r="NMU90" s="4"/>
      <c r="NMV90" s="4"/>
      <c r="NMW90" s="4"/>
      <c r="NMX90" s="4"/>
      <c r="NMY90" s="4"/>
      <c r="NMZ90" s="4"/>
      <c r="NNA90" s="4"/>
      <c r="NNB90" s="4"/>
      <c r="NNC90" s="4"/>
      <c r="NND90" s="4"/>
      <c r="NNE90" s="4"/>
      <c r="NNF90" s="4"/>
      <c r="NNG90" s="4"/>
      <c r="NNH90" s="4"/>
      <c r="NNI90" s="4"/>
      <c r="NNJ90" s="4"/>
      <c r="NNK90" s="4"/>
      <c r="NNL90" s="4"/>
      <c r="NNM90" s="4"/>
      <c r="NNN90" s="4"/>
      <c r="NNO90" s="4"/>
      <c r="NNP90" s="4"/>
      <c r="NNQ90" s="4"/>
      <c r="NNR90" s="4"/>
      <c r="NNS90" s="4"/>
      <c r="NNT90" s="4"/>
      <c r="NNU90" s="4"/>
      <c r="NNV90" s="4"/>
      <c r="NNW90" s="4"/>
      <c r="NNX90" s="4"/>
      <c r="NNY90" s="4"/>
      <c r="NNZ90" s="4"/>
      <c r="NOA90" s="4"/>
      <c r="NOB90" s="4"/>
      <c r="NOC90" s="4"/>
      <c r="NOD90" s="4"/>
      <c r="NOE90" s="4"/>
      <c r="NOF90" s="4"/>
      <c r="NOG90" s="4"/>
      <c r="NOH90" s="4"/>
      <c r="NOI90" s="4"/>
      <c r="NOJ90" s="4"/>
      <c r="NOK90" s="4"/>
      <c r="NOL90" s="4"/>
      <c r="NOM90" s="4"/>
      <c r="NON90" s="4"/>
      <c r="NOO90" s="4"/>
      <c r="NOP90" s="4"/>
      <c r="NOQ90" s="4"/>
      <c r="NOR90" s="4"/>
      <c r="NOS90" s="4"/>
      <c r="NOT90" s="4"/>
      <c r="NOU90" s="4"/>
      <c r="NOV90" s="4"/>
      <c r="NOW90" s="4"/>
      <c r="NOX90" s="4"/>
      <c r="NOY90" s="4"/>
      <c r="NOZ90" s="4"/>
      <c r="NPA90" s="4"/>
      <c r="NPB90" s="4"/>
      <c r="NPC90" s="4"/>
      <c r="NPD90" s="4"/>
      <c r="NPE90" s="4"/>
      <c r="NPF90" s="4"/>
      <c r="NPG90" s="4"/>
      <c r="NPH90" s="4"/>
      <c r="NPI90" s="4"/>
      <c r="NPJ90" s="4"/>
      <c r="NPK90" s="4"/>
      <c r="NPL90" s="4"/>
      <c r="NPM90" s="4"/>
      <c r="NPN90" s="4"/>
      <c r="NPO90" s="4"/>
      <c r="NPP90" s="4"/>
      <c r="NPQ90" s="4"/>
      <c r="NPR90" s="4"/>
      <c r="NPS90" s="4"/>
      <c r="NPT90" s="4"/>
      <c r="NPU90" s="4"/>
      <c r="NPV90" s="4"/>
      <c r="NPW90" s="4"/>
      <c r="NPX90" s="4"/>
      <c r="NPY90" s="4"/>
      <c r="NPZ90" s="4"/>
      <c r="NQA90" s="4"/>
      <c r="NQB90" s="4"/>
      <c r="NQC90" s="4"/>
      <c r="NQD90" s="4"/>
      <c r="NQE90" s="4"/>
      <c r="NQF90" s="4"/>
      <c r="NQG90" s="4"/>
      <c r="NQH90" s="4"/>
      <c r="NQI90" s="4"/>
      <c r="NQJ90" s="4"/>
      <c r="NQK90" s="4"/>
      <c r="NQL90" s="4"/>
      <c r="NQM90" s="4"/>
      <c r="NQN90" s="4"/>
      <c r="NQO90" s="4"/>
      <c r="NQP90" s="4"/>
      <c r="NQQ90" s="4"/>
      <c r="NQR90" s="4"/>
      <c r="NQS90" s="4"/>
      <c r="NQT90" s="4"/>
      <c r="NQU90" s="4"/>
      <c r="NQV90" s="4"/>
      <c r="NQW90" s="4"/>
      <c r="NQX90" s="4"/>
      <c r="NQY90" s="4"/>
      <c r="NQZ90" s="4"/>
      <c r="NRA90" s="4"/>
      <c r="NRB90" s="4"/>
      <c r="NRC90" s="4"/>
      <c r="NRD90" s="4"/>
      <c r="NRE90" s="4"/>
      <c r="NRF90" s="4"/>
      <c r="NRG90" s="4"/>
      <c r="NRH90" s="4"/>
      <c r="NRI90" s="4"/>
      <c r="NRJ90" s="4"/>
      <c r="NRK90" s="4"/>
      <c r="NRL90" s="4"/>
      <c r="NRM90" s="4"/>
      <c r="NRN90" s="4"/>
      <c r="NRO90" s="4"/>
      <c r="NRP90" s="4"/>
      <c r="NRQ90" s="4"/>
      <c r="NRR90" s="4"/>
      <c r="NRS90" s="4"/>
      <c r="NRT90" s="4"/>
      <c r="NRU90" s="4"/>
      <c r="NRV90" s="4"/>
      <c r="NRW90" s="4"/>
      <c r="NRX90" s="4"/>
      <c r="NRY90" s="4"/>
      <c r="NRZ90" s="4"/>
      <c r="NSA90" s="4"/>
      <c r="NSB90" s="4"/>
      <c r="NSC90" s="4"/>
      <c r="NSD90" s="4"/>
      <c r="NSE90" s="4"/>
      <c r="NSF90" s="4"/>
      <c r="NSG90" s="4"/>
      <c r="NSH90" s="4"/>
      <c r="NSI90" s="4"/>
      <c r="NSJ90" s="4"/>
      <c r="NSK90" s="4"/>
      <c r="NSL90" s="4"/>
      <c r="NSM90" s="4"/>
      <c r="NSN90" s="4"/>
      <c r="NSO90" s="4"/>
      <c r="NSP90" s="4"/>
      <c r="NSQ90" s="4"/>
      <c r="NSR90" s="4"/>
      <c r="NSS90" s="4"/>
      <c r="NST90" s="4"/>
      <c r="NSU90" s="4"/>
      <c r="NSV90" s="4"/>
      <c r="NSW90" s="4"/>
      <c r="NSX90" s="4"/>
      <c r="NSY90" s="4"/>
      <c r="NSZ90" s="4"/>
      <c r="NTA90" s="4"/>
      <c r="NTB90" s="4"/>
      <c r="NTC90" s="4"/>
      <c r="NTD90" s="4"/>
      <c r="NTE90" s="4"/>
      <c r="NTF90" s="4"/>
      <c r="NTG90" s="4"/>
      <c r="NTH90" s="4"/>
      <c r="NTI90" s="4"/>
      <c r="NTJ90" s="4"/>
      <c r="NTK90" s="4"/>
      <c r="NTL90" s="4"/>
      <c r="NTM90" s="4"/>
      <c r="NTN90" s="4"/>
      <c r="NTO90" s="4"/>
      <c r="NTP90" s="4"/>
      <c r="NTQ90" s="4"/>
      <c r="NTR90" s="4"/>
      <c r="NTS90" s="4"/>
      <c r="NTT90" s="4"/>
      <c r="NTU90" s="4"/>
      <c r="NTV90" s="4"/>
      <c r="NTW90" s="4"/>
      <c r="NTX90" s="4"/>
      <c r="NTY90" s="4"/>
      <c r="NTZ90" s="4"/>
      <c r="NUA90" s="4"/>
      <c r="NUB90" s="4"/>
      <c r="NUC90" s="4"/>
      <c r="NUD90" s="4"/>
      <c r="NUE90" s="4"/>
      <c r="NUF90" s="4"/>
      <c r="NUG90" s="4"/>
      <c r="NUH90" s="4"/>
      <c r="NUI90" s="4"/>
      <c r="NUJ90" s="4"/>
      <c r="NUK90" s="4"/>
      <c r="NUL90" s="4"/>
      <c r="NUM90" s="4"/>
      <c r="NUN90" s="4"/>
      <c r="NUO90" s="4"/>
      <c r="NUP90" s="4"/>
      <c r="NUQ90" s="4"/>
      <c r="NUR90" s="4"/>
      <c r="NUS90" s="4"/>
      <c r="NUT90" s="4"/>
      <c r="NUU90" s="4"/>
      <c r="NUV90" s="4"/>
      <c r="NUW90" s="4"/>
      <c r="NUX90" s="4"/>
      <c r="NUY90" s="4"/>
      <c r="NUZ90" s="4"/>
      <c r="NVA90" s="4"/>
      <c r="NVB90" s="4"/>
      <c r="NVC90" s="4"/>
      <c r="NVD90" s="4"/>
      <c r="NVE90" s="4"/>
      <c r="NVF90" s="4"/>
      <c r="NVG90" s="4"/>
      <c r="NVH90" s="4"/>
      <c r="NVI90" s="4"/>
      <c r="NVJ90" s="4"/>
      <c r="NVK90" s="4"/>
      <c r="NVL90" s="4"/>
      <c r="NVM90" s="4"/>
      <c r="NVN90" s="4"/>
      <c r="NVO90" s="4"/>
      <c r="NVP90" s="4"/>
      <c r="NVQ90" s="4"/>
      <c r="NVR90" s="4"/>
      <c r="NVS90" s="4"/>
      <c r="NVT90" s="4"/>
      <c r="NVU90" s="4"/>
      <c r="NVV90" s="4"/>
      <c r="NVW90" s="4"/>
      <c r="NVX90" s="4"/>
      <c r="NVY90" s="4"/>
      <c r="NVZ90" s="4"/>
      <c r="NWA90" s="4"/>
      <c r="NWB90" s="4"/>
      <c r="NWC90" s="4"/>
      <c r="NWD90" s="4"/>
      <c r="NWE90" s="4"/>
      <c r="NWF90" s="4"/>
      <c r="NWG90" s="4"/>
      <c r="NWH90" s="4"/>
      <c r="NWI90" s="4"/>
      <c r="NWJ90" s="4"/>
      <c r="NWK90" s="4"/>
      <c r="NWL90" s="4"/>
      <c r="NWM90" s="4"/>
      <c r="NWN90" s="4"/>
      <c r="NWO90" s="4"/>
      <c r="NWP90" s="4"/>
      <c r="NWQ90" s="4"/>
      <c r="NWR90" s="4"/>
      <c r="NWS90" s="4"/>
      <c r="NWT90" s="4"/>
      <c r="NWU90" s="4"/>
      <c r="NWV90" s="4"/>
      <c r="NWW90" s="4"/>
      <c r="NWX90" s="4"/>
      <c r="NWY90" s="4"/>
      <c r="NWZ90" s="4"/>
      <c r="NXA90" s="4"/>
      <c r="NXB90" s="4"/>
      <c r="NXC90" s="4"/>
      <c r="NXD90" s="4"/>
      <c r="NXE90" s="4"/>
      <c r="NXF90" s="4"/>
      <c r="NXG90" s="4"/>
      <c r="NXH90" s="4"/>
      <c r="NXI90" s="4"/>
      <c r="NXJ90" s="4"/>
      <c r="NXK90" s="4"/>
      <c r="NXL90" s="4"/>
      <c r="NXM90" s="4"/>
      <c r="NXN90" s="4"/>
      <c r="NXO90" s="4"/>
      <c r="NXP90" s="4"/>
      <c r="NXQ90" s="4"/>
      <c r="NXR90" s="4"/>
      <c r="NXS90" s="4"/>
      <c r="NXT90" s="4"/>
      <c r="NXU90" s="4"/>
      <c r="NXV90" s="4"/>
      <c r="NXW90" s="4"/>
      <c r="NXX90" s="4"/>
      <c r="NXY90" s="4"/>
      <c r="NXZ90" s="4"/>
      <c r="NYA90" s="4"/>
      <c r="NYB90" s="4"/>
      <c r="NYC90" s="4"/>
      <c r="NYD90" s="4"/>
      <c r="NYE90" s="4"/>
      <c r="NYF90" s="4"/>
      <c r="NYG90" s="4"/>
      <c r="NYH90" s="4"/>
      <c r="NYI90" s="4"/>
      <c r="NYJ90" s="4"/>
      <c r="NYK90" s="4"/>
      <c r="NYL90" s="4"/>
      <c r="NYM90" s="4"/>
      <c r="NYN90" s="4"/>
      <c r="NYO90" s="4"/>
      <c r="NYP90" s="4"/>
      <c r="NYQ90" s="4"/>
      <c r="NYR90" s="4"/>
      <c r="NYS90" s="4"/>
      <c r="NYT90" s="4"/>
      <c r="NYU90" s="4"/>
      <c r="NYV90" s="4"/>
      <c r="NYW90" s="4"/>
      <c r="NYX90" s="4"/>
      <c r="NYY90" s="4"/>
      <c r="NYZ90" s="4"/>
      <c r="NZA90" s="4"/>
      <c r="NZB90" s="4"/>
      <c r="NZC90" s="4"/>
      <c r="NZD90" s="4"/>
      <c r="NZE90" s="4"/>
      <c r="NZF90" s="4"/>
      <c r="NZG90" s="4"/>
      <c r="NZH90" s="4"/>
      <c r="NZI90" s="4"/>
      <c r="NZJ90" s="4"/>
      <c r="NZK90" s="4"/>
      <c r="NZL90" s="4"/>
      <c r="NZM90" s="4"/>
      <c r="NZN90" s="4"/>
      <c r="NZO90" s="4"/>
      <c r="NZP90" s="4"/>
      <c r="NZQ90" s="4"/>
      <c r="NZR90" s="4"/>
      <c r="NZS90" s="4"/>
      <c r="NZT90" s="4"/>
      <c r="NZU90" s="4"/>
      <c r="NZV90" s="4"/>
      <c r="NZW90" s="4"/>
      <c r="NZX90" s="4"/>
      <c r="NZY90" s="4"/>
      <c r="NZZ90" s="4"/>
      <c r="OAA90" s="4"/>
      <c r="OAB90" s="4"/>
      <c r="OAC90" s="4"/>
      <c r="OAD90" s="4"/>
      <c r="OAE90" s="4"/>
      <c r="OAF90" s="4"/>
      <c r="OAG90" s="4"/>
      <c r="OAH90" s="4"/>
      <c r="OAI90" s="4"/>
      <c r="OAJ90" s="4"/>
      <c r="OAK90" s="4"/>
      <c r="OAL90" s="4"/>
      <c r="OAM90" s="4"/>
      <c r="OAN90" s="4"/>
      <c r="OAO90" s="4"/>
      <c r="OAP90" s="4"/>
      <c r="OAQ90" s="4"/>
      <c r="OAR90" s="4"/>
      <c r="OAS90" s="4"/>
      <c r="OAT90" s="4"/>
      <c r="OAU90" s="4"/>
      <c r="OAV90" s="4"/>
      <c r="OAW90" s="4"/>
      <c r="OAX90" s="4"/>
      <c r="OAY90" s="4"/>
      <c r="OAZ90" s="4"/>
      <c r="OBA90" s="4"/>
      <c r="OBB90" s="4"/>
      <c r="OBC90" s="4"/>
      <c r="OBD90" s="4"/>
      <c r="OBE90" s="4"/>
      <c r="OBF90" s="4"/>
      <c r="OBG90" s="4"/>
      <c r="OBH90" s="4"/>
      <c r="OBI90" s="4"/>
      <c r="OBJ90" s="4"/>
      <c r="OBK90" s="4"/>
      <c r="OBL90" s="4"/>
      <c r="OBM90" s="4"/>
      <c r="OBN90" s="4"/>
      <c r="OBO90" s="4"/>
      <c r="OBP90" s="4"/>
      <c r="OBQ90" s="4"/>
      <c r="OBR90" s="4"/>
      <c r="OBS90" s="4"/>
      <c r="OBT90" s="4"/>
      <c r="OBU90" s="4"/>
      <c r="OBV90" s="4"/>
      <c r="OBW90" s="4"/>
      <c r="OBX90" s="4"/>
      <c r="OBY90" s="4"/>
      <c r="OBZ90" s="4"/>
      <c r="OCA90" s="4"/>
      <c r="OCB90" s="4"/>
      <c r="OCC90" s="4"/>
      <c r="OCD90" s="4"/>
      <c r="OCE90" s="4"/>
      <c r="OCF90" s="4"/>
      <c r="OCG90" s="4"/>
      <c r="OCH90" s="4"/>
      <c r="OCI90" s="4"/>
      <c r="OCJ90" s="4"/>
      <c r="OCK90" s="4"/>
      <c r="OCL90" s="4"/>
      <c r="OCM90" s="4"/>
      <c r="OCN90" s="4"/>
      <c r="OCO90" s="4"/>
      <c r="OCP90" s="4"/>
      <c r="OCQ90" s="4"/>
      <c r="OCR90" s="4"/>
      <c r="OCS90" s="4"/>
      <c r="OCT90" s="4"/>
      <c r="OCU90" s="4"/>
      <c r="OCV90" s="4"/>
      <c r="OCW90" s="4"/>
      <c r="OCX90" s="4"/>
      <c r="OCY90" s="4"/>
      <c r="OCZ90" s="4"/>
      <c r="ODA90" s="4"/>
      <c r="ODB90" s="4"/>
      <c r="ODC90" s="4"/>
      <c r="ODD90" s="4"/>
      <c r="ODE90" s="4"/>
      <c r="ODF90" s="4"/>
      <c r="ODG90" s="4"/>
      <c r="ODH90" s="4"/>
      <c r="ODI90" s="4"/>
      <c r="ODJ90" s="4"/>
      <c r="ODK90" s="4"/>
      <c r="ODL90" s="4"/>
      <c r="ODM90" s="4"/>
      <c r="ODN90" s="4"/>
      <c r="ODO90" s="4"/>
      <c r="ODP90" s="4"/>
      <c r="ODQ90" s="4"/>
      <c r="ODR90" s="4"/>
      <c r="ODS90" s="4"/>
      <c r="ODT90" s="4"/>
      <c r="ODU90" s="4"/>
      <c r="ODV90" s="4"/>
      <c r="ODW90" s="4"/>
      <c r="ODX90" s="4"/>
      <c r="ODY90" s="4"/>
      <c r="ODZ90" s="4"/>
      <c r="OEA90" s="4"/>
      <c r="OEB90" s="4"/>
      <c r="OEC90" s="4"/>
      <c r="OED90" s="4"/>
      <c r="OEE90" s="4"/>
      <c r="OEF90" s="4"/>
      <c r="OEG90" s="4"/>
      <c r="OEH90" s="4"/>
      <c r="OEI90" s="4"/>
      <c r="OEJ90" s="4"/>
      <c r="OEK90" s="4"/>
      <c r="OEL90" s="4"/>
      <c r="OEM90" s="4"/>
      <c r="OEN90" s="4"/>
      <c r="OEO90" s="4"/>
      <c r="OEP90" s="4"/>
      <c r="OEQ90" s="4"/>
      <c r="OER90" s="4"/>
      <c r="OES90" s="4"/>
      <c r="OET90" s="4"/>
      <c r="OEU90" s="4"/>
      <c r="OEV90" s="4"/>
      <c r="OEW90" s="4"/>
      <c r="OEX90" s="4"/>
      <c r="OEY90" s="4"/>
      <c r="OEZ90" s="4"/>
      <c r="OFA90" s="4"/>
      <c r="OFB90" s="4"/>
      <c r="OFC90" s="4"/>
      <c r="OFD90" s="4"/>
      <c r="OFE90" s="4"/>
      <c r="OFF90" s="4"/>
      <c r="OFG90" s="4"/>
      <c r="OFH90" s="4"/>
      <c r="OFI90" s="4"/>
      <c r="OFJ90" s="4"/>
      <c r="OFK90" s="4"/>
      <c r="OFL90" s="4"/>
      <c r="OFM90" s="4"/>
      <c r="OFN90" s="4"/>
      <c r="OFO90" s="4"/>
      <c r="OFP90" s="4"/>
      <c r="OFQ90" s="4"/>
      <c r="OFR90" s="4"/>
      <c r="OFS90" s="4"/>
      <c r="OFT90" s="4"/>
      <c r="OFU90" s="4"/>
      <c r="OFV90" s="4"/>
      <c r="OFW90" s="4"/>
      <c r="OFX90" s="4"/>
      <c r="OFY90" s="4"/>
      <c r="OFZ90" s="4"/>
      <c r="OGA90" s="4"/>
      <c r="OGB90" s="4"/>
      <c r="OGC90" s="4"/>
      <c r="OGD90" s="4"/>
      <c r="OGE90" s="4"/>
      <c r="OGF90" s="4"/>
      <c r="OGG90" s="4"/>
      <c r="OGH90" s="4"/>
      <c r="OGI90" s="4"/>
      <c r="OGJ90" s="4"/>
      <c r="OGK90" s="4"/>
      <c r="OGL90" s="4"/>
      <c r="OGM90" s="4"/>
      <c r="OGN90" s="4"/>
      <c r="OGO90" s="4"/>
      <c r="OGP90" s="4"/>
      <c r="OGQ90" s="4"/>
      <c r="OGR90" s="4"/>
      <c r="OGS90" s="4"/>
      <c r="OGT90" s="4"/>
      <c r="OGU90" s="4"/>
      <c r="OGV90" s="4"/>
      <c r="OGW90" s="4"/>
      <c r="OGX90" s="4"/>
      <c r="OGY90" s="4"/>
      <c r="OGZ90" s="4"/>
      <c r="OHA90" s="4"/>
      <c r="OHB90" s="4"/>
      <c r="OHC90" s="4"/>
      <c r="OHD90" s="4"/>
      <c r="OHE90" s="4"/>
      <c r="OHF90" s="4"/>
      <c r="OHG90" s="4"/>
      <c r="OHH90" s="4"/>
      <c r="OHI90" s="4"/>
      <c r="OHJ90" s="4"/>
      <c r="OHK90" s="4"/>
      <c r="OHL90" s="4"/>
      <c r="OHM90" s="4"/>
      <c r="OHN90" s="4"/>
      <c r="OHO90" s="4"/>
      <c r="OHP90" s="4"/>
      <c r="OHQ90" s="4"/>
      <c r="OHR90" s="4"/>
      <c r="OHS90" s="4"/>
      <c r="OHT90" s="4"/>
      <c r="OHU90" s="4"/>
      <c r="OHV90" s="4"/>
      <c r="OHW90" s="4"/>
      <c r="OHX90" s="4"/>
      <c r="OHY90" s="4"/>
      <c r="OHZ90" s="4"/>
      <c r="OIA90" s="4"/>
      <c r="OIB90" s="4"/>
      <c r="OIC90" s="4"/>
      <c r="OID90" s="4"/>
      <c r="OIE90" s="4"/>
      <c r="OIF90" s="4"/>
      <c r="OIG90" s="4"/>
      <c r="OIH90" s="4"/>
      <c r="OII90" s="4"/>
      <c r="OIJ90" s="4"/>
      <c r="OIK90" s="4"/>
      <c r="OIL90" s="4"/>
      <c r="OIM90" s="4"/>
      <c r="OIN90" s="4"/>
      <c r="OIO90" s="4"/>
      <c r="OIP90" s="4"/>
      <c r="OIQ90" s="4"/>
      <c r="OIR90" s="4"/>
      <c r="OIS90" s="4"/>
      <c r="OIT90" s="4"/>
      <c r="OIU90" s="4"/>
      <c r="OIV90" s="4"/>
      <c r="OIW90" s="4"/>
      <c r="OIX90" s="4"/>
      <c r="OIY90" s="4"/>
      <c r="OIZ90" s="4"/>
      <c r="OJA90" s="4"/>
      <c r="OJB90" s="4"/>
      <c r="OJC90" s="4"/>
      <c r="OJD90" s="4"/>
      <c r="OJE90" s="4"/>
      <c r="OJF90" s="4"/>
      <c r="OJG90" s="4"/>
      <c r="OJH90" s="4"/>
      <c r="OJI90" s="4"/>
      <c r="OJJ90" s="4"/>
      <c r="OJK90" s="4"/>
      <c r="OJL90" s="4"/>
      <c r="OJM90" s="4"/>
      <c r="OJN90" s="4"/>
      <c r="OJO90" s="4"/>
      <c r="OJP90" s="4"/>
      <c r="OJQ90" s="4"/>
      <c r="OJR90" s="4"/>
      <c r="OJS90" s="4"/>
      <c r="OJT90" s="4"/>
      <c r="OJU90" s="4"/>
      <c r="OJV90" s="4"/>
      <c r="OJW90" s="4"/>
      <c r="OJX90" s="4"/>
      <c r="OJY90" s="4"/>
      <c r="OJZ90" s="4"/>
      <c r="OKA90" s="4"/>
      <c r="OKB90" s="4"/>
      <c r="OKC90" s="4"/>
      <c r="OKD90" s="4"/>
      <c r="OKE90" s="4"/>
      <c r="OKF90" s="4"/>
      <c r="OKG90" s="4"/>
      <c r="OKH90" s="4"/>
      <c r="OKI90" s="4"/>
      <c r="OKJ90" s="4"/>
      <c r="OKK90" s="4"/>
      <c r="OKL90" s="4"/>
      <c r="OKM90" s="4"/>
      <c r="OKN90" s="4"/>
      <c r="OKO90" s="4"/>
      <c r="OKP90" s="4"/>
      <c r="OKQ90" s="4"/>
      <c r="OKR90" s="4"/>
      <c r="OKS90" s="4"/>
      <c r="OKT90" s="4"/>
      <c r="OKU90" s="4"/>
      <c r="OKV90" s="4"/>
      <c r="OKW90" s="4"/>
      <c r="OKX90" s="4"/>
      <c r="OKY90" s="4"/>
      <c r="OKZ90" s="4"/>
      <c r="OLA90" s="4"/>
      <c r="OLB90" s="4"/>
      <c r="OLC90" s="4"/>
      <c r="OLD90" s="4"/>
      <c r="OLE90" s="4"/>
      <c r="OLF90" s="4"/>
      <c r="OLG90" s="4"/>
      <c r="OLH90" s="4"/>
      <c r="OLI90" s="4"/>
      <c r="OLJ90" s="4"/>
      <c r="OLK90" s="4"/>
      <c r="OLL90" s="4"/>
      <c r="OLM90" s="4"/>
      <c r="OLN90" s="4"/>
      <c r="OLO90" s="4"/>
      <c r="OLP90" s="4"/>
      <c r="OLQ90" s="4"/>
      <c r="OLR90" s="4"/>
      <c r="OLS90" s="4"/>
      <c r="OLT90" s="4"/>
      <c r="OLU90" s="4"/>
      <c r="OLV90" s="4"/>
      <c r="OLW90" s="4"/>
      <c r="OLX90" s="4"/>
      <c r="OLY90" s="4"/>
      <c r="OLZ90" s="4"/>
      <c r="OMA90" s="4"/>
      <c r="OMB90" s="4"/>
      <c r="OMC90" s="4"/>
      <c r="OMD90" s="4"/>
      <c r="OME90" s="4"/>
      <c r="OMF90" s="4"/>
      <c r="OMG90" s="4"/>
      <c r="OMH90" s="4"/>
      <c r="OMI90" s="4"/>
      <c r="OMJ90" s="4"/>
      <c r="OMK90" s="4"/>
      <c r="OML90" s="4"/>
      <c r="OMM90" s="4"/>
      <c r="OMN90" s="4"/>
      <c r="OMO90" s="4"/>
      <c r="OMP90" s="4"/>
      <c r="OMQ90" s="4"/>
      <c r="OMR90" s="4"/>
      <c r="OMS90" s="4"/>
      <c r="OMT90" s="4"/>
      <c r="OMU90" s="4"/>
      <c r="OMV90" s="4"/>
      <c r="OMW90" s="4"/>
      <c r="OMX90" s="4"/>
      <c r="OMY90" s="4"/>
      <c r="OMZ90" s="4"/>
      <c r="ONA90" s="4"/>
      <c r="ONB90" s="4"/>
      <c r="ONC90" s="4"/>
      <c r="OND90" s="4"/>
      <c r="ONE90" s="4"/>
      <c r="ONF90" s="4"/>
      <c r="ONG90" s="4"/>
      <c r="ONH90" s="4"/>
      <c r="ONI90" s="4"/>
      <c r="ONJ90" s="4"/>
      <c r="ONK90" s="4"/>
      <c r="ONL90" s="4"/>
      <c r="ONM90" s="4"/>
      <c r="ONN90" s="4"/>
      <c r="ONO90" s="4"/>
      <c r="ONP90" s="4"/>
      <c r="ONQ90" s="4"/>
      <c r="ONR90" s="4"/>
      <c r="ONS90" s="4"/>
      <c r="ONT90" s="4"/>
      <c r="ONU90" s="4"/>
      <c r="ONV90" s="4"/>
      <c r="ONW90" s="4"/>
      <c r="ONX90" s="4"/>
      <c r="ONY90" s="4"/>
      <c r="ONZ90" s="4"/>
      <c r="OOA90" s="4"/>
      <c r="OOB90" s="4"/>
      <c r="OOC90" s="4"/>
      <c r="OOD90" s="4"/>
      <c r="OOE90" s="4"/>
      <c r="OOF90" s="4"/>
      <c r="OOG90" s="4"/>
      <c r="OOH90" s="4"/>
      <c r="OOI90" s="4"/>
      <c r="OOJ90" s="4"/>
      <c r="OOK90" s="4"/>
      <c r="OOL90" s="4"/>
      <c r="OOM90" s="4"/>
      <c r="OON90" s="4"/>
      <c r="OOO90" s="4"/>
      <c r="OOP90" s="4"/>
      <c r="OOQ90" s="4"/>
      <c r="OOR90" s="4"/>
      <c r="OOS90" s="4"/>
      <c r="OOT90" s="4"/>
      <c r="OOU90" s="4"/>
      <c r="OOV90" s="4"/>
      <c r="OOW90" s="4"/>
      <c r="OOX90" s="4"/>
      <c r="OOY90" s="4"/>
      <c r="OOZ90" s="4"/>
      <c r="OPA90" s="4"/>
      <c r="OPB90" s="4"/>
      <c r="OPC90" s="4"/>
      <c r="OPD90" s="4"/>
      <c r="OPE90" s="4"/>
      <c r="OPF90" s="4"/>
      <c r="OPG90" s="4"/>
      <c r="OPH90" s="4"/>
      <c r="OPI90" s="4"/>
      <c r="OPJ90" s="4"/>
      <c r="OPK90" s="4"/>
      <c r="OPL90" s="4"/>
      <c r="OPM90" s="4"/>
      <c r="OPN90" s="4"/>
      <c r="OPO90" s="4"/>
      <c r="OPP90" s="4"/>
      <c r="OPQ90" s="4"/>
      <c r="OPR90" s="4"/>
      <c r="OPS90" s="4"/>
      <c r="OPT90" s="4"/>
      <c r="OPU90" s="4"/>
      <c r="OPV90" s="4"/>
      <c r="OPW90" s="4"/>
      <c r="OPX90" s="4"/>
      <c r="OPY90" s="4"/>
      <c r="OPZ90" s="4"/>
      <c r="OQA90" s="4"/>
      <c r="OQB90" s="4"/>
      <c r="OQC90" s="4"/>
      <c r="OQD90" s="4"/>
      <c r="OQE90" s="4"/>
      <c r="OQF90" s="4"/>
      <c r="OQG90" s="4"/>
      <c r="OQH90" s="4"/>
      <c r="OQI90" s="4"/>
      <c r="OQJ90" s="4"/>
      <c r="OQK90" s="4"/>
      <c r="OQL90" s="4"/>
      <c r="OQM90" s="4"/>
      <c r="OQN90" s="4"/>
      <c r="OQO90" s="4"/>
      <c r="OQP90" s="4"/>
      <c r="OQQ90" s="4"/>
      <c r="OQR90" s="4"/>
      <c r="OQS90" s="4"/>
      <c r="OQT90" s="4"/>
      <c r="OQU90" s="4"/>
      <c r="OQV90" s="4"/>
      <c r="OQW90" s="4"/>
      <c r="OQX90" s="4"/>
      <c r="OQY90" s="4"/>
      <c r="OQZ90" s="4"/>
      <c r="ORA90" s="4"/>
      <c r="ORB90" s="4"/>
      <c r="ORC90" s="4"/>
      <c r="ORD90" s="4"/>
      <c r="ORE90" s="4"/>
      <c r="ORF90" s="4"/>
      <c r="ORG90" s="4"/>
      <c r="ORH90" s="4"/>
      <c r="ORI90" s="4"/>
      <c r="ORJ90" s="4"/>
      <c r="ORK90" s="4"/>
      <c r="ORL90" s="4"/>
      <c r="ORM90" s="4"/>
      <c r="ORN90" s="4"/>
      <c r="ORO90" s="4"/>
      <c r="ORP90" s="4"/>
      <c r="ORQ90" s="4"/>
      <c r="ORR90" s="4"/>
      <c r="ORS90" s="4"/>
      <c r="ORT90" s="4"/>
      <c r="ORU90" s="4"/>
      <c r="ORV90" s="4"/>
      <c r="ORW90" s="4"/>
      <c r="ORX90" s="4"/>
      <c r="ORY90" s="4"/>
      <c r="ORZ90" s="4"/>
      <c r="OSA90" s="4"/>
      <c r="OSB90" s="4"/>
      <c r="OSC90" s="4"/>
      <c r="OSD90" s="4"/>
      <c r="OSE90" s="4"/>
      <c r="OSF90" s="4"/>
      <c r="OSG90" s="4"/>
      <c r="OSH90" s="4"/>
      <c r="OSI90" s="4"/>
      <c r="OSJ90" s="4"/>
      <c r="OSK90" s="4"/>
      <c r="OSL90" s="4"/>
      <c r="OSM90" s="4"/>
      <c r="OSN90" s="4"/>
      <c r="OSO90" s="4"/>
      <c r="OSP90" s="4"/>
      <c r="OSQ90" s="4"/>
      <c r="OSR90" s="4"/>
      <c r="OSS90" s="4"/>
      <c r="OST90" s="4"/>
      <c r="OSU90" s="4"/>
      <c r="OSV90" s="4"/>
      <c r="OSW90" s="4"/>
      <c r="OSX90" s="4"/>
      <c r="OSY90" s="4"/>
      <c r="OSZ90" s="4"/>
      <c r="OTA90" s="4"/>
      <c r="OTB90" s="4"/>
      <c r="OTC90" s="4"/>
      <c r="OTD90" s="4"/>
      <c r="OTE90" s="4"/>
      <c r="OTF90" s="4"/>
      <c r="OTG90" s="4"/>
      <c r="OTH90" s="4"/>
      <c r="OTI90" s="4"/>
      <c r="OTJ90" s="4"/>
      <c r="OTK90" s="4"/>
      <c r="OTL90" s="4"/>
      <c r="OTM90" s="4"/>
      <c r="OTN90" s="4"/>
      <c r="OTO90" s="4"/>
      <c r="OTP90" s="4"/>
      <c r="OTQ90" s="4"/>
      <c r="OTR90" s="4"/>
      <c r="OTS90" s="4"/>
      <c r="OTT90" s="4"/>
      <c r="OTU90" s="4"/>
      <c r="OTV90" s="4"/>
      <c r="OTW90" s="4"/>
      <c r="OTX90" s="4"/>
      <c r="OTY90" s="4"/>
      <c r="OTZ90" s="4"/>
      <c r="OUA90" s="4"/>
      <c r="OUB90" s="4"/>
      <c r="OUC90" s="4"/>
      <c r="OUD90" s="4"/>
      <c r="OUE90" s="4"/>
      <c r="OUF90" s="4"/>
      <c r="OUG90" s="4"/>
      <c r="OUH90" s="4"/>
      <c r="OUI90" s="4"/>
      <c r="OUJ90" s="4"/>
      <c r="OUK90" s="4"/>
      <c r="OUL90" s="4"/>
      <c r="OUM90" s="4"/>
      <c r="OUN90" s="4"/>
      <c r="OUO90" s="4"/>
      <c r="OUP90" s="4"/>
      <c r="OUQ90" s="4"/>
      <c r="OUR90" s="4"/>
      <c r="OUS90" s="4"/>
      <c r="OUT90" s="4"/>
      <c r="OUU90" s="4"/>
      <c r="OUV90" s="4"/>
      <c r="OUW90" s="4"/>
      <c r="OUX90" s="4"/>
      <c r="OUY90" s="4"/>
      <c r="OUZ90" s="4"/>
      <c r="OVA90" s="4"/>
      <c r="OVB90" s="4"/>
      <c r="OVC90" s="4"/>
      <c r="OVD90" s="4"/>
      <c r="OVE90" s="4"/>
      <c r="OVF90" s="4"/>
      <c r="OVG90" s="4"/>
      <c r="OVH90" s="4"/>
      <c r="OVI90" s="4"/>
      <c r="OVJ90" s="4"/>
      <c r="OVK90" s="4"/>
      <c r="OVL90" s="4"/>
      <c r="OVM90" s="4"/>
      <c r="OVN90" s="4"/>
      <c r="OVO90" s="4"/>
      <c r="OVP90" s="4"/>
      <c r="OVQ90" s="4"/>
      <c r="OVR90" s="4"/>
      <c r="OVS90" s="4"/>
      <c r="OVT90" s="4"/>
      <c r="OVU90" s="4"/>
      <c r="OVV90" s="4"/>
      <c r="OVW90" s="4"/>
      <c r="OVX90" s="4"/>
      <c r="OVY90" s="4"/>
      <c r="OVZ90" s="4"/>
      <c r="OWA90" s="4"/>
      <c r="OWB90" s="4"/>
      <c r="OWC90" s="4"/>
      <c r="OWD90" s="4"/>
      <c r="OWE90" s="4"/>
      <c r="OWF90" s="4"/>
      <c r="OWG90" s="4"/>
      <c r="OWH90" s="4"/>
      <c r="OWI90" s="4"/>
      <c r="OWJ90" s="4"/>
      <c r="OWK90" s="4"/>
      <c r="OWL90" s="4"/>
      <c r="OWM90" s="4"/>
      <c r="OWN90" s="4"/>
      <c r="OWO90" s="4"/>
      <c r="OWP90" s="4"/>
      <c r="OWQ90" s="4"/>
      <c r="OWR90" s="4"/>
      <c r="OWS90" s="4"/>
      <c r="OWT90" s="4"/>
      <c r="OWU90" s="4"/>
      <c r="OWV90" s="4"/>
      <c r="OWW90" s="4"/>
      <c r="OWX90" s="4"/>
      <c r="OWY90" s="4"/>
      <c r="OWZ90" s="4"/>
      <c r="OXA90" s="4"/>
      <c r="OXB90" s="4"/>
      <c r="OXC90" s="4"/>
      <c r="OXD90" s="4"/>
      <c r="OXE90" s="4"/>
      <c r="OXF90" s="4"/>
      <c r="OXG90" s="4"/>
      <c r="OXH90" s="4"/>
      <c r="OXI90" s="4"/>
      <c r="OXJ90" s="4"/>
      <c r="OXK90" s="4"/>
      <c r="OXL90" s="4"/>
      <c r="OXM90" s="4"/>
      <c r="OXN90" s="4"/>
      <c r="OXO90" s="4"/>
      <c r="OXP90" s="4"/>
      <c r="OXQ90" s="4"/>
      <c r="OXR90" s="4"/>
      <c r="OXS90" s="4"/>
      <c r="OXT90" s="4"/>
      <c r="OXU90" s="4"/>
      <c r="OXV90" s="4"/>
      <c r="OXW90" s="4"/>
      <c r="OXX90" s="4"/>
      <c r="OXY90" s="4"/>
      <c r="OXZ90" s="4"/>
      <c r="OYA90" s="4"/>
      <c r="OYB90" s="4"/>
      <c r="OYC90" s="4"/>
      <c r="OYD90" s="4"/>
      <c r="OYE90" s="4"/>
      <c r="OYF90" s="4"/>
      <c r="OYG90" s="4"/>
      <c r="OYH90" s="4"/>
      <c r="OYI90" s="4"/>
      <c r="OYJ90" s="4"/>
      <c r="OYK90" s="4"/>
      <c r="OYL90" s="4"/>
      <c r="OYM90" s="4"/>
      <c r="OYN90" s="4"/>
      <c r="OYO90" s="4"/>
      <c r="OYP90" s="4"/>
      <c r="OYQ90" s="4"/>
      <c r="OYR90" s="4"/>
      <c r="OYS90" s="4"/>
      <c r="OYT90" s="4"/>
      <c r="OYU90" s="4"/>
      <c r="OYV90" s="4"/>
      <c r="OYW90" s="4"/>
      <c r="OYX90" s="4"/>
      <c r="OYY90" s="4"/>
      <c r="OYZ90" s="4"/>
      <c r="OZA90" s="4"/>
      <c r="OZB90" s="4"/>
      <c r="OZC90" s="4"/>
      <c r="OZD90" s="4"/>
      <c r="OZE90" s="4"/>
      <c r="OZF90" s="4"/>
      <c r="OZG90" s="4"/>
      <c r="OZH90" s="4"/>
      <c r="OZI90" s="4"/>
      <c r="OZJ90" s="4"/>
      <c r="OZK90" s="4"/>
      <c r="OZL90" s="4"/>
      <c r="OZM90" s="4"/>
      <c r="OZN90" s="4"/>
      <c r="OZO90" s="4"/>
      <c r="OZP90" s="4"/>
      <c r="OZQ90" s="4"/>
      <c r="OZR90" s="4"/>
      <c r="OZS90" s="4"/>
      <c r="OZT90" s="4"/>
      <c r="OZU90" s="4"/>
      <c r="OZV90" s="4"/>
      <c r="OZW90" s="4"/>
      <c r="OZX90" s="4"/>
      <c r="OZY90" s="4"/>
      <c r="OZZ90" s="4"/>
      <c r="PAA90" s="4"/>
      <c r="PAB90" s="4"/>
      <c r="PAC90" s="4"/>
      <c r="PAD90" s="4"/>
      <c r="PAE90" s="4"/>
      <c r="PAF90" s="4"/>
      <c r="PAG90" s="4"/>
      <c r="PAH90" s="4"/>
      <c r="PAI90" s="4"/>
      <c r="PAJ90" s="4"/>
      <c r="PAK90" s="4"/>
      <c r="PAL90" s="4"/>
      <c r="PAM90" s="4"/>
      <c r="PAN90" s="4"/>
      <c r="PAO90" s="4"/>
      <c r="PAP90" s="4"/>
      <c r="PAQ90" s="4"/>
      <c r="PAR90" s="4"/>
      <c r="PAS90" s="4"/>
      <c r="PAT90" s="4"/>
      <c r="PAU90" s="4"/>
      <c r="PAV90" s="4"/>
      <c r="PAW90" s="4"/>
      <c r="PAX90" s="4"/>
      <c r="PAY90" s="4"/>
      <c r="PAZ90" s="4"/>
      <c r="PBA90" s="4"/>
      <c r="PBB90" s="4"/>
      <c r="PBC90" s="4"/>
      <c r="PBD90" s="4"/>
      <c r="PBE90" s="4"/>
      <c r="PBF90" s="4"/>
      <c r="PBG90" s="4"/>
      <c r="PBH90" s="4"/>
      <c r="PBI90" s="4"/>
      <c r="PBJ90" s="4"/>
      <c r="PBK90" s="4"/>
      <c r="PBL90" s="4"/>
      <c r="PBM90" s="4"/>
      <c r="PBN90" s="4"/>
      <c r="PBO90" s="4"/>
      <c r="PBP90" s="4"/>
      <c r="PBQ90" s="4"/>
      <c r="PBR90" s="4"/>
      <c r="PBS90" s="4"/>
      <c r="PBT90" s="4"/>
      <c r="PBU90" s="4"/>
      <c r="PBV90" s="4"/>
      <c r="PBW90" s="4"/>
      <c r="PBX90" s="4"/>
      <c r="PBY90" s="4"/>
      <c r="PBZ90" s="4"/>
      <c r="PCA90" s="4"/>
      <c r="PCB90" s="4"/>
      <c r="PCC90" s="4"/>
      <c r="PCD90" s="4"/>
      <c r="PCE90" s="4"/>
      <c r="PCF90" s="4"/>
      <c r="PCG90" s="4"/>
      <c r="PCH90" s="4"/>
      <c r="PCI90" s="4"/>
      <c r="PCJ90" s="4"/>
      <c r="PCK90" s="4"/>
      <c r="PCL90" s="4"/>
      <c r="PCM90" s="4"/>
      <c r="PCN90" s="4"/>
      <c r="PCO90" s="4"/>
      <c r="PCP90" s="4"/>
      <c r="PCQ90" s="4"/>
      <c r="PCR90" s="4"/>
      <c r="PCS90" s="4"/>
      <c r="PCT90" s="4"/>
      <c r="PCU90" s="4"/>
      <c r="PCV90" s="4"/>
      <c r="PCW90" s="4"/>
      <c r="PCX90" s="4"/>
      <c r="PCY90" s="4"/>
      <c r="PCZ90" s="4"/>
      <c r="PDA90" s="4"/>
      <c r="PDB90" s="4"/>
      <c r="PDC90" s="4"/>
      <c r="PDD90" s="4"/>
      <c r="PDE90" s="4"/>
      <c r="PDF90" s="4"/>
      <c r="PDG90" s="4"/>
      <c r="PDH90" s="4"/>
      <c r="PDI90" s="4"/>
      <c r="PDJ90" s="4"/>
      <c r="PDK90" s="4"/>
      <c r="PDL90" s="4"/>
      <c r="PDM90" s="4"/>
      <c r="PDN90" s="4"/>
      <c r="PDO90" s="4"/>
      <c r="PDP90" s="4"/>
      <c r="PDQ90" s="4"/>
      <c r="PDR90" s="4"/>
      <c r="PDS90" s="4"/>
      <c r="PDT90" s="4"/>
      <c r="PDU90" s="4"/>
      <c r="PDV90" s="4"/>
      <c r="PDW90" s="4"/>
      <c r="PDX90" s="4"/>
      <c r="PDY90" s="4"/>
      <c r="PDZ90" s="4"/>
      <c r="PEA90" s="4"/>
      <c r="PEB90" s="4"/>
      <c r="PEC90" s="4"/>
      <c r="PED90" s="4"/>
      <c r="PEE90" s="4"/>
      <c r="PEF90" s="4"/>
      <c r="PEG90" s="4"/>
      <c r="PEH90" s="4"/>
      <c r="PEI90" s="4"/>
      <c r="PEJ90" s="4"/>
      <c r="PEK90" s="4"/>
      <c r="PEL90" s="4"/>
      <c r="PEM90" s="4"/>
      <c r="PEN90" s="4"/>
      <c r="PEO90" s="4"/>
      <c r="PEP90" s="4"/>
      <c r="PEQ90" s="4"/>
      <c r="PER90" s="4"/>
      <c r="PES90" s="4"/>
      <c r="PET90" s="4"/>
      <c r="PEU90" s="4"/>
      <c r="PEV90" s="4"/>
      <c r="PEW90" s="4"/>
      <c r="PEX90" s="4"/>
      <c r="PEY90" s="4"/>
      <c r="PEZ90" s="4"/>
      <c r="PFA90" s="4"/>
      <c r="PFB90" s="4"/>
      <c r="PFC90" s="4"/>
      <c r="PFD90" s="4"/>
      <c r="PFE90" s="4"/>
      <c r="PFF90" s="4"/>
      <c r="PFG90" s="4"/>
      <c r="PFH90" s="4"/>
      <c r="PFI90" s="4"/>
      <c r="PFJ90" s="4"/>
      <c r="PFK90" s="4"/>
      <c r="PFL90" s="4"/>
      <c r="PFM90" s="4"/>
      <c r="PFN90" s="4"/>
      <c r="PFO90" s="4"/>
      <c r="PFP90" s="4"/>
      <c r="PFQ90" s="4"/>
      <c r="PFR90" s="4"/>
      <c r="PFS90" s="4"/>
      <c r="PFT90" s="4"/>
      <c r="PFU90" s="4"/>
      <c r="PFV90" s="4"/>
      <c r="PFW90" s="4"/>
      <c r="PFX90" s="4"/>
      <c r="PFY90" s="4"/>
      <c r="PFZ90" s="4"/>
      <c r="PGA90" s="4"/>
      <c r="PGB90" s="4"/>
      <c r="PGC90" s="4"/>
      <c r="PGD90" s="4"/>
      <c r="PGE90" s="4"/>
      <c r="PGF90" s="4"/>
      <c r="PGG90" s="4"/>
      <c r="PGH90" s="4"/>
      <c r="PGI90" s="4"/>
      <c r="PGJ90" s="4"/>
      <c r="PGK90" s="4"/>
      <c r="PGL90" s="4"/>
      <c r="PGM90" s="4"/>
      <c r="PGN90" s="4"/>
      <c r="PGO90" s="4"/>
      <c r="PGP90" s="4"/>
      <c r="PGQ90" s="4"/>
      <c r="PGR90" s="4"/>
      <c r="PGS90" s="4"/>
      <c r="PGT90" s="4"/>
      <c r="PGU90" s="4"/>
      <c r="PGV90" s="4"/>
      <c r="PGW90" s="4"/>
      <c r="PGX90" s="4"/>
      <c r="PGY90" s="4"/>
      <c r="PGZ90" s="4"/>
      <c r="PHA90" s="4"/>
      <c r="PHB90" s="4"/>
      <c r="PHC90" s="4"/>
      <c r="PHD90" s="4"/>
      <c r="PHE90" s="4"/>
      <c r="PHF90" s="4"/>
      <c r="PHG90" s="4"/>
      <c r="PHH90" s="4"/>
      <c r="PHI90" s="4"/>
      <c r="PHJ90" s="4"/>
      <c r="PHK90" s="4"/>
      <c r="PHL90" s="4"/>
      <c r="PHM90" s="4"/>
      <c r="PHN90" s="4"/>
      <c r="PHO90" s="4"/>
      <c r="PHP90" s="4"/>
      <c r="PHQ90" s="4"/>
      <c r="PHR90" s="4"/>
      <c r="PHS90" s="4"/>
      <c r="PHT90" s="4"/>
      <c r="PHU90" s="4"/>
      <c r="PHV90" s="4"/>
      <c r="PHW90" s="4"/>
      <c r="PHX90" s="4"/>
      <c r="PHY90" s="4"/>
      <c r="PHZ90" s="4"/>
      <c r="PIA90" s="4"/>
      <c r="PIB90" s="4"/>
      <c r="PIC90" s="4"/>
      <c r="PID90" s="4"/>
      <c r="PIE90" s="4"/>
      <c r="PIF90" s="4"/>
      <c r="PIG90" s="4"/>
      <c r="PIH90" s="4"/>
      <c r="PII90" s="4"/>
      <c r="PIJ90" s="4"/>
      <c r="PIK90" s="4"/>
      <c r="PIL90" s="4"/>
      <c r="PIM90" s="4"/>
      <c r="PIN90" s="4"/>
      <c r="PIO90" s="4"/>
      <c r="PIP90" s="4"/>
      <c r="PIQ90" s="4"/>
      <c r="PIR90" s="4"/>
      <c r="PIS90" s="4"/>
      <c r="PIT90" s="4"/>
      <c r="PIU90" s="4"/>
      <c r="PIV90" s="4"/>
      <c r="PIW90" s="4"/>
      <c r="PIX90" s="4"/>
      <c r="PIY90" s="4"/>
      <c r="PIZ90" s="4"/>
      <c r="PJA90" s="4"/>
      <c r="PJB90" s="4"/>
      <c r="PJC90" s="4"/>
      <c r="PJD90" s="4"/>
      <c r="PJE90" s="4"/>
      <c r="PJF90" s="4"/>
      <c r="PJG90" s="4"/>
      <c r="PJH90" s="4"/>
      <c r="PJI90" s="4"/>
      <c r="PJJ90" s="4"/>
      <c r="PJK90" s="4"/>
      <c r="PJL90" s="4"/>
      <c r="PJM90" s="4"/>
      <c r="PJN90" s="4"/>
      <c r="PJO90" s="4"/>
      <c r="PJP90" s="4"/>
      <c r="PJQ90" s="4"/>
      <c r="PJR90" s="4"/>
      <c r="PJS90" s="4"/>
      <c r="PJT90" s="4"/>
      <c r="PJU90" s="4"/>
      <c r="PJV90" s="4"/>
      <c r="PJW90" s="4"/>
      <c r="PJX90" s="4"/>
      <c r="PJY90" s="4"/>
      <c r="PJZ90" s="4"/>
      <c r="PKA90" s="4"/>
      <c r="PKB90" s="4"/>
      <c r="PKC90" s="4"/>
      <c r="PKD90" s="4"/>
      <c r="PKE90" s="4"/>
      <c r="PKF90" s="4"/>
      <c r="PKG90" s="4"/>
      <c r="PKH90" s="4"/>
      <c r="PKI90" s="4"/>
      <c r="PKJ90" s="4"/>
      <c r="PKK90" s="4"/>
      <c r="PKL90" s="4"/>
      <c r="PKM90" s="4"/>
      <c r="PKN90" s="4"/>
      <c r="PKO90" s="4"/>
      <c r="PKP90" s="4"/>
      <c r="PKQ90" s="4"/>
      <c r="PKR90" s="4"/>
      <c r="PKS90" s="4"/>
      <c r="PKT90" s="4"/>
      <c r="PKU90" s="4"/>
      <c r="PKV90" s="4"/>
      <c r="PKW90" s="4"/>
      <c r="PKX90" s="4"/>
      <c r="PKY90" s="4"/>
      <c r="PKZ90" s="4"/>
      <c r="PLA90" s="4"/>
      <c r="PLB90" s="4"/>
      <c r="PLC90" s="4"/>
      <c r="PLD90" s="4"/>
      <c r="PLE90" s="4"/>
      <c r="PLF90" s="4"/>
      <c r="PLG90" s="4"/>
      <c r="PLH90" s="4"/>
      <c r="PLI90" s="4"/>
      <c r="PLJ90" s="4"/>
      <c r="PLK90" s="4"/>
      <c r="PLL90" s="4"/>
      <c r="PLM90" s="4"/>
      <c r="PLN90" s="4"/>
      <c r="PLO90" s="4"/>
      <c r="PLP90" s="4"/>
      <c r="PLQ90" s="4"/>
      <c r="PLR90" s="4"/>
      <c r="PLS90" s="4"/>
      <c r="PLT90" s="4"/>
      <c r="PLU90" s="4"/>
      <c r="PLV90" s="4"/>
      <c r="PLW90" s="4"/>
      <c r="PLX90" s="4"/>
      <c r="PLY90" s="4"/>
      <c r="PLZ90" s="4"/>
      <c r="PMA90" s="4"/>
      <c r="PMB90" s="4"/>
      <c r="PMC90" s="4"/>
      <c r="PMD90" s="4"/>
      <c r="PME90" s="4"/>
      <c r="PMF90" s="4"/>
      <c r="PMG90" s="4"/>
      <c r="PMH90" s="4"/>
      <c r="PMI90" s="4"/>
      <c r="PMJ90" s="4"/>
      <c r="PMK90" s="4"/>
      <c r="PML90" s="4"/>
      <c r="PMM90" s="4"/>
      <c r="PMN90" s="4"/>
      <c r="PMO90" s="4"/>
      <c r="PMP90" s="4"/>
      <c r="PMQ90" s="4"/>
      <c r="PMR90" s="4"/>
      <c r="PMS90" s="4"/>
      <c r="PMT90" s="4"/>
      <c r="PMU90" s="4"/>
      <c r="PMV90" s="4"/>
      <c r="PMW90" s="4"/>
      <c r="PMX90" s="4"/>
      <c r="PMY90" s="4"/>
      <c r="PMZ90" s="4"/>
      <c r="PNA90" s="4"/>
      <c r="PNB90" s="4"/>
      <c r="PNC90" s="4"/>
      <c r="PND90" s="4"/>
      <c r="PNE90" s="4"/>
      <c r="PNF90" s="4"/>
      <c r="PNG90" s="4"/>
      <c r="PNH90" s="4"/>
      <c r="PNI90" s="4"/>
      <c r="PNJ90" s="4"/>
      <c r="PNK90" s="4"/>
      <c r="PNL90" s="4"/>
      <c r="PNM90" s="4"/>
      <c r="PNN90" s="4"/>
      <c r="PNO90" s="4"/>
      <c r="PNP90" s="4"/>
      <c r="PNQ90" s="4"/>
      <c r="PNR90" s="4"/>
      <c r="PNS90" s="4"/>
      <c r="PNT90" s="4"/>
      <c r="PNU90" s="4"/>
      <c r="PNV90" s="4"/>
      <c r="PNW90" s="4"/>
      <c r="PNX90" s="4"/>
      <c r="PNY90" s="4"/>
      <c r="PNZ90" s="4"/>
      <c r="POA90" s="4"/>
      <c r="POB90" s="4"/>
      <c r="POC90" s="4"/>
      <c r="POD90" s="4"/>
      <c r="POE90" s="4"/>
      <c r="POF90" s="4"/>
      <c r="POG90" s="4"/>
      <c r="POH90" s="4"/>
      <c r="POI90" s="4"/>
      <c r="POJ90" s="4"/>
      <c r="POK90" s="4"/>
      <c r="POL90" s="4"/>
      <c r="POM90" s="4"/>
      <c r="PON90" s="4"/>
      <c r="POO90" s="4"/>
      <c r="POP90" s="4"/>
      <c r="POQ90" s="4"/>
      <c r="POR90" s="4"/>
      <c r="POS90" s="4"/>
      <c r="POT90" s="4"/>
      <c r="POU90" s="4"/>
      <c r="POV90" s="4"/>
      <c r="POW90" s="4"/>
      <c r="POX90" s="4"/>
      <c r="POY90" s="4"/>
      <c r="POZ90" s="4"/>
      <c r="PPA90" s="4"/>
      <c r="PPB90" s="4"/>
      <c r="PPC90" s="4"/>
      <c r="PPD90" s="4"/>
      <c r="PPE90" s="4"/>
      <c r="PPF90" s="4"/>
      <c r="PPG90" s="4"/>
      <c r="PPH90" s="4"/>
      <c r="PPI90" s="4"/>
      <c r="PPJ90" s="4"/>
      <c r="PPK90" s="4"/>
      <c r="PPL90" s="4"/>
      <c r="PPM90" s="4"/>
      <c r="PPN90" s="4"/>
      <c r="PPO90" s="4"/>
      <c r="PPP90" s="4"/>
      <c r="PPQ90" s="4"/>
      <c r="PPR90" s="4"/>
      <c r="PPS90" s="4"/>
      <c r="PPT90" s="4"/>
      <c r="PPU90" s="4"/>
      <c r="PPV90" s="4"/>
      <c r="PPW90" s="4"/>
      <c r="PPX90" s="4"/>
      <c r="PPY90" s="4"/>
      <c r="PPZ90" s="4"/>
      <c r="PQA90" s="4"/>
      <c r="PQB90" s="4"/>
      <c r="PQC90" s="4"/>
      <c r="PQD90" s="4"/>
      <c r="PQE90" s="4"/>
      <c r="PQF90" s="4"/>
      <c r="PQG90" s="4"/>
      <c r="PQH90" s="4"/>
      <c r="PQI90" s="4"/>
      <c r="PQJ90" s="4"/>
      <c r="PQK90" s="4"/>
      <c r="PQL90" s="4"/>
      <c r="PQM90" s="4"/>
      <c r="PQN90" s="4"/>
      <c r="PQO90" s="4"/>
      <c r="PQP90" s="4"/>
      <c r="PQQ90" s="4"/>
      <c r="PQR90" s="4"/>
      <c r="PQS90" s="4"/>
      <c r="PQT90" s="4"/>
      <c r="PQU90" s="4"/>
      <c r="PQV90" s="4"/>
      <c r="PQW90" s="4"/>
      <c r="PQX90" s="4"/>
      <c r="PQY90" s="4"/>
      <c r="PQZ90" s="4"/>
      <c r="PRA90" s="4"/>
      <c r="PRB90" s="4"/>
      <c r="PRC90" s="4"/>
      <c r="PRD90" s="4"/>
      <c r="PRE90" s="4"/>
      <c r="PRF90" s="4"/>
      <c r="PRG90" s="4"/>
      <c r="PRH90" s="4"/>
      <c r="PRI90" s="4"/>
      <c r="PRJ90" s="4"/>
      <c r="PRK90" s="4"/>
      <c r="PRL90" s="4"/>
      <c r="PRM90" s="4"/>
      <c r="PRN90" s="4"/>
      <c r="PRO90" s="4"/>
      <c r="PRP90" s="4"/>
      <c r="PRQ90" s="4"/>
      <c r="PRR90" s="4"/>
      <c r="PRS90" s="4"/>
      <c r="PRT90" s="4"/>
      <c r="PRU90" s="4"/>
      <c r="PRV90" s="4"/>
      <c r="PRW90" s="4"/>
      <c r="PRX90" s="4"/>
      <c r="PRY90" s="4"/>
      <c r="PRZ90" s="4"/>
      <c r="PSA90" s="4"/>
      <c r="PSB90" s="4"/>
      <c r="PSC90" s="4"/>
      <c r="PSD90" s="4"/>
      <c r="PSE90" s="4"/>
      <c r="PSF90" s="4"/>
      <c r="PSG90" s="4"/>
      <c r="PSH90" s="4"/>
      <c r="PSI90" s="4"/>
      <c r="PSJ90" s="4"/>
      <c r="PSK90" s="4"/>
      <c r="PSL90" s="4"/>
      <c r="PSM90" s="4"/>
      <c r="PSN90" s="4"/>
      <c r="PSO90" s="4"/>
      <c r="PSP90" s="4"/>
      <c r="PSQ90" s="4"/>
      <c r="PSR90" s="4"/>
      <c r="PSS90" s="4"/>
      <c r="PST90" s="4"/>
      <c r="PSU90" s="4"/>
      <c r="PSV90" s="4"/>
      <c r="PSW90" s="4"/>
      <c r="PSX90" s="4"/>
      <c r="PSY90" s="4"/>
      <c r="PSZ90" s="4"/>
      <c r="PTA90" s="4"/>
      <c r="PTB90" s="4"/>
      <c r="PTC90" s="4"/>
      <c r="PTD90" s="4"/>
      <c r="PTE90" s="4"/>
      <c r="PTF90" s="4"/>
      <c r="PTG90" s="4"/>
      <c r="PTH90" s="4"/>
      <c r="PTI90" s="4"/>
      <c r="PTJ90" s="4"/>
      <c r="PTK90" s="4"/>
      <c r="PTL90" s="4"/>
      <c r="PTM90" s="4"/>
      <c r="PTN90" s="4"/>
      <c r="PTO90" s="4"/>
      <c r="PTP90" s="4"/>
      <c r="PTQ90" s="4"/>
      <c r="PTR90" s="4"/>
      <c r="PTS90" s="4"/>
      <c r="PTT90" s="4"/>
      <c r="PTU90" s="4"/>
      <c r="PTV90" s="4"/>
      <c r="PTW90" s="4"/>
      <c r="PTX90" s="4"/>
      <c r="PTY90" s="4"/>
      <c r="PTZ90" s="4"/>
      <c r="PUA90" s="4"/>
      <c r="PUB90" s="4"/>
      <c r="PUC90" s="4"/>
      <c r="PUD90" s="4"/>
      <c r="PUE90" s="4"/>
      <c r="PUF90" s="4"/>
      <c r="PUG90" s="4"/>
      <c r="PUH90" s="4"/>
      <c r="PUI90" s="4"/>
      <c r="PUJ90" s="4"/>
      <c r="PUK90" s="4"/>
      <c r="PUL90" s="4"/>
      <c r="PUM90" s="4"/>
      <c r="PUN90" s="4"/>
      <c r="PUO90" s="4"/>
      <c r="PUP90" s="4"/>
      <c r="PUQ90" s="4"/>
      <c r="PUR90" s="4"/>
      <c r="PUS90" s="4"/>
      <c r="PUT90" s="4"/>
      <c r="PUU90" s="4"/>
      <c r="PUV90" s="4"/>
      <c r="PUW90" s="4"/>
      <c r="PUX90" s="4"/>
      <c r="PUY90" s="4"/>
      <c r="PUZ90" s="4"/>
      <c r="PVA90" s="4"/>
      <c r="PVB90" s="4"/>
      <c r="PVC90" s="4"/>
      <c r="PVD90" s="4"/>
      <c r="PVE90" s="4"/>
      <c r="PVF90" s="4"/>
      <c r="PVG90" s="4"/>
      <c r="PVH90" s="4"/>
      <c r="PVI90" s="4"/>
      <c r="PVJ90" s="4"/>
      <c r="PVK90" s="4"/>
      <c r="PVL90" s="4"/>
      <c r="PVM90" s="4"/>
      <c r="PVN90" s="4"/>
      <c r="PVO90" s="4"/>
      <c r="PVP90" s="4"/>
      <c r="PVQ90" s="4"/>
      <c r="PVR90" s="4"/>
      <c r="PVS90" s="4"/>
      <c r="PVT90" s="4"/>
      <c r="PVU90" s="4"/>
      <c r="PVV90" s="4"/>
      <c r="PVW90" s="4"/>
      <c r="PVX90" s="4"/>
      <c r="PVY90" s="4"/>
      <c r="PVZ90" s="4"/>
      <c r="PWA90" s="4"/>
      <c r="PWB90" s="4"/>
      <c r="PWC90" s="4"/>
      <c r="PWD90" s="4"/>
      <c r="PWE90" s="4"/>
      <c r="PWF90" s="4"/>
      <c r="PWG90" s="4"/>
      <c r="PWH90" s="4"/>
      <c r="PWI90" s="4"/>
      <c r="PWJ90" s="4"/>
      <c r="PWK90" s="4"/>
      <c r="PWL90" s="4"/>
      <c r="PWM90" s="4"/>
      <c r="PWN90" s="4"/>
      <c r="PWO90" s="4"/>
      <c r="PWP90" s="4"/>
      <c r="PWQ90" s="4"/>
      <c r="PWR90" s="4"/>
      <c r="PWS90" s="4"/>
      <c r="PWT90" s="4"/>
      <c r="PWU90" s="4"/>
      <c r="PWV90" s="4"/>
      <c r="PWW90" s="4"/>
      <c r="PWX90" s="4"/>
      <c r="PWY90" s="4"/>
      <c r="PWZ90" s="4"/>
      <c r="PXA90" s="4"/>
      <c r="PXB90" s="4"/>
      <c r="PXC90" s="4"/>
      <c r="PXD90" s="4"/>
      <c r="PXE90" s="4"/>
      <c r="PXF90" s="4"/>
      <c r="PXG90" s="4"/>
      <c r="PXH90" s="4"/>
      <c r="PXI90" s="4"/>
      <c r="PXJ90" s="4"/>
      <c r="PXK90" s="4"/>
      <c r="PXL90" s="4"/>
      <c r="PXM90" s="4"/>
      <c r="PXN90" s="4"/>
      <c r="PXO90" s="4"/>
      <c r="PXP90" s="4"/>
      <c r="PXQ90" s="4"/>
      <c r="PXR90" s="4"/>
      <c r="PXS90" s="4"/>
      <c r="PXT90" s="4"/>
      <c r="PXU90" s="4"/>
      <c r="PXV90" s="4"/>
      <c r="PXW90" s="4"/>
      <c r="PXX90" s="4"/>
      <c r="PXY90" s="4"/>
      <c r="PXZ90" s="4"/>
      <c r="PYA90" s="4"/>
      <c r="PYB90" s="4"/>
      <c r="PYC90" s="4"/>
      <c r="PYD90" s="4"/>
      <c r="PYE90" s="4"/>
      <c r="PYF90" s="4"/>
      <c r="PYG90" s="4"/>
      <c r="PYH90" s="4"/>
      <c r="PYI90" s="4"/>
      <c r="PYJ90" s="4"/>
      <c r="PYK90" s="4"/>
      <c r="PYL90" s="4"/>
      <c r="PYM90" s="4"/>
      <c r="PYN90" s="4"/>
      <c r="PYO90" s="4"/>
      <c r="PYP90" s="4"/>
      <c r="PYQ90" s="4"/>
      <c r="PYR90" s="4"/>
      <c r="PYS90" s="4"/>
      <c r="PYT90" s="4"/>
      <c r="PYU90" s="4"/>
      <c r="PYV90" s="4"/>
      <c r="PYW90" s="4"/>
      <c r="PYX90" s="4"/>
      <c r="PYY90" s="4"/>
      <c r="PYZ90" s="4"/>
      <c r="PZA90" s="4"/>
      <c r="PZB90" s="4"/>
      <c r="PZC90" s="4"/>
      <c r="PZD90" s="4"/>
      <c r="PZE90" s="4"/>
      <c r="PZF90" s="4"/>
      <c r="PZG90" s="4"/>
      <c r="PZH90" s="4"/>
      <c r="PZI90" s="4"/>
      <c r="PZJ90" s="4"/>
      <c r="PZK90" s="4"/>
      <c r="PZL90" s="4"/>
      <c r="PZM90" s="4"/>
      <c r="PZN90" s="4"/>
      <c r="PZO90" s="4"/>
      <c r="PZP90" s="4"/>
      <c r="PZQ90" s="4"/>
      <c r="PZR90" s="4"/>
      <c r="PZS90" s="4"/>
      <c r="PZT90" s="4"/>
      <c r="PZU90" s="4"/>
      <c r="PZV90" s="4"/>
      <c r="PZW90" s="4"/>
      <c r="PZX90" s="4"/>
      <c r="PZY90" s="4"/>
      <c r="PZZ90" s="4"/>
      <c r="QAA90" s="4"/>
      <c r="QAB90" s="4"/>
      <c r="QAC90" s="4"/>
      <c r="QAD90" s="4"/>
      <c r="QAE90" s="4"/>
      <c r="QAF90" s="4"/>
      <c r="QAG90" s="4"/>
      <c r="QAH90" s="4"/>
      <c r="QAI90" s="4"/>
      <c r="QAJ90" s="4"/>
      <c r="QAK90" s="4"/>
      <c r="QAL90" s="4"/>
      <c r="QAM90" s="4"/>
      <c r="QAN90" s="4"/>
      <c r="QAO90" s="4"/>
      <c r="QAP90" s="4"/>
      <c r="QAQ90" s="4"/>
      <c r="QAR90" s="4"/>
      <c r="QAS90" s="4"/>
      <c r="QAT90" s="4"/>
      <c r="QAU90" s="4"/>
      <c r="QAV90" s="4"/>
      <c r="QAW90" s="4"/>
      <c r="QAX90" s="4"/>
      <c r="QAY90" s="4"/>
      <c r="QAZ90" s="4"/>
      <c r="QBA90" s="4"/>
      <c r="QBB90" s="4"/>
      <c r="QBC90" s="4"/>
      <c r="QBD90" s="4"/>
      <c r="QBE90" s="4"/>
      <c r="QBF90" s="4"/>
      <c r="QBG90" s="4"/>
      <c r="QBH90" s="4"/>
      <c r="QBI90" s="4"/>
      <c r="QBJ90" s="4"/>
      <c r="QBK90" s="4"/>
      <c r="QBL90" s="4"/>
      <c r="QBM90" s="4"/>
      <c r="QBN90" s="4"/>
      <c r="QBO90" s="4"/>
      <c r="QBP90" s="4"/>
      <c r="QBQ90" s="4"/>
      <c r="QBR90" s="4"/>
      <c r="QBS90" s="4"/>
      <c r="QBT90" s="4"/>
      <c r="QBU90" s="4"/>
      <c r="QBV90" s="4"/>
      <c r="QBW90" s="4"/>
      <c r="QBX90" s="4"/>
      <c r="QBY90" s="4"/>
      <c r="QBZ90" s="4"/>
      <c r="QCA90" s="4"/>
      <c r="QCB90" s="4"/>
      <c r="QCC90" s="4"/>
      <c r="QCD90" s="4"/>
      <c r="QCE90" s="4"/>
      <c r="QCF90" s="4"/>
      <c r="QCG90" s="4"/>
      <c r="QCH90" s="4"/>
      <c r="QCI90" s="4"/>
      <c r="QCJ90" s="4"/>
      <c r="QCK90" s="4"/>
      <c r="QCL90" s="4"/>
      <c r="QCM90" s="4"/>
      <c r="QCN90" s="4"/>
      <c r="QCO90" s="4"/>
      <c r="QCP90" s="4"/>
      <c r="QCQ90" s="4"/>
      <c r="QCR90" s="4"/>
      <c r="QCS90" s="4"/>
      <c r="QCT90" s="4"/>
      <c r="QCU90" s="4"/>
      <c r="QCV90" s="4"/>
      <c r="QCW90" s="4"/>
      <c r="QCX90" s="4"/>
      <c r="QCY90" s="4"/>
      <c r="QCZ90" s="4"/>
      <c r="QDA90" s="4"/>
      <c r="QDB90" s="4"/>
      <c r="QDC90" s="4"/>
      <c r="QDD90" s="4"/>
      <c r="QDE90" s="4"/>
      <c r="QDF90" s="4"/>
      <c r="QDG90" s="4"/>
      <c r="QDH90" s="4"/>
      <c r="QDI90" s="4"/>
      <c r="QDJ90" s="4"/>
      <c r="QDK90" s="4"/>
      <c r="QDL90" s="4"/>
      <c r="QDM90" s="4"/>
      <c r="QDN90" s="4"/>
      <c r="QDO90" s="4"/>
      <c r="QDP90" s="4"/>
      <c r="QDQ90" s="4"/>
      <c r="QDR90" s="4"/>
      <c r="QDS90" s="4"/>
      <c r="QDT90" s="4"/>
      <c r="QDU90" s="4"/>
      <c r="QDV90" s="4"/>
      <c r="QDW90" s="4"/>
      <c r="QDX90" s="4"/>
      <c r="QDY90" s="4"/>
      <c r="QDZ90" s="4"/>
      <c r="QEA90" s="4"/>
      <c r="QEB90" s="4"/>
      <c r="QEC90" s="4"/>
      <c r="QED90" s="4"/>
      <c r="QEE90" s="4"/>
      <c r="QEF90" s="4"/>
      <c r="QEG90" s="4"/>
      <c r="QEH90" s="4"/>
      <c r="QEI90" s="4"/>
      <c r="QEJ90" s="4"/>
      <c r="QEK90" s="4"/>
      <c r="QEL90" s="4"/>
      <c r="QEM90" s="4"/>
      <c r="QEN90" s="4"/>
      <c r="QEO90" s="4"/>
      <c r="QEP90" s="4"/>
      <c r="QEQ90" s="4"/>
      <c r="QER90" s="4"/>
      <c r="QES90" s="4"/>
      <c r="QET90" s="4"/>
      <c r="QEU90" s="4"/>
      <c r="QEV90" s="4"/>
      <c r="QEW90" s="4"/>
      <c r="QEX90" s="4"/>
      <c r="QEY90" s="4"/>
      <c r="QEZ90" s="4"/>
      <c r="QFA90" s="4"/>
      <c r="QFB90" s="4"/>
      <c r="QFC90" s="4"/>
      <c r="QFD90" s="4"/>
      <c r="QFE90" s="4"/>
      <c r="QFF90" s="4"/>
      <c r="QFG90" s="4"/>
      <c r="QFH90" s="4"/>
      <c r="QFI90" s="4"/>
      <c r="QFJ90" s="4"/>
      <c r="QFK90" s="4"/>
      <c r="QFL90" s="4"/>
      <c r="QFM90" s="4"/>
      <c r="QFN90" s="4"/>
      <c r="QFO90" s="4"/>
      <c r="QFP90" s="4"/>
      <c r="QFQ90" s="4"/>
      <c r="QFR90" s="4"/>
      <c r="QFS90" s="4"/>
      <c r="QFT90" s="4"/>
      <c r="QFU90" s="4"/>
      <c r="QFV90" s="4"/>
      <c r="QFW90" s="4"/>
      <c r="QFX90" s="4"/>
      <c r="QFY90" s="4"/>
      <c r="QFZ90" s="4"/>
      <c r="QGA90" s="4"/>
      <c r="QGB90" s="4"/>
      <c r="QGC90" s="4"/>
      <c r="QGD90" s="4"/>
      <c r="QGE90" s="4"/>
      <c r="QGF90" s="4"/>
      <c r="QGG90" s="4"/>
      <c r="QGH90" s="4"/>
      <c r="QGI90" s="4"/>
      <c r="QGJ90" s="4"/>
      <c r="QGK90" s="4"/>
      <c r="QGL90" s="4"/>
      <c r="QGM90" s="4"/>
      <c r="QGN90" s="4"/>
      <c r="QGO90" s="4"/>
      <c r="QGP90" s="4"/>
      <c r="QGQ90" s="4"/>
      <c r="QGR90" s="4"/>
      <c r="QGS90" s="4"/>
      <c r="QGT90" s="4"/>
      <c r="QGU90" s="4"/>
      <c r="QGV90" s="4"/>
      <c r="QGW90" s="4"/>
      <c r="QGX90" s="4"/>
      <c r="QGY90" s="4"/>
      <c r="QGZ90" s="4"/>
      <c r="QHA90" s="4"/>
      <c r="QHB90" s="4"/>
      <c r="QHC90" s="4"/>
      <c r="QHD90" s="4"/>
      <c r="QHE90" s="4"/>
      <c r="QHF90" s="4"/>
      <c r="QHG90" s="4"/>
      <c r="QHH90" s="4"/>
      <c r="QHI90" s="4"/>
      <c r="QHJ90" s="4"/>
      <c r="QHK90" s="4"/>
      <c r="QHL90" s="4"/>
      <c r="QHM90" s="4"/>
      <c r="QHN90" s="4"/>
      <c r="QHO90" s="4"/>
      <c r="QHP90" s="4"/>
      <c r="QHQ90" s="4"/>
      <c r="QHR90" s="4"/>
      <c r="QHS90" s="4"/>
      <c r="QHT90" s="4"/>
      <c r="QHU90" s="4"/>
      <c r="QHV90" s="4"/>
      <c r="QHW90" s="4"/>
      <c r="QHX90" s="4"/>
      <c r="QHY90" s="4"/>
      <c r="QHZ90" s="4"/>
      <c r="QIA90" s="4"/>
      <c r="QIB90" s="4"/>
      <c r="QIC90" s="4"/>
      <c r="QID90" s="4"/>
      <c r="QIE90" s="4"/>
      <c r="QIF90" s="4"/>
      <c r="QIG90" s="4"/>
      <c r="QIH90" s="4"/>
      <c r="QII90" s="4"/>
      <c r="QIJ90" s="4"/>
      <c r="QIK90" s="4"/>
      <c r="QIL90" s="4"/>
      <c r="QIM90" s="4"/>
      <c r="QIN90" s="4"/>
      <c r="QIO90" s="4"/>
      <c r="QIP90" s="4"/>
      <c r="QIQ90" s="4"/>
      <c r="QIR90" s="4"/>
      <c r="QIS90" s="4"/>
      <c r="QIT90" s="4"/>
      <c r="QIU90" s="4"/>
      <c r="QIV90" s="4"/>
      <c r="QIW90" s="4"/>
      <c r="QIX90" s="4"/>
      <c r="QIY90" s="4"/>
      <c r="QIZ90" s="4"/>
      <c r="QJA90" s="4"/>
      <c r="QJB90" s="4"/>
      <c r="QJC90" s="4"/>
      <c r="QJD90" s="4"/>
      <c r="QJE90" s="4"/>
      <c r="QJF90" s="4"/>
      <c r="QJG90" s="4"/>
      <c r="QJH90" s="4"/>
      <c r="QJI90" s="4"/>
      <c r="QJJ90" s="4"/>
      <c r="QJK90" s="4"/>
      <c r="QJL90" s="4"/>
      <c r="QJM90" s="4"/>
      <c r="QJN90" s="4"/>
      <c r="QJO90" s="4"/>
      <c r="QJP90" s="4"/>
      <c r="QJQ90" s="4"/>
      <c r="QJR90" s="4"/>
      <c r="QJS90" s="4"/>
      <c r="QJT90" s="4"/>
      <c r="QJU90" s="4"/>
      <c r="QJV90" s="4"/>
      <c r="QJW90" s="4"/>
      <c r="QJX90" s="4"/>
      <c r="QJY90" s="4"/>
      <c r="QJZ90" s="4"/>
      <c r="QKA90" s="4"/>
      <c r="QKB90" s="4"/>
      <c r="QKC90" s="4"/>
      <c r="QKD90" s="4"/>
      <c r="QKE90" s="4"/>
      <c r="QKF90" s="4"/>
      <c r="QKG90" s="4"/>
      <c r="QKH90" s="4"/>
      <c r="QKI90" s="4"/>
      <c r="QKJ90" s="4"/>
      <c r="QKK90" s="4"/>
      <c r="QKL90" s="4"/>
      <c r="QKM90" s="4"/>
      <c r="QKN90" s="4"/>
      <c r="QKO90" s="4"/>
      <c r="QKP90" s="4"/>
      <c r="QKQ90" s="4"/>
      <c r="QKR90" s="4"/>
      <c r="QKS90" s="4"/>
      <c r="QKT90" s="4"/>
      <c r="QKU90" s="4"/>
      <c r="QKV90" s="4"/>
      <c r="QKW90" s="4"/>
      <c r="QKX90" s="4"/>
      <c r="QKY90" s="4"/>
      <c r="QKZ90" s="4"/>
      <c r="QLA90" s="4"/>
      <c r="QLB90" s="4"/>
      <c r="QLC90" s="4"/>
      <c r="QLD90" s="4"/>
      <c r="QLE90" s="4"/>
      <c r="QLF90" s="4"/>
      <c r="QLG90" s="4"/>
      <c r="QLH90" s="4"/>
      <c r="QLI90" s="4"/>
      <c r="QLJ90" s="4"/>
      <c r="QLK90" s="4"/>
      <c r="QLL90" s="4"/>
      <c r="QLM90" s="4"/>
      <c r="QLN90" s="4"/>
      <c r="QLO90" s="4"/>
      <c r="QLP90" s="4"/>
      <c r="QLQ90" s="4"/>
      <c r="QLR90" s="4"/>
      <c r="QLS90" s="4"/>
      <c r="QLT90" s="4"/>
      <c r="QLU90" s="4"/>
      <c r="QLV90" s="4"/>
      <c r="QLW90" s="4"/>
      <c r="QLX90" s="4"/>
      <c r="QLY90" s="4"/>
      <c r="QLZ90" s="4"/>
      <c r="QMA90" s="4"/>
      <c r="QMB90" s="4"/>
      <c r="QMC90" s="4"/>
      <c r="QMD90" s="4"/>
      <c r="QME90" s="4"/>
      <c r="QMF90" s="4"/>
      <c r="QMG90" s="4"/>
      <c r="QMH90" s="4"/>
      <c r="QMI90" s="4"/>
      <c r="QMJ90" s="4"/>
      <c r="QMK90" s="4"/>
      <c r="QML90" s="4"/>
      <c r="QMM90" s="4"/>
      <c r="QMN90" s="4"/>
      <c r="QMO90" s="4"/>
      <c r="QMP90" s="4"/>
      <c r="QMQ90" s="4"/>
      <c r="QMR90" s="4"/>
      <c r="QMS90" s="4"/>
      <c r="QMT90" s="4"/>
      <c r="QMU90" s="4"/>
      <c r="QMV90" s="4"/>
      <c r="QMW90" s="4"/>
      <c r="QMX90" s="4"/>
      <c r="QMY90" s="4"/>
      <c r="QMZ90" s="4"/>
      <c r="QNA90" s="4"/>
      <c r="QNB90" s="4"/>
      <c r="QNC90" s="4"/>
      <c r="QND90" s="4"/>
      <c r="QNE90" s="4"/>
      <c r="QNF90" s="4"/>
      <c r="QNG90" s="4"/>
      <c r="QNH90" s="4"/>
      <c r="QNI90" s="4"/>
      <c r="QNJ90" s="4"/>
      <c r="QNK90" s="4"/>
      <c r="QNL90" s="4"/>
      <c r="QNM90" s="4"/>
      <c r="QNN90" s="4"/>
      <c r="QNO90" s="4"/>
      <c r="QNP90" s="4"/>
      <c r="QNQ90" s="4"/>
      <c r="QNR90" s="4"/>
      <c r="QNS90" s="4"/>
      <c r="QNT90" s="4"/>
      <c r="QNU90" s="4"/>
      <c r="QNV90" s="4"/>
      <c r="QNW90" s="4"/>
      <c r="QNX90" s="4"/>
      <c r="QNY90" s="4"/>
      <c r="QNZ90" s="4"/>
      <c r="QOA90" s="4"/>
      <c r="QOB90" s="4"/>
      <c r="QOC90" s="4"/>
      <c r="QOD90" s="4"/>
      <c r="QOE90" s="4"/>
      <c r="QOF90" s="4"/>
      <c r="QOG90" s="4"/>
      <c r="QOH90" s="4"/>
      <c r="QOI90" s="4"/>
      <c r="QOJ90" s="4"/>
      <c r="QOK90" s="4"/>
      <c r="QOL90" s="4"/>
      <c r="QOM90" s="4"/>
      <c r="QON90" s="4"/>
      <c r="QOO90" s="4"/>
      <c r="QOP90" s="4"/>
      <c r="QOQ90" s="4"/>
      <c r="QOR90" s="4"/>
      <c r="QOS90" s="4"/>
      <c r="QOT90" s="4"/>
      <c r="QOU90" s="4"/>
      <c r="QOV90" s="4"/>
      <c r="QOW90" s="4"/>
      <c r="QOX90" s="4"/>
      <c r="QOY90" s="4"/>
      <c r="QOZ90" s="4"/>
      <c r="QPA90" s="4"/>
      <c r="QPB90" s="4"/>
      <c r="QPC90" s="4"/>
      <c r="QPD90" s="4"/>
      <c r="QPE90" s="4"/>
      <c r="QPF90" s="4"/>
      <c r="QPG90" s="4"/>
      <c r="QPH90" s="4"/>
      <c r="QPI90" s="4"/>
      <c r="QPJ90" s="4"/>
      <c r="QPK90" s="4"/>
      <c r="QPL90" s="4"/>
      <c r="QPM90" s="4"/>
      <c r="QPN90" s="4"/>
      <c r="QPO90" s="4"/>
      <c r="QPP90" s="4"/>
      <c r="QPQ90" s="4"/>
      <c r="QPR90" s="4"/>
      <c r="QPS90" s="4"/>
      <c r="QPT90" s="4"/>
      <c r="QPU90" s="4"/>
      <c r="QPV90" s="4"/>
      <c r="QPW90" s="4"/>
      <c r="QPX90" s="4"/>
      <c r="QPY90" s="4"/>
      <c r="QPZ90" s="4"/>
      <c r="QQA90" s="4"/>
      <c r="QQB90" s="4"/>
      <c r="QQC90" s="4"/>
      <c r="QQD90" s="4"/>
      <c r="QQE90" s="4"/>
      <c r="QQF90" s="4"/>
      <c r="QQG90" s="4"/>
      <c r="QQH90" s="4"/>
      <c r="QQI90" s="4"/>
      <c r="QQJ90" s="4"/>
      <c r="QQK90" s="4"/>
      <c r="QQL90" s="4"/>
      <c r="QQM90" s="4"/>
      <c r="QQN90" s="4"/>
      <c r="QQO90" s="4"/>
      <c r="QQP90" s="4"/>
      <c r="QQQ90" s="4"/>
      <c r="QQR90" s="4"/>
      <c r="QQS90" s="4"/>
      <c r="QQT90" s="4"/>
      <c r="QQU90" s="4"/>
      <c r="QQV90" s="4"/>
      <c r="QQW90" s="4"/>
      <c r="QQX90" s="4"/>
      <c r="QQY90" s="4"/>
      <c r="QQZ90" s="4"/>
      <c r="QRA90" s="4"/>
      <c r="QRB90" s="4"/>
      <c r="QRC90" s="4"/>
      <c r="QRD90" s="4"/>
      <c r="QRE90" s="4"/>
      <c r="QRF90" s="4"/>
      <c r="QRG90" s="4"/>
      <c r="QRH90" s="4"/>
      <c r="QRI90" s="4"/>
      <c r="QRJ90" s="4"/>
      <c r="QRK90" s="4"/>
      <c r="QRL90" s="4"/>
      <c r="QRM90" s="4"/>
      <c r="QRN90" s="4"/>
      <c r="QRO90" s="4"/>
      <c r="QRP90" s="4"/>
      <c r="QRQ90" s="4"/>
      <c r="QRR90" s="4"/>
      <c r="QRS90" s="4"/>
      <c r="QRT90" s="4"/>
      <c r="QRU90" s="4"/>
      <c r="QRV90" s="4"/>
      <c r="QRW90" s="4"/>
      <c r="QRX90" s="4"/>
      <c r="QRY90" s="4"/>
      <c r="QRZ90" s="4"/>
      <c r="QSA90" s="4"/>
      <c r="QSB90" s="4"/>
      <c r="QSC90" s="4"/>
      <c r="QSD90" s="4"/>
      <c r="QSE90" s="4"/>
      <c r="QSF90" s="4"/>
      <c r="QSG90" s="4"/>
      <c r="QSH90" s="4"/>
      <c r="QSI90" s="4"/>
      <c r="QSJ90" s="4"/>
      <c r="QSK90" s="4"/>
      <c r="QSL90" s="4"/>
      <c r="QSM90" s="4"/>
      <c r="QSN90" s="4"/>
      <c r="QSO90" s="4"/>
      <c r="QSP90" s="4"/>
      <c r="QSQ90" s="4"/>
      <c r="QSR90" s="4"/>
      <c r="QSS90" s="4"/>
      <c r="QST90" s="4"/>
      <c r="QSU90" s="4"/>
      <c r="QSV90" s="4"/>
      <c r="QSW90" s="4"/>
      <c r="QSX90" s="4"/>
      <c r="QSY90" s="4"/>
      <c r="QSZ90" s="4"/>
      <c r="QTA90" s="4"/>
      <c r="QTB90" s="4"/>
      <c r="QTC90" s="4"/>
      <c r="QTD90" s="4"/>
      <c r="QTE90" s="4"/>
      <c r="QTF90" s="4"/>
      <c r="QTG90" s="4"/>
      <c r="QTH90" s="4"/>
      <c r="QTI90" s="4"/>
      <c r="QTJ90" s="4"/>
      <c r="QTK90" s="4"/>
      <c r="QTL90" s="4"/>
      <c r="QTM90" s="4"/>
      <c r="QTN90" s="4"/>
      <c r="QTO90" s="4"/>
      <c r="QTP90" s="4"/>
      <c r="QTQ90" s="4"/>
      <c r="QTR90" s="4"/>
      <c r="QTS90" s="4"/>
      <c r="QTT90" s="4"/>
      <c r="QTU90" s="4"/>
      <c r="QTV90" s="4"/>
      <c r="QTW90" s="4"/>
      <c r="QTX90" s="4"/>
      <c r="QTY90" s="4"/>
      <c r="QTZ90" s="4"/>
      <c r="QUA90" s="4"/>
      <c r="QUB90" s="4"/>
      <c r="QUC90" s="4"/>
      <c r="QUD90" s="4"/>
      <c r="QUE90" s="4"/>
      <c r="QUF90" s="4"/>
      <c r="QUG90" s="4"/>
      <c r="QUH90" s="4"/>
      <c r="QUI90" s="4"/>
      <c r="QUJ90" s="4"/>
      <c r="QUK90" s="4"/>
      <c r="QUL90" s="4"/>
      <c r="QUM90" s="4"/>
      <c r="QUN90" s="4"/>
      <c r="QUO90" s="4"/>
      <c r="QUP90" s="4"/>
      <c r="QUQ90" s="4"/>
      <c r="QUR90" s="4"/>
      <c r="QUS90" s="4"/>
      <c r="QUT90" s="4"/>
      <c r="QUU90" s="4"/>
      <c r="QUV90" s="4"/>
      <c r="QUW90" s="4"/>
      <c r="QUX90" s="4"/>
      <c r="QUY90" s="4"/>
      <c r="QUZ90" s="4"/>
      <c r="QVA90" s="4"/>
      <c r="QVB90" s="4"/>
      <c r="QVC90" s="4"/>
      <c r="QVD90" s="4"/>
      <c r="QVE90" s="4"/>
      <c r="QVF90" s="4"/>
      <c r="QVG90" s="4"/>
      <c r="QVH90" s="4"/>
      <c r="QVI90" s="4"/>
      <c r="QVJ90" s="4"/>
      <c r="QVK90" s="4"/>
      <c r="QVL90" s="4"/>
      <c r="QVM90" s="4"/>
      <c r="QVN90" s="4"/>
      <c r="QVO90" s="4"/>
      <c r="QVP90" s="4"/>
      <c r="QVQ90" s="4"/>
      <c r="QVR90" s="4"/>
      <c r="QVS90" s="4"/>
      <c r="QVT90" s="4"/>
      <c r="QVU90" s="4"/>
      <c r="QVV90" s="4"/>
      <c r="QVW90" s="4"/>
      <c r="QVX90" s="4"/>
      <c r="QVY90" s="4"/>
      <c r="QVZ90" s="4"/>
      <c r="QWA90" s="4"/>
      <c r="QWB90" s="4"/>
      <c r="QWC90" s="4"/>
      <c r="QWD90" s="4"/>
      <c r="QWE90" s="4"/>
      <c r="QWF90" s="4"/>
      <c r="QWG90" s="4"/>
      <c r="QWH90" s="4"/>
      <c r="QWI90" s="4"/>
      <c r="QWJ90" s="4"/>
      <c r="QWK90" s="4"/>
      <c r="QWL90" s="4"/>
      <c r="QWM90" s="4"/>
      <c r="QWN90" s="4"/>
      <c r="QWO90" s="4"/>
      <c r="QWP90" s="4"/>
      <c r="QWQ90" s="4"/>
      <c r="QWR90" s="4"/>
      <c r="QWS90" s="4"/>
      <c r="QWT90" s="4"/>
      <c r="QWU90" s="4"/>
      <c r="QWV90" s="4"/>
      <c r="QWW90" s="4"/>
      <c r="QWX90" s="4"/>
      <c r="QWY90" s="4"/>
      <c r="QWZ90" s="4"/>
      <c r="QXA90" s="4"/>
      <c r="QXB90" s="4"/>
      <c r="QXC90" s="4"/>
      <c r="QXD90" s="4"/>
      <c r="QXE90" s="4"/>
      <c r="QXF90" s="4"/>
      <c r="QXG90" s="4"/>
      <c r="QXH90" s="4"/>
      <c r="QXI90" s="4"/>
      <c r="QXJ90" s="4"/>
      <c r="QXK90" s="4"/>
      <c r="QXL90" s="4"/>
      <c r="QXM90" s="4"/>
      <c r="QXN90" s="4"/>
      <c r="QXO90" s="4"/>
      <c r="QXP90" s="4"/>
      <c r="QXQ90" s="4"/>
      <c r="QXR90" s="4"/>
      <c r="QXS90" s="4"/>
      <c r="QXT90" s="4"/>
      <c r="QXU90" s="4"/>
      <c r="QXV90" s="4"/>
      <c r="QXW90" s="4"/>
      <c r="QXX90" s="4"/>
      <c r="QXY90" s="4"/>
      <c r="QXZ90" s="4"/>
      <c r="QYA90" s="4"/>
      <c r="QYB90" s="4"/>
      <c r="QYC90" s="4"/>
      <c r="QYD90" s="4"/>
      <c r="QYE90" s="4"/>
      <c r="QYF90" s="4"/>
      <c r="QYG90" s="4"/>
      <c r="QYH90" s="4"/>
      <c r="QYI90" s="4"/>
      <c r="QYJ90" s="4"/>
      <c r="QYK90" s="4"/>
      <c r="QYL90" s="4"/>
      <c r="QYM90" s="4"/>
      <c r="QYN90" s="4"/>
      <c r="QYO90" s="4"/>
      <c r="QYP90" s="4"/>
      <c r="QYQ90" s="4"/>
      <c r="QYR90" s="4"/>
      <c r="QYS90" s="4"/>
      <c r="QYT90" s="4"/>
      <c r="QYU90" s="4"/>
      <c r="QYV90" s="4"/>
      <c r="QYW90" s="4"/>
      <c r="QYX90" s="4"/>
      <c r="QYY90" s="4"/>
      <c r="QYZ90" s="4"/>
      <c r="QZA90" s="4"/>
      <c r="QZB90" s="4"/>
      <c r="QZC90" s="4"/>
      <c r="QZD90" s="4"/>
      <c r="QZE90" s="4"/>
      <c r="QZF90" s="4"/>
      <c r="QZG90" s="4"/>
      <c r="QZH90" s="4"/>
      <c r="QZI90" s="4"/>
      <c r="QZJ90" s="4"/>
      <c r="QZK90" s="4"/>
      <c r="QZL90" s="4"/>
      <c r="QZM90" s="4"/>
      <c r="QZN90" s="4"/>
      <c r="QZO90" s="4"/>
      <c r="QZP90" s="4"/>
      <c r="QZQ90" s="4"/>
      <c r="QZR90" s="4"/>
      <c r="QZS90" s="4"/>
      <c r="QZT90" s="4"/>
      <c r="QZU90" s="4"/>
      <c r="QZV90" s="4"/>
      <c r="QZW90" s="4"/>
      <c r="QZX90" s="4"/>
      <c r="QZY90" s="4"/>
      <c r="QZZ90" s="4"/>
      <c r="RAA90" s="4"/>
      <c r="RAB90" s="4"/>
      <c r="RAC90" s="4"/>
      <c r="RAD90" s="4"/>
      <c r="RAE90" s="4"/>
      <c r="RAF90" s="4"/>
      <c r="RAG90" s="4"/>
      <c r="RAH90" s="4"/>
      <c r="RAI90" s="4"/>
      <c r="RAJ90" s="4"/>
      <c r="RAK90" s="4"/>
      <c r="RAL90" s="4"/>
      <c r="RAM90" s="4"/>
      <c r="RAN90" s="4"/>
      <c r="RAO90" s="4"/>
      <c r="RAP90" s="4"/>
      <c r="RAQ90" s="4"/>
      <c r="RAR90" s="4"/>
      <c r="RAS90" s="4"/>
      <c r="RAT90" s="4"/>
      <c r="RAU90" s="4"/>
      <c r="RAV90" s="4"/>
      <c r="RAW90" s="4"/>
      <c r="RAX90" s="4"/>
      <c r="RAY90" s="4"/>
      <c r="RAZ90" s="4"/>
      <c r="RBA90" s="4"/>
      <c r="RBB90" s="4"/>
      <c r="RBC90" s="4"/>
      <c r="RBD90" s="4"/>
      <c r="RBE90" s="4"/>
      <c r="RBF90" s="4"/>
      <c r="RBG90" s="4"/>
      <c r="RBH90" s="4"/>
      <c r="RBI90" s="4"/>
      <c r="RBJ90" s="4"/>
      <c r="RBK90" s="4"/>
      <c r="RBL90" s="4"/>
      <c r="RBM90" s="4"/>
      <c r="RBN90" s="4"/>
      <c r="RBO90" s="4"/>
      <c r="RBP90" s="4"/>
      <c r="RBQ90" s="4"/>
      <c r="RBR90" s="4"/>
      <c r="RBS90" s="4"/>
      <c r="RBT90" s="4"/>
      <c r="RBU90" s="4"/>
      <c r="RBV90" s="4"/>
      <c r="RBW90" s="4"/>
      <c r="RBX90" s="4"/>
      <c r="RBY90" s="4"/>
      <c r="RBZ90" s="4"/>
      <c r="RCA90" s="4"/>
      <c r="RCB90" s="4"/>
      <c r="RCC90" s="4"/>
      <c r="RCD90" s="4"/>
      <c r="RCE90" s="4"/>
      <c r="RCF90" s="4"/>
      <c r="RCG90" s="4"/>
      <c r="RCH90" s="4"/>
      <c r="RCI90" s="4"/>
      <c r="RCJ90" s="4"/>
      <c r="RCK90" s="4"/>
      <c r="RCL90" s="4"/>
      <c r="RCM90" s="4"/>
      <c r="RCN90" s="4"/>
      <c r="RCO90" s="4"/>
      <c r="RCP90" s="4"/>
      <c r="RCQ90" s="4"/>
      <c r="RCR90" s="4"/>
      <c r="RCS90" s="4"/>
      <c r="RCT90" s="4"/>
      <c r="RCU90" s="4"/>
      <c r="RCV90" s="4"/>
      <c r="RCW90" s="4"/>
      <c r="RCX90" s="4"/>
      <c r="RCY90" s="4"/>
      <c r="RCZ90" s="4"/>
      <c r="RDA90" s="4"/>
      <c r="RDB90" s="4"/>
      <c r="RDC90" s="4"/>
      <c r="RDD90" s="4"/>
      <c r="RDE90" s="4"/>
      <c r="RDF90" s="4"/>
      <c r="RDG90" s="4"/>
      <c r="RDH90" s="4"/>
      <c r="RDI90" s="4"/>
      <c r="RDJ90" s="4"/>
      <c r="RDK90" s="4"/>
      <c r="RDL90" s="4"/>
      <c r="RDM90" s="4"/>
      <c r="RDN90" s="4"/>
      <c r="RDO90" s="4"/>
      <c r="RDP90" s="4"/>
      <c r="RDQ90" s="4"/>
      <c r="RDR90" s="4"/>
      <c r="RDS90" s="4"/>
      <c r="RDT90" s="4"/>
      <c r="RDU90" s="4"/>
      <c r="RDV90" s="4"/>
      <c r="RDW90" s="4"/>
      <c r="RDX90" s="4"/>
      <c r="RDY90" s="4"/>
      <c r="RDZ90" s="4"/>
      <c r="REA90" s="4"/>
      <c r="REB90" s="4"/>
      <c r="REC90" s="4"/>
      <c r="RED90" s="4"/>
      <c r="REE90" s="4"/>
      <c r="REF90" s="4"/>
      <c r="REG90" s="4"/>
      <c r="REH90" s="4"/>
      <c r="REI90" s="4"/>
      <c r="REJ90" s="4"/>
      <c r="REK90" s="4"/>
      <c r="REL90" s="4"/>
      <c r="REM90" s="4"/>
      <c r="REN90" s="4"/>
      <c r="REO90" s="4"/>
      <c r="REP90" s="4"/>
      <c r="REQ90" s="4"/>
      <c r="RER90" s="4"/>
      <c r="RES90" s="4"/>
      <c r="RET90" s="4"/>
      <c r="REU90" s="4"/>
      <c r="REV90" s="4"/>
      <c r="REW90" s="4"/>
      <c r="REX90" s="4"/>
      <c r="REY90" s="4"/>
      <c r="REZ90" s="4"/>
      <c r="RFA90" s="4"/>
      <c r="RFB90" s="4"/>
      <c r="RFC90" s="4"/>
      <c r="RFD90" s="4"/>
      <c r="RFE90" s="4"/>
      <c r="RFF90" s="4"/>
      <c r="RFG90" s="4"/>
      <c r="RFH90" s="4"/>
      <c r="RFI90" s="4"/>
      <c r="RFJ90" s="4"/>
      <c r="RFK90" s="4"/>
      <c r="RFL90" s="4"/>
      <c r="RFM90" s="4"/>
      <c r="RFN90" s="4"/>
      <c r="RFO90" s="4"/>
      <c r="RFP90" s="4"/>
      <c r="RFQ90" s="4"/>
      <c r="RFR90" s="4"/>
      <c r="RFS90" s="4"/>
      <c r="RFT90" s="4"/>
      <c r="RFU90" s="4"/>
      <c r="RFV90" s="4"/>
      <c r="RFW90" s="4"/>
      <c r="RFX90" s="4"/>
      <c r="RFY90" s="4"/>
      <c r="RFZ90" s="4"/>
      <c r="RGA90" s="4"/>
      <c r="RGB90" s="4"/>
      <c r="RGC90" s="4"/>
      <c r="RGD90" s="4"/>
      <c r="RGE90" s="4"/>
      <c r="RGF90" s="4"/>
      <c r="RGG90" s="4"/>
      <c r="RGH90" s="4"/>
      <c r="RGI90" s="4"/>
      <c r="RGJ90" s="4"/>
      <c r="RGK90" s="4"/>
      <c r="RGL90" s="4"/>
      <c r="RGM90" s="4"/>
      <c r="RGN90" s="4"/>
      <c r="RGO90" s="4"/>
      <c r="RGP90" s="4"/>
      <c r="RGQ90" s="4"/>
      <c r="RGR90" s="4"/>
      <c r="RGS90" s="4"/>
      <c r="RGT90" s="4"/>
      <c r="RGU90" s="4"/>
      <c r="RGV90" s="4"/>
      <c r="RGW90" s="4"/>
      <c r="RGX90" s="4"/>
      <c r="RGY90" s="4"/>
      <c r="RGZ90" s="4"/>
      <c r="RHA90" s="4"/>
      <c r="RHB90" s="4"/>
      <c r="RHC90" s="4"/>
      <c r="RHD90" s="4"/>
      <c r="RHE90" s="4"/>
      <c r="RHF90" s="4"/>
      <c r="RHG90" s="4"/>
      <c r="RHH90" s="4"/>
      <c r="RHI90" s="4"/>
      <c r="RHJ90" s="4"/>
      <c r="RHK90" s="4"/>
      <c r="RHL90" s="4"/>
      <c r="RHM90" s="4"/>
      <c r="RHN90" s="4"/>
      <c r="RHO90" s="4"/>
      <c r="RHP90" s="4"/>
      <c r="RHQ90" s="4"/>
      <c r="RHR90" s="4"/>
      <c r="RHS90" s="4"/>
      <c r="RHT90" s="4"/>
      <c r="RHU90" s="4"/>
      <c r="RHV90" s="4"/>
      <c r="RHW90" s="4"/>
      <c r="RHX90" s="4"/>
      <c r="RHY90" s="4"/>
      <c r="RHZ90" s="4"/>
      <c r="RIA90" s="4"/>
      <c r="RIB90" s="4"/>
      <c r="RIC90" s="4"/>
      <c r="RID90" s="4"/>
      <c r="RIE90" s="4"/>
      <c r="RIF90" s="4"/>
      <c r="RIG90" s="4"/>
      <c r="RIH90" s="4"/>
      <c r="RII90" s="4"/>
      <c r="RIJ90" s="4"/>
      <c r="RIK90" s="4"/>
      <c r="RIL90" s="4"/>
      <c r="RIM90" s="4"/>
      <c r="RIN90" s="4"/>
      <c r="RIO90" s="4"/>
      <c r="RIP90" s="4"/>
      <c r="RIQ90" s="4"/>
      <c r="RIR90" s="4"/>
      <c r="RIS90" s="4"/>
      <c r="RIT90" s="4"/>
      <c r="RIU90" s="4"/>
      <c r="RIV90" s="4"/>
      <c r="RIW90" s="4"/>
      <c r="RIX90" s="4"/>
      <c r="RIY90" s="4"/>
      <c r="RIZ90" s="4"/>
      <c r="RJA90" s="4"/>
      <c r="RJB90" s="4"/>
      <c r="RJC90" s="4"/>
      <c r="RJD90" s="4"/>
      <c r="RJE90" s="4"/>
      <c r="RJF90" s="4"/>
      <c r="RJG90" s="4"/>
      <c r="RJH90" s="4"/>
      <c r="RJI90" s="4"/>
      <c r="RJJ90" s="4"/>
      <c r="RJK90" s="4"/>
      <c r="RJL90" s="4"/>
      <c r="RJM90" s="4"/>
      <c r="RJN90" s="4"/>
      <c r="RJO90" s="4"/>
      <c r="RJP90" s="4"/>
      <c r="RJQ90" s="4"/>
      <c r="RJR90" s="4"/>
      <c r="RJS90" s="4"/>
      <c r="RJT90" s="4"/>
      <c r="RJU90" s="4"/>
      <c r="RJV90" s="4"/>
      <c r="RJW90" s="4"/>
      <c r="RJX90" s="4"/>
      <c r="RJY90" s="4"/>
      <c r="RJZ90" s="4"/>
      <c r="RKA90" s="4"/>
      <c r="RKB90" s="4"/>
      <c r="RKC90" s="4"/>
      <c r="RKD90" s="4"/>
      <c r="RKE90" s="4"/>
      <c r="RKF90" s="4"/>
      <c r="RKG90" s="4"/>
      <c r="RKH90" s="4"/>
      <c r="RKI90" s="4"/>
      <c r="RKJ90" s="4"/>
      <c r="RKK90" s="4"/>
      <c r="RKL90" s="4"/>
      <c r="RKM90" s="4"/>
      <c r="RKN90" s="4"/>
      <c r="RKO90" s="4"/>
      <c r="RKP90" s="4"/>
      <c r="RKQ90" s="4"/>
      <c r="RKR90" s="4"/>
      <c r="RKS90" s="4"/>
      <c r="RKT90" s="4"/>
      <c r="RKU90" s="4"/>
      <c r="RKV90" s="4"/>
      <c r="RKW90" s="4"/>
      <c r="RKX90" s="4"/>
      <c r="RKY90" s="4"/>
      <c r="RKZ90" s="4"/>
      <c r="RLA90" s="4"/>
      <c r="RLB90" s="4"/>
      <c r="RLC90" s="4"/>
      <c r="RLD90" s="4"/>
      <c r="RLE90" s="4"/>
      <c r="RLF90" s="4"/>
      <c r="RLG90" s="4"/>
      <c r="RLH90" s="4"/>
      <c r="RLI90" s="4"/>
      <c r="RLJ90" s="4"/>
      <c r="RLK90" s="4"/>
      <c r="RLL90" s="4"/>
      <c r="RLM90" s="4"/>
      <c r="RLN90" s="4"/>
      <c r="RLO90" s="4"/>
      <c r="RLP90" s="4"/>
      <c r="RLQ90" s="4"/>
      <c r="RLR90" s="4"/>
      <c r="RLS90" s="4"/>
      <c r="RLT90" s="4"/>
      <c r="RLU90" s="4"/>
      <c r="RLV90" s="4"/>
      <c r="RLW90" s="4"/>
      <c r="RLX90" s="4"/>
      <c r="RLY90" s="4"/>
      <c r="RLZ90" s="4"/>
      <c r="RMA90" s="4"/>
      <c r="RMB90" s="4"/>
      <c r="RMC90" s="4"/>
      <c r="RMD90" s="4"/>
      <c r="RME90" s="4"/>
      <c r="RMF90" s="4"/>
      <c r="RMG90" s="4"/>
      <c r="RMH90" s="4"/>
      <c r="RMI90" s="4"/>
      <c r="RMJ90" s="4"/>
      <c r="RMK90" s="4"/>
      <c r="RML90" s="4"/>
      <c r="RMM90" s="4"/>
      <c r="RMN90" s="4"/>
      <c r="RMO90" s="4"/>
      <c r="RMP90" s="4"/>
      <c r="RMQ90" s="4"/>
      <c r="RMR90" s="4"/>
      <c r="RMS90" s="4"/>
      <c r="RMT90" s="4"/>
      <c r="RMU90" s="4"/>
      <c r="RMV90" s="4"/>
      <c r="RMW90" s="4"/>
      <c r="RMX90" s="4"/>
      <c r="RMY90" s="4"/>
      <c r="RMZ90" s="4"/>
      <c r="RNA90" s="4"/>
      <c r="RNB90" s="4"/>
      <c r="RNC90" s="4"/>
      <c r="RND90" s="4"/>
      <c r="RNE90" s="4"/>
      <c r="RNF90" s="4"/>
      <c r="RNG90" s="4"/>
      <c r="RNH90" s="4"/>
      <c r="RNI90" s="4"/>
      <c r="RNJ90" s="4"/>
      <c r="RNK90" s="4"/>
      <c r="RNL90" s="4"/>
      <c r="RNM90" s="4"/>
      <c r="RNN90" s="4"/>
      <c r="RNO90" s="4"/>
      <c r="RNP90" s="4"/>
      <c r="RNQ90" s="4"/>
      <c r="RNR90" s="4"/>
      <c r="RNS90" s="4"/>
      <c r="RNT90" s="4"/>
      <c r="RNU90" s="4"/>
      <c r="RNV90" s="4"/>
      <c r="RNW90" s="4"/>
      <c r="RNX90" s="4"/>
      <c r="RNY90" s="4"/>
      <c r="RNZ90" s="4"/>
      <c r="ROA90" s="4"/>
      <c r="ROB90" s="4"/>
      <c r="ROC90" s="4"/>
      <c r="ROD90" s="4"/>
      <c r="ROE90" s="4"/>
      <c r="ROF90" s="4"/>
      <c r="ROG90" s="4"/>
      <c r="ROH90" s="4"/>
      <c r="ROI90" s="4"/>
      <c r="ROJ90" s="4"/>
      <c r="ROK90" s="4"/>
      <c r="ROL90" s="4"/>
      <c r="ROM90" s="4"/>
      <c r="RON90" s="4"/>
      <c r="ROO90" s="4"/>
      <c r="ROP90" s="4"/>
      <c r="ROQ90" s="4"/>
      <c r="ROR90" s="4"/>
      <c r="ROS90" s="4"/>
      <c r="ROT90" s="4"/>
      <c r="ROU90" s="4"/>
      <c r="ROV90" s="4"/>
      <c r="ROW90" s="4"/>
      <c r="ROX90" s="4"/>
      <c r="ROY90" s="4"/>
      <c r="ROZ90" s="4"/>
      <c r="RPA90" s="4"/>
      <c r="RPB90" s="4"/>
      <c r="RPC90" s="4"/>
      <c r="RPD90" s="4"/>
      <c r="RPE90" s="4"/>
      <c r="RPF90" s="4"/>
      <c r="RPG90" s="4"/>
      <c r="RPH90" s="4"/>
      <c r="RPI90" s="4"/>
      <c r="RPJ90" s="4"/>
      <c r="RPK90" s="4"/>
      <c r="RPL90" s="4"/>
      <c r="RPM90" s="4"/>
      <c r="RPN90" s="4"/>
      <c r="RPO90" s="4"/>
      <c r="RPP90" s="4"/>
      <c r="RPQ90" s="4"/>
      <c r="RPR90" s="4"/>
      <c r="RPS90" s="4"/>
      <c r="RPT90" s="4"/>
      <c r="RPU90" s="4"/>
      <c r="RPV90" s="4"/>
      <c r="RPW90" s="4"/>
      <c r="RPX90" s="4"/>
      <c r="RPY90" s="4"/>
      <c r="RPZ90" s="4"/>
      <c r="RQA90" s="4"/>
      <c r="RQB90" s="4"/>
      <c r="RQC90" s="4"/>
      <c r="RQD90" s="4"/>
      <c r="RQE90" s="4"/>
      <c r="RQF90" s="4"/>
      <c r="RQG90" s="4"/>
      <c r="RQH90" s="4"/>
      <c r="RQI90" s="4"/>
      <c r="RQJ90" s="4"/>
      <c r="RQK90" s="4"/>
      <c r="RQL90" s="4"/>
      <c r="RQM90" s="4"/>
      <c r="RQN90" s="4"/>
      <c r="RQO90" s="4"/>
      <c r="RQP90" s="4"/>
      <c r="RQQ90" s="4"/>
      <c r="RQR90" s="4"/>
      <c r="RQS90" s="4"/>
      <c r="RQT90" s="4"/>
      <c r="RQU90" s="4"/>
      <c r="RQV90" s="4"/>
      <c r="RQW90" s="4"/>
      <c r="RQX90" s="4"/>
      <c r="RQY90" s="4"/>
      <c r="RQZ90" s="4"/>
      <c r="RRA90" s="4"/>
      <c r="RRB90" s="4"/>
      <c r="RRC90" s="4"/>
      <c r="RRD90" s="4"/>
      <c r="RRE90" s="4"/>
      <c r="RRF90" s="4"/>
      <c r="RRG90" s="4"/>
      <c r="RRH90" s="4"/>
      <c r="RRI90" s="4"/>
      <c r="RRJ90" s="4"/>
      <c r="RRK90" s="4"/>
      <c r="RRL90" s="4"/>
      <c r="RRM90" s="4"/>
      <c r="RRN90" s="4"/>
      <c r="RRO90" s="4"/>
      <c r="RRP90" s="4"/>
      <c r="RRQ90" s="4"/>
      <c r="RRR90" s="4"/>
      <c r="RRS90" s="4"/>
      <c r="RRT90" s="4"/>
      <c r="RRU90" s="4"/>
      <c r="RRV90" s="4"/>
      <c r="RRW90" s="4"/>
      <c r="RRX90" s="4"/>
      <c r="RRY90" s="4"/>
      <c r="RRZ90" s="4"/>
      <c r="RSA90" s="4"/>
      <c r="RSB90" s="4"/>
      <c r="RSC90" s="4"/>
      <c r="RSD90" s="4"/>
      <c r="RSE90" s="4"/>
      <c r="RSF90" s="4"/>
      <c r="RSG90" s="4"/>
      <c r="RSH90" s="4"/>
      <c r="RSI90" s="4"/>
      <c r="RSJ90" s="4"/>
      <c r="RSK90" s="4"/>
      <c r="RSL90" s="4"/>
      <c r="RSM90" s="4"/>
      <c r="RSN90" s="4"/>
      <c r="RSO90" s="4"/>
      <c r="RSP90" s="4"/>
      <c r="RSQ90" s="4"/>
      <c r="RSR90" s="4"/>
      <c r="RSS90" s="4"/>
      <c r="RST90" s="4"/>
      <c r="RSU90" s="4"/>
      <c r="RSV90" s="4"/>
      <c r="RSW90" s="4"/>
      <c r="RSX90" s="4"/>
      <c r="RSY90" s="4"/>
      <c r="RSZ90" s="4"/>
      <c r="RTA90" s="4"/>
      <c r="RTB90" s="4"/>
      <c r="RTC90" s="4"/>
      <c r="RTD90" s="4"/>
      <c r="RTE90" s="4"/>
      <c r="RTF90" s="4"/>
      <c r="RTG90" s="4"/>
      <c r="RTH90" s="4"/>
      <c r="RTI90" s="4"/>
      <c r="RTJ90" s="4"/>
      <c r="RTK90" s="4"/>
      <c r="RTL90" s="4"/>
      <c r="RTM90" s="4"/>
      <c r="RTN90" s="4"/>
      <c r="RTO90" s="4"/>
      <c r="RTP90" s="4"/>
      <c r="RTQ90" s="4"/>
      <c r="RTR90" s="4"/>
      <c r="RTS90" s="4"/>
      <c r="RTT90" s="4"/>
      <c r="RTU90" s="4"/>
      <c r="RTV90" s="4"/>
      <c r="RTW90" s="4"/>
      <c r="RTX90" s="4"/>
      <c r="RTY90" s="4"/>
      <c r="RTZ90" s="4"/>
      <c r="RUA90" s="4"/>
      <c r="RUB90" s="4"/>
      <c r="RUC90" s="4"/>
      <c r="RUD90" s="4"/>
      <c r="RUE90" s="4"/>
      <c r="RUF90" s="4"/>
      <c r="RUG90" s="4"/>
      <c r="RUH90" s="4"/>
      <c r="RUI90" s="4"/>
      <c r="RUJ90" s="4"/>
      <c r="RUK90" s="4"/>
      <c r="RUL90" s="4"/>
      <c r="RUM90" s="4"/>
      <c r="RUN90" s="4"/>
      <c r="RUO90" s="4"/>
      <c r="RUP90" s="4"/>
      <c r="RUQ90" s="4"/>
      <c r="RUR90" s="4"/>
      <c r="RUS90" s="4"/>
      <c r="RUT90" s="4"/>
      <c r="RUU90" s="4"/>
      <c r="RUV90" s="4"/>
      <c r="RUW90" s="4"/>
      <c r="RUX90" s="4"/>
      <c r="RUY90" s="4"/>
      <c r="RUZ90" s="4"/>
      <c r="RVA90" s="4"/>
      <c r="RVB90" s="4"/>
      <c r="RVC90" s="4"/>
      <c r="RVD90" s="4"/>
      <c r="RVE90" s="4"/>
      <c r="RVF90" s="4"/>
      <c r="RVG90" s="4"/>
      <c r="RVH90" s="4"/>
      <c r="RVI90" s="4"/>
      <c r="RVJ90" s="4"/>
      <c r="RVK90" s="4"/>
      <c r="RVL90" s="4"/>
      <c r="RVM90" s="4"/>
      <c r="RVN90" s="4"/>
      <c r="RVO90" s="4"/>
      <c r="RVP90" s="4"/>
      <c r="RVQ90" s="4"/>
      <c r="RVR90" s="4"/>
      <c r="RVS90" s="4"/>
      <c r="RVT90" s="4"/>
      <c r="RVU90" s="4"/>
      <c r="RVV90" s="4"/>
      <c r="RVW90" s="4"/>
      <c r="RVX90" s="4"/>
      <c r="RVY90" s="4"/>
      <c r="RVZ90" s="4"/>
      <c r="RWA90" s="4"/>
      <c r="RWB90" s="4"/>
      <c r="RWC90" s="4"/>
      <c r="RWD90" s="4"/>
      <c r="RWE90" s="4"/>
      <c r="RWF90" s="4"/>
      <c r="RWG90" s="4"/>
      <c r="RWH90" s="4"/>
      <c r="RWI90" s="4"/>
      <c r="RWJ90" s="4"/>
      <c r="RWK90" s="4"/>
      <c r="RWL90" s="4"/>
      <c r="RWM90" s="4"/>
      <c r="RWN90" s="4"/>
      <c r="RWO90" s="4"/>
      <c r="RWP90" s="4"/>
      <c r="RWQ90" s="4"/>
      <c r="RWR90" s="4"/>
      <c r="RWS90" s="4"/>
      <c r="RWT90" s="4"/>
      <c r="RWU90" s="4"/>
      <c r="RWV90" s="4"/>
      <c r="RWW90" s="4"/>
      <c r="RWX90" s="4"/>
      <c r="RWY90" s="4"/>
      <c r="RWZ90" s="4"/>
      <c r="RXA90" s="4"/>
      <c r="RXB90" s="4"/>
      <c r="RXC90" s="4"/>
      <c r="RXD90" s="4"/>
      <c r="RXE90" s="4"/>
      <c r="RXF90" s="4"/>
      <c r="RXG90" s="4"/>
      <c r="RXH90" s="4"/>
      <c r="RXI90" s="4"/>
      <c r="RXJ90" s="4"/>
      <c r="RXK90" s="4"/>
      <c r="RXL90" s="4"/>
      <c r="RXM90" s="4"/>
      <c r="RXN90" s="4"/>
      <c r="RXO90" s="4"/>
      <c r="RXP90" s="4"/>
      <c r="RXQ90" s="4"/>
      <c r="RXR90" s="4"/>
      <c r="RXS90" s="4"/>
      <c r="RXT90" s="4"/>
      <c r="RXU90" s="4"/>
      <c r="RXV90" s="4"/>
      <c r="RXW90" s="4"/>
      <c r="RXX90" s="4"/>
      <c r="RXY90" s="4"/>
      <c r="RXZ90" s="4"/>
      <c r="RYA90" s="4"/>
      <c r="RYB90" s="4"/>
      <c r="RYC90" s="4"/>
      <c r="RYD90" s="4"/>
      <c r="RYE90" s="4"/>
      <c r="RYF90" s="4"/>
      <c r="RYG90" s="4"/>
      <c r="RYH90" s="4"/>
      <c r="RYI90" s="4"/>
      <c r="RYJ90" s="4"/>
      <c r="RYK90" s="4"/>
      <c r="RYL90" s="4"/>
      <c r="RYM90" s="4"/>
      <c r="RYN90" s="4"/>
      <c r="RYO90" s="4"/>
      <c r="RYP90" s="4"/>
      <c r="RYQ90" s="4"/>
      <c r="RYR90" s="4"/>
      <c r="RYS90" s="4"/>
      <c r="RYT90" s="4"/>
      <c r="RYU90" s="4"/>
      <c r="RYV90" s="4"/>
      <c r="RYW90" s="4"/>
      <c r="RYX90" s="4"/>
      <c r="RYY90" s="4"/>
      <c r="RYZ90" s="4"/>
      <c r="RZA90" s="4"/>
      <c r="RZB90" s="4"/>
      <c r="RZC90" s="4"/>
      <c r="RZD90" s="4"/>
      <c r="RZE90" s="4"/>
      <c r="RZF90" s="4"/>
      <c r="RZG90" s="4"/>
      <c r="RZH90" s="4"/>
      <c r="RZI90" s="4"/>
      <c r="RZJ90" s="4"/>
      <c r="RZK90" s="4"/>
      <c r="RZL90" s="4"/>
      <c r="RZM90" s="4"/>
      <c r="RZN90" s="4"/>
      <c r="RZO90" s="4"/>
      <c r="RZP90" s="4"/>
      <c r="RZQ90" s="4"/>
      <c r="RZR90" s="4"/>
      <c r="RZS90" s="4"/>
      <c r="RZT90" s="4"/>
      <c r="RZU90" s="4"/>
      <c r="RZV90" s="4"/>
      <c r="RZW90" s="4"/>
      <c r="RZX90" s="4"/>
      <c r="RZY90" s="4"/>
      <c r="RZZ90" s="4"/>
      <c r="SAA90" s="4"/>
      <c r="SAB90" s="4"/>
      <c r="SAC90" s="4"/>
      <c r="SAD90" s="4"/>
      <c r="SAE90" s="4"/>
      <c r="SAF90" s="4"/>
      <c r="SAG90" s="4"/>
      <c r="SAH90" s="4"/>
      <c r="SAI90" s="4"/>
      <c r="SAJ90" s="4"/>
      <c r="SAK90" s="4"/>
      <c r="SAL90" s="4"/>
      <c r="SAM90" s="4"/>
      <c r="SAN90" s="4"/>
      <c r="SAO90" s="4"/>
      <c r="SAP90" s="4"/>
      <c r="SAQ90" s="4"/>
      <c r="SAR90" s="4"/>
      <c r="SAS90" s="4"/>
      <c r="SAT90" s="4"/>
      <c r="SAU90" s="4"/>
      <c r="SAV90" s="4"/>
      <c r="SAW90" s="4"/>
      <c r="SAX90" s="4"/>
      <c r="SAY90" s="4"/>
      <c r="SAZ90" s="4"/>
      <c r="SBA90" s="4"/>
      <c r="SBB90" s="4"/>
      <c r="SBC90" s="4"/>
      <c r="SBD90" s="4"/>
      <c r="SBE90" s="4"/>
      <c r="SBF90" s="4"/>
      <c r="SBG90" s="4"/>
      <c r="SBH90" s="4"/>
      <c r="SBI90" s="4"/>
      <c r="SBJ90" s="4"/>
      <c r="SBK90" s="4"/>
      <c r="SBL90" s="4"/>
      <c r="SBM90" s="4"/>
      <c r="SBN90" s="4"/>
      <c r="SBO90" s="4"/>
      <c r="SBP90" s="4"/>
      <c r="SBQ90" s="4"/>
      <c r="SBR90" s="4"/>
      <c r="SBS90" s="4"/>
      <c r="SBT90" s="4"/>
      <c r="SBU90" s="4"/>
      <c r="SBV90" s="4"/>
      <c r="SBW90" s="4"/>
      <c r="SBX90" s="4"/>
      <c r="SBY90" s="4"/>
      <c r="SBZ90" s="4"/>
      <c r="SCA90" s="4"/>
      <c r="SCB90" s="4"/>
      <c r="SCC90" s="4"/>
      <c r="SCD90" s="4"/>
      <c r="SCE90" s="4"/>
      <c r="SCF90" s="4"/>
      <c r="SCG90" s="4"/>
      <c r="SCH90" s="4"/>
      <c r="SCI90" s="4"/>
      <c r="SCJ90" s="4"/>
      <c r="SCK90" s="4"/>
      <c r="SCL90" s="4"/>
      <c r="SCM90" s="4"/>
      <c r="SCN90" s="4"/>
      <c r="SCO90" s="4"/>
      <c r="SCP90" s="4"/>
      <c r="SCQ90" s="4"/>
      <c r="SCR90" s="4"/>
      <c r="SCS90" s="4"/>
      <c r="SCT90" s="4"/>
      <c r="SCU90" s="4"/>
      <c r="SCV90" s="4"/>
      <c r="SCW90" s="4"/>
      <c r="SCX90" s="4"/>
      <c r="SCY90" s="4"/>
      <c r="SCZ90" s="4"/>
      <c r="SDA90" s="4"/>
      <c r="SDB90" s="4"/>
      <c r="SDC90" s="4"/>
      <c r="SDD90" s="4"/>
      <c r="SDE90" s="4"/>
      <c r="SDF90" s="4"/>
      <c r="SDG90" s="4"/>
      <c r="SDH90" s="4"/>
      <c r="SDI90" s="4"/>
      <c r="SDJ90" s="4"/>
      <c r="SDK90" s="4"/>
      <c r="SDL90" s="4"/>
      <c r="SDM90" s="4"/>
      <c r="SDN90" s="4"/>
      <c r="SDO90" s="4"/>
      <c r="SDP90" s="4"/>
      <c r="SDQ90" s="4"/>
      <c r="SDR90" s="4"/>
      <c r="SDS90" s="4"/>
      <c r="SDT90" s="4"/>
      <c r="SDU90" s="4"/>
      <c r="SDV90" s="4"/>
      <c r="SDW90" s="4"/>
      <c r="SDX90" s="4"/>
      <c r="SDY90" s="4"/>
      <c r="SDZ90" s="4"/>
      <c r="SEA90" s="4"/>
      <c r="SEB90" s="4"/>
      <c r="SEC90" s="4"/>
      <c r="SED90" s="4"/>
      <c r="SEE90" s="4"/>
      <c r="SEF90" s="4"/>
      <c r="SEG90" s="4"/>
      <c r="SEH90" s="4"/>
      <c r="SEI90" s="4"/>
      <c r="SEJ90" s="4"/>
      <c r="SEK90" s="4"/>
      <c r="SEL90" s="4"/>
      <c r="SEM90" s="4"/>
      <c r="SEN90" s="4"/>
      <c r="SEO90" s="4"/>
      <c r="SEP90" s="4"/>
      <c r="SEQ90" s="4"/>
      <c r="SER90" s="4"/>
      <c r="SES90" s="4"/>
      <c r="SET90" s="4"/>
      <c r="SEU90" s="4"/>
      <c r="SEV90" s="4"/>
      <c r="SEW90" s="4"/>
      <c r="SEX90" s="4"/>
      <c r="SEY90" s="4"/>
      <c r="SEZ90" s="4"/>
      <c r="SFA90" s="4"/>
      <c r="SFB90" s="4"/>
      <c r="SFC90" s="4"/>
      <c r="SFD90" s="4"/>
      <c r="SFE90" s="4"/>
      <c r="SFF90" s="4"/>
      <c r="SFG90" s="4"/>
      <c r="SFH90" s="4"/>
      <c r="SFI90" s="4"/>
      <c r="SFJ90" s="4"/>
      <c r="SFK90" s="4"/>
      <c r="SFL90" s="4"/>
      <c r="SFM90" s="4"/>
      <c r="SFN90" s="4"/>
      <c r="SFO90" s="4"/>
      <c r="SFP90" s="4"/>
      <c r="SFQ90" s="4"/>
      <c r="SFR90" s="4"/>
      <c r="SFS90" s="4"/>
      <c r="SFT90" s="4"/>
      <c r="SFU90" s="4"/>
      <c r="SFV90" s="4"/>
      <c r="SFW90" s="4"/>
      <c r="SFX90" s="4"/>
      <c r="SFY90" s="4"/>
      <c r="SFZ90" s="4"/>
      <c r="SGA90" s="4"/>
      <c r="SGB90" s="4"/>
      <c r="SGC90" s="4"/>
      <c r="SGD90" s="4"/>
      <c r="SGE90" s="4"/>
      <c r="SGF90" s="4"/>
      <c r="SGG90" s="4"/>
      <c r="SGH90" s="4"/>
      <c r="SGI90" s="4"/>
      <c r="SGJ90" s="4"/>
      <c r="SGK90" s="4"/>
      <c r="SGL90" s="4"/>
      <c r="SGM90" s="4"/>
      <c r="SGN90" s="4"/>
      <c r="SGO90" s="4"/>
      <c r="SGP90" s="4"/>
      <c r="SGQ90" s="4"/>
      <c r="SGR90" s="4"/>
      <c r="SGS90" s="4"/>
      <c r="SGT90" s="4"/>
      <c r="SGU90" s="4"/>
      <c r="SGV90" s="4"/>
      <c r="SGW90" s="4"/>
      <c r="SGX90" s="4"/>
      <c r="SGY90" s="4"/>
      <c r="SGZ90" s="4"/>
      <c r="SHA90" s="4"/>
      <c r="SHB90" s="4"/>
      <c r="SHC90" s="4"/>
      <c r="SHD90" s="4"/>
      <c r="SHE90" s="4"/>
      <c r="SHF90" s="4"/>
      <c r="SHG90" s="4"/>
      <c r="SHH90" s="4"/>
      <c r="SHI90" s="4"/>
      <c r="SHJ90" s="4"/>
      <c r="SHK90" s="4"/>
      <c r="SHL90" s="4"/>
      <c r="SHM90" s="4"/>
      <c r="SHN90" s="4"/>
      <c r="SHO90" s="4"/>
      <c r="SHP90" s="4"/>
      <c r="SHQ90" s="4"/>
      <c r="SHR90" s="4"/>
      <c r="SHS90" s="4"/>
      <c r="SHT90" s="4"/>
      <c r="SHU90" s="4"/>
      <c r="SHV90" s="4"/>
      <c r="SHW90" s="4"/>
      <c r="SHX90" s="4"/>
      <c r="SHY90" s="4"/>
      <c r="SHZ90" s="4"/>
      <c r="SIA90" s="4"/>
      <c r="SIB90" s="4"/>
      <c r="SIC90" s="4"/>
      <c r="SID90" s="4"/>
      <c r="SIE90" s="4"/>
      <c r="SIF90" s="4"/>
      <c r="SIG90" s="4"/>
      <c r="SIH90" s="4"/>
      <c r="SII90" s="4"/>
      <c r="SIJ90" s="4"/>
      <c r="SIK90" s="4"/>
      <c r="SIL90" s="4"/>
      <c r="SIM90" s="4"/>
      <c r="SIN90" s="4"/>
      <c r="SIO90" s="4"/>
      <c r="SIP90" s="4"/>
      <c r="SIQ90" s="4"/>
      <c r="SIR90" s="4"/>
      <c r="SIS90" s="4"/>
      <c r="SIT90" s="4"/>
      <c r="SIU90" s="4"/>
      <c r="SIV90" s="4"/>
      <c r="SIW90" s="4"/>
      <c r="SIX90" s="4"/>
      <c r="SIY90" s="4"/>
      <c r="SIZ90" s="4"/>
      <c r="SJA90" s="4"/>
      <c r="SJB90" s="4"/>
      <c r="SJC90" s="4"/>
      <c r="SJD90" s="4"/>
      <c r="SJE90" s="4"/>
      <c r="SJF90" s="4"/>
      <c r="SJG90" s="4"/>
      <c r="SJH90" s="4"/>
      <c r="SJI90" s="4"/>
      <c r="SJJ90" s="4"/>
      <c r="SJK90" s="4"/>
      <c r="SJL90" s="4"/>
      <c r="SJM90" s="4"/>
      <c r="SJN90" s="4"/>
      <c r="SJO90" s="4"/>
      <c r="SJP90" s="4"/>
      <c r="SJQ90" s="4"/>
      <c r="SJR90" s="4"/>
      <c r="SJS90" s="4"/>
      <c r="SJT90" s="4"/>
      <c r="SJU90" s="4"/>
      <c r="SJV90" s="4"/>
      <c r="SJW90" s="4"/>
      <c r="SJX90" s="4"/>
      <c r="SJY90" s="4"/>
      <c r="SJZ90" s="4"/>
      <c r="SKA90" s="4"/>
      <c r="SKB90" s="4"/>
      <c r="SKC90" s="4"/>
      <c r="SKD90" s="4"/>
      <c r="SKE90" s="4"/>
      <c r="SKF90" s="4"/>
      <c r="SKG90" s="4"/>
      <c r="SKH90" s="4"/>
      <c r="SKI90" s="4"/>
      <c r="SKJ90" s="4"/>
      <c r="SKK90" s="4"/>
      <c r="SKL90" s="4"/>
      <c r="SKM90" s="4"/>
      <c r="SKN90" s="4"/>
      <c r="SKO90" s="4"/>
      <c r="SKP90" s="4"/>
      <c r="SKQ90" s="4"/>
      <c r="SKR90" s="4"/>
      <c r="SKS90" s="4"/>
      <c r="SKT90" s="4"/>
      <c r="SKU90" s="4"/>
      <c r="SKV90" s="4"/>
      <c r="SKW90" s="4"/>
      <c r="SKX90" s="4"/>
      <c r="SKY90" s="4"/>
      <c r="SKZ90" s="4"/>
      <c r="SLA90" s="4"/>
      <c r="SLB90" s="4"/>
      <c r="SLC90" s="4"/>
      <c r="SLD90" s="4"/>
      <c r="SLE90" s="4"/>
      <c r="SLF90" s="4"/>
      <c r="SLG90" s="4"/>
      <c r="SLH90" s="4"/>
      <c r="SLI90" s="4"/>
      <c r="SLJ90" s="4"/>
      <c r="SLK90" s="4"/>
      <c r="SLL90" s="4"/>
      <c r="SLM90" s="4"/>
      <c r="SLN90" s="4"/>
      <c r="SLO90" s="4"/>
      <c r="SLP90" s="4"/>
      <c r="SLQ90" s="4"/>
      <c r="SLR90" s="4"/>
      <c r="SLS90" s="4"/>
      <c r="SLT90" s="4"/>
      <c r="SLU90" s="4"/>
      <c r="SLV90" s="4"/>
      <c r="SLW90" s="4"/>
      <c r="SLX90" s="4"/>
      <c r="SLY90" s="4"/>
      <c r="SLZ90" s="4"/>
      <c r="SMA90" s="4"/>
      <c r="SMB90" s="4"/>
      <c r="SMC90" s="4"/>
      <c r="SMD90" s="4"/>
      <c r="SME90" s="4"/>
      <c r="SMF90" s="4"/>
      <c r="SMG90" s="4"/>
      <c r="SMH90" s="4"/>
      <c r="SMI90" s="4"/>
      <c r="SMJ90" s="4"/>
      <c r="SMK90" s="4"/>
      <c r="SML90" s="4"/>
      <c r="SMM90" s="4"/>
      <c r="SMN90" s="4"/>
      <c r="SMO90" s="4"/>
      <c r="SMP90" s="4"/>
      <c r="SMQ90" s="4"/>
      <c r="SMR90" s="4"/>
      <c r="SMS90" s="4"/>
      <c r="SMT90" s="4"/>
      <c r="SMU90" s="4"/>
      <c r="SMV90" s="4"/>
      <c r="SMW90" s="4"/>
      <c r="SMX90" s="4"/>
      <c r="SMY90" s="4"/>
      <c r="SMZ90" s="4"/>
      <c r="SNA90" s="4"/>
      <c r="SNB90" s="4"/>
      <c r="SNC90" s="4"/>
      <c r="SND90" s="4"/>
      <c r="SNE90" s="4"/>
      <c r="SNF90" s="4"/>
      <c r="SNG90" s="4"/>
      <c r="SNH90" s="4"/>
      <c r="SNI90" s="4"/>
      <c r="SNJ90" s="4"/>
      <c r="SNK90" s="4"/>
      <c r="SNL90" s="4"/>
      <c r="SNM90" s="4"/>
      <c r="SNN90" s="4"/>
      <c r="SNO90" s="4"/>
      <c r="SNP90" s="4"/>
      <c r="SNQ90" s="4"/>
      <c r="SNR90" s="4"/>
      <c r="SNS90" s="4"/>
      <c r="SNT90" s="4"/>
      <c r="SNU90" s="4"/>
      <c r="SNV90" s="4"/>
      <c r="SNW90" s="4"/>
      <c r="SNX90" s="4"/>
      <c r="SNY90" s="4"/>
      <c r="SNZ90" s="4"/>
      <c r="SOA90" s="4"/>
      <c r="SOB90" s="4"/>
      <c r="SOC90" s="4"/>
      <c r="SOD90" s="4"/>
      <c r="SOE90" s="4"/>
      <c r="SOF90" s="4"/>
      <c r="SOG90" s="4"/>
      <c r="SOH90" s="4"/>
      <c r="SOI90" s="4"/>
      <c r="SOJ90" s="4"/>
      <c r="SOK90" s="4"/>
      <c r="SOL90" s="4"/>
      <c r="SOM90" s="4"/>
      <c r="SON90" s="4"/>
      <c r="SOO90" s="4"/>
      <c r="SOP90" s="4"/>
      <c r="SOQ90" s="4"/>
      <c r="SOR90" s="4"/>
      <c r="SOS90" s="4"/>
      <c r="SOT90" s="4"/>
      <c r="SOU90" s="4"/>
      <c r="SOV90" s="4"/>
      <c r="SOW90" s="4"/>
      <c r="SOX90" s="4"/>
      <c r="SOY90" s="4"/>
      <c r="SOZ90" s="4"/>
      <c r="SPA90" s="4"/>
      <c r="SPB90" s="4"/>
      <c r="SPC90" s="4"/>
      <c r="SPD90" s="4"/>
      <c r="SPE90" s="4"/>
      <c r="SPF90" s="4"/>
      <c r="SPG90" s="4"/>
      <c r="SPH90" s="4"/>
      <c r="SPI90" s="4"/>
      <c r="SPJ90" s="4"/>
      <c r="SPK90" s="4"/>
      <c r="SPL90" s="4"/>
      <c r="SPM90" s="4"/>
      <c r="SPN90" s="4"/>
      <c r="SPO90" s="4"/>
      <c r="SPP90" s="4"/>
      <c r="SPQ90" s="4"/>
      <c r="SPR90" s="4"/>
      <c r="SPS90" s="4"/>
      <c r="SPT90" s="4"/>
      <c r="SPU90" s="4"/>
      <c r="SPV90" s="4"/>
      <c r="SPW90" s="4"/>
      <c r="SPX90" s="4"/>
      <c r="SPY90" s="4"/>
      <c r="SPZ90" s="4"/>
      <c r="SQA90" s="4"/>
      <c r="SQB90" s="4"/>
      <c r="SQC90" s="4"/>
      <c r="SQD90" s="4"/>
      <c r="SQE90" s="4"/>
      <c r="SQF90" s="4"/>
      <c r="SQG90" s="4"/>
      <c r="SQH90" s="4"/>
      <c r="SQI90" s="4"/>
      <c r="SQJ90" s="4"/>
      <c r="SQK90" s="4"/>
      <c r="SQL90" s="4"/>
      <c r="SQM90" s="4"/>
      <c r="SQN90" s="4"/>
      <c r="SQO90" s="4"/>
      <c r="SQP90" s="4"/>
      <c r="SQQ90" s="4"/>
      <c r="SQR90" s="4"/>
      <c r="SQS90" s="4"/>
      <c r="SQT90" s="4"/>
      <c r="SQU90" s="4"/>
      <c r="SQV90" s="4"/>
      <c r="SQW90" s="4"/>
      <c r="SQX90" s="4"/>
      <c r="SQY90" s="4"/>
      <c r="SQZ90" s="4"/>
      <c r="SRA90" s="4"/>
      <c r="SRB90" s="4"/>
      <c r="SRC90" s="4"/>
      <c r="SRD90" s="4"/>
      <c r="SRE90" s="4"/>
      <c r="SRF90" s="4"/>
      <c r="SRG90" s="4"/>
      <c r="SRH90" s="4"/>
      <c r="SRI90" s="4"/>
      <c r="SRJ90" s="4"/>
      <c r="SRK90" s="4"/>
      <c r="SRL90" s="4"/>
      <c r="SRM90" s="4"/>
      <c r="SRN90" s="4"/>
      <c r="SRO90" s="4"/>
      <c r="SRP90" s="4"/>
      <c r="SRQ90" s="4"/>
      <c r="SRR90" s="4"/>
      <c r="SRS90" s="4"/>
      <c r="SRT90" s="4"/>
      <c r="SRU90" s="4"/>
      <c r="SRV90" s="4"/>
      <c r="SRW90" s="4"/>
      <c r="SRX90" s="4"/>
      <c r="SRY90" s="4"/>
      <c r="SRZ90" s="4"/>
      <c r="SSA90" s="4"/>
      <c r="SSB90" s="4"/>
      <c r="SSC90" s="4"/>
      <c r="SSD90" s="4"/>
      <c r="SSE90" s="4"/>
      <c r="SSF90" s="4"/>
      <c r="SSG90" s="4"/>
      <c r="SSH90" s="4"/>
      <c r="SSI90" s="4"/>
      <c r="SSJ90" s="4"/>
      <c r="SSK90" s="4"/>
      <c r="SSL90" s="4"/>
      <c r="SSM90" s="4"/>
      <c r="SSN90" s="4"/>
      <c r="SSO90" s="4"/>
      <c r="SSP90" s="4"/>
      <c r="SSQ90" s="4"/>
      <c r="SSR90" s="4"/>
      <c r="SSS90" s="4"/>
      <c r="SST90" s="4"/>
      <c r="SSU90" s="4"/>
      <c r="SSV90" s="4"/>
      <c r="SSW90" s="4"/>
      <c r="SSX90" s="4"/>
      <c r="SSY90" s="4"/>
      <c r="SSZ90" s="4"/>
      <c r="STA90" s="4"/>
      <c r="STB90" s="4"/>
      <c r="STC90" s="4"/>
      <c r="STD90" s="4"/>
      <c r="STE90" s="4"/>
      <c r="STF90" s="4"/>
      <c r="STG90" s="4"/>
      <c r="STH90" s="4"/>
      <c r="STI90" s="4"/>
      <c r="STJ90" s="4"/>
      <c r="STK90" s="4"/>
      <c r="STL90" s="4"/>
      <c r="STM90" s="4"/>
      <c r="STN90" s="4"/>
      <c r="STO90" s="4"/>
      <c r="STP90" s="4"/>
      <c r="STQ90" s="4"/>
      <c r="STR90" s="4"/>
      <c r="STS90" s="4"/>
      <c r="STT90" s="4"/>
      <c r="STU90" s="4"/>
      <c r="STV90" s="4"/>
      <c r="STW90" s="4"/>
      <c r="STX90" s="4"/>
      <c r="STY90" s="4"/>
      <c r="STZ90" s="4"/>
      <c r="SUA90" s="4"/>
      <c r="SUB90" s="4"/>
      <c r="SUC90" s="4"/>
      <c r="SUD90" s="4"/>
      <c r="SUE90" s="4"/>
      <c r="SUF90" s="4"/>
      <c r="SUG90" s="4"/>
      <c r="SUH90" s="4"/>
      <c r="SUI90" s="4"/>
      <c r="SUJ90" s="4"/>
      <c r="SUK90" s="4"/>
      <c r="SUL90" s="4"/>
      <c r="SUM90" s="4"/>
      <c r="SUN90" s="4"/>
      <c r="SUO90" s="4"/>
      <c r="SUP90" s="4"/>
      <c r="SUQ90" s="4"/>
      <c r="SUR90" s="4"/>
      <c r="SUS90" s="4"/>
      <c r="SUT90" s="4"/>
      <c r="SUU90" s="4"/>
      <c r="SUV90" s="4"/>
      <c r="SUW90" s="4"/>
      <c r="SUX90" s="4"/>
      <c r="SUY90" s="4"/>
      <c r="SUZ90" s="4"/>
      <c r="SVA90" s="4"/>
      <c r="SVB90" s="4"/>
      <c r="SVC90" s="4"/>
      <c r="SVD90" s="4"/>
      <c r="SVE90" s="4"/>
      <c r="SVF90" s="4"/>
      <c r="SVG90" s="4"/>
      <c r="SVH90" s="4"/>
      <c r="SVI90" s="4"/>
      <c r="SVJ90" s="4"/>
      <c r="SVK90" s="4"/>
      <c r="SVL90" s="4"/>
      <c r="SVM90" s="4"/>
      <c r="SVN90" s="4"/>
      <c r="SVO90" s="4"/>
      <c r="SVP90" s="4"/>
      <c r="SVQ90" s="4"/>
      <c r="SVR90" s="4"/>
      <c r="SVS90" s="4"/>
      <c r="SVT90" s="4"/>
      <c r="SVU90" s="4"/>
      <c r="SVV90" s="4"/>
      <c r="SVW90" s="4"/>
      <c r="SVX90" s="4"/>
      <c r="SVY90" s="4"/>
      <c r="SVZ90" s="4"/>
      <c r="SWA90" s="4"/>
      <c r="SWB90" s="4"/>
      <c r="SWC90" s="4"/>
      <c r="SWD90" s="4"/>
      <c r="SWE90" s="4"/>
      <c r="SWF90" s="4"/>
      <c r="SWG90" s="4"/>
      <c r="SWH90" s="4"/>
      <c r="SWI90" s="4"/>
      <c r="SWJ90" s="4"/>
      <c r="SWK90" s="4"/>
      <c r="SWL90" s="4"/>
      <c r="SWM90" s="4"/>
      <c r="SWN90" s="4"/>
      <c r="SWO90" s="4"/>
      <c r="SWP90" s="4"/>
      <c r="SWQ90" s="4"/>
      <c r="SWR90" s="4"/>
      <c r="SWS90" s="4"/>
      <c r="SWT90" s="4"/>
      <c r="SWU90" s="4"/>
      <c r="SWV90" s="4"/>
      <c r="SWW90" s="4"/>
      <c r="SWX90" s="4"/>
      <c r="SWY90" s="4"/>
      <c r="SWZ90" s="4"/>
      <c r="SXA90" s="4"/>
      <c r="SXB90" s="4"/>
      <c r="SXC90" s="4"/>
      <c r="SXD90" s="4"/>
      <c r="SXE90" s="4"/>
      <c r="SXF90" s="4"/>
      <c r="SXG90" s="4"/>
      <c r="SXH90" s="4"/>
      <c r="SXI90" s="4"/>
      <c r="SXJ90" s="4"/>
      <c r="SXK90" s="4"/>
      <c r="SXL90" s="4"/>
      <c r="SXM90" s="4"/>
      <c r="SXN90" s="4"/>
      <c r="SXO90" s="4"/>
      <c r="SXP90" s="4"/>
      <c r="SXQ90" s="4"/>
      <c r="SXR90" s="4"/>
      <c r="SXS90" s="4"/>
      <c r="SXT90" s="4"/>
      <c r="SXU90" s="4"/>
      <c r="SXV90" s="4"/>
      <c r="SXW90" s="4"/>
      <c r="SXX90" s="4"/>
      <c r="SXY90" s="4"/>
      <c r="SXZ90" s="4"/>
      <c r="SYA90" s="4"/>
      <c r="SYB90" s="4"/>
      <c r="SYC90" s="4"/>
      <c r="SYD90" s="4"/>
      <c r="SYE90" s="4"/>
      <c r="SYF90" s="4"/>
      <c r="SYG90" s="4"/>
      <c r="SYH90" s="4"/>
      <c r="SYI90" s="4"/>
      <c r="SYJ90" s="4"/>
      <c r="SYK90" s="4"/>
      <c r="SYL90" s="4"/>
      <c r="SYM90" s="4"/>
      <c r="SYN90" s="4"/>
      <c r="SYO90" s="4"/>
      <c r="SYP90" s="4"/>
      <c r="SYQ90" s="4"/>
      <c r="SYR90" s="4"/>
      <c r="SYS90" s="4"/>
      <c r="SYT90" s="4"/>
      <c r="SYU90" s="4"/>
      <c r="SYV90" s="4"/>
      <c r="SYW90" s="4"/>
      <c r="SYX90" s="4"/>
      <c r="SYY90" s="4"/>
      <c r="SYZ90" s="4"/>
      <c r="SZA90" s="4"/>
      <c r="SZB90" s="4"/>
      <c r="SZC90" s="4"/>
      <c r="SZD90" s="4"/>
      <c r="SZE90" s="4"/>
      <c r="SZF90" s="4"/>
      <c r="SZG90" s="4"/>
      <c r="SZH90" s="4"/>
      <c r="SZI90" s="4"/>
      <c r="SZJ90" s="4"/>
      <c r="SZK90" s="4"/>
      <c r="SZL90" s="4"/>
      <c r="SZM90" s="4"/>
      <c r="SZN90" s="4"/>
      <c r="SZO90" s="4"/>
      <c r="SZP90" s="4"/>
      <c r="SZQ90" s="4"/>
      <c r="SZR90" s="4"/>
      <c r="SZS90" s="4"/>
      <c r="SZT90" s="4"/>
      <c r="SZU90" s="4"/>
      <c r="SZV90" s="4"/>
      <c r="SZW90" s="4"/>
      <c r="SZX90" s="4"/>
      <c r="SZY90" s="4"/>
      <c r="SZZ90" s="4"/>
      <c r="TAA90" s="4"/>
      <c r="TAB90" s="4"/>
      <c r="TAC90" s="4"/>
      <c r="TAD90" s="4"/>
      <c r="TAE90" s="4"/>
      <c r="TAF90" s="4"/>
      <c r="TAG90" s="4"/>
      <c r="TAH90" s="4"/>
      <c r="TAI90" s="4"/>
      <c r="TAJ90" s="4"/>
      <c r="TAK90" s="4"/>
      <c r="TAL90" s="4"/>
      <c r="TAM90" s="4"/>
      <c r="TAN90" s="4"/>
      <c r="TAO90" s="4"/>
      <c r="TAP90" s="4"/>
      <c r="TAQ90" s="4"/>
      <c r="TAR90" s="4"/>
      <c r="TAS90" s="4"/>
      <c r="TAT90" s="4"/>
      <c r="TAU90" s="4"/>
      <c r="TAV90" s="4"/>
      <c r="TAW90" s="4"/>
      <c r="TAX90" s="4"/>
      <c r="TAY90" s="4"/>
      <c r="TAZ90" s="4"/>
      <c r="TBA90" s="4"/>
      <c r="TBB90" s="4"/>
      <c r="TBC90" s="4"/>
      <c r="TBD90" s="4"/>
      <c r="TBE90" s="4"/>
      <c r="TBF90" s="4"/>
      <c r="TBG90" s="4"/>
      <c r="TBH90" s="4"/>
      <c r="TBI90" s="4"/>
      <c r="TBJ90" s="4"/>
      <c r="TBK90" s="4"/>
      <c r="TBL90" s="4"/>
      <c r="TBM90" s="4"/>
      <c r="TBN90" s="4"/>
      <c r="TBO90" s="4"/>
      <c r="TBP90" s="4"/>
      <c r="TBQ90" s="4"/>
      <c r="TBR90" s="4"/>
      <c r="TBS90" s="4"/>
      <c r="TBT90" s="4"/>
      <c r="TBU90" s="4"/>
      <c r="TBV90" s="4"/>
      <c r="TBW90" s="4"/>
      <c r="TBX90" s="4"/>
      <c r="TBY90" s="4"/>
      <c r="TBZ90" s="4"/>
      <c r="TCA90" s="4"/>
      <c r="TCB90" s="4"/>
      <c r="TCC90" s="4"/>
      <c r="TCD90" s="4"/>
      <c r="TCE90" s="4"/>
      <c r="TCF90" s="4"/>
      <c r="TCG90" s="4"/>
      <c r="TCH90" s="4"/>
      <c r="TCI90" s="4"/>
      <c r="TCJ90" s="4"/>
      <c r="TCK90" s="4"/>
      <c r="TCL90" s="4"/>
      <c r="TCM90" s="4"/>
      <c r="TCN90" s="4"/>
      <c r="TCO90" s="4"/>
      <c r="TCP90" s="4"/>
      <c r="TCQ90" s="4"/>
      <c r="TCR90" s="4"/>
      <c r="TCS90" s="4"/>
      <c r="TCT90" s="4"/>
      <c r="TCU90" s="4"/>
      <c r="TCV90" s="4"/>
      <c r="TCW90" s="4"/>
      <c r="TCX90" s="4"/>
      <c r="TCY90" s="4"/>
      <c r="TCZ90" s="4"/>
      <c r="TDA90" s="4"/>
      <c r="TDB90" s="4"/>
      <c r="TDC90" s="4"/>
      <c r="TDD90" s="4"/>
      <c r="TDE90" s="4"/>
      <c r="TDF90" s="4"/>
      <c r="TDG90" s="4"/>
      <c r="TDH90" s="4"/>
      <c r="TDI90" s="4"/>
      <c r="TDJ90" s="4"/>
      <c r="TDK90" s="4"/>
      <c r="TDL90" s="4"/>
      <c r="TDM90" s="4"/>
      <c r="TDN90" s="4"/>
      <c r="TDO90" s="4"/>
      <c r="TDP90" s="4"/>
      <c r="TDQ90" s="4"/>
      <c r="TDR90" s="4"/>
      <c r="TDS90" s="4"/>
      <c r="TDT90" s="4"/>
      <c r="TDU90" s="4"/>
      <c r="TDV90" s="4"/>
      <c r="TDW90" s="4"/>
      <c r="TDX90" s="4"/>
      <c r="TDY90" s="4"/>
      <c r="TDZ90" s="4"/>
      <c r="TEA90" s="4"/>
      <c r="TEB90" s="4"/>
      <c r="TEC90" s="4"/>
      <c r="TED90" s="4"/>
      <c r="TEE90" s="4"/>
      <c r="TEF90" s="4"/>
      <c r="TEG90" s="4"/>
      <c r="TEH90" s="4"/>
      <c r="TEI90" s="4"/>
      <c r="TEJ90" s="4"/>
      <c r="TEK90" s="4"/>
      <c r="TEL90" s="4"/>
      <c r="TEM90" s="4"/>
      <c r="TEN90" s="4"/>
      <c r="TEO90" s="4"/>
      <c r="TEP90" s="4"/>
      <c r="TEQ90" s="4"/>
      <c r="TER90" s="4"/>
      <c r="TES90" s="4"/>
      <c r="TET90" s="4"/>
      <c r="TEU90" s="4"/>
      <c r="TEV90" s="4"/>
      <c r="TEW90" s="4"/>
      <c r="TEX90" s="4"/>
      <c r="TEY90" s="4"/>
      <c r="TEZ90" s="4"/>
      <c r="TFA90" s="4"/>
      <c r="TFB90" s="4"/>
      <c r="TFC90" s="4"/>
      <c r="TFD90" s="4"/>
      <c r="TFE90" s="4"/>
      <c r="TFF90" s="4"/>
      <c r="TFG90" s="4"/>
      <c r="TFH90" s="4"/>
      <c r="TFI90" s="4"/>
      <c r="TFJ90" s="4"/>
      <c r="TFK90" s="4"/>
      <c r="TFL90" s="4"/>
      <c r="TFM90" s="4"/>
      <c r="TFN90" s="4"/>
      <c r="TFO90" s="4"/>
      <c r="TFP90" s="4"/>
      <c r="TFQ90" s="4"/>
      <c r="TFR90" s="4"/>
      <c r="TFS90" s="4"/>
      <c r="TFT90" s="4"/>
      <c r="TFU90" s="4"/>
      <c r="TFV90" s="4"/>
      <c r="TFW90" s="4"/>
      <c r="TFX90" s="4"/>
      <c r="TFY90" s="4"/>
      <c r="TFZ90" s="4"/>
      <c r="TGA90" s="4"/>
      <c r="TGB90" s="4"/>
      <c r="TGC90" s="4"/>
      <c r="TGD90" s="4"/>
      <c r="TGE90" s="4"/>
      <c r="TGF90" s="4"/>
      <c r="TGG90" s="4"/>
      <c r="TGH90" s="4"/>
      <c r="TGI90" s="4"/>
      <c r="TGJ90" s="4"/>
      <c r="TGK90" s="4"/>
      <c r="TGL90" s="4"/>
      <c r="TGM90" s="4"/>
      <c r="TGN90" s="4"/>
      <c r="TGO90" s="4"/>
      <c r="TGP90" s="4"/>
      <c r="TGQ90" s="4"/>
      <c r="TGR90" s="4"/>
      <c r="TGS90" s="4"/>
      <c r="TGT90" s="4"/>
      <c r="TGU90" s="4"/>
      <c r="TGV90" s="4"/>
      <c r="TGW90" s="4"/>
      <c r="TGX90" s="4"/>
      <c r="TGY90" s="4"/>
      <c r="TGZ90" s="4"/>
      <c r="THA90" s="4"/>
      <c r="THB90" s="4"/>
      <c r="THC90" s="4"/>
      <c r="THD90" s="4"/>
      <c r="THE90" s="4"/>
      <c r="THF90" s="4"/>
      <c r="THG90" s="4"/>
      <c r="THH90" s="4"/>
      <c r="THI90" s="4"/>
      <c r="THJ90" s="4"/>
      <c r="THK90" s="4"/>
      <c r="THL90" s="4"/>
      <c r="THM90" s="4"/>
      <c r="THN90" s="4"/>
      <c r="THO90" s="4"/>
      <c r="THP90" s="4"/>
      <c r="THQ90" s="4"/>
      <c r="THR90" s="4"/>
      <c r="THS90" s="4"/>
      <c r="THT90" s="4"/>
      <c r="THU90" s="4"/>
      <c r="THV90" s="4"/>
      <c r="THW90" s="4"/>
      <c r="THX90" s="4"/>
      <c r="THY90" s="4"/>
      <c r="THZ90" s="4"/>
      <c r="TIA90" s="4"/>
      <c r="TIB90" s="4"/>
      <c r="TIC90" s="4"/>
      <c r="TID90" s="4"/>
      <c r="TIE90" s="4"/>
      <c r="TIF90" s="4"/>
      <c r="TIG90" s="4"/>
      <c r="TIH90" s="4"/>
      <c r="TII90" s="4"/>
      <c r="TIJ90" s="4"/>
      <c r="TIK90" s="4"/>
      <c r="TIL90" s="4"/>
      <c r="TIM90" s="4"/>
      <c r="TIN90" s="4"/>
      <c r="TIO90" s="4"/>
      <c r="TIP90" s="4"/>
      <c r="TIQ90" s="4"/>
      <c r="TIR90" s="4"/>
      <c r="TIS90" s="4"/>
      <c r="TIT90" s="4"/>
      <c r="TIU90" s="4"/>
      <c r="TIV90" s="4"/>
      <c r="TIW90" s="4"/>
      <c r="TIX90" s="4"/>
      <c r="TIY90" s="4"/>
      <c r="TIZ90" s="4"/>
      <c r="TJA90" s="4"/>
      <c r="TJB90" s="4"/>
      <c r="TJC90" s="4"/>
      <c r="TJD90" s="4"/>
      <c r="TJE90" s="4"/>
      <c r="TJF90" s="4"/>
      <c r="TJG90" s="4"/>
      <c r="TJH90" s="4"/>
      <c r="TJI90" s="4"/>
      <c r="TJJ90" s="4"/>
      <c r="TJK90" s="4"/>
      <c r="TJL90" s="4"/>
      <c r="TJM90" s="4"/>
      <c r="TJN90" s="4"/>
      <c r="TJO90" s="4"/>
      <c r="TJP90" s="4"/>
      <c r="TJQ90" s="4"/>
      <c r="TJR90" s="4"/>
      <c r="TJS90" s="4"/>
      <c r="TJT90" s="4"/>
      <c r="TJU90" s="4"/>
      <c r="TJV90" s="4"/>
      <c r="TJW90" s="4"/>
      <c r="TJX90" s="4"/>
      <c r="TJY90" s="4"/>
      <c r="TJZ90" s="4"/>
      <c r="TKA90" s="4"/>
      <c r="TKB90" s="4"/>
      <c r="TKC90" s="4"/>
      <c r="TKD90" s="4"/>
      <c r="TKE90" s="4"/>
      <c r="TKF90" s="4"/>
      <c r="TKG90" s="4"/>
      <c r="TKH90" s="4"/>
      <c r="TKI90" s="4"/>
      <c r="TKJ90" s="4"/>
      <c r="TKK90" s="4"/>
      <c r="TKL90" s="4"/>
      <c r="TKM90" s="4"/>
      <c r="TKN90" s="4"/>
      <c r="TKO90" s="4"/>
      <c r="TKP90" s="4"/>
      <c r="TKQ90" s="4"/>
      <c r="TKR90" s="4"/>
      <c r="TKS90" s="4"/>
      <c r="TKT90" s="4"/>
      <c r="TKU90" s="4"/>
      <c r="TKV90" s="4"/>
      <c r="TKW90" s="4"/>
      <c r="TKX90" s="4"/>
      <c r="TKY90" s="4"/>
      <c r="TKZ90" s="4"/>
      <c r="TLA90" s="4"/>
      <c r="TLB90" s="4"/>
      <c r="TLC90" s="4"/>
      <c r="TLD90" s="4"/>
      <c r="TLE90" s="4"/>
      <c r="TLF90" s="4"/>
      <c r="TLG90" s="4"/>
      <c r="TLH90" s="4"/>
      <c r="TLI90" s="4"/>
      <c r="TLJ90" s="4"/>
      <c r="TLK90" s="4"/>
      <c r="TLL90" s="4"/>
      <c r="TLM90" s="4"/>
      <c r="TLN90" s="4"/>
      <c r="TLO90" s="4"/>
      <c r="TLP90" s="4"/>
      <c r="TLQ90" s="4"/>
      <c r="TLR90" s="4"/>
      <c r="TLS90" s="4"/>
      <c r="TLT90" s="4"/>
      <c r="TLU90" s="4"/>
      <c r="TLV90" s="4"/>
      <c r="TLW90" s="4"/>
      <c r="TLX90" s="4"/>
      <c r="TLY90" s="4"/>
      <c r="TLZ90" s="4"/>
      <c r="TMA90" s="4"/>
      <c r="TMB90" s="4"/>
      <c r="TMC90" s="4"/>
      <c r="TMD90" s="4"/>
      <c r="TME90" s="4"/>
      <c r="TMF90" s="4"/>
      <c r="TMG90" s="4"/>
      <c r="TMH90" s="4"/>
      <c r="TMI90" s="4"/>
      <c r="TMJ90" s="4"/>
      <c r="TMK90" s="4"/>
      <c r="TML90" s="4"/>
      <c r="TMM90" s="4"/>
      <c r="TMN90" s="4"/>
      <c r="TMO90" s="4"/>
      <c r="TMP90" s="4"/>
      <c r="TMQ90" s="4"/>
      <c r="TMR90" s="4"/>
      <c r="TMS90" s="4"/>
      <c r="TMT90" s="4"/>
      <c r="TMU90" s="4"/>
      <c r="TMV90" s="4"/>
      <c r="TMW90" s="4"/>
      <c r="TMX90" s="4"/>
      <c r="TMY90" s="4"/>
      <c r="TMZ90" s="4"/>
      <c r="TNA90" s="4"/>
      <c r="TNB90" s="4"/>
      <c r="TNC90" s="4"/>
      <c r="TND90" s="4"/>
      <c r="TNE90" s="4"/>
      <c r="TNF90" s="4"/>
      <c r="TNG90" s="4"/>
      <c r="TNH90" s="4"/>
      <c r="TNI90" s="4"/>
      <c r="TNJ90" s="4"/>
      <c r="TNK90" s="4"/>
      <c r="TNL90" s="4"/>
      <c r="TNM90" s="4"/>
      <c r="TNN90" s="4"/>
      <c r="TNO90" s="4"/>
      <c r="TNP90" s="4"/>
      <c r="TNQ90" s="4"/>
      <c r="TNR90" s="4"/>
      <c r="TNS90" s="4"/>
      <c r="TNT90" s="4"/>
      <c r="TNU90" s="4"/>
      <c r="TNV90" s="4"/>
      <c r="TNW90" s="4"/>
      <c r="TNX90" s="4"/>
      <c r="TNY90" s="4"/>
      <c r="TNZ90" s="4"/>
      <c r="TOA90" s="4"/>
      <c r="TOB90" s="4"/>
      <c r="TOC90" s="4"/>
      <c r="TOD90" s="4"/>
      <c r="TOE90" s="4"/>
      <c r="TOF90" s="4"/>
      <c r="TOG90" s="4"/>
      <c r="TOH90" s="4"/>
      <c r="TOI90" s="4"/>
      <c r="TOJ90" s="4"/>
      <c r="TOK90" s="4"/>
      <c r="TOL90" s="4"/>
      <c r="TOM90" s="4"/>
      <c r="TON90" s="4"/>
      <c r="TOO90" s="4"/>
      <c r="TOP90" s="4"/>
      <c r="TOQ90" s="4"/>
      <c r="TOR90" s="4"/>
      <c r="TOS90" s="4"/>
      <c r="TOT90" s="4"/>
      <c r="TOU90" s="4"/>
      <c r="TOV90" s="4"/>
      <c r="TOW90" s="4"/>
      <c r="TOX90" s="4"/>
      <c r="TOY90" s="4"/>
      <c r="TOZ90" s="4"/>
      <c r="TPA90" s="4"/>
      <c r="TPB90" s="4"/>
      <c r="TPC90" s="4"/>
      <c r="TPD90" s="4"/>
      <c r="TPE90" s="4"/>
      <c r="TPF90" s="4"/>
      <c r="TPG90" s="4"/>
      <c r="TPH90" s="4"/>
      <c r="TPI90" s="4"/>
      <c r="TPJ90" s="4"/>
      <c r="TPK90" s="4"/>
      <c r="TPL90" s="4"/>
      <c r="TPM90" s="4"/>
      <c r="TPN90" s="4"/>
      <c r="TPO90" s="4"/>
      <c r="TPP90" s="4"/>
      <c r="TPQ90" s="4"/>
      <c r="TPR90" s="4"/>
      <c r="TPS90" s="4"/>
      <c r="TPT90" s="4"/>
      <c r="TPU90" s="4"/>
      <c r="TPV90" s="4"/>
      <c r="TPW90" s="4"/>
      <c r="TPX90" s="4"/>
      <c r="TPY90" s="4"/>
      <c r="TPZ90" s="4"/>
      <c r="TQA90" s="4"/>
      <c r="TQB90" s="4"/>
      <c r="TQC90" s="4"/>
      <c r="TQD90" s="4"/>
      <c r="TQE90" s="4"/>
      <c r="TQF90" s="4"/>
      <c r="TQG90" s="4"/>
      <c r="TQH90" s="4"/>
      <c r="TQI90" s="4"/>
      <c r="TQJ90" s="4"/>
      <c r="TQK90" s="4"/>
      <c r="TQL90" s="4"/>
      <c r="TQM90" s="4"/>
      <c r="TQN90" s="4"/>
      <c r="TQO90" s="4"/>
      <c r="TQP90" s="4"/>
      <c r="TQQ90" s="4"/>
      <c r="TQR90" s="4"/>
      <c r="TQS90" s="4"/>
      <c r="TQT90" s="4"/>
      <c r="TQU90" s="4"/>
      <c r="TQV90" s="4"/>
      <c r="TQW90" s="4"/>
      <c r="TQX90" s="4"/>
      <c r="TQY90" s="4"/>
      <c r="TQZ90" s="4"/>
      <c r="TRA90" s="4"/>
      <c r="TRB90" s="4"/>
      <c r="TRC90" s="4"/>
      <c r="TRD90" s="4"/>
      <c r="TRE90" s="4"/>
      <c r="TRF90" s="4"/>
      <c r="TRG90" s="4"/>
      <c r="TRH90" s="4"/>
      <c r="TRI90" s="4"/>
      <c r="TRJ90" s="4"/>
      <c r="TRK90" s="4"/>
      <c r="TRL90" s="4"/>
      <c r="TRM90" s="4"/>
      <c r="TRN90" s="4"/>
      <c r="TRO90" s="4"/>
      <c r="TRP90" s="4"/>
      <c r="TRQ90" s="4"/>
      <c r="TRR90" s="4"/>
      <c r="TRS90" s="4"/>
      <c r="TRT90" s="4"/>
      <c r="TRU90" s="4"/>
      <c r="TRV90" s="4"/>
      <c r="TRW90" s="4"/>
      <c r="TRX90" s="4"/>
      <c r="TRY90" s="4"/>
      <c r="TRZ90" s="4"/>
      <c r="TSA90" s="4"/>
      <c r="TSB90" s="4"/>
      <c r="TSC90" s="4"/>
      <c r="TSD90" s="4"/>
      <c r="TSE90" s="4"/>
      <c r="TSF90" s="4"/>
      <c r="TSG90" s="4"/>
      <c r="TSH90" s="4"/>
      <c r="TSI90" s="4"/>
      <c r="TSJ90" s="4"/>
      <c r="TSK90" s="4"/>
      <c r="TSL90" s="4"/>
      <c r="TSM90" s="4"/>
      <c r="TSN90" s="4"/>
      <c r="TSO90" s="4"/>
      <c r="TSP90" s="4"/>
      <c r="TSQ90" s="4"/>
      <c r="TSR90" s="4"/>
      <c r="TSS90" s="4"/>
      <c r="TST90" s="4"/>
      <c r="TSU90" s="4"/>
      <c r="TSV90" s="4"/>
      <c r="TSW90" s="4"/>
      <c r="TSX90" s="4"/>
      <c r="TSY90" s="4"/>
      <c r="TSZ90" s="4"/>
      <c r="TTA90" s="4"/>
      <c r="TTB90" s="4"/>
      <c r="TTC90" s="4"/>
      <c r="TTD90" s="4"/>
      <c r="TTE90" s="4"/>
      <c r="TTF90" s="4"/>
      <c r="TTG90" s="4"/>
      <c r="TTH90" s="4"/>
      <c r="TTI90" s="4"/>
      <c r="TTJ90" s="4"/>
      <c r="TTK90" s="4"/>
      <c r="TTL90" s="4"/>
      <c r="TTM90" s="4"/>
      <c r="TTN90" s="4"/>
      <c r="TTO90" s="4"/>
      <c r="TTP90" s="4"/>
      <c r="TTQ90" s="4"/>
      <c r="TTR90" s="4"/>
      <c r="TTS90" s="4"/>
      <c r="TTT90" s="4"/>
      <c r="TTU90" s="4"/>
      <c r="TTV90" s="4"/>
      <c r="TTW90" s="4"/>
      <c r="TTX90" s="4"/>
      <c r="TTY90" s="4"/>
      <c r="TTZ90" s="4"/>
      <c r="TUA90" s="4"/>
      <c r="TUB90" s="4"/>
      <c r="TUC90" s="4"/>
      <c r="TUD90" s="4"/>
      <c r="TUE90" s="4"/>
      <c r="TUF90" s="4"/>
      <c r="TUG90" s="4"/>
      <c r="TUH90" s="4"/>
      <c r="TUI90" s="4"/>
      <c r="TUJ90" s="4"/>
      <c r="TUK90" s="4"/>
      <c r="TUL90" s="4"/>
      <c r="TUM90" s="4"/>
      <c r="TUN90" s="4"/>
      <c r="TUO90" s="4"/>
      <c r="TUP90" s="4"/>
      <c r="TUQ90" s="4"/>
      <c r="TUR90" s="4"/>
      <c r="TUS90" s="4"/>
      <c r="TUT90" s="4"/>
      <c r="TUU90" s="4"/>
      <c r="TUV90" s="4"/>
      <c r="TUW90" s="4"/>
      <c r="TUX90" s="4"/>
      <c r="TUY90" s="4"/>
      <c r="TUZ90" s="4"/>
      <c r="TVA90" s="4"/>
      <c r="TVB90" s="4"/>
      <c r="TVC90" s="4"/>
      <c r="TVD90" s="4"/>
      <c r="TVE90" s="4"/>
      <c r="TVF90" s="4"/>
      <c r="TVG90" s="4"/>
      <c r="TVH90" s="4"/>
      <c r="TVI90" s="4"/>
      <c r="TVJ90" s="4"/>
      <c r="TVK90" s="4"/>
      <c r="TVL90" s="4"/>
      <c r="TVM90" s="4"/>
      <c r="TVN90" s="4"/>
      <c r="TVO90" s="4"/>
      <c r="TVP90" s="4"/>
      <c r="TVQ90" s="4"/>
      <c r="TVR90" s="4"/>
      <c r="TVS90" s="4"/>
      <c r="TVT90" s="4"/>
      <c r="TVU90" s="4"/>
      <c r="TVV90" s="4"/>
      <c r="TVW90" s="4"/>
      <c r="TVX90" s="4"/>
      <c r="TVY90" s="4"/>
      <c r="TVZ90" s="4"/>
      <c r="TWA90" s="4"/>
      <c r="TWB90" s="4"/>
      <c r="TWC90" s="4"/>
      <c r="TWD90" s="4"/>
      <c r="TWE90" s="4"/>
      <c r="TWF90" s="4"/>
      <c r="TWG90" s="4"/>
      <c r="TWH90" s="4"/>
      <c r="TWI90" s="4"/>
      <c r="TWJ90" s="4"/>
      <c r="TWK90" s="4"/>
      <c r="TWL90" s="4"/>
      <c r="TWM90" s="4"/>
      <c r="TWN90" s="4"/>
      <c r="TWO90" s="4"/>
      <c r="TWP90" s="4"/>
      <c r="TWQ90" s="4"/>
      <c r="TWR90" s="4"/>
      <c r="TWS90" s="4"/>
      <c r="TWT90" s="4"/>
      <c r="TWU90" s="4"/>
      <c r="TWV90" s="4"/>
      <c r="TWW90" s="4"/>
      <c r="TWX90" s="4"/>
      <c r="TWY90" s="4"/>
      <c r="TWZ90" s="4"/>
      <c r="TXA90" s="4"/>
      <c r="TXB90" s="4"/>
      <c r="TXC90" s="4"/>
      <c r="TXD90" s="4"/>
      <c r="TXE90" s="4"/>
      <c r="TXF90" s="4"/>
      <c r="TXG90" s="4"/>
      <c r="TXH90" s="4"/>
      <c r="TXI90" s="4"/>
      <c r="TXJ90" s="4"/>
      <c r="TXK90" s="4"/>
      <c r="TXL90" s="4"/>
      <c r="TXM90" s="4"/>
      <c r="TXN90" s="4"/>
      <c r="TXO90" s="4"/>
      <c r="TXP90" s="4"/>
      <c r="TXQ90" s="4"/>
      <c r="TXR90" s="4"/>
      <c r="TXS90" s="4"/>
      <c r="TXT90" s="4"/>
      <c r="TXU90" s="4"/>
      <c r="TXV90" s="4"/>
      <c r="TXW90" s="4"/>
      <c r="TXX90" s="4"/>
      <c r="TXY90" s="4"/>
      <c r="TXZ90" s="4"/>
      <c r="TYA90" s="4"/>
      <c r="TYB90" s="4"/>
      <c r="TYC90" s="4"/>
      <c r="TYD90" s="4"/>
      <c r="TYE90" s="4"/>
      <c r="TYF90" s="4"/>
      <c r="TYG90" s="4"/>
      <c r="TYH90" s="4"/>
      <c r="TYI90" s="4"/>
      <c r="TYJ90" s="4"/>
      <c r="TYK90" s="4"/>
      <c r="TYL90" s="4"/>
      <c r="TYM90" s="4"/>
      <c r="TYN90" s="4"/>
      <c r="TYO90" s="4"/>
      <c r="TYP90" s="4"/>
      <c r="TYQ90" s="4"/>
      <c r="TYR90" s="4"/>
      <c r="TYS90" s="4"/>
      <c r="TYT90" s="4"/>
      <c r="TYU90" s="4"/>
      <c r="TYV90" s="4"/>
      <c r="TYW90" s="4"/>
      <c r="TYX90" s="4"/>
      <c r="TYY90" s="4"/>
      <c r="TYZ90" s="4"/>
      <c r="TZA90" s="4"/>
      <c r="TZB90" s="4"/>
      <c r="TZC90" s="4"/>
      <c r="TZD90" s="4"/>
      <c r="TZE90" s="4"/>
      <c r="TZF90" s="4"/>
      <c r="TZG90" s="4"/>
      <c r="TZH90" s="4"/>
      <c r="TZI90" s="4"/>
      <c r="TZJ90" s="4"/>
      <c r="TZK90" s="4"/>
      <c r="TZL90" s="4"/>
      <c r="TZM90" s="4"/>
      <c r="TZN90" s="4"/>
      <c r="TZO90" s="4"/>
      <c r="TZP90" s="4"/>
      <c r="TZQ90" s="4"/>
      <c r="TZR90" s="4"/>
      <c r="TZS90" s="4"/>
      <c r="TZT90" s="4"/>
      <c r="TZU90" s="4"/>
      <c r="TZV90" s="4"/>
      <c r="TZW90" s="4"/>
      <c r="TZX90" s="4"/>
      <c r="TZY90" s="4"/>
      <c r="TZZ90" s="4"/>
      <c r="UAA90" s="4"/>
      <c r="UAB90" s="4"/>
      <c r="UAC90" s="4"/>
      <c r="UAD90" s="4"/>
      <c r="UAE90" s="4"/>
      <c r="UAF90" s="4"/>
      <c r="UAG90" s="4"/>
      <c r="UAH90" s="4"/>
      <c r="UAI90" s="4"/>
      <c r="UAJ90" s="4"/>
      <c r="UAK90" s="4"/>
      <c r="UAL90" s="4"/>
      <c r="UAM90" s="4"/>
      <c r="UAN90" s="4"/>
      <c r="UAO90" s="4"/>
      <c r="UAP90" s="4"/>
      <c r="UAQ90" s="4"/>
      <c r="UAR90" s="4"/>
      <c r="UAS90" s="4"/>
      <c r="UAT90" s="4"/>
      <c r="UAU90" s="4"/>
      <c r="UAV90" s="4"/>
      <c r="UAW90" s="4"/>
      <c r="UAX90" s="4"/>
      <c r="UAY90" s="4"/>
      <c r="UAZ90" s="4"/>
      <c r="UBA90" s="4"/>
      <c r="UBB90" s="4"/>
      <c r="UBC90" s="4"/>
      <c r="UBD90" s="4"/>
      <c r="UBE90" s="4"/>
      <c r="UBF90" s="4"/>
      <c r="UBG90" s="4"/>
      <c r="UBH90" s="4"/>
      <c r="UBI90" s="4"/>
      <c r="UBJ90" s="4"/>
      <c r="UBK90" s="4"/>
      <c r="UBL90" s="4"/>
      <c r="UBM90" s="4"/>
      <c r="UBN90" s="4"/>
      <c r="UBO90" s="4"/>
      <c r="UBP90" s="4"/>
      <c r="UBQ90" s="4"/>
      <c r="UBR90" s="4"/>
      <c r="UBS90" s="4"/>
      <c r="UBT90" s="4"/>
      <c r="UBU90" s="4"/>
      <c r="UBV90" s="4"/>
      <c r="UBW90" s="4"/>
      <c r="UBX90" s="4"/>
      <c r="UBY90" s="4"/>
      <c r="UBZ90" s="4"/>
      <c r="UCA90" s="4"/>
      <c r="UCB90" s="4"/>
      <c r="UCC90" s="4"/>
      <c r="UCD90" s="4"/>
      <c r="UCE90" s="4"/>
      <c r="UCF90" s="4"/>
      <c r="UCG90" s="4"/>
      <c r="UCH90" s="4"/>
      <c r="UCI90" s="4"/>
      <c r="UCJ90" s="4"/>
      <c r="UCK90" s="4"/>
      <c r="UCL90" s="4"/>
      <c r="UCM90" s="4"/>
      <c r="UCN90" s="4"/>
      <c r="UCO90" s="4"/>
      <c r="UCP90" s="4"/>
      <c r="UCQ90" s="4"/>
      <c r="UCR90" s="4"/>
      <c r="UCS90" s="4"/>
      <c r="UCT90" s="4"/>
      <c r="UCU90" s="4"/>
      <c r="UCV90" s="4"/>
      <c r="UCW90" s="4"/>
      <c r="UCX90" s="4"/>
      <c r="UCY90" s="4"/>
      <c r="UCZ90" s="4"/>
      <c r="UDA90" s="4"/>
      <c r="UDB90" s="4"/>
      <c r="UDC90" s="4"/>
      <c r="UDD90" s="4"/>
      <c r="UDE90" s="4"/>
      <c r="UDF90" s="4"/>
      <c r="UDG90" s="4"/>
      <c r="UDH90" s="4"/>
      <c r="UDI90" s="4"/>
      <c r="UDJ90" s="4"/>
      <c r="UDK90" s="4"/>
      <c r="UDL90" s="4"/>
      <c r="UDM90" s="4"/>
      <c r="UDN90" s="4"/>
      <c r="UDO90" s="4"/>
      <c r="UDP90" s="4"/>
      <c r="UDQ90" s="4"/>
      <c r="UDR90" s="4"/>
      <c r="UDS90" s="4"/>
      <c r="UDT90" s="4"/>
      <c r="UDU90" s="4"/>
      <c r="UDV90" s="4"/>
      <c r="UDW90" s="4"/>
      <c r="UDX90" s="4"/>
      <c r="UDY90" s="4"/>
      <c r="UDZ90" s="4"/>
      <c r="UEA90" s="4"/>
      <c r="UEB90" s="4"/>
      <c r="UEC90" s="4"/>
      <c r="UED90" s="4"/>
      <c r="UEE90" s="4"/>
      <c r="UEF90" s="4"/>
      <c r="UEG90" s="4"/>
      <c r="UEH90" s="4"/>
      <c r="UEI90" s="4"/>
      <c r="UEJ90" s="4"/>
      <c r="UEK90" s="4"/>
      <c r="UEL90" s="4"/>
      <c r="UEM90" s="4"/>
      <c r="UEN90" s="4"/>
      <c r="UEO90" s="4"/>
      <c r="UEP90" s="4"/>
      <c r="UEQ90" s="4"/>
      <c r="UER90" s="4"/>
      <c r="UES90" s="4"/>
      <c r="UET90" s="4"/>
      <c r="UEU90" s="4"/>
      <c r="UEV90" s="4"/>
      <c r="UEW90" s="4"/>
      <c r="UEX90" s="4"/>
      <c r="UEY90" s="4"/>
      <c r="UEZ90" s="4"/>
      <c r="UFA90" s="4"/>
      <c r="UFB90" s="4"/>
      <c r="UFC90" s="4"/>
      <c r="UFD90" s="4"/>
      <c r="UFE90" s="4"/>
      <c r="UFF90" s="4"/>
      <c r="UFG90" s="4"/>
      <c r="UFH90" s="4"/>
      <c r="UFI90" s="4"/>
      <c r="UFJ90" s="4"/>
      <c r="UFK90" s="4"/>
      <c r="UFL90" s="4"/>
      <c r="UFM90" s="4"/>
      <c r="UFN90" s="4"/>
      <c r="UFO90" s="4"/>
      <c r="UFP90" s="4"/>
      <c r="UFQ90" s="4"/>
      <c r="UFR90" s="4"/>
      <c r="UFS90" s="4"/>
      <c r="UFT90" s="4"/>
      <c r="UFU90" s="4"/>
      <c r="UFV90" s="4"/>
      <c r="UFW90" s="4"/>
      <c r="UFX90" s="4"/>
      <c r="UFY90" s="4"/>
      <c r="UFZ90" s="4"/>
      <c r="UGA90" s="4"/>
      <c r="UGB90" s="4"/>
      <c r="UGC90" s="4"/>
      <c r="UGD90" s="4"/>
      <c r="UGE90" s="4"/>
      <c r="UGF90" s="4"/>
      <c r="UGG90" s="4"/>
      <c r="UGH90" s="4"/>
      <c r="UGI90" s="4"/>
      <c r="UGJ90" s="4"/>
      <c r="UGK90" s="4"/>
      <c r="UGL90" s="4"/>
      <c r="UGM90" s="4"/>
      <c r="UGN90" s="4"/>
      <c r="UGO90" s="4"/>
      <c r="UGP90" s="4"/>
      <c r="UGQ90" s="4"/>
      <c r="UGR90" s="4"/>
      <c r="UGS90" s="4"/>
      <c r="UGT90" s="4"/>
      <c r="UGU90" s="4"/>
      <c r="UGV90" s="4"/>
      <c r="UGW90" s="4"/>
      <c r="UGX90" s="4"/>
      <c r="UGY90" s="4"/>
      <c r="UGZ90" s="4"/>
      <c r="UHA90" s="4"/>
      <c r="UHB90" s="4"/>
      <c r="UHC90" s="4"/>
      <c r="UHD90" s="4"/>
      <c r="UHE90" s="4"/>
      <c r="UHF90" s="4"/>
      <c r="UHG90" s="4"/>
      <c r="UHH90" s="4"/>
      <c r="UHI90" s="4"/>
      <c r="UHJ90" s="4"/>
      <c r="UHK90" s="4"/>
      <c r="UHL90" s="4"/>
      <c r="UHM90" s="4"/>
      <c r="UHN90" s="4"/>
      <c r="UHO90" s="4"/>
      <c r="UHP90" s="4"/>
      <c r="UHQ90" s="4"/>
      <c r="UHR90" s="4"/>
      <c r="UHS90" s="4"/>
      <c r="UHT90" s="4"/>
      <c r="UHU90" s="4"/>
      <c r="UHV90" s="4"/>
      <c r="UHW90" s="4"/>
      <c r="UHX90" s="4"/>
      <c r="UHY90" s="4"/>
      <c r="UHZ90" s="4"/>
      <c r="UIA90" s="4"/>
      <c r="UIB90" s="4"/>
      <c r="UIC90" s="4"/>
      <c r="UID90" s="4"/>
      <c r="UIE90" s="4"/>
      <c r="UIF90" s="4"/>
      <c r="UIG90" s="4"/>
      <c r="UIH90" s="4"/>
      <c r="UII90" s="4"/>
      <c r="UIJ90" s="4"/>
      <c r="UIK90" s="4"/>
      <c r="UIL90" s="4"/>
      <c r="UIM90" s="4"/>
      <c r="UIN90" s="4"/>
      <c r="UIO90" s="4"/>
      <c r="UIP90" s="4"/>
      <c r="UIQ90" s="4"/>
      <c r="UIR90" s="4"/>
      <c r="UIS90" s="4"/>
      <c r="UIT90" s="4"/>
      <c r="UIU90" s="4"/>
      <c r="UIV90" s="4"/>
      <c r="UIW90" s="4"/>
      <c r="UIX90" s="4"/>
      <c r="UIY90" s="4"/>
      <c r="UIZ90" s="4"/>
      <c r="UJA90" s="4"/>
      <c r="UJB90" s="4"/>
      <c r="UJC90" s="4"/>
      <c r="UJD90" s="4"/>
      <c r="UJE90" s="4"/>
      <c r="UJF90" s="4"/>
      <c r="UJG90" s="4"/>
      <c r="UJH90" s="4"/>
      <c r="UJI90" s="4"/>
      <c r="UJJ90" s="4"/>
      <c r="UJK90" s="4"/>
      <c r="UJL90" s="4"/>
      <c r="UJM90" s="4"/>
      <c r="UJN90" s="4"/>
      <c r="UJO90" s="4"/>
      <c r="UJP90" s="4"/>
      <c r="UJQ90" s="4"/>
      <c r="UJR90" s="4"/>
      <c r="UJS90" s="4"/>
      <c r="UJT90" s="4"/>
      <c r="UJU90" s="4"/>
      <c r="UJV90" s="4"/>
      <c r="UJW90" s="4"/>
      <c r="UJX90" s="4"/>
      <c r="UJY90" s="4"/>
      <c r="UJZ90" s="4"/>
      <c r="UKA90" s="4"/>
      <c r="UKB90" s="4"/>
      <c r="UKC90" s="4"/>
      <c r="UKD90" s="4"/>
      <c r="UKE90" s="4"/>
      <c r="UKF90" s="4"/>
      <c r="UKG90" s="4"/>
      <c r="UKH90" s="4"/>
      <c r="UKI90" s="4"/>
      <c r="UKJ90" s="4"/>
      <c r="UKK90" s="4"/>
      <c r="UKL90" s="4"/>
      <c r="UKM90" s="4"/>
      <c r="UKN90" s="4"/>
      <c r="UKO90" s="4"/>
      <c r="UKP90" s="4"/>
      <c r="UKQ90" s="4"/>
      <c r="UKR90" s="4"/>
      <c r="UKS90" s="4"/>
      <c r="UKT90" s="4"/>
      <c r="UKU90" s="4"/>
      <c r="UKV90" s="4"/>
      <c r="UKW90" s="4"/>
      <c r="UKX90" s="4"/>
      <c r="UKY90" s="4"/>
      <c r="UKZ90" s="4"/>
      <c r="ULA90" s="4"/>
      <c r="ULB90" s="4"/>
      <c r="ULC90" s="4"/>
      <c r="ULD90" s="4"/>
      <c r="ULE90" s="4"/>
      <c r="ULF90" s="4"/>
      <c r="ULG90" s="4"/>
      <c r="ULH90" s="4"/>
      <c r="ULI90" s="4"/>
      <c r="ULJ90" s="4"/>
      <c r="ULK90" s="4"/>
      <c r="ULL90" s="4"/>
      <c r="ULM90" s="4"/>
      <c r="ULN90" s="4"/>
      <c r="ULO90" s="4"/>
      <c r="ULP90" s="4"/>
      <c r="ULQ90" s="4"/>
      <c r="ULR90" s="4"/>
      <c r="ULS90" s="4"/>
      <c r="ULT90" s="4"/>
      <c r="ULU90" s="4"/>
      <c r="ULV90" s="4"/>
      <c r="ULW90" s="4"/>
      <c r="ULX90" s="4"/>
      <c r="ULY90" s="4"/>
      <c r="ULZ90" s="4"/>
      <c r="UMA90" s="4"/>
      <c r="UMB90" s="4"/>
      <c r="UMC90" s="4"/>
      <c r="UMD90" s="4"/>
      <c r="UME90" s="4"/>
      <c r="UMF90" s="4"/>
      <c r="UMG90" s="4"/>
      <c r="UMH90" s="4"/>
      <c r="UMI90" s="4"/>
      <c r="UMJ90" s="4"/>
      <c r="UMK90" s="4"/>
      <c r="UML90" s="4"/>
      <c r="UMM90" s="4"/>
      <c r="UMN90" s="4"/>
      <c r="UMO90" s="4"/>
      <c r="UMP90" s="4"/>
      <c r="UMQ90" s="4"/>
      <c r="UMR90" s="4"/>
      <c r="UMS90" s="4"/>
      <c r="UMT90" s="4"/>
      <c r="UMU90" s="4"/>
      <c r="UMV90" s="4"/>
      <c r="UMW90" s="4"/>
      <c r="UMX90" s="4"/>
      <c r="UMY90" s="4"/>
      <c r="UMZ90" s="4"/>
      <c r="UNA90" s="4"/>
      <c r="UNB90" s="4"/>
      <c r="UNC90" s="4"/>
      <c r="UND90" s="4"/>
      <c r="UNE90" s="4"/>
      <c r="UNF90" s="4"/>
      <c r="UNG90" s="4"/>
      <c r="UNH90" s="4"/>
      <c r="UNI90" s="4"/>
      <c r="UNJ90" s="4"/>
      <c r="UNK90" s="4"/>
      <c r="UNL90" s="4"/>
      <c r="UNM90" s="4"/>
      <c r="UNN90" s="4"/>
      <c r="UNO90" s="4"/>
      <c r="UNP90" s="4"/>
      <c r="UNQ90" s="4"/>
      <c r="UNR90" s="4"/>
      <c r="UNS90" s="4"/>
      <c r="UNT90" s="4"/>
      <c r="UNU90" s="4"/>
      <c r="UNV90" s="4"/>
      <c r="UNW90" s="4"/>
      <c r="UNX90" s="4"/>
      <c r="UNY90" s="4"/>
      <c r="UNZ90" s="4"/>
      <c r="UOA90" s="4"/>
      <c r="UOB90" s="4"/>
      <c r="UOC90" s="4"/>
      <c r="UOD90" s="4"/>
      <c r="UOE90" s="4"/>
      <c r="UOF90" s="4"/>
      <c r="UOG90" s="4"/>
      <c r="UOH90" s="4"/>
      <c r="UOI90" s="4"/>
      <c r="UOJ90" s="4"/>
      <c r="UOK90" s="4"/>
      <c r="UOL90" s="4"/>
      <c r="UOM90" s="4"/>
      <c r="UON90" s="4"/>
      <c r="UOO90" s="4"/>
      <c r="UOP90" s="4"/>
      <c r="UOQ90" s="4"/>
      <c r="UOR90" s="4"/>
      <c r="UOS90" s="4"/>
      <c r="UOT90" s="4"/>
      <c r="UOU90" s="4"/>
      <c r="UOV90" s="4"/>
      <c r="UOW90" s="4"/>
      <c r="UOX90" s="4"/>
      <c r="UOY90" s="4"/>
      <c r="UOZ90" s="4"/>
      <c r="UPA90" s="4"/>
      <c r="UPB90" s="4"/>
      <c r="UPC90" s="4"/>
      <c r="UPD90" s="4"/>
      <c r="UPE90" s="4"/>
      <c r="UPF90" s="4"/>
      <c r="UPG90" s="4"/>
      <c r="UPH90" s="4"/>
      <c r="UPI90" s="4"/>
      <c r="UPJ90" s="4"/>
      <c r="UPK90" s="4"/>
      <c r="UPL90" s="4"/>
      <c r="UPM90" s="4"/>
      <c r="UPN90" s="4"/>
      <c r="UPO90" s="4"/>
      <c r="UPP90" s="4"/>
      <c r="UPQ90" s="4"/>
      <c r="UPR90" s="4"/>
      <c r="UPS90" s="4"/>
      <c r="UPT90" s="4"/>
      <c r="UPU90" s="4"/>
      <c r="UPV90" s="4"/>
      <c r="UPW90" s="4"/>
      <c r="UPX90" s="4"/>
      <c r="UPY90" s="4"/>
      <c r="UPZ90" s="4"/>
      <c r="UQA90" s="4"/>
      <c r="UQB90" s="4"/>
      <c r="UQC90" s="4"/>
      <c r="UQD90" s="4"/>
      <c r="UQE90" s="4"/>
      <c r="UQF90" s="4"/>
      <c r="UQG90" s="4"/>
      <c r="UQH90" s="4"/>
      <c r="UQI90" s="4"/>
      <c r="UQJ90" s="4"/>
      <c r="UQK90" s="4"/>
      <c r="UQL90" s="4"/>
      <c r="UQM90" s="4"/>
      <c r="UQN90" s="4"/>
      <c r="UQO90" s="4"/>
      <c r="UQP90" s="4"/>
      <c r="UQQ90" s="4"/>
      <c r="UQR90" s="4"/>
      <c r="UQS90" s="4"/>
      <c r="UQT90" s="4"/>
      <c r="UQU90" s="4"/>
      <c r="UQV90" s="4"/>
      <c r="UQW90" s="4"/>
      <c r="UQX90" s="4"/>
      <c r="UQY90" s="4"/>
      <c r="UQZ90" s="4"/>
      <c r="URA90" s="4"/>
      <c r="URB90" s="4"/>
      <c r="URC90" s="4"/>
      <c r="URD90" s="4"/>
      <c r="URE90" s="4"/>
      <c r="URF90" s="4"/>
      <c r="URG90" s="4"/>
      <c r="URH90" s="4"/>
      <c r="URI90" s="4"/>
      <c r="URJ90" s="4"/>
      <c r="URK90" s="4"/>
      <c r="URL90" s="4"/>
      <c r="URM90" s="4"/>
      <c r="URN90" s="4"/>
      <c r="URO90" s="4"/>
      <c r="URP90" s="4"/>
      <c r="URQ90" s="4"/>
      <c r="URR90" s="4"/>
      <c r="URS90" s="4"/>
      <c r="URT90" s="4"/>
      <c r="URU90" s="4"/>
      <c r="URV90" s="4"/>
      <c r="URW90" s="4"/>
      <c r="URX90" s="4"/>
      <c r="URY90" s="4"/>
      <c r="URZ90" s="4"/>
      <c r="USA90" s="4"/>
      <c r="USB90" s="4"/>
      <c r="USC90" s="4"/>
      <c r="USD90" s="4"/>
      <c r="USE90" s="4"/>
      <c r="USF90" s="4"/>
      <c r="USG90" s="4"/>
      <c r="USH90" s="4"/>
      <c r="USI90" s="4"/>
      <c r="USJ90" s="4"/>
      <c r="USK90" s="4"/>
      <c r="USL90" s="4"/>
      <c r="USM90" s="4"/>
      <c r="USN90" s="4"/>
      <c r="USO90" s="4"/>
      <c r="USP90" s="4"/>
      <c r="USQ90" s="4"/>
      <c r="USR90" s="4"/>
      <c r="USS90" s="4"/>
      <c r="UST90" s="4"/>
      <c r="USU90" s="4"/>
      <c r="USV90" s="4"/>
      <c r="USW90" s="4"/>
      <c r="USX90" s="4"/>
      <c r="USY90" s="4"/>
      <c r="USZ90" s="4"/>
      <c r="UTA90" s="4"/>
      <c r="UTB90" s="4"/>
      <c r="UTC90" s="4"/>
      <c r="UTD90" s="4"/>
      <c r="UTE90" s="4"/>
      <c r="UTF90" s="4"/>
      <c r="UTG90" s="4"/>
      <c r="UTH90" s="4"/>
      <c r="UTI90" s="4"/>
      <c r="UTJ90" s="4"/>
      <c r="UTK90" s="4"/>
      <c r="UTL90" s="4"/>
      <c r="UTM90" s="4"/>
      <c r="UTN90" s="4"/>
      <c r="UTO90" s="4"/>
      <c r="UTP90" s="4"/>
      <c r="UTQ90" s="4"/>
      <c r="UTR90" s="4"/>
      <c r="UTS90" s="4"/>
      <c r="UTT90" s="4"/>
      <c r="UTU90" s="4"/>
      <c r="UTV90" s="4"/>
      <c r="UTW90" s="4"/>
      <c r="UTX90" s="4"/>
      <c r="UTY90" s="4"/>
      <c r="UTZ90" s="4"/>
      <c r="UUA90" s="4"/>
      <c r="UUB90" s="4"/>
      <c r="UUC90" s="4"/>
      <c r="UUD90" s="4"/>
      <c r="UUE90" s="4"/>
      <c r="UUF90" s="4"/>
      <c r="UUG90" s="4"/>
      <c r="UUH90" s="4"/>
      <c r="UUI90" s="4"/>
      <c r="UUJ90" s="4"/>
      <c r="UUK90" s="4"/>
      <c r="UUL90" s="4"/>
      <c r="UUM90" s="4"/>
      <c r="UUN90" s="4"/>
      <c r="UUO90" s="4"/>
      <c r="UUP90" s="4"/>
      <c r="UUQ90" s="4"/>
      <c r="UUR90" s="4"/>
      <c r="UUS90" s="4"/>
      <c r="UUT90" s="4"/>
      <c r="UUU90" s="4"/>
      <c r="UUV90" s="4"/>
      <c r="UUW90" s="4"/>
      <c r="UUX90" s="4"/>
      <c r="UUY90" s="4"/>
      <c r="UUZ90" s="4"/>
      <c r="UVA90" s="4"/>
      <c r="UVB90" s="4"/>
      <c r="UVC90" s="4"/>
      <c r="UVD90" s="4"/>
      <c r="UVE90" s="4"/>
      <c r="UVF90" s="4"/>
      <c r="UVG90" s="4"/>
      <c r="UVH90" s="4"/>
      <c r="UVI90" s="4"/>
      <c r="UVJ90" s="4"/>
      <c r="UVK90" s="4"/>
      <c r="UVL90" s="4"/>
      <c r="UVM90" s="4"/>
      <c r="UVN90" s="4"/>
      <c r="UVO90" s="4"/>
      <c r="UVP90" s="4"/>
      <c r="UVQ90" s="4"/>
      <c r="UVR90" s="4"/>
      <c r="UVS90" s="4"/>
      <c r="UVT90" s="4"/>
      <c r="UVU90" s="4"/>
      <c r="UVV90" s="4"/>
      <c r="UVW90" s="4"/>
      <c r="UVX90" s="4"/>
      <c r="UVY90" s="4"/>
      <c r="UVZ90" s="4"/>
      <c r="UWA90" s="4"/>
      <c r="UWB90" s="4"/>
      <c r="UWC90" s="4"/>
      <c r="UWD90" s="4"/>
      <c r="UWE90" s="4"/>
      <c r="UWF90" s="4"/>
      <c r="UWG90" s="4"/>
      <c r="UWH90" s="4"/>
      <c r="UWI90" s="4"/>
      <c r="UWJ90" s="4"/>
      <c r="UWK90" s="4"/>
      <c r="UWL90" s="4"/>
      <c r="UWM90" s="4"/>
      <c r="UWN90" s="4"/>
      <c r="UWO90" s="4"/>
      <c r="UWP90" s="4"/>
      <c r="UWQ90" s="4"/>
      <c r="UWR90" s="4"/>
      <c r="UWS90" s="4"/>
      <c r="UWT90" s="4"/>
      <c r="UWU90" s="4"/>
      <c r="UWV90" s="4"/>
      <c r="UWW90" s="4"/>
      <c r="UWX90" s="4"/>
      <c r="UWY90" s="4"/>
      <c r="UWZ90" s="4"/>
      <c r="UXA90" s="4"/>
      <c r="UXB90" s="4"/>
      <c r="UXC90" s="4"/>
      <c r="UXD90" s="4"/>
      <c r="UXE90" s="4"/>
      <c r="UXF90" s="4"/>
      <c r="UXG90" s="4"/>
      <c r="UXH90" s="4"/>
      <c r="UXI90" s="4"/>
      <c r="UXJ90" s="4"/>
      <c r="UXK90" s="4"/>
      <c r="UXL90" s="4"/>
      <c r="UXM90" s="4"/>
      <c r="UXN90" s="4"/>
      <c r="UXO90" s="4"/>
      <c r="UXP90" s="4"/>
      <c r="UXQ90" s="4"/>
      <c r="UXR90" s="4"/>
      <c r="UXS90" s="4"/>
      <c r="UXT90" s="4"/>
      <c r="UXU90" s="4"/>
      <c r="UXV90" s="4"/>
      <c r="UXW90" s="4"/>
      <c r="UXX90" s="4"/>
      <c r="UXY90" s="4"/>
      <c r="UXZ90" s="4"/>
      <c r="UYA90" s="4"/>
      <c r="UYB90" s="4"/>
      <c r="UYC90" s="4"/>
      <c r="UYD90" s="4"/>
      <c r="UYE90" s="4"/>
      <c r="UYF90" s="4"/>
      <c r="UYG90" s="4"/>
      <c r="UYH90" s="4"/>
      <c r="UYI90" s="4"/>
      <c r="UYJ90" s="4"/>
      <c r="UYK90" s="4"/>
      <c r="UYL90" s="4"/>
      <c r="UYM90" s="4"/>
      <c r="UYN90" s="4"/>
      <c r="UYO90" s="4"/>
      <c r="UYP90" s="4"/>
      <c r="UYQ90" s="4"/>
      <c r="UYR90" s="4"/>
      <c r="UYS90" s="4"/>
      <c r="UYT90" s="4"/>
      <c r="UYU90" s="4"/>
      <c r="UYV90" s="4"/>
      <c r="UYW90" s="4"/>
      <c r="UYX90" s="4"/>
      <c r="UYY90" s="4"/>
      <c r="UYZ90" s="4"/>
      <c r="UZA90" s="4"/>
      <c r="UZB90" s="4"/>
      <c r="UZC90" s="4"/>
      <c r="UZD90" s="4"/>
      <c r="UZE90" s="4"/>
      <c r="UZF90" s="4"/>
      <c r="UZG90" s="4"/>
      <c r="UZH90" s="4"/>
      <c r="UZI90" s="4"/>
      <c r="UZJ90" s="4"/>
      <c r="UZK90" s="4"/>
      <c r="UZL90" s="4"/>
      <c r="UZM90" s="4"/>
      <c r="UZN90" s="4"/>
      <c r="UZO90" s="4"/>
      <c r="UZP90" s="4"/>
      <c r="UZQ90" s="4"/>
      <c r="UZR90" s="4"/>
      <c r="UZS90" s="4"/>
      <c r="UZT90" s="4"/>
      <c r="UZU90" s="4"/>
      <c r="UZV90" s="4"/>
      <c r="UZW90" s="4"/>
      <c r="UZX90" s="4"/>
      <c r="UZY90" s="4"/>
      <c r="UZZ90" s="4"/>
      <c r="VAA90" s="4"/>
      <c r="VAB90" s="4"/>
      <c r="VAC90" s="4"/>
      <c r="VAD90" s="4"/>
      <c r="VAE90" s="4"/>
      <c r="VAF90" s="4"/>
      <c r="VAG90" s="4"/>
      <c r="VAH90" s="4"/>
      <c r="VAI90" s="4"/>
      <c r="VAJ90" s="4"/>
      <c r="VAK90" s="4"/>
      <c r="VAL90" s="4"/>
      <c r="VAM90" s="4"/>
      <c r="VAN90" s="4"/>
      <c r="VAO90" s="4"/>
      <c r="VAP90" s="4"/>
      <c r="VAQ90" s="4"/>
      <c r="VAR90" s="4"/>
      <c r="VAS90" s="4"/>
      <c r="VAT90" s="4"/>
      <c r="VAU90" s="4"/>
      <c r="VAV90" s="4"/>
      <c r="VAW90" s="4"/>
      <c r="VAX90" s="4"/>
      <c r="VAY90" s="4"/>
      <c r="VAZ90" s="4"/>
      <c r="VBA90" s="4"/>
      <c r="VBB90" s="4"/>
      <c r="VBC90" s="4"/>
      <c r="VBD90" s="4"/>
      <c r="VBE90" s="4"/>
      <c r="VBF90" s="4"/>
      <c r="VBG90" s="4"/>
      <c r="VBH90" s="4"/>
      <c r="VBI90" s="4"/>
      <c r="VBJ90" s="4"/>
      <c r="VBK90" s="4"/>
      <c r="VBL90" s="4"/>
      <c r="VBM90" s="4"/>
      <c r="VBN90" s="4"/>
      <c r="VBO90" s="4"/>
      <c r="VBP90" s="4"/>
      <c r="VBQ90" s="4"/>
      <c r="VBR90" s="4"/>
      <c r="VBS90" s="4"/>
      <c r="VBT90" s="4"/>
      <c r="VBU90" s="4"/>
      <c r="VBV90" s="4"/>
      <c r="VBW90" s="4"/>
      <c r="VBX90" s="4"/>
      <c r="VBY90" s="4"/>
      <c r="VBZ90" s="4"/>
      <c r="VCA90" s="4"/>
      <c r="VCB90" s="4"/>
      <c r="VCC90" s="4"/>
      <c r="VCD90" s="4"/>
      <c r="VCE90" s="4"/>
      <c r="VCF90" s="4"/>
      <c r="VCG90" s="4"/>
      <c r="VCH90" s="4"/>
      <c r="VCI90" s="4"/>
      <c r="VCJ90" s="4"/>
      <c r="VCK90" s="4"/>
      <c r="VCL90" s="4"/>
      <c r="VCM90" s="4"/>
      <c r="VCN90" s="4"/>
      <c r="VCO90" s="4"/>
      <c r="VCP90" s="4"/>
      <c r="VCQ90" s="4"/>
      <c r="VCR90" s="4"/>
      <c r="VCS90" s="4"/>
      <c r="VCT90" s="4"/>
      <c r="VCU90" s="4"/>
      <c r="VCV90" s="4"/>
      <c r="VCW90" s="4"/>
      <c r="VCX90" s="4"/>
      <c r="VCY90" s="4"/>
      <c r="VCZ90" s="4"/>
      <c r="VDA90" s="4"/>
      <c r="VDB90" s="4"/>
      <c r="VDC90" s="4"/>
      <c r="VDD90" s="4"/>
      <c r="VDE90" s="4"/>
      <c r="VDF90" s="4"/>
      <c r="VDG90" s="4"/>
      <c r="VDH90" s="4"/>
      <c r="VDI90" s="4"/>
      <c r="VDJ90" s="4"/>
      <c r="VDK90" s="4"/>
      <c r="VDL90" s="4"/>
      <c r="VDM90" s="4"/>
      <c r="VDN90" s="4"/>
      <c r="VDO90" s="4"/>
      <c r="VDP90" s="4"/>
      <c r="VDQ90" s="4"/>
      <c r="VDR90" s="4"/>
      <c r="VDS90" s="4"/>
      <c r="VDT90" s="4"/>
      <c r="VDU90" s="4"/>
      <c r="VDV90" s="4"/>
      <c r="VDW90" s="4"/>
      <c r="VDX90" s="4"/>
      <c r="VDY90" s="4"/>
      <c r="VDZ90" s="4"/>
      <c r="VEA90" s="4"/>
      <c r="VEB90" s="4"/>
      <c r="VEC90" s="4"/>
      <c r="VED90" s="4"/>
      <c r="VEE90" s="4"/>
      <c r="VEF90" s="4"/>
      <c r="VEG90" s="4"/>
      <c r="VEH90" s="4"/>
      <c r="VEI90" s="4"/>
      <c r="VEJ90" s="4"/>
      <c r="VEK90" s="4"/>
      <c r="VEL90" s="4"/>
      <c r="VEM90" s="4"/>
      <c r="VEN90" s="4"/>
      <c r="VEO90" s="4"/>
      <c r="VEP90" s="4"/>
      <c r="VEQ90" s="4"/>
      <c r="VER90" s="4"/>
      <c r="VES90" s="4"/>
      <c r="VET90" s="4"/>
      <c r="VEU90" s="4"/>
      <c r="VEV90" s="4"/>
      <c r="VEW90" s="4"/>
      <c r="VEX90" s="4"/>
      <c r="VEY90" s="4"/>
      <c r="VEZ90" s="4"/>
      <c r="VFA90" s="4"/>
      <c r="VFB90" s="4"/>
      <c r="VFC90" s="4"/>
      <c r="VFD90" s="4"/>
      <c r="VFE90" s="4"/>
      <c r="VFF90" s="4"/>
      <c r="VFG90" s="4"/>
      <c r="VFH90" s="4"/>
      <c r="VFI90" s="4"/>
      <c r="VFJ90" s="4"/>
      <c r="VFK90" s="4"/>
      <c r="VFL90" s="4"/>
      <c r="VFM90" s="4"/>
      <c r="VFN90" s="4"/>
      <c r="VFO90" s="4"/>
      <c r="VFP90" s="4"/>
      <c r="VFQ90" s="4"/>
      <c r="VFR90" s="4"/>
      <c r="VFS90" s="4"/>
      <c r="VFT90" s="4"/>
      <c r="VFU90" s="4"/>
      <c r="VFV90" s="4"/>
      <c r="VFW90" s="4"/>
      <c r="VFX90" s="4"/>
      <c r="VFY90" s="4"/>
      <c r="VFZ90" s="4"/>
      <c r="VGA90" s="4"/>
      <c r="VGB90" s="4"/>
      <c r="VGC90" s="4"/>
      <c r="VGD90" s="4"/>
      <c r="VGE90" s="4"/>
      <c r="VGF90" s="4"/>
      <c r="VGG90" s="4"/>
      <c r="VGH90" s="4"/>
      <c r="VGI90" s="4"/>
      <c r="VGJ90" s="4"/>
      <c r="VGK90" s="4"/>
      <c r="VGL90" s="4"/>
      <c r="VGM90" s="4"/>
      <c r="VGN90" s="4"/>
      <c r="VGO90" s="4"/>
      <c r="VGP90" s="4"/>
      <c r="VGQ90" s="4"/>
      <c r="VGR90" s="4"/>
      <c r="VGS90" s="4"/>
      <c r="VGT90" s="4"/>
      <c r="VGU90" s="4"/>
      <c r="VGV90" s="4"/>
      <c r="VGW90" s="4"/>
      <c r="VGX90" s="4"/>
      <c r="VGY90" s="4"/>
      <c r="VGZ90" s="4"/>
      <c r="VHA90" s="4"/>
      <c r="VHB90" s="4"/>
      <c r="VHC90" s="4"/>
      <c r="VHD90" s="4"/>
      <c r="VHE90" s="4"/>
      <c r="VHF90" s="4"/>
      <c r="VHG90" s="4"/>
      <c r="VHH90" s="4"/>
      <c r="VHI90" s="4"/>
      <c r="VHJ90" s="4"/>
      <c r="VHK90" s="4"/>
      <c r="VHL90" s="4"/>
      <c r="VHM90" s="4"/>
      <c r="VHN90" s="4"/>
      <c r="VHO90" s="4"/>
      <c r="VHP90" s="4"/>
      <c r="VHQ90" s="4"/>
      <c r="VHR90" s="4"/>
      <c r="VHS90" s="4"/>
      <c r="VHT90" s="4"/>
      <c r="VHU90" s="4"/>
      <c r="VHV90" s="4"/>
      <c r="VHW90" s="4"/>
      <c r="VHX90" s="4"/>
      <c r="VHY90" s="4"/>
      <c r="VHZ90" s="4"/>
      <c r="VIA90" s="4"/>
      <c r="VIB90" s="4"/>
      <c r="VIC90" s="4"/>
      <c r="VID90" s="4"/>
      <c r="VIE90" s="4"/>
      <c r="VIF90" s="4"/>
      <c r="VIG90" s="4"/>
      <c r="VIH90" s="4"/>
      <c r="VII90" s="4"/>
      <c r="VIJ90" s="4"/>
      <c r="VIK90" s="4"/>
      <c r="VIL90" s="4"/>
      <c r="VIM90" s="4"/>
      <c r="VIN90" s="4"/>
      <c r="VIO90" s="4"/>
      <c r="VIP90" s="4"/>
      <c r="VIQ90" s="4"/>
      <c r="VIR90" s="4"/>
      <c r="VIS90" s="4"/>
      <c r="VIT90" s="4"/>
      <c r="VIU90" s="4"/>
      <c r="VIV90" s="4"/>
      <c r="VIW90" s="4"/>
      <c r="VIX90" s="4"/>
      <c r="VIY90" s="4"/>
      <c r="VIZ90" s="4"/>
      <c r="VJA90" s="4"/>
      <c r="VJB90" s="4"/>
      <c r="VJC90" s="4"/>
      <c r="VJD90" s="4"/>
      <c r="VJE90" s="4"/>
      <c r="VJF90" s="4"/>
      <c r="VJG90" s="4"/>
      <c r="VJH90" s="4"/>
      <c r="VJI90" s="4"/>
      <c r="VJJ90" s="4"/>
      <c r="VJK90" s="4"/>
      <c r="VJL90" s="4"/>
      <c r="VJM90" s="4"/>
      <c r="VJN90" s="4"/>
      <c r="VJO90" s="4"/>
      <c r="VJP90" s="4"/>
      <c r="VJQ90" s="4"/>
      <c r="VJR90" s="4"/>
      <c r="VJS90" s="4"/>
      <c r="VJT90" s="4"/>
      <c r="VJU90" s="4"/>
      <c r="VJV90" s="4"/>
      <c r="VJW90" s="4"/>
      <c r="VJX90" s="4"/>
      <c r="VJY90" s="4"/>
      <c r="VJZ90" s="4"/>
      <c r="VKA90" s="4"/>
      <c r="VKB90" s="4"/>
      <c r="VKC90" s="4"/>
      <c r="VKD90" s="4"/>
      <c r="VKE90" s="4"/>
      <c r="VKF90" s="4"/>
      <c r="VKG90" s="4"/>
      <c r="VKH90" s="4"/>
      <c r="VKI90" s="4"/>
      <c r="VKJ90" s="4"/>
      <c r="VKK90" s="4"/>
      <c r="VKL90" s="4"/>
      <c r="VKM90" s="4"/>
      <c r="VKN90" s="4"/>
      <c r="VKO90" s="4"/>
      <c r="VKP90" s="4"/>
      <c r="VKQ90" s="4"/>
      <c r="VKR90" s="4"/>
      <c r="VKS90" s="4"/>
      <c r="VKT90" s="4"/>
      <c r="VKU90" s="4"/>
      <c r="VKV90" s="4"/>
      <c r="VKW90" s="4"/>
      <c r="VKX90" s="4"/>
      <c r="VKY90" s="4"/>
      <c r="VKZ90" s="4"/>
      <c r="VLA90" s="4"/>
      <c r="VLB90" s="4"/>
      <c r="VLC90" s="4"/>
      <c r="VLD90" s="4"/>
      <c r="VLE90" s="4"/>
      <c r="VLF90" s="4"/>
      <c r="VLG90" s="4"/>
      <c r="VLH90" s="4"/>
      <c r="VLI90" s="4"/>
      <c r="VLJ90" s="4"/>
      <c r="VLK90" s="4"/>
      <c r="VLL90" s="4"/>
      <c r="VLM90" s="4"/>
      <c r="VLN90" s="4"/>
      <c r="VLO90" s="4"/>
      <c r="VLP90" s="4"/>
      <c r="VLQ90" s="4"/>
      <c r="VLR90" s="4"/>
      <c r="VLS90" s="4"/>
      <c r="VLT90" s="4"/>
      <c r="VLU90" s="4"/>
      <c r="VLV90" s="4"/>
      <c r="VLW90" s="4"/>
      <c r="VLX90" s="4"/>
      <c r="VLY90" s="4"/>
      <c r="VLZ90" s="4"/>
      <c r="VMA90" s="4"/>
      <c r="VMB90" s="4"/>
      <c r="VMC90" s="4"/>
      <c r="VMD90" s="4"/>
      <c r="VME90" s="4"/>
      <c r="VMF90" s="4"/>
      <c r="VMG90" s="4"/>
      <c r="VMH90" s="4"/>
      <c r="VMI90" s="4"/>
      <c r="VMJ90" s="4"/>
      <c r="VMK90" s="4"/>
      <c r="VML90" s="4"/>
      <c r="VMM90" s="4"/>
      <c r="VMN90" s="4"/>
      <c r="VMO90" s="4"/>
      <c r="VMP90" s="4"/>
      <c r="VMQ90" s="4"/>
      <c r="VMR90" s="4"/>
      <c r="VMS90" s="4"/>
      <c r="VMT90" s="4"/>
      <c r="VMU90" s="4"/>
      <c r="VMV90" s="4"/>
      <c r="VMW90" s="4"/>
      <c r="VMX90" s="4"/>
      <c r="VMY90" s="4"/>
      <c r="VMZ90" s="4"/>
      <c r="VNA90" s="4"/>
      <c r="VNB90" s="4"/>
      <c r="VNC90" s="4"/>
      <c r="VND90" s="4"/>
      <c r="VNE90" s="4"/>
      <c r="VNF90" s="4"/>
      <c r="VNG90" s="4"/>
      <c r="VNH90" s="4"/>
      <c r="VNI90" s="4"/>
      <c r="VNJ90" s="4"/>
      <c r="VNK90" s="4"/>
      <c r="VNL90" s="4"/>
      <c r="VNM90" s="4"/>
      <c r="VNN90" s="4"/>
      <c r="VNO90" s="4"/>
      <c r="VNP90" s="4"/>
      <c r="VNQ90" s="4"/>
      <c r="VNR90" s="4"/>
      <c r="VNS90" s="4"/>
      <c r="VNT90" s="4"/>
      <c r="VNU90" s="4"/>
      <c r="VNV90" s="4"/>
      <c r="VNW90" s="4"/>
      <c r="VNX90" s="4"/>
      <c r="VNY90" s="4"/>
      <c r="VNZ90" s="4"/>
      <c r="VOA90" s="4"/>
      <c r="VOB90" s="4"/>
      <c r="VOC90" s="4"/>
      <c r="VOD90" s="4"/>
      <c r="VOE90" s="4"/>
      <c r="VOF90" s="4"/>
      <c r="VOG90" s="4"/>
      <c r="VOH90" s="4"/>
      <c r="VOI90" s="4"/>
      <c r="VOJ90" s="4"/>
      <c r="VOK90" s="4"/>
      <c r="VOL90" s="4"/>
      <c r="VOM90" s="4"/>
      <c r="VON90" s="4"/>
      <c r="VOO90" s="4"/>
      <c r="VOP90" s="4"/>
      <c r="VOQ90" s="4"/>
      <c r="VOR90" s="4"/>
      <c r="VOS90" s="4"/>
      <c r="VOT90" s="4"/>
      <c r="VOU90" s="4"/>
      <c r="VOV90" s="4"/>
      <c r="VOW90" s="4"/>
      <c r="VOX90" s="4"/>
      <c r="VOY90" s="4"/>
      <c r="VOZ90" s="4"/>
      <c r="VPA90" s="4"/>
      <c r="VPB90" s="4"/>
      <c r="VPC90" s="4"/>
      <c r="VPD90" s="4"/>
      <c r="VPE90" s="4"/>
      <c r="VPF90" s="4"/>
      <c r="VPG90" s="4"/>
      <c r="VPH90" s="4"/>
      <c r="VPI90" s="4"/>
      <c r="VPJ90" s="4"/>
      <c r="VPK90" s="4"/>
      <c r="VPL90" s="4"/>
      <c r="VPM90" s="4"/>
      <c r="VPN90" s="4"/>
      <c r="VPO90" s="4"/>
      <c r="VPP90" s="4"/>
      <c r="VPQ90" s="4"/>
      <c r="VPR90" s="4"/>
      <c r="VPS90" s="4"/>
      <c r="VPT90" s="4"/>
      <c r="VPU90" s="4"/>
      <c r="VPV90" s="4"/>
      <c r="VPW90" s="4"/>
      <c r="VPX90" s="4"/>
      <c r="VPY90" s="4"/>
      <c r="VPZ90" s="4"/>
      <c r="VQA90" s="4"/>
      <c r="VQB90" s="4"/>
      <c r="VQC90" s="4"/>
      <c r="VQD90" s="4"/>
      <c r="VQE90" s="4"/>
      <c r="VQF90" s="4"/>
      <c r="VQG90" s="4"/>
      <c r="VQH90" s="4"/>
      <c r="VQI90" s="4"/>
      <c r="VQJ90" s="4"/>
      <c r="VQK90" s="4"/>
      <c r="VQL90" s="4"/>
      <c r="VQM90" s="4"/>
      <c r="VQN90" s="4"/>
      <c r="VQO90" s="4"/>
      <c r="VQP90" s="4"/>
      <c r="VQQ90" s="4"/>
      <c r="VQR90" s="4"/>
      <c r="VQS90" s="4"/>
      <c r="VQT90" s="4"/>
      <c r="VQU90" s="4"/>
      <c r="VQV90" s="4"/>
      <c r="VQW90" s="4"/>
      <c r="VQX90" s="4"/>
      <c r="VQY90" s="4"/>
      <c r="VQZ90" s="4"/>
      <c r="VRA90" s="4"/>
      <c r="VRB90" s="4"/>
      <c r="VRC90" s="4"/>
      <c r="VRD90" s="4"/>
      <c r="VRE90" s="4"/>
      <c r="VRF90" s="4"/>
      <c r="VRG90" s="4"/>
      <c r="VRH90" s="4"/>
      <c r="VRI90" s="4"/>
      <c r="VRJ90" s="4"/>
      <c r="VRK90" s="4"/>
      <c r="VRL90" s="4"/>
      <c r="VRM90" s="4"/>
      <c r="VRN90" s="4"/>
      <c r="VRO90" s="4"/>
      <c r="VRP90" s="4"/>
      <c r="VRQ90" s="4"/>
      <c r="VRR90" s="4"/>
      <c r="VRS90" s="4"/>
      <c r="VRT90" s="4"/>
      <c r="VRU90" s="4"/>
      <c r="VRV90" s="4"/>
      <c r="VRW90" s="4"/>
      <c r="VRX90" s="4"/>
      <c r="VRY90" s="4"/>
      <c r="VRZ90" s="4"/>
      <c r="VSA90" s="4"/>
      <c r="VSB90" s="4"/>
      <c r="VSC90" s="4"/>
      <c r="VSD90" s="4"/>
      <c r="VSE90" s="4"/>
      <c r="VSF90" s="4"/>
      <c r="VSG90" s="4"/>
      <c r="VSH90" s="4"/>
      <c r="VSI90" s="4"/>
      <c r="VSJ90" s="4"/>
      <c r="VSK90" s="4"/>
      <c r="VSL90" s="4"/>
      <c r="VSM90" s="4"/>
      <c r="VSN90" s="4"/>
      <c r="VSO90" s="4"/>
      <c r="VSP90" s="4"/>
      <c r="VSQ90" s="4"/>
      <c r="VSR90" s="4"/>
      <c r="VSS90" s="4"/>
      <c r="VST90" s="4"/>
      <c r="VSU90" s="4"/>
      <c r="VSV90" s="4"/>
      <c r="VSW90" s="4"/>
      <c r="VSX90" s="4"/>
      <c r="VSY90" s="4"/>
      <c r="VSZ90" s="4"/>
      <c r="VTA90" s="4"/>
      <c r="VTB90" s="4"/>
      <c r="VTC90" s="4"/>
      <c r="VTD90" s="4"/>
      <c r="VTE90" s="4"/>
      <c r="VTF90" s="4"/>
      <c r="VTG90" s="4"/>
      <c r="VTH90" s="4"/>
      <c r="VTI90" s="4"/>
      <c r="VTJ90" s="4"/>
      <c r="VTK90" s="4"/>
      <c r="VTL90" s="4"/>
      <c r="VTM90" s="4"/>
      <c r="VTN90" s="4"/>
      <c r="VTO90" s="4"/>
      <c r="VTP90" s="4"/>
      <c r="VTQ90" s="4"/>
      <c r="VTR90" s="4"/>
      <c r="VTS90" s="4"/>
      <c r="VTT90" s="4"/>
      <c r="VTU90" s="4"/>
      <c r="VTV90" s="4"/>
      <c r="VTW90" s="4"/>
      <c r="VTX90" s="4"/>
      <c r="VTY90" s="4"/>
      <c r="VTZ90" s="4"/>
      <c r="VUA90" s="4"/>
      <c r="VUB90" s="4"/>
      <c r="VUC90" s="4"/>
      <c r="VUD90" s="4"/>
      <c r="VUE90" s="4"/>
      <c r="VUF90" s="4"/>
      <c r="VUG90" s="4"/>
      <c r="VUH90" s="4"/>
      <c r="VUI90" s="4"/>
      <c r="VUJ90" s="4"/>
      <c r="VUK90" s="4"/>
      <c r="VUL90" s="4"/>
      <c r="VUM90" s="4"/>
      <c r="VUN90" s="4"/>
      <c r="VUO90" s="4"/>
      <c r="VUP90" s="4"/>
      <c r="VUQ90" s="4"/>
      <c r="VUR90" s="4"/>
      <c r="VUS90" s="4"/>
      <c r="VUT90" s="4"/>
      <c r="VUU90" s="4"/>
      <c r="VUV90" s="4"/>
      <c r="VUW90" s="4"/>
      <c r="VUX90" s="4"/>
      <c r="VUY90" s="4"/>
      <c r="VUZ90" s="4"/>
      <c r="VVA90" s="4"/>
      <c r="VVB90" s="4"/>
      <c r="VVC90" s="4"/>
      <c r="VVD90" s="4"/>
      <c r="VVE90" s="4"/>
      <c r="VVF90" s="4"/>
      <c r="VVG90" s="4"/>
      <c r="VVH90" s="4"/>
      <c r="VVI90" s="4"/>
      <c r="VVJ90" s="4"/>
      <c r="VVK90" s="4"/>
      <c r="VVL90" s="4"/>
      <c r="VVM90" s="4"/>
      <c r="VVN90" s="4"/>
      <c r="VVO90" s="4"/>
      <c r="VVP90" s="4"/>
      <c r="VVQ90" s="4"/>
      <c r="VVR90" s="4"/>
      <c r="VVS90" s="4"/>
      <c r="VVT90" s="4"/>
      <c r="VVU90" s="4"/>
      <c r="VVV90" s="4"/>
      <c r="VVW90" s="4"/>
      <c r="VVX90" s="4"/>
      <c r="VVY90" s="4"/>
      <c r="VVZ90" s="4"/>
      <c r="VWA90" s="4"/>
      <c r="VWB90" s="4"/>
      <c r="VWC90" s="4"/>
      <c r="VWD90" s="4"/>
      <c r="VWE90" s="4"/>
      <c r="VWF90" s="4"/>
      <c r="VWG90" s="4"/>
      <c r="VWH90" s="4"/>
      <c r="VWI90" s="4"/>
      <c r="VWJ90" s="4"/>
      <c r="VWK90" s="4"/>
      <c r="VWL90" s="4"/>
      <c r="VWM90" s="4"/>
      <c r="VWN90" s="4"/>
      <c r="VWO90" s="4"/>
      <c r="VWP90" s="4"/>
      <c r="VWQ90" s="4"/>
      <c r="VWR90" s="4"/>
      <c r="VWS90" s="4"/>
      <c r="VWT90" s="4"/>
      <c r="VWU90" s="4"/>
      <c r="VWV90" s="4"/>
      <c r="VWW90" s="4"/>
      <c r="VWX90" s="4"/>
      <c r="VWY90" s="4"/>
      <c r="VWZ90" s="4"/>
      <c r="VXA90" s="4"/>
      <c r="VXB90" s="4"/>
      <c r="VXC90" s="4"/>
      <c r="VXD90" s="4"/>
      <c r="VXE90" s="4"/>
      <c r="VXF90" s="4"/>
      <c r="VXG90" s="4"/>
      <c r="VXH90" s="4"/>
      <c r="VXI90" s="4"/>
      <c r="VXJ90" s="4"/>
      <c r="VXK90" s="4"/>
      <c r="VXL90" s="4"/>
      <c r="VXM90" s="4"/>
      <c r="VXN90" s="4"/>
      <c r="VXO90" s="4"/>
      <c r="VXP90" s="4"/>
      <c r="VXQ90" s="4"/>
      <c r="VXR90" s="4"/>
      <c r="VXS90" s="4"/>
      <c r="VXT90" s="4"/>
      <c r="VXU90" s="4"/>
      <c r="VXV90" s="4"/>
      <c r="VXW90" s="4"/>
      <c r="VXX90" s="4"/>
      <c r="VXY90" s="4"/>
      <c r="VXZ90" s="4"/>
      <c r="VYA90" s="4"/>
      <c r="VYB90" s="4"/>
      <c r="VYC90" s="4"/>
      <c r="VYD90" s="4"/>
      <c r="VYE90" s="4"/>
      <c r="VYF90" s="4"/>
      <c r="VYG90" s="4"/>
      <c r="VYH90" s="4"/>
      <c r="VYI90" s="4"/>
      <c r="VYJ90" s="4"/>
      <c r="VYK90" s="4"/>
      <c r="VYL90" s="4"/>
      <c r="VYM90" s="4"/>
      <c r="VYN90" s="4"/>
      <c r="VYO90" s="4"/>
      <c r="VYP90" s="4"/>
      <c r="VYQ90" s="4"/>
      <c r="VYR90" s="4"/>
      <c r="VYS90" s="4"/>
      <c r="VYT90" s="4"/>
      <c r="VYU90" s="4"/>
      <c r="VYV90" s="4"/>
      <c r="VYW90" s="4"/>
      <c r="VYX90" s="4"/>
      <c r="VYY90" s="4"/>
      <c r="VYZ90" s="4"/>
      <c r="VZA90" s="4"/>
      <c r="VZB90" s="4"/>
      <c r="VZC90" s="4"/>
      <c r="VZD90" s="4"/>
      <c r="VZE90" s="4"/>
      <c r="VZF90" s="4"/>
      <c r="VZG90" s="4"/>
      <c r="VZH90" s="4"/>
      <c r="VZI90" s="4"/>
      <c r="VZJ90" s="4"/>
      <c r="VZK90" s="4"/>
      <c r="VZL90" s="4"/>
      <c r="VZM90" s="4"/>
      <c r="VZN90" s="4"/>
      <c r="VZO90" s="4"/>
      <c r="VZP90" s="4"/>
      <c r="VZQ90" s="4"/>
      <c r="VZR90" s="4"/>
      <c r="VZS90" s="4"/>
      <c r="VZT90" s="4"/>
      <c r="VZU90" s="4"/>
      <c r="VZV90" s="4"/>
      <c r="VZW90" s="4"/>
      <c r="VZX90" s="4"/>
      <c r="VZY90" s="4"/>
      <c r="VZZ90" s="4"/>
      <c r="WAA90" s="4"/>
      <c r="WAB90" s="4"/>
      <c r="WAC90" s="4"/>
      <c r="WAD90" s="4"/>
      <c r="WAE90" s="4"/>
      <c r="WAF90" s="4"/>
      <c r="WAG90" s="4"/>
      <c r="WAH90" s="4"/>
      <c r="WAI90" s="4"/>
      <c r="WAJ90" s="4"/>
      <c r="WAK90" s="4"/>
      <c r="WAL90" s="4"/>
      <c r="WAM90" s="4"/>
      <c r="WAN90" s="4"/>
      <c r="WAO90" s="4"/>
      <c r="WAP90" s="4"/>
      <c r="WAQ90" s="4"/>
      <c r="WAR90" s="4"/>
      <c r="WAS90" s="4"/>
      <c r="WAT90" s="4"/>
      <c r="WAU90" s="4"/>
      <c r="WAV90" s="4"/>
      <c r="WAW90" s="4"/>
      <c r="WAX90" s="4"/>
      <c r="WAY90" s="4"/>
      <c r="WAZ90" s="4"/>
      <c r="WBA90" s="4"/>
      <c r="WBB90" s="4"/>
      <c r="WBC90" s="4"/>
      <c r="WBD90" s="4"/>
      <c r="WBE90" s="4"/>
      <c r="WBF90" s="4"/>
      <c r="WBG90" s="4"/>
      <c r="WBH90" s="4"/>
      <c r="WBI90" s="4"/>
      <c r="WBJ90" s="4"/>
      <c r="WBK90" s="4"/>
      <c r="WBL90" s="4"/>
      <c r="WBM90" s="4"/>
      <c r="WBN90" s="4"/>
      <c r="WBO90" s="4"/>
      <c r="WBP90" s="4"/>
      <c r="WBQ90" s="4"/>
      <c r="WBR90" s="4"/>
      <c r="WBS90" s="4"/>
      <c r="WBT90" s="4"/>
      <c r="WBU90" s="4"/>
      <c r="WBV90" s="4"/>
      <c r="WBW90" s="4"/>
      <c r="WBX90" s="4"/>
      <c r="WBY90" s="4"/>
      <c r="WBZ90" s="4"/>
      <c r="WCA90" s="4"/>
      <c r="WCB90" s="4"/>
      <c r="WCC90" s="4"/>
      <c r="WCD90" s="4"/>
      <c r="WCE90" s="4"/>
      <c r="WCF90" s="4"/>
      <c r="WCG90" s="4"/>
      <c r="WCH90" s="4"/>
      <c r="WCI90" s="4"/>
      <c r="WCJ90" s="4"/>
      <c r="WCK90" s="4"/>
      <c r="WCL90" s="4"/>
      <c r="WCM90" s="4"/>
      <c r="WCN90" s="4"/>
      <c r="WCO90" s="4"/>
      <c r="WCP90" s="4"/>
      <c r="WCQ90" s="4"/>
      <c r="WCR90" s="4"/>
      <c r="WCS90" s="4"/>
      <c r="WCT90" s="4"/>
      <c r="WCU90" s="4"/>
      <c r="WCV90" s="4"/>
      <c r="WCW90" s="4"/>
      <c r="WCX90" s="4"/>
      <c r="WCY90" s="4"/>
      <c r="WCZ90" s="4"/>
      <c r="WDA90" s="4"/>
      <c r="WDB90" s="4"/>
      <c r="WDC90" s="4"/>
      <c r="WDD90" s="4"/>
      <c r="WDE90" s="4"/>
      <c r="WDF90" s="4"/>
      <c r="WDG90" s="4"/>
      <c r="WDH90" s="4"/>
      <c r="WDI90" s="4"/>
      <c r="WDJ90" s="4"/>
      <c r="WDK90" s="4"/>
      <c r="WDL90" s="4"/>
      <c r="WDM90" s="4"/>
      <c r="WDN90" s="4"/>
      <c r="WDO90" s="4"/>
      <c r="WDP90" s="4"/>
      <c r="WDQ90" s="4"/>
      <c r="WDR90" s="4"/>
      <c r="WDS90" s="4"/>
      <c r="WDT90" s="4"/>
      <c r="WDU90" s="4"/>
      <c r="WDV90" s="4"/>
      <c r="WDW90" s="4"/>
      <c r="WDX90" s="4"/>
      <c r="WDY90" s="4"/>
      <c r="WDZ90" s="4"/>
      <c r="WEA90" s="4"/>
      <c r="WEB90" s="4"/>
      <c r="WEC90" s="4"/>
      <c r="WED90" s="4"/>
      <c r="WEE90" s="4"/>
      <c r="WEF90" s="4"/>
      <c r="WEG90" s="4"/>
      <c r="WEH90" s="4"/>
      <c r="WEI90" s="4"/>
      <c r="WEJ90" s="4"/>
      <c r="WEK90" s="4"/>
      <c r="WEL90" s="4"/>
      <c r="WEM90" s="4"/>
      <c r="WEN90" s="4"/>
      <c r="WEO90" s="4"/>
      <c r="WEP90" s="4"/>
      <c r="WEQ90" s="4"/>
      <c r="WER90" s="4"/>
      <c r="WES90" s="4"/>
      <c r="WET90" s="4"/>
      <c r="WEU90" s="4"/>
      <c r="WEV90" s="4"/>
      <c r="WEW90" s="4"/>
      <c r="WEX90" s="4"/>
      <c r="WEY90" s="4"/>
      <c r="WEZ90" s="4"/>
      <c r="WFA90" s="4"/>
      <c r="WFB90" s="4"/>
      <c r="WFC90" s="4"/>
      <c r="WFD90" s="4"/>
      <c r="WFE90" s="4"/>
      <c r="WFF90" s="4"/>
      <c r="WFG90" s="4"/>
      <c r="WFH90" s="4"/>
      <c r="WFI90" s="4"/>
      <c r="WFJ90" s="4"/>
      <c r="WFK90" s="4"/>
      <c r="WFL90" s="4"/>
      <c r="WFM90" s="4"/>
      <c r="WFN90" s="4"/>
      <c r="WFO90" s="4"/>
      <c r="WFP90" s="4"/>
      <c r="WFQ90" s="4"/>
      <c r="WFR90" s="4"/>
      <c r="WFS90" s="4"/>
      <c r="WFT90" s="4"/>
      <c r="WFU90" s="4"/>
      <c r="WFV90" s="4"/>
      <c r="WFW90" s="4"/>
      <c r="WFX90" s="4"/>
      <c r="WFY90" s="4"/>
      <c r="WFZ90" s="4"/>
      <c r="WGA90" s="4"/>
      <c r="WGB90" s="4"/>
      <c r="WGC90" s="4"/>
      <c r="WGD90" s="4"/>
      <c r="WGE90" s="4"/>
      <c r="WGF90" s="4"/>
      <c r="WGG90" s="4"/>
      <c r="WGH90" s="4"/>
      <c r="WGI90" s="4"/>
      <c r="WGJ90" s="4"/>
      <c r="WGK90" s="4"/>
      <c r="WGL90" s="4"/>
      <c r="WGM90" s="4"/>
      <c r="WGN90" s="4"/>
      <c r="WGO90" s="4"/>
      <c r="WGP90" s="4"/>
      <c r="WGQ90" s="4"/>
      <c r="WGR90" s="4"/>
      <c r="WGS90" s="4"/>
      <c r="WGT90" s="4"/>
      <c r="WGU90" s="4"/>
      <c r="WGV90" s="4"/>
      <c r="WGW90" s="4"/>
      <c r="WGX90" s="4"/>
      <c r="WGY90" s="4"/>
      <c r="WGZ90" s="4"/>
      <c r="WHA90" s="4"/>
      <c r="WHB90" s="4"/>
      <c r="WHC90" s="4"/>
      <c r="WHD90" s="4"/>
      <c r="WHE90" s="4"/>
      <c r="WHF90" s="4"/>
      <c r="WHG90" s="4"/>
      <c r="WHH90" s="4"/>
      <c r="WHI90" s="4"/>
      <c r="WHJ90" s="4"/>
      <c r="WHK90" s="4"/>
      <c r="WHL90" s="4"/>
      <c r="WHM90" s="4"/>
      <c r="WHN90" s="4"/>
      <c r="WHO90" s="4"/>
      <c r="WHP90" s="4"/>
      <c r="WHQ90" s="4"/>
      <c r="WHR90" s="4"/>
      <c r="WHS90" s="4"/>
      <c r="WHT90" s="4"/>
      <c r="WHU90" s="4"/>
      <c r="WHV90" s="4"/>
      <c r="WHW90" s="4"/>
      <c r="WHX90" s="4"/>
      <c r="WHY90" s="4"/>
      <c r="WHZ90" s="4"/>
      <c r="WIA90" s="4"/>
      <c r="WIB90" s="4"/>
      <c r="WIC90" s="4"/>
      <c r="WID90" s="4"/>
      <c r="WIE90" s="4"/>
      <c r="WIF90" s="4"/>
      <c r="WIG90" s="4"/>
      <c r="WIH90" s="4"/>
      <c r="WII90" s="4"/>
      <c r="WIJ90" s="4"/>
      <c r="WIK90" s="4"/>
      <c r="WIL90" s="4"/>
      <c r="WIM90" s="4"/>
      <c r="WIN90" s="4"/>
      <c r="WIO90" s="4"/>
      <c r="WIP90" s="4"/>
      <c r="WIQ90" s="4"/>
      <c r="WIR90" s="4"/>
      <c r="WIS90" s="4"/>
      <c r="WIT90" s="4"/>
      <c r="WIU90" s="4"/>
      <c r="WIV90" s="4"/>
      <c r="WIW90" s="4"/>
      <c r="WIX90" s="4"/>
      <c r="WIY90" s="4"/>
      <c r="WIZ90" s="4"/>
      <c r="WJA90" s="4"/>
      <c r="WJB90" s="4"/>
      <c r="WJC90" s="4"/>
      <c r="WJD90" s="4"/>
      <c r="WJE90" s="4"/>
      <c r="WJF90" s="4"/>
      <c r="WJG90" s="4"/>
      <c r="WJH90" s="4"/>
      <c r="WJI90" s="4"/>
      <c r="WJJ90" s="4"/>
      <c r="WJK90" s="4"/>
      <c r="WJL90" s="4"/>
      <c r="WJM90" s="4"/>
      <c r="WJN90" s="4"/>
      <c r="WJO90" s="4"/>
      <c r="WJP90" s="4"/>
      <c r="WJQ90" s="4"/>
      <c r="WJR90" s="4"/>
      <c r="WJS90" s="4"/>
      <c r="WJT90" s="4"/>
      <c r="WJU90" s="4"/>
      <c r="WJV90" s="4"/>
      <c r="WJW90" s="4"/>
      <c r="WJX90" s="4"/>
      <c r="WJY90" s="4"/>
      <c r="WJZ90" s="4"/>
      <c r="WKA90" s="4"/>
      <c r="WKB90" s="4"/>
      <c r="WKC90" s="4"/>
      <c r="WKD90" s="4"/>
      <c r="WKE90" s="4"/>
      <c r="WKF90" s="4"/>
      <c r="WKG90" s="4"/>
      <c r="WKH90" s="4"/>
      <c r="WKI90" s="4"/>
      <c r="WKJ90" s="4"/>
      <c r="WKK90" s="4"/>
      <c r="WKL90" s="4"/>
      <c r="WKM90" s="4"/>
      <c r="WKN90" s="4"/>
      <c r="WKO90" s="4"/>
      <c r="WKP90" s="4"/>
      <c r="WKQ90" s="4"/>
      <c r="WKR90" s="4"/>
      <c r="WKS90" s="4"/>
      <c r="WKT90" s="4"/>
      <c r="WKU90" s="4"/>
      <c r="WKV90" s="4"/>
      <c r="WKW90" s="4"/>
      <c r="WKX90" s="4"/>
      <c r="WKY90" s="4"/>
      <c r="WKZ90" s="4"/>
      <c r="WLA90" s="4"/>
      <c r="WLB90" s="4"/>
      <c r="WLC90" s="4"/>
      <c r="WLD90" s="4"/>
      <c r="WLE90" s="4"/>
      <c r="WLF90" s="4"/>
      <c r="WLG90" s="4"/>
      <c r="WLH90" s="4"/>
      <c r="WLI90" s="4"/>
      <c r="WLJ90" s="4"/>
      <c r="WLK90" s="4"/>
      <c r="WLL90" s="4"/>
      <c r="WLM90" s="4"/>
      <c r="WLN90" s="4"/>
      <c r="WLO90" s="4"/>
      <c r="WLP90" s="4"/>
      <c r="WLQ90" s="4"/>
      <c r="WLR90" s="4"/>
      <c r="WLS90" s="4"/>
      <c r="WLT90" s="4"/>
      <c r="WLU90" s="4"/>
      <c r="WLV90" s="4"/>
      <c r="WLW90" s="4"/>
      <c r="WLX90" s="4"/>
      <c r="WLY90" s="4"/>
      <c r="WLZ90" s="4"/>
      <c r="WMA90" s="4"/>
      <c r="WMB90" s="4"/>
      <c r="WMC90" s="4"/>
      <c r="WMD90" s="4"/>
      <c r="WME90" s="4"/>
      <c r="WMF90" s="4"/>
      <c r="WMG90" s="4"/>
      <c r="WMH90" s="4"/>
      <c r="WMI90" s="4"/>
      <c r="WMJ90" s="4"/>
      <c r="WMK90" s="4"/>
      <c r="WML90" s="4"/>
      <c r="WMM90" s="4"/>
      <c r="WMN90" s="4"/>
      <c r="WMO90" s="4"/>
      <c r="WMP90" s="4"/>
      <c r="WMQ90" s="4"/>
      <c r="WMR90" s="4"/>
      <c r="WMS90" s="4"/>
      <c r="WMT90" s="4"/>
      <c r="WMU90" s="4"/>
      <c r="WMV90" s="4"/>
      <c r="WMW90" s="4"/>
      <c r="WMX90" s="4"/>
      <c r="WMY90" s="4"/>
      <c r="WMZ90" s="4"/>
      <c r="WNA90" s="4"/>
      <c r="WNB90" s="4"/>
      <c r="WNC90" s="4"/>
      <c r="WND90" s="4"/>
      <c r="WNE90" s="4"/>
      <c r="WNF90" s="4"/>
      <c r="WNG90" s="4"/>
      <c r="WNH90" s="4"/>
      <c r="WNI90" s="4"/>
      <c r="WNJ90" s="4"/>
      <c r="WNK90" s="4"/>
      <c r="WNL90" s="4"/>
      <c r="WNM90" s="4"/>
      <c r="WNN90" s="4"/>
      <c r="WNO90" s="4"/>
      <c r="WNP90" s="4"/>
      <c r="WNQ90" s="4"/>
      <c r="WNR90" s="4"/>
      <c r="WNS90" s="4"/>
      <c r="WNT90" s="4"/>
      <c r="WNU90" s="4"/>
      <c r="WNV90" s="4"/>
      <c r="WNW90" s="4"/>
      <c r="WNX90" s="4"/>
      <c r="WNY90" s="4"/>
      <c r="WNZ90" s="4"/>
      <c r="WOA90" s="4"/>
      <c r="WOB90" s="4"/>
      <c r="WOC90" s="4"/>
      <c r="WOD90" s="4"/>
      <c r="WOE90" s="4"/>
      <c r="WOF90" s="4"/>
      <c r="WOG90" s="4"/>
      <c r="WOH90" s="4"/>
      <c r="WOI90" s="4"/>
      <c r="WOJ90" s="4"/>
      <c r="WOK90" s="4"/>
      <c r="WOL90" s="4"/>
      <c r="WOM90" s="4"/>
      <c r="WON90" s="4"/>
      <c r="WOO90" s="4"/>
      <c r="WOP90" s="4"/>
      <c r="WOQ90" s="4"/>
      <c r="WOR90" s="4"/>
      <c r="WOS90" s="4"/>
      <c r="WOT90" s="4"/>
      <c r="WOU90" s="4"/>
      <c r="WOV90" s="4"/>
      <c r="WOW90" s="4"/>
      <c r="WOX90" s="4"/>
      <c r="WOY90" s="4"/>
      <c r="WOZ90" s="4"/>
      <c r="WPA90" s="4"/>
      <c r="WPB90" s="4"/>
      <c r="WPC90" s="4"/>
      <c r="WPD90" s="4"/>
      <c r="WPE90" s="4"/>
      <c r="WPF90" s="4"/>
      <c r="WPG90" s="4"/>
      <c r="WPH90" s="4"/>
      <c r="WPI90" s="4"/>
      <c r="WPJ90" s="4"/>
      <c r="WPK90" s="4"/>
      <c r="WPL90" s="4"/>
      <c r="WPM90" s="4"/>
      <c r="WPN90" s="4"/>
      <c r="WPO90" s="4"/>
      <c r="WPP90" s="4"/>
      <c r="WPQ90" s="4"/>
      <c r="WPR90" s="4"/>
      <c r="WPS90" s="4"/>
      <c r="WPT90" s="4"/>
      <c r="WPU90" s="4"/>
      <c r="WPV90" s="4"/>
      <c r="WPW90" s="4"/>
      <c r="WPX90" s="4"/>
      <c r="WPY90" s="4"/>
      <c r="WPZ90" s="4"/>
      <c r="WQA90" s="4"/>
      <c r="WQB90" s="4"/>
      <c r="WQC90" s="4"/>
      <c r="WQD90" s="4"/>
      <c r="WQE90" s="4"/>
      <c r="WQF90" s="4"/>
      <c r="WQG90" s="4"/>
      <c r="WQH90" s="4"/>
      <c r="WQI90" s="4"/>
      <c r="WQJ90" s="4"/>
      <c r="WQK90" s="4"/>
      <c r="WQL90" s="4"/>
      <c r="WQM90" s="4"/>
      <c r="WQN90" s="4"/>
      <c r="WQO90" s="4"/>
      <c r="WQP90" s="4"/>
      <c r="WQQ90" s="4"/>
      <c r="WQR90" s="4"/>
      <c r="WQS90" s="4"/>
      <c r="WQT90" s="4"/>
      <c r="WQU90" s="4"/>
      <c r="WQV90" s="4"/>
      <c r="WQW90" s="4"/>
      <c r="WQX90" s="4"/>
      <c r="WQY90" s="4"/>
      <c r="WQZ90" s="4"/>
      <c r="WRA90" s="4"/>
      <c r="WRB90" s="4"/>
      <c r="WRC90" s="4"/>
      <c r="WRD90" s="4"/>
      <c r="WRE90" s="4"/>
      <c r="WRF90" s="4"/>
      <c r="WRG90" s="4"/>
      <c r="WRH90" s="4"/>
      <c r="WRI90" s="4"/>
      <c r="WRJ90" s="4"/>
      <c r="WRK90" s="4"/>
      <c r="WRL90" s="4"/>
      <c r="WRM90" s="4"/>
      <c r="WRN90" s="4"/>
      <c r="WRO90" s="4"/>
      <c r="WRP90" s="4"/>
      <c r="WRQ90" s="4"/>
      <c r="WRR90" s="4"/>
      <c r="WRS90" s="4"/>
      <c r="WRT90" s="4"/>
      <c r="WRU90" s="4"/>
      <c r="WRV90" s="4"/>
      <c r="WRW90" s="4"/>
      <c r="WRX90" s="4"/>
      <c r="WRY90" s="4"/>
      <c r="WRZ90" s="4"/>
      <c r="WSA90" s="4"/>
      <c r="WSB90" s="4"/>
      <c r="WSC90" s="4"/>
      <c r="WSD90" s="4"/>
      <c r="WSE90" s="4"/>
      <c r="WSF90" s="4"/>
      <c r="WSG90" s="4"/>
      <c r="WSH90" s="4"/>
      <c r="WSI90" s="4"/>
      <c r="WSJ90" s="4"/>
      <c r="WSK90" s="4"/>
      <c r="WSL90" s="4"/>
      <c r="WSM90" s="4"/>
      <c r="WSN90" s="4"/>
      <c r="WSO90" s="4"/>
      <c r="WSP90" s="4"/>
      <c r="WSQ90" s="4"/>
      <c r="WSR90" s="4"/>
      <c r="WSS90" s="4"/>
      <c r="WST90" s="4"/>
      <c r="WSU90" s="4"/>
      <c r="WSV90" s="4"/>
      <c r="WSW90" s="4"/>
      <c r="WSX90" s="4"/>
      <c r="WSY90" s="4"/>
      <c r="WSZ90" s="4"/>
      <c r="WTA90" s="4"/>
      <c r="WTB90" s="4"/>
      <c r="WTC90" s="4"/>
      <c r="WTD90" s="4"/>
      <c r="WTE90" s="4"/>
      <c r="WTF90" s="4"/>
      <c r="WTG90" s="4"/>
      <c r="WTH90" s="4"/>
      <c r="WTI90" s="4"/>
      <c r="WTJ90" s="4"/>
      <c r="WTK90" s="4"/>
      <c r="WTL90" s="4"/>
      <c r="WTM90" s="4"/>
      <c r="WTN90" s="4"/>
      <c r="WTO90" s="4"/>
      <c r="WTP90" s="4"/>
      <c r="WTQ90" s="4"/>
      <c r="WTR90" s="4"/>
      <c r="WTS90" s="4"/>
      <c r="WTT90" s="4"/>
      <c r="WTU90" s="4"/>
      <c r="WTV90" s="4"/>
      <c r="WTW90" s="4"/>
      <c r="WTX90" s="4"/>
      <c r="WTY90" s="4"/>
      <c r="WTZ90" s="4"/>
      <c r="WUA90" s="4"/>
      <c r="WUB90" s="4"/>
      <c r="WUC90" s="4"/>
      <c r="WUD90" s="4"/>
      <c r="WUE90" s="4"/>
      <c r="WUF90" s="4"/>
      <c r="WUG90" s="4"/>
      <c r="WUH90" s="4"/>
      <c r="WUI90" s="4"/>
      <c r="WUJ90" s="4"/>
      <c r="WUK90" s="4"/>
      <c r="WUL90" s="4"/>
      <c r="WUM90" s="4"/>
      <c r="WUN90" s="4"/>
      <c r="WUO90" s="4"/>
      <c r="WUP90" s="4"/>
      <c r="WUQ90" s="4"/>
      <c r="WUR90" s="4"/>
      <c r="WUS90" s="4"/>
      <c r="WUT90" s="4"/>
      <c r="WUU90" s="4"/>
      <c r="WUV90" s="4"/>
      <c r="WUW90" s="4"/>
      <c r="WUX90" s="4"/>
      <c r="WUY90" s="4"/>
      <c r="WUZ90" s="4"/>
      <c r="WVA90" s="4"/>
      <c r="WVB90" s="4"/>
      <c r="WVC90" s="4"/>
      <c r="WVD90" s="4"/>
      <c r="WVE90" s="4"/>
      <c r="WVF90" s="4"/>
      <c r="WVG90" s="4"/>
      <c r="WVH90" s="4"/>
      <c r="WVI90" s="4"/>
      <c r="WVJ90" s="4"/>
      <c r="WVK90" s="4"/>
      <c r="WVL90" s="4"/>
      <c r="WVM90" s="4"/>
      <c r="WVN90" s="4"/>
      <c r="WVO90" s="4"/>
      <c r="WVP90" s="4"/>
      <c r="WVQ90" s="4"/>
      <c r="WVR90" s="4"/>
      <c r="WVS90" s="4"/>
      <c r="WVT90" s="4"/>
      <c r="WVU90" s="4"/>
      <c r="WVV90" s="4"/>
      <c r="WVW90" s="4"/>
      <c r="WVX90" s="4"/>
      <c r="WVY90" s="4"/>
      <c r="WVZ90" s="4"/>
      <c r="WWA90" s="4"/>
      <c r="WWB90" s="4"/>
      <c r="WWC90" s="4"/>
      <c r="WWD90" s="4"/>
      <c r="WWE90" s="4"/>
      <c r="WWF90" s="4"/>
      <c r="WWG90" s="4"/>
      <c r="WWH90" s="4"/>
      <c r="WWI90" s="4"/>
      <c r="WWJ90" s="4"/>
    </row>
    <row r="91" spans="1:16156" s="4" customFormat="1" x14ac:dyDescent="0.25">
      <c r="A91" s="605" t="s">
        <v>288</v>
      </c>
      <c r="B91" s="606" t="s">
        <v>298</v>
      </c>
      <c r="C91" s="607" t="s">
        <v>299</v>
      </c>
      <c r="D91" s="608">
        <v>860</v>
      </c>
      <c r="E91" s="609">
        <v>852</v>
      </c>
      <c r="F91" s="609">
        <v>650</v>
      </c>
      <c r="G91" s="609">
        <v>617</v>
      </c>
      <c r="H91" s="609">
        <v>475</v>
      </c>
      <c r="I91" s="610">
        <f t="shared" si="30"/>
        <v>0.7241784037558685</v>
      </c>
      <c r="J91" s="611">
        <f t="shared" si="31"/>
        <v>0.94923076923076921</v>
      </c>
      <c r="K91" s="608">
        <v>745</v>
      </c>
      <c r="L91" s="609">
        <v>744</v>
      </c>
      <c r="M91" s="609">
        <v>586</v>
      </c>
      <c r="N91" s="609">
        <v>510</v>
      </c>
      <c r="O91" s="609">
        <v>375</v>
      </c>
      <c r="P91" s="610">
        <f t="shared" si="32"/>
        <v>0.68548387096774188</v>
      </c>
      <c r="Q91" s="611">
        <f t="shared" si="33"/>
        <v>0.87030716723549484</v>
      </c>
      <c r="R91" s="608">
        <v>810</v>
      </c>
      <c r="S91" s="609">
        <v>803</v>
      </c>
      <c r="T91" s="609">
        <v>617</v>
      </c>
      <c r="U91" s="609">
        <v>601</v>
      </c>
      <c r="V91" s="609">
        <v>409</v>
      </c>
      <c r="W91" s="610">
        <f t="shared" si="28"/>
        <v>0.74844333748443337</v>
      </c>
      <c r="X91" s="611">
        <f t="shared" si="29"/>
        <v>0.97406807131280393</v>
      </c>
      <c r="Y91" s="608">
        <v>1037</v>
      </c>
      <c r="Z91" s="609">
        <v>1031</v>
      </c>
      <c r="AA91" s="609">
        <v>981</v>
      </c>
      <c r="AB91" s="609">
        <v>789</v>
      </c>
      <c r="AC91" s="609">
        <v>532</v>
      </c>
      <c r="AD91" s="610">
        <f t="shared" si="34"/>
        <v>0.76527643064985451</v>
      </c>
      <c r="AE91" s="611">
        <f t="shared" si="35"/>
        <v>0.80428134556574926</v>
      </c>
      <c r="AF91" s="608">
        <v>973</v>
      </c>
      <c r="AG91" s="609">
        <v>959</v>
      </c>
      <c r="AH91" s="609">
        <v>927</v>
      </c>
      <c r="AI91" s="609">
        <v>750</v>
      </c>
      <c r="AJ91" s="609">
        <v>500</v>
      </c>
      <c r="AK91" s="610">
        <f t="shared" si="36"/>
        <v>0.78206465067778941</v>
      </c>
      <c r="AL91" s="611">
        <f t="shared" si="37"/>
        <v>0.80906148867313921</v>
      </c>
      <c r="AM91" s="608">
        <v>744</v>
      </c>
      <c r="AN91" s="609">
        <v>742</v>
      </c>
      <c r="AO91" s="609">
        <v>721</v>
      </c>
      <c r="AP91" s="609">
        <v>574</v>
      </c>
      <c r="AQ91" s="609">
        <v>374</v>
      </c>
      <c r="AR91" s="610">
        <f t="shared" si="38"/>
        <v>0.77358490566037741</v>
      </c>
      <c r="AS91" s="611">
        <f t="shared" si="39"/>
        <v>0.79611650485436891</v>
      </c>
    </row>
    <row r="92" spans="1:16156" s="4" customFormat="1" x14ac:dyDescent="0.25">
      <c r="A92" s="605" t="s">
        <v>288</v>
      </c>
      <c r="B92" s="606" t="s">
        <v>300</v>
      </c>
      <c r="C92" s="607" t="s">
        <v>301</v>
      </c>
      <c r="D92" s="608">
        <v>733</v>
      </c>
      <c r="E92" s="609">
        <v>733</v>
      </c>
      <c r="F92" s="609">
        <v>733</v>
      </c>
      <c r="G92" s="609">
        <v>551</v>
      </c>
      <c r="H92" s="609">
        <v>451</v>
      </c>
      <c r="I92" s="610">
        <f t="shared" si="30"/>
        <v>0.75170532060027284</v>
      </c>
      <c r="J92" s="611">
        <f t="shared" si="31"/>
        <v>0.75170532060027284</v>
      </c>
      <c r="K92" s="608">
        <v>719</v>
      </c>
      <c r="L92" s="609">
        <v>718</v>
      </c>
      <c r="M92" s="609">
        <v>718</v>
      </c>
      <c r="N92" s="609">
        <v>590</v>
      </c>
      <c r="O92" s="609">
        <v>468</v>
      </c>
      <c r="P92" s="610">
        <f t="shared" si="32"/>
        <v>0.82172701949860727</v>
      </c>
      <c r="Q92" s="611">
        <f t="shared" si="33"/>
        <v>0.82172701949860727</v>
      </c>
      <c r="R92" s="608">
        <v>796</v>
      </c>
      <c r="S92" s="609">
        <v>794</v>
      </c>
      <c r="T92" s="609">
        <v>794</v>
      </c>
      <c r="U92" s="609">
        <v>622</v>
      </c>
      <c r="V92" s="609">
        <v>440</v>
      </c>
      <c r="W92" s="610">
        <f t="shared" si="28"/>
        <v>0.78337531486146095</v>
      </c>
      <c r="X92" s="611">
        <f t="shared" si="29"/>
        <v>0.78337531486146095</v>
      </c>
      <c r="Y92" s="608">
        <v>814</v>
      </c>
      <c r="Z92" s="609">
        <v>814</v>
      </c>
      <c r="AA92" s="609">
        <v>814</v>
      </c>
      <c r="AB92" s="609">
        <v>670</v>
      </c>
      <c r="AC92" s="609">
        <v>499</v>
      </c>
      <c r="AD92" s="610">
        <f t="shared" si="34"/>
        <v>0.82309582309582308</v>
      </c>
      <c r="AE92" s="611">
        <f t="shared" si="35"/>
        <v>0.82309582309582308</v>
      </c>
      <c r="AF92" s="608">
        <v>1068</v>
      </c>
      <c r="AG92" s="609">
        <v>1066</v>
      </c>
      <c r="AH92" s="609">
        <v>1066</v>
      </c>
      <c r="AI92" s="609">
        <v>898</v>
      </c>
      <c r="AJ92" s="609">
        <v>733</v>
      </c>
      <c r="AK92" s="610">
        <f t="shared" si="36"/>
        <v>0.8424015009380863</v>
      </c>
      <c r="AL92" s="611">
        <f t="shared" si="37"/>
        <v>0.8424015009380863</v>
      </c>
      <c r="AM92" s="608">
        <v>816</v>
      </c>
      <c r="AN92" s="609">
        <v>814</v>
      </c>
      <c r="AO92" s="609">
        <v>814</v>
      </c>
      <c r="AP92" s="609">
        <v>651</v>
      </c>
      <c r="AQ92" s="609">
        <v>504</v>
      </c>
      <c r="AR92" s="610">
        <f t="shared" si="38"/>
        <v>0.79975429975429979</v>
      </c>
      <c r="AS92" s="611">
        <f t="shared" si="39"/>
        <v>0.79975429975429979</v>
      </c>
    </row>
    <row r="93" spans="1:16156" s="4" customFormat="1" x14ac:dyDescent="0.25">
      <c r="A93" s="605" t="s">
        <v>288</v>
      </c>
      <c r="B93" s="606" t="s">
        <v>302</v>
      </c>
      <c r="C93" s="607" t="s">
        <v>303</v>
      </c>
      <c r="D93" s="608">
        <v>813</v>
      </c>
      <c r="E93" s="609">
        <v>757</v>
      </c>
      <c r="F93" s="609">
        <v>704</v>
      </c>
      <c r="G93" s="609">
        <v>375</v>
      </c>
      <c r="H93" s="609">
        <v>305</v>
      </c>
      <c r="I93" s="610">
        <f t="shared" si="30"/>
        <v>0.49537648612945839</v>
      </c>
      <c r="J93" s="611">
        <f t="shared" si="31"/>
        <v>0.53267045454545459</v>
      </c>
      <c r="K93" s="608">
        <v>920</v>
      </c>
      <c r="L93" s="609">
        <v>834</v>
      </c>
      <c r="M93" s="609">
        <v>776</v>
      </c>
      <c r="N93" s="609">
        <v>382</v>
      </c>
      <c r="O93" s="609">
        <v>300</v>
      </c>
      <c r="P93" s="610">
        <f t="shared" si="32"/>
        <v>0.45803357314148679</v>
      </c>
      <c r="Q93" s="611">
        <f t="shared" si="33"/>
        <v>0.49226804123711343</v>
      </c>
      <c r="R93" s="608">
        <v>830</v>
      </c>
      <c r="S93" s="609">
        <v>757</v>
      </c>
      <c r="T93" s="609">
        <v>704</v>
      </c>
      <c r="U93" s="609">
        <v>372</v>
      </c>
      <c r="V93" s="609">
        <v>301</v>
      </c>
      <c r="W93" s="610">
        <f t="shared" si="28"/>
        <v>0.4914134742404227</v>
      </c>
      <c r="X93" s="611">
        <f t="shared" si="29"/>
        <v>0.52840909090909094</v>
      </c>
      <c r="Y93" s="608">
        <v>810</v>
      </c>
      <c r="Z93" s="609">
        <v>764</v>
      </c>
      <c r="AA93" s="609">
        <v>706</v>
      </c>
      <c r="AB93" s="609">
        <v>341</v>
      </c>
      <c r="AC93" s="609">
        <v>317</v>
      </c>
      <c r="AD93" s="610">
        <f t="shared" si="34"/>
        <v>0.44633507853403143</v>
      </c>
      <c r="AE93" s="611">
        <f t="shared" si="35"/>
        <v>0.48300283286118978</v>
      </c>
      <c r="AF93" s="608">
        <v>642</v>
      </c>
      <c r="AG93" s="609">
        <v>600</v>
      </c>
      <c r="AH93" s="609">
        <v>553</v>
      </c>
      <c r="AI93" s="609">
        <v>285</v>
      </c>
      <c r="AJ93" s="609">
        <v>271</v>
      </c>
      <c r="AK93" s="610">
        <f t="shared" si="36"/>
        <v>0.47499999999999998</v>
      </c>
      <c r="AL93" s="611">
        <f t="shared" si="37"/>
        <v>0.51537070524412298</v>
      </c>
      <c r="AM93" s="608">
        <v>533</v>
      </c>
      <c r="AN93" s="609">
        <v>497</v>
      </c>
      <c r="AO93" s="609">
        <v>445</v>
      </c>
      <c r="AP93" s="609">
        <v>274</v>
      </c>
      <c r="AQ93" s="609">
        <v>253</v>
      </c>
      <c r="AR93" s="610">
        <f t="shared" si="38"/>
        <v>0.55130784708249492</v>
      </c>
      <c r="AS93" s="611">
        <f t="shared" si="39"/>
        <v>0.61573033707865166</v>
      </c>
    </row>
    <row r="94" spans="1:16156" s="4" customFormat="1" x14ac:dyDescent="0.25">
      <c r="A94" s="605" t="s">
        <v>288</v>
      </c>
      <c r="B94" s="630" t="s">
        <v>304</v>
      </c>
      <c r="C94" s="631" t="s">
        <v>305</v>
      </c>
      <c r="D94" s="613">
        <v>501</v>
      </c>
      <c r="E94" s="673">
        <v>476</v>
      </c>
      <c r="F94" s="673">
        <v>392</v>
      </c>
      <c r="G94" s="673">
        <v>360</v>
      </c>
      <c r="H94" s="673">
        <v>280</v>
      </c>
      <c r="I94" s="674">
        <f t="shared" si="30"/>
        <v>0.75630252100840334</v>
      </c>
      <c r="J94" s="675">
        <f t="shared" si="31"/>
        <v>0.91836734693877553</v>
      </c>
      <c r="K94" s="613">
        <v>976</v>
      </c>
      <c r="L94" s="673">
        <v>853</v>
      </c>
      <c r="M94" s="673">
        <v>776</v>
      </c>
      <c r="N94" s="673">
        <v>628</v>
      </c>
      <c r="O94" s="673">
        <v>441</v>
      </c>
      <c r="P94" s="674">
        <f t="shared" si="32"/>
        <v>0.73622508792497066</v>
      </c>
      <c r="Q94" s="675">
        <f t="shared" si="33"/>
        <v>0.80927835051546393</v>
      </c>
      <c r="R94" s="613">
        <v>1203</v>
      </c>
      <c r="S94" s="673">
        <v>1153</v>
      </c>
      <c r="T94" s="673">
        <v>1088</v>
      </c>
      <c r="U94" s="673">
        <v>493</v>
      </c>
      <c r="V94" s="673">
        <v>436</v>
      </c>
      <c r="W94" s="674">
        <f t="shared" si="28"/>
        <v>0.42758022549869906</v>
      </c>
      <c r="X94" s="675">
        <f t="shared" si="29"/>
        <v>0.453125</v>
      </c>
      <c r="Y94" s="613">
        <v>1037</v>
      </c>
      <c r="Z94" s="673">
        <v>886</v>
      </c>
      <c r="AA94" s="673">
        <v>598</v>
      </c>
      <c r="AB94" s="673">
        <v>447</v>
      </c>
      <c r="AC94" s="673">
        <v>435</v>
      </c>
      <c r="AD94" s="674">
        <f t="shared" si="34"/>
        <v>0.50451467268623029</v>
      </c>
      <c r="AE94" s="675">
        <f t="shared" si="35"/>
        <v>0.74749163879598657</v>
      </c>
      <c r="AF94" s="613">
        <v>1007</v>
      </c>
      <c r="AG94" s="673">
        <v>916</v>
      </c>
      <c r="AH94" s="673">
        <v>667</v>
      </c>
      <c r="AI94" s="673">
        <v>557</v>
      </c>
      <c r="AJ94" s="673">
        <v>542</v>
      </c>
      <c r="AK94" s="674">
        <f t="shared" si="36"/>
        <v>0.60807860262008728</v>
      </c>
      <c r="AL94" s="675">
        <f t="shared" si="37"/>
        <v>0.83508245877061471</v>
      </c>
      <c r="AM94" s="613">
        <v>1152</v>
      </c>
      <c r="AN94" s="673">
        <v>1009</v>
      </c>
      <c r="AO94" s="673">
        <v>658</v>
      </c>
      <c r="AP94" s="673">
        <v>513</v>
      </c>
      <c r="AQ94" s="673">
        <v>488</v>
      </c>
      <c r="AR94" s="674">
        <f t="shared" si="38"/>
        <v>0.50842418235877107</v>
      </c>
      <c r="AS94" s="675">
        <f t="shared" si="39"/>
        <v>0.77963525835866265</v>
      </c>
    </row>
    <row r="95" spans="1:16156" s="4" customFormat="1" x14ac:dyDescent="0.25">
      <c r="A95" s="614" t="s">
        <v>288</v>
      </c>
      <c r="B95" s="615" t="s">
        <v>306</v>
      </c>
      <c r="C95" s="636" t="s">
        <v>203</v>
      </c>
      <c r="D95" s="617">
        <v>155</v>
      </c>
      <c r="E95" s="618">
        <v>155</v>
      </c>
      <c r="F95" s="618">
        <v>155</v>
      </c>
      <c r="G95" s="618">
        <v>155</v>
      </c>
      <c r="H95" s="618">
        <v>136</v>
      </c>
      <c r="I95" s="619">
        <f t="shared" si="30"/>
        <v>1</v>
      </c>
      <c r="J95" s="620">
        <f t="shared" si="31"/>
        <v>1</v>
      </c>
      <c r="K95" s="617">
        <v>637</v>
      </c>
      <c r="L95" s="618">
        <v>634</v>
      </c>
      <c r="M95" s="618">
        <v>608</v>
      </c>
      <c r="N95" s="618">
        <v>419</v>
      </c>
      <c r="O95" s="618">
        <v>154</v>
      </c>
      <c r="P95" s="619">
        <f t="shared" si="32"/>
        <v>0.66088328075709779</v>
      </c>
      <c r="Q95" s="620">
        <f t="shared" si="33"/>
        <v>0.68914473684210531</v>
      </c>
      <c r="R95" s="617">
        <v>1528</v>
      </c>
      <c r="S95" s="618">
        <v>1348</v>
      </c>
      <c r="T95" s="618">
        <v>1268</v>
      </c>
      <c r="U95" s="618">
        <v>438</v>
      </c>
      <c r="V95" s="618">
        <v>328</v>
      </c>
      <c r="W95" s="619">
        <f t="shared" si="28"/>
        <v>0.32492581602373888</v>
      </c>
      <c r="X95" s="620">
        <f t="shared" si="29"/>
        <v>0.34542586750788645</v>
      </c>
      <c r="Y95" s="617">
        <v>916</v>
      </c>
      <c r="Z95" s="618">
        <v>843</v>
      </c>
      <c r="AA95" s="618">
        <v>753</v>
      </c>
      <c r="AB95" s="618">
        <v>438</v>
      </c>
      <c r="AC95" s="618">
        <v>310</v>
      </c>
      <c r="AD95" s="619">
        <f t="shared" si="34"/>
        <v>0.5195729537366548</v>
      </c>
      <c r="AE95" s="620">
        <f t="shared" si="35"/>
        <v>0.58167330677290841</v>
      </c>
      <c r="AF95" s="617">
        <v>822</v>
      </c>
      <c r="AG95" s="618">
        <v>730</v>
      </c>
      <c r="AH95" s="618">
        <v>655</v>
      </c>
      <c r="AI95" s="618">
        <v>410</v>
      </c>
      <c r="AJ95" s="618">
        <v>298</v>
      </c>
      <c r="AK95" s="619">
        <f t="shared" si="36"/>
        <v>0.56164383561643838</v>
      </c>
      <c r="AL95" s="620">
        <f t="shared" si="37"/>
        <v>0.62595419847328249</v>
      </c>
      <c r="AM95" s="617">
        <v>840</v>
      </c>
      <c r="AN95" s="618">
        <v>752</v>
      </c>
      <c r="AO95" s="618">
        <v>666</v>
      </c>
      <c r="AP95" s="618">
        <v>526</v>
      </c>
      <c r="AQ95" s="618">
        <v>383</v>
      </c>
      <c r="AR95" s="619">
        <f t="shared" si="38"/>
        <v>0.69946808510638303</v>
      </c>
      <c r="AS95" s="620">
        <f t="shared" si="39"/>
        <v>0.78978978978978975</v>
      </c>
    </row>
    <row r="96" spans="1:16156" s="4" customFormat="1" x14ac:dyDescent="0.25">
      <c r="A96" s="637" t="s">
        <v>307</v>
      </c>
      <c r="B96" s="591" t="s">
        <v>308</v>
      </c>
      <c r="C96" s="670"/>
      <c r="D96" s="662">
        <v>2219</v>
      </c>
      <c r="E96" s="663">
        <v>1925</v>
      </c>
      <c r="F96" s="663">
        <v>1919</v>
      </c>
      <c r="G96" s="663">
        <v>1714</v>
      </c>
      <c r="H96" s="664">
        <v>905</v>
      </c>
      <c r="I96" s="665">
        <f t="shared" si="30"/>
        <v>0.8903896103896104</v>
      </c>
      <c r="J96" s="666">
        <f t="shared" si="31"/>
        <v>0.89317352787910365</v>
      </c>
      <c r="K96" s="662">
        <v>2258</v>
      </c>
      <c r="L96" s="663">
        <v>1967</v>
      </c>
      <c r="M96" s="663">
        <v>1967</v>
      </c>
      <c r="N96" s="663">
        <v>1753</v>
      </c>
      <c r="O96" s="664">
        <v>1036</v>
      </c>
      <c r="P96" s="665">
        <f t="shared" si="32"/>
        <v>0.89120488052872393</v>
      </c>
      <c r="Q96" s="666">
        <f t="shared" si="33"/>
        <v>0.89120488052872393</v>
      </c>
      <c r="R96" s="662">
        <v>2624</v>
      </c>
      <c r="S96" s="663">
        <v>2207</v>
      </c>
      <c r="T96" s="663">
        <v>2207</v>
      </c>
      <c r="U96" s="663">
        <v>1533</v>
      </c>
      <c r="V96" s="664">
        <v>1161</v>
      </c>
      <c r="W96" s="665">
        <f t="shared" si="28"/>
        <v>0.69460806524694152</v>
      </c>
      <c r="X96" s="666">
        <f t="shared" si="29"/>
        <v>0.69460806524694152</v>
      </c>
      <c r="Y96" s="662">
        <v>3011</v>
      </c>
      <c r="Z96" s="663">
        <v>2236</v>
      </c>
      <c r="AA96" s="663">
        <v>2236</v>
      </c>
      <c r="AB96" s="663">
        <v>1779</v>
      </c>
      <c r="AC96" s="664">
        <v>1191</v>
      </c>
      <c r="AD96" s="665">
        <f t="shared" si="34"/>
        <v>0.79561717352415029</v>
      </c>
      <c r="AE96" s="666">
        <f t="shared" si="35"/>
        <v>0.79561717352415029</v>
      </c>
      <c r="AF96" s="662">
        <v>3057</v>
      </c>
      <c r="AG96" s="663">
        <v>2301</v>
      </c>
      <c r="AH96" s="663">
        <v>2301</v>
      </c>
      <c r="AI96" s="663">
        <v>1924</v>
      </c>
      <c r="AJ96" s="664">
        <v>1284</v>
      </c>
      <c r="AK96" s="665">
        <f t="shared" si="36"/>
        <v>0.83615819209039544</v>
      </c>
      <c r="AL96" s="666">
        <f t="shared" si="37"/>
        <v>0.83615819209039544</v>
      </c>
      <c r="AM96" s="662">
        <v>2811</v>
      </c>
      <c r="AN96" s="663">
        <v>2060</v>
      </c>
      <c r="AO96" s="663">
        <v>2060</v>
      </c>
      <c r="AP96" s="663">
        <v>1531</v>
      </c>
      <c r="AQ96" s="664">
        <v>975</v>
      </c>
      <c r="AR96" s="665">
        <f t="shared" si="38"/>
        <v>0.74320388349514566</v>
      </c>
      <c r="AS96" s="666">
        <f t="shared" si="39"/>
        <v>0.74320388349514566</v>
      </c>
    </row>
    <row r="97" spans="1:45" s="4" customFormat="1" x14ac:dyDescent="0.25">
      <c r="A97" s="658" t="s">
        <v>307</v>
      </c>
      <c r="B97" s="659" t="s">
        <v>309</v>
      </c>
      <c r="C97" s="660" t="s">
        <v>310</v>
      </c>
      <c r="D97" s="601">
        <v>885</v>
      </c>
      <c r="E97" s="602">
        <v>876</v>
      </c>
      <c r="F97" s="602">
        <v>874</v>
      </c>
      <c r="G97" s="602">
        <v>769</v>
      </c>
      <c r="H97" s="602">
        <v>336</v>
      </c>
      <c r="I97" s="603">
        <f t="shared" si="30"/>
        <v>0.87785388127853881</v>
      </c>
      <c r="J97" s="604">
        <f t="shared" si="31"/>
        <v>0.87986270022883295</v>
      </c>
      <c r="K97" s="601">
        <v>852</v>
      </c>
      <c r="L97" s="602">
        <v>844</v>
      </c>
      <c r="M97" s="602">
        <v>844</v>
      </c>
      <c r="N97" s="602">
        <v>721</v>
      </c>
      <c r="O97" s="602">
        <v>362</v>
      </c>
      <c r="P97" s="603">
        <f t="shared" si="32"/>
        <v>0.85426540284360186</v>
      </c>
      <c r="Q97" s="604">
        <f t="shared" si="33"/>
        <v>0.85426540284360186</v>
      </c>
      <c r="R97" s="601">
        <v>867</v>
      </c>
      <c r="S97" s="602">
        <v>860</v>
      </c>
      <c r="T97" s="602">
        <v>860</v>
      </c>
      <c r="U97" s="602">
        <v>557</v>
      </c>
      <c r="V97" s="602">
        <v>363</v>
      </c>
      <c r="W97" s="603">
        <f t="shared" si="28"/>
        <v>0.64767441860465114</v>
      </c>
      <c r="X97" s="604">
        <f t="shared" si="29"/>
        <v>0.64767441860465114</v>
      </c>
      <c r="Y97" s="601">
        <v>963</v>
      </c>
      <c r="Z97" s="602">
        <v>862</v>
      </c>
      <c r="AA97" s="602">
        <v>862</v>
      </c>
      <c r="AB97" s="602">
        <v>687</v>
      </c>
      <c r="AC97" s="602">
        <v>395</v>
      </c>
      <c r="AD97" s="603">
        <f t="shared" si="34"/>
        <v>0.79698375870069604</v>
      </c>
      <c r="AE97" s="604">
        <f t="shared" si="35"/>
        <v>0.79698375870069604</v>
      </c>
      <c r="AF97" s="601">
        <v>1043</v>
      </c>
      <c r="AG97" s="602">
        <v>932</v>
      </c>
      <c r="AH97" s="602">
        <v>932</v>
      </c>
      <c r="AI97" s="602">
        <v>741</v>
      </c>
      <c r="AJ97" s="602">
        <v>406</v>
      </c>
      <c r="AK97" s="603">
        <f t="shared" si="36"/>
        <v>0.79506437768240346</v>
      </c>
      <c r="AL97" s="604">
        <f t="shared" si="37"/>
        <v>0.79506437768240346</v>
      </c>
      <c r="AM97" s="601">
        <v>925</v>
      </c>
      <c r="AN97" s="602">
        <v>818</v>
      </c>
      <c r="AO97" s="602">
        <v>818</v>
      </c>
      <c r="AP97" s="602">
        <v>583</v>
      </c>
      <c r="AQ97" s="602">
        <v>322</v>
      </c>
      <c r="AR97" s="603">
        <f t="shared" si="38"/>
        <v>0.71271393643031788</v>
      </c>
      <c r="AS97" s="604">
        <f t="shared" si="39"/>
        <v>0.71271393643031788</v>
      </c>
    </row>
    <row r="98" spans="1:45" s="4" customFormat="1" x14ac:dyDescent="0.25">
      <c r="A98" s="605" t="s">
        <v>307</v>
      </c>
      <c r="B98" s="606" t="s">
        <v>311</v>
      </c>
      <c r="C98" s="607" t="s">
        <v>312</v>
      </c>
      <c r="D98" s="608">
        <v>279</v>
      </c>
      <c r="E98" s="609">
        <v>277</v>
      </c>
      <c r="F98" s="609">
        <v>276</v>
      </c>
      <c r="G98" s="609">
        <v>247</v>
      </c>
      <c r="H98" s="609">
        <v>118</v>
      </c>
      <c r="I98" s="610">
        <f t="shared" si="30"/>
        <v>0.89169675090252709</v>
      </c>
      <c r="J98" s="611">
        <f t="shared" si="31"/>
        <v>0.89492753623188404</v>
      </c>
      <c r="K98" s="608">
        <v>307</v>
      </c>
      <c r="L98" s="609">
        <v>307</v>
      </c>
      <c r="M98" s="609">
        <v>307</v>
      </c>
      <c r="N98" s="609">
        <v>283</v>
      </c>
      <c r="O98" s="609">
        <v>162</v>
      </c>
      <c r="P98" s="610">
        <f t="shared" si="32"/>
        <v>0.92182410423452765</v>
      </c>
      <c r="Q98" s="611">
        <f t="shared" si="33"/>
        <v>0.92182410423452765</v>
      </c>
      <c r="R98" s="608">
        <v>274</v>
      </c>
      <c r="S98" s="609">
        <v>273</v>
      </c>
      <c r="T98" s="609">
        <v>273</v>
      </c>
      <c r="U98" s="609">
        <v>220</v>
      </c>
      <c r="V98" s="609">
        <v>138</v>
      </c>
      <c r="W98" s="610">
        <f t="shared" si="28"/>
        <v>0.80586080586080588</v>
      </c>
      <c r="X98" s="611">
        <f t="shared" si="29"/>
        <v>0.80586080586080588</v>
      </c>
      <c r="Y98" s="608">
        <v>247</v>
      </c>
      <c r="Z98" s="609">
        <v>224</v>
      </c>
      <c r="AA98" s="609">
        <v>224</v>
      </c>
      <c r="AB98" s="609">
        <v>184</v>
      </c>
      <c r="AC98" s="609">
        <v>113</v>
      </c>
      <c r="AD98" s="610">
        <f t="shared" si="34"/>
        <v>0.8214285714285714</v>
      </c>
      <c r="AE98" s="611">
        <f t="shared" si="35"/>
        <v>0.8214285714285714</v>
      </c>
      <c r="AF98" s="608">
        <v>290</v>
      </c>
      <c r="AG98" s="609">
        <v>266</v>
      </c>
      <c r="AH98" s="609">
        <v>266</v>
      </c>
      <c r="AI98" s="609">
        <v>231</v>
      </c>
      <c r="AJ98" s="609">
        <v>152</v>
      </c>
      <c r="AK98" s="610">
        <f t="shared" si="36"/>
        <v>0.86842105263157898</v>
      </c>
      <c r="AL98" s="611">
        <f t="shared" si="37"/>
        <v>0.86842105263157898</v>
      </c>
      <c r="AM98" s="608">
        <v>351</v>
      </c>
      <c r="AN98" s="609">
        <v>288</v>
      </c>
      <c r="AO98" s="609">
        <v>288</v>
      </c>
      <c r="AP98" s="609">
        <v>225</v>
      </c>
      <c r="AQ98" s="609">
        <v>156</v>
      </c>
      <c r="AR98" s="610">
        <f t="shared" si="38"/>
        <v>0.78125</v>
      </c>
      <c r="AS98" s="611">
        <f t="shared" si="39"/>
        <v>0.78125</v>
      </c>
    </row>
    <row r="99" spans="1:45" s="4" customFormat="1" x14ac:dyDescent="0.25">
      <c r="A99" s="605" t="s">
        <v>307</v>
      </c>
      <c r="B99" s="606" t="s">
        <v>313</v>
      </c>
      <c r="C99" s="607" t="s">
        <v>314</v>
      </c>
      <c r="D99" s="608">
        <v>769</v>
      </c>
      <c r="E99" s="609">
        <v>766</v>
      </c>
      <c r="F99" s="609">
        <v>764</v>
      </c>
      <c r="G99" s="609">
        <v>688</v>
      </c>
      <c r="H99" s="609">
        <v>298</v>
      </c>
      <c r="I99" s="610">
        <f t="shared" si="30"/>
        <v>0.89817232375979117</v>
      </c>
      <c r="J99" s="611">
        <f t="shared" si="31"/>
        <v>0.90052356020942403</v>
      </c>
      <c r="K99" s="608">
        <v>811</v>
      </c>
      <c r="L99" s="609">
        <v>811</v>
      </c>
      <c r="M99" s="609">
        <v>811</v>
      </c>
      <c r="N99" s="609">
        <v>732</v>
      </c>
      <c r="O99" s="609">
        <v>343</v>
      </c>
      <c r="P99" s="610">
        <f t="shared" si="32"/>
        <v>0.90258939580764486</v>
      </c>
      <c r="Q99" s="611">
        <f t="shared" si="33"/>
        <v>0.90258939580764486</v>
      </c>
      <c r="R99" s="608">
        <v>1087</v>
      </c>
      <c r="S99" s="609">
        <v>1066</v>
      </c>
      <c r="T99" s="609">
        <v>1066</v>
      </c>
      <c r="U99" s="609">
        <v>691</v>
      </c>
      <c r="V99" s="609">
        <v>474</v>
      </c>
      <c r="W99" s="610">
        <f t="shared" si="28"/>
        <v>0.64821763602251403</v>
      </c>
      <c r="X99" s="611">
        <f t="shared" si="29"/>
        <v>0.64821763602251403</v>
      </c>
      <c r="Y99" s="608">
        <v>1422</v>
      </c>
      <c r="Z99" s="609">
        <v>1251</v>
      </c>
      <c r="AA99" s="609">
        <v>1251</v>
      </c>
      <c r="AB99" s="609">
        <v>920</v>
      </c>
      <c r="AC99" s="609">
        <v>545</v>
      </c>
      <c r="AD99" s="610">
        <f t="shared" si="34"/>
        <v>0.73541167066346924</v>
      </c>
      <c r="AE99" s="611">
        <f t="shared" si="35"/>
        <v>0.73541167066346924</v>
      </c>
      <c r="AF99" s="608">
        <v>1324</v>
      </c>
      <c r="AG99" s="609">
        <v>1192</v>
      </c>
      <c r="AH99" s="609">
        <v>1192</v>
      </c>
      <c r="AI99" s="609">
        <v>943</v>
      </c>
      <c r="AJ99" s="609">
        <v>530</v>
      </c>
      <c r="AK99" s="610">
        <f t="shared" si="36"/>
        <v>0.79110738255033553</v>
      </c>
      <c r="AL99" s="611">
        <f t="shared" si="37"/>
        <v>0.79110738255033553</v>
      </c>
      <c r="AM99" s="608">
        <v>1175</v>
      </c>
      <c r="AN99" s="609">
        <v>977</v>
      </c>
      <c r="AO99" s="609">
        <v>977</v>
      </c>
      <c r="AP99" s="609">
        <v>663</v>
      </c>
      <c r="AQ99" s="609">
        <v>357</v>
      </c>
      <c r="AR99" s="610">
        <f t="shared" si="38"/>
        <v>0.67860798362333674</v>
      </c>
      <c r="AS99" s="611">
        <f t="shared" si="39"/>
        <v>0.67860798362333674</v>
      </c>
    </row>
    <row r="100" spans="1:45" s="4" customFormat="1" x14ac:dyDescent="0.25">
      <c r="A100" s="605" t="s">
        <v>307</v>
      </c>
      <c r="B100" s="606" t="s">
        <v>315</v>
      </c>
      <c r="C100" s="607" t="s">
        <v>316</v>
      </c>
      <c r="D100" s="608">
        <v>249</v>
      </c>
      <c r="E100" s="609">
        <v>248</v>
      </c>
      <c r="F100" s="609">
        <v>246</v>
      </c>
      <c r="G100" s="609">
        <v>200</v>
      </c>
      <c r="H100" s="609">
        <v>120</v>
      </c>
      <c r="I100" s="610">
        <f t="shared" si="30"/>
        <v>0.80645161290322576</v>
      </c>
      <c r="J100" s="611">
        <f t="shared" si="31"/>
        <v>0.81300813008130079</v>
      </c>
      <c r="K100" s="608">
        <v>227</v>
      </c>
      <c r="L100" s="609">
        <v>225</v>
      </c>
      <c r="M100" s="609">
        <v>225</v>
      </c>
      <c r="N100" s="609">
        <v>190</v>
      </c>
      <c r="O100" s="609">
        <v>113</v>
      </c>
      <c r="P100" s="610">
        <f t="shared" si="32"/>
        <v>0.84444444444444444</v>
      </c>
      <c r="Q100" s="611">
        <f t="shared" si="33"/>
        <v>0.84444444444444444</v>
      </c>
      <c r="R100" s="608">
        <v>349</v>
      </c>
      <c r="S100" s="609">
        <v>341</v>
      </c>
      <c r="T100" s="609">
        <v>341</v>
      </c>
      <c r="U100" s="609">
        <v>211</v>
      </c>
      <c r="V100" s="609">
        <v>149</v>
      </c>
      <c r="W100" s="610">
        <f t="shared" si="28"/>
        <v>0.61876832844574781</v>
      </c>
      <c r="X100" s="611">
        <f t="shared" si="29"/>
        <v>0.61876832844574781</v>
      </c>
      <c r="Y100" s="608">
        <v>379</v>
      </c>
      <c r="Z100" s="609">
        <v>355</v>
      </c>
      <c r="AA100" s="609">
        <v>355</v>
      </c>
      <c r="AB100" s="609">
        <v>250</v>
      </c>
      <c r="AC100" s="609">
        <v>142</v>
      </c>
      <c r="AD100" s="610">
        <f t="shared" si="34"/>
        <v>0.70422535211267601</v>
      </c>
      <c r="AE100" s="611">
        <f t="shared" si="35"/>
        <v>0.70422535211267601</v>
      </c>
      <c r="AF100" s="608">
        <v>347</v>
      </c>
      <c r="AG100" s="609">
        <v>316</v>
      </c>
      <c r="AH100" s="609">
        <v>316</v>
      </c>
      <c r="AI100" s="609">
        <v>244</v>
      </c>
      <c r="AJ100" s="609">
        <v>148</v>
      </c>
      <c r="AK100" s="610">
        <f t="shared" si="36"/>
        <v>0.77215189873417722</v>
      </c>
      <c r="AL100" s="611">
        <f t="shared" si="37"/>
        <v>0.77215189873417722</v>
      </c>
      <c r="AM100" s="608">
        <v>317</v>
      </c>
      <c r="AN100" s="609">
        <v>297</v>
      </c>
      <c r="AO100" s="609">
        <v>297</v>
      </c>
      <c r="AP100" s="609">
        <v>185</v>
      </c>
      <c r="AQ100" s="609">
        <v>104</v>
      </c>
      <c r="AR100" s="610">
        <f t="shared" si="38"/>
        <v>0.62289562289562295</v>
      </c>
      <c r="AS100" s="611">
        <f t="shared" si="39"/>
        <v>0.62289562289562295</v>
      </c>
    </row>
    <row r="101" spans="1:45" s="4" customFormat="1" x14ac:dyDescent="0.25">
      <c r="A101" s="614" t="s">
        <v>307</v>
      </c>
      <c r="B101" s="615" t="s">
        <v>317</v>
      </c>
      <c r="C101" s="636" t="s">
        <v>203</v>
      </c>
      <c r="D101" s="617">
        <v>37</v>
      </c>
      <c r="E101" s="618">
        <v>37</v>
      </c>
      <c r="F101" s="618">
        <v>37</v>
      </c>
      <c r="G101" s="618">
        <v>37</v>
      </c>
      <c r="H101" s="618">
        <v>36</v>
      </c>
      <c r="I101" s="619">
        <f t="shared" si="30"/>
        <v>1</v>
      </c>
      <c r="J101" s="620">
        <f t="shared" si="31"/>
        <v>1</v>
      </c>
      <c r="K101" s="617">
        <v>61</v>
      </c>
      <c r="L101" s="618">
        <v>61</v>
      </c>
      <c r="M101" s="618">
        <v>61</v>
      </c>
      <c r="N101" s="618">
        <v>61</v>
      </c>
      <c r="O101" s="618">
        <v>61</v>
      </c>
      <c r="P101" s="619">
        <f t="shared" si="32"/>
        <v>1</v>
      </c>
      <c r="Q101" s="620">
        <f t="shared" si="33"/>
        <v>1</v>
      </c>
      <c r="R101" s="617">
        <v>47</v>
      </c>
      <c r="S101" s="618">
        <v>47</v>
      </c>
      <c r="T101" s="618">
        <v>47</v>
      </c>
      <c r="U101" s="618">
        <v>47</v>
      </c>
      <c r="V101" s="618">
        <v>46</v>
      </c>
      <c r="W101" s="619">
        <f t="shared" si="28"/>
        <v>1</v>
      </c>
      <c r="X101" s="620">
        <f t="shared" si="29"/>
        <v>1</v>
      </c>
      <c r="Y101" s="617">
        <v>0</v>
      </c>
      <c r="Z101" s="618">
        <v>0</v>
      </c>
      <c r="AA101" s="618">
        <v>0</v>
      </c>
      <c r="AB101" s="618">
        <v>0</v>
      </c>
      <c r="AC101" s="618">
        <v>0</v>
      </c>
      <c r="AD101" s="619" t="s">
        <v>69</v>
      </c>
      <c r="AE101" s="620" t="s">
        <v>69</v>
      </c>
      <c r="AF101" s="617">
        <v>53</v>
      </c>
      <c r="AG101" s="618">
        <v>53</v>
      </c>
      <c r="AH101" s="618">
        <v>53</v>
      </c>
      <c r="AI101" s="618">
        <v>53</v>
      </c>
      <c r="AJ101" s="618">
        <v>52</v>
      </c>
      <c r="AK101" s="619" t="s">
        <v>69</v>
      </c>
      <c r="AL101" s="620" t="s">
        <v>69</v>
      </c>
      <c r="AM101" s="617">
        <v>43</v>
      </c>
      <c r="AN101" s="618">
        <v>43</v>
      </c>
      <c r="AO101" s="618">
        <v>43</v>
      </c>
      <c r="AP101" s="618">
        <v>43</v>
      </c>
      <c r="AQ101" s="618">
        <v>40</v>
      </c>
      <c r="AR101" s="619" t="s">
        <v>69</v>
      </c>
      <c r="AS101" s="620" t="s">
        <v>69</v>
      </c>
    </row>
    <row r="102" spans="1:45" s="4" customFormat="1" x14ac:dyDescent="0.25">
      <c r="A102" s="637" t="s">
        <v>318</v>
      </c>
      <c r="B102" s="591" t="s">
        <v>319</v>
      </c>
      <c r="C102" s="670"/>
      <c r="D102" s="662">
        <v>21227</v>
      </c>
      <c r="E102" s="663">
        <v>13473</v>
      </c>
      <c r="F102" s="663">
        <v>11387</v>
      </c>
      <c r="G102" s="663">
        <v>7098</v>
      </c>
      <c r="H102" s="664">
        <v>5489</v>
      </c>
      <c r="I102" s="665">
        <f t="shared" si="30"/>
        <v>0.52683144065909593</v>
      </c>
      <c r="J102" s="666">
        <f t="shared" si="31"/>
        <v>0.62334240800913321</v>
      </c>
      <c r="K102" s="662">
        <v>19251</v>
      </c>
      <c r="L102" s="663">
        <v>12172</v>
      </c>
      <c r="M102" s="663">
        <v>10496</v>
      </c>
      <c r="N102" s="663">
        <v>6186</v>
      </c>
      <c r="O102" s="664">
        <v>4859</v>
      </c>
      <c r="P102" s="665">
        <f t="shared" si="32"/>
        <v>0.50821557673348672</v>
      </c>
      <c r="Q102" s="666">
        <f t="shared" si="33"/>
        <v>0.58936737804878048</v>
      </c>
      <c r="R102" s="662">
        <v>17994</v>
      </c>
      <c r="S102" s="663">
        <v>11575</v>
      </c>
      <c r="T102" s="663">
        <v>10085</v>
      </c>
      <c r="U102" s="663">
        <v>6035</v>
      </c>
      <c r="V102" s="664">
        <v>5213</v>
      </c>
      <c r="W102" s="665">
        <f t="shared" si="28"/>
        <v>0.52138228941684661</v>
      </c>
      <c r="X102" s="666">
        <f t="shared" si="29"/>
        <v>0.59841348537431827</v>
      </c>
      <c r="Y102" s="662">
        <v>15111</v>
      </c>
      <c r="Z102" s="663">
        <v>9652</v>
      </c>
      <c r="AA102" s="663">
        <v>8327</v>
      </c>
      <c r="AB102" s="663">
        <v>5753</v>
      </c>
      <c r="AC102" s="664">
        <v>4803</v>
      </c>
      <c r="AD102" s="665">
        <f t="shared" si="34"/>
        <v>0.59604227103191043</v>
      </c>
      <c r="AE102" s="666">
        <f t="shared" si="35"/>
        <v>0.69088507265521792</v>
      </c>
      <c r="AF102" s="662">
        <v>14853</v>
      </c>
      <c r="AG102" s="663">
        <v>9449</v>
      </c>
      <c r="AH102" s="663">
        <v>8111</v>
      </c>
      <c r="AI102" s="663">
        <v>4945</v>
      </c>
      <c r="AJ102" s="664">
        <v>4321</v>
      </c>
      <c r="AK102" s="665">
        <f t="shared" ref="AK102:AK107" si="40">AI102/AG102</f>
        <v>0.52333580273044766</v>
      </c>
      <c r="AL102" s="666">
        <f t="shared" ref="AL102:AL107" si="41">AI102/AH102</f>
        <v>0.60966588583405257</v>
      </c>
      <c r="AM102" s="662">
        <v>13137</v>
      </c>
      <c r="AN102" s="663">
        <v>8886</v>
      </c>
      <c r="AO102" s="663">
        <v>7601</v>
      </c>
      <c r="AP102" s="663">
        <v>4724</v>
      </c>
      <c r="AQ102" s="664">
        <v>3854</v>
      </c>
      <c r="AR102" s="665">
        <f t="shared" ref="AR102:AR111" si="42">AP102/AN102</f>
        <v>0.53162277740265584</v>
      </c>
      <c r="AS102" s="666">
        <f t="shared" ref="AS102:AS111" si="43">AP102/AO102</f>
        <v>0.62149717142481253</v>
      </c>
    </row>
    <row r="103" spans="1:45" s="4" customFormat="1" x14ac:dyDescent="0.25">
      <c r="A103" s="658" t="s">
        <v>318</v>
      </c>
      <c r="B103" s="659" t="s">
        <v>320</v>
      </c>
      <c r="C103" s="660" t="s">
        <v>293</v>
      </c>
      <c r="D103" s="601">
        <v>1099</v>
      </c>
      <c r="E103" s="602">
        <v>1068</v>
      </c>
      <c r="F103" s="602">
        <v>888</v>
      </c>
      <c r="G103" s="602">
        <v>851</v>
      </c>
      <c r="H103" s="602">
        <v>690</v>
      </c>
      <c r="I103" s="603">
        <f t="shared" si="30"/>
        <v>0.79681647940074907</v>
      </c>
      <c r="J103" s="604">
        <f t="shared" si="31"/>
        <v>0.95833333333333337</v>
      </c>
      <c r="K103" s="601">
        <v>929</v>
      </c>
      <c r="L103" s="602">
        <v>889</v>
      </c>
      <c r="M103" s="602">
        <v>743</v>
      </c>
      <c r="N103" s="602">
        <v>704</v>
      </c>
      <c r="O103" s="602">
        <v>590</v>
      </c>
      <c r="P103" s="603">
        <f t="shared" si="32"/>
        <v>0.79190101237345334</v>
      </c>
      <c r="Q103" s="604">
        <f t="shared" si="33"/>
        <v>0.94751009421265142</v>
      </c>
      <c r="R103" s="601">
        <v>1010</v>
      </c>
      <c r="S103" s="602">
        <v>977</v>
      </c>
      <c r="T103" s="602">
        <v>786</v>
      </c>
      <c r="U103" s="602">
        <v>751</v>
      </c>
      <c r="V103" s="602">
        <v>649</v>
      </c>
      <c r="W103" s="603">
        <f t="shared" si="28"/>
        <v>0.76867963152507679</v>
      </c>
      <c r="X103" s="604">
        <f t="shared" si="29"/>
        <v>0.95547073791348602</v>
      </c>
      <c r="Y103" s="601">
        <v>1031</v>
      </c>
      <c r="Z103" s="602">
        <v>1001</v>
      </c>
      <c r="AA103" s="602">
        <v>823</v>
      </c>
      <c r="AB103" s="602">
        <v>745</v>
      </c>
      <c r="AC103" s="602">
        <v>645</v>
      </c>
      <c r="AD103" s="603">
        <f t="shared" si="34"/>
        <v>0.74425574425574426</v>
      </c>
      <c r="AE103" s="604">
        <f t="shared" si="35"/>
        <v>0.90522478736330503</v>
      </c>
      <c r="AF103" s="601">
        <v>899</v>
      </c>
      <c r="AG103" s="602">
        <v>890</v>
      </c>
      <c r="AH103" s="602">
        <v>685</v>
      </c>
      <c r="AI103" s="602">
        <v>649</v>
      </c>
      <c r="AJ103" s="602">
        <v>571</v>
      </c>
      <c r="AK103" s="603">
        <f t="shared" si="40"/>
        <v>0.72921348314606738</v>
      </c>
      <c r="AL103" s="604">
        <f t="shared" si="41"/>
        <v>0.94744525547445257</v>
      </c>
      <c r="AM103" s="601">
        <v>884</v>
      </c>
      <c r="AN103" s="602">
        <v>879</v>
      </c>
      <c r="AO103" s="602">
        <v>665</v>
      </c>
      <c r="AP103" s="602">
        <v>627</v>
      </c>
      <c r="AQ103" s="602">
        <v>544</v>
      </c>
      <c r="AR103" s="603">
        <f t="shared" si="42"/>
        <v>0.71331058020477811</v>
      </c>
      <c r="AS103" s="604">
        <f t="shared" si="43"/>
        <v>0.94285714285714284</v>
      </c>
    </row>
    <row r="104" spans="1:45" s="4" customFormat="1" x14ac:dyDescent="0.25">
      <c r="A104" s="605" t="s">
        <v>318</v>
      </c>
      <c r="B104" s="606" t="s">
        <v>321</v>
      </c>
      <c r="C104" s="607" t="s">
        <v>295</v>
      </c>
      <c r="D104" s="608">
        <v>1490</v>
      </c>
      <c r="E104" s="609">
        <v>952</v>
      </c>
      <c r="F104" s="609">
        <v>727</v>
      </c>
      <c r="G104" s="609">
        <v>672</v>
      </c>
      <c r="H104" s="609">
        <v>653</v>
      </c>
      <c r="I104" s="610">
        <f t="shared" si="30"/>
        <v>0.70588235294117652</v>
      </c>
      <c r="J104" s="611">
        <f t="shared" si="31"/>
        <v>0.92434662998624484</v>
      </c>
      <c r="K104" s="608">
        <v>1839</v>
      </c>
      <c r="L104" s="609">
        <v>1125</v>
      </c>
      <c r="M104" s="609">
        <v>950</v>
      </c>
      <c r="N104" s="609">
        <v>825</v>
      </c>
      <c r="O104" s="609">
        <v>771</v>
      </c>
      <c r="P104" s="610">
        <f t="shared" si="32"/>
        <v>0.73333333333333328</v>
      </c>
      <c r="Q104" s="611">
        <f t="shared" si="33"/>
        <v>0.86842105263157898</v>
      </c>
      <c r="R104" s="608">
        <v>1329</v>
      </c>
      <c r="S104" s="609">
        <v>911</v>
      </c>
      <c r="T104" s="609">
        <v>707</v>
      </c>
      <c r="U104" s="609">
        <v>680</v>
      </c>
      <c r="V104" s="609">
        <v>658</v>
      </c>
      <c r="W104" s="610">
        <f t="shared" si="28"/>
        <v>0.74643249176728865</v>
      </c>
      <c r="X104" s="611">
        <f t="shared" si="29"/>
        <v>0.96181046676096182</v>
      </c>
      <c r="Y104" s="608">
        <v>1272</v>
      </c>
      <c r="Z104" s="609">
        <v>892</v>
      </c>
      <c r="AA104" s="609">
        <v>730</v>
      </c>
      <c r="AB104" s="609">
        <v>642</v>
      </c>
      <c r="AC104" s="609">
        <v>637</v>
      </c>
      <c r="AD104" s="610">
        <f t="shared" si="34"/>
        <v>0.71973094170403584</v>
      </c>
      <c r="AE104" s="611">
        <f t="shared" si="35"/>
        <v>0.8794520547945206</v>
      </c>
      <c r="AF104" s="608">
        <v>1348</v>
      </c>
      <c r="AG104" s="609">
        <v>889</v>
      </c>
      <c r="AH104" s="609">
        <v>743</v>
      </c>
      <c r="AI104" s="609">
        <v>658</v>
      </c>
      <c r="AJ104" s="609">
        <v>642</v>
      </c>
      <c r="AK104" s="610">
        <f t="shared" si="40"/>
        <v>0.74015748031496065</v>
      </c>
      <c r="AL104" s="611">
        <f t="shared" si="41"/>
        <v>0.88559892328398382</v>
      </c>
      <c r="AM104" s="608">
        <v>1009</v>
      </c>
      <c r="AN104" s="609">
        <v>680</v>
      </c>
      <c r="AO104" s="609">
        <v>533</v>
      </c>
      <c r="AP104" s="609">
        <v>449</v>
      </c>
      <c r="AQ104" s="609">
        <v>429</v>
      </c>
      <c r="AR104" s="610">
        <f t="shared" si="42"/>
        <v>0.66029411764705881</v>
      </c>
      <c r="AS104" s="611">
        <f t="shared" si="43"/>
        <v>0.8424015009380863</v>
      </c>
    </row>
    <row r="105" spans="1:45" s="4" customFormat="1" x14ac:dyDescent="0.25">
      <c r="A105" s="605" t="s">
        <v>318</v>
      </c>
      <c r="B105" s="653" t="s">
        <v>322</v>
      </c>
      <c r="C105" s="607" t="s">
        <v>323</v>
      </c>
      <c r="D105" s="608">
        <v>1851</v>
      </c>
      <c r="E105" s="609">
        <v>1219</v>
      </c>
      <c r="F105" s="609">
        <v>1030</v>
      </c>
      <c r="G105" s="609">
        <v>393</v>
      </c>
      <c r="H105" s="609">
        <v>315</v>
      </c>
      <c r="I105" s="610">
        <f t="shared" si="30"/>
        <v>0.32239540607054962</v>
      </c>
      <c r="J105" s="611">
        <f t="shared" si="31"/>
        <v>0.38155339805825245</v>
      </c>
      <c r="K105" s="608">
        <v>1890</v>
      </c>
      <c r="L105" s="609">
        <v>1486</v>
      </c>
      <c r="M105" s="609">
        <v>1227</v>
      </c>
      <c r="N105" s="609">
        <v>386</v>
      </c>
      <c r="O105" s="609">
        <v>310</v>
      </c>
      <c r="P105" s="610">
        <f t="shared" si="32"/>
        <v>0.25975773889636611</v>
      </c>
      <c r="Q105" s="611">
        <f t="shared" si="33"/>
        <v>0.31458842705786472</v>
      </c>
      <c r="R105" s="608">
        <v>1636</v>
      </c>
      <c r="S105" s="609">
        <v>1293</v>
      </c>
      <c r="T105" s="609">
        <v>987</v>
      </c>
      <c r="U105" s="609">
        <v>361</v>
      </c>
      <c r="V105" s="609">
        <v>292</v>
      </c>
      <c r="W105" s="610">
        <f t="shared" si="28"/>
        <v>0.27919566898685227</v>
      </c>
      <c r="X105" s="611">
        <f t="shared" si="29"/>
        <v>0.36575481256332321</v>
      </c>
      <c r="Y105" s="608">
        <v>1429</v>
      </c>
      <c r="Z105" s="609">
        <v>1128</v>
      </c>
      <c r="AA105" s="609">
        <v>900</v>
      </c>
      <c r="AB105" s="609">
        <v>330</v>
      </c>
      <c r="AC105" s="609">
        <v>272</v>
      </c>
      <c r="AD105" s="610">
        <f t="shared" si="34"/>
        <v>0.29255319148936171</v>
      </c>
      <c r="AE105" s="611">
        <f t="shared" si="35"/>
        <v>0.36666666666666664</v>
      </c>
      <c r="AF105" s="608">
        <v>1656</v>
      </c>
      <c r="AG105" s="609">
        <v>1264</v>
      </c>
      <c r="AH105" s="609">
        <v>1040</v>
      </c>
      <c r="AI105" s="609">
        <v>287</v>
      </c>
      <c r="AJ105" s="609">
        <v>248</v>
      </c>
      <c r="AK105" s="610">
        <f t="shared" si="40"/>
        <v>0.22705696202531644</v>
      </c>
      <c r="AL105" s="611">
        <f t="shared" si="41"/>
        <v>0.27596153846153848</v>
      </c>
      <c r="AM105" s="608">
        <v>1318</v>
      </c>
      <c r="AN105" s="609">
        <v>1033</v>
      </c>
      <c r="AO105" s="609">
        <v>811</v>
      </c>
      <c r="AP105" s="609">
        <v>280</v>
      </c>
      <c r="AQ105" s="609">
        <v>238</v>
      </c>
      <c r="AR105" s="610">
        <f t="shared" si="42"/>
        <v>0.27105517909002902</v>
      </c>
      <c r="AS105" s="611">
        <f t="shared" si="43"/>
        <v>0.34525277435265106</v>
      </c>
    </row>
    <row r="106" spans="1:45" s="4" customFormat="1" x14ac:dyDescent="0.25">
      <c r="A106" s="605" t="s">
        <v>318</v>
      </c>
      <c r="B106" s="606" t="s">
        <v>324</v>
      </c>
      <c r="C106" s="607" t="s">
        <v>325</v>
      </c>
      <c r="D106" s="608">
        <v>3258</v>
      </c>
      <c r="E106" s="609">
        <v>2923</v>
      </c>
      <c r="F106" s="609">
        <v>2418</v>
      </c>
      <c r="G106" s="609">
        <v>442</v>
      </c>
      <c r="H106" s="609">
        <v>397</v>
      </c>
      <c r="I106" s="610">
        <f t="shared" si="30"/>
        <v>0.15121450564488539</v>
      </c>
      <c r="J106" s="611">
        <f t="shared" si="31"/>
        <v>0.18279569892473119</v>
      </c>
      <c r="K106" s="608">
        <v>2641</v>
      </c>
      <c r="L106" s="609">
        <v>2400</v>
      </c>
      <c r="M106" s="609">
        <v>2217</v>
      </c>
      <c r="N106" s="609">
        <v>504</v>
      </c>
      <c r="O106" s="609">
        <v>303</v>
      </c>
      <c r="P106" s="610">
        <f t="shared" si="32"/>
        <v>0.21</v>
      </c>
      <c r="Q106" s="611">
        <f t="shared" si="33"/>
        <v>0.2273342354533153</v>
      </c>
      <c r="R106" s="608">
        <v>2634</v>
      </c>
      <c r="S106" s="609">
        <v>2372</v>
      </c>
      <c r="T106" s="609">
        <v>2160</v>
      </c>
      <c r="U106" s="609">
        <v>549</v>
      </c>
      <c r="V106" s="609">
        <v>356</v>
      </c>
      <c r="W106" s="610">
        <f t="shared" si="28"/>
        <v>0.23145025295109611</v>
      </c>
      <c r="X106" s="611">
        <f t="shared" si="29"/>
        <v>0.25416666666666665</v>
      </c>
      <c r="Y106" s="608">
        <v>328</v>
      </c>
      <c r="Z106" s="609">
        <v>324</v>
      </c>
      <c r="AA106" s="609">
        <v>278</v>
      </c>
      <c r="AB106" s="609">
        <v>193</v>
      </c>
      <c r="AC106" s="609">
        <v>124</v>
      </c>
      <c r="AD106" s="610">
        <f t="shared" si="34"/>
        <v>0.59567901234567899</v>
      </c>
      <c r="AE106" s="611">
        <f t="shared" si="35"/>
        <v>0.69424460431654678</v>
      </c>
      <c r="AF106" s="608">
        <v>1177</v>
      </c>
      <c r="AG106" s="609">
        <v>1072</v>
      </c>
      <c r="AH106" s="609">
        <v>1002</v>
      </c>
      <c r="AI106" s="609">
        <v>406</v>
      </c>
      <c r="AJ106" s="609">
        <v>334</v>
      </c>
      <c r="AK106" s="610">
        <f t="shared" si="40"/>
        <v>0.3787313432835821</v>
      </c>
      <c r="AL106" s="611">
        <f t="shared" si="41"/>
        <v>0.40518962075848303</v>
      </c>
      <c r="AM106" s="608">
        <v>1505</v>
      </c>
      <c r="AN106" s="609">
        <v>1364</v>
      </c>
      <c r="AO106" s="609">
        <v>1279</v>
      </c>
      <c r="AP106" s="609">
        <v>631</v>
      </c>
      <c r="AQ106" s="609">
        <v>432</v>
      </c>
      <c r="AR106" s="610">
        <f t="shared" si="42"/>
        <v>0.46260997067448678</v>
      </c>
      <c r="AS106" s="611">
        <f t="shared" si="43"/>
        <v>0.49335418295543393</v>
      </c>
    </row>
    <row r="107" spans="1:45" s="4" customFormat="1" x14ac:dyDescent="0.25">
      <c r="A107" s="605" t="s">
        <v>318</v>
      </c>
      <c r="B107" s="606" t="s">
        <v>326</v>
      </c>
      <c r="C107" s="612" t="s">
        <v>327</v>
      </c>
      <c r="D107" s="608">
        <v>3617</v>
      </c>
      <c r="E107" s="609">
        <v>2781</v>
      </c>
      <c r="F107" s="609">
        <v>2125</v>
      </c>
      <c r="G107" s="609">
        <v>1223</v>
      </c>
      <c r="H107" s="609">
        <v>957</v>
      </c>
      <c r="I107" s="610">
        <f t="shared" si="30"/>
        <v>0.43976986695433296</v>
      </c>
      <c r="J107" s="611">
        <f t="shared" si="31"/>
        <v>0.57552941176470584</v>
      </c>
      <c r="K107" s="608">
        <v>3007</v>
      </c>
      <c r="L107" s="609">
        <v>2306</v>
      </c>
      <c r="M107" s="609">
        <v>1750</v>
      </c>
      <c r="N107" s="609">
        <v>1066</v>
      </c>
      <c r="O107" s="609">
        <v>816</v>
      </c>
      <c r="P107" s="610">
        <f t="shared" si="32"/>
        <v>0.46227233304423243</v>
      </c>
      <c r="Q107" s="611">
        <f t="shared" si="33"/>
        <v>0.6091428571428571</v>
      </c>
      <c r="R107" s="608">
        <v>2460</v>
      </c>
      <c r="S107" s="609">
        <v>1903</v>
      </c>
      <c r="T107" s="609">
        <v>1525</v>
      </c>
      <c r="U107" s="609">
        <v>1235</v>
      </c>
      <c r="V107" s="609">
        <v>957</v>
      </c>
      <c r="W107" s="610">
        <f t="shared" si="28"/>
        <v>0.64897530215449295</v>
      </c>
      <c r="X107" s="611">
        <f t="shared" si="29"/>
        <v>0.80983606557377052</v>
      </c>
      <c r="Y107" s="608">
        <v>2250</v>
      </c>
      <c r="Z107" s="609">
        <v>1790</v>
      </c>
      <c r="AA107" s="609">
        <v>1334</v>
      </c>
      <c r="AB107" s="609">
        <v>1135</v>
      </c>
      <c r="AC107" s="609">
        <v>904</v>
      </c>
      <c r="AD107" s="610">
        <f t="shared" si="34"/>
        <v>0.63407821229050276</v>
      </c>
      <c r="AE107" s="611">
        <f t="shared" si="35"/>
        <v>0.85082458770614688</v>
      </c>
      <c r="AF107" s="608">
        <v>2052</v>
      </c>
      <c r="AG107" s="609">
        <v>1618</v>
      </c>
      <c r="AH107" s="609">
        <v>1189</v>
      </c>
      <c r="AI107" s="609">
        <v>743</v>
      </c>
      <c r="AJ107" s="609">
        <v>575</v>
      </c>
      <c r="AK107" s="610">
        <f t="shared" si="40"/>
        <v>0.45920889987639063</v>
      </c>
      <c r="AL107" s="611">
        <f t="shared" si="41"/>
        <v>0.6248948696383515</v>
      </c>
      <c r="AM107" s="608">
        <v>1404</v>
      </c>
      <c r="AN107" s="609">
        <v>1172</v>
      </c>
      <c r="AO107" s="609">
        <v>943</v>
      </c>
      <c r="AP107" s="609">
        <v>703</v>
      </c>
      <c r="AQ107" s="609">
        <v>527</v>
      </c>
      <c r="AR107" s="610">
        <f t="shared" si="42"/>
        <v>0.59982935153583616</v>
      </c>
      <c r="AS107" s="611">
        <f t="shared" si="43"/>
        <v>0.74549310710498407</v>
      </c>
    </row>
    <row r="108" spans="1:45" s="4" customFormat="1" x14ac:dyDescent="0.25">
      <c r="A108" s="605" t="s">
        <v>318</v>
      </c>
      <c r="B108" s="606">
        <v>23410</v>
      </c>
      <c r="C108" s="612" t="s">
        <v>219</v>
      </c>
      <c r="D108" s="608"/>
      <c r="E108" s="609"/>
      <c r="F108" s="609"/>
      <c r="G108" s="609"/>
      <c r="H108" s="609"/>
      <c r="I108" s="610"/>
      <c r="J108" s="611"/>
      <c r="K108" s="608" t="s">
        <v>69</v>
      </c>
      <c r="L108" s="609" t="s">
        <v>69</v>
      </c>
      <c r="M108" s="609" t="s">
        <v>69</v>
      </c>
      <c r="N108" s="609" t="s">
        <v>69</v>
      </c>
      <c r="O108" s="609" t="s">
        <v>69</v>
      </c>
      <c r="P108" s="610" t="s">
        <v>69</v>
      </c>
      <c r="Q108" s="611" t="s">
        <v>69</v>
      </c>
      <c r="R108" s="608" t="s">
        <v>69</v>
      </c>
      <c r="S108" s="609" t="s">
        <v>69</v>
      </c>
      <c r="T108" s="609" t="s">
        <v>69</v>
      </c>
      <c r="U108" s="609" t="s">
        <v>69</v>
      </c>
      <c r="V108" s="609" t="s">
        <v>69</v>
      </c>
      <c r="W108" s="610" t="s">
        <v>69</v>
      </c>
      <c r="X108" s="611" t="s">
        <v>69</v>
      </c>
      <c r="Y108" s="608" t="s">
        <v>69</v>
      </c>
      <c r="Z108" s="609" t="s">
        <v>69</v>
      </c>
      <c r="AA108" s="609" t="s">
        <v>69</v>
      </c>
      <c r="AB108" s="609" t="s">
        <v>69</v>
      </c>
      <c r="AC108" s="609" t="s">
        <v>69</v>
      </c>
      <c r="AD108" s="610" t="s">
        <v>69</v>
      </c>
      <c r="AE108" s="611" t="s">
        <v>69</v>
      </c>
      <c r="AF108" s="608">
        <v>574</v>
      </c>
      <c r="AG108" s="609">
        <v>460</v>
      </c>
      <c r="AH108" s="609">
        <v>407</v>
      </c>
      <c r="AI108" s="609">
        <v>184</v>
      </c>
      <c r="AJ108" s="609">
        <v>161</v>
      </c>
      <c r="AK108" s="610">
        <f t="shared" ref="AK108" si="44">AI108/AG108</f>
        <v>0.4</v>
      </c>
      <c r="AL108" s="611">
        <f t="shared" ref="AL108" si="45">AI108/AH108</f>
        <v>0.45208845208845211</v>
      </c>
      <c r="AM108" s="608">
        <v>645</v>
      </c>
      <c r="AN108" s="609">
        <v>515</v>
      </c>
      <c r="AO108" s="609">
        <v>474</v>
      </c>
      <c r="AP108" s="609">
        <v>134</v>
      </c>
      <c r="AQ108" s="609">
        <v>103</v>
      </c>
      <c r="AR108" s="610">
        <f t="shared" si="42"/>
        <v>0.26019417475728157</v>
      </c>
      <c r="AS108" s="611">
        <f t="shared" si="43"/>
        <v>0.28270042194092826</v>
      </c>
    </row>
    <row r="109" spans="1:45" s="4" customFormat="1" x14ac:dyDescent="0.25">
      <c r="A109" s="605" t="s">
        <v>318</v>
      </c>
      <c r="B109" s="606" t="s">
        <v>328</v>
      </c>
      <c r="C109" s="607" t="s">
        <v>329</v>
      </c>
      <c r="D109" s="608">
        <v>3657</v>
      </c>
      <c r="E109" s="609">
        <v>2717</v>
      </c>
      <c r="F109" s="609">
        <v>2466</v>
      </c>
      <c r="G109" s="609">
        <v>1478</v>
      </c>
      <c r="H109" s="609">
        <v>958</v>
      </c>
      <c r="I109" s="610">
        <f t="shared" si="30"/>
        <v>0.54398233345601765</v>
      </c>
      <c r="J109" s="611">
        <f t="shared" si="31"/>
        <v>0.59935117599351173</v>
      </c>
      <c r="K109" s="608">
        <v>3990</v>
      </c>
      <c r="L109" s="609">
        <v>2914</v>
      </c>
      <c r="M109" s="609">
        <v>2643</v>
      </c>
      <c r="N109" s="609">
        <v>1054</v>
      </c>
      <c r="O109" s="609">
        <v>741</v>
      </c>
      <c r="P109" s="610">
        <f t="shared" si="32"/>
        <v>0.36170212765957449</v>
      </c>
      <c r="Q109" s="611">
        <f t="shared" si="33"/>
        <v>0.39878925463488463</v>
      </c>
      <c r="R109" s="608">
        <v>3466</v>
      </c>
      <c r="S109" s="609">
        <v>2725</v>
      </c>
      <c r="T109" s="609">
        <v>2506</v>
      </c>
      <c r="U109" s="609">
        <v>901</v>
      </c>
      <c r="V109" s="609">
        <v>730</v>
      </c>
      <c r="W109" s="610">
        <f t="shared" si="28"/>
        <v>0.33064220183486237</v>
      </c>
      <c r="X109" s="611">
        <f t="shared" si="29"/>
        <v>0.35953711093375895</v>
      </c>
      <c r="Y109" s="608">
        <v>3543</v>
      </c>
      <c r="Z109" s="609">
        <v>2811</v>
      </c>
      <c r="AA109" s="609">
        <v>2269</v>
      </c>
      <c r="AB109" s="609">
        <v>1188</v>
      </c>
      <c r="AC109" s="609">
        <v>906</v>
      </c>
      <c r="AD109" s="610">
        <f t="shared" si="34"/>
        <v>0.42262540021344719</v>
      </c>
      <c r="AE109" s="611">
        <f t="shared" si="35"/>
        <v>0.52357866901718819</v>
      </c>
      <c r="AF109" s="608">
        <v>3374</v>
      </c>
      <c r="AG109" s="609">
        <v>2690</v>
      </c>
      <c r="AH109" s="609">
        <v>2099</v>
      </c>
      <c r="AI109" s="609">
        <v>833</v>
      </c>
      <c r="AJ109" s="609">
        <v>775</v>
      </c>
      <c r="AK109" s="610">
        <f t="shared" ref="AK109:AK128" si="46">AI109/AG109</f>
        <v>0.30966542750929366</v>
      </c>
      <c r="AL109" s="611">
        <f t="shared" ref="AL109:AL128" si="47">AI109/AH109</f>
        <v>0.39685564554549785</v>
      </c>
      <c r="AM109" s="608">
        <v>3392</v>
      </c>
      <c r="AN109" s="609">
        <v>2821</v>
      </c>
      <c r="AO109" s="609">
        <v>2100</v>
      </c>
      <c r="AP109" s="609">
        <v>890</v>
      </c>
      <c r="AQ109" s="609">
        <v>703</v>
      </c>
      <c r="AR109" s="610">
        <f t="shared" si="42"/>
        <v>0.31549096065225096</v>
      </c>
      <c r="AS109" s="611">
        <f t="shared" si="43"/>
        <v>0.4238095238095238</v>
      </c>
    </row>
    <row r="110" spans="1:45" s="4" customFormat="1" x14ac:dyDescent="0.25">
      <c r="A110" s="605" t="s">
        <v>318</v>
      </c>
      <c r="B110" s="606" t="s">
        <v>330</v>
      </c>
      <c r="C110" s="607" t="s">
        <v>331</v>
      </c>
      <c r="D110" s="608">
        <v>2964</v>
      </c>
      <c r="E110" s="609">
        <v>2472</v>
      </c>
      <c r="F110" s="609">
        <v>1921</v>
      </c>
      <c r="G110" s="609">
        <v>1375</v>
      </c>
      <c r="H110" s="609">
        <v>858</v>
      </c>
      <c r="I110" s="610">
        <f t="shared" si="30"/>
        <v>0.55622977346278313</v>
      </c>
      <c r="J110" s="611">
        <f t="shared" si="31"/>
        <v>0.71577303487766786</v>
      </c>
      <c r="K110" s="608">
        <v>2184</v>
      </c>
      <c r="L110" s="609">
        <v>1815</v>
      </c>
      <c r="M110" s="609">
        <v>1385</v>
      </c>
      <c r="N110" s="609">
        <v>1038</v>
      </c>
      <c r="O110" s="609">
        <v>697</v>
      </c>
      <c r="P110" s="610">
        <f t="shared" si="32"/>
        <v>0.57190082644628104</v>
      </c>
      <c r="Q110" s="611">
        <f t="shared" si="33"/>
        <v>0.74945848375451263</v>
      </c>
      <c r="R110" s="608">
        <v>2753</v>
      </c>
      <c r="S110" s="609">
        <v>2057</v>
      </c>
      <c r="T110" s="609">
        <v>1970</v>
      </c>
      <c r="U110" s="609">
        <v>1098</v>
      </c>
      <c r="V110" s="609">
        <v>901</v>
      </c>
      <c r="W110" s="610">
        <f t="shared" si="28"/>
        <v>0.53378706854642688</v>
      </c>
      <c r="X110" s="611">
        <f t="shared" si="29"/>
        <v>0.55736040609137061</v>
      </c>
      <c r="Y110" s="608">
        <v>2646</v>
      </c>
      <c r="Z110" s="609">
        <v>1871</v>
      </c>
      <c r="AA110" s="609">
        <v>1740</v>
      </c>
      <c r="AB110" s="609">
        <v>843</v>
      </c>
      <c r="AC110" s="609">
        <v>674</v>
      </c>
      <c r="AD110" s="610">
        <f t="shared" si="34"/>
        <v>0.45056119722073756</v>
      </c>
      <c r="AE110" s="611">
        <f t="shared" si="35"/>
        <v>0.48448275862068968</v>
      </c>
      <c r="AF110" s="608">
        <v>2173</v>
      </c>
      <c r="AG110" s="609">
        <v>1512</v>
      </c>
      <c r="AH110" s="609">
        <v>1381</v>
      </c>
      <c r="AI110" s="609">
        <v>701</v>
      </c>
      <c r="AJ110" s="609">
        <v>608</v>
      </c>
      <c r="AK110" s="610">
        <f t="shared" si="46"/>
        <v>0.46362433862433861</v>
      </c>
      <c r="AL110" s="611">
        <f t="shared" si="47"/>
        <v>0.50760318609703114</v>
      </c>
      <c r="AM110" s="608">
        <v>1686</v>
      </c>
      <c r="AN110" s="609">
        <v>1192</v>
      </c>
      <c r="AO110" s="609">
        <v>1119</v>
      </c>
      <c r="AP110" s="609">
        <v>626</v>
      </c>
      <c r="AQ110" s="609">
        <v>521</v>
      </c>
      <c r="AR110" s="610">
        <f t="shared" si="42"/>
        <v>0.52516778523489938</v>
      </c>
      <c r="AS110" s="611">
        <f t="shared" si="43"/>
        <v>0.55942806076854334</v>
      </c>
    </row>
    <row r="111" spans="1:45" s="4" customFormat="1" x14ac:dyDescent="0.25">
      <c r="A111" s="605" t="s">
        <v>318</v>
      </c>
      <c r="B111" s="606" t="s">
        <v>332</v>
      </c>
      <c r="C111" s="607" t="s">
        <v>333</v>
      </c>
      <c r="D111" s="608">
        <v>2628</v>
      </c>
      <c r="E111" s="609">
        <v>1237</v>
      </c>
      <c r="F111" s="609">
        <v>1121</v>
      </c>
      <c r="G111" s="609">
        <v>1085</v>
      </c>
      <c r="H111" s="609">
        <v>611</v>
      </c>
      <c r="I111" s="610">
        <f t="shared" si="30"/>
        <v>0.87712206952303962</v>
      </c>
      <c r="J111" s="611">
        <f t="shared" si="31"/>
        <v>0.96788581623550396</v>
      </c>
      <c r="K111" s="608">
        <v>2246</v>
      </c>
      <c r="L111" s="609">
        <v>1009</v>
      </c>
      <c r="M111" s="609">
        <v>880</v>
      </c>
      <c r="N111" s="609">
        <v>874</v>
      </c>
      <c r="O111" s="609">
        <v>551</v>
      </c>
      <c r="P111" s="610">
        <f t="shared" si="32"/>
        <v>0.86620416253716548</v>
      </c>
      <c r="Q111" s="611">
        <f t="shared" si="33"/>
        <v>0.99318181818181817</v>
      </c>
      <c r="R111" s="608">
        <v>2168</v>
      </c>
      <c r="S111" s="609">
        <v>1012</v>
      </c>
      <c r="T111" s="609">
        <v>616</v>
      </c>
      <c r="U111" s="609">
        <v>594</v>
      </c>
      <c r="V111" s="609">
        <v>572</v>
      </c>
      <c r="W111" s="610">
        <f t="shared" si="28"/>
        <v>0.58695652173913049</v>
      </c>
      <c r="X111" s="611">
        <f t="shared" si="29"/>
        <v>0.9642857142857143</v>
      </c>
      <c r="Y111" s="608">
        <v>1813</v>
      </c>
      <c r="Z111" s="609">
        <v>853</v>
      </c>
      <c r="AA111" s="609">
        <v>853</v>
      </c>
      <c r="AB111" s="609">
        <v>780</v>
      </c>
      <c r="AC111" s="609">
        <v>473</v>
      </c>
      <c r="AD111" s="610">
        <f t="shared" si="34"/>
        <v>0.91441969519343491</v>
      </c>
      <c r="AE111" s="611">
        <f t="shared" si="35"/>
        <v>0.91441969519343491</v>
      </c>
      <c r="AF111" s="608">
        <v>1600</v>
      </c>
      <c r="AG111" s="609">
        <v>809</v>
      </c>
      <c r="AH111" s="609">
        <v>809</v>
      </c>
      <c r="AI111" s="609">
        <v>753</v>
      </c>
      <c r="AJ111" s="609">
        <v>464</v>
      </c>
      <c r="AK111" s="610">
        <f t="shared" si="46"/>
        <v>0.93077873918417797</v>
      </c>
      <c r="AL111" s="611">
        <f t="shared" si="47"/>
        <v>0.93077873918417797</v>
      </c>
      <c r="AM111" s="608">
        <v>1294</v>
      </c>
      <c r="AN111" s="609">
        <v>713</v>
      </c>
      <c r="AO111" s="609">
        <v>713</v>
      </c>
      <c r="AP111" s="609">
        <v>660</v>
      </c>
      <c r="AQ111" s="609">
        <v>399</v>
      </c>
      <c r="AR111" s="610">
        <f t="shared" si="42"/>
        <v>0.92566619915848525</v>
      </c>
      <c r="AS111" s="611">
        <f t="shared" si="43"/>
        <v>0.92566619915848525</v>
      </c>
    </row>
    <row r="112" spans="1:45" s="4" customFormat="1" x14ac:dyDescent="0.25">
      <c r="A112" s="614" t="s">
        <v>318</v>
      </c>
      <c r="B112" s="615" t="s">
        <v>334</v>
      </c>
      <c r="C112" s="636" t="s">
        <v>203</v>
      </c>
      <c r="D112" s="617">
        <v>663</v>
      </c>
      <c r="E112" s="618">
        <v>543</v>
      </c>
      <c r="F112" s="618">
        <v>523</v>
      </c>
      <c r="G112" s="618">
        <v>139</v>
      </c>
      <c r="H112" s="618">
        <v>109</v>
      </c>
      <c r="I112" s="619">
        <f t="shared" si="30"/>
        <v>0.2559852670349908</v>
      </c>
      <c r="J112" s="620">
        <f t="shared" si="31"/>
        <v>0.26577437858508607</v>
      </c>
      <c r="K112" s="617">
        <v>525</v>
      </c>
      <c r="L112" s="618">
        <v>461</v>
      </c>
      <c r="M112" s="618">
        <v>427</v>
      </c>
      <c r="N112" s="618">
        <v>150</v>
      </c>
      <c r="O112" s="618">
        <v>124</v>
      </c>
      <c r="P112" s="619">
        <f t="shared" si="32"/>
        <v>0.32537960954446854</v>
      </c>
      <c r="Q112" s="620">
        <f t="shared" si="33"/>
        <v>0.35128805620608899</v>
      </c>
      <c r="R112" s="617">
        <v>538</v>
      </c>
      <c r="S112" s="618">
        <v>431</v>
      </c>
      <c r="T112" s="618">
        <v>395</v>
      </c>
      <c r="U112" s="618">
        <v>187</v>
      </c>
      <c r="V112" s="618">
        <v>157</v>
      </c>
      <c r="W112" s="619">
        <f t="shared" si="28"/>
        <v>0.43387470997679817</v>
      </c>
      <c r="X112" s="620">
        <f t="shared" si="29"/>
        <v>0.47341772151898737</v>
      </c>
      <c r="Y112" s="617">
        <v>799</v>
      </c>
      <c r="Z112" s="618">
        <v>600</v>
      </c>
      <c r="AA112" s="618">
        <v>540</v>
      </c>
      <c r="AB112" s="618">
        <v>245</v>
      </c>
      <c r="AC112" s="618">
        <v>217</v>
      </c>
      <c r="AD112" s="619">
        <f t="shared" si="34"/>
        <v>0.40833333333333333</v>
      </c>
      <c r="AE112" s="620">
        <f t="shared" si="35"/>
        <v>0.45370370370370372</v>
      </c>
      <c r="AF112" s="617" t="s">
        <v>69</v>
      </c>
      <c r="AG112" s="618" t="s">
        <v>69</v>
      </c>
      <c r="AH112" s="618" t="s">
        <v>69</v>
      </c>
      <c r="AI112" s="618" t="s">
        <v>69</v>
      </c>
      <c r="AJ112" s="618" t="s">
        <v>69</v>
      </c>
      <c r="AK112" s="619" t="s">
        <v>69</v>
      </c>
      <c r="AL112" s="620" t="s">
        <v>69</v>
      </c>
      <c r="AM112" s="617" t="s">
        <v>69</v>
      </c>
      <c r="AN112" s="618" t="s">
        <v>69</v>
      </c>
      <c r="AO112" s="618" t="s">
        <v>69</v>
      </c>
      <c r="AP112" s="618" t="s">
        <v>69</v>
      </c>
      <c r="AQ112" s="618" t="s">
        <v>69</v>
      </c>
      <c r="AR112" s="619" t="s">
        <v>69</v>
      </c>
      <c r="AS112" s="620" t="s">
        <v>69</v>
      </c>
    </row>
    <row r="113" spans="1:16156" s="4" customFormat="1" x14ac:dyDescent="0.25">
      <c r="A113" s="637" t="s">
        <v>335</v>
      </c>
      <c r="B113" s="591" t="s">
        <v>336</v>
      </c>
      <c r="C113" s="670"/>
      <c r="D113" s="662">
        <v>6424</v>
      </c>
      <c r="E113" s="663">
        <v>5380</v>
      </c>
      <c r="F113" s="663">
        <v>4519</v>
      </c>
      <c r="G113" s="663">
        <v>3760</v>
      </c>
      <c r="H113" s="664">
        <v>2906</v>
      </c>
      <c r="I113" s="665">
        <f t="shared" si="30"/>
        <v>0.6988847583643123</v>
      </c>
      <c r="J113" s="666">
        <f t="shared" si="31"/>
        <v>0.83204248727594599</v>
      </c>
      <c r="K113" s="662">
        <v>6386</v>
      </c>
      <c r="L113" s="663">
        <v>5179</v>
      </c>
      <c r="M113" s="663">
        <v>4474</v>
      </c>
      <c r="N113" s="663">
        <v>3544</v>
      </c>
      <c r="O113" s="664">
        <v>2757</v>
      </c>
      <c r="P113" s="665">
        <f t="shared" si="32"/>
        <v>0.68430198880092685</v>
      </c>
      <c r="Q113" s="666">
        <f t="shared" si="33"/>
        <v>0.79213232007152434</v>
      </c>
      <c r="R113" s="662">
        <v>7146</v>
      </c>
      <c r="S113" s="663">
        <v>5580</v>
      </c>
      <c r="T113" s="663">
        <v>4928</v>
      </c>
      <c r="U113" s="663">
        <v>3520</v>
      </c>
      <c r="V113" s="664">
        <v>2723</v>
      </c>
      <c r="W113" s="665">
        <f t="shared" si="28"/>
        <v>0.63082437275985659</v>
      </c>
      <c r="X113" s="666">
        <f t="shared" si="29"/>
        <v>0.7142857142857143</v>
      </c>
      <c r="Y113" s="662">
        <v>6677</v>
      </c>
      <c r="Z113" s="663">
        <v>5226</v>
      </c>
      <c r="AA113" s="663">
        <v>4798</v>
      </c>
      <c r="AB113" s="663">
        <v>3574</v>
      </c>
      <c r="AC113" s="664">
        <v>2635</v>
      </c>
      <c r="AD113" s="665">
        <f t="shared" si="34"/>
        <v>0.68388825105243012</v>
      </c>
      <c r="AE113" s="666">
        <f t="shared" si="35"/>
        <v>0.74489370571071278</v>
      </c>
      <c r="AF113" s="662">
        <v>6213</v>
      </c>
      <c r="AG113" s="663">
        <v>4833</v>
      </c>
      <c r="AH113" s="663">
        <v>4397</v>
      </c>
      <c r="AI113" s="663">
        <v>3285</v>
      </c>
      <c r="AJ113" s="664">
        <v>2474</v>
      </c>
      <c r="AK113" s="665">
        <f t="shared" si="46"/>
        <v>0.67970204841713222</v>
      </c>
      <c r="AL113" s="666">
        <f t="shared" si="47"/>
        <v>0.74710029565612923</v>
      </c>
      <c r="AM113" s="662">
        <v>4983</v>
      </c>
      <c r="AN113" s="663">
        <v>3946</v>
      </c>
      <c r="AO113" s="663">
        <v>3448</v>
      </c>
      <c r="AP113" s="663">
        <v>2732</v>
      </c>
      <c r="AQ113" s="664">
        <v>2221</v>
      </c>
      <c r="AR113" s="665">
        <f t="shared" ref="AR113:AR128" si="48">AP113/AN113</f>
        <v>0.69234668018246326</v>
      </c>
      <c r="AS113" s="666">
        <f t="shared" ref="AS113:AS128" si="49">AP113/AO113</f>
        <v>0.79234338747099764</v>
      </c>
    </row>
    <row r="114" spans="1:16156" s="4" customFormat="1" x14ac:dyDescent="0.25">
      <c r="A114" s="658" t="s">
        <v>335</v>
      </c>
      <c r="B114" s="659" t="s">
        <v>337</v>
      </c>
      <c r="C114" s="660" t="s">
        <v>293</v>
      </c>
      <c r="D114" s="601">
        <v>982</v>
      </c>
      <c r="E114" s="602">
        <v>981</v>
      </c>
      <c r="F114" s="602">
        <v>839</v>
      </c>
      <c r="G114" s="602">
        <v>834</v>
      </c>
      <c r="H114" s="602">
        <v>682</v>
      </c>
      <c r="I114" s="603">
        <f t="shared" si="30"/>
        <v>0.85015290519877673</v>
      </c>
      <c r="J114" s="604">
        <f t="shared" si="31"/>
        <v>0.99404052443384983</v>
      </c>
      <c r="K114" s="601">
        <v>661</v>
      </c>
      <c r="L114" s="602">
        <v>657</v>
      </c>
      <c r="M114" s="602">
        <v>599</v>
      </c>
      <c r="N114" s="602">
        <v>585</v>
      </c>
      <c r="O114" s="602">
        <v>515</v>
      </c>
      <c r="P114" s="603">
        <f t="shared" si="32"/>
        <v>0.8904109589041096</v>
      </c>
      <c r="Q114" s="604">
        <f t="shared" si="33"/>
        <v>0.97662771285475791</v>
      </c>
      <c r="R114" s="601">
        <v>832</v>
      </c>
      <c r="S114" s="602">
        <v>809</v>
      </c>
      <c r="T114" s="602">
        <v>718</v>
      </c>
      <c r="U114" s="602">
        <v>718</v>
      </c>
      <c r="V114" s="602">
        <v>629</v>
      </c>
      <c r="W114" s="603">
        <f t="shared" si="28"/>
        <v>0.8875154511742892</v>
      </c>
      <c r="X114" s="604">
        <f t="shared" si="29"/>
        <v>1</v>
      </c>
      <c r="Y114" s="601">
        <v>749</v>
      </c>
      <c r="Z114" s="602">
        <v>746</v>
      </c>
      <c r="AA114" s="602">
        <v>736</v>
      </c>
      <c r="AB114" s="602">
        <v>736</v>
      </c>
      <c r="AC114" s="602">
        <v>547</v>
      </c>
      <c r="AD114" s="603">
        <f t="shared" si="34"/>
        <v>0.98659517426273458</v>
      </c>
      <c r="AE114" s="604">
        <f t="shared" si="35"/>
        <v>1</v>
      </c>
      <c r="AF114" s="601">
        <v>789</v>
      </c>
      <c r="AG114" s="602">
        <v>779</v>
      </c>
      <c r="AH114" s="602">
        <v>768</v>
      </c>
      <c r="AI114" s="602">
        <v>691</v>
      </c>
      <c r="AJ114" s="602">
        <v>563</v>
      </c>
      <c r="AK114" s="603">
        <f t="shared" si="46"/>
        <v>0.8870346598202824</v>
      </c>
      <c r="AL114" s="604">
        <f t="shared" si="47"/>
        <v>0.89973958333333337</v>
      </c>
      <c r="AM114" s="601">
        <v>576</v>
      </c>
      <c r="AN114" s="602">
        <v>573</v>
      </c>
      <c r="AO114" s="602">
        <v>490</v>
      </c>
      <c r="AP114" s="602">
        <v>490</v>
      </c>
      <c r="AQ114" s="602">
        <v>395</v>
      </c>
      <c r="AR114" s="603">
        <f t="shared" si="48"/>
        <v>0.85514834205933687</v>
      </c>
      <c r="AS114" s="604">
        <f t="shared" si="49"/>
        <v>1</v>
      </c>
    </row>
    <row r="115" spans="1:16156" s="4" customFormat="1" x14ac:dyDescent="0.25">
      <c r="A115" s="605" t="s">
        <v>335</v>
      </c>
      <c r="B115" s="606" t="s">
        <v>338</v>
      </c>
      <c r="C115" s="607" t="s">
        <v>339</v>
      </c>
      <c r="D115" s="608">
        <v>449</v>
      </c>
      <c r="E115" s="609">
        <v>447</v>
      </c>
      <c r="F115" s="609">
        <v>330</v>
      </c>
      <c r="G115" s="609">
        <v>286</v>
      </c>
      <c r="H115" s="609">
        <v>226</v>
      </c>
      <c r="I115" s="610">
        <f t="shared" si="30"/>
        <v>0.63982102908277405</v>
      </c>
      <c r="J115" s="611">
        <f t="shared" si="31"/>
        <v>0.8666666666666667</v>
      </c>
      <c r="K115" s="608">
        <v>388</v>
      </c>
      <c r="L115" s="609">
        <v>388</v>
      </c>
      <c r="M115" s="609">
        <v>310</v>
      </c>
      <c r="N115" s="609">
        <v>277</v>
      </c>
      <c r="O115" s="609">
        <v>239</v>
      </c>
      <c r="P115" s="610">
        <f t="shared" si="32"/>
        <v>0.71391752577319589</v>
      </c>
      <c r="Q115" s="611">
        <f t="shared" si="33"/>
        <v>0.8935483870967742</v>
      </c>
      <c r="R115" s="608">
        <v>391</v>
      </c>
      <c r="S115" s="609">
        <v>387</v>
      </c>
      <c r="T115" s="609">
        <v>303</v>
      </c>
      <c r="U115" s="609">
        <v>268</v>
      </c>
      <c r="V115" s="609">
        <v>226</v>
      </c>
      <c r="W115" s="610">
        <f t="shared" si="28"/>
        <v>0.69250645994832039</v>
      </c>
      <c r="X115" s="611">
        <f t="shared" si="29"/>
        <v>0.88448844884488453</v>
      </c>
      <c r="Y115" s="608">
        <v>420</v>
      </c>
      <c r="Z115" s="609">
        <v>413</v>
      </c>
      <c r="AA115" s="609">
        <v>321</v>
      </c>
      <c r="AB115" s="609">
        <v>282</v>
      </c>
      <c r="AC115" s="609">
        <v>239</v>
      </c>
      <c r="AD115" s="610">
        <f t="shared" si="34"/>
        <v>0.68280871670702181</v>
      </c>
      <c r="AE115" s="611">
        <f t="shared" si="35"/>
        <v>0.87850467289719625</v>
      </c>
      <c r="AF115" s="608">
        <v>343</v>
      </c>
      <c r="AG115" s="609">
        <v>340</v>
      </c>
      <c r="AH115" s="609">
        <v>253</v>
      </c>
      <c r="AI115" s="609">
        <v>231</v>
      </c>
      <c r="AJ115" s="609">
        <v>194</v>
      </c>
      <c r="AK115" s="610">
        <f t="shared" si="46"/>
        <v>0.67941176470588238</v>
      </c>
      <c r="AL115" s="611">
        <f t="shared" si="47"/>
        <v>0.91304347826086951</v>
      </c>
      <c r="AM115" s="608">
        <v>334</v>
      </c>
      <c r="AN115" s="609">
        <v>324</v>
      </c>
      <c r="AO115" s="609">
        <v>260</v>
      </c>
      <c r="AP115" s="609">
        <v>221</v>
      </c>
      <c r="AQ115" s="609">
        <v>179</v>
      </c>
      <c r="AR115" s="610">
        <f t="shared" si="48"/>
        <v>0.6820987654320988</v>
      </c>
      <c r="AS115" s="611">
        <f t="shared" si="49"/>
        <v>0.85</v>
      </c>
    </row>
    <row r="116" spans="1:16156" s="4" customFormat="1" x14ac:dyDescent="0.25">
      <c r="A116" s="605" t="s">
        <v>335</v>
      </c>
      <c r="B116" s="606" t="s">
        <v>340</v>
      </c>
      <c r="C116" s="607" t="s">
        <v>199</v>
      </c>
      <c r="D116" s="608">
        <v>1415</v>
      </c>
      <c r="E116" s="609">
        <v>1206</v>
      </c>
      <c r="F116" s="609">
        <v>893</v>
      </c>
      <c r="G116" s="609">
        <v>670</v>
      </c>
      <c r="H116" s="609">
        <v>476</v>
      </c>
      <c r="I116" s="610">
        <f t="shared" si="30"/>
        <v>0.55555555555555558</v>
      </c>
      <c r="J116" s="611">
        <f t="shared" si="31"/>
        <v>0.75027995520716684</v>
      </c>
      <c r="K116" s="608">
        <v>1966</v>
      </c>
      <c r="L116" s="609">
        <v>1560</v>
      </c>
      <c r="M116" s="609">
        <v>1231</v>
      </c>
      <c r="N116" s="609">
        <v>761</v>
      </c>
      <c r="O116" s="609">
        <v>530</v>
      </c>
      <c r="P116" s="610">
        <f t="shared" si="32"/>
        <v>0.48782051282051281</v>
      </c>
      <c r="Q116" s="611">
        <f t="shared" si="33"/>
        <v>0.61819658813972378</v>
      </c>
      <c r="R116" s="608">
        <v>1953</v>
      </c>
      <c r="S116" s="609">
        <v>1531</v>
      </c>
      <c r="T116" s="609">
        <v>1226</v>
      </c>
      <c r="U116" s="609">
        <v>646</v>
      </c>
      <c r="V116" s="609">
        <v>475</v>
      </c>
      <c r="W116" s="610">
        <f t="shared" si="28"/>
        <v>0.42194644023514044</v>
      </c>
      <c r="X116" s="611">
        <f t="shared" si="29"/>
        <v>0.5269168026101142</v>
      </c>
      <c r="Y116" s="608">
        <v>1859</v>
      </c>
      <c r="Z116" s="609">
        <v>1445</v>
      </c>
      <c r="AA116" s="609">
        <v>1261</v>
      </c>
      <c r="AB116" s="609">
        <v>720</v>
      </c>
      <c r="AC116" s="609">
        <v>471</v>
      </c>
      <c r="AD116" s="610">
        <f t="shared" si="34"/>
        <v>0.4982698961937716</v>
      </c>
      <c r="AE116" s="611">
        <f t="shared" si="35"/>
        <v>0.57097541633624105</v>
      </c>
      <c r="AF116" s="608">
        <v>1635</v>
      </c>
      <c r="AG116" s="609">
        <v>1255</v>
      </c>
      <c r="AH116" s="609">
        <v>1015</v>
      </c>
      <c r="AI116" s="609">
        <v>647</v>
      </c>
      <c r="AJ116" s="609">
        <v>426</v>
      </c>
      <c r="AK116" s="610">
        <f t="shared" si="46"/>
        <v>0.51553784860557772</v>
      </c>
      <c r="AL116" s="611">
        <f t="shared" si="47"/>
        <v>0.63743842364532022</v>
      </c>
      <c r="AM116" s="608">
        <v>1241</v>
      </c>
      <c r="AN116" s="609">
        <v>950</v>
      </c>
      <c r="AO116" s="609">
        <v>737</v>
      </c>
      <c r="AP116" s="609">
        <v>575</v>
      </c>
      <c r="AQ116" s="609">
        <v>443</v>
      </c>
      <c r="AR116" s="610">
        <f t="shared" si="48"/>
        <v>0.60526315789473684</v>
      </c>
      <c r="AS116" s="611">
        <f t="shared" si="49"/>
        <v>0.78018995929443691</v>
      </c>
    </row>
    <row r="117" spans="1:16156" s="4" customFormat="1" x14ac:dyDescent="0.25">
      <c r="A117" s="605" t="s">
        <v>335</v>
      </c>
      <c r="B117" s="606" t="s">
        <v>341</v>
      </c>
      <c r="C117" s="607" t="s">
        <v>342</v>
      </c>
      <c r="D117" s="608">
        <v>597</v>
      </c>
      <c r="E117" s="609">
        <v>528</v>
      </c>
      <c r="F117" s="609">
        <v>513</v>
      </c>
      <c r="G117" s="609">
        <v>455</v>
      </c>
      <c r="H117" s="609">
        <v>349</v>
      </c>
      <c r="I117" s="610">
        <f t="shared" si="30"/>
        <v>0.8617424242424242</v>
      </c>
      <c r="J117" s="611">
        <f t="shared" si="31"/>
        <v>0.88693957115009747</v>
      </c>
      <c r="K117" s="608">
        <v>417</v>
      </c>
      <c r="L117" s="609">
        <v>374</v>
      </c>
      <c r="M117" s="609">
        <v>358</v>
      </c>
      <c r="N117" s="609">
        <v>348</v>
      </c>
      <c r="O117" s="609">
        <v>269</v>
      </c>
      <c r="P117" s="610">
        <f t="shared" si="32"/>
        <v>0.93048128342245995</v>
      </c>
      <c r="Q117" s="611">
        <f t="shared" si="33"/>
        <v>0.97206703910614523</v>
      </c>
      <c r="R117" s="608">
        <v>664</v>
      </c>
      <c r="S117" s="609">
        <v>558</v>
      </c>
      <c r="T117" s="609">
        <v>553</v>
      </c>
      <c r="U117" s="609">
        <v>463</v>
      </c>
      <c r="V117" s="609">
        <v>352</v>
      </c>
      <c r="W117" s="610">
        <f t="shared" si="28"/>
        <v>0.82974910394265233</v>
      </c>
      <c r="X117" s="611">
        <f t="shared" si="29"/>
        <v>0.83725135623869806</v>
      </c>
      <c r="Y117" s="608">
        <v>537</v>
      </c>
      <c r="Z117" s="609">
        <v>481</v>
      </c>
      <c r="AA117" s="609">
        <v>475</v>
      </c>
      <c r="AB117" s="609">
        <v>468</v>
      </c>
      <c r="AC117" s="609">
        <v>333</v>
      </c>
      <c r="AD117" s="610">
        <f t="shared" si="34"/>
        <v>0.97297297297297303</v>
      </c>
      <c r="AE117" s="611">
        <f t="shared" si="35"/>
        <v>0.98526315789473684</v>
      </c>
      <c r="AF117" s="608">
        <v>569</v>
      </c>
      <c r="AG117" s="609">
        <v>501</v>
      </c>
      <c r="AH117" s="609">
        <v>501</v>
      </c>
      <c r="AI117" s="609">
        <v>458</v>
      </c>
      <c r="AJ117" s="609">
        <v>310</v>
      </c>
      <c r="AK117" s="610">
        <f t="shared" si="46"/>
        <v>0.9141716566866267</v>
      </c>
      <c r="AL117" s="611">
        <f t="shared" si="47"/>
        <v>0.9141716566866267</v>
      </c>
      <c r="AM117" s="608">
        <v>506</v>
      </c>
      <c r="AN117" s="609">
        <v>447</v>
      </c>
      <c r="AO117" s="609">
        <v>442</v>
      </c>
      <c r="AP117" s="609">
        <v>435</v>
      </c>
      <c r="AQ117" s="609">
        <v>324</v>
      </c>
      <c r="AR117" s="610">
        <f t="shared" si="48"/>
        <v>0.97315436241610742</v>
      </c>
      <c r="AS117" s="611">
        <f t="shared" si="49"/>
        <v>0.98416289592760176</v>
      </c>
    </row>
    <row r="118" spans="1:16156" s="4" customFormat="1" x14ac:dyDescent="0.25">
      <c r="A118" s="605" t="s">
        <v>335</v>
      </c>
      <c r="B118" s="606" t="s">
        <v>343</v>
      </c>
      <c r="C118" s="607" t="s">
        <v>344</v>
      </c>
      <c r="D118" s="608">
        <v>2440</v>
      </c>
      <c r="E118" s="609">
        <v>2093</v>
      </c>
      <c r="F118" s="609">
        <v>1758</v>
      </c>
      <c r="G118" s="609">
        <v>1422</v>
      </c>
      <c r="H118" s="609">
        <v>974</v>
      </c>
      <c r="I118" s="610">
        <f t="shared" si="30"/>
        <v>0.67940754897276634</v>
      </c>
      <c r="J118" s="611">
        <f t="shared" si="31"/>
        <v>0.80887372013651881</v>
      </c>
      <c r="K118" s="608">
        <v>2417</v>
      </c>
      <c r="L118" s="609">
        <v>2079</v>
      </c>
      <c r="M118" s="609">
        <v>1809</v>
      </c>
      <c r="N118" s="609">
        <v>1412</v>
      </c>
      <c r="O118" s="609">
        <v>968</v>
      </c>
      <c r="P118" s="610">
        <f t="shared" si="32"/>
        <v>0.67917267917267921</v>
      </c>
      <c r="Q118" s="611">
        <f t="shared" si="33"/>
        <v>0.78054173576561636</v>
      </c>
      <c r="R118" s="608">
        <v>2852</v>
      </c>
      <c r="S118" s="609">
        <v>2335</v>
      </c>
      <c r="T118" s="609">
        <v>2111</v>
      </c>
      <c r="U118" s="609">
        <v>1305</v>
      </c>
      <c r="V118" s="609">
        <v>862</v>
      </c>
      <c r="W118" s="610">
        <f t="shared" si="28"/>
        <v>0.5588865096359743</v>
      </c>
      <c r="X118" s="611">
        <f t="shared" si="29"/>
        <v>0.61819043107531979</v>
      </c>
      <c r="Y118" s="608">
        <v>2638</v>
      </c>
      <c r="Z118" s="609">
        <v>2123</v>
      </c>
      <c r="AA118" s="609">
        <v>1940</v>
      </c>
      <c r="AB118" s="609">
        <v>1225</v>
      </c>
      <c r="AC118" s="609">
        <v>827</v>
      </c>
      <c r="AD118" s="610">
        <f t="shared" si="34"/>
        <v>0.57701365991521436</v>
      </c>
      <c r="AE118" s="611">
        <f t="shared" si="35"/>
        <v>0.63144329896907214</v>
      </c>
      <c r="AF118" s="608">
        <v>2414</v>
      </c>
      <c r="AG118" s="609">
        <v>1949</v>
      </c>
      <c r="AH118" s="609">
        <v>1797</v>
      </c>
      <c r="AI118" s="609">
        <v>1148</v>
      </c>
      <c r="AJ118" s="609">
        <v>781</v>
      </c>
      <c r="AK118" s="610">
        <f t="shared" si="46"/>
        <v>0.58902001026167261</v>
      </c>
      <c r="AL118" s="611">
        <f t="shared" si="47"/>
        <v>0.63884251530328329</v>
      </c>
      <c r="AM118" s="608">
        <v>2015</v>
      </c>
      <c r="AN118" s="609">
        <v>1632</v>
      </c>
      <c r="AO118" s="609">
        <v>1464</v>
      </c>
      <c r="AP118" s="609">
        <v>937</v>
      </c>
      <c r="AQ118" s="609">
        <v>748</v>
      </c>
      <c r="AR118" s="610">
        <f t="shared" si="48"/>
        <v>0.57414215686274506</v>
      </c>
      <c r="AS118" s="611">
        <f t="shared" si="49"/>
        <v>0.64002732240437155</v>
      </c>
    </row>
    <row r="119" spans="1:16156" s="4" customFormat="1" x14ac:dyDescent="0.25">
      <c r="A119" s="605" t="s">
        <v>335</v>
      </c>
      <c r="B119" s="606" t="s">
        <v>345</v>
      </c>
      <c r="C119" s="607" t="s">
        <v>346</v>
      </c>
      <c r="D119" s="608">
        <v>288</v>
      </c>
      <c r="E119" s="609">
        <v>276</v>
      </c>
      <c r="F119" s="609">
        <v>246</v>
      </c>
      <c r="G119" s="609">
        <v>62</v>
      </c>
      <c r="H119" s="609">
        <v>50</v>
      </c>
      <c r="I119" s="610">
        <f t="shared" si="30"/>
        <v>0.22463768115942029</v>
      </c>
      <c r="J119" s="611">
        <f t="shared" si="31"/>
        <v>0.25203252032520324</v>
      </c>
      <c r="K119" s="608">
        <v>278</v>
      </c>
      <c r="L119" s="609">
        <v>256</v>
      </c>
      <c r="M119" s="609">
        <v>217</v>
      </c>
      <c r="N119" s="609">
        <v>82</v>
      </c>
      <c r="O119" s="609">
        <v>74</v>
      </c>
      <c r="P119" s="610">
        <f t="shared" si="32"/>
        <v>0.3203125</v>
      </c>
      <c r="Q119" s="611">
        <f t="shared" si="33"/>
        <v>0.37788018433179721</v>
      </c>
      <c r="R119" s="608">
        <v>232</v>
      </c>
      <c r="S119" s="609">
        <v>208</v>
      </c>
      <c r="T119" s="609">
        <v>189</v>
      </c>
      <c r="U119" s="609">
        <v>65</v>
      </c>
      <c r="V119" s="609">
        <v>54</v>
      </c>
      <c r="W119" s="610">
        <f t="shared" si="28"/>
        <v>0.3125</v>
      </c>
      <c r="X119" s="611">
        <f t="shared" si="29"/>
        <v>0.3439153439153439</v>
      </c>
      <c r="Y119" s="608">
        <v>249</v>
      </c>
      <c r="Z119" s="609">
        <v>232</v>
      </c>
      <c r="AA119" s="609">
        <v>200</v>
      </c>
      <c r="AB119" s="609">
        <v>69</v>
      </c>
      <c r="AC119" s="609">
        <v>56</v>
      </c>
      <c r="AD119" s="610">
        <f t="shared" si="34"/>
        <v>0.29741379310344829</v>
      </c>
      <c r="AE119" s="611">
        <f t="shared" si="35"/>
        <v>0.34499999999999997</v>
      </c>
      <c r="AF119" s="608">
        <v>216</v>
      </c>
      <c r="AG119" s="609">
        <v>202</v>
      </c>
      <c r="AH119" s="609">
        <v>178</v>
      </c>
      <c r="AI119" s="609">
        <v>53</v>
      </c>
      <c r="AJ119" s="609">
        <v>45</v>
      </c>
      <c r="AK119" s="610">
        <f t="shared" si="46"/>
        <v>0.26237623762376239</v>
      </c>
      <c r="AL119" s="611">
        <f t="shared" si="47"/>
        <v>0.29775280898876405</v>
      </c>
      <c r="AM119" s="608">
        <v>156</v>
      </c>
      <c r="AN119" s="609">
        <v>150</v>
      </c>
      <c r="AO119" s="609">
        <v>130</v>
      </c>
      <c r="AP119" s="609">
        <v>51</v>
      </c>
      <c r="AQ119" s="609">
        <v>44</v>
      </c>
      <c r="AR119" s="610">
        <f t="shared" si="48"/>
        <v>0.34</v>
      </c>
      <c r="AS119" s="611">
        <f t="shared" si="49"/>
        <v>0.3923076923076923</v>
      </c>
    </row>
    <row r="120" spans="1:16156" s="4" customFormat="1" x14ac:dyDescent="0.25">
      <c r="A120" s="614" t="s">
        <v>335</v>
      </c>
      <c r="B120" s="615" t="s">
        <v>347</v>
      </c>
      <c r="C120" s="636" t="s">
        <v>203</v>
      </c>
      <c r="D120" s="617">
        <v>253</v>
      </c>
      <c r="E120" s="676">
        <v>251</v>
      </c>
      <c r="F120" s="676">
        <v>220</v>
      </c>
      <c r="G120" s="676">
        <v>188</v>
      </c>
      <c r="H120" s="676">
        <v>158</v>
      </c>
      <c r="I120" s="677">
        <f t="shared" si="30"/>
        <v>0.74900398406374502</v>
      </c>
      <c r="J120" s="678">
        <f t="shared" si="31"/>
        <v>0.8545454545454545</v>
      </c>
      <c r="K120" s="617">
        <v>259</v>
      </c>
      <c r="L120" s="676">
        <v>255</v>
      </c>
      <c r="M120" s="676">
        <v>223</v>
      </c>
      <c r="N120" s="676">
        <v>213</v>
      </c>
      <c r="O120" s="676">
        <v>180</v>
      </c>
      <c r="P120" s="677">
        <f t="shared" si="32"/>
        <v>0.83529411764705885</v>
      </c>
      <c r="Q120" s="678">
        <f t="shared" si="33"/>
        <v>0.95515695067264572</v>
      </c>
      <c r="R120" s="617">
        <v>222</v>
      </c>
      <c r="S120" s="676">
        <v>221</v>
      </c>
      <c r="T120" s="676">
        <v>207</v>
      </c>
      <c r="U120" s="676">
        <v>205</v>
      </c>
      <c r="V120" s="676">
        <v>149</v>
      </c>
      <c r="W120" s="677">
        <f t="shared" si="28"/>
        <v>0.92760180995475117</v>
      </c>
      <c r="X120" s="678">
        <f t="shared" si="29"/>
        <v>0.99033816425120769</v>
      </c>
      <c r="Y120" s="617">
        <v>225</v>
      </c>
      <c r="Z120" s="676">
        <v>225</v>
      </c>
      <c r="AA120" s="676">
        <v>217</v>
      </c>
      <c r="AB120" s="676">
        <v>217</v>
      </c>
      <c r="AC120" s="676">
        <v>170</v>
      </c>
      <c r="AD120" s="677">
        <f t="shared" si="34"/>
        <v>0.96444444444444444</v>
      </c>
      <c r="AE120" s="678">
        <f t="shared" si="35"/>
        <v>1</v>
      </c>
      <c r="AF120" s="617">
        <v>247</v>
      </c>
      <c r="AG120" s="676">
        <v>244</v>
      </c>
      <c r="AH120" s="676">
        <v>223</v>
      </c>
      <c r="AI120" s="676">
        <v>214</v>
      </c>
      <c r="AJ120" s="676">
        <v>169</v>
      </c>
      <c r="AK120" s="677">
        <f t="shared" si="46"/>
        <v>0.87704918032786883</v>
      </c>
      <c r="AL120" s="678">
        <f t="shared" si="47"/>
        <v>0.95964125560538116</v>
      </c>
      <c r="AM120" s="617">
        <v>155</v>
      </c>
      <c r="AN120" s="676">
        <v>152</v>
      </c>
      <c r="AO120" s="676">
        <v>134</v>
      </c>
      <c r="AP120" s="676">
        <v>129</v>
      </c>
      <c r="AQ120" s="676">
        <v>108</v>
      </c>
      <c r="AR120" s="677">
        <f t="shared" si="48"/>
        <v>0.84868421052631582</v>
      </c>
      <c r="AS120" s="678">
        <f t="shared" si="49"/>
        <v>0.96268656716417911</v>
      </c>
    </row>
    <row r="121" spans="1:16156" s="4" customFormat="1" x14ac:dyDescent="0.25">
      <c r="A121" s="637" t="s">
        <v>348</v>
      </c>
      <c r="B121" s="591" t="s">
        <v>349</v>
      </c>
      <c r="C121" s="670"/>
      <c r="D121" s="679">
        <v>8716</v>
      </c>
      <c r="E121" s="663">
        <v>6932</v>
      </c>
      <c r="F121" s="663">
        <v>6283</v>
      </c>
      <c r="G121" s="663">
        <v>4826</v>
      </c>
      <c r="H121" s="664">
        <v>3605</v>
      </c>
      <c r="I121" s="665">
        <f t="shared" si="30"/>
        <v>0.69619157530294284</v>
      </c>
      <c r="J121" s="666">
        <f t="shared" si="31"/>
        <v>0.76810440872194807</v>
      </c>
      <c r="K121" s="679">
        <v>10409</v>
      </c>
      <c r="L121" s="663">
        <v>8107</v>
      </c>
      <c r="M121" s="663">
        <v>7638</v>
      </c>
      <c r="N121" s="663">
        <v>5122</v>
      </c>
      <c r="O121" s="664">
        <v>3755</v>
      </c>
      <c r="P121" s="665">
        <f t="shared" si="32"/>
        <v>0.63179967928950287</v>
      </c>
      <c r="Q121" s="666">
        <f t="shared" si="33"/>
        <v>0.67059439643885832</v>
      </c>
      <c r="R121" s="679">
        <v>10554</v>
      </c>
      <c r="S121" s="663">
        <v>7990</v>
      </c>
      <c r="T121" s="663">
        <v>7523</v>
      </c>
      <c r="U121" s="663">
        <v>4814</v>
      </c>
      <c r="V121" s="664">
        <v>3614</v>
      </c>
      <c r="W121" s="665">
        <f t="shared" si="28"/>
        <v>0.60250312891113889</v>
      </c>
      <c r="X121" s="666">
        <f t="shared" si="29"/>
        <v>0.6399042934999335</v>
      </c>
      <c r="Y121" s="679">
        <v>9198</v>
      </c>
      <c r="Z121" s="663">
        <v>7186</v>
      </c>
      <c r="AA121" s="663">
        <v>6888</v>
      </c>
      <c r="AB121" s="663">
        <v>4777</v>
      </c>
      <c r="AC121" s="664">
        <v>3466</v>
      </c>
      <c r="AD121" s="665">
        <f t="shared" si="34"/>
        <v>0.66476482048427499</v>
      </c>
      <c r="AE121" s="666">
        <f t="shared" si="35"/>
        <v>0.69352497096399535</v>
      </c>
      <c r="AF121" s="679">
        <v>7993</v>
      </c>
      <c r="AG121" s="663">
        <v>6347</v>
      </c>
      <c r="AH121" s="663">
        <v>6077</v>
      </c>
      <c r="AI121" s="663">
        <v>4373</v>
      </c>
      <c r="AJ121" s="664">
        <v>3267</v>
      </c>
      <c r="AK121" s="665">
        <f t="shared" si="46"/>
        <v>0.68898692295572717</v>
      </c>
      <c r="AL121" s="666">
        <f t="shared" si="47"/>
        <v>0.71959848609511268</v>
      </c>
      <c r="AM121" s="679">
        <v>7108</v>
      </c>
      <c r="AN121" s="663">
        <v>5524</v>
      </c>
      <c r="AO121" s="663">
        <v>5266</v>
      </c>
      <c r="AP121" s="663">
        <v>3840</v>
      </c>
      <c r="AQ121" s="664">
        <v>2891</v>
      </c>
      <c r="AR121" s="665">
        <f t="shared" si="48"/>
        <v>0.69514844315713253</v>
      </c>
      <c r="AS121" s="666">
        <f t="shared" si="49"/>
        <v>0.72920622863653628</v>
      </c>
      <c r="AT121" s="672"/>
      <c r="AU121" s="672"/>
      <c r="AV121" s="672"/>
      <c r="AW121" s="672"/>
      <c r="AX121" s="672"/>
      <c r="AY121" s="672"/>
      <c r="AZ121" s="672"/>
      <c r="BA121" s="672"/>
      <c r="BB121" s="672"/>
      <c r="BC121" s="672"/>
      <c r="BD121" s="672"/>
      <c r="BE121" s="672"/>
      <c r="BF121" s="672"/>
      <c r="BG121" s="672"/>
      <c r="BH121" s="672"/>
      <c r="BI121" s="672"/>
      <c r="BJ121" s="672"/>
      <c r="BK121" s="672"/>
      <c r="BL121" s="672"/>
      <c r="BM121" s="672"/>
      <c r="BN121" s="672"/>
      <c r="BO121" s="672"/>
      <c r="BP121" s="672"/>
      <c r="BQ121" s="672"/>
      <c r="BR121" s="672"/>
      <c r="BS121" s="672"/>
      <c r="BT121" s="672"/>
      <c r="BU121" s="672"/>
      <c r="BV121" s="672"/>
      <c r="BW121" s="672"/>
      <c r="BX121" s="672"/>
      <c r="BY121" s="672"/>
      <c r="BZ121" s="672"/>
      <c r="CA121" s="672"/>
      <c r="CB121" s="672"/>
      <c r="CC121" s="672"/>
      <c r="CD121" s="672"/>
      <c r="CE121" s="672"/>
      <c r="CF121" s="672"/>
      <c r="CG121" s="672"/>
      <c r="CH121" s="672"/>
      <c r="CI121" s="672"/>
      <c r="CJ121" s="672"/>
      <c r="CK121" s="672"/>
      <c r="CL121" s="672"/>
      <c r="CM121" s="672"/>
      <c r="CN121" s="672"/>
      <c r="CO121" s="672"/>
      <c r="CP121" s="672"/>
      <c r="CQ121" s="672"/>
      <c r="CR121" s="672"/>
      <c r="CS121" s="672"/>
      <c r="CT121" s="672"/>
      <c r="CU121" s="672"/>
      <c r="CV121" s="672"/>
      <c r="CW121" s="672"/>
      <c r="CX121" s="672"/>
      <c r="CY121" s="672"/>
      <c r="CZ121" s="672"/>
      <c r="DA121" s="672"/>
      <c r="DB121" s="672"/>
      <c r="DC121" s="672"/>
      <c r="DD121" s="672"/>
      <c r="DE121" s="672"/>
      <c r="DF121" s="672"/>
      <c r="DG121" s="672"/>
      <c r="DH121" s="672"/>
      <c r="DI121" s="672"/>
      <c r="DJ121" s="672"/>
      <c r="DK121" s="672"/>
      <c r="DL121" s="672"/>
      <c r="DM121" s="672"/>
      <c r="DN121" s="672"/>
      <c r="DO121" s="672"/>
      <c r="DP121" s="672"/>
      <c r="DQ121" s="672"/>
      <c r="DR121" s="672"/>
      <c r="DS121" s="672"/>
      <c r="DT121" s="672"/>
      <c r="DU121" s="672"/>
      <c r="DV121" s="672"/>
      <c r="DW121" s="672"/>
      <c r="DX121" s="672"/>
      <c r="DY121" s="672"/>
      <c r="DZ121" s="672"/>
      <c r="EA121" s="672"/>
      <c r="EB121" s="672"/>
      <c r="EC121" s="672"/>
      <c r="ED121" s="672"/>
      <c r="EE121" s="672"/>
      <c r="EF121" s="672"/>
      <c r="EG121" s="672"/>
      <c r="EH121" s="672"/>
      <c r="EI121" s="672"/>
      <c r="EJ121" s="672"/>
      <c r="EK121" s="672"/>
      <c r="EL121" s="672"/>
      <c r="EM121" s="672"/>
      <c r="EN121" s="672"/>
      <c r="EO121" s="672"/>
      <c r="EP121" s="672"/>
      <c r="EQ121" s="672"/>
      <c r="ER121" s="672"/>
      <c r="ES121" s="672"/>
      <c r="ET121" s="672"/>
      <c r="EU121" s="672"/>
      <c r="EV121" s="672"/>
      <c r="EW121" s="672"/>
      <c r="EX121" s="672"/>
      <c r="EY121" s="672"/>
      <c r="EZ121" s="672"/>
      <c r="FA121" s="672"/>
      <c r="FB121" s="672"/>
      <c r="FC121" s="672"/>
      <c r="FD121" s="672"/>
      <c r="FE121" s="672"/>
      <c r="FF121" s="672"/>
      <c r="FG121" s="672"/>
      <c r="FH121" s="672"/>
      <c r="FI121" s="672"/>
      <c r="FJ121" s="672"/>
      <c r="FK121" s="672"/>
      <c r="FL121" s="672"/>
      <c r="FM121" s="672"/>
      <c r="FN121" s="672"/>
      <c r="FO121" s="672"/>
      <c r="FP121" s="672"/>
      <c r="FQ121" s="672"/>
      <c r="FR121" s="672"/>
      <c r="FS121" s="672"/>
      <c r="FT121" s="672"/>
      <c r="FU121" s="672"/>
      <c r="FV121" s="672"/>
      <c r="FW121" s="672"/>
      <c r="FX121" s="672"/>
      <c r="FY121" s="672"/>
      <c r="FZ121" s="672"/>
      <c r="GA121" s="672"/>
      <c r="GB121" s="672"/>
      <c r="GC121" s="672"/>
      <c r="GD121" s="672"/>
      <c r="GE121" s="672"/>
      <c r="GF121" s="672"/>
      <c r="GG121" s="672"/>
      <c r="GH121" s="672"/>
      <c r="GI121" s="672"/>
      <c r="GJ121" s="672"/>
      <c r="GK121" s="672"/>
      <c r="GL121" s="672"/>
      <c r="GM121" s="672"/>
      <c r="GN121" s="672"/>
      <c r="GO121" s="672"/>
      <c r="GP121" s="672"/>
      <c r="GQ121" s="672"/>
      <c r="GR121" s="672"/>
      <c r="GS121" s="672"/>
      <c r="GT121" s="672"/>
      <c r="GU121" s="672"/>
      <c r="GV121" s="672"/>
      <c r="GW121" s="672"/>
      <c r="GX121" s="672"/>
      <c r="GY121" s="672"/>
      <c r="GZ121" s="672"/>
      <c r="HA121" s="672"/>
      <c r="HB121" s="672"/>
      <c r="HC121" s="672"/>
      <c r="HD121" s="672"/>
      <c r="HE121" s="672"/>
      <c r="HF121" s="672"/>
      <c r="HG121" s="672"/>
      <c r="HH121" s="672"/>
      <c r="HI121" s="672"/>
      <c r="HJ121" s="672"/>
      <c r="HK121" s="672"/>
      <c r="HL121" s="672"/>
      <c r="HM121" s="672"/>
      <c r="HN121" s="672"/>
      <c r="HO121" s="672"/>
      <c r="HP121" s="672"/>
      <c r="HQ121" s="672"/>
      <c r="HR121" s="672"/>
      <c r="HS121" s="672"/>
      <c r="HT121" s="672"/>
      <c r="HU121" s="672"/>
      <c r="HV121" s="672"/>
      <c r="HW121" s="672"/>
      <c r="HX121" s="672"/>
      <c r="HY121" s="672"/>
      <c r="HZ121" s="672"/>
      <c r="IA121" s="672"/>
      <c r="IB121" s="672"/>
      <c r="IC121" s="672"/>
      <c r="ID121" s="672"/>
      <c r="IE121" s="672"/>
      <c r="IF121" s="672"/>
      <c r="IG121" s="672"/>
      <c r="IH121" s="672"/>
      <c r="II121" s="672"/>
      <c r="IJ121" s="672"/>
      <c r="IK121" s="672"/>
      <c r="IL121" s="672"/>
      <c r="IM121" s="672"/>
      <c r="IN121" s="672"/>
      <c r="IO121" s="672"/>
      <c r="IP121" s="672"/>
      <c r="IQ121" s="672"/>
      <c r="IR121" s="672"/>
      <c r="IS121" s="672"/>
      <c r="IT121" s="672"/>
      <c r="IU121" s="672"/>
      <c r="IV121" s="672"/>
      <c r="IW121" s="672"/>
      <c r="IX121" s="672"/>
      <c r="IY121" s="672"/>
      <c r="IZ121" s="672"/>
      <c r="JA121" s="672"/>
      <c r="JB121" s="672"/>
      <c r="JC121" s="672"/>
      <c r="JD121" s="672"/>
      <c r="JE121" s="672"/>
      <c r="JF121" s="672"/>
      <c r="JG121" s="672"/>
      <c r="JH121" s="672"/>
      <c r="JI121" s="672"/>
      <c r="JJ121" s="672"/>
      <c r="JK121" s="672"/>
      <c r="JL121" s="672"/>
      <c r="JM121" s="672"/>
      <c r="JN121" s="672"/>
      <c r="JO121" s="672"/>
      <c r="JP121" s="672"/>
      <c r="JQ121" s="672"/>
      <c r="JR121" s="672"/>
      <c r="JS121" s="672"/>
      <c r="JT121" s="672"/>
      <c r="JU121" s="672"/>
      <c r="JV121" s="672"/>
      <c r="JW121" s="672"/>
      <c r="JX121" s="672"/>
      <c r="JY121" s="672"/>
      <c r="JZ121" s="672"/>
      <c r="KA121" s="672"/>
      <c r="KB121" s="672"/>
      <c r="KC121" s="672"/>
      <c r="KD121" s="672"/>
      <c r="KE121" s="672"/>
      <c r="KF121" s="672"/>
      <c r="KG121" s="672"/>
      <c r="KH121" s="672"/>
      <c r="KI121" s="672"/>
      <c r="KJ121" s="672"/>
      <c r="KK121" s="672"/>
      <c r="KL121" s="672"/>
      <c r="KM121" s="672"/>
      <c r="KN121" s="672"/>
      <c r="KO121" s="672"/>
      <c r="KP121" s="672"/>
      <c r="KQ121" s="672"/>
      <c r="KR121" s="672"/>
      <c r="KS121" s="672"/>
      <c r="KT121" s="672"/>
      <c r="KU121" s="672"/>
      <c r="KV121" s="672"/>
      <c r="KW121" s="672"/>
      <c r="KX121" s="672"/>
      <c r="KY121" s="672"/>
      <c r="KZ121" s="672"/>
      <c r="LA121" s="672"/>
      <c r="LB121" s="672"/>
      <c r="LC121" s="672"/>
      <c r="LD121" s="672"/>
      <c r="LE121" s="672"/>
      <c r="LF121" s="672"/>
      <c r="LG121" s="672"/>
      <c r="LH121" s="672"/>
      <c r="LI121" s="672"/>
      <c r="LJ121" s="672"/>
      <c r="LK121" s="672"/>
      <c r="LL121" s="672"/>
      <c r="LM121" s="672"/>
      <c r="LN121" s="672"/>
      <c r="LO121" s="672"/>
      <c r="LP121" s="672"/>
      <c r="LQ121" s="672"/>
      <c r="LR121" s="672"/>
      <c r="LS121" s="672"/>
      <c r="LT121" s="672"/>
      <c r="LU121" s="672"/>
      <c r="LV121" s="672"/>
      <c r="LW121" s="672"/>
      <c r="LX121" s="672"/>
      <c r="LY121" s="672"/>
      <c r="LZ121" s="672"/>
      <c r="MA121" s="672"/>
      <c r="MB121" s="672"/>
      <c r="MC121" s="672"/>
      <c r="MD121" s="672"/>
      <c r="ME121" s="672"/>
      <c r="MF121" s="672"/>
      <c r="MG121" s="672"/>
      <c r="MH121" s="672"/>
      <c r="MI121" s="672"/>
      <c r="MJ121" s="672"/>
      <c r="MK121" s="672"/>
      <c r="ML121" s="672"/>
      <c r="MM121" s="672"/>
      <c r="MN121" s="672"/>
      <c r="MO121" s="672"/>
      <c r="MP121" s="672"/>
      <c r="MQ121" s="672"/>
      <c r="MR121" s="672"/>
      <c r="MS121" s="672"/>
      <c r="MT121" s="672"/>
      <c r="MU121" s="672"/>
      <c r="MV121" s="672"/>
      <c r="MW121" s="672"/>
      <c r="MX121" s="672"/>
      <c r="MY121" s="672"/>
      <c r="MZ121" s="672"/>
      <c r="NA121" s="672"/>
      <c r="NB121" s="672"/>
      <c r="NC121" s="672"/>
      <c r="ND121" s="672"/>
      <c r="NE121" s="672"/>
      <c r="NF121" s="672"/>
      <c r="NG121" s="672"/>
      <c r="NH121" s="672"/>
      <c r="NI121" s="672"/>
      <c r="NJ121" s="672"/>
      <c r="NK121" s="672"/>
      <c r="NL121" s="672"/>
      <c r="NM121" s="672"/>
      <c r="NN121" s="672"/>
      <c r="NO121" s="672"/>
      <c r="NP121" s="672"/>
      <c r="NQ121" s="672"/>
      <c r="NR121" s="672"/>
      <c r="NS121" s="672"/>
      <c r="NT121" s="672"/>
      <c r="NU121" s="672"/>
      <c r="NV121" s="672"/>
      <c r="NW121" s="672"/>
      <c r="NX121" s="672"/>
      <c r="NY121" s="672"/>
      <c r="NZ121" s="672"/>
      <c r="OA121" s="672"/>
      <c r="OB121" s="672"/>
      <c r="OC121" s="672"/>
      <c r="OD121" s="672"/>
      <c r="OE121" s="672"/>
      <c r="OF121" s="672"/>
      <c r="OG121" s="672"/>
      <c r="OH121" s="672"/>
      <c r="OI121" s="672"/>
      <c r="OJ121" s="672"/>
      <c r="OK121" s="672"/>
      <c r="OL121" s="672"/>
      <c r="OM121" s="672"/>
      <c r="ON121" s="672"/>
      <c r="OO121" s="672"/>
      <c r="OP121" s="672"/>
      <c r="OQ121" s="672"/>
      <c r="OR121" s="672"/>
      <c r="OS121" s="672"/>
      <c r="OT121" s="672"/>
      <c r="OU121" s="672"/>
      <c r="OV121" s="672"/>
      <c r="OW121" s="672"/>
      <c r="OX121" s="672"/>
      <c r="OY121" s="672"/>
      <c r="OZ121" s="672"/>
      <c r="PA121" s="672"/>
      <c r="PB121" s="672"/>
      <c r="PC121" s="672"/>
      <c r="PD121" s="672"/>
      <c r="PE121" s="672"/>
      <c r="PF121" s="672"/>
      <c r="PG121" s="672"/>
      <c r="PH121" s="672"/>
      <c r="PI121" s="672"/>
      <c r="PJ121" s="672"/>
      <c r="PK121" s="672"/>
      <c r="PL121" s="672"/>
      <c r="PM121" s="672"/>
      <c r="PN121" s="672"/>
      <c r="PO121" s="672"/>
      <c r="PP121" s="672"/>
      <c r="PQ121" s="672"/>
      <c r="PR121" s="672"/>
      <c r="PS121" s="672"/>
      <c r="PT121" s="672"/>
      <c r="PU121" s="672"/>
      <c r="PV121" s="672"/>
      <c r="PW121" s="672"/>
      <c r="PX121" s="672"/>
      <c r="PY121" s="672"/>
      <c r="PZ121" s="672"/>
      <c r="QA121" s="672"/>
      <c r="QB121" s="672"/>
      <c r="QC121" s="672"/>
      <c r="QD121" s="672"/>
      <c r="QE121" s="672"/>
      <c r="QF121" s="672"/>
      <c r="QG121" s="672"/>
      <c r="QH121" s="672"/>
      <c r="QI121" s="672"/>
      <c r="QJ121" s="672"/>
      <c r="QK121" s="672"/>
      <c r="QL121" s="672"/>
      <c r="QM121" s="672"/>
      <c r="QN121" s="672"/>
      <c r="QO121" s="672"/>
      <c r="QP121" s="672"/>
      <c r="QQ121" s="672"/>
      <c r="QR121" s="672"/>
      <c r="QS121" s="672"/>
      <c r="QT121" s="672"/>
      <c r="QU121" s="672"/>
      <c r="QV121" s="672"/>
      <c r="QW121" s="672"/>
      <c r="QX121" s="672"/>
      <c r="QY121" s="672"/>
      <c r="QZ121" s="672"/>
      <c r="RA121" s="672"/>
      <c r="RB121" s="672"/>
      <c r="RC121" s="672"/>
      <c r="RD121" s="672"/>
      <c r="RE121" s="672"/>
      <c r="RF121" s="672"/>
      <c r="RG121" s="672"/>
      <c r="RH121" s="672"/>
      <c r="RI121" s="672"/>
      <c r="RJ121" s="672"/>
      <c r="RK121" s="672"/>
      <c r="RL121" s="672"/>
      <c r="RM121" s="672"/>
      <c r="RN121" s="672"/>
      <c r="RO121" s="672"/>
      <c r="RP121" s="672"/>
      <c r="RQ121" s="672"/>
      <c r="RR121" s="672"/>
      <c r="RS121" s="672"/>
      <c r="RT121" s="672"/>
      <c r="RU121" s="672"/>
      <c r="RV121" s="672"/>
      <c r="RW121" s="672"/>
      <c r="RX121" s="672"/>
      <c r="RY121" s="672"/>
      <c r="RZ121" s="672"/>
      <c r="SA121" s="672"/>
      <c r="SB121" s="672"/>
      <c r="SC121" s="672"/>
      <c r="SD121" s="672"/>
      <c r="SE121" s="672"/>
      <c r="SF121" s="672"/>
      <c r="SG121" s="672"/>
      <c r="SH121" s="672"/>
      <c r="SI121" s="672"/>
      <c r="SJ121" s="672"/>
      <c r="SK121" s="672"/>
      <c r="SL121" s="672"/>
      <c r="SM121" s="672"/>
      <c r="SN121" s="672"/>
      <c r="SO121" s="672"/>
      <c r="SP121" s="672"/>
      <c r="SQ121" s="672"/>
      <c r="SR121" s="672"/>
      <c r="SS121" s="672"/>
      <c r="ST121" s="672"/>
      <c r="SU121" s="672"/>
      <c r="SV121" s="672"/>
      <c r="SW121" s="672"/>
      <c r="SX121" s="672"/>
      <c r="SY121" s="672"/>
      <c r="SZ121" s="672"/>
      <c r="TA121" s="672"/>
      <c r="TB121" s="672"/>
      <c r="TC121" s="672"/>
      <c r="TD121" s="672"/>
      <c r="TE121" s="672"/>
      <c r="TF121" s="672"/>
      <c r="TG121" s="672"/>
      <c r="TH121" s="672"/>
      <c r="TI121" s="672"/>
      <c r="TJ121" s="672"/>
      <c r="TK121" s="672"/>
      <c r="TL121" s="672"/>
      <c r="TM121" s="672"/>
      <c r="TN121" s="672"/>
      <c r="TO121" s="672"/>
      <c r="TP121" s="672"/>
      <c r="TQ121" s="672"/>
      <c r="TR121" s="672"/>
      <c r="TS121" s="672"/>
      <c r="TT121" s="672"/>
      <c r="TU121" s="672"/>
      <c r="TV121" s="672"/>
      <c r="TW121" s="672"/>
      <c r="TX121" s="672"/>
      <c r="TY121" s="672"/>
      <c r="TZ121" s="672"/>
      <c r="UA121" s="672"/>
      <c r="UB121" s="672"/>
      <c r="UC121" s="672"/>
      <c r="UD121" s="672"/>
      <c r="UE121" s="672"/>
      <c r="UF121" s="672"/>
      <c r="UG121" s="672"/>
      <c r="UH121" s="672"/>
      <c r="UI121" s="672"/>
      <c r="UJ121" s="672"/>
      <c r="UK121" s="672"/>
      <c r="UL121" s="672"/>
      <c r="UM121" s="672"/>
      <c r="UN121" s="672"/>
      <c r="UO121" s="672"/>
      <c r="UP121" s="672"/>
      <c r="UQ121" s="672"/>
      <c r="UR121" s="672"/>
      <c r="US121" s="672"/>
      <c r="UT121" s="672"/>
      <c r="UU121" s="672"/>
      <c r="UV121" s="672"/>
      <c r="UW121" s="672"/>
      <c r="UX121" s="672"/>
      <c r="UY121" s="672"/>
      <c r="UZ121" s="672"/>
      <c r="VA121" s="672"/>
      <c r="VB121" s="672"/>
      <c r="VC121" s="672"/>
      <c r="VD121" s="672"/>
      <c r="VE121" s="672"/>
      <c r="VF121" s="672"/>
      <c r="VG121" s="672"/>
      <c r="VH121" s="672"/>
      <c r="VI121" s="672"/>
      <c r="VJ121" s="672"/>
      <c r="VK121" s="672"/>
      <c r="VL121" s="672"/>
      <c r="VM121" s="672"/>
      <c r="VN121" s="672"/>
      <c r="VO121" s="672"/>
      <c r="VP121" s="672"/>
      <c r="VQ121" s="672"/>
      <c r="VR121" s="672"/>
      <c r="VS121" s="672"/>
      <c r="VT121" s="672"/>
      <c r="VU121" s="672"/>
      <c r="VV121" s="672"/>
      <c r="VW121" s="672"/>
      <c r="VX121" s="672"/>
      <c r="VY121" s="672"/>
      <c r="VZ121" s="672"/>
      <c r="WA121" s="672"/>
      <c r="WB121" s="672"/>
      <c r="WC121" s="672"/>
      <c r="WD121" s="672"/>
      <c r="WE121" s="672"/>
      <c r="WF121" s="672"/>
      <c r="WG121" s="672"/>
      <c r="WH121" s="672"/>
      <c r="WI121" s="672"/>
      <c r="WJ121" s="672"/>
      <c r="WK121" s="672"/>
      <c r="WL121" s="672"/>
      <c r="WM121" s="672"/>
      <c r="WN121" s="672"/>
      <c r="WO121" s="672"/>
      <c r="WP121" s="672"/>
      <c r="WQ121" s="672"/>
      <c r="WR121" s="672"/>
      <c r="WS121" s="672"/>
      <c r="WT121" s="672"/>
      <c r="WU121" s="672"/>
      <c r="WV121" s="672"/>
      <c r="WW121" s="672"/>
      <c r="WX121" s="672"/>
      <c r="WY121" s="672"/>
      <c r="WZ121" s="672"/>
      <c r="XA121" s="672"/>
      <c r="XB121" s="672"/>
      <c r="XC121" s="672"/>
      <c r="XD121" s="672"/>
      <c r="XE121" s="672"/>
      <c r="XF121" s="672"/>
      <c r="XG121" s="672"/>
      <c r="XH121" s="672"/>
      <c r="XI121" s="672"/>
      <c r="XJ121" s="672"/>
      <c r="XK121" s="672"/>
      <c r="XL121" s="672"/>
      <c r="XM121" s="672"/>
      <c r="XN121" s="672"/>
      <c r="XO121" s="672"/>
      <c r="XP121" s="672"/>
      <c r="XQ121" s="672"/>
      <c r="XR121" s="672"/>
      <c r="XS121" s="672"/>
      <c r="XT121" s="672"/>
      <c r="XU121" s="672"/>
      <c r="XV121" s="672"/>
      <c r="XW121" s="672"/>
      <c r="XX121" s="672"/>
      <c r="XY121" s="672"/>
      <c r="XZ121" s="672"/>
      <c r="YA121" s="672"/>
      <c r="YB121" s="672"/>
      <c r="YC121" s="672"/>
      <c r="YD121" s="672"/>
      <c r="YE121" s="672"/>
      <c r="YF121" s="672"/>
      <c r="YG121" s="672"/>
      <c r="YH121" s="672"/>
      <c r="YI121" s="672"/>
      <c r="YJ121" s="672"/>
      <c r="YK121" s="672"/>
      <c r="YL121" s="672"/>
      <c r="YM121" s="672"/>
      <c r="YN121" s="672"/>
      <c r="YO121" s="672"/>
      <c r="YP121" s="672"/>
      <c r="YQ121" s="672"/>
      <c r="YR121" s="672"/>
      <c r="YS121" s="672"/>
      <c r="YT121" s="672"/>
      <c r="YU121" s="672"/>
      <c r="YV121" s="672"/>
      <c r="YW121" s="672"/>
      <c r="YX121" s="672"/>
      <c r="YY121" s="672"/>
      <c r="YZ121" s="672"/>
      <c r="ZA121" s="672"/>
      <c r="ZB121" s="672"/>
      <c r="ZC121" s="672"/>
      <c r="ZD121" s="672"/>
      <c r="ZE121" s="672"/>
      <c r="ZF121" s="672"/>
      <c r="ZG121" s="672"/>
      <c r="ZH121" s="672"/>
      <c r="ZI121" s="672"/>
      <c r="ZJ121" s="672"/>
      <c r="ZK121" s="672"/>
      <c r="ZL121" s="672"/>
      <c r="ZM121" s="672"/>
      <c r="ZN121" s="672"/>
      <c r="ZO121" s="672"/>
      <c r="ZP121" s="672"/>
      <c r="ZQ121" s="672"/>
      <c r="ZR121" s="672"/>
      <c r="ZS121" s="672"/>
      <c r="ZT121" s="672"/>
      <c r="ZU121" s="672"/>
      <c r="ZV121" s="672"/>
      <c r="ZW121" s="672"/>
      <c r="ZX121" s="672"/>
      <c r="ZY121" s="672"/>
      <c r="ZZ121" s="672"/>
      <c r="AAA121" s="672"/>
      <c r="AAB121" s="672"/>
      <c r="AAC121" s="672"/>
      <c r="AAD121" s="672"/>
      <c r="AAE121" s="672"/>
      <c r="AAF121" s="672"/>
      <c r="AAG121" s="672"/>
      <c r="AAH121" s="672"/>
      <c r="AAI121" s="672"/>
      <c r="AAJ121" s="672"/>
      <c r="AAK121" s="672"/>
      <c r="AAL121" s="672"/>
      <c r="AAM121" s="672"/>
      <c r="AAN121" s="672"/>
      <c r="AAO121" s="672"/>
      <c r="AAP121" s="672"/>
      <c r="AAQ121" s="672"/>
      <c r="AAR121" s="672"/>
      <c r="AAS121" s="672"/>
      <c r="AAT121" s="672"/>
      <c r="AAU121" s="672"/>
      <c r="AAV121" s="672"/>
      <c r="AAW121" s="672"/>
      <c r="AAX121" s="672"/>
      <c r="AAY121" s="672"/>
      <c r="AAZ121" s="672"/>
      <c r="ABA121" s="672"/>
      <c r="ABB121" s="672"/>
      <c r="ABC121" s="672"/>
      <c r="ABD121" s="672"/>
      <c r="ABE121" s="672"/>
      <c r="ABF121" s="672"/>
      <c r="ABG121" s="672"/>
      <c r="ABH121" s="672"/>
      <c r="ABI121" s="672"/>
      <c r="ABJ121" s="672"/>
      <c r="ABK121" s="672"/>
      <c r="ABL121" s="672"/>
      <c r="ABM121" s="672"/>
      <c r="ABN121" s="672"/>
      <c r="ABO121" s="672"/>
      <c r="ABP121" s="672"/>
      <c r="ABQ121" s="672"/>
      <c r="ABR121" s="672"/>
      <c r="ABS121" s="672"/>
      <c r="ABT121" s="672"/>
      <c r="ABU121" s="672"/>
      <c r="ABV121" s="672"/>
      <c r="ABW121" s="672"/>
      <c r="ABX121" s="672"/>
      <c r="ABY121" s="672"/>
      <c r="ABZ121" s="672"/>
      <c r="ACA121" s="672"/>
      <c r="ACB121" s="672"/>
      <c r="ACC121" s="672"/>
      <c r="ACD121" s="672"/>
      <c r="ACE121" s="672"/>
      <c r="ACF121" s="672"/>
      <c r="ACG121" s="672"/>
      <c r="ACH121" s="672"/>
      <c r="ACI121" s="672"/>
      <c r="ACJ121" s="672"/>
      <c r="ACK121" s="672"/>
      <c r="ACL121" s="672"/>
      <c r="ACM121" s="672"/>
      <c r="ACN121" s="672"/>
      <c r="ACO121" s="672"/>
      <c r="ACP121" s="672"/>
      <c r="ACQ121" s="672"/>
      <c r="ACR121" s="672"/>
      <c r="ACS121" s="672"/>
      <c r="ACT121" s="672"/>
      <c r="ACU121" s="672"/>
      <c r="ACV121" s="672"/>
      <c r="ACW121" s="672"/>
      <c r="ACX121" s="672"/>
      <c r="ACY121" s="672"/>
      <c r="ACZ121" s="672"/>
      <c r="ADA121" s="672"/>
      <c r="ADB121" s="672"/>
      <c r="ADC121" s="672"/>
      <c r="ADD121" s="672"/>
      <c r="ADE121" s="672"/>
      <c r="ADF121" s="672"/>
      <c r="ADG121" s="672"/>
      <c r="ADH121" s="672"/>
      <c r="ADI121" s="672"/>
      <c r="ADJ121" s="672"/>
      <c r="ADK121" s="672"/>
      <c r="ADL121" s="672"/>
      <c r="ADM121" s="672"/>
      <c r="ADN121" s="672"/>
      <c r="ADO121" s="672"/>
      <c r="ADP121" s="672"/>
      <c r="ADQ121" s="672"/>
      <c r="ADR121" s="672"/>
      <c r="ADS121" s="672"/>
      <c r="ADT121" s="672"/>
      <c r="ADU121" s="672"/>
      <c r="ADV121" s="672"/>
      <c r="ADW121" s="672"/>
      <c r="ADX121" s="672"/>
      <c r="ADY121" s="672"/>
      <c r="ADZ121" s="672"/>
      <c r="AEA121" s="672"/>
      <c r="AEB121" s="672"/>
      <c r="AEC121" s="672"/>
      <c r="AED121" s="672"/>
      <c r="AEE121" s="672"/>
      <c r="AEF121" s="672"/>
      <c r="AEG121" s="672"/>
      <c r="AEH121" s="672"/>
      <c r="AEI121" s="672"/>
      <c r="AEJ121" s="672"/>
      <c r="AEK121" s="672"/>
      <c r="AEL121" s="672"/>
      <c r="AEM121" s="672"/>
      <c r="AEN121" s="672"/>
      <c r="AEO121" s="672"/>
      <c r="AEP121" s="672"/>
      <c r="AEQ121" s="672"/>
      <c r="AER121" s="672"/>
      <c r="AES121" s="672"/>
      <c r="AET121" s="672"/>
      <c r="AEU121" s="672"/>
      <c r="AEV121" s="672"/>
      <c r="AEW121" s="672"/>
      <c r="AEX121" s="672"/>
      <c r="AEY121" s="672"/>
      <c r="AEZ121" s="672"/>
      <c r="AFA121" s="672"/>
      <c r="AFB121" s="672"/>
      <c r="AFC121" s="672"/>
      <c r="AFD121" s="672"/>
      <c r="AFE121" s="672"/>
      <c r="AFF121" s="672"/>
      <c r="AFG121" s="672"/>
      <c r="AFH121" s="672"/>
      <c r="AFI121" s="672"/>
      <c r="AFJ121" s="672"/>
      <c r="AFK121" s="672"/>
      <c r="AFL121" s="672"/>
      <c r="AFM121" s="672"/>
      <c r="AFN121" s="672"/>
      <c r="AFO121" s="672"/>
      <c r="AFP121" s="672"/>
      <c r="AFQ121" s="672"/>
      <c r="AFR121" s="672"/>
      <c r="AFS121" s="672"/>
      <c r="AFT121" s="672"/>
      <c r="AFU121" s="672"/>
      <c r="AFV121" s="672"/>
      <c r="AFW121" s="672"/>
      <c r="AFX121" s="672"/>
      <c r="AFY121" s="672"/>
      <c r="AFZ121" s="672"/>
      <c r="AGA121" s="672"/>
      <c r="AGB121" s="672"/>
      <c r="AGC121" s="672"/>
      <c r="AGD121" s="672"/>
      <c r="AGE121" s="672"/>
      <c r="AGF121" s="672"/>
      <c r="AGG121" s="672"/>
      <c r="AGH121" s="672"/>
      <c r="AGI121" s="672"/>
      <c r="AGJ121" s="672"/>
      <c r="AGK121" s="672"/>
      <c r="AGL121" s="672"/>
      <c r="AGM121" s="672"/>
      <c r="AGN121" s="672"/>
      <c r="AGO121" s="672"/>
      <c r="AGP121" s="672"/>
      <c r="AGQ121" s="672"/>
      <c r="AGR121" s="672"/>
      <c r="AGS121" s="672"/>
      <c r="AGT121" s="672"/>
      <c r="AGU121" s="672"/>
      <c r="AGV121" s="672"/>
      <c r="AGW121" s="672"/>
      <c r="AGX121" s="672"/>
      <c r="AGY121" s="672"/>
      <c r="AGZ121" s="672"/>
      <c r="AHA121" s="672"/>
      <c r="AHB121" s="672"/>
      <c r="AHC121" s="672"/>
      <c r="AHD121" s="672"/>
      <c r="AHE121" s="672"/>
      <c r="AHF121" s="672"/>
      <c r="AHG121" s="672"/>
      <c r="AHH121" s="672"/>
      <c r="AHI121" s="672"/>
      <c r="AHJ121" s="672"/>
      <c r="AHK121" s="672"/>
      <c r="AHL121" s="672"/>
      <c r="AHM121" s="672"/>
      <c r="AHN121" s="672"/>
      <c r="AHO121" s="672"/>
      <c r="AHP121" s="672"/>
      <c r="AHQ121" s="672"/>
      <c r="AHR121" s="672"/>
      <c r="AHS121" s="672"/>
      <c r="AHT121" s="672"/>
      <c r="AHU121" s="672"/>
      <c r="AHV121" s="672"/>
      <c r="AHW121" s="672"/>
      <c r="AHX121" s="672"/>
      <c r="AHY121" s="672"/>
      <c r="AHZ121" s="672"/>
      <c r="AIA121" s="672"/>
      <c r="AIB121" s="672"/>
      <c r="AIC121" s="672"/>
      <c r="AID121" s="672"/>
      <c r="AIE121" s="672"/>
      <c r="AIF121" s="672"/>
      <c r="AIG121" s="672"/>
      <c r="AIH121" s="672"/>
      <c r="AII121" s="672"/>
      <c r="AIJ121" s="672"/>
      <c r="AIK121" s="672"/>
      <c r="AIL121" s="672"/>
      <c r="AIM121" s="672"/>
      <c r="AIN121" s="672"/>
      <c r="AIO121" s="672"/>
      <c r="AIP121" s="672"/>
      <c r="AIQ121" s="672"/>
      <c r="AIR121" s="672"/>
      <c r="AIS121" s="672"/>
      <c r="AIT121" s="672"/>
      <c r="AIU121" s="672"/>
      <c r="AIV121" s="672"/>
      <c r="AIW121" s="672"/>
      <c r="AIX121" s="672"/>
      <c r="AIY121" s="672"/>
      <c r="AIZ121" s="672"/>
      <c r="AJA121" s="672"/>
      <c r="AJB121" s="672"/>
      <c r="AJC121" s="672"/>
      <c r="AJD121" s="672"/>
      <c r="AJE121" s="672"/>
      <c r="AJF121" s="672"/>
      <c r="AJG121" s="672"/>
      <c r="AJH121" s="672"/>
      <c r="AJI121" s="672"/>
      <c r="AJJ121" s="672"/>
      <c r="AJK121" s="672"/>
      <c r="AJL121" s="672"/>
      <c r="AJM121" s="672"/>
      <c r="AJN121" s="672"/>
      <c r="AJO121" s="672"/>
      <c r="AJP121" s="672"/>
      <c r="AJQ121" s="672"/>
      <c r="AJR121" s="672"/>
      <c r="AJS121" s="672"/>
      <c r="AJT121" s="672"/>
      <c r="AJU121" s="672"/>
      <c r="AJV121" s="672"/>
      <c r="AJW121" s="672"/>
      <c r="AJX121" s="672"/>
      <c r="AJY121" s="672"/>
      <c r="AJZ121" s="672"/>
      <c r="AKA121" s="672"/>
      <c r="AKB121" s="672"/>
      <c r="AKC121" s="672"/>
      <c r="AKD121" s="672"/>
      <c r="AKE121" s="672"/>
      <c r="AKF121" s="672"/>
      <c r="AKG121" s="672"/>
      <c r="AKH121" s="672"/>
      <c r="AKI121" s="672"/>
      <c r="AKJ121" s="672"/>
      <c r="AKK121" s="672"/>
      <c r="AKL121" s="672"/>
      <c r="AKM121" s="672"/>
      <c r="AKN121" s="672"/>
      <c r="AKO121" s="672"/>
      <c r="AKP121" s="672"/>
      <c r="AKQ121" s="672"/>
      <c r="AKR121" s="672"/>
      <c r="AKS121" s="672"/>
      <c r="AKT121" s="672"/>
      <c r="AKU121" s="672"/>
      <c r="AKV121" s="672"/>
      <c r="AKW121" s="672"/>
      <c r="AKX121" s="672"/>
      <c r="AKY121" s="672"/>
      <c r="AKZ121" s="672"/>
      <c r="ALA121" s="672"/>
      <c r="ALB121" s="672"/>
      <c r="ALC121" s="672"/>
      <c r="ALD121" s="672"/>
      <c r="ALE121" s="672"/>
      <c r="ALF121" s="672"/>
      <c r="ALG121" s="672"/>
      <c r="ALH121" s="672"/>
      <c r="ALI121" s="672"/>
      <c r="ALJ121" s="672"/>
      <c r="ALK121" s="672"/>
      <c r="ALL121" s="672"/>
      <c r="ALM121" s="672"/>
      <c r="ALN121" s="672"/>
      <c r="ALO121" s="672"/>
      <c r="ALP121" s="672"/>
      <c r="ALQ121" s="672"/>
      <c r="ALR121" s="672"/>
      <c r="ALS121" s="672"/>
      <c r="ALT121" s="672"/>
      <c r="ALU121" s="672"/>
      <c r="ALV121" s="672"/>
      <c r="ALW121" s="672"/>
      <c r="ALX121" s="672"/>
      <c r="ALY121" s="672"/>
      <c r="ALZ121" s="672"/>
      <c r="AMA121" s="672"/>
      <c r="AMB121" s="672"/>
      <c r="AMC121" s="672"/>
      <c r="AMD121" s="672"/>
      <c r="AME121" s="672"/>
      <c r="AMF121" s="672"/>
      <c r="AMG121" s="672"/>
      <c r="AMH121" s="672"/>
      <c r="AMI121" s="672"/>
      <c r="AMJ121" s="672"/>
      <c r="AMK121" s="672"/>
      <c r="AML121" s="672"/>
      <c r="AMM121" s="672"/>
      <c r="AMN121" s="672"/>
      <c r="AMO121" s="672"/>
      <c r="AMP121" s="672"/>
      <c r="AMQ121" s="672"/>
      <c r="AMR121" s="672"/>
      <c r="AMS121" s="672"/>
      <c r="AMT121" s="672"/>
      <c r="AMU121" s="672"/>
      <c r="AMV121" s="672"/>
      <c r="AMW121" s="672"/>
      <c r="AMX121" s="672"/>
      <c r="AMY121" s="672"/>
      <c r="AMZ121" s="672"/>
      <c r="ANA121" s="672"/>
      <c r="ANB121" s="672"/>
      <c r="ANC121" s="672"/>
      <c r="AND121" s="672"/>
      <c r="ANE121" s="672"/>
      <c r="ANF121" s="672"/>
      <c r="ANG121" s="672"/>
      <c r="ANH121" s="672"/>
      <c r="ANI121" s="672"/>
      <c r="ANJ121" s="672"/>
      <c r="ANK121" s="672"/>
      <c r="ANL121" s="672"/>
      <c r="ANM121" s="672"/>
      <c r="ANN121" s="672"/>
      <c r="ANO121" s="672"/>
      <c r="ANP121" s="672"/>
      <c r="ANQ121" s="672"/>
      <c r="ANR121" s="672"/>
      <c r="ANS121" s="672"/>
      <c r="ANT121" s="672"/>
      <c r="ANU121" s="672"/>
      <c r="ANV121" s="672"/>
      <c r="ANW121" s="672"/>
      <c r="ANX121" s="672"/>
      <c r="ANY121" s="672"/>
      <c r="ANZ121" s="672"/>
      <c r="AOA121" s="672"/>
      <c r="AOB121" s="672"/>
      <c r="AOC121" s="672"/>
      <c r="AOD121" s="672"/>
      <c r="AOE121" s="672"/>
      <c r="AOF121" s="672"/>
      <c r="AOG121" s="672"/>
      <c r="AOH121" s="672"/>
      <c r="AOI121" s="672"/>
      <c r="AOJ121" s="672"/>
      <c r="AOK121" s="672"/>
      <c r="AOL121" s="672"/>
      <c r="AOM121" s="672"/>
      <c r="AON121" s="672"/>
      <c r="AOO121" s="672"/>
      <c r="AOP121" s="672"/>
      <c r="AOQ121" s="672"/>
      <c r="AOR121" s="672"/>
      <c r="AOS121" s="672"/>
      <c r="AOT121" s="672"/>
      <c r="AOU121" s="672"/>
      <c r="AOV121" s="672"/>
      <c r="AOW121" s="672"/>
      <c r="AOX121" s="672"/>
      <c r="AOY121" s="672"/>
      <c r="AOZ121" s="672"/>
      <c r="APA121" s="672"/>
      <c r="APB121" s="672"/>
      <c r="APC121" s="672"/>
      <c r="APD121" s="672"/>
      <c r="APE121" s="672"/>
      <c r="APF121" s="672"/>
      <c r="APG121" s="672"/>
      <c r="APH121" s="672"/>
      <c r="API121" s="672"/>
      <c r="APJ121" s="672"/>
      <c r="APK121" s="672"/>
      <c r="APL121" s="672"/>
      <c r="APM121" s="672"/>
      <c r="APN121" s="672"/>
      <c r="APO121" s="672"/>
      <c r="APP121" s="672"/>
      <c r="APQ121" s="672"/>
      <c r="APR121" s="672"/>
      <c r="APS121" s="672"/>
      <c r="APT121" s="672"/>
      <c r="APU121" s="672"/>
      <c r="APV121" s="672"/>
      <c r="APW121" s="672"/>
      <c r="APX121" s="672"/>
      <c r="APY121" s="672"/>
      <c r="APZ121" s="672"/>
      <c r="AQA121" s="672"/>
      <c r="AQB121" s="672"/>
      <c r="AQC121" s="672"/>
      <c r="AQD121" s="672"/>
      <c r="AQE121" s="672"/>
      <c r="AQF121" s="672"/>
      <c r="AQG121" s="672"/>
      <c r="AQH121" s="672"/>
      <c r="AQI121" s="672"/>
      <c r="AQJ121" s="672"/>
      <c r="AQK121" s="672"/>
      <c r="AQL121" s="672"/>
      <c r="AQM121" s="672"/>
      <c r="AQN121" s="672"/>
      <c r="AQO121" s="672"/>
      <c r="AQP121" s="672"/>
      <c r="AQQ121" s="672"/>
      <c r="AQR121" s="672"/>
      <c r="AQS121" s="672"/>
      <c r="AQT121" s="672"/>
      <c r="AQU121" s="672"/>
      <c r="AQV121" s="672"/>
      <c r="AQW121" s="672"/>
      <c r="AQX121" s="672"/>
      <c r="AQY121" s="672"/>
      <c r="AQZ121" s="672"/>
      <c r="ARA121" s="672"/>
      <c r="ARB121" s="672"/>
      <c r="ARC121" s="672"/>
      <c r="ARD121" s="672"/>
      <c r="ARE121" s="672"/>
      <c r="ARF121" s="672"/>
      <c r="ARG121" s="672"/>
      <c r="ARH121" s="672"/>
      <c r="ARI121" s="672"/>
      <c r="ARJ121" s="672"/>
      <c r="ARK121" s="672"/>
      <c r="ARL121" s="672"/>
      <c r="ARM121" s="672"/>
      <c r="ARN121" s="672"/>
      <c r="ARO121" s="672"/>
      <c r="ARP121" s="672"/>
      <c r="ARQ121" s="672"/>
      <c r="ARR121" s="672"/>
      <c r="ARS121" s="672"/>
      <c r="ART121" s="672"/>
      <c r="ARU121" s="672"/>
      <c r="ARV121" s="672"/>
      <c r="ARW121" s="672"/>
      <c r="ARX121" s="672"/>
      <c r="ARY121" s="672"/>
      <c r="ARZ121" s="672"/>
      <c r="ASA121" s="672"/>
      <c r="ASB121" s="672"/>
      <c r="ASC121" s="672"/>
      <c r="ASD121" s="672"/>
      <c r="ASE121" s="672"/>
      <c r="ASF121" s="672"/>
      <c r="ASG121" s="672"/>
      <c r="ASH121" s="672"/>
      <c r="ASI121" s="672"/>
      <c r="ASJ121" s="672"/>
      <c r="ASK121" s="672"/>
      <c r="ASL121" s="672"/>
      <c r="ASM121" s="672"/>
      <c r="ASN121" s="672"/>
      <c r="ASO121" s="672"/>
      <c r="ASP121" s="672"/>
      <c r="ASQ121" s="672"/>
      <c r="ASR121" s="672"/>
      <c r="ASS121" s="672"/>
      <c r="AST121" s="672"/>
      <c r="ASU121" s="672"/>
      <c r="ASV121" s="672"/>
      <c r="ASW121" s="672"/>
      <c r="ASX121" s="672"/>
      <c r="ASY121" s="672"/>
      <c r="ASZ121" s="672"/>
      <c r="ATA121" s="672"/>
      <c r="ATB121" s="672"/>
      <c r="ATC121" s="672"/>
      <c r="ATD121" s="672"/>
      <c r="ATE121" s="672"/>
      <c r="ATF121" s="672"/>
      <c r="ATG121" s="672"/>
      <c r="ATH121" s="672"/>
      <c r="ATI121" s="672"/>
      <c r="ATJ121" s="672"/>
      <c r="ATK121" s="672"/>
      <c r="ATL121" s="672"/>
      <c r="ATM121" s="672"/>
      <c r="ATN121" s="672"/>
      <c r="ATO121" s="672"/>
      <c r="ATP121" s="672"/>
      <c r="ATQ121" s="672"/>
      <c r="ATR121" s="672"/>
      <c r="ATS121" s="672"/>
      <c r="ATT121" s="672"/>
      <c r="ATU121" s="672"/>
      <c r="ATV121" s="672"/>
      <c r="ATW121" s="672"/>
      <c r="ATX121" s="672"/>
      <c r="ATY121" s="672"/>
      <c r="ATZ121" s="672"/>
      <c r="AUA121" s="672"/>
      <c r="AUB121" s="672"/>
      <c r="AUC121" s="672"/>
      <c r="AUD121" s="672"/>
      <c r="AUE121" s="672"/>
      <c r="AUF121" s="672"/>
      <c r="AUG121" s="672"/>
      <c r="AUH121" s="672"/>
      <c r="AUI121" s="672"/>
      <c r="AUJ121" s="672"/>
      <c r="AUK121" s="672"/>
      <c r="AUL121" s="672"/>
      <c r="AUM121" s="672"/>
      <c r="AUN121" s="672"/>
      <c r="AUO121" s="672"/>
      <c r="AUP121" s="672"/>
      <c r="AUQ121" s="672"/>
      <c r="AUR121" s="672"/>
      <c r="AUS121" s="672"/>
      <c r="AUT121" s="672"/>
      <c r="AUU121" s="672"/>
      <c r="AUV121" s="672"/>
      <c r="AUW121" s="672"/>
      <c r="AUX121" s="672"/>
      <c r="AUY121" s="672"/>
      <c r="AUZ121" s="672"/>
      <c r="AVA121" s="672"/>
      <c r="AVB121" s="672"/>
      <c r="AVC121" s="672"/>
      <c r="AVD121" s="672"/>
      <c r="AVE121" s="672"/>
      <c r="AVF121" s="672"/>
      <c r="AVG121" s="672"/>
      <c r="AVH121" s="672"/>
      <c r="AVI121" s="672"/>
      <c r="AVJ121" s="672"/>
      <c r="AVK121" s="672"/>
      <c r="AVL121" s="672"/>
      <c r="AVM121" s="672"/>
      <c r="AVN121" s="672"/>
      <c r="AVO121" s="672"/>
      <c r="AVP121" s="672"/>
      <c r="AVQ121" s="672"/>
      <c r="AVR121" s="672"/>
      <c r="AVS121" s="672"/>
      <c r="AVT121" s="672"/>
      <c r="AVU121" s="672"/>
      <c r="AVV121" s="672"/>
      <c r="AVW121" s="672"/>
      <c r="AVX121" s="672"/>
      <c r="AVY121" s="672"/>
      <c r="AVZ121" s="672"/>
      <c r="AWA121" s="672"/>
      <c r="AWB121" s="672"/>
      <c r="AWC121" s="672"/>
      <c r="AWD121" s="672"/>
      <c r="AWE121" s="672"/>
      <c r="AWF121" s="672"/>
      <c r="AWG121" s="672"/>
      <c r="AWH121" s="672"/>
      <c r="AWI121" s="672"/>
      <c r="AWJ121" s="672"/>
      <c r="AWK121" s="672"/>
      <c r="AWL121" s="672"/>
      <c r="AWM121" s="672"/>
      <c r="AWN121" s="672"/>
      <c r="AWO121" s="672"/>
      <c r="AWP121" s="672"/>
      <c r="AWQ121" s="672"/>
      <c r="AWR121" s="672"/>
      <c r="AWS121" s="672"/>
      <c r="AWT121" s="672"/>
      <c r="AWU121" s="672"/>
      <c r="AWV121" s="672"/>
      <c r="AWW121" s="672"/>
      <c r="AWX121" s="672"/>
      <c r="AWY121" s="672"/>
      <c r="AWZ121" s="672"/>
      <c r="AXA121" s="672"/>
      <c r="AXB121" s="672"/>
      <c r="AXC121" s="672"/>
      <c r="AXD121" s="672"/>
      <c r="AXE121" s="672"/>
      <c r="AXF121" s="672"/>
      <c r="AXG121" s="672"/>
      <c r="AXH121" s="672"/>
      <c r="AXI121" s="672"/>
      <c r="AXJ121" s="672"/>
      <c r="AXK121" s="672"/>
      <c r="AXL121" s="672"/>
      <c r="AXM121" s="672"/>
      <c r="AXN121" s="672"/>
      <c r="AXO121" s="672"/>
      <c r="AXP121" s="672"/>
      <c r="AXQ121" s="672"/>
      <c r="AXR121" s="672"/>
      <c r="AXS121" s="672"/>
      <c r="AXT121" s="672"/>
      <c r="AXU121" s="672"/>
      <c r="AXV121" s="672"/>
      <c r="AXW121" s="672"/>
      <c r="AXX121" s="672"/>
      <c r="AXY121" s="672"/>
      <c r="AXZ121" s="672"/>
      <c r="AYA121" s="672"/>
      <c r="AYB121" s="672"/>
      <c r="AYC121" s="672"/>
      <c r="AYD121" s="672"/>
      <c r="AYE121" s="672"/>
      <c r="AYF121" s="672"/>
      <c r="AYG121" s="672"/>
      <c r="AYH121" s="672"/>
      <c r="AYI121" s="672"/>
      <c r="AYJ121" s="672"/>
      <c r="AYK121" s="672"/>
      <c r="AYL121" s="672"/>
      <c r="AYM121" s="672"/>
      <c r="AYN121" s="672"/>
      <c r="AYO121" s="672"/>
      <c r="AYP121" s="672"/>
      <c r="AYQ121" s="672"/>
      <c r="AYR121" s="672"/>
      <c r="AYS121" s="672"/>
      <c r="AYT121" s="672"/>
      <c r="AYU121" s="672"/>
      <c r="AYV121" s="672"/>
      <c r="AYW121" s="672"/>
      <c r="AYX121" s="672"/>
      <c r="AYY121" s="672"/>
      <c r="AYZ121" s="672"/>
      <c r="AZA121" s="672"/>
      <c r="AZB121" s="672"/>
      <c r="AZC121" s="672"/>
      <c r="AZD121" s="672"/>
      <c r="AZE121" s="672"/>
      <c r="AZF121" s="672"/>
      <c r="AZG121" s="672"/>
      <c r="AZH121" s="672"/>
      <c r="AZI121" s="672"/>
      <c r="AZJ121" s="672"/>
      <c r="AZK121" s="672"/>
      <c r="AZL121" s="672"/>
      <c r="AZM121" s="672"/>
      <c r="AZN121" s="672"/>
      <c r="AZO121" s="672"/>
      <c r="AZP121" s="672"/>
      <c r="AZQ121" s="672"/>
      <c r="AZR121" s="672"/>
      <c r="AZS121" s="672"/>
      <c r="AZT121" s="672"/>
      <c r="AZU121" s="672"/>
      <c r="AZV121" s="672"/>
      <c r="AZW121" s="672"/>
      <c r="AZX121" s="672"/>
      <c r="AZY121" s="672"/>
      <c r="AZZ121" s="672"/>
      <c r="BAA121" s="672"/>
      <c r="BAB121" s="672"/>
      <c r="BAC121" s="672"/>
      <c r="BAD121" s="672"/>
      <c r="BAE121" s="672"/>
      <c r="BAF121" s="672"/>
      <c r="BAG121" s="672"/>
      <c r="BAH121" s="672"/>
      <c r="BAI121" s="672"/>
      <c r="BAJ121" s="672"/>
      <c r="BAK121" s="672"/>
      <c r="BAL121" s="672"/>
      <c r="BAM121" s="672"/>
      <c r="BAN121" s="672"/>
      <c r="BAO121" s="672"/>
      <c r="BAP121" s="672"/>
      <c r="BAQ121" s="672"/>
      <c r="BAR121" s="672"/>
      <c r="BAS121" s="672"/>
      <c r="BAT121" s="672"/>
      <c r="BAU121" s="672"/>
      <c r="BAV121" s="672"/>
      <c r="BAW121" s="672"/>
      <c r="BAX121" s="672"/>
      <c r="BAY121" s="672"/>
      <c r="BAZ121" s="672"/>
      <c r="BBA121" s="672"/>
      <c r="BBB121" s="672"/>
      <c r="BBC121" s="672"/>
      <c r="BBD121" s="672"/>
      <c r="BBE121" s="672"/>
      <c r="BBF121" s="672"/>
      <c r="BBG121" s="672"/>
      <c r="BBH121" s="672"/>
      <c r="BBI121" s="672"/>
      <c r="BBJ121" s="672"/>
      <c r="BBK121" s="672"/>
      <c r="BBL121" s="672"/>
      <c r="BBM121" s="672"/>
      <c r="BBN121" s="672"/>
      <c r="BBO121" s="672"/>
      <c r="BBP121" s="672"/>
      <c r="BBQ121" s="672"/>
      <c r="BBR121" s="672"/>
      <c r="BBS121" s="672"/>
      <c r="BBT121" s="672"/>
      <c r="BBU121" s="672"/>
      <c r="BBV121" s="672"/>
      <c r="BBW121" s="672"/>
      <c r="BBX121" s="672"/>
      <c r="BBY121" s="672"/>
      <c r="BBZ121" s="672"/>
      <c r="BCA121" s="672"/>
      <c r="BCB121" s="672"/>
      <c r="BCC121" s="672"/>
      <c r="BCD121" s="672"/>
      <c r="BCE121" s="672"/>
      <c r="BCF121" s="672"/>
      <c r="BCG121" s="672"/>
      <c r="BCH121" s="672"/>
      <c r="BCI121" s="672"/>
      <c r="BCJ121" s="672"/>
      <c r="BCK121" s="672"/>
      <c r="BCL121" s="672"/>
      <c r="BCM121" s="672"/>
      <c r="BCN121" s="672"/>
      <c r="BCO121" s="672"/>
      <c r="BCP121" s="672"/>
      <c r="BCQ121" s="672"/>
      <c r="BCR121" s="672"/>
      <c r="BCS121" s="672"/>
      <c r="BCT121" s="672"/>
      <c r="BCU121" s="672"/>
      <c r="BCV121" s="672"/>
      <c r="BCW121" s="672"/>
      <c r="BCX121" s="672"/>
      <c r="BCY121" s="672"/>
      <c r="BCZ121" s="672"/>
      <c r="BDA121" s="672"/>
      <c r="BDB121" s="672"/>
      <c r="BDC121" s="672"/>
      <c r="BDD121" s="672"/>
      <c r="BDE121" s="672"/>
      <c r="BDF121" s="672"/>
      <c r="BDG121" s="672"/>
      <c r="BDH121" s="672"/>
      <c r="BDI121" s="672"/>
      <c r="BDJ121" s="672"/>
      <c r="BDK121" s="672"/>
      <c r="BDL121" s="672"/>
      <c r="BDM121" s="672"/>
      <c r="BDN121" s="672"/>
      <c r="BDO121" s="672"/>
      <c r="BDP121" s="672"/>
      <c r="BDQ121" s="672"/>
      <c r="BDR121" s="672"/>
      <c r="BDS121" s="672"/>
      <c r="BDT121" s="672"/>
      <c r="BDU121" s="672"/>
      <c r="BDV121" s="672"/>
      <c r="BDW121" s="672"/>
      <c r="BDX121" s="672"/>
      <c r="BDY121" s="672"/>
      <c r="BDZ121" s="672"/>
      <c r="BEA121" s="672"/>
      <c r="BEB121" s="672"/>
      <c r="BEC121" s="672"/>
      <c r="BED121" s="672"/>
      <c r="BEE121" s="672"/>
      <c r="BEF121" s="672"/>
      <c r="BEG121" s="672"/>
      <c r="BEH121" s="672"/>
      <c r="BEI121" s="672"/>
      <c r="BEJ121" s="672"/>
      <c r="BEK121" s="672"/>
      <c r="BEL121" s="672"/>
      <c r="BEM121" s="672"/>
      <c r="BEN121" s="672"/>
      <c r="BEO121" s="672"/>
      <c r="BEP121" s="672"/>
      <c r="BEQ121" s="672"/>
      <c r="BER121" s="672"/>
      <c r="BES121" s="672"/>
      <c r="BET121" s="672"/>
      <c r="BEU121" s="672"/>
      <c r="BEV121" s="672"/>
      <c r="BEW121" s="672"/>
      <c r="BEX121" s="672"/>
      <c r="BEY121" s="672"/>
      <c r="BEZ121" s="672"/>
      <c r="BFA121" s="672"/>
      <c r="BFB121" s="672"/>
      <c r="BFC121" s="672"/>
      <c r="BFD121" s="672"/>
      <c r="BFE121" s="672"/>
      <c r="BFF121" s="672"/>
      <c r="BFG121" s="672"/>
      <c r="BFH121" s="672"/>
      <c r="BFI121" s="672"/>
      <c r="BFJ121" s="672"/>
      <c r="BFK121" s="672"/>
      <c r="BFL121" s="672"/>
      <c r="BFM121" s="672"/>
      <c r="BFN121" s="672"/>
      <c r="BFO121" s="672"/>
      <c r="BFP121" s="672"/>
      <c r="BFQ121" s="672"/>
      <c r="BFR121" s="672"/>
      <c r="BFS121" s="672"/>
      <c r="BFT121" s="672"/>
      <c r="BFU121" s="672"/>
      <c r="BFV121" s="672"/>
      <c r="BFW121" s="672"/>
      <c r="BFX121" s="672"/>
      <c r="BFY121" s="672"/>
      <c r="BFZ121" s="672"/>
      <c r="BGA121" s="672"/>
      <c r="BGB121" s="672"/>
      <c r="BGC121" s="672"/>
      <c r="BGD121" s="672"/>
      <c r="BGE121" s="672"/>
      <c r="BGF121" s="672"/>
      <c r="BGG121" s="672"/>
      <c r="BGH121" s="672"/>
      <c r="BGI121" s="672"/>
      <c r="BGJ121" s="672"/>
      <c r="BGK121" s="672"/>
      <c r="BGL121" s="672"/>
      <c r="BGM121" s="672"/>
      <c r="BGN121" s="672"/>
      <c r="BGO121" s="672"/>
      <c r="BGP121" s="672"/>
      <c r="BGQ121" s="672"/>
      <c r="BGR121" s="672"/>
      <c r="BGS121" s="672"/>
      <c r="BGT121" s="672"/>
      <c r="BGU121" s="672"/>
      <c r="BGV121" s="672"/>
      <c r="BGW121" s="672"/>
      <c r="BGX121" s="672"/>
      <c r="BGY121" s="672"/>
      <c r="BGZ121" s="672"/>
      <c r="BHA121" s="672"/>
      <c r="BHB121" s="672"/>
      <c r="BHC121" s="672"/>
      <c r="BHD121" s="672"/>
      <c r="BHE121" s="672"/>
      <c r="BHF121" s="672"/>
      <c r="BHG121" s="672"/>
      <c r="BHH121" s="672"/>
      <c r="BHI121" s="672"/>
      <c r="BHJ121" s="672"/>
      <c r="BHK121" s="672"/>
      <c r="BHL121" s="672"/>
      <c r="BHM121" s="672"/>
      <c r="BHN121" s="672"/>
      <c r="BHO121" s="672"/>
      <c r="BHP121" s="672"/>
      <c r="BHQ121" s="672"/>
      <c r="BHR121" s="672"/>
      <c r="BHS121" s="672"/>
      <c r="BHT121" s="672"/>
      <c r="BHU121" s="672"/>
      <c r="BHV121" s="672"/>
      <c r="BHW121" s="672"/>
      <c r="BHX121" s="672"/>
      <c r="BHY121" s="672"/>
      <c r="BHZ121" s="672"/>
      <c r="BIA121" s="672"/>
      <c r="BIB121" s="672"/>
      <c r="BIC121" s="672"/>
      <c r="BID121" s="672"/>
      <c r="BIE121" s="672"/>
      <c r="BIF121" s="672"/>
      <c r="BIG121" s="672"/>
      <c r="BIH121" s="672"/>
      <c r="BII121" s="672"/>
      <c r="BIJ121" s="672"/>
      <c r="BIK121" s="672"/>
      <c r="BIL121" s="672"/>
      <c r="BIM121" s="672"/>
      <c r="BIN121" s="672"/>
      <c r="BIO121" s="672"/>
      <c r="BIP121" s="672"/>
      <c r="BIQ121" s="672"/>
      <c r="BIR121" s="672"/>
      <c r="BIS121" s="672"/>
      <c r="BIT121" s="672"/>
      <c r="BIU121" s="672"/>
      <c r="BIV121" s="672"/>
      <c r="BIW121" s="672"/>
      <c r="BIX121" s="672"/>
      <c r="BIY121" s="672"/>
      <c r="BIZ121" s="672"/>
      <c r="BJA121" s="672"/>
      <c r="BJB121" s="672"/>
      <c r="BJC121" s="672"/>
      <c r="BJD121" s="672"/>
      <c r="BJE121" s="672"/>
      <c r="BJF121" s="672"/>
      <c r="BJG121" s="672"/>
      <c r="BJH121" s="672"/>
      <c r="BJI121" s="672"/>
      <c r="BJJ121" s="672"/>
      <c r="BJK121" s="672"/>
      <c r="BJL121" s="672"/>
      <c r="BJM121" s="672"/>
      <c r="BJN121" s="672"/>
      <c r="BJO121" s="672"/>
      <c r="BJP121" s="672"/>
      <c r="BJQ121" s="672"/>
      <c r="BJR121" s="672"/>
      <c r="BJS121" s="672"/>
      <c r="BJT121" s="672"/>
      <c r="BJU121" s="672"/>
      <c r="BJV121" s="672"/>
      <c r="BJW121" s="672"/>
      <c r="BJX121" s="672"/>
      <c r="BJY121" s="672"/>
      <c r="BJZ121" s="672"/>
      <c r="BKA121" s="672"/>
      <c r="BKB121" s="672"/>
      <c r="BKC121" s="672"/>
      <c r="BKD121" s="672"/>
      <c r="BKE121" s="672"/>
      <c r="BKF121" s="672"/>
      <c r="BKG121" s="672"/>
      <c r="BKH121" s="672"/>
      <c r="BKI121" s="672"/>
      <c r="BKJ121" s="672"/>
      <c r="BKK121" s="672"/>
      <c r="BKL121" s="672"/>
      <c r="BKM121" s="672"/>
      <c r="BKN121" s="672"/>
      <c r="BKO121" s="672"/>
      <c r="BKP121" s="672"/>
      <c r="BKQ121" s="672"/>
      <c r="BKR121" s="672"/>
      <c r="BKS121" s="672"/>
      <c r="BKT121" s="672"/>
      <c r="BKU121" s="672"/>
      <c r="BKV121" s="672"/>
      <c r="BKW121" s="672"/>
      <c r="BKX121" s="672"/>
      <c r="BKY121" s="672"/>
      <c r="BKZ121" s="672"/>
      <c r="BLA121" s="672"/>
      <c r="BLB121" s="672"/>
      <c r="BLC121" s="672"/>
      <c r="BLD121" s="672"/>
      <c r="BLE121" s="672"/>
      <c r="BLF121" s="672"/>
      <c r="BLG121" s="672"/>
      <c r="BLH121" s="672"/>
      <c r="BLI121" s="672"/>
      <c r="BLJ121" s="672"/>
      <c r="BLK121" s="672"/>
      <c r="BLL121" s="672"/>
      <c r="BLM121" s="672"/>
      <c r="BLN121" s="672"/>
      <c r="BLO121" s="672"/>
      <c r="BLP121" s="672"/>
      <c r="BLQ121" s="672"/>
      <c r="BLR121" s="672"/>
      <c r="BLS121" s="672"/>
      <c r="BLT121" s="672"/>
      <c r="BLU121" s="672"/>
      <c r="BLV121" s="672"/>
      <c r="BLW121" s="672"/>
      <c r="BLX121" s="672"/>
      <c r="BLY121" s="672"/>
      <c r="BLZ121" s="672"/>
      <c r="BMA121" s="672"/>
      <c r="BMB121" s="672"/>
      <c r="BMC121" s="672"/>
      <c r="BMD121" s="672"/>
      <c r="BME121" s="672"/>
      <c r="BMF121" s="672"/>
      <c r="BMG121" s="672"/>
      <c r="BMH121" s="672"/>
      <c r="BMI121" s="672"/>
      <c r="BMJ121" s="672"/>
      <c r="BMK121" s="672"/>
      <c r="BML121" s="672"/>
      <c r="BMM121" s="672"/>
      <c r="BMN121" s="672"/>
      <c r="BMO121" s="672"/>
      <c r="BMP121" s="672"/>
      <c r="BMQ121" s="672"/>
      <c r="BMR121" s="672"/>
      <c r="BMS121" s="672"/>
      <c r="BMT121" s="672"/>
      <c r="BMU121" s="672"/>
      <c r="BMV121" s="672"/>
      <c r="BMW121" s="672"/>
      <c r="BMX121" s="672"/>
      <c r="BMY121" s="672"/>
      <c r="BMZ121" s="672"/>
      <c r="BNA121" s="672"/>
      <c r="BNB121" s="672"/>
      <c r="BNC121" s="672"/>
      <c r="BND121" s="672"/>
      <c r="BNE121" s="672"/>
      <c r="BNF121" s="672"/>
      <c r="BNG121" s="672"/>
      <c r="BNH121" s="672"/>
      <c r="BNI121" s="672"/>
      <c r="BNJ121" s="672"/>
      <c r="BNK121" s="672"/>
      <c r="BNL121" s="672"/>
      <c r="BNM121" s="672"/>
      <c r="BNN121" s="672"/>
      <c r="BNO121" s="672"/>
      <c r="BNP121" s="672"/>
      <c r="BNQ121" s="672"/>
      <c r="BNR121" s="672"/>
      <c r="BNS121" s="672"/>
      <c r="BNT121" s="672"/>
      <c r="BNU121" s="672"/>
      <c r="BNV121" s="672"/>
      <c r="BNW121" s="672"/>
      <c r="BNX121" s="672"/>
      <c r="BNY121" s="672"/>
      <c r="BNZ121" s="672"/>
      <c r="BOA121" s="672"/>
      <c r="BOB121" s="672"/>
      <c r="BOC121" s="672"/>
      <c r="BOD121" s="672"/>
      <c r="BOE121" s="672"/>
      <c r="BOF121" s="672"/>
      <c r="BOG121" s="672"/>
      <c r="BOH121" s="672"/>
      <c r="BOI121" s="672"/>
      <c r="BOJ121" s="672"/>
      <c r="BOK121" s="672"/>
      <c r="BOL121" s="672"/>
      <c r="BOM121" s="672"/>
      <c r="BON121" s="672"/>
      <c r="BOO121" s="672"/>
      <c r="BOP121" s="672"/>
      <c r="BOQ121" s="672"/>
      <c r="BOR121" s="672"/>
      <c r="BOS121" s="672"/>
      <c r="BOT121" s="672"/>
      <c r="BOU121" s="672"/>
      <c r="BOV121" s="672"/>
      <c r="BOW121" s="672"/>
      <c r="BOX121" s="672"/>
      <c r="BOY121" s="672"/>
      <c r="BOZ121" s="672"/>
      <c r="BPA121" s="672"/>
      <c r="BPB121" s="672"/>
      <c r="BPC121" s="672"/>
      <c r="BPD121" s="672"/>
      <c r="BPE121" s="672"/>
      <c r="BPF121" s="672"/>
      <c r="BPG121" s="672"/>
      <c r="BPH121" s="672"/>
      <c r="BPI121" s="672"/>
      <c r="BPJ121" s="672"/>
      <c r="BPK121" s="672"/>
      <c r="BPL121" s="672"/>
      <c r="BPM121" s="672"/>
      <c r="BPN121" s="672"/>
      <c r="BPO121" s="672"/>
      <c r="BPP121" s="672"/>
      <c r="BPQ121" s="672"/>
      <c r="BPR121" s="672"/>
      <c r="BPS121" s="672"/>
      <c r="BPT121" s="672"/>
      <c r="BPU121" s="672"/>
      <c r="BPV121" s="672"/>
      <c r="BPW121" s="672"/>
      <c r="BPX121" s="672"/>
      <c r="BPY121" s="672"/>
      <c r="BPZ121" s="672"/>
      <c r="BQA121" s="672"/>
      <c r="BQB121" s="672"/>
      <c r="BQC121" s="672"/>
      <c r="BQD121" s="672"/>
      <c r="BQE121" s="672"/>
      <c r="BQF121" s="672"/>
      <c r="BQG121" s="672"/>
      <c r="BQH121" s="672"/>
      <c r="BQI121" s="672"/>
      <c r="BQJ121" s="672"/>
      <c r="BQK121" s="672"/>
      <c r="BQL121" s="672"/>
      <c r="BQM121" s="672"/>
      <c r="BQN121" s="672"/>
      <c r="BQO121" s="672"/>
      <c r="BQP121" s="672"/>
      <c r="BQQ121" s="672"/>
      <c r="BQR121" s="672"/>
      <c r="BQS121" s="672"/>
      <c r="BQT121" s="672"/>
      <c r="BQU121" s="672"/>
      <c r="BQV121" s="672"/>
      <c r="BQW121" s="672"/>
      <c r="BQX121" s="672"/>
      <c r="BQY121" s="672"/>
      <c r="BQZ121" s="672"/>
      <c r="BRA121" s="672"/>
      <c r="BRB121" s="672"/>
      <c r="BRC121" s="672"/>
      <c r="BRD121" s="672"/>
      <c r="BRE121" s="672"/>
      <c r="BRF121" s="672"/>
      <c r="BRG121" s="672"/>
      <c r="BRH121" s="672"/>
      <c r="BRI121" s="672"/>
      <c r="BRJ121" s="672"/>
      <c r="BRK121" s="672"/>
      <c r="BRL121" s="672"/>
      <c r="BRM121" s="672"/>
      <c r="BRN121" s="672"/>
      <c r="BRO121" s="672"/>
      <c r="BRP121" s="672"/>
      <c r="BRQ121" s="672"/>
      <c r="BRR121" s="672"/>
      <c r="BRS121" s="672"/>
      <c r="BRT121" s="672"/>
      <c r="BRU121" s="672"/>
      <c r="BRV121" s="672"/>
      <c r="BRW121" s="672"/>
      <c r="BRX121" s="672"/>
      <c r="BRY121" s="672"/>
      <c r="BRZ121" s="672"/>
      <c r="BSA121" s="672"/>
      <c r="BSB121" s="672"/>
      <c r="BSC121" s="672"/>
      <c r="BSD121" s="672"/>
      <c r="BSE121" s="672"/>
      <c r="BSF121" s="672"/>
      <c r="BSG121" s="672"/>
      <c r="BSH121" s="672"/>
      <c r="BSI121" s="672"/>
      <c r="BSJ121" s="672"/>
      <c r="BSK121" s="672"/>
      <c r="BSL121" s="672"/>
      <c r="BSM121" s="672"/>
      <c r="BSN121" s="672"/>
      <c r="BSO121" s="672"/>
      <c r="BSP121" s="672"/>
      <c r="BSQ121" s="672"/>
      <c r="BSR121" s="672"/>
      <c r="BSS121" s="672"/>
      <c r="BST121" s="672"/>
      <c r="BSU121" s="672"/>
      <c r="BSV121" s="672"/>
      <c r="BSW121" s="672"/>
      <c r="BSX121" s="672"/>
      <c r="BSY121" s="672"/>
      <c r="BSZ121" s="672"/>
      <c r="BTA121" s="672"/>
      <c r="BTB121" s="672"/>
      <c r="BTC121" s="672"/>
      <c r="BTD121" s="672"/>
      <c r="BTE121" s="672"/>
      <c r="BTF121" s="672"/>
      <c r="BTG121" s="672"/>
      <c r="BTH121" s="672"/>
      <c r="BTI121" s="672"/>
      <c r="BTJ121" s="672"/>
      <c r="BTK121" s="672"/>
      <c r="BTL121" s="672"/>
      <c r="BTM121" s="672"/>
      <c r="BTN121" s="672"/>
      <c r="BTO121" s="672"/>
      <c r="BTP121" s="672"/>
      <c r="BTQ121" s="672"/>
      <c r="BTR121" s="672"/>
      <c r="BTS121" s="672"/>
      <c r="BTT121" s="672"/>
      <c r="BTU121" s="672"/>
      <c r="BTV121" s="672"/>
      <c r="BTW121" s="672"/>
      <c r="BTX121" s="672"/>
      <c r="BTY121" s="672"/>
      <c r="BTZ121" s="672"/>
      <c r="BUA121" s="672"/>
      <c r="BUB121" s="672"/>
      <c r="BUC121" s="672"/>
      <c r="BUD121" s="672"/>
      <c r="BUE121" s="672"/>
      <c r="BUF121" s="672"/>
      <c r="BUG121" s="672"/>
      <c r="BUH121" s="672"/>
      <c r="BUI121" s="672"/>
      <c r="BUJ121" s="672"/>
      <c r="BUK121" s="672"/>
      <c r="BUL121" s="672"/>
      <c r="BUM121" s="672"/>
      <c r="BUN121" s="672"/>
      <c r="BUO121" s="672"/>
      <c r="BUP121" s="672"/>
      <c r="BUQ121" s="672"/>
      <c r="BUR121" s="672"/>
      <c r="BUS121" s="672"/>
      <c r="BUT121" s="672"/>
      <c r="BUU121" s="672"/>
      <c r="BUV121" s="672"/>
      <c r="BUW121" s="672"/>
      <c r="BUX121" s="672"/>
      <c r="BUY121" s="672"/>
      <c r="BUZ121" s="672"/>
      <c r="BVA121" s="672"/>
      <c r="BVB121" s="672"/>
      <c r="BVC121" s="672"/>
      <c r="BVD121" s="672"/>
      <c r="BVE121" s="672"/>
      <c r="BVF121" s="672"/>
      <c r="BVG121" s="672"/>
      <c r="BVH121" s="672"/>
      <c r="BVI121" s="672"/>
      <c r="BVJ121" s="672"/>
      <c r="BVK121" s="672"/>
      <c r="BVL121" s="672"/>
      <c r="BVM121" s="672"/>
      <c r="BVN121" s="672"/>
      <c r="BVO121" s="672"/>
      <c r="BVP121" s="672"/>
      <c r="BVQ121" s="672"/>
      <c r="BVR121" s="672"/>
      <c r="BVS121" s="672"/>
      <c r="BVT121" s="672"/>
      <c r="BVU121" s="672"/>
      <c r="BVV121" s="672"/>
      <c r="BVW121" s="672"/>
      <c r="BVX121" s="672"/>
      <c r="BVY121" s="672"/>
      <c r="BVZ121" s="672"/>
      <c r="BWA121" s="672"/>
      <c r="BWB121" s="672"/>
      <c r="BWC121" s="672"/>
      <c r="BWD121" s="672"/>
      <c r="BWE121" s="672"/>
      <c r="BWF121" s="672"/>
      <c r="BWG121" s="672"/>
      <c r="BWH121" s="672"/>
      <c r="BWI121" s="672"/>
      <c r="BWJ121" s="672"/>
      <c r="BWK121" s="672"/>
      <c r="BWL121" s="672"/>
      <c r="BWM121" s="672"/>
      <c r="BWN121" s="672"/>
      <c r="BWO121" s="672"/>
      <c r="BWP121" s="672"/>
      <c r="BWQ121" s="672"/>
      <c r="BWR121" s="672"/>
      <c r="BWS121" s="672"/>
      <c r="BWT121" s="672"/>
      <c r="BWU121" s="672"/>
      <c r="BWV121" s="672"/>
      <c r="BWW121" s="672"/>
      <c r="BWX121" s="672"/>
      <c r="BWY121" s="672"/>
      <c r="BWZ121" s="672"/>
      <c r="BXA121" s="672"/>
      <c r="BXB121" s="672"/>
      <c r="BXC121" s="672"/>
      <c r="BXD121" s="672"/>
      <c r="BXE121" s="672"/>
      <c r="BXF121" s="672"/>
      <c r="BXG121" s="672"/>
      <c r="BXH121" s="672"/>
      <c r="BXI121" s="672"/>
      <c r="BXJ121" s="672"/>
      <c r="BXK121" s="672"/>
      <c r="BXL121" s="672"/>
      <c r="BXM121" s="672"/>
      <c r="BXN121" s="672"/>
      <c r="BXO121" s="672"/>
      <c r="BXP121" s="672"/>
      <c r="BXQ121" s="672"/>
      <c r="BXR121" s="672"/>
      <c r="BXS121" s="672"/>
      <c r="BXT121" s="672"/>
      <c r="BXU121" s="672"/>
      <c r="BXV121" s="672"/>
      <c r="BXW121" s="672"/>
      <c r="BXX121" s="672"/>
      <c r="BXY121" s="672"/>
      <c r="BXZ121" s="672"/>
      <c r="BYA121" s="672"/>
      <c r="BYB121" s="672"/>
      <c r="BYC121" s="672"/>
      <c r="BYD121" s="672"/>
      <c r="BYE121" s="672"/>
      <c r="BYF121" s="672"/>
      <c r="BYG121" s="672"/>
      <c r="BYH121" s="672"/>
      <c r="BYI121" s="672"/>
      <c r="BYJ121" s="672"/>
      <c r="BYK121" s="672"/>
      <c r="BYL121" s="672"/>
      <c r="BYM121" s="672"/>
      <c r="BYN121" s="672"/>
      <c r="BYO121" s="672"/>
      <c r="BYP121" s="672"/>
      <c r="BYQ121" s="672"/>
      <c r="BYR121" s="672"/>
      <c r="BYS121" s="672"/>
      <c r="BYT121" s="672"/>
      <c r="BYU121" s="672"/>
      <c r="BYV121" s="672"/>
      <c r="BYW121" s="672"/>
      <c r="BYX121" s="672"/>
      <c r="BYY121" s="672"/>
      <c r="BYZ121" s="672"/>
      <c r="BZA121" s="672"/>
      <c r="BZB121" s="672"/>
      <c r="BZC121" s="672"/>
      <c r="BZD121" s="672"/>
      <c r="BZE121" s="672"/>
      <c r="BZF121" s="672"/>
      <c r="BZG121" s="672"/>
      <c r="BZH121" s="672"/>
      <c r="BZI121" s="672"/>
      <c r="BZJ121" s="672"/>
      <c r="BZK121" s="672"/>
      <c r="BZL121" s="672"/>
      <c r="BZM121" s="672"/>
      <c r="BZN121" s="672"/>
      <c r="BZO121" s="672"/>
      <c r="BZP121" s="672"/>
      <c r="BZQ121" s="672"/>
      <c r="BZR121" s="672"/>
      <c r="BZS121" s="672"/>
      <c r="BZT121" s="672"/>
      <c r="BZU121" s="672"/>
      <c r="BZV121" s="672"/>
      <c r="BZW121" s="672"/>
      <c r="BZX121" s="672"/>
      <c r="BZY121" s="672"/>
      <c r="BZZ121" s="672"/>
      <c r="CAA121" s="672"/>
      <c r="CAB121" s="672"/>
      <c r="CAC121" s="672"/>
      <c r="CAD121" s="672"/>
      <c r="CAE121" s="672"/>
      <c r="CAF121" s="672"/>
      <c r="CAG121" s="672"/>
      <c r="CAH121" s="672"/>
      <c r="CAI121" s="672"/>
      <c r="CAJ121" s="672"/>
      <c r="CAK121" s="672"/>
      <c r="CAL121" s="672"/>
      <c r="CAM121" s="672"/>
      <c r="CAN121" s="672"/>
      <c r="CAO121" s="672"/>
      <c r="CAP121" s="672"/>
      <c r="CAQ121" s="672"/>
      <c r="CAR121" s="672"/>
      <c r="CAS121" s="672"/>
      <c r="CAT121" s="672"/>
      <c r="CAU121" s="672"/>
      <c r="CAV121" s="672"/>
      <c r="CAW121" s="672"/>
      <c r="CAX121" s="672"/>
      <c r="CAY121" s="672"/>
      <c r="CAZ121" s="672"/>
      <c r="CBA121" s="672"/>
      <c r="CBB121" s="672"/>
      <c r="CBC121" s="672"/>
      <c r="CBD121" s="672"/>
      <c r="CBE121" s="672"/>
      <c r="CBF121" s="672"/>
      <c r="CBG121" s="672"/>
      <c r="CBH121" s="672"/>
      <c r="CBI121" s="672"/>
      <c r="CBJ121" s="672"/>
      <c r="CBK121" s="672"/>
      <c r="CBL121" s="672"/>
      <c r="CBM121" s="672"/>
      <c r="CBN121" s="672"/>
      <c r="CBO121" s="672"/>
      <c r="CBP121" s="672"/>
      <c r="CBQ121" s="672"/>
      <c r="CBR121" s="672"/>
      <c r="CBS121" s="672"/>
      <c r="CBT121" s="672"/>
      <c r="CBU121" s="672"/>
      <c r="CBV121" s="672"/>
      <c r="CBW121" s="672"/>
      <c r="CBX121" s="672"/>
      <c r="CBY121" s="672"/>
      <c r="CBZ121" s="672"/>
      <c r="CCA121" s="672"/>
      <c r="CCB121" s="672"/>
      <c r="CCC121" s="672"/>
      <c r="CCD121" s="672"/>
      <c r="CCE121" s="672"/>
      <c r="CCF121" s="672"/>
      <c r="CCG121" s="672"/>
      <c r="CCH121" s="672"/>
      <c r="CCI121" s="672"/>
      <c r="CCJ121" s="672"/>
      <c r="CCK121" s="672"/>
      <c r="CCL121" s="672"/>
      <c r="CCM121" s="672"/>
      <c r="CCN121" s="672"/>
      <c r="CCO121" s="672"/>
      <c r="CCP121" s="672"/>
      <c r="CCQ121" s="672"/>
      <c r="CCR121" s="672"/>
      <c r="CCS121" s="672"/>
      <c r="CCT121" s="672"/>
      <c r="CCU121" s="672"/>
      <c r="CCV121" s="672"/>
      <c r="CCW121" s="672"/>
      <c r="CCX121" s="672"/>
      <c r="CCY121" s="672"/>
      <c r="CCZ121" s="672"/>
      <c r="CDA121" s="672"/>
      <c r="CDB121" s="672"/>
      <c r="CDC121" s="672"/>
      <c r="CDD121" s="672"/>
      <c r="CDE121" s="672"/>
      <c r="CDF121" s="672"/>
      <c r="CDG121" s="672"/>
      <c r="CDH121" s="672"/>
      <c r="CDI121" s="672"/>
      <c r="CDJ121" s="672"/>
      <c r="CDK121" s="672"/>
      <c r="CDL121" s="672"/>
      <c r="CDM121" s="672"/>
      <c r="CDN121" s="672"/>
      <c r="CDO121" s="672"/>
      <c r="CDP121" s="672"/>
      <c r="CDQ121" s="672"/>
      <c r="CDR121" s="672"/>
      <c r="CDS121" s="672"/>
      <c r="CDT121" s="672"/>
      <c r="CDU121" s="672"/>
      <c r="CDV121" s="672"/>
      <c r="CDW121" s="672"/>
      <c r="CDX121" s="672"/>
      <c r="CDY121" s="672"/>
      <c r="CDZ121" s="672"/>
      <c r="CEA121" s="672"/>
      <c r="CEB121" s="672"/>
      <c r="CEC121" s="672"/>
      <c r="CED121" s="672"/>
      <c r="CEE121" s="672"/>
      <c r="CEF121" s="672"/>
      <c r="CEG121" s="672"/>
      <c r="CEH121" s="672"/>
      <c r="CEI121" s="672"/>
      <c r="CEJ121" s="672"/>
      <c r="CEK121" s="672"/>
      <c r="CEL121" s="672"/>
      <c r="CEM121" s="672"/>
      <c r="CEN121" s="672"/>
      <c r="CEO121" s="672"/>
      <c r="CEP121" s="672"/>
      <c r="CEQ121" s="672"/>
      <c r="CER121" s="672"/>
      <c r="CES121" s="672"/>
      <c r="CET121" s="672"/>
      <c r="CEU121" s="672"/>
      <c r="CEV121" s="672"/>
      <c r="CEW121" s="672"/>
      <c r="CEX121" s="672"/>
      <c r="CEY121" s="672"/>
      <c r="CEZ121" s="672"/>
      <c r="CFA121" s="672"/>
      <c r="CFB121" s="672"/>
      <c r="CFC121" s="672"/>
      <c r="CFD121" s="672"/>
      <c r="CFE121" s="672"/>
      <c r="CFF121" s="672"/>
      <c r="CFG121" s="672"/>
      <c r="CFH121" s="672"/>
      <c r="CFI121" s="672"/>
      <c r="CFJ121" s="672"/>
      <c r="CFK121" s="672"/>
      <c r="CFL121" s="672"/>
      <c r="CFM121" s="672"/>
      <c r="CFN121" s="672"/>
      <c r="CFO121" s="672"/>
      <c r="CFP121" s="672"/>
      <c r="CFQ121" s="672"/>
      <c r="CFR121" s="672"/>
      <c r="CFS121" s="672"/>
      <c r="CFT121" s="672"/>
      <c r="CFU121" s="672"/>
      <c r="CFV121" s="672"/>
      <c r="CFW121" s="672"/>
      <c r="CFX121" s="672"/>
      <c r="CFY121" s="672"/>
      <c r="CFZ121" s="672"/>
      <c r="CGA121" s="672"/>
      <c r="CGB121" s="672"/>
      <c r="CGC121" s="672"/>
      <c r="CGD121" s="672"/>
      <c r="CGE121" s="672"/>
      <c r="CGF121" s="672"/>
      <c r="CGG121" s="672"/>
      <c r="CGH121" s="672"/>
      <c r="CGI121" s="672"/>
      <c r="CGJ121" s="672"/>
      <c r="CGK121" s="672"/>
      <c r="CGL121" s="672"/>
      <c r="CGM121" s="672"/>
      <c r="CGN121" s="672"/>
      <c r="CGO121" s="672"/>
      <c r="CGP121" s="672"/>
      <c r="CGQ121" s="672"/>
      <c r="CGR121" s="672"/>
      <c r="CGS121" s="672"/>
      <c r="CGT121" s="672"/>
      <c r="CGU121" s="672"/>
      <c r="CGV121" s="672"/>
      <c r="CGW121" s="672"/>
      <c r="CGX121" s="672"/>
      <c r="CGY121" s="672"/>
      <c r="CGZ121" s="672"/>
      <c r="CHA121" s="672"/>
      <c r="CHB121" s="672"/>
      <c r="CHC121" s="672"/>
      <c r="CHD121" s="672"/>
      <c r="CHE121" s="672"/>
      <c r="CHF121" s="672"/>
      <c r="CHG121" s="672"/>
      <c r="CHH121" s="672"/>
      <c r="CHI121" s="672"/>
      <c r="CHJ121" s="672"/>
      <c r="CHK121" s="672"/>
      <c r="CHL121" s="672"/>
      <c r="CHM121" s="672"/>
      <c r="CHN121" s="672"/>
      <c r="CHO121" s="672"/>
      <c r="CHP121" s="672"/>
      <c r="CHQ121" s="672"/>
      <c r="CHR121" s="672"/>
      <c r="CHS121" s="672"/>
      <c r="CHT121" s="672"/>
      <c r="CHU121" s="672"/>
      <c r="CHV121" s="672"/>
      <c r="CHW121" s="672"/>
      <c r="CHX121" s="672"/>
      <c r="CHY121" s="672"/>
      <c r="CHZ121" s="672"/>
      <c r="CIA121" s="672"/>
      <c r="CIB121" s="672"/>
      <c r="CIC121" s="672"/>
      <c r="CID121" s="672"/>
      <c r="CIE121" s="672"/>
      <c r="CIF121" s="672"/>
      <c r="CIG121" s="672"/>
      <c r="CIH121" s="672"/>
      <c r="CII121" s="672"/>
      <c r="CIJ121" s="672"/>
      <c r="CIK121" s="672"/>
      <c r="CIL121" s="672"/>
      <c r="CIM121" s="672"/>
      <c r="CIN121" s="672"/>
      <c r="CIO121" s="672"/>
      <c r="CIP121" s="672"/>
      <c r="CIQ121" s="672"/>
      <c r="CIR121" s="672"/>
      <c r="CIS121" s="672"/>
      <c r="CIT121" s="672"/>
      <c r="CIU121" s="672"/>
      <c r="CIV121" s="672"/>
      <c r="CIW121" s="672"/>
      <c r="CIX121" s="672"/>
      <c r="CIY121" s="672"/>
      <c r="CIZ121" s="672"/>
      <c r="CJA121" s="672"/>
      <c r="CJB121" s="672"/>
      <c r="CJC121" s="672"/>
      <c r="CJD121" s="672"/>
      <c r="CJE121" s="672"/>
      <c r="CJF121" s="672"/>
      <c r="CJG121" s="672"/>
      <c r="CJH121" s="672"/>
      <c r="CJI121" s="672"/>
      <c r="CJJ121" s="672"/>
      <c r="CJK121" s="672"/>
      <c r="CJL121" s="672"/>
      <c r="CJM121" s="672"/>
      <c r="CJN121" s="672"/>
      <c r="CJO121" s="672"/>
      <c r="CJP121" s="672"/>
      <c r="CJQ121" s="672"/>
      <c r="CJR121" s="672"/>
      <c r="CJS121" s="672"/>
      <c r="CJT121" s="672"/>
      <c r="CJU121" s="672"/>
      <c r="CJV121" s="672"/>
      <c r="CJW121" s="672"/>
      <c r="CJX121" s="672"/>
      <c r="CJY121" s="672"/>
      <c r="CJZ121" s="672"/>
      <c r="CKA121" s="672"/>
      <c r="CKB121" s="672"/>
      <c r="CKC121" s="672"/>
      <c r="CKD121" s="672"/>
      <c r="CKE121" s="672"/>
      <c r="CKF121" s="672"/>
      <c r="CKG121" s="672"/>
      <c r="CKH121" s="672"/>
      <c r="CKI121" s="672"/>
      <c r="CKJ121" s="672"/>
      <c r="CKK121" s="672"/>
      <c r="CKL121" s="672"/>
      <c r="CKM121" s="672"/>
      <c r="CKN121" s="672"/>
      <c r="CKO121" s="672"/>
      <c r="CKP121" s="672"/>
      <c r="CKQ121" s="672"/>
      <c r="CKR121" s="672"/>
      <c r="CKS121" s="672"/>
      <c r="CKT121" s="672"/>
      <c r="CKU121" s="672"/>
      <c r="CKV121" s="672"/>
      <c r="CKW121" s="672"/>
      <c r="CKX121" s="672"/>
      <c r="CKY121" s="672"/>
      <c r="CKZ121" s="672"/>
      <c r="CLA121" s="672"/>
      <c r="CLB121" s="672"/>
      <c r="CLC121" s="672"/>
      <c r="CLD121" s="672"/>
      <c r="CLE121" s="672"/>
      <c r="CLF121" s="672"/>
      <c r="CLG121" s="672"/>
      <c r="CLH121" s="672"/>
      <c r="CLI121" s="672"/>
      <c r="CLJ121" s="672"/>
      <c r="CLK121" s="672"/>
      <c r="CLL121" s="672"/>
      <c r="CLM121" s="672"/>
      <c r="CLN121" s="672"/>
      <c r="CLO121" s="672"/>
      <c r="CLP121" s="672"/>
      <c r="CLQ121" s="672"/>
      <c r="CLR121" s="672"/>
      <c r="CLS121" s="672"/>
      <c r="CLT121" s="672"/>
      <c r="CLU121" s="672"/>
      <c r="CLV121" s="672"/>
      <c r="CLW121" s="672"/>
      <c r="CLX121" s="672"/>
      <c r="CLY121" s="672"/>
      <c r="CLZ121" s="672"/>
      <c r="CMA121" s="672"/>
      <c r="CMB121" s="672"/>
      <c r="CMC121" s="672"/>
      <c r="CMD121" s="672"/>
      <c r="CME121" s="672"/>
      <c r="CMF121" s="672"/>
      <c r="CMG121" s="672"/>
      <c r="CMH121" s="672"/>
      <c r="CMI121" s="672"/>
      <c r="CMJ121" s="672"/>
      <c r="CMK121" s="672"/>
      <c r="CML121" s="672"/>
      <c r="CMM121" s="672"/>
      <c r="CMN121" s="672"/>
      <c r="CMO121" s="672"/>
      <c r="CMP121" s="672"/>
      <c r="CMQ121" s="672"/>
      <c r="CMR121" s="672"/>
      <c r="CMS121" s="672"/>
      <c r="CMT121" s="672"/>
      <c r="CMU121" s="672"/>
      <c r="CMV121" s="672"/>
      <c r="CMW121" s="672"/>
      <c r="CMX121" s="672"/>
      <c r="CMY121" s="672"/>
      <c r="CMZ121" s="672"/>
      <c r="CNA121" s="672"/>
      <c r="CNB121" s="672"/>
      <c r="CNC121" s="672"/>
      <c r="CND121" s="672"/>
      <c r="CNE121" s="672"/>
      <c r="CNF121" s="672"/>
      <c r="CNG121" s="672"/>
      <c r="CNH121" s="672"/>
      <c r="CNI121" s="672"/>
      <c r="CNJ121" s="672"/>
      <c r="CNK121" s="672"/>
      <c r="CNL121" s="672"/>
      <c r="CNM121" s="672"/>
      <c r="CNN121" s="672"/>
      <c r="CNO121" s="672"/>
      <c r="CNP121" s="672"/>
      <c r="CNQ121" s="672"/>
      <c r="CNR121" s="672"/>
      <c r="CNS121" s="672"/>
      <c r="CNT121" s="672"/>
      <c r="CNU121" s="672"/>
      <c r="CNV121" s="672"/>
      <c r="CNW121" s="672"/>
      <c r="CNX121" s="672"/>
      <c r="CNY121" s="672"/>
      <c r="CNZ121" s="672"/>
      <c r="COA121" s="672"/>
      <c r="COB121" s="672"/>
      <c r="COC121" s="672"/>
      <c r="COD121" s="672"/>
      <c r="COE121" s="672"/>
      <c r="COF121" s="672"/>
      <c r="COG121" s="672"/>
      <c r="COH121" s="672"/>
      <c r="COI121" s="672"/>
      <c r="COJ121" s="672"/>
      <c r="COK121" s="672"/>
      <c r="COL121" s="672"/>
      <c r="COM121" s="672"/>
      <c r="CON121" s="672"/>
      <c r="COO121" s="672"/>
      <c r="COP121" s="672"/>
      <c r="COQ121" s="672"/>
      <c r="COR121" s="672"/>
      <c r="COS121" s="672"/>
      <c r="COT121" s="672"/>
      <c r="COU121" s="672"/>
      <c r="COV121" s="672"/>
      <c r="COW121" s="672"/>
      <c r="COX121" s="672"/>
      <c r="COY121" s="672"/>
      <c r="COZ121" s="672"/>
      <c r="CPA121" s="672"/>
      <c r="CPB121" s="672"/>
      <c r="CPC121" s="672"/>
      <c r="CPD121" s="672"/>
      <c r="CPE121" s="672"/>
      <c r="CPF121" s="672"/>
      <c r="CPG121" s="672"/>
      <c r="CPH121" s="672"/>
      <c r="CPI121" s="672"/>
      <c r="CPJ121" s="672"/>
      <c r="CPK121" s="672"/>
      <c r="CPL121" s="672"/>
      <c r="CPM121" s="672"/>
      <c r="CPN121" s="672"/>
      <c r="CPO121" s="672"/>
      <c r="CPP121" s="672"/>
      <c r="CPQ121" s="672"/>
      <c r="CPR121" s="672"/>
      <c r="CPS121" s="672"/>
      <c r="CPT121" s="672"/>
      <c r="CPU121" s="672"/>
      <c r="CPV121" s="672"/>
      <c r="CPW121" s="672"/>
      <c r="CPX121" s="672"/>
      <c r="CPY121" s="672"/>
      <c r="CPZ121" s="672"/>
      <c r="CQA121" s="672"/>
      <c r="CQB121" s="672"/>
      <c r="CQC121" s="672"/>
      <c r="CQD121" s="672"/>
      <c r="CQE121" s="672"/>
      <c r="CQF121" s="672"/>
      <c r="CQG121" s="672"/>
      <c r="CQH121" s="672"/>
      <c r="CQI121" s="672"/>
      <c r="CQJ121" s="672"/>
      <c r="CQK121" s="672"/>
      <c r="CQL121" s="672"/>
      <c r="CQM121" s="672"/>
      <c r="CQN121" s="672"/>
      <c r="CQO121" s="672"/>
      <c r="CQP121" s="672"/>
      <c r="CQQ121" s="672"/>
      <c r="CQR121" s="672"/>
      <c r="CQS121" s="672"/>
      <c r="CQT121" s="672"/>
      <c r="CQU121" s="672"/>
      <c r="CQV121" s="672"/>
      <c r="CQW121" s="672"/>
      <c r="CQX121" s="672"/>
      <c r="CQY121" s="672"/>
      <c r="CQZ121" s="672"/>
      <c r="CRA121" s="672"/>
      <c r="CRB121" s="672"/>
      <c r="CRC121" s="672"/>
      <c r="CRD121" s="672"/>
      <c r="CRE121" s="672"/>
      <c r="CRF121" s="672"/>
      <c r="CRG121" s="672"/>
      <c r="CRH121" s="672"/>
      <c r="CRI121" s="672"/>
      <c r="CRJ121" s="672"/>
      <c r="CRK121" s="672"/>
      <c r="CRL121" s="672"/>
      <c r="CRM121" s="672"/>
      <c r="CRN121" s="672"/>
      <c r="CRO121" s="672"/>
      <c r="CRP121" s="672"/>
      <c r="CRQ121" s="672"/>
      <c r="CRR121" s="672"/>
      <c r="CRS121" s="672"/>
      <c r="CRT121" s="672"/>
      <c r="CRU121" s="672"/>
      <c r="CRV121" s="672"/>
      <c r="CRW121" s="672"/>
      <c r="CRX121" s="672"/>
      <c r="CRY121" s="672"/>
      <c r="CRZ121" s="672"/>
      <c r="CSA121" s="672"/>
      <c r="CSB121" s="672"/>
      <c r="CSC121" s="672"/>
      <c r="CSD121" s="672"/>
      <c r="CSE121" s="672"/>
      <c r="CSF121" s="672"/>
      <c r="CSG121" s="672"/>
      <c r="CSH121" s="672"/>
      <c r="CSI121" s="672"/>
      <c r="CSJ121" s="672"/>
      <c r="CSK121" s="672"/>
      <c r="CSL121" s="672"/>
      <c r="CSM121" s="672"/>
      <c r="CSN121" s="672"/>
      <c r="CSO121" s="672"/>
      <c r="CSP121" s="672"/>
      <c r="CSQ121" s="672"/>
      <c r="CSR121" s="672"/>
      <c r="CSS121" s="672"/>
      <c r="CST121" s="672"/>
      <c r="CSU121" s="672"/>
      <c r="CSV121" s="672"/>
      <c r="CSW121" s="672"/>
      <c r="CSX121" s="672"/>
      <c r="CSY121" s="672"/>
      <c r="CSZ121" s="672"/>
      <c r="CTA121" s="672"/>
      <c r="CTB121" s="672"/>
      <c r="CTC121" s="672"/>
      <c r="CTD121" s="672"/>
      <c r="CTE121" s="672"/>
      <c r="CTF121" s="672"/>
      <c r="CTG121" s="672"/>
      <c r="CTH121" s="672"/>
      <c r="CTI121" s="672"/>
      <c r="CTJ121" s="672"/>
      <c r="CTK121" s="672"/>
      <c r="CTL121" s="672"/>
      <c r="CTM121" s="672"/>
      <c r="CTN121" s="672"/>
      <c r="CTO121" s="672"/>
      <c r="CTP121" s="672"/>
      <c r="CTQ121" s="672"/>
      <c r="CTR121" s="672"/>
      <c r="CTS121" s="672"/>
      <c r="CTT121" s="672"/>
      <c r="CTU121" s="672"/>
      <c r="CTV121" s="672"/>
      <c r="CTW121" s="672"/>
      <c r="CTX121" s="672"/>
      <c r="CTY121" s="672"/>
      <c r="CTZ121" s="672"/>
      <c r="CUA121" s="672"/>
      <c r="CUB121" s="672"/>
      <c r="CUC121" s="672"/>
      <c r="CUD121" s="672"/>
      <c r="CUE121" s="672"/>
      <c r="CUF121" s="672"/>
      <c r="CUG121" s="672"/>
      <c r="CUH121" s="672"/>
      <c r="CUI121" s="672"/>
      <c r="CUJ121" s="672"/>
      <c r="CUK121" s="672"/>
      <c r="CUL121" s="672"/>
      <c r="CUM121" s="672"/>
      <c r="CUN121" s="672"/>
      <c r="CUO121" s="672"/>
      <c r="CUP121" s="672"/>
      <c r="CUQ121" s="672"/>
      <c r="CUR121" s="672"/>
      <c r="CUS121" s="672"/>
      <c r="CUT121" s="672"/>
      <c r="CUU121" s="672"/>
      <c r="CUV121" s="672"/>
      <c r="CUW121" s="672"/>
      <c r="CUX121" s="672"/>
      <c r="CUY121" s="672"/>
      <c r="CUZ121" s="672"/>
      <c r="CVA121" s="672"/>
      <c r="CVB121" s="672"/>
      <c r="CVC121" s="672"/>
      <c r="CVD121" s="672"/>
      <c r="CVE121" s="672"/>
      <c r="CVF121" s="672"/>
      <c r="CVG121" s="672"/>
      <c r="CVH121" s="672"/>
      <c r="CVI121" s="672"/>
      <c r="CVJ121" s="672"/>
      <c r="CVK121" s="672"/>
      <c r="CVL121" s="672"/>
      <c r="CVM121" s="672"/>
      <c r="CVN121" s="672"/>
      <c r="CVO121" s="672"/>
      <c r="CVP121" s="672"/>
      <c r="CVQ121" s="672"/>
      <c r="CVR121" s="672"/>
      <c r="CVS121" s="672"/>
      <c r="CVT121" s="672"/>
      <c r="CVU121" s="672"/>
      <c r="CVV121" s="672"/>
      <c r="CVW121" s="672"/>
      <c r="CVX121" s="672"/>
      <c r="CVY121" s="672"/>
      <c r="CVZ121" s="672"/>
      <c r="CWA121" s="672"/>
      <c r="CWB121" s="672"/>
      <c r="CWC121" s="672"/>
      <c r="CWD121" s="672"/>
      <c r="CWE121" s="672"/>
      <c r="CWF121" s="672"/>
      <c r="CWG121" s="672"/>
      <c r="CWH121" s="672"/>
      <c r="CWI121" s="672"/>
      <c r="CWJ121" s="672"/>
      <c r="CWK121" s="672"/>
      <c r="CWL121" s="672"/>
      <c r="CWM121" s="672"/>
      <c r="CWN121" s="672"/>
      <c r="CWO121" s="672"/>
      <c r="CWP121" s="672"/>
      <c r="CWQ121" s="672"/>
      <c r="CWR121" s="672"/>
      <c r="CWS121" s="672"/>
      <c r="CWT121" s="672"/>
      <c r="CWU121" s="672"/>
      <c r="CWV121" s="672"/>
      <c r="CWW121" s="672"/>
      <c r="CWX121" s="672"/>
      <c r="CWY121" s="672"/>
      <c r="CWZ121" s="672"/>
      <c r="CXA121" s="672"/>
      <c r="CXB121" s="672"/>
      <c r="CXC121" s="672"/>
      <c r="CXD121" s="672"/>
      <c r="CXE121" s="672"/>
      <c r="CXF121" s="672"/>
      <c r="CXG121" s="672"/>
      <c r="CXH121" s="672"/>
      <c r="CXI121" s="672"/>
      <c r="CXJ121" s="672"/>
      <c r="CXK121" s="672"/>
      <c r="CXL121" s="672"/>
      <c r="CXM121" s="672"/>
      <c r="CXN121" s="672"/>
      <c r="CXO121" s="672"/>
      <c r="CXP121" s="672"/>
      <c r="CXQ121" s="672"/>
      <c r="CXR121" s="672"/>
      <c r="CXS121" s="672"/>
      <c r="CXT121" s="672"/>
      <c r="CXU121" s="672"/>
      <c r="CXV121" s="672"/>
      <c r="CXW121" s="672"/>
      <c r="CXX121" s="672"/>
      <c r="CXY121" s="672"/>
      <c r="CXZ121" s="672"/>
      <c r="CYA121" s="672"/>
      <c r="CYB121" s="672"/>
      <c r="CYC121" s="672"/>
      <c r="CYD121" s="672"/>
      <c r="CYE121" s="672"/>
      <c r="CYF121" s="672"/>
      <c r="CYG121" s="672"/>
      <c r="CYH121" s="672"/>
      <c r="CYI121" s="672"/>
      <c r="CYJ121" s="672"/>
      <c r="CYK121" s="672"/>
      <c r="CYL121" s="672"/>
      <c r="CYM121" s="672"/>
      <c r="CYN121" s="672"/>
      <c r="CYO121" s="672"/>
      <c r="CYP121" s="672"/>
      <c r="CYQ121" s="672"/>
      <c r="CYR121" s="672"/>
      <c r="CYS121" s="672"/>
      <c r="CYT121" s="672"/>
      <c r="CYU121" s="672"/>
      <c r="CYV121" s="672"/>
      <c r="CYW121" s="672"/>
      <c r="CYX121" s="672"/>
      <c r="CYY121" s="672"/>
      <c r="CYZ121" s="672"/>
      <c r="CZA121" s="672"/>
      <c r="CZB121" s="672"/>
      <c r="CZC121" s="672"/>
      <c r="CZD121" s="672"/>
      <c r="CZE121" s="672"/>
      <c r="CZF121" s="672"/>
      <c r="CZG121" s="672"/>
      <c r="CZH121" s="672"/>
      <c r="CZI121" s="672"/>
      <c r="CZJ121" s="672"/>
      <c r="CZK121" s="672"/>
      <c r="CZL121" s="672"/>
      <c r="CZM121" s="672"/>
      <c r="CZN121" s="672"/>
      <c r="CZO121" s="672"/>
      <c r="CZP121" s="672"/>
      <c r="CZQ121" s="672"/>
      <c r="CZR121" s="672"/>
      <c r="CZS121" s="672"/>
      <c r="CZT121" s="672"/>
      <c r="CZU121" s="672"/>
      <c r="CZV121" s="672"/>
      <c r="CZW121" s="672"/>
      <c r="CZX121" s="672"/>
      <c r="CZY121" s="672"/>
      <c r="CZZ121" s="672"/>
      <c r="DAA121" s="672"/>
      <c r="DAB121" s="672"/>
      <c r="DAC121" s="672"/>
      <c r="DAD121" s="672"/>
      <c r="DAE121" s="672"/>
      <c r="DAF121" s="672"/>
      <c r="DAG121" s="672"/>
      <c r="DAH121" s="672"/>
      <c r="DAI121" s="672"/>
      <c r="DAJ121" s="672"/>
      <c r="DAK121" s="672"/>
      <c r="DAL121" s="672"/>
      <c r="DAM121" s="672"/>
      <c r="DAN121" s="672"/>
      <c r="DAO121" s="672"/>
      <c r="DAP121" s="672"/>
      <c r="DAQ121" s="672"/>
      <c r="DAR121" s="672"/>
      <c r="DAS121" s="672"/>
      <c r="DAT121" s="672"/>
      <c r="DAU121" s="672"/>
      <c r="DAV121" s="672"/>
      <c r="DAW121" s="672"/>
      <c r="DAX121" s="672"/>
      <c r="DAY121" s="672"/>
      <c r="DAZ121" s="672"/>
      <c r="DBA121" s="672"/>
      <c r="DBB121" s="672"/>
      <c r="DBC121" s="672"/>
      <c r="DBD121" s="672"/>
      <c r="DBE121" s="672"/>
      <c r="DBF121" s="672"/>
      <c r="DBG121" s="672"/>
      <c r="DBH121" s="672"/>
      <c r="DBI121" s="672"/>
      <c r="DBJ121" s="672"/>
      <c r="DBK121" s="672"/>
      <c r="DBL121" s="672"/>
      <c r="DBM121" s="672"/>
      <c r="DBN121" s="672"/>
      <c r="DBO121" s="672"/>
      <c r="DBP121" s="672"/>
      <c r="DBQ121" s="672"/>
      <c r="DBR121" s="672"/>
      <c r="DBS121" s="672"/>
      <c r="DBT121" s="672"/>
      <c r="DBU121" s="672"/>
      <c r="DBV121" s="672"/>
      <c r="DBW121" s="672"/>
      <c r="DBX121" s="672"/>
      <c r="DBY121" s="672"/>
      <c r="DBZ121" s="672"/>
      <c r="DCA121" s="672"/>
      <c r="DCB121" s="672"/>
      <c r="DCC121" s="672"/>
      <c r="DCD121" s="672"/>
      <c r="DCE121" s="672"/>
      <c r="DCF121" s="672"/>
      <c r="DCG121" s="672"/>
      <c r="DCH121" s="672"/>
      <c r="DCI121" s="672"/>
      <c r="DCJ121" s="672"/>
      <c r="DCK121" s="672"/>
      <c r="DCL121" s="672"/>
      <c r="DCM121" s="672"/>
      <c r="DCN121" s="672"/>
      <c r="DCO121" s="672"/>
      <c r="DCP121" s="672"/>
      <c r="DCQ121" s="672"/>
      <c r="DCR121" s="672"/>
      <c r="DCS121" s="672"/>
      <c r="DCT121" s="672"/>
      <c r="DCU121" s="672"/>
      <c r="DCV121" s="672"/>
      <c r="DCW121" s="672"/>
      <c r="DCX121" s="672"/>
      <c r="DCY121" s="672"/>
      <c r="DCZ121" s="672"/>
      <c r="DDA121" s="672"/>
      <c r="DDB121" s="672"/>
      <c r="DDC121" s="672"/>
      <c r="DDD121" s="672"/>
      <c r="DDE121" s="672"/>
      <c r="DDF121" s="672"/>
      <c r="DDG121" s="672"/>
      <c r="DDH121" s="672"/>
      <c r="DDI121" s="672"/>
      <c r="DDJ121" s="672"/>
      <c r="DDK121" s="672"/>
      <c r="DDL121" s="672"/>
      <c r="DDM121" s="672"/>
      <c r="DDN121" s="672"/>
      <c r="DDO121" s="672"/>
      <c r="DDP121" s="672"/>
      <c r="DDQ121" s="672"/>
      <c r="DDR121" s="672"/>
      <c r="DDS121" s="672"/>
      <c r="DDT121" s="672"/>
      <c r="DDU121" s="672"/>
      <c r="DDV121" s="672"/>
      <c r="DDW121" s="672"/>
      <c r="DDX121" s="672"/>
      <c r="DDY121" s="672"/>
      <c r="DDZ121" s="672"/>
      <c r="DEA121" s="672"/>
      <c r="DEB121" s="672"/>
      <c r="DEC121" s="672"/>
      <c r="DED121" s="672"/>
      <c r="DEE121" s="672"/>
      <c r="DEF121" s="672"/>
      <c r="DEG121" s="672"/>
      <c r="DEH121" s="672"/>
      <c r="DEI121" s="672"/>
      <c r="DEJ121" s="672"/>
      <c r="DEK121" s="672"/>
      <c r="DEL121" s="672"/>
      <c r="DEM121" s="672"/>
      <c r="DEN121" s="672"/>
      <c r="DEO121" s="672"/>
      <c r="DEP121" s="672"/>
      <c r="DEQ121" s="672"/>
      <c r="DER121" s="672"/>
      <c r="DES121" s="672"/>
      <c r="DET121" s="672"/>
      <c r="DEU121" s="672"/>
      <c r="DEV121" s="672"/>
      <c r="DEW121" s="672"/>
      <c r="DEX121" s="672"/>
      <c r="DEY121" s="672"/>
      <c r="DEZ121" s="672"/>
      <c r="DFA121" s="672"/>
      <c r="DFB121" s="672"/>
      <c r="DFC121" s="672"/>
      <c r="DFD121" s="672"/>
      <c r="DFE121" s="672"/>
      <c r="DFF121" s="672"/>
      <c r="DFG121" s="672"/>
      <c r="DFH121" s="672"/>
      <c r="DFI121" s="672"/>
      <c r="DFJ121" s="672"/>
      <c r="DFK121" s="672"/>
      <c r="DFL121" s="672"/>
      <c r="DFM121" s="672"/>
      <c r="DFN121" s="672"/>
      <c r="DFO121" s="672"/>
      <c r="DFP121" s="672"/>
      <c r="DFQ121" s="672"/>
      <c r="DFR121" s="672"/>
      <c r="DFS121" s="672"/>
      <c r="DFT121" s="672"/>
      <c r="DFU121" s="672"/>
      <c r="DFV121" s="672"/>
      <c r="DFW121" s="672"/>
      <c r="DFX121" s="672"/>
      <c r="DFY121" s="672"/>
      <c r="DFZ121" s="672"/>
      <c r="DGA121" s="672"/>
      <c r="DGB121" s="672"/>
      <c r="DGC121" s="672"/>
      <c r="DGD121" s="672"/>
      <c r="DGE121" s="672"/>
      <c r="DGF121" s="672"/>
      <c r="DGG121" s="672"/>
      <c r="DGH121" s="672"/>
      <c r="DGI121" s="672"/>
      <c r="DGJ121" s="672"/>
      <c r="DGK121" s="672"/>
      <c r="DGL121" s="672"/>
      <c r="DGM121" s="672"/>
      <c r="DGN121" s="672"/>
      <c r="DGO121" s="672"/>
      <c r="DGP121" s="672"/>
      <c r="DGQ121" s="672"/>
      <c r="DGR121" s="672"/>
      <c r="DGS121" s="672"/>
      <c r="DGT121" s="672"/>
      <c r="DGU121" s="672"/>
      <c r="DGV121" s="672"/>
      <c r="DGW121" s="672"/>
      <c r="DGX121" s="672"/>
      <c r="DGY121" s="672"/>
      <c r="DGZ121" s="672"/>
      <c r="DHA121" s="672"/>
      <c r="DHB121" s="672"/>
      <c r="DHC121" s="672"/>
      <c r="DHD121" s="672"/>
      <c r="DHE121" s="672"/>
      <c r="DHF121" s="672"/>
      <c r="DHG121" s="672"/>
      <c r="DHH121" s="672"/>
      <c r="DHI121" s="672"/>
      <c r="DHJ121" s="672"/>
      <c r="DHK121" s="672"/>
      <c r="DHL121" s="672"/>
      <c r="DHM121" s="672"/>
      <c r="DHN121" s="672"/>
      <c r="DHO121" s="672"/>
      <c r="DHP121" s="672"/>
      <c r="DHQ121" s="672"/>
      <c r="DHR121" s="672"/>
      <c r="DHS121" s="672"/>
      <c r="DHT121" s="672"/>
      <c r="DHU121" s="672"/>
      <c r="DHV121" s="672"/>
      <c r="DHW121" s="672"/>
      <c r="DHX121" s="672"/>
      <c r="DHY121" s="672"/>
      <c r="DHZ121" s="672"/>
      <c r="DIA121" s="672"/>
      <c r="DIB121" s="672"/>
      <c r="DIC121" s="672"/>
      <c r="DID121" s="672"/>
      <c r="DIE121" s="672"/>
      <c r="DIF121" s="672"/>
      <c r="DIG121" s="672"/>
      <c r="DIH121" s="672"/>
      <c r="DII121" s="672"/>
      <c r="DIJ121" s="672"/>
      <c r="DIK121" s="672"/>
      <c r="DIL121" s="672"/>
      <c r="DIM121" s="672"/>
      <c r="DIN121" s="672"/>
      <c r="DIO121" s="672"/>
      <c r="DIP121" s="672"/>
      <c r="DIQ121" s="672"/>
      <c r="DIR121" s="672"/>
      <c r="DIS121" s="672"/>
      <c r="DIT121" s="672"/>
      <c r="DIU121" s="672"/>
      <c r="DIV121" s="672"/>
      <c r="DIW121" s="672"/>
      <c r="DIX121" s="672"/>
      <c r="DIY121" s="672"/>
      <c r="DIZ121" s="672"/>
      <c r="DJA121" s="672"/>
      <c r="DJB121" s="672"/>
      <c r="DJC121" s="672"/>
      <c r="DJD121" s="672"/>
      <c r="DJE121" s="672"/>
      <c r="DJF121" s="672"/>
      <c r="DJG121" s="672"/>
      <c r="DJH121" s="672"/>
      <c r="DJI121" s="672"/>
      <c r="DJJ121" s="672"/>
      <c r="DJK121" s="672"/>
      <c r="DJL121" s="672"/>
      <c r="DJM121" s="672"/>
      <c r="DJN121" s="672"/>
      <c r="DJO121" s="672"/>
      <c r="DJP121" s="672"/>
      <c r="DJQ121" s="672"/>
      <c r="DJR121" s="672"/>
      <c r="DJS121" s="672"/>
      <c r="DJT121" s="672"/>
      <c r="DJU121" s="672"/>
      <c r="DJV121" s="672"/>
      <c r="DJW121" s="672"/>
      <c r="DJX121" s="672"/>
      <c r="DJY121" s="672"/>
      <c r="DJZ121" s="672"/>
      <c r="DKA121" s="672"/>
      <c r="DKB121" s="672"/>
      <c r="DKC121" s="672"/>
      <c r="DKD121" s="672"/>
      <c r="DKE121" s="672"/>
      <c r="DKF121" s="672"/>
      <c r="DKG121" s="672"/>
      <c r="DKH121" s="672"/>
      <c r="DKI121" s="672"/>
      <c r="DKJ121" s="672"/>
      <c r="DKK121" s="672"/>
      <c r="DKL121" s="672"/>
      <c r="DKM121" s="672"/>
      <c r="DKN121" s="672"/>
      <c r="DKO121" s="672"/>
      <c r="DKP121" s="672"/>
      <c r="DKQ121" s="672"/>
      <c r="DKR121" s="672"/>
      <c r="DKS121" s="672"/>
      <c r="DKT121" s="672"/>
      <c r="DKU121" s="672"/>
      <c r="DKV121" s="672"/>
      <c r="DKW121" s="672"/>
      <c r="DKX121" s="672"/>
      <c r="DKY121" s="672"/>
      <c r="DKZ121" s="672"/>
      <c r="DLA121" s="672"/>
      <c r="DLB121" s="672"/>
      <c r="DLC121" s="672"/>
      <c r="DLD121" s="672"/>
      <c r="DLE121" s="672"/>
      <c r="DLF121" s="672"/>
      <c r="DLG121" s="672"/>
      <c r="DLH121" s="672"/>
      <c r="DLI121" s="672"/>
      <c r="DLJ121" s="672"/>
      <c r="DLK121" s="672"/>
      <c r="DLL121" s="672"/>
      <c r="DLM121" s="672"/>
      <c r="DLN121" s="672"/>
      <c r="DLO121" s="672"/>
      <c r="DLP121" s="672"/>
      <c r="DLQ121" s="672"/>
      <c r="DLR121" s="672"/>
      <c r="DLS121" s="672"/>
      <c r="DLT121" s="672"/>
      <c r="DLU121" s="672"/>
      <c r="DLV121" s="672"/>
      <c r="DLW121" s="672"/>
      <c r="DLX121" s="672"/>
      <c r="DLY121" s="672"/>
      <c r="DLZ121" s="672"/>
      <c r="DMA121" s="672"/>
      <c r="DMB121" s="672"/>
      <c r="DMC121" s="672"/>
      <c r="DMD121" s="672"/>
      <c r="DME121" s="672"/>
      <c r="DMF121" s="672"/>
      <c r="DMG121" s="672"/>
      <c r="DMH121" s="672"/>
      <c r="DMI121" s="672"/>
      <c r="DMJ121" s="672"/>
      <c r="DMK121" s="672"/>
      <c r="DML121" s="672"/>
      <c r="DMM121" s="672"/>
      <c r="DMN121" s="672"/>
      <c r="DMO121" s="672"/>
      <c r="DMP121" s="672"/>
      <c r="DMQ121" s="672"/>
      <c r="DMR121" s="672"/>
      <c r="DMS121" s="672"/>
      <c r="DMT121" s="672"/>
      <c r="DMU121" s="672"/>
      <c r="DMV121" s="672"/>
      <c r="DMW121" s="672"/>
      <c r="DMX121" s="672"/>
      <c r="DMY121" s="672"/>
      <c r="DMZ121" s="672"/>
      <c r="DNA121" s="672"/>
      <c r="DNB121" s="672"/>
      <c r="DNC121" s="672"/>
      <c r="DND121" s="672"/>
      <c r="DNE121" s="672"/>
      <c r="DNF121" s="672"/>
      <c r="DNG121" s="672"/>
      <c r="DNH121" s="672"/>
      <c r="DNI121" s="672"/>
      <c r="DNJ121" s="672"/>
      <c r="DNK121" s="672"/>
      <c r="DNL121" s="672"/>
      <c r="DNM121" s="672"/>
      <c r="DNN121" s="672"/>
      <c r="DNO121" s="672"/>
      <c r="DNP121" s="672"/>
      <c r="DNQ121" s="672"/>
      <c r="DNR121" s="672"/>
      <c r="DNS121" s="672"/>
      <c r="DNT121" s="672"/>
      <c r="DNU121" s="672"/>
      <c r="DNV121" s="672"/>
      <c r="DNW121" s="672"/>
      <c r="DNX121" s="672"/>
      <c r="DNY121" s="672"/>
      <c r="DNZ121" s="672"/>
      <c r="DOA121" s="672"/>
      <c r="DOB121" s="672"/>
      <c r="DOC121" s="672"/>
      <c r="DOD121" s="672"/>
      <c r="DOE121" s="672"/>
      <c r="DOF121" s="672"/>
      <c r="DOG121" s="672"/>
      <c r="DOH121" s="672"/>
      <c r="DOI121" s="672"/>
      <c r="DOJ121" s="672"/>
      <c r="DOK121" s="672"/>
      <c r="DOL121" s="672"/>
      <c r="DOM121" s="672"/>
      <c r="DON121" s="672"/>
      <c r="DOO121" s="672"/>
      <c r="DOP121" s="672"/>
      <c r="DOQ121" s="672"/>
      <c r="DOR121" s="672"/>
      <c r="DOS121" s="672"/>
      <c r="DOT121" s="672"/>
      <c r="DOU121" s="672"/>
      <c r="DOV121" s="672"/>
      <c r="DOW121" s="672"/>
      <c r="DOX121" s="672"/>
      <c r="DOY121" s="672"/>
      <c r="DOZ121" s="672"/>
      <c r="DPA121" s="672"/>
      <c r="DPB121" s="672"/>
      <c r="DPC121" s="672"/>
      <c r="DPD121" s="672"/>
      <c r="DPE121" s="672"/>
      <c r="DPF121" s="672"/>
      <c r="DPG121" s="672"/>
      <c r="DPH121" s="672"/>
      <c r="DPI121" s="672"/>
      <c r="DPJ121" s="672"/>
      <c r="DPK121" s="672"/>
      <c r="DPL121" s="672"/>
      <c r="DPM121" s="672"/>
      <c r="DPN121" s="672"/>
      <c r="DPO121" s="672"/>
      <c r="DPP121" s="672"/>
      <c r="DPQ121" s="672"/>
      <c r="DPR121" s="672"/>
      <c r="DPS121" s="672"/>
      <c r="DPT121" s="672"/>
      <c r="DPU121" s="672"/>
      <c r="DPV121" s="672"/>
      <c r="DPW121" s="672"/>
      <c r="DPX121" s="672"/>
      <c r="DPY121" s="672"/>
      <c r="DPZ121" s="672"/>
      <c r="DQA121" s="672"/>
      <c r="DQB121" s="672"/>
      <c r="DQC121" s="672"/>
      <c r="DQD121" s="672"/>
      <c r="DQE121" s="672"/>
      <c r="DQF121" s="672"/>
      <c r="DQG121" s="672"/>
      <c r="DQH121" s="672"/>
      <c r="DQI121" s="672"/>
      <c r="DQJ121" s="672"/>
      <c r="DQK121" s="672"/>
      <c r="DQL121" s="672"/>
      <c r="DQM121" s="672"/>
      <c r="DQN121" s="672"/>
      <c r="DQO121" s="672"/>
      <c r="DQP121" s="672"/>
      <c r="DQQ121" s="672"/>
      <c r="DQR121" s="672"/>
      <c r="DQS121" s="672"/>
      <c r="DQT121" s="672"/>
      <c r="DQU121" s="672"/>
      <c r="DQV121" s="672"/>
      <c r="DQW121" s="672"/>
      <c r="DQX121" s="672"/>
      <c r="DQY121" s="672"/>
      <c r="DQZ121" s="672"/>
      <c r="DRA121" s="672"/>
      <c r="DRB121" s="672"/>
      <c r="DRC121" s="672"/>
      <c r="DRD121" s="672"/>
      <c r="DRE121" s="672"/>
      <c r="DRF121" s="672"/>
      <c r="DRG121" s="672"/>
      <c r="DRH121" s="672"/>
      <c r="DRI121" s="672"/>
      <c r="DRJ121" s="672"/>
      <c r="DRK121" s="672"/>
      <c r="DRL121" s="672"/>
      <c r="DRM121" s="672"/>
      <c r="DRN121" s="672"/>
      <c r="DRO121" s="672"/>
      <c r="DRP121" s="672"/>
      <c r="DRQ121" s="672"/>
      <c r="DRR121" s="672"/>
      <c r="DRS121" s="672"/>
      <c r="DRT121" s="672"/>
      <c r="DRU121" s="672"/>
      <c r="DRV121" s="672"/>
      <c r="DRW121" s="672"/>
      <c r="DRX121" s="672"/>
      <c r="DRY121" s="672"/>
      <c r="DRZ121" s="672"/>
      <c r="DSA121" s="672"/>
      <c r="DSB121" s="672"/>
      <c r="DSC121" s="672"/>
      <c r="DSD121" s="672"/>
      <c r="DSE121" s="672"/>
      <c r="DSF121" s="672"/>
      <c r="DSG121" s="672"/>
      <c r="DSH121" s="672"/>
      <c r="DSI121" s="672"/>
      <c r="DSJ121" s="672"/>
      <c r="DSK121" s="672"/>
      <c r="DSL121" s="672"/>
      <c r="DSM121" s="672"/>
      <c r="DSN121" s="672"/>
      <c r="DSO121" s="672"/>
      <c r="DSP121" s="672"/>
      <c r="DSQ121" s="672"/>
      <c r="DSR121" s="672"/>
      <c r="DSS121" s="672"/>
      <c r="DST121" s="672"/>
      <c r="DSU121" s="672"/>
      <c r="DSV121" s="672"/>
      <c r="DSW121" s="672"/>
      <c r="DSX121" s="672"/>
      <c r="DSY121" s="672"/>
      <c r="DSZ121" s="672"/>
      <c r="DTA121" s="672"/>
      <c r="DTB121" s="672"/>
      <c r="DTC121" s="672"/>
      <c r="DTD121" s="672"/>
      <c r="DTE121" s="672"/>
      <c r="DTF121" s="672"/>
      <c r="DTG121" s="672"/>
      <c r="DTH121" s="672"/>
      <c r="DTI121" s="672"/>
      <c r="DTJ121" s="672"/>
      <c r="DTK121" s="672"/>
      <c r="DTL121" s="672"/>
      <c r="DTM121" s="672"/>
      <c r="DTN121" s="672"/>
      <c r="DTO121" s="672"/>
      <c r="DTP121" s="672"/>
      <c r="DTQ121" s="672"/>
      <c r="DTR121" s="672"/>
      <c r="DTS121" s="672"/>
      <c r="DTT121" s="672"/>
      <c r="DTU121" s="672"/>
      <c r="DTV121" s="672"/>
      <c r="DTW121" s="672"/>
      <c r="DTX121" s="672"/>
      <c r="DTY121" s="672"/>
      <c r="DTZ121" s="672"/>
      <c r="DUA121" s="672"/>
      <c r="DUB121" s="672"/>
      <c r="DUC121" s="672"/>
      <c r="DUD121" s="672"/>
      <c r="DUE121" s="672"/>
      <c r="DUF121" s="672"/>
      <c r="DUG121" s="672"/>
      <c r="DUH121" s="672"/>
      <c r="DUI121" s="672"/>
      <c r="DUJ121" s="672"/>
      <c r="DUK121" s="672"/>
      <c r="DUL121" s="672"/>
      <c r="DUM121" s="672"/>
      <c r="DUN121" s="672"/>
      <c r="DUO121" s="672"/>
      <c r="DUP121" s="672"/>
      <c r="DUQ121" s="672"/>
      <c r="DUR121" s="672"/>
      <c r="DUS121" s="672"/>
      <c r="DUT121" s="672"/>
      <c r="DUU121" s="672"/>
      <c r="DUV121" s="672"/>
      <c r="DUW121" s="672"/>
      <c r="DUX121" s="672"/>
      <c r="DUY121" s="672"/>
      <c r="DUZ121" s="672"/>
      <c r="DVA121" s="672"/>
      <c r="DVB121" s="672"/>
      <c r="DVC121" s="672"/>
      <c r="DVD121" s="672"/>
      <c r="DVE121" s="672"/>
      <c r="DVF121" s="672"/>
      <c r="DVG121" s="672"/>
      <c r="DVH121" s="672"/>
      <c r="DVI121" s="672"/>
      <c r="DVJ121" s="672"/>
      <c r="DVK121" s="672"/>
      <c r="DVL121" s="672"/>
      <c r="DVM121" s="672"/>
      <c r="DVN121" s="672"/>
      <c r="DVO121" s="672"/>
      <c r="DVP121" s="672"/>
      <c r="DVQ121" s="672"/>
      <c r="DVR121" s="672"/>
      <c r="DVS121" s="672"/>
      <c r="DVT121" s="672"/>
      <c r="DVU121" s="672"/>
      <c r="DVV121" s="672"/>
      <c r="DVW121" s="672"/>
      <c r="DVX121" s="672"/>
      <c r="DVY121" s="672"/>
      <c r="DVZ121" s="672"/>
      <c r="DWA121" s="672"/>
      <c r="DWB121" s="672"/>
      <c r="DWC121" s="672"/>
      <c r="DWD121" s="672"/>
      <c r="DWE121" s="672"/>
      <c r="DWF121" s="672"/>
      <c r="DWG121" s="672"/>
      <c r="DWH121" s="672"/>
      <c r="DWI121" s="672"/>
      <c r="DWJ121" s="672"/>
      <c r="DWK121" s="672"/>
      <c r="DWL121" s="672"/>
      <c r="DWM121" s="672"/>
      <c r="DWN121" s="672"/>
      <c r="DWO121" s="672"/>
      <c r="DWP121" s="672"/>
      <c r="DWQ121" s="672"/>
      <c r="DWR121" s="672"/>
      <c r="DWS121" s="672"/>
      <c r="DWT121" s="672"/>
      <c r="DWU121" s="672"/>
      <c r="DWV121" s="672"/>
      <c r="DWW121" s="672"/>
      <c r="DWX121" s="672"/>
      <c r="DWY121" s="672"/>
      <c r="DWZ121" s="672"/>
      <c r="DXA121" s="672"/>
      <c r="DXB121" s="672"/>
      <c r="DXC121" s="672"/>
      <c r="DXD121" s="672"/>
      <c r="DXE121" s="672"/>
      <c r="DXF121" s="672"/>
      <c r="DXG121" s="672"/>
      <c r="DXH121" s="672"/>
      <c r="DXI121" s="672"/>
      <c r="DXJ121" s="672"/>
      <c r="DXK121" s="672"/>
      <c r="DXL121" s="672"/>
      <c r="DXM121" s="672"/>
      <c r="DXN121" s="672"/>
      <c r="DXO121" s="672"/>
      <c r="DXP121" s="672"/>
      <c r="DXQ121" s="672"/>
      <c r="DXR121" s="672"/>
      <c r="DXS121" s="672"/>
      <c r="DXT121" s="672"/>
      <c r="DXU121" s="672"/>
      <c r="DXV121" s="672"/>
      <c r="DXW121" s="672"/>
      <c r="DXX121" s="672"/>
      <c r="DXY121" s="672"/>
      <c r="DXZ121" s="672"/>
      <c r="DYA121" s="672"/>
      <c r="DYB121" s="672"/>
      <c r="DYC121" s="672"/>
      <c r="DYD121" s="672"/>
      <c r="DYE121" s="672"/>
      <c r="DYF121" s="672"/>
      <c r="DYG121" s="672"/>
      <c r="DYH121" s="672"/>
      <c r="DYI121" s="672"/>
      <c r="DYJ121" s="672"/>
      <c r="DYK121" s="672"/>
      <c r="DYL121" s="672"/>
      <c r="DYM121" s="672"/>
      <c r="DYN121" s="672"/>
      <c r="DYO121" s="672"/>
      <c r="DYP121" s="672"/>
      <c r="DYQ121" s="672"/>
      <c r="DYR121" s="672"/>
      <c r="DYS121" s="672"/>
      <c r="DYT121" s="672"/>
      <c r="DYU121" s="672"/>
      <c r="DYV121" s="672"/>
      <c r="DYW121" s="672"/>
      <c r="DYX121" s="672"/>
      <c r="DYY121" s="672"/>
      <c r="DYZ121" s="672"/>
      <c r="DZA121" s="672"/>
      <c r="DZB121" s="672"/>
      <c r="DZC121" s="672"/>
      <c r="DZD121" s="672"/>
      <c r="DZE121" s="672"/>
      <c r="DZF121" s="672"/>
      <c r="DZG121" s="672"/>
      <c r="DZH121" s="672"/>
      <c r="DZI121" s="672"/>
      <c r="DZJ121" s="672"/>
      <c r="DZK121" s="672"/>
      <c r="DZL121" s="672"/>
      <c r="DZM121" s="672"/>
      <c r="DZN121" s="672"/>
      <c r="DZO121" s="672"/>
      <c r="DZP121" s="672"/>
      <c r="DZQ121" s="672"/>
      <c r="DZR121" s="672"/>
      <c r="DZS121" s="672"/>
      <c r="DZT121" s="672"/>
      <c r="DZU121" s="672"/>
      <c r="DZV121" s="672"/>
      <c r="DZW121" s="672"/>
      <c r="DZX121" s="672"/>
      <c r="DZY121" s="672"/>
      <c r="DZZ121" s="672"/>
      <c r="EAA121" s="672"/>
      <c r="EAB121" s="672"/>
      <c r="EAC121" s="672"/>
      <c r="EAD121" s="672"/>
      <c r="EAE121" s="672"/>
      <c r="EAF121" s="672"/>
      <c r="EAG121" s="672"/>
      <c r="EAH121" s="672"/>
      <c r="EAI121" s="672"/>
      <c r="EAJ121" s="672"/>
      <c r="EAK121" s="672"/>
      <c r="EAL121" s="672"/>
      <c r="EAM121" s="672"/>
      <c r="EAN121" s="672"/>
      <c r="EAO121" s="672"/>
      <c r="EAP121" s="672"/>
      <c r="EAQ121" s="672"/>
      <c r="EAR121" s="672"/>
      <c r="EAS121" s="672"/>
      <c r="EAT121" s="672"/>
      <c r="EAU121" s="672"/>
      <c r="EAV121" s="672"/>
      <c r="EAW121" s="672"/>
      <c r="EAX121" s="672"/>
      <c r="EAY121" s="672"/>
      <c r="EAZ121" s="672"/>
      <c r="EBA121" s="672"/>
      <c r="EBB121" s="672"/>
      <c r="EBC121" s="672"/>
      <c r="EBD121" s="672"/>
      <c r="EBE121" s="672"/>
      <c r="EBF121" s="672"/>
      <c r="EBG121" s="672"/>
      <c r="EBH121" s="672"/>
      <c r="EBI121" s="672"/>
      <c r="EBJ121" s="672"/>
      <c r="EBK121" s="672"/>
      <c r="EBL121" s="672"/>
      <c r="EBM121" s="672"/>
      <c r="EBN121" s="672"/>
      <c r="EBO121" s="672"/>
      <c r="EBP121" s="672"/>
      <c r="EBQ121" s="672"/>
      <c r="EBR121" s="672"/>
      <c r="EBS121" s="672"/>
      <c r="EBT121" s="672"/>
      <c r="EBU121" s="672"/>
      <c r="EBV121" s="672"/>
      <c r="EBW121" s="672"/>
      <c r="EBX121" s="672"/>
      <c r="EBY121" s="672"/>
      <c r="EBZ121" s="672"/>
      <c r="ECA121" s="672"/>
      <c r="ECB121" s="672"/>
      <c r="ECC121" s="672"/>
      <c r="ECD121" s="672"/>
      <c r="ECE121" s="672"/>
      <c r="ECF121" s="672"/>
      <c r="ECG121" s="672"/>
      <c r="ECH121" s="672"/>
      <c r="ECI121" s="672"/>
      <c r="ECJ121" s="672"/>
      <c r="ECK121" s="672"/>
      <c r="ECL121" s="672"/>
      <c r="ECM121" s="672"/>
      <c r="ECN121" s="672"/>
      <c r="ECO121" s="672"/>
      <c r="ECP121" s="672"/>
      <c r="ECQ121" s="672"/>
      <c r="ECR121" s="672"/>
      <c r="ECS121" s="672"/>
      <c r="ECT121" s="672"/>
      <c r="ECU121" s="672"/>
      <c r="ECV121" s="672"/>
      <c r="ECW121" s="672"/>
      <c r="ECX121" s="672"/>
      <c r="ECY121" s="672"/>
      <c r="ECZ121" s="672"/>
      <c r="EDA121" s="672"/>
      <c r="EDB121" s="672"/>
      <c r="EDC121" s="672"/>
      <c r="EDD121" s="672"/>
      <c r="EDE121" s="672"/>
      <c r="EDF121" s="672"/>
      <c r="EDG121" s="672"/>
      <c r="EDH121" s="672"/>
      <c r="EDI121" s="672"/>
      <c r="EDJ121" s="672"/>
      <c r="EDK121" s="672"/>
      <c r="EDL121" s="672"/>
      <c r="EDM121" s="672"/>
      <c r="EDN121" s="672"/>
      <c r="EDO121" s="672"/>
      <c r="EDP121" s="672"/>
      <c r="EDQ121" s="672"/>
      <c r="EDR121" s="672"/>
      <c r="EDS121" s="672"/>
      <c r="EDT121" s="672"/>
      <c r="EDU121" s="672"/>
      <c r="EDV121" s="672"/>
      <c r="EDW121" s="672"/>
      <c r="EDX121" s="672"/>
      <c r="EDY121" s="672"/>
      <c r="EDZ121" s="672"/>
      <c r="EEA121" s="672"/>
      <c r="EEB121" s="672"/>
      <c r="EEC121" s="672"/>
      <c r="EED121" s="672"/>
      <c r="EEE121" s="672"/>
      <c r="EEF121" s="672"/>
      <c r="EEG121" s="672"/>
      <c r="EEH121" s="672"/>
      <c r="EEI121" s="672"/>
      <c r="EEJ121" s="672"/>
      <c r="EEK121" s="672"/>
      <c r="EEL121" s="672"/>
      <c r="EEM121" s="672"/>
      <c r="EEN121" s="672"/>
      <c r="EEO121" s="672"/>
      <c r="EEP121" s="672"/>
      <c r="EEQ121" s="672"/>
      <c r="EER121" s="672"/>
      <c r="EES121" s="672"/>
      <c r="EET121" s="672"/>
      <c r="EEU121" s="672"/>
      <c r="EEV121" s="672"/>
      <c r="EEW121" s="672"/>
      <c r="EEX121" s="672"/>
      <c r="EEY121" s="672"/>
      <c r="EEZ121" s="672"/>
      <c r="EFA121" s="672"/>
      <c r="EFB121" s="672"/>
      <c r="EFC121" s="672"/>
      <c r="EFD121" s="672"/>
      <c r="EFE121" s="672"/>
      <c r="EFF121" s="672"/>
      <c r="EFG121" s="672"/>
      <c r="EFH121" s="672"/>
      <c r="EFI121" s="672"/>
      <c r="EFJ121" s="672"/>
      <c r="EFK121" s="672"/>
      <c r="EFL121" s="672"/>
      <c r="EFM121" s="672"/>
      <c r="EFN121" s="672"/>
      <c r="EFO121" s="672"/>
      <c r="EFP121" s="672"/>
      <c r="EFQ121" s="672"/>
      <c r="EFR121" s="672"/>
      <c r="EFS121" s="672"/>
      <c r="EFT121" s="672"/>
      <c r="EFU121" s="672"/>
      <c r="EFV121" s="672"/>
      <c r="EFW121" s="672"/>
      <c r="EFX121" s="672"/>
      <c r="EFY121" s="672"/>
      <c r="EFZ121" s="672"/>
      <c r="EGA121" s="672"/>
      <c r="EGB121" s="672"/>
      <c r="EGC121" s="672"/>
      <c r="EGD121" s="672"/>
      <c r="EGE121" s="672"/>
      <c r="EGF121" s="672"/>
      <c r="EGG121" s="672"/>
      <c r="EGH121" s="672"/>
      <c r="EGI121" s="672"/>
      <c r="EGJ121" s="672"/>
      <c r="EGK121" s="672"/>
      <c r="EGL121" s="672"/>
      <c r="EGM121" s="672"/>
      <c r="EGN121" s="672"/>
      <c r="EGO121" s="672"/>
      <c r="EGP121" s="672"/>
      <c r="EGQ121" s="672"/>
      <c r="EGR121" s="672"/>
      <c r="EGS121" s="672"/>
      <c r="EGT121" s="672"/>
      <c r="EGU121" s="672"/>
      <c r="EGV121" s="672"/>
      <c r="EGW121" s="672"/>
      <c r="EGX121" s="672"/>
      <c r="EGY121" s="672"/>
      <c r="EGZ121" s="672"/>
      <c r="EHA121" s="672"/>
      <c r="EHB121" s="672"/>
      <c r="EHC121" s="672"/>
      <c r="EHD121" s="672"/>
      <c r="EHE121" s="672"/>
      <c r="EHF121" s="672"/>
      <c r="EHG121" s="672"/>
      <c r="EHH121" s="672"/>
      <c r="EHI121" s="672"/>
      <c r="EHJ121" s="672"/>
      <c r="EHK121" s="672"/>
      <c r="EHL121" s="672"/>
      <c r="EHM121" s="672"/>
      <c r="EHN121" s="672"/>
      <c r="EHO121" s="672"/>
      <c r="EHP121" s="672"/>
      <c r="EHQ121" s="672"/>
      <c r="EHR121" s="672"/>
      <c r="EHS121" s="672"/>
      <c r="EHT121" s="672"/>
      <c r="EHU121" s="672"/>
      <c r="EHV121" s="672"/>
      <c r="EHW121" s="672"/>
      <c r="EHX121" s="672"/>
      <c r="EHY121" s="672"/>
      <c r="EHZ121" s="672"/>
      <c r="EIA121" s="672"/>
      <c r="EIB121" s="672"/>
      <c r="EIC121" s="672"/>
      <c r="EID121" s="672"/>
      <c r="EIE121" s="672"/>
      <c r="EIF121" s="672"/>
      <c r="EIG121" s="672"/>
      <c r="EIH121" s="672"/>
      <c r="EII121" s="672"/>
      <c r="EIJ121" s="672"/>
      <c r="EIK121" s="672"/>
      <c r="EIL121" s="672"/>
      <c r="EIM121" s="672"/>
      <c r="EIN121" s="672"/>
      <c r="EIO121" s="672"/>
      <c r="EIP121" s="672"/>
      <c r="EIQ121" s="672"/>
      <c r="EIR121" s="672"/>
      <c r="EIS121" s="672"/>
      <c r="EIT121" s="672"/>
      <c r="EIU121" s="672"/>
      <c r="EIV121" s="672"/>
      <c r="EIW121" s="672"/>
      <c r="EIX121" s="672"/>
      <c r="EIY121" s="672"/>
      <c r="EIZ121" s="672"/>
      <c r="EJA121" s="672"/>
      <c r="EJB121" s="672"/>
      <c r="EJC121" s="672"/>
      <c r="EJD121" s="672"/>
      <c r="EJE121" s="672"/>
      <c r="EJF121" s="672"/>
      <c r="EJG121" s="672"/>
      <c r="EJH121" s="672"/>
      <c r="EJI121" s="672"/>
      <c r="EJJ121" s="672"/>
      <c r="EJK121" s="672"/>
      <c r="EJL121" s="672"/>
      <c r="EJM121" s="672"/>
      <c r="EJN121" s="672"/>
      <c r="EJO121" s="672"/>
      <c r="EJP121" s="672"/>
      <c r="EJQ121" s="672"/>
      <c r="EJR121" s="672"/>
      <c r="EJS121" s="672"/>
      <c r="EJT121" s="672"/>
      <c r="EJU121" s="672"/>
      <c r="EJV121" s="672"/>
      <c r="EJW121" s="672"/>
      <c r="EJX121" s="672"/>
      <c r="EJY121" s="672"/>
      <c r="EJZ121" s="672"/>
      <c r="EKA121" s="672"/>
      <c r="EKB121" s="672"/>
      <c r="EKC121" s="672"/>
      <c r="EKD121" s="672"/>
      <c r="EKE121" s="672"/>
      <c r="EKF121" s="672"/>
      <c r="EKG121" s="672"/>
      <c r="EKH121" s="672"/>
      <c r="EKI121" s="672"/>
      <c r="EKJ121" s="672"/>
      <c r="EKK121" s="672"/>
      <c r="EKL121" s="672"/>
      <c r="EKM121" s="672"/>
      <c r="EKN121" s="672"/>
      <c r="EKO121" s="672"/>
      <c r="EKP121" s="672"/>
      <c r="EKQ121" s="672"/>
      <c r="EKR121" s="672"/>
      <c r="EKS121" s="672"/>
      <c r="EKT121" s="672"/>
      <c r="EKU121" s="672"/>
      <c r="EKV121" s="672"/>
      <c r="EKW121" s="672"/>
      <c r="EKX121" s="672"/>
      <c r="EKY121" s="672"/>
      <c r="EKZ121" s="672"/>
      <c r="ELA121" s="672"/>
      <c r="ELB121" s="672"/>
      <c r="ELC121" s="672"/>
      <c r="ELD121" s="672"/>
      <c r="ELE121" s="672"/>
      <c r="ELF121" s="672"/>
      <c r="ELG121" s="672"/>
      <c r="ELH121" s="672"/>
      <c r="ELI121" s="672"/>
      <c r="ELJ121" s="672"/>
      <c r="ELK121" s="672"/>
      <c r="ELL121" s="672"/>
      <c r="ELM121" s="672"/>
      <c r="ELN121" s="672"/>
      <c r="ELO121" s="672"/>
      <c r="ELP121" s="672"/>
      <c r="ELQ121" s="672"/>
      <c r="ELR121" s="672"/>
      <c r="ELS121" s="672"/>
      <c r="ELT121" s="672"/>
      <c r="ELU121" s="672"/>
      <c r="ELV121" s="672"/>
      <c r="ELW121" s="672"/>
      <c r="ELX121" s="672"/>
      <c r="ELY121" s="672"/>
      <c r="ELZ121" s="672"/>
      <c r="EMA121" s="672"/>
      <c r="EMB121" s="672"/>
      <c r="EMC121" s="672"/>
      <c r="EMD121" s="672"/>
      <c r="EME121" s="672"/>
      <c r="EMF121" s="672"/>
      <c r="EMG121" s="672"/>
      <c r="EMH121" s="672"/>
      <c r="EMI121" s="672"/>
      <c r="EMJ121" s="672"/>
      <c r="EMK121" s="672"/>
      <c r="EML121" s="672"/>
      <c r="EMM121" s="672"/>
      <c r="EMN121" s="672"/>
      <c r="EMO121" s="672"/>
      <c r="EMP121" s="672"/>
      <c r="EMQ121" s="672"/>
      <c r="EMR121" s="672"/>
      <c r="EMS121" s="672"/>
      <c r="EMT121" s="672"/>
      <c r="EMU121" s="672"/>
      <c r="EMV121" s="672"/>
      <c r="EMW121" s="672"/>
      <c r="EMX121" s="672"/>
      <c r="EMY121" s="672"/>
      <c r="EMZ121" s="672"/>
      <c r="ENA121" s="672"/>
      <c r="ENB121" s="672"/>
      <c r="ENC121" s="672"/>
      <c r="END121" s="672"/>
      <c r="ENE121" s="672"/>
      <c r="ENF121" s="672"/>
      <c r="ENG121" s="672"/>
      <c r="ENH121" s="672"/>
      <c r="ENI121" s="672"/>
      <c r="ENJ121" s="672"/>
      <c r="ENK121" s="672"/>
      <c r="ENL121" s="672"/>
      <c r="ENM121" s="672"/>
      <c r="ENN121" s="672"/>
      <c r="ENO121" s="672"/>
      <c r="ENP121" s="672"/>
      <c r="ENQ121" s="672"/>
      <c r="ENR121" s="672"/>
      <c r="ENS121" s="672"/>
      <c r="ENT121" s="672"/>
      <c r="ENU121" s="672"/>
      <c r="ENV121" s="672"/>
      <c r="ENW121" s="672"/>
      <c r="ENX121" s="672"/>
      <c r="ENY121" s="672"/>
      <c r="ENZ121" s="672"/>
      <c r="EOA121" s="672"/>
      <c r="EOB121" s="672"/>
      <c r="EOC121" s="672"/>
      <c r="EOD121" s="672"/>
      <c r="EOE121" s="672"/>
      <c r="EOF121" s="672"/>
      <c r="EOG121" s="672"/>
      <c r="EOH121" s="672"/>
      <c r="EOI121" s="672"/>
      <c r="EOJ121" s="672"/>
      <c r="EOK121" s="672"/>
      <c r="EOL121" s="672"/>
      <c r="EOM121" s="672"/>
      <c r="EON121" s="672"/>
      <c r="EOO121" s="672"/>
      <c r="EOP121" s="672"/>
      <c r="EOQ121" s="672"/>
      <c r="EOR121" s="672"/>
      <c r="EOS121" s="672"/>
      <c r="EOT121" s="672"/>
      <c r="EOU121" s="672"/>
      <c r="EOV121" s="672"/>
      <c r="EOW121" s="672"/>
      <c r="EOX121" s="672"/>
      <c r="EOY121" s="672"/>
      <c r="EOZ121" s="672"/>
      <c r="EPA121" s="672"/>
      <c r="EPB121" s="672"/>
      <c r="EPC121" s="672"/>
      <c r="EPD121" s="672"/>
      <c r="EPE121" s="672"/>
      <c r="EPF121" s="672"/>
      <c r="EPG121" s="672"/>
      <c r="EPH121" s="672"/>
      <c r="EPI121" s="672"/>
      <c r="EPJ121" s="672"/>
      <c r="EPK121" s="672"/>
      <c r="EPL121" s="672"/>
      <c r="EPM121" s="672"/>
      <c r="EPN121" s="672"/>
      <c r="EPO121" s="672"/>
      <c r="EPP121" s="672"/>
      <c r="EPQ121" s="672"/>
      <c r="EPR121" s="672"/>
      <c r="EPS121" s="672"/>
      <c r="EPT121" s="672"/>
      <c r="EPU121" s="672"/>
      <c r="EPV121" s="672"/>
      <c r="EPW121" s="672"/>
      <c r="EPX121" s="672"/>
      <c r="EPY121" s="672"/>
      <c r="EPZ121" s="672"/>
      <c r="EQA121" s="672"/>
      <c r="EQB121" s="672"/>
      <c r="EQC121" s="672"/>
      <c r="EQD121" s="672"/>
      <c r="EQE121" s="672"/>
      <c r="EQF121" s="672"/>
      <c r="EQG121" s="672"/>
      <c r="EQH121" s="672"/>
      <c r="EQI121" s="672"/>
      <c r="EQJ121" s="672"/>
      <c r="EQK121" s="672"/>
      <c r="EQL121" s="672"/>
      <c r="EQM121" s="672"/>
      <c r="EQN121" s="672"/>
      <c r="EQO121" s="672"/>
      <c r="EQP121" s="672"/>
      <c r="EQQ121" s="672"/>
      <c r="EQR121" s="672"/>
      <c r="EQS121" s="672"/>
      <c r="EQT121" s="672"/>
      <c r="EQU121" s="672"/>
      <c r="EQV121" s="672"/>
      <c r="EQW121" s="672"/>
      <c r="EQX121" s="672"/>
      <c r="EQY121" s="672"/>
      <c r="EQZ121" s="672"/>
      <c r="ERA121" s="672"/>
      <c r="ERB121" s="672"/>
      <c r="ERC121" s="672"/>
      <c r="ERD121" s="672"/>
      <c r="ERE121" s="672"/>
      <c r="ERF121" s="672"/>
      <c r="ERG121" s="672"/>
      <c r="ERH121" s="672"/>
      <c r="ERI121" s="672"/>
      <c r="ERJ121" s="672"/>
      <c r="ERK121" s="672"/>
      <c r="ERL121" s="672"/>
      <c r="ERM121" s="672"/>
      <c r="ERN121" s="672"/>
      <c r="ERO121" s="672"/>
      <c r="ERP121" s="672"/>
      <c r="ERQ121" s="672"/>
      <c r="ERR121" s="672"/>
      <c r="ERS121" s="672"/>
      <c r="ERT121" s="672"/>
      <c r="ERU121" s="672"/>
      <c r="ERV121" s="672"/>
      <c r="ERW121" s="672"/>
      <c r="ERX121" s="672"/>
      <c r="ERY121" s="672"/>
      <c r="ERZ121" s="672"/>
      <c r="ESA121" s="672"/>
      <c r="ESB121" s="672"/>
      <c r="ESC121" s="672"/>
      <c r="ESD121" s="672"/>
      <c r="ESE121" s="672"/>
      <c r="ESF121" s="672"/>
      <c r="ESG121" s="672"/>
      <c r="ESH121" s="672"/>
      <c r="ESI121" s="672"/>
      <c r="ESJ121" s="672"/>
      <c r="ESK121" s="672"/>
      <c r="ESL121" s="672"/>
      <c r="ESM121" s="672"/>
      <c r="ESN121" s="672"/>
      <c r="ESO121" s="672"/>
      <c r="ESP121" s="672"/>
      <c r="ESQ121" s="672"/>
      <c r="ESR121" s="672"/>
      <c r="ESS121" s="672"/>
      <c r="EST121" s="672"/>
      <c r="ESU121" s="672"/>
      <c r="ESV121" s="672"/>
      <c r="ESW121" s="672"/>
      <c r="ESX121" s="672"/>
      <c r="ESY121" s="672"/>
      <c r="ESZ121" s="672"/>
      <c r="ETA121" s="672"/>
      <c r="ETB121" s="672"/>
      <c r="ETC121" s="672"/>
      <c r="ETD121" s="672"/>
      <c r="ETE121" s="672"/>
      <c r="ETF121" s="672"/>
      <c r="ETG121" s="672"/>
      <c r="ETH121" s="672"/>
      <c r="ETI121" s="672"/>
      <c r="ETJ121" s="672"/>
      <c r="ETK121" s="672"/>
      <c r="ETL121" s="672"/>
      <c r="ETM121" s="672"/>
      <c r="ETN121" s="672"/>
      <c r="ETO121" s="672"/>
      <c r="ETP121" s="672"/>
      <c r="ETQ121" s="672"/>
      <c r="ETR121" s="672"/>
      <c r="ETS121" s="672"/>
      <c r="ETT121" s="672"/>
      <c r="ETU121" s="672"/>
      <c r="ETV121" s="672"/>
      <c r="ETW121" s="672"/>
      <c r="ETX121" s="672"/>
      <c r="ETY121" s="672"/>
      <c r="ETZ121" s="672"/>
      <c r="EUA121" s="672"/>
      <c r="EUB121" s="672"/>
      <c r="EUC121" s="672"/>
      <c r="EUD121" s="672"/>
      <c r="EUE121" s="672"/>
      <c r="EUF121" s="672"/>
      <c r="EUG121" s="672"/>
      <c r="EUH121" s="672"/>
      <c r="EUI121" s="672"/>
      <c r="EUJ121" s="672"/>
      <c r="EUK121" s="672"/>
      <c r="EUL121" s="672"/>
      <c r="EUM121" s="672"/>
      <c r="EUN121" s="672"/>
      <c r="EUO121" s="672"/>
      <c r="EUP121" s="672"/>
      <c r="EUQ121" s="672"/>
      <c r="EUR121" s="672"/>
      <c r="EUS121" s="672"/>
      <c r="EUT121" s="672"/>
      <c r="EUU121" s="672"/>
      <c r="EUV121" s="672"/>
      <c r="EUW121" s="672"/>
      <c r="EUX121" s="672"/>
      <c r="EUY121" s="672"/>
      <c r="EUZ121" s="672"/>
      <c r="EVA121" s="672"/>
      <c r="EVB121" s="672"/>
      <c r="EVC121" s="672"/>
      <c r="EVD121" s="672"/>
      <c r="EVE121" s="672"/>
      <c r="EVF121" s="672"/>
      <c r="EVG121" s="672"/>
      <c r="EVH121" s="672"/>
      <c r="EVI121" s="672"/>
      <c r="EVJ121" s="672"/>
      <c r="EVK121" s="672"/>
      <c r="EVL121" s="672"/>
      <c r="EVM121" s="672"/>
      <c r="EVN121" s="672"/>
      <c r="EVO121" s="672"/>
      <c r="EVP121" s="672"/>
      <c r="EVQ121" s="672"/>
      <c r="EVR121" s="672"/>
      <c r="EVS121" s="672"/>
      <c r="EVT121" s="672"/>
      <c r="EVU121" s="672"/>
      <c r="EVV121" s="672"/>
      <c r="EVW121" s="672"/>
      <c r="EVX121" s="672"/>
      <c r="EVY121" s="672"/>
      <c r="EVZ121" s="672"/>
      <c r="EWA121" s="672"/>
      <c r="EWB121" s="672"/>
      <c r="EWC121" s="672"/>
      <c r="EWD121" s="672"/>
      <c r="EWE121" s="672"/>
      <c r="EWF121" s="672"/>
      <c r="EWG121" s="672"/>
      <c r="EWH121" s="672"/>
      <c r="EWI121" s="672"/>
      <c r="EWJ121" s="672"/>
      <c r="EWK121" s="672"/>
      <c r="EWL121" s="672"/>
      <c r="EWM121" s="672"/>
      <c r="EWN121" s="672"/>
      <c r="EWO121" s="672"/>
      <c r="EWP121" s="672"/>
      <c r="EWQ121" s="672"/>
      <c r="EWR121" s="672"/>
      <c r="EWS121" s="672"/>
      <c r="EWT121" s="672"/>
      <c r="EWU121" s="672"/>
      <c r="EWV121" s="672"/>
      <c r="EWW121" s="672"/>
      <c r="EWX121" s="672"/>
      <c r="EWY121" s="672"/>
      <c r="EWZ121" s="672"/>
      <c r="EXA121" s="672"/>
      <c r="EXB121" s="672"/>
      <c r="EXC121" s="672"/>
      <c r="EXD121" s="672"/>
      <c r="EXE121" s="672"/>
      <c r="EXF121" s="672"/>
      <c r="EXG121" s="672"/>
      <c r="EXH121" s="672"/>
      <c r="EXI121" s="672"/>
      <c r="EXJ121" s="672"/>
      <c r="EXK121" s="672"/>
      <c r="EXL121" s="672"/>
      <c r="EXM121" s="672"/>
      <c r="EXN121" s="672"/>
      <c r="EXO121" s="672"/>
      <c r="EXP121" s="672"/>
      <c r="EXQ121" s="672"/>
      <c r="EXR121" s="672"/>
      <c r="EXS121" s="672"/>
      <c r="EXT121" s="672"/>
      <c r="EXU121" s="672"/>
      <c r="EXV121" s="672"/>
      <c r="EXW121" s="672"/>
      <c r="EXX121" s="672"/>
      <c r="EXY121" s="672"/>
      <c r="EXZ121" s="672"/>
      <c r="EYA121" s="672"/>
      <c r="EYB121" s="672"/>
      <c r="EYC121" s="672"/>
      <c r="EYD121" s="672"/>
      <c r="EYE121" s="672"/>
      <c r="EYF121" s="672"/>
      <c r="EYG121" s="672"/>
      <c r="EYH121" s="672"/>
      <c r="EYI121" s="672"/>
      <c r="EYJ121" s="672"/>
      <c r="EYK121" s="672"/>
      <c r="EYL121" s="672"/>
      <c r="EYM121" s="672"/>
      <c r="EYN121" s="672"/>
      <c r="EYO121" s="672"/>
      <c r="EYP121" s="672"/>
      <c r="EYQ121" s="672"/>
      <c r="EYR121" s="672"/>
      <c r="EYS121" s="672"/>
      <c r="EYT121" s="672"/>
      <c r="EYU121" s="672"/>
      <c r="EYV121" s="672"/>
      <c r="EYW121" s="672"/>
      <c r="EYX121" s="672"/>
      <c r="EYY121" s="672"/>
      <c r="EYZ121" s="672"/>
      <c r="EZA121" s="672"/>
      <c r="EZB121" s="672"/>
      <c r="EZC121" s="672"/>
      <c r="EZD121" s="672"/>
      <c r="EZE121" s="672"/>
      <c r="EZF121" s="672"/>
      <c r="EZG121" s="672"/>
      <c r="EZH121" s="672"/>
      <c r="EZI121" s="672"/>
      <c r="EZJ121" s="672"/>
      <c r="EZK121" s="672"/>
      <c r="EZL121" s="672"/>
      <c r="EZM121" s="672"/>
      <c r="EZN121" s="672"/>
      <c r="EZO121" s="672"/>
      <c r="EZP121" s="672"/>
      <c r="EZQ121" s="672"/>
      <c r="EZR121" s="672"/>
      <c r="EZS121" s="672"/>
      <c r="EZT121" s="672"/>
      <c r="EZU121" s="672"/>
      <c r="EZV121" s="672"/>
      <c r="EZW121" s="672"/>
      <c r="EZX121" s="672"/>
      <c r="EZY121" s="672"/>
      <c r="EZZ121" s="672"/>
      <c r="FAA121" s="672"/>
      <c r="FAB121" s="672"/>
      <c r="FAC121" s="672"/>
      <c r="FAD121" s="672"/>
      <c r="FAE121" s="672"/>
      <c r="FAF121" s="672"/>
      <c r="FAG121" s="672"/>
      <c r="FAH121" s="672"/>
      <c r="FAI121" s="672"/>
      <c r="FAJ121" s="672"/>
      <c r="FAK121" s="672"/>
      <c r="FAL121" s="672"/>
      <c r="FAM121" s="672"/>
      <c r="FAN121" s="672"/>
      <c r="FAO121" s="672"/>
      <c r="FAP121" s="672"/>
      <c r="FAQ121" s="672"/>
      <c r="FAR121" s="672"/>
      <c r="FAS121" s="672"/>
      <c r="FAT121" s="672"/>
      <c r="FAU121" s="672"/>
      <c r="FAV121" s="672"/>
      <c r="FAW121" s="672"/>
      <c r="FAX121" s="672"/>
      <c r="FAY121" s="672"/>
      <c r="FAZ121" s="672"/>
      <c r="FBA121" s="672"/>
      <c r="FBB121" s="672"/>
      <c r="FBC121" s="672"/>
      <c r="FBD121" s="672"/>
      <c r="FBE121" s="672"/>
      <c r="FBF121" s="672"/>
      <c r="FBG121" s="672"/>
      <c r="FBH121" s="672"/>
      <c r="FBI121" s="672"/>
      <c r="FBJ121" s="672"/>
      <c r="FBK121" s="672"/>
      <c r="FBL121" s="672"/>
      <c r="FBM121" s="672"/>
      <c r="FBN121" s="672"/>
      <c r="FBO121" s="672"/>
      <c r="FBP121" s="672"/>
      <c r="FBQ121" s="672"/>
      <c r="FBR121" s="672"/>
      <c r="FBS121" s="672"/>
      <c r="FBT121" s="672"/>
      <c r="FBU121" s="672"/>
      <c r="FBV121" s="672"/>
      <c r="FBW121" s="672"/>
      <c r="FBX121" s="672"/>
      <c r="FBY121" s="672"/>
      <c r="FBZ121" s="672"/>
      <c r="FCA121" s="672"/>
      <c r="FCB121" s="672"/>
      <c r="FCC121" s="672"/>
      <c r="FCD121" s="672"/>
      <c r="FCE121" s="672"/>
      <c r="FCF121" s="672"/>
      <c r="FCG121" s="672"/>
      <c r="FCH121" s="672"/>
      <c r="FCI121" s="672"/>
      <c r="FCJ121" s="672"/>
      <c r="FCK121" s="672"/>
      <c r="FCL121" s="672"/>
      <c r="FCM121" s="672"/>
      <c r="FCN121" s="672"/>
      <c r="FCO121" s="672"/>
      <c r="FCP121" s="672"/>
      <c r="FCQ121" s="672"/>
      <c r="FCR121" s="672"/>
      <c r="FCS121" s="672"/>
      <c r="FCT121" s="672"/>
      <c r="FCU121" s="672"/>
      <c r="FCV121" s="672"/>
      <c r="FCW121" s="672"/>
      <c r="FCX121" s="672"/>
      <c r="FCY121" s="672"/>
      <c r="FCZ121" s="672"/>
      <c r="FDA121" s="672"/>
      <c r="FDB121" s="672"/>
      <c r="FDC121" s="672"/>
      <c r="FDD121" s="672"/>
      <c r="FDE121" s="672"/>
      <c r="FDF121" s="672"/>
      <c r="FDG121" s="672"/>
      <c r="FDH121" s="672"/>
      <c r="FDI121" s="672"/>
      <c r="FDJ121" s="672"/>
      <c r="FDK121" s="672"/>
      <c r="FDL121" s="672"/>
      <c r="FDM121" s="672"/>
      <c r="FDN121" s="672"/>
      <c r="FDO121" s="672"/>
      <c r="FDP121" s="672"/>
      <c r="FDQ121" s="672"/>
      <c r="FDR121" s="672"/>
      <c r="FDS121" s="672"/>
      <c r="FDT121" s="672"/>
      <c r="FDU121" s="672"/>
      <c r="FDV121" s="672"/>
      <c r="FDW121" s="672"/>
      <c r="FDX121" s="672"/>
      <c r="FDY121" s="672"/>
      <c r="FDZ121" s="672"/>
      <c r="FEA121" s="672"/>
      <c r="FEB121" s="672"/>
      <c r="FEC121" s="672"/>
      <c r="FED121" s="672"/>
      <c r="FEE121" s="672"/>
      <c r="FEF121" s="672"/>
      <c r="FEG121" s="672"/>
      <c r="FEH121" s="672"/>
      <c r="FEI121" s="672"/>
      <c r="FEJ121" s="672"/>
      <c r="FEK121" s="672"/>
      <c r="FEL121" s="672"/>
      <c r="FEM121" s="672"/>
      <c r="FEN121" s="672"/>
      <c r="FEO121" s="672"/>
      <c r="FEP121" s="672"/>
      <c r="FEQ121" s="672"/>
      <c r="FER121" s="672"/>
      <c r="FES121" s="672"/>
      <c r="FET121" s="672"/>
      <c r="FEU121" s="672"/>
      <c r="FEV121" s="672"/>
      <c r="FEW121" s="672"/>
      <c r="FEX121" s="672"/>
      <c r="FEY121" s="672"/>
      <c r="FEZ121" s="672"/>
      <c r="FFA121" s="672"/>
      <c r="FFB121" s="672"/>
      <c r="FFC121" s="672"/>
      <c r="FFD121" s="672"/>
      <c r="FFE121" s="672"/>
      <c r="FFF121" s="672"/>
      <c r="FFG121" s="672"/>
      <c r="FFH121" s="672"/>
      <c r="FFI121" s="672"/>
      <c r="FFJ121" s="672"/>
      <c r="FFK121" s="672"/>
      <c r="FFL121" s="672"/>
      <c r="FFM121" s="672"/>
      <c r="FFN121" s="672"/>
      <c r="FFO121" s="672"/>
      <c r="FFP121" s="672"/>
      <c r="FFQ121" s="672"/>
      <c r="FFR121" s="672"/>
      <c r="FFS121" s="672"/>
      <c r="FFT121" s="672"/>
      <c r="FFU121" s="672"/>
      <c r="FFV121" s="672"/>
      <c r="FFW121" s="672"/>
      <c r="FFX121" s="672"/>
      <c r="FFY121" s="672"/>
      <c r="FFZ121" s="672"/>
      <c r="FGA121" s="672"/>
      <c r="FGB121" s="672"/>
      <c r="FGC121" s="672"/>
      <c r="FGD121" s="672"/>
      <c r="FGE121" s="672"/>
      <c r="FGF121" s="672"/>
      <c r="FGG121" s="672"/>
      <c r="FGH121" s="672"/>
      <c r="FGI121" s="672"/>
      <c r="FGJ121" s="672"/>
      <c r="FGK121" s="672"/>
      <c r="FGL121" s="672"/>
      <c r="FGM121" s="672"/>
      <c r="FGN121" s="672"/>
      <c r="FGO121" s="672"/>
      <c r="FGP121" s="672"/>
      <c r="FGQ121" s="672"/>
      <c r="FGR121" s="672"/>
      <c r="FGS121" s="672"/>
      <c r="FGT121" s="672"/>
      <c r="FGU121" s="672"/>
      <c r="FGV121" s="672"/>
      <c r="FGW121" s="672"/>
      <c r="FGX121" s="672"/>
      <c r="FGY121" s="672"/>
      <c r="FGZ121" s="672"/>
      <c r="FHA121" s="672"/>
      <c r="FHB121" s="672"/>
      <c r="FHC121" s="672"/>
      <c r="FHD121" s="672"/>
      <c r="FHE121" s="672"/>
      <c r="FHF121" s="672"/>
      <c r="FHG121" s="672"/>
      <c r="FHH121" s="672"/>
      <c r="FHI121" s="672"/>
      <c r="FHJ121" s="672"/>
      <c r="FHK121" s="672"/>
      <c r="FHL121" s="672"/>
      <c r="FHM121" s="672"/>
      <c r="FHN121" s="672"/>
      <c r="FHO121" s="672"/>
      <c r="FHP121" s="672"/>
      <c r="FHQ121" s="672"/>
      <c r="FHR121" s="672"/>
      <c r="FHS121" s="672"/>
      <c r="FHT121" s="672"/>
      <c r="FHU121" s="672"/>
      <c r="FHV121" s="672"/>
      <c r="FHW121" s="672"/>
      <c r="FHX121" s="672"/>
      <c r="FHY121" s="672"/>
      <c r="FHZ121" s="672"/>
      <c r="FIA121" s="672"/>
      <c r="FIB121" s="672"/>
      <c r="FIC121" s="672"/>
      <c r="FID121" s="672"/>
      <c r="FIE121" s="672"/>
      <c r="FIF121" s="672"/>
      <c r="FIG121" s="672"/>
      <c r="FIH121" s="672"/>
      <c r="FII121" s="672"/>
      <c r="FIJ121" s="672"/>
      <c r="FIK121" s="672"/>
      <c r="FIL121" s="672"/>
      <c r="FIM121" s="672"/>
      <c r="FIN121" s="672"/>
      <c r="FIO121" s="672"/>
      <c r="FIP121" s="672"/>
      <c r="FIQ121" s="672"/>
      <c r="FIR121" s="672"/>
      <c r="FIS121" s="672"/>
      <c r="FIT121" s="672"/>
      <c r="FIU121" s="672"/>
      <c r="FIV121" s="672"/>
      <c r="FIW121" s="672"/>
      <c r="FIX121" s="672"/>
      <c r="FIY121" s="672"/>
      <c r="FIZ121" s="672"/>
      <c r="FJA121" s="672"/>
      <c r="FJB121" s="672"/>
      <c r="FJC121" s="672"/>
      <c r="FJD121" s="672"/>
      <c r="FJE121" s="672"/>
      <c r="FJF121" s="672"/>
      <c r="FJG121" s="672"/>
      <c r="FJH121" s="672"/>
      <c r="FJI121" s="672"/>
      <c r="FJJ121" s="672"/>
      <c r="FJK121" s="672"/>
      <c r="FJL121" s="672"/>
      <c r="FJM121" s="672"/>
      <c r="FJN121" s="672"/>
      <c r="FJO121" s="672"/>
      <c r="FJP121" s="672"/>
      <c r="FJQ121" s="672"/>
      <c r="FJR121" s="672"/>
      <c r="FJS121" s="672"/>
      <c r="FJT121" s="672"/>
      <c r="FJU121" s="672"/>
      <c r="FJV121" s="672"/>
      <c r="FJW121" s="672"/>
      <c r="FJX121" s="672"/>
      <c r="FJY121" s="672"/>
      <c r="FJZ121" s="672"/>
      <c r="FKA121" s="672"/>
      <c r="FKB121" s="672"/>
      <c r="FKC121" s="672"/>
      <c r="FKD121" s="672"/>
      <c r="FKE121" s="672"/>
      <c r="FKF121" s="672"/>
      <c r="FKG121" s="672"/>
      <c r="FKH121" s="672"/>
      <c r="FKI121" s="672"/>
      <c r="FKJ121" s="672"/>
      <c r="FKK121" s="672"/>
      <c r="FKL121" s="672"/>
      <c r="FKM121" s="672"/>
      <c r="FKN121" s="672"/>
      <c r="FKO121" s="672"/>
      <c r="FKP121" s="672"/>
      <c r="FKQ121" s="672"/>
      <c r="FKR121" s="672"/>
      <c r="FKS121" s="672"/>
      <c r="FKT121" s="672"/>
      <c r="FKU121" s="672"/>
      <c r="FKV121" s="672"/>
      <c r="FKW121" s="672"/>
      <c r="FKX121" s="672"/>
      <c r="FKY121" s="672"/>
      <c r="FKZ121" s="672"/>
      <c r="FLA121" s="672"/>
      <c r="FLB121" s="672"/>
      <c r="FLC121" s="672"/>
      <c r="FLD121" s="672"/>
      <c r="FLE121" s="672"/>
      <c r="FLF121" s="672"/>
      <c r="FLG121" s="672"/>
      <c r="FLH121" s="672"/>
      <c r="FLI121" s="672"/>
      <c r="FLJ121" s="672"/>
      <c r="FLK121" s="672"/>
      <c r="FLL121" s="672"/>
      <c r="FLM121" s="672"/>
      <c r="FLN121" s="672"/>
      <c r="FLO121" s="672"/>
      <c r="FLP121" s="672"/>
      <c r="FLQ121" s="672"/>
      <c r="FLR121" s="672"/>
      <c r="FLS121" s="672"/>
      <c r="FLT121" s="672"/>
      <c r="FLU121" s="672"/>
      <c r="FLV121" s="672"/>
      <c r="FLW121" s="672"/>
      <c r="FLX121" s="672"/>
      <c r="FLY121" s="672"/>
      <c r="FLZ121" s="672"/>
      <c r="FMA121" s="672"/>
      <c r="FMB121" s="672"/>
      <c r="FMC121" s="672"/>
      <c r="FMD121" s="672"/>
      <c r="FME121" s="672"/>
      <c r="FMF121" s="672"/>
      <c r="FMG121" s="672"/>
      <c r="FMH121" s="672"/>
      <c r="FMI121" s="672"/>
      <c r="FMJ121" s="672"/>
      <c r="FMK121" s="672"/>
      <c r="FML121" s="672"/>
      <c r="FMM121" s="672"/>
      <c r="FMN121" s="672"/>
      <c r="FMO121" s="672"/>
      <c r="FMP121" s="672"/>
      <c r="FMQ121" s="672"/>
      <c r="FMR121" s="672"/>
      <c r="FMS121" s="672"/>
      <c r="FMT121" s="672"/>
      <c r="FMU121" s="672"/>
      <c r="FMV121" s="672"/>
      <c r="FMW121" s="672"/>
      <c r="FMX121" s="672"/>
      <c r="FMY121" s="672"/>
      <c r="FMZ121" s="672"/>
      <c r="FNA121" s="672"/>
      <c r="FNB121" s="672"/>
      <c r="FNC121" s="672"/>
      <c r="FND121" s="672"/>
      <c r="FNE121" s="672"/>
      <c r="FNF121" s="672"/>
      <c r="FNG121" s="672"/>
      <c r="FNH121" s="672"/>
      <c r="FNI121" s="672"/>
      <c r="FNJ121" s="672"/>
      <c r="FNK121" s="672"/>
      <c r="FNL121" s="672"/>
      <c r="FNM121" s="672"/>
      <c r="FNN121" s="672"/>
      <c r="FNO121" s="672"/>
      <c r="FNP121" s="672"/>
      <c r="FNQ121" s="672"/>
      <c r="FNR121" s="672"/>
      <c r="FNS121" s="672"/>
      <c r="FNT121" s="672"/>
      <c r="FNU121" s="672"/>
      <c r="FNV121" s="672"/>
      <c r="FNW121" s="672"/>
      <c r="FNX121" s="672"/>
      <c r="FNY121" s="672"/>
      <c r="FNZ121" s="672"/>
      <c r="FOA121" s="672"/>
      <c r="FOB121" s="672"/>
      <c r="FOC121" s="672"/>
      <c r="FOD121" s="672"/>
      <c r="FOE121" s="672"/>
      <c r="FOF121" s="672"/>
      <c r="FOG121" s="672"/>
      <c r="FOH121" s="672"/>
      <c r="FOI121" s="672"/>
      <c r="FOJ121" s="672"/>
      <c r="FOK121" s="672"/>
      <c r="FOL121" s="672"/>
      <c r="FOM121" s="672"/>
      <c r="FON121" s="672"/>
      <c r="FOO121" s="672"/>
      <c r="FOP121" s="672"/>
      <c r="FOQ121" s="672"/>
      <c r="FOR121" s="672"/>
      <c r="FOS121" s="672"/>
      <c r="FOT121" s="672"/>
      <c r="FOU121" s="672"/>
      <c r="FOV121" s="672"/>
      <c r="FOW121" s="672"/>
      <c r="FOX121" s="672"/>
      <c r="FOY121" s="672"/>
      <c r="FOZ121" s="672"/>
      <c r="FPA121" s="672"/>
      <c r="FPB121" s="672"/>
      <c r="FPC121" s="672"/>
      <c r="FPD121" s="672"/>
      <c r="FPE121" s="672"/>
      <c r="FPF121" s="672"/>
      <c r="FPG121" s="672"/>
      <c r="FPH121" s="672"/>
      <c r="FPI121" s="672"/>
      <c r="FPJ121" s="672"/>
      <c r="FPK121" s="672"/>
      <c r="FPL121" s="672"/>
      <c r="FPM121" s="672"/>
      <c r="FPN121" s="672"/>
      <c r="FPO121" s="672"/>
      <c r="FPP121" s="672"/>
      <c r="FPQ121" s="672"/>
      <c r="FPR121" s="672"/>
      <c r="FPS121" s="672"/>
      <c r="FPT121" s="672"/>
      <c r="FPU121" s="672"/>
      <c r="FPV121" s="672"/>
      <c r="FPW121" s="672"/>
      <c r="FPX121" s="672"/>
      <c r="FPY121" s="672"/>
      <c r="FPZ121" s="672"/>
      <c r="FQA121" s="672"/>
      <c r="FQB121" s="672"/>
      <c r="FQC121" s="672"/>
      <c r="FQD121" s="672"/>
      <c r="FQE121" s="672"/>
      <c r="FQF121" s="672"/>
      <c r="FQG121" s="672"/>
      <c r="FQH121" s="672"/>
      <c r="FQI121" s="672"/>
      <c r="FQJ121" s="672"/>
      <c r="FQK121" s="672"/>
      <c r="FQL121" s="672"/>
      <c r="FQM121" s="672"/>
      <c r="FQN121" s="672"/>
      <c r="FQO121" s="672"/>
      <c r="FQP121" s="672"/>
      <c r="FQQ121" s="672"/>
      <c r="FQR121" s="672"/>
      <c r="FQS121" s="672"/>
      <c r="FQT121" s="672"/>
      <c r="FQU121" s="672"/>
      <c r="FQV121" s="672"/>
      <c r="FQW121" s="672"/>
      <c r="FQX121" s="672"/>
      <c r="FQY121" s="672"/>
      <c r="FQZ121" s="672"/>
      <c r="FRA121" s="672"/>
      <c r="FRB121" s="672"/>
      <c r="FRC121" s="672"/>
      <c r="FRD121" s="672"/>
      <c r="FRE121" s="672"/>
      <c r="FRF121" s="672"/>
      <c r="FRG121" s="672"/>
      <c r="FRH121" s="672"/>
      <c r="FRI121" s="672"/>
      <c r="FRJ121" s="672"/>
      <c r="FRK121" s="672"/>
      <c r="FRL121" s="672"/>
      <c r="FRM121" s="672"/>
      <c r="FRN121" s="672"/>
      <c r="FRO121" s="672"/>
      <c r="FRP121" s="672"/>
      <c r="FRQ121" s="672"/>
      <c r="FRR121" s="672"/>
      <c r="FRS121" s="672"/>
      <c r="FRT121" s="672"/>
      <c r="FRU121" s="672"/>
      <c r="FRV121" s="672"/>
      <c r="FRW121" s="672"/>
      <c r="FRX121" s="672"/>
      <c r="FRY121" s="672"/>
      <c r="FRZ121" s="672"/>
      <c r="FSA121" s="672"/>
      <c r="FSB121" s="672"/>
      <c r="FSC121" s="672"/>
      <c r="FSD121" s="672"/>
      <c r="FSE121" s="672"/>
      <c r="FSF121" s="672"/>
      <c r="FSG121" s="672"/>
      <c r="FSH121" s="672"/>
      <c r="FSI121" s="672"/>
      <c r="FSJ121" s="672"/>
      <c r="FSK121" s="672"/>
      <c r="FSL121" s="672"/>
      <c r="FSM121" s="672"/>
      <c r="FSN121" s="672"/>
      <c r="FSO121" s="672"/>
      <c r="FSP121" s="672"/>
      <c r="FSQ121" s="672"/>
      <c r="FSR121" s="672"/>
      <c r="FSS121" s="672"/>
      <c r="FST121" s="672"/>
      <c r="FSU121" s="672"/>
      <c r="FSV121" s="672"/>
      <c r="FSW121" s="672"/>
      <c r="FSX121" s="672"/>
      <c r="FSY121" s="672"/>
      <c r="FSZ121" s="672"/>
      <c r="FTA121" s="672"/>
      <c r="FTB121" s="672"/>
      <c r="FTC121" s="672"/>
      <c r="FTD121" s="672"/>
      <c r="FTE121" s="672"/>
      <c r="FTF121" s="672"/>
      <c r="FTG121" s="672"/>
      <c r="FTH121" s="672"/>
      <c r="FTI121" s="672"/>
      <c r="FTJ121" s="672"/>
      <c r="FTK121" s="672"/>
      <c r="FTL121" s="672"/>
      <c r="FTM121" s="672"/>
      <c r="FTN121" s="672"/>
      <c r="FTO121" s="672"/>
      <c r="FTP121" s="672"/>
      <c r="FTQ121" s="672"/>
      <c r="FTR121" s="672"/>
      <c r="FTS121" s="672"/>
      <c r="FTT121" s="672"/>
      <c r="FTU121" s="672"/>
      <c r="FTV121" s="672"/>
      <c r="FTW121" s="672"/>
      <c r="FTX121" s="672"/>
      <c r="FTY121" s="672"/>
      <c r="FTZ121" s="672"/>
      <c r="FUA121" s="672"/>
      <c r="FUB121" s="672"/>
      <c r="FUC121" s="672"/>
      <c r="FUD121" s="672"/>
      <c r="FUE121" s="672"/>
      <c r="FUF121" s="672"/>
      <c r="FUG121" s="672"/>
      <c r="FUH121" s="672"/>
      <c r="FUI121" s="672"/>
      <c r="FUJ121" s="672"/>
      <c r="FUK121" s="672"/>
      <c r="FUL121" s="672"/>
      <c r="FUM121" s="672"/>
      <c r="FUN121" s="672"/>
      <c r="FUO121" s="672"/>
      <c r="FUP121" s="672"/>
      <c r="FUQ121" s="672"/>
      <c r="FUR121" s="672"/>
      <c r="FUS121" s="672"/>
      <c r="FUT121" s="672"/>
      <c r="FUU121" s="672"/>
      <c r="FUV121" s="672"/>
      <c r="FUW121" s="672"/>
      <c r="FUX121" s="672"/>
      <c r="FUY121" s="672"/>
      <c r="FUZ121" s="672"/>
      <c r="FVA121" s="672"/>
      <c r="FVB121" s="672"/>
      <c r="FVC121" s="672"/>
      <c r="FVD121" s="672"/>
      <c r="FVE121" s="672"/>
      <c r="FVF121" s="672"/>
      <c r="FVG121" s="672"/>
      <c r="FVH121" s="672"/>
      <c r="FVI121" s="672"/>
      <c r="FVJ121" s="672"/>
      <c r="FVK121" s="672"/>
      <c r="FVL121" s="672"/>
      <c r="FVM121" s="672"/>
      <c r="FVN121" s="672"/>
      <c r="FVO121" s="672"/>
      <c r="FVP121" s="672"/>
      <c r="FVQ121" s="672"/>
      <c r="FVR121" s="672"/>
      <c r="FVS121" s="672"/>
      <c r="FVT121" s="672"/>
      <c r="FVU121" s="672"/>
      <c r="FVV121" s="672"/>
      <c r="FVW121" s="672"/>
      <c r="FVX121" s="672"/>
      <c r="FVY121" s="672"/>
      <c r="FVZ121" s="672"/>
      <c r="FWA121" s="672"/>
      <c r="FWB121" s="672"/>
      <c r="FWC121" s="672"/>
      <c r="FWD121" s="672"/>
      <c r="FWE121" s="672"/>
      <c r="FWF121" s="672"/>
      <c r="FWG121" s="672"/>
      <c r="FWH121" s="672"/>
      <c r="FWI121" s="672"/>
      <c r="FWJ121" s="672"/>
      <c r="FWK121" s="672"/>
      <c r="FWL121" s="672"/>
      <c r="FWM121" s="672"/>
      <c r="FWN121" s="672"/>
      <c r="FWO121" s="672"/>
      <c r="FWP121" s="672"/>
      <c r="FWQ121" s="672"/>
      <c r="FWR121" s="672"/>
      <c r="FWS121" s="672"/>
      <c r="FWT121" s="672"/>
      <c r="FWU121" s="672"/>
      <c r="FWV121" s="672"/>
      <c r="FWW121" s="672"/>
      <c r="FWX121" s="672"/>
      <c r="FWY121" s="672"/>
      <c r="FWZ121" s="672"/>
      <c r="FXA121" s="672"/>
      <c r="FXB121" s="672"/>
      <c r="FXC121" s="672"/>
      <c r="FXD121" s="672"/>
      <c r="FXE121" s="672"/>
      <c r="FXF121" s="672"/>
      <c r="FXG121" s="672"/>
      <c r="FXH121" s="672"/>
      <c r="FXI121" s="672"/>
      <c r="FXJ121" s="672"/>
      <c r="FXK121" s="672"/>
      <c r="FXL121" s="672"/>
      <c r="FXM121" s="672"/>
      <c r="FXN121" s="672"/>
      <c r="FXO121" s="672"/>
      <c r="FXP121" s="672"/>
      <c r="FXQ121" s="672"/>
      <c r="FXR121" s="672"/>
      <c r="FXS121" s="672"/>
      <c r="FXT121" s="672"/>
      <c r="FXU121" s="672"/>
      <c r="FXV121" s="672"/>
      <c r="FXW121" s="672"/>
      <c r="FXX121" s="672"/>
      <c r="FXY121" s="672"/>
      <c r="FXZ121" s="672"/>
      <c r="FYA121" s="672"/>
      <c r="FYB121" s="672"/>
      <c r="FYC121" s="672"/>
      <c r="FYD121" s="672"/>
      <c r="FYE121" s="672"/>
      <c r="FYF121" s="672"/>
      <c r="FYG121" s="672"/>
      <c r="FYH121" s="672"/>
      <c r="FYI121" s="672"/>
      <c r="FYJ121" s="672"/>
      <c r="FYK121" s="672"/>
      <c r="FYL121" s="672"/>
      <c r="FYM121" s="672"/>
      <c r="FYN121" s="672"/>
      <c r="FYO121" s="672"/>
      <c r="FYP121" s="672"/>
      <c r="FYQ121" s="672"/>
      <c r="FYR121" s="672"/>
      <c r="FYS121" s="672"/>
      <c r="FYT121" s="672"/>
      <c r="FYU121" s="672"/>
      <c r="FYV121" s="672"/>
      <c r="FYW121" s="672"/>
      <c r="FYX121" s="672"/>
      <c r="FYY121" s="672"/>
      <c r="FYZ121" s="672"/>
      <c r="FZA121" s="672"/>
      <c r="FZB121" s="672"/>
      <c r="FZC121" s="672"/>
      <c r="FZD121" s="672"/>
      <c r="FZE121" s="672"/>
      <c r="FZF121" s="672"/>
      <c r="FZG121" s="672"/>
      <c r="FZH121" s="672"/>
      <c r="FZI121" s="672"/>
      <c r="FZJ121" s="672"/>
      <c r="FZK121" s="672"/>
      <c r="FZL121" s="672"/>
      <c r="FZM121" s="672"/>
      <c r="FZN121" s="672"/>
      <c r="FZO121" s="672"/>
      <c r="FZP121" s="672"/>
      <c r="FZQ121" s="672"/>
      <c r="FZR121" s="672"/>
      <c r="FZS121" s="672"/>
      <c r="FZT121" s="672"/>
      <c r="FZU121" s="672"/>
      <c r="FZV121" s="672"/>
      <c r="FZW121" s="672"/>
      <c r="FZX121" s="672"/>
      <c r="FZY121" s="672"/>
      <c r="FZZ121" s="672"/>
      <c r="GAA121" s="672"/>
      <c r="GAB121" s="672"/>
      <c r="GAC121" s="672"/>
      <c r="GAD121" s="672"/>
      <c r="GAE121" s="672"/>
      <c r="GAF121" s="672"/>
      <c r="GAG121" s="672"/>
      <c r="GAH121" s="672"/>
      <c r="GAI121" s="672"/>
      <c r="GAJ121" s="672"/>
      <c r="GAK121" s="672"/>
      <c r="GAL121" s="672"/>
      <c r="GAM121" s="672"/>
      <c r="GAN121" s="672"/>
      <c r="GAO121" s="672"/>
      <c r="GAP121" s="672"/>
      <c r="GAQ121" s="672"/>
      <c r="GAR121" s="672"/>
      <c r="GAS121" s="672"/>
      <c r="GAT121" s="672"/>
      <c r="GAU121" s="672"/>
      <c r="GAV121" s="672"/>
      <c r="GAW121" s="672"/>
      <c r="GAX121" s="672"/>
      <c r="GAY121" s="672"/>
      <c r="GAZ121" s="672"/>
      <c r="GBA121" s="672"/>
      <c r="GBB121" s="672"/>
      <c r="GBC121" s="672"/>
      <c r="GBD121" s="672"/>
      <c r="GBE121" s="672"/>
      <c r="GBF121" s="672"/>
      <c r="GBG121" s="672"/>
      <c r="GBH121" s="672"/>
      <c r="GBI121" s="672"/>
      <c r="GBJ121" s="672"/>
      <c r="GBK121" s="672"/>
      <c r="GBL121" s="672"/>
      <c r="GBM121" s="672"/>
      <c r="GBN121" s="672"/>
      <c r="GBO121" s="672"/>
      <c r="GBP121" s="672"/>
      <c r="GBQ121" s="672"/>
      <c r="GBR121" s="672"/>
      <c r="GBS121" s="672"/>
      <c r="GBT121" s="672"/>
      <c r="GBU121" s="672"/>
      <c r="GBV121" s="672"/>
      <c r="GBW121" s="672"/>
      <c r="GBX121" s="672"/>
      <c r="GBY121" s="672"/>
      <c r="GBZ121" s="672"/>
      <c r="GCA121" s="672"/>
      <c r="GCB121" s="672"/>
      <c r="GCC121" s="672"/>
      <c r="GCD121" s="672"/>
      <c r="GCE121" s="672"/>
      <c r="GCF121" s="672"/>
      <c r="GCG121" s="672"/>
      <c r="GCH121" s="672"/>
      <c r="GCI121" s="672"/>
      <c r="GCJ121" s="672"/>
      <c r="GCK121" s="672"/>
      <c r="GCL121" s="672"/>
      <c r="GCM121" s="672"/>
      <c r="GCN121" s="672"/>
      <c r="GCO121" s="672"/>
      <c r="GCP121" s="672"/>
      <c r="GCQ121" s="672"/>
      <c r="GCR121" s="672"/>
      <c r="GCS121" s="672"/>
      <c r="GCT121" s="672"/>
      <c r="GCU121" s="672"/>
      <c r="GCV121" s="672"/>
      <c r="GCW121" s="672"/>
      <c r="GCX121" s="672"/>
      <c r="GCY121" s="672"/>
      <c r="GCZ121" s="672"/>
      <c r="GDA121" s="672"/>
      <c r="GDB121" s="672"/>
      <c r="GDC121" s="672"/>
      <c r="GDD121" s="672"/>
      <c r="GDE121" s="672"/>
      <c r="GDF121" s="672"/>
      <c r="GDG121" s="672"/>
      <c r="GDH121" s="672"/>
      <c r="GDI121" s="672"/>
      <c r="GDJ121" s="672"/>
      <c r="GDK121" s="672"/>
      <c r="GDL121" s="672"/>
      <c r="GDM121" s="672"/>
      <c r="GDN121" s="672"/>
      <c r="GDO121" s="672"/>
      <c r="GDP121" s="672"/>
      <c r="GDQ121" s="672"/>
      <c r="GDR121" s="672"/>
      <c r="GDS121" s="672"/>
      <c r="GDT121" s="672"/>
      <c r="GDU121" s="672"/>
      <c r="GDV121" s="672"/>
      <c r="GDW121" s="672"/>
      <c r="GDX121" s="672"/>
      <c r="GDY121" s="672"/>
      <c r="GDZ121" s="672"/>
      <c r="GEA121" s="672"/>
      <c r="GEB121" s="672"/>
      <c r="GEC121" s="672"/>
      <c r="GED121" s="672"/>
      <c r="GEE121" s="672"/>
      <c r="GEF121" s="672"/>
      <c r="GEG121" s="672"/>
      <c r="GEH121" s="672"/>
      <c r="GEI121" s="672"/>
      <c r="GEJ121" s="672"/>
      <c r="GEK121" s="672"/>
      <c r="GEL121" s="672"/>
      <c r="GEM121" s="672"/>
      <c r="GEN121" s="672"/>
      <c r="GEO121" s="672"/>
      <c r="GEP121" s="672"/>
      <c r="GEQ121" s="672"/>
      <c r="GER121" s="672"/>
      <c r="GES121" s="672"/>
      <c r="GET121" s="672"/>
      <c r="GEU121" s="672"/>
      <c r="GEV121" s="672"/>
      <c r="GEW121" s="672"/>
      <c r="GEX121" s="672"/>
      <c r="GEY121" s="672"/>
      <c r="GEZ121" s="672"/>
      <c r="GFA121" s="672"/>
      <c r="GFB121" s="672"/>
      <c r="GFC121" s="672"/>
      <c r="GFD121" s="672"/>
      <c r="GFE121" s="672"/>
      <c r="GFF121" s="672"/>
      <c r="GFG121" s="672"/>
      <c r="GFH121" s="672"/>
      <c r="GFI121" s="672"/>
      <c r="GFJ121" s="672"/>
      <c r="GFK121" s="672"/>
      <c r="GFL121" s="672"/>
      <c r="GFM121" s="672"/>
      <c r="GFN121" s="672"/>
      <c r="GFO121" s="672"/>
      <c r="GFP121" s="672"/>
      <c r="GFQ121" s="672"/>
      <c r="GFR121" s="672"/>
      <c r="GFS121" s="672"/>
      <c r="GFT121" s="672"/>
      <c r="GFU121" s="672"/>
      <c r="GFV121" s="672"/>
      <c r="GFW121" s="672"/>
      <c r="GFX121" s="672"/>
      <c r="GFY121" s="672"/>
      <c r="GFZ121" s="672"/>
      <c r="GGA121" s="672"/>
      <c r="GGB121" s="672"/>
      <c r="GGC121" s="672"/>
      <c r="GGD121" s="672"/>
      <c r="GGE121" s="672"/>
      <c r="GGF121" s="672"/>
      <c r="GGG121" s="672"/>
      <c r="GGH121" s="672"/>
      <c r="GGI121" s="672"/>
      <c r="GGJ121" s="672"/>
      <c r="GGK121" s="672"/>
      <c r="GGL121" s="672"/>
      <c r="GGM121" s="672"/>
      <c r="GGN121" s="672"/>
      <c r="GGO121" s="672"/>
      <c r="GGP121" s="672"/>
      <c r="GGQ121" s="672"/>
      <c r="GGR121" s="672"/>
      <c r="GGS121" s="672"/>
      <c r="GGT121" s="672"/>
      <c r="GGU121" s="672"/>
      <c r="GGV121" s="672"/>
      <c r="GGW121" s="672"/>
      <c r="GGX121" s="672"/>
      <c r="GGY121" s="672"/>
      <c r="GGZ121" s="672"/>
      <c r="GHA121" s="672"/>
      <c r="GHB121" s="672"/>
      <c r="GHC121" s="672"/>
      <c r="GHD121" s="672"/>
      <c r="GHE121" s="672"/>
      <c r="GHF121" s="672"/>
      <c r="GHG121" s="672"/>
      <c r="GHH121" s="672"/>
      <c r="GHI121" s="672"/>
      <c r="GHJ121" s="672"/>
      <c r="GHK121" s="672"/>
      <c r="GHL121" s="672"/>
      <c r="GHM121" s="672"/>
      <c r="GHN121" s="672"/>
      <c r="GHO121" s="672"/>
      <c r="GHP121" s="672"/>
      <c r="GHQ121" s="672"/>
      <c r="GHR121" s="672"/>
      <c r="GHS121" s="672"/>
      <c r="GHT121" s="672"/>
      <c r="GHU121" s="672"/>
      <c r="GHV121" s="672"/>
      <c r="GHW121" s="672"/>
      <c r="GHX121" s="672"/>
      <c r="GHY121" s="672"/>
      <c r="GHZ121" s="672"/>
      <c r="GIA121" s="672"/>
      <c r="GIB121" s="672"/>
      <c r="GIC121" s="672"/>
      <c r="GID121" s="672"/>
      <c r="GIE121" s="672"/>
      <c r="GIF121" s="672"/>
      <c r="GIG121" s="672"/>
      <c r="GIH121" s="672"/>
      <c r="GII121" s="672"/>
      <c r="GIJ121" s="672"/>
      <c r="GIK121" s="672"/>
      <c r="GIL121" s="672"/>
      <c r="GIM121" s="672"/>
      <c r="GIN121" s="672"/>
      <c r="GIO121" s="672"/>
      <c r="GIP121" s="672"/>
      <c r="GIQ121" s="672"/>
      <c r="GIR121" s="672"/>
      <c r="GIS121" s="672"/>
      <c r="GIT121" s="672"/>
      <c r="GIU121" s="672"/>
      <c r="GIV121" s="672"/>
      <c r="GIW121" s="672"/>
      <c r="GIX121" s="672"/>
      <c r="GIY121" s="672"/>
      <c r="GIZ121" s="672"/>
      <c r="GJA121" s="672"/>
      <c r="GJB121" s="672"/>
      <c r="GJC121" s="672"/>
      <c r="GJD121" s="672"/>
      <c r="GJE121" s="672"/>
      <c r="GJF121" s="672"/>
      <c r="GJG121" s="672"/>
      <c r="GJH121" s="672"/>
      <c r="GJI121" s="672"/>
      <c r="GJJ121" s="672"/>
      <c r="GJK121" s="672"/>
      <c r="GJL121" s="672"/>
      <c r="GJM121" s="672"/>
      <c r="GJN121" s="672"/>
      <c r="GJO121" s="672"/>
      <c r="GJP121" s="672"/>
      <c r="GJQ121" s="672"/>
      <c r="GJR121" s="672"/>
      <c r="GJS121" s="672"/>
      <c r="GJT121" s="672"/>
      <c r="GJU121" s="672"/>
      <c r="GJV121" s="672"/>
      <c r="GJW121" s="672"/>
      <c r="GJX121" s="672"/>
      <c r="GJY121" s="672"/>
      <c r="GJZ121" s="672"/>
      <c r="GKA121" s="672"/>
      <c r="GKB121" s="672"/>
      <c r="GKC121" s="672"/>
      <c r="GKD121" s="672"/>
      <c r="GKE121" s="672"/>
      <c r="GKF121" s="672"/>
      <c r="GKG121" s="672"/>
      <c r="GKH121" s="672"/>
      <c r="GKI121" s="672"/>
      <c r="GKJ121" s="672"/>
      <c r="GKK121" s="672"/>
      <c r="GKL121" s="672"/>
      <c r="GKM121" s="672"/>
      <c r="GKN121" s="672"/>
      <c r="GKO121" s="672"/>
      <c r="GKP121" s="672"/>
      <c r="GKQ121" s="672"/>
      <c r="GKR121" s="672"/>
      <c r="GKS121" s="672"/>
      <c r="GKT121" s="672"/>
      <c r="GKU121" s="672"/>
      <c r="GKV121" s="672"/>
      <c r="GKW121" s="672"/>
      <c r="GKX121" s="672"/>
      <c r="GKY121" s="672"/>
      <c r="GKZ121" s="672"/>
      <c r="GLA121" s="672"/>
      <c r="GLB121" s="672"/>
      <c r="GLC121" s="672"/>
      <c r="GLD121" s="672"/>
      <c r="GLE121" s="672"/>
      <c r="GLF121" s="672"/>
      <c r="GLG121" s="672"/>
      <c r="GLH121" s="672"/>
      <c r="GLI121" s="672"/>
      <c r="GLJ121" s="672"/>
      <c r="GLK121" s="672"/>
      <c r="GLL121" s="672"/>
      <c r="GLM121" s="672"/>
      <c r="GLN121" s="672"/>
      <c r="GLO121" s="672"/>
      <c r="GLP121" s="672"/>
      <c r="GLQ121" s="672"/>
      <c r="GLR121" s="672"/>
      <c r="GLS121" s="672"/>
      <c r="GLT121" s="672"/>
      <c r="GLU121" s="672"/>
      <c r="GLV121" s="672"/>
      <c r="GLW121" s="672"/>
      <c r="GLX121" s="672"/>
      <c r="GLY121" s="672"/>
      <c r="GLZ121" s="672"/>
      <c r="GMA121" s="672"/>
      <c r="GMB121" s="672"/>
      <c r="GMC121" s="672"/>
      <c r="GMD121" s="672"/>
      <c r="GME121" s="672"/>
      <c r="GMF121" s="672"/>
      <c r="GMG121" s="672"/>
      <c r="GMH121" s="672"/>
      <c r="GMI121" s="672"/>
      <c r="GMJ121" s="672"/>
      <c r="GMK121" s="672"/>
      <c r="GML121" s="672"/>
      <c r="GMM121" s="672"/>
      <c r="GMN121" s="672"/>
      <c r="GMO121" s="672"/>
      <c r="GMP121" s="672"/>
      <c r="GMQ121" s="672"/>
      <c r="GMR121" s="672"/>
      <c r="GMS121" s="672"/>
      <c r="GMT121" s="672"/>
      <c r="GMU121" s="672"/>
      <c r="GMV121" s="672"/>
      <c r="GMW121" s="672"/>
      <c r="GMX121" s="672"/>
      <c r="GMY121" s="672"/>
      <c r="GMZ121" s="672"/>
      <c r="GNA121" s="672"/>
      <c r="GNB121" s="672"/>
      <c r="GNC121" s="672"/>
      <c r="GND121" s="672"/>
      <c r="GNE121" s="672"/>
      <c r="GNF121" s="672"/>
      <c r="GNG121" s="672"/>
      <c r="GNH121" s="672"/>
      <c r="GNI121" s="672"/>
      <c r="GNJ121" s="672"/>
      <c r="GNK121" s="672"/>
      <c r="GNL121" s="672"/>
      <c r="GNM121" s="672"/>
      <c r="GNN121" s="672"/>
      <c r="GNO121" s="672"/>
      <c r="GNP121" s="672"/>
      <c r="GNQ121" s="672"/>
      <c r="GNR121" s="672"/>
      <c r="GNS121" s="672"/>
      <c r="GNT121" s="672"/>
      <c r="GNU121" s="672"/>
      <c r="GNV121" s="672"/>
      <c r="GNW121" s="672"/>
      <c r="GNX121" s="672"/>
      <c r="GNY121" s="672"/>
      <c r="GNZ121" s="672"/>
      <c r="GOA121" s="672"/>
      <c r="GOB121" s="672"/>
      <c r="GOC121" s="672"/>
      <c r="GOD121" s="672"/>
      <c r="GOE121" s="672"/>
      <c r="GOF121" s="672"/>
      <c r="GOG121" s="672"/>
      <c r="GOH121" s="672"/>
      <c r="GOI121" s="672"/>
      <c r="GOJ121" s="672"/>
      <c r="GOK121" s="672"/>
      <c r="GOL121" s="672"/>
      <c r="GOM121" s="672"/>
      <c r="GON121" s="672"/>
      <c r="GOO121" s="672"/>
      <c r="GOP121" s="672"/>
      <c r="GOQ121" s="672"/>
      <c r="GOR121" s="672"/>
      <c r="GOS121" s="672"/>
      <c r="GOT121" s="672"/>
      <c r="GOU121" s="672"/>
      <c r="GOV121" s="672"/>
      <c r="GOW121" s="672"/>
      <c r="GOX121" s="672"/>
      <c r="GOY121" s="672"/>
      <c r="GOZ121" s="672"/>
      <c r="GPA121" s="672"/>
      <c r="GPB121" s="672"/>
      <c r="GPC121" s="672"/>
      <c r="GPD121" s="672"/>
      <c r="GPE121" s="672"/>
      <c r="GPF121" s="672"/>
      <c r="GPG121" s="672"/>
      <c r="GPH121" s="672"/>
      <c r="GPI121" s="672"/>
      <c r="GPJ121" s="672"/>
      <c r="GPK121" s="672"/>
      <c r="GPL121" s="672"/>
      <c r="GPM121" s="672"/>
      <c r="GPN121" s="672"/>
      <c r="GPO121" s="672"/>
      <c r="GPP121" s="672"/>
      <c r="GPQ121" s="672"/>
      <c r="GPR121" s="672"/>
      <c r="GPS121" s="672"/>
      <c r="GPT121" s="672"/>
      <c r="GPU121" s="672"/>
      <c r="GPV121" s="672"/>
      <c r="GPW121" s="672"/>
      <c r="GPX121" s="672"/>
      <c r="GPY121" s="672"/>
      <c r="GPZ121" s="672"/>
      <c r="GQA121" s="672"/>
      <c r="GQB121" s="672"/>
      <c r="GQC121" s="672"/>
      <c r="GQD121" s="672"/>
      <c r="GQE121" s="672"/>
      <c r="GQF121" s="672"/>
      <c r="GQG121" s="672"/>
      <c r="GQH121" s="672"/>
      <c r="GQI121" s="672"/>
      <c r="GQJ121" s="672"/>
      <c r="GQK121" s="672"/>
      <c r="GQL121" s="672"/>
      <c r="GQM121" s="672"/>
      <c r="GQN121" s="672"/>
      <c r="GQO121" s="672"/>
      <c r="GQP121" s="672"/>
      <c r="GQQ121" s="672"/>
      <c r="GQR121" s="672"/>
      <c r="GQS121" s="672"/>
      <c r="GQT121" s="672"/>
      <c r="GQU121" s="672"/>
      <c r="GQV121" s="672"/>
      <c r="GQW121" s="672"/>
      <c r="GQX121" s="672"/>
      <c r="GQY121" s="672"/>
      <c r="GQZ121" s="672"/>
      <c r="GRA121" s="672"/>
      <c r="GRB121" s="672"/>
      <c r="GRC121" s="672"/>
      <c r="GRD121" s="672"/>
      <c r="GRE121" s="672"/>
      <c r="GRF121" s="672"/>
      <c r="GRG121" s="672"/>
      <c r="GRH121" s="672"/>
      <c r="GRI121" s="672"/>
      <c r="GRJ121" s="672"/>
      <c r="GRK121" s="672"/>
      <c r="GRL121" s="672"/>
      <c r="GRM121" s="672"/>
      <c r="GRN121" s="672"/>
      <c r="GRO121" s="672"/>
      <c r="GRP121" s="672"/>
      <c r="GRQ121" s="672"/>
      <c r="GRR121" s="672"/>
      <c r="GRS121" s="672"/>
      <c r="GRT121" s="672"/>
      <c r="GRU121" s="672"/>
      <c r="GRV121" s="672"/>
      <c r="GRW121" s="672"/>
      <c r="GRX121" s="672"/>
      <c r="GRY121" s="672"/>
      <c r="GRZ121" s="672"/>
      <c r="GSA121" s="672"/>
      <c r="GSB121" s="672"/>
      <c r="GSC121" s="672"/>
      <c r="GSD121" s="672"/>
      <c r="GSE121" s="672"/>
      <c r="GSF121" s="672"/>
      <c r="GSG121" s="672"/>
      <c r="GSH121" s="672"/>
      <c r="GSI121" s="672"/>
      <c r="GSJ121" s="672"/>
      <c r="GSK121" s="672"/>
      <c r="GSL121" s="672"/>
      <c r="GSM121" s="672"/>
      <c r="GSN121" s="672"/>
      <c r="GSO121" s="672"/>
      <c r="GSP121" s="672"/>
      <c r="GSQ121" s="672"/>
      <c r="GSR121" s="672"/>
      <c r="GSS121" s="672"/>
      <c r="GST121" s="672"/>
      <c r="GSU121" s="672"/>
      <c r="GSV121" s="672"/>
      <c r="GSW121" s="672"/>
      <c r="GSX121" s="672"/>
      <c r="GSY121" s="672"/>
      <c r="GSZ121" s="672"/>
      <c r="GTA121" s="672"/>
      <c r="GTB121" s="672"/>
      <c r="GTC121" s="672"/>
      <c r="GTD121" s="672"/>
      <c r="GTE121" s="672"/>
      <c r="GTF121" s="672"/>
      <c r="GTG121" s="672"/>
      <c r="GTH121" s="672"/>
      <c r="GTI121" s="672"/>
      <c r="GTJ121" s="672"/>
      <c r="GTK121" s="672"/>
      <c r="GTL121" s="672"/>
      <c r="GTM121" s="672"/>
      <c r="GTN121" s="672"/>
      <c r="GTO121" s="672"/>
      <c r="GTP121" s="672"/>
      <c r="GTQ121" s="672"/>
      <c r="GTR121" s="672"/>
      <c r="GTS121" s="672"/>
      <c r="GTT121" s="672"/>
      <c r="GTU121" s="672"/>
      <c r="GTV121" s="672"/>
      <c r="GTW121" s="672"/>
      <c r="GTX121" s="672"/>
      <c r="GTY121" s="672"/>
      <c r="GTZ121" s="672"/>
      <c r="GUA121" s="672"/>
      <c r="GUB121" s="672"/>
      <c r="GUC121" s="672"/>
      <c r="GUD121" s="672"/>
      <c r="GUE121" s="672"/>
      <c r="GUF121" s="672"/>
      <c r="GUG121" s="672"/>
      <c r="GUH121" s="672"/>
      <c r="GUI121" s="672"/>
      <c r="GUJ121" s="672"/>
      <c r="GUK121" s="672"/>
      <c r="GUL121" s="672"/>
      <c r="GUM121" s="672"/>
      <c r="GUN121" s="672"/>
      <c r="GUO121" s="672"/>
      <c r="GUP121" s="672"/>
      <c r="GUQ121" s="672"/>
      <c r="GUR121" s="672"/>
      <c r="GUS121" s="672"/>
      <c r="GUT121" s="672"/>
      <c r="GUU121" s="672"/>
      <c r="GUV121" s="672"/>
      <c r="GUW121" s="672"/>
      <c r="GUX121" s="672"/>
      <c r="GUY121" s="672"/>
      <c r="GUZ121" s="672"/>
      <c r="GVA121" s="672"/>
      <c r="GVB121" s="672"/>
      <c r="GVC121" s="672"/>
      <c r="GVD121" s="672"/>
      <c r="GVE121" s="672"/>
      <c r="GVF121" s="672"/>
      <c r="GVG121" s="672"/>
      <c r="GVH121" s="672"/>
      <c r="GVI121" s="672"/>
      <c r="GVJ121" s="672"/>
      <c r="GVK121" s="672"/>
      <c r="GVL121" s="672"/>
      <c r="GVM121" s="672"/>
      <c r="GVN121" s="672"/>
      <c r="GVO121" s="672"/>
      <c r="GVP121" s="672"/>
      <c r="GVQ121" s="672"/>
      <c r="GVR121" s="672"/>
      <c r="GVS121" s="672"/>
      <c r="GVT121" s="672"/>
      <c r="GVU121" s="672"/>
      <c r="GVV121" s="672"/>
      <c r="GVW121" s="672"/>
      <c r="GVX121" s="672"/>
      <c r="GVY121" s="672"/>
      <c r="GVZ121" s="672"/>
      <c r="GWA121" s="672"/>
      <c r="GWB121" s="672"/>
      <c r="GWC121" s="672"/>
      <c r="GWD121" s="672"/>
      <c r="GWE121" s="672"/>
      <c r="GWF121" s="672"/>
      <c r="GWG121" s="672"/>
      <c r="GWH121" s="672"/>
      <c r="GWI121" s="672"/>
      <c r="GWJ121" s="672"/>
      <c r="GWK121" s="672"/>
      <c r="GWL121" s="672"/>
      <c r="GWM121" s="672"/>
      <c r="GWN121" s="672"/>
      <c r="GWO121" s="672"/>
      <c r="GWP121" s="672"/>
      <c r="GWQ121" s="672"/>
      <c r="GWR121" s="672"/>
      <c r="GWS121" s="672"/>
      <c r="GWT121" s="672"/>
      <c r="GWU121" s="672"/>
      <c r="GWV121" s="672"/>
      <c r="GWW121" s="672"/>
      <c r="GWX121" s="672"/>
      <c r="GWY121" s="672"/>
      <c r="GWZ121" s="672"/>
      <c r="GXA121" s="672"/>
      <c r="GXB121" s="672"/>
      <c r="GXC121" s="672"/>
      <c r="GXD121" s="672"/>
      <c r="GXE121" s="672"/>
      <c r="GXF121" s="672"/>
      <c r="GXG121" s="672"/>
      <c r="GXH121" s="672"/>
      <c r="GXI121" s="672"/>
      <c r="GXJ121" s="672"/>
      <c r="GXK121" s="672"/>
      <c r="GXL121" s="672"/>
      <c r="GXM121" s="672"/>
      <c r="GXN121" s="672"/>
      <c r="GXO121" s="672"/>
      <c r="GXP121" s="672"/>
      <c r="GXQ121" s="672"/>
      <c r="GXR121" s="672"/>
      <c r="GXS121" s="672"/>
      <c r="GXT121" s="672"/>
      <c r="GXU121" s="672"/>
      <c r="GXV121" s="672"/>
      <c r="GXW121" s="672"/>
      <c r="GXX121" s="672"/>
      <c r="GXY121" s="672"/>
      <c r="GXZ121" s="672"/>
      <c r="GYA121" s="672"/>
      <c r="GYB121" s="672"/>
      <c r="GYC121" s="672"/>
      <c r="GYD121" s="672"/>
      <c r="GYE121" s="672"/>
      <c r="GYF121" s="672"/>
      <c r="GYG121" s="672"/>
      <c r="GYH121" s="672"/>
      <c r="GYI121" s="672"/>
      <c r="GYJ121" s="672"/>
      <c r="GYK121" s="672"/>
      <c r="GYL121" s="672"/>
      <c r="GYM121" s="672"/>
      <c r="GYN121" s="672"/>
      <c r="GYO121" s="672"/>
      <c r="GYP121" s="672"/>
      <c r="GYQ121" s="672"/>
      <c r="GYR121" s="672"/>
      <c r="GYS121" s="672"/>
      <c r="GYT121" s="672"/>
      <c r="GYU121" s="672"/>
      <c r="GYV121" s="672"/>
      <c r="GYW121" s="672"/>
      <c r="GYX121" s="672"/>
      <c r="GYY121" s="672"/>
      <c r="GYZ121" s="672"/>
      <c r="GZA121" s="672"/>
      <c r="GZB121" s="672"/>
      <c r="GZC121" s="672"/>
      <c r="GZD121" s="672"/>
      <c r="GZE121" s="672"/>
      <c r="GZF121" s="672"/>
      <c r="GZG121" s="672"/>
      <c r="GZH121" s="672"/>
      <c r="GZI121" s="672"/>
      <c r="GZJ121" s="672"/>
      <c r="GZK121" s="672"/>
      <c r="GZL121" s="672"/>
      <c r="GZM121" s="672"/>
      <c r="GZN121" s="672"/>
      <c r="GZO121" s="672"/>
      <c r="GZP121" s="672"/>
      <c r="GZQ121" s="672"/>
      <c r="GZR121" s="672"/>
      <c r="GZS121" s="672"/>
      <c r="GZT121" s="672"/>
      <c r="GZU121" s="672"/>
      <c r="GZV121" s="672"/>
      <c r="GZW121" s="672"/>
      <c r="GZX121" s="672"/>
      <c r="GZY121" s="672"/>
      <c r="GZZ121" s="672"/>
      <c r="HAA121" s="672"/>
      <c r="HAB121" s="672"/>
      <c r="HAC121" s="672"/>
      <c r="HAD121" s="672"/>
      <c r="HAE121" s="672"/>
      <c r="HAF121" s="672"/>
      <c r="HAG121" s="672"/>
      <c r="HAH121" s="672"/>
      <c r="HAI121" s="672"/>
      <c r="HAJ121" s="672"/>
      <c r="HAK121" s="672"/>
      <c r="HAL121" s="672"/>
      <c r="HAM121" s="672"/>
      <c r="HAN121" s="672"/>
      <c r="HAO121" s="672"/>
      <c r="HAP121" s="672"/>
      <c r="HAQ121" s="672"/>
      <c r="HAR121" s="672"/>
      <c r="HAS121" s="672"/>
      <c r="HAT121" s="672"/>
      <c r="HAU121" s="672"/>
      <c r="HAV121" s="672"/>
      <c r="HAW121" s="672"/>
      <c r="HAX121" s="672"/>
      <c r="HAY121" s="672"/>
      <c r="HAZ121" s="672"/>
      <c r="HBA121" s="672"/>
      <c r="HBB121" s="672"/>
      <c r="HBC121" s="672"/>
      <c r="HBD121" s="672"/>
      <c r="HBE121" s="672"/>
      <c r="HBF121" s="672"/>
      <c r="HBG121" s="672"/>
      <c r="HBH121" s="672"/>
      <c r="HBI121" s="672"/>
      <c r="HBJ121" s="672"/>
      <c r="HBK121" s="672"/>
      <c r="HBL121" s="672"/>
      <c r="HBM121" s="672"/>
      <c r="HBN121" s="672"/>
      <c r="HBO121" s="672"/>
      <c r="HBP121" s="672"/>
      <c r="HBQ121" s="672"/>
      <c r="HBR121" s="672"/>
      <c r="HBS121" s="672"/>
      <c r="HBT121" s="672"/>
      <c r="HBU121" s="672"/>
      <c r="HBV121" s="672"/>
      <c r="HBW121" s="672"/>
      <c r="HBX121" s="672"/>
      <c r="HBY121" s="672"/>
      <c r="HBZ121" s="672"/>
      <c r="HCA121" s="672"/>
      <c r="HCB121" s="672"/>
      <c r="HCC121" s="672"/>
      <c r="HCD121" s="672"/>
      <c r="HCE121" s="672"/>
      <c r="HCF121" s="672"/>
      <c r="HCG121" s="672"/>
      <c r="HCH121" s="672"/>
      <c r="HCI121" s="672"/>
      <c r="HCJ121" s="672"/>
      <c r="HCK121" s="672"/>
      <c r="HCL121" s="672"/>
      <c r="HCM121" s="672"/>
      <c r="HCN121" s="672"/>
      <c r="HCO121" s="672"/>
      <c r="HCP121" s="672"/>
      <c r="HCQ121" s="672"/>
      <c r="HCR121" s="672"/>
      <c r="HCS121" s="672"/>
      <c r="HCT121" s="672"/>
      <c r="HCU121" s="672"/>
      <c r="HCV121" s="672"/>
      <c r="HCW121" s="672"/>
      <c r="HCX121" s="672"/>
      <c r="HCY121" s="672"/>
      <c r="HCZ121" s="672"/>
      <c r="HDA121" s="672"/>
      <c r="HDB121" s="672"/>
      <c r="HDC121" s="672"/>
      <c r="HDD121" s="672"/>
      <c r="HDE121" s="672"/>
      <c r="HDF121" s="672"/>
      <c r="HDG121" s="672"/>
      <c r="HDH121" s="672"/>
      <c r="HDI121" s="672"/>
      <c r="HDJ121" s="672"/>
      <c r="HDK121" s="672"/>
      <c r="HDL121" s="672"/>
      <c r="HDM121" s="672"/>
      <c r="HDN121" s="672"/>
      <c r="HDO121" s="672"/>
      <c r="HDP121" s="672"/>
      <c r="HDQ121" s="672"/>
      <c r="HDR121" s="672"/>
      <c r="HDS121" s="672"/>
      <c r="HDT121" s="672"/>
      <c r="HDU121" s="672"/>
      <c r="HDV121" s="672"/>
      <c r="HDW121" s="672"/>
      <c r="HDX121" s="672"/>
      <c r="HDY121" s="672"/>
      <c r="HDZ121" s="672"/>
      <c r="HEA121" s="672"/>
      <c r="HEB121" s="672"/>
      <c r="HEC121" s="672"/>
      <c r="HED121" s="672"/>
      <c r="HEE121" s="672"/>
      <c r="HEF121" s="672"/>
      <c r="HEG121" s="672"/>
      <c r="HEH121" s="672"/>
      <c r="HEI121" s="672"/>
      <c r="HEJ121" s="672"/>
      <c r="HEK121" s="672"/>
      <c r="HEL121" s="672"/>
      <c r="HEM121" s="672"/>
      <c r="HEN121" s="672"/>
      <c r="HEO121" s="672"/>
      <c r="HEP121" s="672"/>
      <c r="HEQ121" s="672"/>
      <c r="HER121" s="672"/>
      <c r="HES121" s="672"/>
      <c r="HET121" s="672"/>
      <c r="HEU121" s="672"/>
      <c r="HEV121" s="672"/>
      <c r="HEW121" s="672"/>
      <c r="HEX121" s="672"/>
      <c r="HEY121" s="672"/>
      <c r="HEZ121" s="672"/>
      <c r="HFA121" s="672"/>
      <c r="HFB121" s="672"/>
      <c r="HFC121" s="672"/>
      <c r="HFD121" s="672"/>
      <c r="HFE121" s="672"/>
      <c r="HFF121" s="672"/>
      <c r="HFG121" s="672"/>
      <c r="HFH121" s="672"/>
      <c r="HFI121" s="672"/>
      <c r="HFJ121" s="672"/>
      <c r="HFK121" s="672"/>
      <c r="HFL121" s="672"/>
      <c r="HFM121" s="672"/>
      <c r="HFN121" s="672"/>
      <c r="HFO121" s="672"/>
      <c r="HFP121" s="672"/>
      <c r="HFQ121" s="672"/>
      <c r="HFR121" s="672"/>
      <c r="HFS121" s="672"/>
      <c r="HFT121" s="672"/>
      <c r="HFU121" s="672"/>
      <c r="HFV121" s="672"/>
      <c r="HFW121" s="672"/>
      <c r="HFX121" s="672"/>
      <c r="HFY121" s="672"/>
      <c r="HFZ121" s="672"/>
      <c r="HGA121" s="672"/>
      <c r="HGB121" s="672"/>
      <c r="HGC121" s="672"/>
      <c r="HGD121" s="672"/>
      <c r="HGE121" s="672"/>
      <c r="HGF121" s="672"/>
      <c r="HGG121" s="672"/>
      <c r="HGH121" s="672"/>
      <c r="HGI121" s="672"/>
      <c r="HGJ121" s="672"/>
      <c r="HGK121" s="672"/>
      <c r="HGL121" s="672"/>
      <c r="HGM121" s="672"/>
      <c r="HGN121" s="672"/>
      <c r="HGO121" s="672"/>
      <c r="HGP121" s="672"/>
      <c r="HGQ121" s="672"/>
      <c r="HGR121" s="672"/>
      <c r="HGS121" s="672"/>
      <c r="HGT121" s="672"/>
      <c r="HGU121" s="672"/>
      <c r="HGV121" s="672"/>
      <c r="HGW121" s="672"/>
      <c r="HGX121" s="672"/>
      <c r="HGY121" s="672"/>
      <c r="HGZ121" s="672"/>
      <c r="HHA121" s="672"/>
      <c r="HHB121" s="672"/>
      <c r="HHC121" s="672"/>
      <c r="HHD121" s="672"/>
      <c r="HHE121" s="672"/>
      <c r="HHF121" s="672"/>
      <c r="HHG121" s="672"/>
      <c r="HHH121" s="672"/>
      <c r="HHI121" s="672"/>
      <c r="HHJ121" s="672"/>
      <c r="HHK121" s="672"/>
      <c r="HHL121" s="672"/>
      <c r="HHM121" s="672"/>
      <c r="HHN121" s="672"/>
      <c r="HHO121" s="672"/>
      <c r="HHP121" s="672"/>
      <c r="HHQ121" s="672"/>
      <c r="HHR121" s="672"/>
      <c r="HHS121" s="672"/>
      <c r="HHT121" s="672"/>
      <c r="HHU121" s="672"/>
      <c r="HHV121" s="672"/>
      <c r="HHW121" s="672"/>
      <c r="HHX121" s="672"/>
      <c r="HHY121" s="672"/>
      <c r="HHZ121" s="672"/>
      <c r="HIA121" s="672"/>
      <c r="HIB121" s="672"/>
      <c r="HIC121" s="672"/>
      <c r="HID121" s="672"/>
      <c r="HIE121" s="672"/>
      <c r="HIF121" s="672"/>
      <c r="HIG121" s="672"/>
      <c r="HIH121" s="672"/>
      <c r="HII121" s="672"/>
      <c r="HIJ121" s="672"/>
      <c r="HIK121" s="672"/>
      <c r="HIL121" s="672"/>
      <c r="HIM121" s="672"/>
      <c r="HIN121" s="672"/>
      <c r="HIO121" s="672"/>
      <c r="HIP121" s="672"/>
      <c r="HIQ121" s="672"/>
      <c r="HIR121" s="672"/>
      <c r="HIS121" s="672"/>
      <c r="HIT121" s="672"/>
      <c r="HIU121" s="672"/>
      <c r="HIV121" s="672"/>
      <c r="HIW121" s="672"/>
      <c r="HIX121" s="672"/>
      <c r="HIY121" s="672"/>
      <c r="HIZ121" s="672"/>
      <c r="HJA121" s="672"/>
      <c r="HJB121" s="672"/>
      <c r="HJC121" s="672"/>
      <c r="HJD121" s="672"/>
      <c r="HJE121" s="672"/>
      <c r="HJF121" s="672"/>
      <c r="HJG121" s="672"/>
      <c r="HJH121" s="672"/>
      <c r="HJI121" s="672"/>
      <c r="HJJ121" s="672"/>
      <c r="HJK121" s="672"/>
      <c r="HJL121" s="672"/>
      <c r="HJM121" s="672"/>
      <c r="HJN121" s="672"/>
      <c r="HJO121" s="672"/>
      <c r="HJP121" s="672"/>
      <c r="HJQ121" s="672"/>
      <c r="HJR121" s="672"/>
      <c r="HJS121" s="672"/>
      <c r="HJT121" s="672"/>
      <c r="HJU121" s="672"/>
      <c r="HJV121" s="672"/>
      <c r="HJW121" s="672"/>
      <c r="HJX121" s="672"/>
      <c r="HJY121" s="672"/>
      <c r="HJZ121" s="672"/>
      <c r="HKA121" s="672"/>
      <c r="HKB121" s="672"/>
      <c r="HKC121" s="672"/>
      <c r="HKD121" s="672"/>
      <c r="HKE121" s="672"/>
      <c r="HKF121" s="672"/>
      <c r="HKG121" s="672"/>
      <c r="HKH121" s="672"/>
      <c r="HKI121" s="672"/>
      <c r="HKJ121" s="672"/>
      <c r="HKK121" s="672"/>
      <c r="HKL121" s="672"/>
      <c r="HKM121" s="672"/>
      <c r="HKN121" s="672"/>
      <c r="HKO121" s="672"/>
      <c r="HKP121" s="672"/>
      <c r="HKQ121" s="672"/>
      <c r="HKR121" s="672"/>
      <c r="HKS121" s="672"/>
      <c r="HKT121" s="672"/>
      <c r="HKU121" s="672"/>
      <c r="HKV121" s="672"/>
      <c r="HKW121" s="672"/>
      <c r="HKX121" s="672"/>
      <c r="HKY121" s="672"/>
      <c r="HKZ121" s="672"/>
      <c r="HLA121" s="672"/>
      <c r="HLB121" s="672"/>
      <c r="HLC121" s="672"/>
      <c r="HLD121" s="672"/>
      <c r="HLE121" s="672"/>
      <c r="HLF121" s="672"/>
      <c r="HLG121" s="672"/>
      <c r="HLH121" s="672"/>
      <c r="HLI121" s="672"/>
      <c r="HLJ121" s="672"/>
      <c r="HLK121" s="672"/>
      <c r="HLL121" s="672"/>
      <c r="HLM121" s="672"/>
      <c r="HLN121" s="672"/>
      <c r="HLO121" s="672"/>
      <c r="HLP121" s="672"/>
      <c r="HLQ121" s="672"/>
      <c r="HLR121" s="672"/>
      <c r="HLS121" s="672"/>
      <c r="HLT121" s="672"/>
      <c r="HLU121" s="672"/>
      <c r="HLV121" s="672"/>
      <c r="HLW121" s="672"/>
      <c r="HLX121" s="672"/>
      <c r="HLY121" s="672"/>
      <c r="HLZ121" s="672"/>
      <c r="HMA121" s="672"/>
      <c r="HMB121" s="672"/>
      <c r="HMC121" s="672"/>
      <c r="HMD121" s="672"/>
      <c r="HME121" s="672"/>
      <c r="HMF121" s="672"/>
      <c r="HMG121" s="672"/>
      <c r="HMH121" s="672"/>
      <c r="HMI121" s="672"/>
      <c r="HMJ121" s="672"/>
      <c r="HMK121" s="672"/>
      <c r="HML121" s="672"/>
      <c r="HMM121" s="672"/>
      <c r="HMN121" s="672"/>
      <c r="HMO121" s="672"/>
      <c r="HMP121" s="672"/>
      <c r="HMQ121" s="672"/>
      <c r="HMR121" s="672"/>
      <c r="HMS121" s="672"/>
      <c r="HMT121" s="672"/>
      <c r="HMU121" s="672"/>
      <c r="HMV121" s="672"/>
      <c r="HMW121" s="672"/>
      <c r="HMX121" s="672"/>
      <c r="HMY121" s="672"/>
      <c r="HMZ121" s="672"/>
      <c r="HNA121" s="672"/>
      <c r="HNB121" s="672"/>
      <c r="HNC121" s="672"/>
      <c r="HND121" s="672"/>
      <c r="HNE121" s="672"/>
      <c r="HNF121" s="672"/>
      <c r="HNG121" s="672"/>
      <c r="HNH121" s="672"/>
      <c r="HNI121" s="672"/>
      <c r="HNJ121" s="672"/>
      <c r="HNK121" s="672"/>
      <c r="HNL121" s="672"/>
      <c r="HNM121" s="672"/>
      <c r="HNN121" s="672"/>
      <c r="HNO121" s="672"/>
      <c r="HNP121" s="672"/>
      <c r="HNQ121" s="672"/>
      <c r="HNR121" s="672"/>
      <c r="HNS121" s="672"/>
      <c r="HNT121" s="672"/>
      <c r="HNU121" s="672"/>
      <c r="HNV121" s="672"/>
      <c r="HNW121" s="672"/>
      <c r="HNX121" s="672"/>
      <c r="HNY121" s="672"/>
      <c r="HNZ121" s="672"/>
      <c r="HOA121" s="672"/>
      <c r="HOB121" s="672"/>
      <c r="HOC121" s="672"/>
      <c r="HOD121" s="672"/>
      <c r="HOE121" s="672"/>
      <c r="HOF121" s="672"/>
      <c r="HOG121" s="672"/>
      <c r="HOH121" s="672"/>
      <c r="HOI121" s="672"/>
      <c r="HOJ121" s="672"/>
      <c r="HOK121" s="672"/>
      <c r="HOL121" s="672"/>
      <c r="HOM121" s="672"/>
      <c r="HON121" s="672"/>
      <c r="HOO121" s="672"/>
      <c r="HOP121" s="672"/>
      <c r="HOQ121" s="672"/>
      <c r="HOR121" s="672"/>
      <c r="HOS121" s="672"/>
      <c r="HOT121" s="672"/>
      <c r="HOU121" s="672"/>
      <c r="HOV121" s="672"/>
      <c r="HOW121" s="672"/>
      <c r="HOX121" s="672"/>
      <c r="HOY121" s="672"/>
      <c r="HOZ121" s="672"/>
      <c r="HPA121" s="672"/>
      <c r="HPB121" s="672"/>
      <c r="HPC121" s="672"/>
      <c r="HPD121" s="672"/>
      <c r="HPE121" s="672"/>
      <c r="HPF121" s="672"/>
      <c r="HPG121" s="672"/>
      <c r="HPH121" s="672"/>
      <c r="HPI121" s="672"/>
      <c r="HPJ121" s="672"/>
      <c r="HPK121" s="672"/>
      <c r="HPL121" s="672"/>
      <c r="HPM121" s="672"/>
      <c r="HPN121" s="672"/>
      <c r="HPO121" s="672"/>
      <c r="HPP121" s="672"/>
      <c r="HPQ121" s="672"/>
      <c r="HPR121" s="672"/>
      <c r="HPS121" s="672"/>
      <c r="HPT121" s="672"/>
      <c r="HPU121" s="672"/>
      <c r="HPV121" s="672"/>
      <c r="HPW121" s="672"/>
      <c r="HPX121" s="672"/>
      <c r="HPY121" s="672"/>
      <c r="HPZ121" s="672"/>
      <c r="HQA121" s="672"/>
      <c r="HQB121" s="672"/>
      <c r="HQC121" s="672"/>
      <c r="HQD121" s="672"/>
      <c r="HQE121" s="672"/>
      <c r="HQF121" s="672"/>
      <c r="HQG121" s="672"/>
      <c r="HQH121" s="672"/>
      <c r="HQI121" s="672"/>
      <c r="HQJ121" s="672"/>
      <c r="HQK121" s="672"/>
      <c r="HQL121" s="672"/>
      <c r="HQM121" s="672"/>
      <c r="HQN121" s="672"/>
      <c r="HQO121" s="672"/>
      <c r="HQP121" s="672"/>
      <c r="HQQ121" s="672"/>
      <c r="HQR121" s="672"/>
      <c r="HQS121" s="672"/>
      <c r="HQT121" s="672"/>
      <c r="HQU121" s="672"/>
      <c r="HQV121" s="672"/>
      <c r="HQW121" s="672"/>
      <c r="HQX121" s="672"/>
      <c r="HQY121" s="672"/>
      <c r="HQZ121" s="672"/>
      <c r="HRA121" s="672"/>
      <c r="HRB121" s="672"/>
      <c r="HRC121" s="672"/>
      <c r="HRD121" s="672"/>
      <c r="HRE121" s="672"/>
      <c r="HRF121" s="672"/>
      <c r="HRG121" s="672"/>
      <c r="HRH121" s="672"/>
      <c r="HRI121" s="672"/>
      <c r="HRJ121" s="672"/>
      <c r="HRK121" s="672"/>
      <c r="HRL121" s="672"/>
      <c r="HRM121" s="672"/>
      <c r="HRN121" s="672"/>
      <c r="HRO121" s="672"/>
      <c r="HRP121" s="672"/>
      <c r="HRQ121" s="672"/>
      <c r="HRR121" s="672"/>
      <c r="HRS121" s="672"/>
      <c r="HRT121" s="672"/>
      <c r="HRU121" s="672"/>
      <c r="HRV121" s="672"/>
      <c r="HRW121" s="672"/>
      <c r="HRX121" s="672"/>
      <c r="HRY121" s="672"/>
      <c r="HRZ121" s="672"/>
      <c r="HSA121" s="672"/>
      <c r="HSB121" s="672"/>
      <c r="HSC121" s="672"/>
      <c r="HSD121" s="672"/>
      <c r="HSE121" s="672"/>
      <c r="HSF121" s="672"/>
      <c r="HSG121" s="672"/>
      <c r="HSH121" s="672"/>
      <c r="HSI121" s="672"/>
      <c r="HSJ121" s="672"/>
      <c r="HSK121" s="672"/>
      <c r="HSL121" s="672"/>
      <c r="HSM121" s="672"/>
      <c r="HSN121" s="672"/>
      <c r="HSO121" s="672"/>
      <c r="HSP121" s="672"/>
      <c r="HSQ121" s="672"/>
      <c r="HSR121" s="672"/>
      <c r="HSS121" s="672"/>
      <c r="HST121" s="672"/>
      <c r="HSU121" s="672"/>
      <c r="HSV121" s="672"/>
      <c r="HSW121" s="672"/>
      <c r="HSX121" s="672"/>
      <c r="HSY121" s="672"/>
      <c r="HSZ121" s="672"/>
      <c r="HTA121" s="672"/>
      <c r="HTB121" s="672"/>
      <c r="HTC121" s="672"/>
      <c r="HTD121" s="672"/>
      <c r="HTE121" s="672"/>
      <c r="HTF121" s="672"/>
      <c r="HTG121" s="672"/>
      <c r="HTH121" s="672"/>
      <c r="HTI121" s="672"/>
      <c r="HTJ121" s="672"/>
      <c r="HTK121" s="672"/>
      <c r="HTL121" s="672"/>
      <c r="HTM121" s="672"/>
      <c r="HTN121" s="672"/>
      <c r="HTO121" s="672"/>
      <c r="HTP121" s="672"/>
      <c r="HTQ121" s="672"/>
      <c r="HTR121" s="672"/>
      <c r="HTS121" s="672"/>
      <c r="HTT121" s="672"/>
      <c r="HTU121" s="672"/>
      <c r="HTV121" s="672"/>
      <c r="HTW121" s="672"/>
      <c r="HTX121" s="672"/>
      <c r="HTY121" s="672"/>
      <c r="HTZ121" s="672"/>
      <c r="HUA121" s="672"/>
      <c r="HUB121" s="672"/>
      <c r="HUC121" s="672"/>
      <c r="HUD121" s="672"/>
      <c r="HUE121" s="672"/>
      <c r="HUF121" s="672"/>
      <c r="HUG121" s="672"/>
      <c r="HUH121" s="672"/>
      <c r="HUI121" s="672"/>
      <c r="HUJ121" s="672"/>
      <c r="HUK121" s="672"/>
      <c r="HUL121" s="672"/>
      <c r="HUM121" s="672"/>
      <c r="HUN121" s="672"/>
      <c r="HUO121" s="672"/>
      <c r="HUP121" s="672"/>
      <c r="HUQ121" s="672"/>
      <c r="HUR121" s="672"/>
      <c r="HUS121" s="672"/>
      <c r="HUT121" s="672"/>
      <c r="HUU121" s="672"/>
      <c r="HUV121" s="672"/>
      <c r="HUW121" s="672"/>
      <c r="HUX121" s="672"/>
      <c r="HUY121" s="672"/>
      <c r="HUZ121" s="672"/>
      <c r="HVA121" s="672"/>
      <c r="HVB121" s="672"/>
      <c r="HVC121" s="672"/>
      <c r="HVD121" s="672"/>
      <c r="HVE121" s="672"/>
      <c r="HVF121" s="672"/>
      <c r="HVG121" s="672"/>
      <c r="HVH121" s="672"/>
      <c r="HVI121" s="672"/>
      <c r="HVJ121" s="672"/>
      <c r="HVK121" s="672"/>
      <c r="HVL121" s="672"/>
      <c r="HVM121" s="672"/>
      <c r="HVN121" s="672"/>
      <c r="HVO121" s="672"/>
      <c r="HVP121" s="672"/>
      <c r="HVQ121" s="672"/>
      <c r="HVR121" s="672"/>
      <c r="HVS121" s="672"/>
      <c r="HVT121" s="672"/>
      <c r="HVU121" s="672"/>
      <c r="HVV121" s="672"/>
      <c r="HVW121" s="672"/>
      <c r="HVX121" s="672"/>
      <c r="HVY121" s="672"/>
      <c r="HVZ121" s="672"/>
      <c r="HWA121" s="672"/>
      <c r="HWB121" s="672"/>
      <c r="HWC121" s="672"/>
      <c r="HWD121" s="672"/>
      <c r="HWE121" s="672"/>
      <c r="HWF121" s="672"/>
      <c r="HWG121" s="672"/>
      <c r="HWH121" s="672"/>
      <c r="HWI121" s="672"/>
      <c r="HWJ121" s="672"/>
      <c r="HWK121" s="672"/>
      <c r="HWL121" s="672"/>
      <c r="HWM121" s="672"/>
      <c r="HWN121" s="672"/>
      <c r="HWO121" s="672"/>
      <c r="HWP121" s="672"/>
      <c r="HWQ121" s="672"/>
      <c r="HWR121" s="672"/>
      <c r="HWS121" s="672"/>
      <c r="HWT121" s="672"/>
      <c r="HWU121" s="672"/>
      <c r="HWV121" s="672"/>
      <c r="HWW121" s="672"/>
      <c r="HWX121" s="672"/>
      <c r="HWY121" s="672"/>
      <c r="HWZ121" s="672"/>
      <c r="HXA121" s="672"/>
      <c r="HXB121" s="672"/>
      <c r="HXC121" s="672"/>
      <c r="HXD121" s="672"/>
      <c r="HXE121" s="672"/>
      <c r="HXF121" s="672"/>
      <c r="HXG121" s="672"/>
      <c r="HXH121" s="672"/>
      <c r="HXI121" s="672"/>
      <c r="HXJ121" s="672"/>
      <c r="HXK121" s="672"/>
      <c r="HXL121" s="672"/>
      <c r="HXM121" s="672"/>
      <c r="HXN121" s="672"/>
      <c r="HXO121" s="672"/>
      <c r="HXP121" s="672"/>
      <c r="HXQ121" s="672"/>
      <c r="HXR121" s="672"/>
      <c r="HXS121" s="672"/>
      <c r="HXT121" s="672"/>
      <c r="HXU121" s="672"/>
      <c r="HXV121" s="672"/>
      <c r="HXW121" s="672"/>
      <c r="HXX121" s="672"/>
      <c r="HXY121" s="672"/>
      <c r="HXZ121" s="672"/>
      <c r="HYA121" s="672"/>
      <c r="HYB121" s="672"/>
      <c r="HYC121" s="672"/>
      <c r="HYD121" s="672"/>
      <c r="HYE121" s="672"/>
      <c r="HYF121" s="672"/>
      <c r="HYG121" s="672"/>
      <c r="HYH121" s="672"/>
      <c r="HYI121" s="672"/>
      <c r="HYJ121" s="672"/>
      <c r="HYK121" s="672"/>
      <c r="HYL121" s="672"/>
      <c r="HYM121" s="672"/>
      <c r="HYN121" s="672"/>
      <c r="HYO121" s="672"/>
      <c r="HYP121" s="672"/>
      <c r="HYQ121" s="672"/>
      <c r="HYR121" s="672"/>
      <c r="HYS121" s="672"/>
      <c r="HYT121" s="672"/>
      <c r="HYU121" s="672"/>
      <c r="HYV121" s="672"/>
      <c r="HYW121" s="672"/>
      <c r="HYX121" s="672"/>
      <c r="HYY121" s="672"/>
      <c r="HYZ121" s="672"/>
      <c r="HZA121" s="672"/>
      <c r="HZB121" s="672"/>
      <c r="HZC121" s="672"/>
      <c r="HZD121" s="672"/>
      <c r="HZE121" s="672"/>
      <c r="HZF121" s="672"/>
      <c r="HZG121" s="672"/>
      <c r="HZH121" s="672"/>
      <c r="HZI121" s="672"/>
      <c r="HZJ121" s="672"/>
      <c r="HZK121" s="672"/>
      <c r="HZL121" s="672"/>
      <c r="HZM121" s="672"/>
      <c r="HZN121" s="672"/>
      <c r="HZO121" s="672"/>
      <c r="HZP121" s="672"/>
      <c r="HZQ121" s="672"/>
      <c r="HZR121" s="672"/>
      <c r="HZS121" s="672"/>
      <c r="HZT121" s="672"/>
      <c r="HZU121" s="672"/>
      <c r="HZV121" s="672"/>
      <c r="HZW121" s="672"/>
      <c r="HZX121" s="672"/>
      <c r="HZY121" s="672"/>
      <c r="HZZ121" s="672"/>
      <c r="IAA121" s="672"/>
      <c r="IAB121" s="672"/>
      <c r="IAC121" s="672"/>
      <c r="IAD121" s="672"/>
      <c r="IAE121" s="672"/>
      <c r="IAF121" s="672"/>
      <c r="IAG121" s="672"/>
      <c r="IAH121" s="672"/>
      <c r="IAI121" s="672"/>
      <c r="IAJ121" s="672"/>
      <c r="IAK121" s="672"/>
      <c r="IAL121" s="672"/>
      <c r="IAM121" s="672"/>
      <c r="IAN121" s="672"/>
      <c r="IAO121" s="672"/>
      <c r="IAP121" s="672"/>
      <c r="IAQ121" s="672"/>
      <c r="IAR121" s="672"/>
      <c r="IAS121" s="672"/>
      <c r="IAT121" s="672"/>
      <c r="IAU121" s="672"/>
      <c r="IAV121" s="672"/>
      <c r="IAW121" s="672"/>
      <c r="IAX121" s="672"/>
      <c r="IAY121" s="672"/>
      <c r="IAZ121" s="672"/>
      <c r="IBA121" s="672"/>
      <c r="IBB121" s="672"/>
      <c r="IBC121" s="672"/>
      <c r="IBD121" s="672"/>
      <c r="IBE121" s="672"/>
      <c r="IBF121" s="672"/>
      <c r="IBG121" s="672"/>
      <c r="IBH121" s="672"/>
      <c r="IBI121" s="672"/>
      <c r="IBJ121" s="672"/>
      <c r="IBK121" s="672"/>
      <c r="IBL121" s="672"/>
      <c r="IBM121" s="672"/>
      <c r="IBN121" s="672"/>
      <c r="IBO121" s="672"/>
      <c r="IBP121" s="672"/>
      <c r="IBQ121" s="672"/>
      <c r="IBR121" s="672"/>
      <c r="IBS121" s="672"/>
      <c r="IBT121" s="672"/>
      <c r="IBU121" s="672"/>
      <c r="IBV121" s="672"/>
      <c r="IBW121" s="672"/>
      <c r="IBX121" s="672"/>
      <c r="IBY121" s="672"/>
      <c r="IBZ121" s="672"/>
      <c r="ICA121" s="672"/>
      <c r="ICB121" s="672"/>
      <c r="ICC121" s="672"/>
      <c r="ICD121" s="672"/>
      <c r="ICE121" s="672"/>
      <c r="ICF121" s="672"/>
      <c r="ICG121" s="672"/>
      <c r="ICH121" s="672"/>
      <c r="ICI121" s="672"/>
      <c r="ICJ121" s="672"/>
      <c r="ICK121" s="672"/>
      <c r="ICL121" s="672"/>
      <c r="ICM121" s="672"/>
      <c r="ICN121" s="672"/>
      <c r="ICO121" s="672"/>
      <c r="ICP121" s="672"/>
      <c r="ICQ121" s="672"/>
      <c r="ICR121" s="672"/>
      <c r="ICS121" s="672"/>
      <c r="ICT121" s="672"/>
      <c r="ICU121" s="672"/>
      <c r="ICV121" s="672"/>
      <c r="ICW121" s="672"/>
      <c r="ICX121" s="672"/>
      <c r="ICY121" s="672"/>
      <c r="ICZ121" s="672"/>
      <c r="IDA121" s="672"/>
      <c r="IDB121" s="672"/>
      <c r="IDC121" s="672"/>
      <c r="IDD121" s="672"/>
      <c r="IDE121" s="672"/>
      <c r="IDF121" s="672"/>
      <c r="IDG121" s="672"/>
      <c r="IDH121" s="672"/>
      <c r="IDI121" s="672"/>
      <c r="IDJ121" s="672"/>
      <c r="IDK121" s="672"/>
      <c r="IDL121" s="672"/>
      <c r="IDM121" s="672"/>
      <c r="IDN121" s="672"/>
      <c r="IDO121" s="672"/>
      <c r="IDP121" s="672"/>
      <c r="IDQ121" s="672"/>
      <c r="IDR121" s="672"/>
      <c r="IDS121" s="672"/>
      <c r="IDT121" s="672"/>
      <c r="IDU121" s="672"/>
      <c r="IDV121" s="672"/>
      <c r="IDW121" s="672"/>
      <c r="IDX121" s="672"/>
      <c r="IDY121" s="672"/>
      <c r="IDZ121" s="672"/>
      <c r="IEA121" s="672"/>
      <c r="IEB121" s="672"/>
      <c r="IEC121" s="672"/>
      <c r="IED121" s="672"/>
      <c r="IEE121" s="672"/>
      <c r="IEF121" s="672"/>
      <c r="IEG121" s="672"/>
      <c r="IEH121" s="672"/>
      <c r="IEI121" s="672"/>
      <c r="IEJ121" s="672"/>
      <c r="IEK121" s="672"/>
      <c r="IEL121" s="672"/>
      <c r="IEM121" s="672"/>
      <c r="IEN121" s="672"/>
      <c r="IEO121" s="672"/>
      <c r="IEP121" s="672"/>
      <c r="IEQ121" s="672"/>
      <c r="IER121" s="672"/>
      <c r="IES121" s="672"/>
      <c r="IET121" s="672"/>
      <c r="IEU121" s="672"/>
      <c r="IEV121" s="672"/>
      <c r="IEW121" s="672"/>
      <c r="IEX121" s="672"/>
      <c r="IEY121" s="672"/>
      <c r="IEZ121" s="672"/>
      <c r="IFA121" s="672"/>
      <c r="IFB121" s="672"/>
      <c r="IFC121" s="672"/>
      <c r="IFD121" s="672"/>
      <c r="IFE121" s="672"/>
      <c r="IFF121" s="672"/>
      <c r="IFG121" s="672"/>
      <c r="IFH121" s="672"/>
      <c r="IFI121" s="672"/>
      <c r="IFJ121" s="672"/>
      <c r="IFK121" s="672"/>
      <c r="IFL121" s="672"/>
      <c r="IFM121" s="672"/>
      <c r="IFN121" s="672"/>
      <c r="IFO121" s="672"/>
      <c r="IFP121" s="672"/>
      <c r="IFQ121" s="672"/>
      <c r="IFR121" s="672"/>
      <c r="IFS121" s="672"/>
      <c r="IFT121" s="672"/>
      <c r="IFU121" s="672"/>
      <c r="IFV121" s="672"/>
      <c r="IFW121" s="672"/>
      <c r="IFX121" s="672"/>
      <c r="IFY121" s="672"/>
      <c r="IFZ121" s="672"/>
      <c r="IGA121" s="672"/>
      <c r="IGB121" s="672"/>
      <c r="IGC121" s="672"/>
      <c r="IGD121" s="672"/>
      <c r="IGE121" s="672"/>
      <c r="IGF121" s="672"/>
      <c r="IGG121" s="672"/>
      <c r="IGH121" s="672"/>
      <c r="IGI121" s="672"/>
      <c r="IGJ121" s="672"/>
      <c r="IGK121" s="672"/>
      <c r="IGL121" s="672"/>
      <c r="IGM121" s="672"/>
      <c r="IGN121" s="672"/>
      <c r="IGO121" s="672"/>
      <c r="IGP121" s="672"/>
      <c r="IGQ121" s="672"/>
      <c r="IGR121" s="672"/>
      <c r="IGS121" s="672"/>
      <c r="IGT121" s="672"/>
      <c r="IGU121" s="672"/>
      <c r="IGV121" s="672"/>
      <c r="IGW121" s="672"/>
      <c r="IGX121" s="672"/>
      <c r="IGY121" s="672"/>
      <c r="IGZ121" s="672"/>
      <c r="IHA121" s="672"/>
      <c r="IHB121" s="672"/>
      <c r="IHC121" s="672"/>
      <c r="IHD121" s="672"/>
      <c r="IHE121" s="672"/>
      <c r="IHF121" s="672"/>
      <c r="IHG121" s="672"/>
      <c r="IHH121" s="672"/>
      <c r="IHI121" s="672"/>
      <c r="IHJ121" s="672"/>
      <c r="IHK121" s="672"/>
      <c r="IHL121" s="672"/>
      <c r="IHM121" s="672"/>
      <c r="IHN121" s="672"/>
      <c r="IHO121" s="672"/>
      <c r="IHP121" s="672"/>
      <c r="IHQ121" s="672"/>
      <c r="IHR121" s="672"/>
      <c r="IHS121" s="672"/>
      <c r="IHT121" s="672"/>
      <c r="IHU121" s="672"/>
      <c r="IHV121" s="672"/>
      <c r="IHW121" s="672"/>
      <c r="IHX121" s="672"/>
      <c r="IHY121" s="672"/>
      <c r="IHZ121" s="672"/>
      <c r="IIA121" s="672"/>
      <c r="IIB121" s="672"/>
      <c r="IIC121" s="672"/>
      <c r="IID121" s="672"/>
      <c r="IIE121" s="672"/>
      <c r="IIF121" s="672"/>
      <c r="IIG121" s="672"/>
      <c r="IIH121" s="672"/>
      <c r="III121" s="672"/>
      <c r="IIJ121" s="672"/>
      <c r="IIK121" s="672"/>
      <c r="IIL121" s="672"/>
      <c r="IIM121" s="672"/>
      <c r="IIN121" s="672"/>
      <c r="IIO121" s="672"/>
      <c r="IIP121" s="672"/>
      <c r="IIQ121" s="672"/>
      <c r="IIR121" s="672"/>
      <c r="IIS121" s="672"/>
      <c r="IIT121" s="672"/>
      <c r="IIU121" s="672"/>
      <c r="IIV121" s="672"/>
      <c r="IIW121" s="672"/>
      <c r="IIX121" s="672"/>
      <c r="IIY121" s="672"/>
      <c r="IIZ121" s="672"/>
      <c r="IJA121" s="672"/>
      <c r="IJB121" s="672"/>
      <c r="IJC121" s="672"/>
      <c r="IJD121" s="672"/>
      <c r="IJE121" s="672"/>
      <c r="IJF121" s="672"/>
      <c r="IJG121" s="672"/>
      <c r="IJH121" s="672"/>
      <c r="IJI121" s="672"/>
      <c r="IJJ121" s="672"/>
      <c r="IJK121" s="672"/>
      <c r="IJL121" s="672"/>
      <c r="IJM121" s="672"/>
      <c r="IJN121" s="672"/>
      <c r="IJO121" s="672"/>
      <c r="IJP121" s="672"/>
      <c r="IJQ121" s="672"/>
      <c r="IJR121" s="672"/>
      <c r="IJS121" s="672"/>
      <c r="IJT121" s="672"/>
      <c r="IJU121" s="672"/>
      <c r="IJV121" s="672"/>
      <c r="IJW121" s="672"/>
      <c r="IJX121" s="672"/>
      <c r="IJY121" s="672"/>
      <c r="IJZ121" s="672"/>
      <c r="IKA121" s="672"/>
      <c r="IKB121" s="672"/>
      <c r="IKC121" s="672"/>
      <c r="IKD121" s="672"/>
      <c r="IKE121" s="672"/>
      <c r="IKF121" s="672"/>
      <c r="IKG121" s="672"/>
      <c r="IKH121" s="672"/>
      <c r="IKI121" s="672"/>
      <c r="IKJ121" s="672"/>
      <c r="IKK121" s="672"/>
      <c r="IKL121" s="672"/>
      <c r="IKM121" s="672"/>
      <c r="IKN121" s="672"/>
      <c r="IKO121" s="672"/>
      <c r="IKP121" s="672"/>
      <c r="IKQ121" s="672"/>
      <c r="IKR121" s="672"/>
      <c r="IKS121" s="672"/>
      <c r="IKT121" s="672"/>
      <c r="IKU121" s="672"/>
      <c r="IKV121" s="672"/>
      <c r="IKW121" s="672"/>
      <c r="IKX121" s="672"/>
      <c r="IKY121" s="672"/>
      <c r="IKZ121" s="672"/>
      <c r="ILA121" s="672"/>
      <c r="ILB121" s="672"/>
      <c r="ILC121" s="672"/>
      <c r="ILD121" s="672"/>
      <c r="ILE121" s="672"/>
      <c r="ILF121" s="672"/>
      <c r="ILG121" s="672"/>
      <c r="ILH121" s="672"/>
      <c r="ILI121" s="672"/>
      <c r="ILJ121" s="672"/>
      <c r="ILK121" s="672"/>
      <c r="ILL121" s="672"/>
      <c r="ILM121" s="672"/>
      <c r="ILN121" s="672"/>
      <c r="ILO121" s="672"/>
      <c r="ILP121" s="672"/>
      <c r="ILQ121" s="672"/>
      <c r="ILR121" s="672"/>
      <c r="ILS121" s="672"/>
      <c r="ILT121" s="672"/>
      <c r="ILU121" s="672"/>
      <c r="ILV121" s="672"/>
      <c r="ILW121" s="672"/>
      <c r="ILX121" s="672"/>
      <c r="ILY121" s="672"/>
      <c r="ILZ121" s="672"/>
      <c r="IMA121" s="672"/>
      <c r="IMB121" s="672"/>
      <c r="IMC121" s="672"/>
      <c r="IMD121" s="672"/>
      <c r="IME121" s="672"/>
      <c r="IMF121" s="672"/>
      <c r="IMG121" s="672"/>
      <c r="IMH121" s="672"/>
      <c r="IMI121" s="672"/>
      <c r="IMJ121" s="672"/>
      <c r="IMK121" s="672"/>
      <c r="IML121" s="672"/>
      <c r="IMM121" s="672"/>
      <c r="IMN121" s="672"/>
      <c r="IMO121" s="672"/>
      <c r="IMP121" s="672"/>
      <c r="IMQ121" s="672"/>
      <c r="IMR121" s="672"/>
      <c r="IMS121" s="672"/>
      <c r="IMT121" s="672"/>
      <c r="IMU121" s="672"/>
      <c r="IMV121" s="672"/>
      <c r="IMW121" s="672"/>
      <c r="IMX121" s="672"/>
      <c r="IMY121" s="672"/>
      <c r="IMZ121" s="672"/>
      <c r="INA121" s="672"/>
      <c r="INB121" s="672"/>
      <c r="INC121" s="672"/>
      <c r="IND121" s="672"/>
      <c r="INE121" s="672"/>
      <c r="INF121" s="672"/>
      <c r="ING121" s="672"/>
      <c r="INH121" s="672"/>
      <c r="INI121" s="672"/>
      <c r="INJ121" s="672"/>
      <c r="INK121" s="672"/>
      <c r="INL121" s="672"/>
      <c r="INM121" s="672"/>
      <c r="INN121" s="672"/>
      <c r="INO121" s="672"/>
      <c r="INP121" s="672"/>
      <c r="INQ121" s="672"/>
      <c r="INR121" s="672"/>
      <c r="INS121" s="672"/>
      <c r="INT121" s="672"/>
      <c r="INU121" s="672"/>
      <c r="INV121" s="672"/>
      <c r="INW121" s="672"/>
      <c r="INX121" s="672"/>
      <c r="INY121" s="672"/>
      <c r="INZ121" s="672"/>
      <c r="IOA121" s="672"/>
      <c r="IOB121" s="672"/>
      <c r="IOC121" s="672"/>
      <c r="IOD121" s="672"/>
      <c r="IOE121" s="672"/>
      <c r="IOF121" s="672"/>
      <c r="IOG121" s="672"/>
      <c r="IOH121" s="672"/>
      <c r="IOI121" s="672"/>
      <c r="IOJ121" s="672"/>
      <c r="IOK121" s="672"/>
      <c r="IOL121" s="672"/>
      <c r="IOM121" s="672"/>
      <c r="ION121" s="672"/>
      <c r="IOO121" s="672"/>
      <c r="IOP121" s="672"/>
      <c r="IOQ121" s="672"/>
      <c r="IOR121" s="672"/>
      <c r="IOS121" s="672"/>
      <c r="IOT121" s="672"/>
      <c r="IOU121" s="672"/>
      <c r="IOV121" s="672"/>
      <c r="IOW121" s="672"/>
      <c r="IOX121" s="672"/>
      <c r="IOY121" s="672"/>
      <c r="IOZ121" s="672"/>
      <c r="IPA121" s="672"/>
      <c r="IPB121" s="672"/>
      <c r="IPC121" s="672"/>
      <c r="IPD121" s="672"/>
      <c r="IPE121" s="672"/>
      <c r="IPF121" s="672"/>
      <c r="IPG121" s="672"/>
      <c r="IPH121" s="672"/>
      <c r="IPI121" s="672"/>
      <c r="IPJ121" s="672"/>
      <c r="IPK121" s="672"/>
      <c r="IPL121" s="672"/>
      <c r="IPM121" s="672"/>
      <c r="IPN121" s="672"/>
      <c r="IPO121" s="672"/>
      <c r="IPP121" s="672"/>
      <c r="IPQ121" s="672"/>
      <c r="IPR121" s="672"/>
      <c r="IPS121" s="672"/>
      <c r="IPT121" s="672"/>
      <c r="IPU121" s="672"/>
      <c r="IPV121" s="672"/>
      <c r="IPW121" s="672"/>
      <c r="IPX121" s="672"/>
      <c r="IPY121" s="672"/>
      <c r="IPZ121" s="672"/>
      <c r="IQA121" s="672"/>
      <c r="IQB121" s="672"/>
      <c r="IQC121" s="672"/>
      <c r="IQD121" s="672"/>
      <c r="IQE121" s="672"/>
      <c r="IQF121" s="672"/>
      <c r="IQG121" s="672"/>
      <c r="IQH121" s="672"/>
      <c r="IQI121" s="672"/>
      <c r="IQJ121" s="672"/>
      <c r="IQK121" s="672"/>
      <c r="IQL121" s="672"/>
      <c r="IQM121" s="672"/>
      <c r="IQN121" s="672"/>
      <c r="IQO121" s="672"/>
      <c r="IQP121" s="672"/>
      <c r="IQQ121" s="672"/>
      <c r="IQR121" s="672"/>
      <c r="IQS121" s="672"/>
      <c r="IQT121" s="672"/>
      <c r="IQU121" s="672"/>
      <c r="IQV121" s="672"/>
      <c r="IQW121" s="672"/>
      <c r="IQX121" s="672"/>
      <c r="IQY121" s="672"/>
      <c r="IQZ121" s="672"/>
      <c r="IRA121" s="672"/>
      <c r="IRB121" s="672"/>
      <c r="IRC121" s="672"/>
      <c r="IRD121" s="672"/>
      <c r="IRE121" s="672"/>
      <c r="IRF121" s="672"/>
      <c r="IRG121" s="672"/>
      <c r="IRH121" s="672"/>
      <c r="IRI121" s="672"/>
      <c r="IRJ121" s="672"/>
      <c r="IRK121" s="672"/>
      <c r="IRL121" s="672"/>
      <c r="IRM121" s="672"/>
      <c r="IRN121" s="672"/>
      <c r="IRO121" s="672"/>
      <c r="IRP121" s="672"/>
      <c r="IRQ121" s="672"/>
      <c r="IRR121" s="672"/>
      <c r="IRS121" s="672"/>
      <c r="IRT121" s="672"/>
      <c r="IRU121" s="672"/>
      <c r="IRV121" s="672"/>
      <c r="IRW121" s="672"/>
      <c r="IRX121" s="672"/>
      <c r="IRY121" s="672"/>
      <c r="IRZ121" s="672"/>
      <c r="ISA121" s="672"/>
      <c r="ISB121" s="672"/>
      <c r="ISC121" s="672"/>
      <c r="ISD121" s="672"/>
      <c r="ISE121" s="672"/>
      <c r="ISF121" s="672"/>
      <c r="ISG121" s="672"/>
      <c r="ISH121" s="672"/>
      <c r="ISI121" s="672"/>
      <c r="ISJ121" s="672"/>
      <c r="ISK121" s="672"/>
      <c r="ISL121" s="672"/>
      <c r="ISM121" s="672"/>
      <c r="ISN121" s="672"/>
      <c r="ISO121" s="672"/>
      <c r="ISP121" s="672"/>
      <c r="ISQ121" s="672"/>
      <c r="ISR121" s="672"/>
      <c r="ISS121" s="672"/>
      <c r="IST121" s="672"/>
      <c r="ISU121" s="672"/>
      <c r="ISV121" s="672"/>
      <c r="ISW121" s="672"/>
      <c r="ISX121" s="672"/>
      <c r="ISY121" s="672"/>
      <c r="ISZ121" s="672"/>
      <c r="ITA121" s="672"/>
      <c r="ITB121" s="672"/>
      <c r="ITC121" s="672"/>
      <c r="ITD121" s="672"/>
      <c r="ITE121" s="672"/>
      <c r="ITF121" s="672"/>
      <c r="ITG121" s="672"/>
      <c r="ITH121" s="672"/>
      <c r="ITI121" s="672"/>
      <c r="ITJ121" s="672"/>
      <c r="ITK121" s="672"/>
      <c r="ITL121" s="672"/>
      <c r="ITM121" s="672"/>
      <c r="ITN121" s="672"/>
      <c r="ITO121" s="672"/>
      <c r="ITP121" s="672"/>
      <c r="ITQ121" s="672"/>
      <c r="ITR121" s="672"/>
      <c r="ITS121" s="672"/>
      <c r="ITT121" s="672"/>
      <c r="ITU121" s="672"/>
      <c r="ITV121" s="672"/>
      <c r="ITW121" s="672"/>
      <c r="ITX121" s="672"/>
      <c r="ITY121" s="672"/>
      <c r="ITZ121" s="672"/>
      <c r="IUA121" s="672"/>
      <c r="IUB121" s="672"/>
      <c r="IUC121" s="672"/>
      <c r="IUD121" s="672"/>
      <c r="IUE121" s="672"/>
      <c r="IUF121" s="672"/>
      <c r="IUG121" s="672"/>
      <c r="IUH121" s="672"/>
      <c r="IUI121" s="672"/>
      <c r="IUJ121" s="672"/>
      <c r="IUK121" s="672"/>
      <c r="IUL121" s="672"/>
      <c r="IUM121" s="672"/>
      <c r="IUN121" s="672"/>
      <c r="IUO121" s="672"/>
      <c r="IUP121" s="672"/>
      <c r="IUQ121" s="672"/>
      <c r="IUR121" s="672"/>
      <c r="IUS121" s="672"/>
      <c r="IUT121" s="672"/>
      <c r="IUU121" s="672"/>
      <c r="IUV121" s="672"/>
      <c r="IUW121" s="672"/>
      <c r="IUX121" s="672"/>
      <c r="IUY121" s="672"/>
      <c r="IUZ121" s="672"/>
      <c r="IVA121" s="672"/>
      <c r="IVB121" s="672"/>
      <c r="IVC121" s="672"/>
      <c r="IVD121" s="672"/>
      <c r="IVE121" s="672"/>
      <c r="IVF121" s="672"/>
      <c r="IVG121" s="672"/>
      <c r="IVH121" s="672"/>
      <c r="IVI121" s="672"/>
      <c r="IVJ121" s="672"/>
      <c r="IVK121" s="672"/>
      <c r="IVL121" s="672"/>
      <c r="IVM121" s="672"/>
      <c r="IVN121" s="672"/>
      <c r="IVO121" s="672"/>
      <c r="IVP121" s="672"/>
      <c r="IVQ121" s="672"/>
      <c r="IVR121" s="672"/>
      <c r="IVS121" s="672"/>
      <c r="IVT121" s="672"/>
      <c r="IVU121" s="672"/>
      <c r="IVV121" s="672"/>
      <c r="IVW121" s="672"/>
      <c r="IVX121" s="672"/>
      <c r="IVY121" s="672"/>
      <c r="IVZ121" s="672"/>
      <c r="IWA121" s="672"/>
      <c r="IWB121" s="672"/>
      <c r="IWC121" s="672"/>
      <c r="IWD121" s="672"/>
      <c r="IWE121" s="672"/>
      <c r="IWF121" s="672"/>
      <c r="IWG121" s="672"/>
      <c r="IWH121" s="672"/>
      <c r="IWI121" s="672"/>
      <c r="IWJ121" s="672"/>
      <c r="IWK121" s="672"/>
      <c r="IWL121" s="672"/>
      <c r="IWM121" s="672"/>
      <c r="IWN121" s="672"/>
      <c r="IWO121" s="672"/>
      <c r="IWP121" s="672"/>
      <c r="IWQ121" s="672"/>
      <c r="IWR121" s="672"/>
      <c r="IWS121" s="672"/>
      <c r="IWT121" s="672"/>
      <c r="IWU121" s="672"/>
      <c r="IWV121" s="672"/>
      <c r="IWW121" s="672"/>
      <c r="IWX121" s="672"/>
      <c r="IWY121" s="672"/>
      <c r="IWZ121" s="672"/>
      <c r="IXA121" s="672"/>
      <c r="IXB121" s="672"/>
      <c r="IXC121" s="672"/>
      <c r="IXD121" s="672"/>
      <c r="IXE121" s="672"/>
      <c r="IXF121" s="672"/>
      <c r="IXG121" s="672"/>
      <c r="IXH121" s="672"/>
      <c r="IXI121" s="672"/>
      <c r="IXJ121" s="672"/>
      <c r="IXK121" s="672"/>
      <c r="IXL121" s="672"/>
      <c r="IXM121" s="672"/>
      <c r="IXN121" s="672"/>
      <c r="IXO121" s="672"/>
      <c r="IXP121" s="672"/>
      <c r="IXQ121" s="672"/>
      <c r="IXR121" s="672"/>
      <c r="IXS121" s="672"/>
      <c r="IXT121" s="672"/>
      <c r="IXU121" s="672"/>
      <c r="IXV121" s="672"/>
      <c r="IXW121" s="672"/>
      <c r="IXX121" s="672"/>
      <c r="IXY121" s="672"/>
      <c r="IXZ121" s="672"/>
      <c r="IYA121" s="672"/>
      <c r="IYB121" s="672"/>
      <c r="IYC121" s="672"/>
      <c r="IYD121" s="672"/>
      <c r="IYE121" s="672"/>
      <c r="IYF121" s="672"/>
      <c r="IYG121" s="672"/>
      <c r="IYH121" s="672"/>
      <c r="IYI121" s="672"/>
      <c r="IYJ121" s="672"/>
      <c r="IYK121" s="672"/>
      <c r="IYL121" s="672"/>
      <c r="IYM121" s="672"/>
      <c r="IYN121" s="672"/>
      <c r="IYO121" s="672"/>
      <c r="IYP121" s="672"/>
      <c r="IYQ121" s="672"/>
      <c r="IYR121" s="672"/>
      <c r="IYS121" s="672"/>
      <c r="IYT121" s="672"/>
      <c r="IYU121" s="672"/>
      <c r="IYV121" s="672"/>
      <c r="IYW121" s="672"/>
      <c r="IYX121" s="672"/>
      <c r="IYY121" s="672"/>
      <c r="IYZ121" s="672"/>
      <c r="IZA121" s="672"/>
      <c r="IZB121" s="672"/>
      <c r="IZC121" s="672"/>
      <c r="IZD121" s="672"/>
      <c r="IZE121" s="672"/>
      <c r="IZF121" s="672"/>
      <c r="IZG121" s="672"/>
      <c r="IZH121" s="672"/>
      <c r="IZI121" s="672"/>
      <c r="IZJ121" s="672"/>
      <c r="IZK121" s="672"/>
      <c r="IZL121" s="672"/>
      <c r="IZM121" s="672"/>
      <c r="IZN121" s="672"/>
      <c r="IZO121" s="672"/>
      <c r="IZP121" s="672"/>
      <c r="IZQ121" s="672"/>
      <c r="IZR121" s="672"/>
      <c r="IZS121" s="672"/>
      <c r="IZT121" s="672"/>
      <c r="IZU121" s="672"/>
      <c r="IZV121" s="672"/>
      <c r="IZW121" s="672"/>
      <c r="IZX121" s="672"/>
      <c r="IZY121" s="672"/>
      <c r="IZZ121" s="672"/>
      <c r="JAA121" s="672"/>
      <c r="JAB121" s="672"/>
      <c r="JAC121" s="672"/>
      <c r="JAD121" s="672"/>
      <c r="JAE121" s="672"/>
      <c r="JAF121" s="672"/>
      <c r="JAG121" s="672"/>
      <c r="JAH121" s="672"/>
      <c r="JAI121" s="672"/>
      <c r="JAJ121" s="672"/>
      <c r="JAK121" s="672"/>
      <c r="JAL121" s="672"/>
      <c r="JAM121" s="672"/>
      <c r="JAN121" s="672"/>
      <c r="JAO121" s="672"/>
      <c r="JAP121" s="672"/>
      <c r="JAQ121" s="672"/>
      <c r="JAR121" s="672"/>
      <c r="JAS121" s="672"/>
      <c r="JAT121" s="672"/>
      <c r="JAU121" s="672"/>
      <c r="JAV121" s="672"/>
      <c r="JAW121" s="672"/>
      <c r="JAX121" s="672"/>
      <c r="JAY121" s="672"/>
      <c r="JAZ121" s="672"/>
      <c r="JBA121" s="672"/>
      <c r="JBB121" s="672"/>
      <c r="JBC121" s="672"/>
      <c r="JBD121" s="672"/>
      <c r="JBE121" s="672"/>
      <c r="JBF121" s="672"/>
      <c r="JBG121" s="672"/>
      <c r="JBH121" s="672"/>
      <c r="JBI121" s="672"/>
      <c r="JBJ121" s="672"/>
      <c r="JBK121" s="672"/>
      <c r="JBL121" s="672"/>
      <c r="JBM121" s="672"/>
      <c r="JBN121" s="672"/>
      <c r="JBO121" s="672"/>
      <c r="JBP121" s="672"/>
      <c r="JBQ121" s="672"/>
      <c r="JBR121" s="672"/>
      <c r="JBS121" s="672"/>
      <c r="JBT121" s="672"/>
      <c r="JBU121" s="672"/>
      <c r="JBV121" s="672"/>
      <c r="JBW121" s="672"/>
      <c r="JBX121" s="672"/>
      <c r="JBY121" s="672"/>
      <c r="JBZ121" s="672"/>
      <c r="JCA121" s="672"/>
      <c r="JCB121" s="672"/>
      <c r="JCC121" s="672"/>
      <c r="JCD121" s="672"/>
      <c r="JCE121" s="672"/>
      <c r="JCF121" s="672"/>
      <c r="JCG121" s="672"/>
      <c r="JCH121" s="672"/>
      <c r="JCI121" s="672"/>
      <c r="JCJ121" s="672"/>
      <c r="JCK121" s="672"/>
      <c r="JCL121" s="672"/>
      <c r="JCM121" s="672"/>
      <c r="JCN121" s="672"/>
      <c r="JCO121" s="672"/>
      <c r="JCP121" s="672"/>
      <c r="JCQ121" s="672"/>
      <c r="JCR121" s="672"/>
      <c r="JCS121" s="672"/>
      <c r="JCT121" s="672"/>
      <c r="JCU121" s="672"/>
      <c r="JCV121" s="672"/>
      <c r="JCW121" s="672"/>
      <c r="JCX121" s="672"/>
      <c r="JCY121" s="672"/>
      <c r="JCZ121" s="672"/>
      <c r="JDA121" s="672"/>
      <c r="JDB121" s="672"/>
      <c r="JDC121" s="672"/>
      <c r="JDD121" s="672"/>
      <c r="JDE121" s="672"/>
      <c r="JDF121" s="672"/>
      <c r="JDG121" s="672"/>
      <c r="JDH121" s="672"/>
      <c r="JDI121" s="672"/>
      <c r="JDJ121" s="672"/>
      <c r="JDK121" s="672"/>
      <c r="JDL121" s="672"/>
      <c r="JDM121" s="672"/>
      <c r="JDN121" s="672"/>
      <c r="JDO121" s="672"/>
      <c r="JDP121" s="672"/>
      <c r="JDQ121" s="672"/>
      <c r="JDR121" s="672"/>
      <c r="JDS121" s="672"/>
      <c r="JDT121" s="672"/>
      <c r="JDU121" s="672"/>
      <c r="JDV121" s="672"/>
      <c r="JDW121" s="672"/>
      <c r="JDX121" s="672"/>
      <c r="JDY121" s="672"/>
      <c r="JDZ121" s="672"/>
      <c r="JEA121" s="672"/>
      <c r="JEB121" s="672"/>
      <c r="JEC121" s="672"/>
      <c r="JED121" s="672"/>
      <c r="JEE121" s="672"/>
      <c r="JEF121" s="672"/>
      <c r="JEG121" s="672"/>
      <c r="JEH121" s="672"/>
      <c r="JEI121" s="672"/>
      <c r="JEJ121" s="672"/>
      <c r="JEK121" s="672"/>
      <c r="JEL121" s="672"/>
      <c r="JEM121" s="672"/>
      <c r="JEN121" s="672"/>
      <c r="JEO121" s="672"/>
      <c r="JEP121" s="672"/>
      <c r="JEQ121" s="672"/>
      <c r="JER121" s="672"/>
      <c r="JES121" s="672"/>
      <c r="JET121" s="672"/>
      <c r="JEU121" s="672"/>
      <c r="JEV121" s="672"/>
      <c r="JEW121" s="672"/>
      <c r="JEX121" s="672"/>
      <c r="JEY121" s="672"/>
      <c r="JEZ121" s="672"/>
      <c r="JFA121" s="672"/>
      <c r="JFB121" s="672"/>
      <c r="JFC121" s="672"/>
      <c r="JFD121" s="672"/>
      <c r="JFE121" s="672"/>
      <c r="JFF121" s="672"/>
      <c r="JFG121" s="672"/>
      <c r="JFH121" s="672"/>
      <c r="JFI121" s="672"/>
      <c r="JFJ121" s="672"/>
      <c r="JFK121" s="672"/>
      <c r="JFL121" s="672"/>
      <c r="JFM121" s="672"/>
      <c r="JFN121" s="672"/>
      <c r="JFO121" s="672"/>
      <c r="JFP121" s="672"/>
      <c r="JFQ121" s="672"/>
      <c r="JFR121" s="672"/>
      <c r="JFS121" s="672"/>
      <c r="JFT121" s="672"/>
      <c r="JFU121" s="672"/>
      <c r="JFV121" s="672"/>
      <c r="JFW121" s="672"/>
      <c r="JFX121" s="672"/>
      <c r="JFY121" s="672"/>
      <c r="JFZ121" s="672"/>
      <c r="JGA121" s="672"/>
      <c r="JGB121" s="672"/>
      <c r="JGC121" s="672"/>
      <c r="JGD121" s="672"/>
      <c r="JGE121" s="672"/>
      <c r="JGF121" s="672"/>
      <c r="JGG121" s="672"/>
      <c r="JGH121" s="672"/>
      <c r="JGI121" s="672"/>
      <c r="JGJ121" s="672"/>
      <c r="JGK121" s="672"/>
      <c r="JGL121" s="672"/>
      <c r="JGM121" s="672"/>
      <c r="JGN121" s="672"/>
      <c r="JGO121" s="672"/>
      <c r="JGP121" s="672"/>
      <c r="JGQ121" s="672"/>
      <c r="JGR121" s="672"/>
      <c r="JGS121" s="672"/>
      <c r="JGT121" s="672"/>
      <c r="JGU121" s="672"/>
      <c r="JGV121" s="672"/>
      <c r="JGW121" s="672"/>
      <c r="JGX121" s="672"/>
      <c r="JGY121" s="672"/>
      <c r="JGZ121" s="672"/>
      <c r="JHA121" s="672"/>
      <c r="JHB121" s="672"/>
      <c r="JHC121" s="672"/>
      <c r="JHD121" s="672"/>
      <c r="JHE121" s="672"/>
      <c r="JHF121" s="672"/>
      <c r="JHG121" s="672"/>
      <c r="JHH121" s="672"/>
      <c r="JHI121" s="672"/>
      <c r="JHJ121" s="672"/>
      <c r="JHK121" s="672"/>
      <c r="JHL121" s="672"/>
      <c r="JHM121" s="672"/>
      <c r="JHN121" s="672"/>
      <c r="JHO121" s="672"/>
      <c r="JHP121" s="672"/>
      <c r="JHQ121" s="672"/>
      <c r="JHR121" s="672"/>
      <c r="JHS121" s="672"/>
      <c r="JHT121" s="672"/>
      <c r="JHU121" s="672"/>
      <c r="JHV121" s="672"/>
      <c r="JHW121" s="672"/>
      <c r="JHX121" s="672"/>
      <c r="JHY121" s="672"/>
      <c r="JHZ121" s="672"/>
      <c r="JIA121" s="672"/>
      <c r="JIB121" s="672"/>
      <c r="JIC121" s="672"/>
      <c r="JID121" s="672"/>
      <c r="JIE121" s="672"/>
      <c r="JIF121" s="672"/>
      <c r="JIG121" s="672"/>
      <c r="JIH121" s="672"/>
      <c r="JII121" s="672"/>
      <c r="JIJ121" s="672"/>
      <c r="JIK121" s="672"/>
      <c r="JIL121" s="672"/>
      <c r="JIM121" s="672"/>
      <c r="JIN121" s="672"/>
      <c r="JIO121" s="672"/>
      <c r="JIP121" s="672"/>
      <c r="JIQ121" s="672"/>
      <c r="JIR121" s="672"/>
      <c r="JIS121" s="672"/>
      <c r="JIT121" s="672"/>
      <c r="JIU121" s="672"/>
      <c r="JIV121" s="672"/>
      <c r="JIW121" s="672"/>
      <c r="JIX121" s="672"/>
      <c r="JIY121" s="672"/>
      <c r="JIZ121" s="672"/>
      <c r="JJA121" s="672"/>
      <c r="JJB121" s="672"/>
      <c r="JJC121" s="672"/>
      <c r="JJD121" s="672"/>
      <c r="JJE121" s="672"/>
      <c r="JJF121" s="672"/>
      <c r="JJG121" s="672"/>
      <c r="JJH121" s="672"/>
      <c r="JJI121" s="672"/>
      <c r="JJJ121" s="672"/>
      <c r="JJK121" s="672"/>
      <c r="JJL121" s="672"/>
      <c r="JJM121" s="672"/>
      <c r="JJN121" s="672"/>
      <c r="JJO121" s="672"/>
      <c r="JJP121" s="672"/>
      <c r="JJQ121" s="672"/>
      <c r="JJR121" s="672"/>
      <c r="JJS121" s="672"/>
      <c r="JJT121" s="672"/>
      <c r="JJU121" s="672"/>
      <c r="JJV121" s="672"/>
      <c r="JJW121" s="672"/>
      <c r="JJX121" s="672"/>
      <c r="JJY121" s="672"/>
      <c r="JJZ121" s="672"/>
      <c r="JKA121" s="672"/>
      <c r="JKB121" s="672"/>
      <c r="JKC121" s="672"/>
      <c r="JKD121" s="672"/>
      <c r="JKE121" s="672"/>
      <c r="JKF121" s="672"/>
      <c r="JKG121" s="672"/>
      <c r="JKH121" s="672"/>
      <c r="JKI121" s="672"/>
      <c r="JKJ121" s="672"/>
      <c r="JKK121" s="672"/>
      <c r="JKL121" s="672"/>
      <c r="JKM121" s="672"/>
      <c r="JKN121" s="672"/>
      <c r="JKO121" s="672"/>
      <c r="JKP121" s="672"/>
      <c r="JKQ121" s="672"/>
      <c r="JKR121" s="672"/>
      <c r="JKS121" s="672"/>
      <c r="JKT121" s="672"/>
      <c r="JKU121" s="672"/>
      <c r="JKV121" s="672"/>
      <c r="JKW121" s="672"/>
      <c r="JKX121" s="672"/>
      <c r="JKY121" s="672"/>
      <c r="JKZ121" s="672"/>
      <c r="JLA121" s="672"/>
      <c r="JLB121" s="672"/>
      <c r="JLC121" s="672"/>
      <c r="JLD121" s="672"/>
      <c r="JLE121" s="672"/>
      <c r="JLF121" s="672"/>
      <c r="JLG121" s="672"/>
      <c r="JLH121" s="672"/>
      <c r="JLI121" s="672"/>
      <c r="JLJ121" s="672"/>
      <c r="JLK121" s="672"/>
      <c r="JLL121" s="672"/>
      <c r="JLM121" s="672"/>
      <c r="JLN121" s="672"/>
      <c r="JLO121" s="672"/>
      <c r="JLP121" s="672"/>
      <c r="JLQ121" s="672"/>
      <c r="JLR121" s="672"/>
      <c r="JLS121" s="672"/>
      <c r="JLT121" s="672"/>
      <c r="JLU121" s="672"/>
      <c r="JLV121" s="672"/>
      <c r="JLW121" s="672"/>
      <c r="JLX121" s="672"/>
      <c r="JLY121" s="672"/>
      <c r="JLZ121" s="672"/>
      <c r="JMA121" s="672"/>
      <c r="JMB121" s="672"/>
      <c r="JMC121" s="672"/>
      <c r="JMD121" s="672"/>
      <c r="JME121" s="672"/>
      <c r="JMF121" s="672"/>
      <c r="JMG121" s="672"/>
      <c r="JMH121" s="672"/>
      <c r="JMI121" s="672"/>
      <c r="JMJ121" s="672"/>
      <c r="JMK121" s="672"/>
      <c r="JML121" s="672"/>
      <c r="JMM121" s="672"/>
      <c r="JMN121" s="672"/>
      <c r="JMO121" s="672"/>
      <c r="JMP121" s="672"/>
      <c r="JMQ121" s="672"/>
      <c r="JMR121" s="672"/>
      <c r="JMS121" s="672"/>
      <c r="JMT121" s="672"/>
      <c r="JMU121" s="672"/>
      <c r="JMV121" s="672"/>
      <c r="JMW121" s="672"/>
      <c r="JMX121" s="672"/>
      <c r="JMY121" s="672"/>
      <c r="JMZ121" s="672"/>
      <c r="JNA121" s="672"/>
      <c r="JNB121" s="672"/>
      <c r="JNC121" s="672"/>
      <c r="JND121" s="672"/>
      <c r="JNE121" s="672"/>
      <c r="JNF121" s="672"/>
      <c r="JNG121" s="672"/>
      <c r="JNH121" s="672"/>
      <c r="JNI121" s="672"/>
      <c r="JNJ121" s="672"/>
      <c r="JNK121" s="672"/>
      <c r="JNL121" s="672"/>
      <c r="JNM121" s="672"/>
      <c r="JNN121" s="672"/>
      <c r="JNO121" s="672"/>
      <c r="JNP121" s="672"/>
      <c r="JNQ121" s="672"/>
      <c r="JNR121" s="672"/>
      <c r="JNS121" s="672"/>
      <c r="JNT121" s="672"/>
      <c r="JNU121" s="672"/>
      <c r="JNV121" s="672"/>
      <c r="JNW121" s="672"/>
      <c r="JNX121" s="672"/>
      <c r="JNY121" s="672"/>
      <c r="JNZ121" s="672"/>
      <c r="JOA121" s="672"/>
      <c r="JOB121" s="672"/>
      <c r="JOC121" s="672"/>
      <c r="JOD121" s="672"/>
      <c r="JOE121" s="672"/>
      <c r="JOF121" s="672"/>
      <c r="JOG121" s="672"/>
      <c r="JOH121" s="672"/>
      <c r="JOI121" s="672"/>
      <c r="JOJ121" s="672"/>
      <c r="JOK121" s="672"/>
      <c r="JOL121" s="672"/>
      <c r="JOM121" s="672"/>
      <c r="JON121" s="672"/>
      <c r="JOO121" s="672"/>
      <c r="JOP121" s="672"/>
      <c r="JOQ121" s="672"/>
      <c r="JOR121" s="672"/>
      <c r="JOS121" s="672"/>
      <c r="JOT121" s="672"/>
      <c r="JOU121" s="672"/>
      <c r="JOV121" s="672"/>
      <c r="JOW121" s="672"/>
      <c r="JOX121" s="672"/>
      <c r="JOY121" s="672"/>
      <c r="JOZ121" s="672"/>
      <c r="JPA121" s="672"/>
      <c r="JPB121" s="672"/>
      <c r="JPC121" s="672"/>
      <c r="JPD121" s="672"/>
      <c r="JPE121" s="672"/>
      <c r="JPF121" s="672"/>
      <c r="JPG121" s="672"/>
      <c r="JPH121" s="672"/>
      <c r="JPI121" s="672"/>
      <c r="JPJ121" s="672"/>
      <c r="JPK121" s="672"/>
      <c r="JPL121" s="672"/>
      <c r="JPM121" s="672"/>
      <c r="JPN121" s="672"/>
      <c r="JPO121" s="672"/>
      <c r="JPP121" s="672"/>
      <c r="JPQ121" s="672"/>
      <c r="JPR121" s="672"/>
      <c r="JPS121" s="672"/>
      <c r="JPT121" s="672"/>
      <c r="JPU121" s="672"/>
      <c r="JPV121" s="672"/>
      <c r="JPW121" s="672"/>
      <c r="JPX121" s="672"/>
      <c r="JPY121" s="672"/>
      <c r="JPZ121" s="672"/>
      <c r="JQA121" s="672"/>
      <c r="JQB121" s="672"/>
      <c r="JQC121" s="672"/>
      <c r="JQD121" s="672"/>
      <c r="JQE121" s="672"/>
      <c r="JQF121" s="672"/>
      <c r="JQG121" s="672"/>
      <c r="JQH121" s="672"/>
      <c r="JQI121" s="672"/>
      <c r="JQJ121" s="672"/>
      <c r="JQK121" s="672"/>
      <c r="JQL121" s="672"/>
      <c r="JQM121" s="672"/>
      <c r="JQN121" s="672"/>
      <c r="JQO121" s="672"/>
      <c r="JQP121" s="672"/>
      <c r="JQQ121" s="672"/>
      <c r="JQR121" s="672"/>
      <c r="JQS121" s="672"/>
      <c r="JQT121" s="672"/>
      <c r="JQU121" s="672"/>
      <c r="JQV121" s="672"/>
      <c r="JQW121" s="672"/>
      <c r="JQX121" s="672"/>
      <c r="JQY121" s="672"/>
      <c r="JQZ121" s="672"/>
      <c r="JRA121" s="672"/>
      <c r="JRB121" s="672"/>
      <c r="JRC121" s="672"/>
      <c r="JRD121" s="672"/>
      <c r="JRE121" s="672"/>
      <c r="JRF121" s="672"/>
      <c r="JRG121" s="672"/>
      <c r="JRH121" s="672"/>
      <c r="JRI121" s="672"/>
      <c r="JRJ121" s="672"/>
      <c r="JRK121" s="672"/>
      <c r="JRL121" s="672"/>
      <c r="JRM121" s="672"/>
      <c r="JRN121" s="672"/>
      <c r="JRO121" s="672"/>
      <c r="JRP121" s="672"/>
      <c r="JRQ121" s="672"/>
      <c r="JRR121" s="672"/>
      <c r="JRS121" s="672"/>
      <c r="JRT121" s="672"/>
      <c r="JRU121" s="672"/>
      <c r="JRV121" s="672"/>
      <c r="JRW121" s="672"/>
      <c r="JRX121" s="672"/>
      <c r="JRY121" s="672"/>
      <c r="JRZ121" s="672"/>
      <c r="JSA121" s="672"/>
      <c r="JSB121" s="672"/>
      <c r="JSC121" s="672"/>
      <c r="JSD121" s="672"/>
      <c r="JSE121" s="672"/>
      <c r="JSF121" s="672"/>
      <c r="JSG121" s="672"/>
      <c r="JSH121" s="672"/>
      <c r="JSI121" s="672"/>
      <c r="JSJ121" s="672"/>
      <c r="JSK121" s="672"/>
      <c r="JSL121" s="672"/>
      <c r="JSM121" s="672"/>
      <c r="JSN121" s="672"/>
      <c r="JSO121" s="672"/>
      <c r="JSP121" s="672"/>
      <c r="JSQ121" s="672"/>
      <c r="JSR121" s="672"/>
      <c r="JSS121" s="672"/>
      <c r="JST121" s="672"/>
      <c r="JSU121" s="672"/>
      <c r="JSV121" s="672"/>
      <c r="JSW121" s="672"/>
      <c r="JSX121" s="672"/>
      <c r="JSY121" s="672"/>
      <c r="JSZ121" s="672"/>
      <c r="JTA121" s="672"/>
      <c r="JTB121" s="672"/>
      <c r="JTC121" s="672"/>
      <c r="JTD121" s="672"/>
      <c r="JTE121" s="672"/>
      <c r="JTF121" s="672"/>
      <c r="JTG121" s="672"/>
      <c r="JTH121" s="672"/>
      <c r="JTI121" s="672"/>
      <c r="JTJ121" s="672"/>
      <c r="JTK121" s="672"/>
      <c r="JTL121" s="672"/>
      <c r="JTM121" s="672"/>
      <c r="JTN121" s="672"/>
      <c r="JTO121" s="672"/>
      <c r="JTP121" s="672"/>
      <c r="JTQ121" s="672"/>
      <c r="JTR121" s="672"/>
      <c r="JTS121" s="672"/>
      <c r="JTT121" s="672"/>
      <c r="JTU121" s="672"/>
      <c r="JTV121" s="672"/>
      <c r="JTW121" s="672"/>
      <c r="JTX121" s="672"/>
      <c r="JTY121" s="672"/>
      <c r="JTZ121" s="672"/>
      <c r="JUA121" s="672"/>
      <c r="JUB121" s="672"/>
      <c r="JUC121" s="672"/>
      <c r="JUD121" s="672"/>
      <c r="JUE121" s="672"/>
      <c r="JUF121" s="672"/>
      <c r="JUG121" s="672"/>
      <c r="JUH121" s="672"/>
      <c r="JUI121" s="672"/>
      <c r="JUJ121" s="672"/>
      <c r="JUK121" s="672"/>
      <c r="JUL121" s="672"/>
      <c r="JUM121" s="672"/>
      <c r="JUN121" s="672"/>
      <c r="JUO121" s="672"/>
      <c r="JUP121" s="672"/>
      <c r="JUQ121" s="672"/>
      <c r="JUR121" s="672"/>
      <c r="JUS121" s="672"/>
      <c r="JUT121" s="672"/>
      <c r="JUU121" s="672"/>
      <c r="JUV121" s="672"/>
      <c r="JUW121" s="672"/>
      <c r="JUX121" s="672"/>
      <c r="JUY121" s="672"/>
      <c r="JUZ121" s="672"/>
      <c r="JVA121" s="672"/>
      <c r="JVB121" s="672"/>
      <c r="JVC121" s="672"/>
      <c r="JVD121" s="672"/>
      <c r="JVE121" s="672"/>
      <c r="JVF121" s="672"/>
      <c r="JVG121" s="672"/>
      <c r="JVH121" s="672"/>
      <c r="JVI121" s="672"/>
      <c r="JVJ121" s="672"/>
      <c r="JVK121" s="672"/>
      <c r="JVL121" s="672"/>
      <c r="JVM121" s="672"/>
      <c r="JVN121" s="672"/>
      <c r="JVO121" s="672"/>
      <c r="JVP121" s="672"/>
      <c r="JVQ121" s="672"/>
      <c r="JVR121" s="672"/>
      <c r="JVS121" s="672"/>
      <c r="JVT121" s="672"/>
      <c r="JVU121" s="672"/>
      <c r="JVV121" s="672"/>
      <c r="JVW121" s="672"/>
      <c r="JVX121" s="672"/>
      <c r="JVY121" s="672"/>
      <c r="JVZ121" s="672"/>
      <c r="JWA121" s="672"/>
      <c r="JWB121" s="672"/>
      <c r="JWC121" s="672"/>
      <c r="JWD121" s="672"/>
      <c r="JWE121" s="672"/>
      <c r="JWF121" s="672"/>
      <c r="JWG121" s="672"/>
      <c r="JWH121" s="672"/>
      <c r="JWI121" s="672"/>
      <c r="JWJ121" s="672"/>
      <c r="JWK121" s="672"/>
      <c r="JWL121" s="672"/>
      <c r="JWM121" s="672"/>
      <c r="JWN121" s="672"/>
      <c r="JWO121" s="672"/>
      <c r="JWP121" s="672"/>
      <c r="JWQ121" s="672"/>
      <c r="JWR121" s="672"/>
      <c r="JWS121" s="672"/>
      <c r="JWT121" s="672"/>
      <c r="JWU121" s="672"/>
      <c r="JWV121" s="672"/>
      <c r="JWW121" s="672"/>
      <c r="JWX121" s="672"/>
      <c r="JWY121" s="672"/>
      <c r="JWZ121" s="672"/>
      <c r="JXA121" s="672"/>
      <c r="JXB121" s="672"/>
      <c r="JXC121" s="672"/>
      <c r="JXD121" s="672"/>
      <c r="JXE121" s="672"/>
      <c r="JXF121" s="672"/>
      <c r="JXG121" s="672"/>
      <c r="JXH121" s="672"/>
      <c r="JXI121" s="672"/>
      <c r="JXJ121" s="672"/>
      <c r="JXK121" s="672"/>
      <c r="JXL121" s="672"/>
      <c r="JXM121" s="672"/>
      <c r="JXN121" s="672"/>
      <c r="JXO121" s="672"/>
      <c r="JXP121" s="672"/>
      <c r="JXQ121" s="672"/>
      <c r="JXR121" s="672"/>
      <c r="JXS121" s="672"/>
      <c r="JXT121" s="672"/>
      <c r="JXU121" s="672"/>
      <c r="JXV121" s="672"/>
      <c r="JXW121" s="672"/>
      <c r="JXX121" s="672"/>
      <c r="JXY121" s="672"/>
      <c r="JXZ121" s="672"/>
      <c r="JYA121" s="672"/>
      <c r="JYB121" s="672"/>
      <c r="JYC121" s="672"/>
      <c r="JYD121" s="672"/>
      <c r="JYE121" s="672"/>
      <c r="JYF121" s="672"/>
      <c r="JYG121" s="672"/>
      <c r="JYH121" s="672"/>
      <c r="JYI121" s="672"/>
      <c r="JYJ121" s="672"/>
      <c r="JYK121" s="672"/>
      <c r="JYL121" s="672"/>
      <c r="JYM121" s="672"/>
      <c r="JYN121" s="672"/>
      <c r="JYO121" s="672"/>
      <c r="JYP121" s="672"/>
      <c r="JYQ121" s="672"/>
      <c r="JYR121" s="672"/>
      <c r="JYS121" s="672"/>
      <c r="JYT121" s="672"/>
      <c r="JYU121" s="672"/>
      <c r="JYV121" s="672"/>
      <c r="JYW121" s="672"/>
      <c r="JYX121" s="672"/>
      <c r="JYY121" s="672"/>
      <c r="JYZ121" s="672"/>
      <c r="JZA121" s="672"/>
      <c r="JZB121" s="672"/>
      <c r="JZC121" s="672"/>
      <c r="JZD121" s="672"/>
      <c r="JZE121" s="672"/>
      <c r="JZF121" s="672"/>
      <c r="JZG121" s="672"/>
      <c r="JZH121" s="672"/>
      <c r="JZI121" s="672"/>
      <c r="JZJ121" s="672"/>
      <c r="JZK121" s="672"/>
      <c r="JZL121" s="672"/>
      <c r="JZM121" s="672"/>
      <c r="JZN121" s="672"/>
      <c r="JZO121" s="672"/>
      <c r="JZP121" s="672"/>
      <c r="JZQ121" s="672"/>
      <c r="JZR121" s="672"/>
      <c r="JZS121" s="672"/>
      <c r="JZT121" s="672"/>
      <c r="JZU121" s="672"/>
      <c r="JZV121" s="672"/>
      <c r="JZW121" s="672"/>
      <c r="JZX121" s="672"/>
      <c r="JZY121" s="672"/>
      <c r="JZZ121" s="672"/>
      <c r="KAA121" s="672"/>
      <c r="KAB121" s="672"/>
      <c r="KAC121" s="672"/>
      <c r="KAD121" s="672"/>
      <c r="KAE121" s="672"/>
      <c r="KAF121" s="672"/>
      <c r="KAG121" s="672"/>
      <c r="KAH121" s="672"/>
      <c r="KAI121" s="672"/>
      <c r="KAJ121" s="672"/>
      <c r="KAK121" s="672"/>
      <c r="KAL121" s="672"/>
      <c r="KAM121" s="672"/>
      <c r="KAN121" s="672"/>
      <c r="KAO121" s="672"/>
      <c r="KAP121" s="672"/>
      <c r="KAQ121" s="672"/>
      <c r="KAR121" s="672"/>
      <c r="KAS121" s="672"/>
      <c r="KAT121" s="672"/>
      <c r="KAU121" s="672"/>
      <c r="KAV121" s="672"/>
      <c r="KAW121" s="672"/>
      <c r="KAX121" s="672"/>
      <c r="KAY121" s="672"/>
      <c r="KAZ121" s="672"/>
      <c r="KBA121" s="672"/>
      <c r="KBB121" s="672"/>
      <c r="KBC121" s="672"/>
      <c r="KBD121" s="672"/>
      <c r="KBE121" s="672"/>
      <c r="KBF121" s="672"/>
      <c r="KBG121" s="672"/>
      <c r="KBH121" s="672"/>
      <c r="KBI121" s="672"/>
      <c r="KBJ121" s="672"/>
      <c r="KBK121" s="672"/>
      <c r="KBL121" s="672"/>
      <c r="KBM121" s="672"/>
      <c r="KBN121" s="672"/>
      <c r="KBO121" s="672"/>
      <c r="KBP121" s="672"/>
      <c r="KBQ121" s="672"/>
      <c r="KBR121" s="672"/>
      <c r="KBS121" s="672"/>
      <c r="KBT121" s="672"/>
      <c r="KBU121" s="672"/>
      <c r="KBV121" s="672"/>
      <c r="KBW121" s="672"/>
      <c r="KBX121" s="672"/>
      <c r="KBY121" s="672"/>
      <c r="KBZ121" s="672"/>
      <c r="KCA121" s="672"/>
      <c r="KCB121" s="672"/>
      <c r="KCC121" s="672"/>
      <c r="KCD121" s="672"/>
      <c r="KCE121" s="672"/>
      <c r="KCF121" s="672"/>
      <c r="KCG121" s="672"/>
      <c r="KCH121" s="672"/>
      <c r="KCI121" s="672"/>
      <c r="KCJ121" s="672"/>
      <c r="KCK121" s="672"/>
      <c r="KCL121" s="672"/>
      <c r="KCM121" s="672"/>
      <c r="KCN121" s="672"/>
      <c r="KCO121" s="672"/>
      <c r="KCP121" s="672"/>
      <c r="KCQ121" s="672"/>
      <c r="KCR121" s="672"/>
      <c r="KCS121" s="672"/>
      <c r="KCT121" s="672"/>
      <c r="KCU121" s="672"/>
      <c r="KCV121" s="672"/>
      <c r="KCW121" s="672"/>
      <c r="KCX121" s="672"/>
      <c r="KCY121" s="672"/>
      <c r="KCZ121" s="672"/>
      <c r="KDA121" s="672"/>
      <c r="KDB121" s="672"/>
      <c r="KDC121" s="672"/>
      <c r="KDD121" s="672"/>
      <c r="KDE121" s="672"/>
      <c r="KDF121" s="672"/>
      <c r="KDG121" s="672"/>
      <c r="KDH121" s="672"/>
      <c r="KDI121" s="672"/>
      <c r="KDJ121" s="672"/>
      <c r="KDK121" s="672"/>
      <c r="KDL121" s="672"/>
      <c r="KDM121" s="672"/>
      <c r="KDN121" s="672"/>
      <c r="KDO121" s="672"/>
      <c r="KDP121" s="672"/>
      <c r="KDQ121" s="672"/>
      <c r="KDR121" s="672"/>
      <c r="KDS121" s="672"/>
      <c r="KDT121" s="672"/>
      <c r="KDU121" s="672"/>
      <c r="KDV121" s="672"/>
      <c r="KDW121" s="672"/>
      <c r="KDX121" s="672"/>
      <c r="KDY121" s="672"/>
      <c r="KDZ121" s="672"/>
      <c r="KEA121" s="672"/>
      <c r="KEB121" s="672"/>
      <c r="KEC121" s="672"/>
      <c r="KED121" s="672"/>
      <c r="KEE121" s="672"/>
      <c r="KEF121" s="672"/>
      <c r="KEG121" s="672"/>
      <c r="KEH121" s="672"/>
      <c r="KEI121" s="672"/>
      <c r="KEJ121" s="672"/>
      <c r="KEK121" s="672"/>
      <c r="KEL121" s="672"/>
      <c r="KEM121" s="672"/>
      <c r="KEN121" s="672"/>
      <c r="KEO121" s="672"/>
      <c r="KEP121" s="672"/>
      <c r="KEQ121" s="672"/>
      <c r="KER121" s="672"/>
      <c r="KES121" s="672"/>
      <c r="KET121" s="672"/>
      <c r="KEU121" s="672"/>
      <c r="KEV121" s="672"/>
      <c r="KEW121" s="672"/>
      <c r="KEX121" s="672"/>
      <c r="KEY121" s="672"/>
      <c r="KEZ121" s="672"/>
      <c r="KFA121" s="672"/>
      <c r="KFB121" s="672"/>
      <c r="KFC121" s="672"/>
      <c r="KFD121" s="672"/>
      <c r="KFE121" s="672"/>
      <c r="KFF121" s="672"/>
      <c r="KFG121" s="672"/>
      <c r="KFH121" s="672"/>
      <c r="KFI121" s="672"/>
      <c r="KFJ121" s="672"/>
      <c r="KFK121" s="672"/>
      <c r="KFL121" s="672"/>
      <c r="KFM121" s="672"/>
      <c r="KFN121" s="672"/>
      <c r="KFO121" s="672"/>
      <c r="KFP121" s="672"/>
      <c r="KFQ121" s="672"/>
      <c r="KFR121" s="672"/>
      <c r="KFS121" s="672"/>
      <c r="KFT121" s="672"/>
      <c r="KFU121" s="672"/>
      <c r="KFV121" s="672"/>
      <c r="KFW121" s="672"/>
      <c r="KFX121" s="672"/>
      <c r="KFY121" s="672"/>
      <c r="KFZ121" s="672"/>
      <c r="KGA121" s="672"/>
      <c r="KGB121" s="672"/>
      <c r="KGC121" s="672"/>
      <c r="KGD121" s="672"/>
      <c r="KGE121" s="672"/>
      <c r="KGF121" s="672"/>
      <c r="KGG121" s="672"/>
      <c r="KGH121" s="672"/>
      <c r="KGI121" s="672"/>
      <c r="KGJ121" s="672"/>
      <c r="KGK121" s="672"/>
      <c r="KGL121" s="672"/>
      <c r="KGM121" s="672"/>
      <c r="KGN121" s="672"/>
      <c r="KGO121" s="672"/>
      <c r="KGP121" s="672"/>
      <c r="KGQ121" s="672"/>
      <c r="KGR121" s="672"/>
      <c r="KGS121" s="672"/>
      <c r="KGT121" s="672"/>
      <c r="KGU121" s="672"/>
      <c r="KGV121" s="672"/>
      <c r="KGW121" s="672"/>
      <c r="KGX121" s="672"/>
      <c r="KGY121" s="672"/>
      <c r="KGZ121" s="672"/>
      <c r="KHA121" s="672"/>
      <c r="KHB121" s="672"/>
      <c r="KHC121" s="672"/>
      <c r="KHD121" s="672"/>
      <c r="KHE121" s="672"/>
      <c r="KHF121" s="672"/>
      <c r="KHG121" s="672"/>
      <c r="KHH121" s="672"/>
      <c r="KHI121" s="672"/>
      <c r="KHJ121" s="672"/>
      <c r="KHK121" s="672"/>
      <c r="KHL121" s="672"/>
      <c r="KHM121" s="672"/>
      <c r="KHN121" s="672"/>
      <c r="KHO121" s="672"/>
      <c r="KHP121" s="672"/>
      <c r="KHQ121" s="672"/>
      <c r="KHR121" s="672"/>
      <c r="KHS121" s="672"/>
      <c r="KHT121" s="672"/>
      <c r="KHU121" s="672"/>
      <c r="KHV121" s="672"/>
      <c r="KHW121" s="672"/>
      <c r="KHX121" s="672"/>
      <c r="KHY121" s="672"/>
      <c r="KHZ121" s="672"/>
      <c r="KIA121" s="672"/>
      <c r="KIB121" s="672"/>
      <c r="KIC121" s="672"/>
      <c r="KID121" s="672"/>
      <c r="KIE121" s="672"/>
      <c r="KIF121" s="672"/>
      <c r="KIG121" s="672"/>
      <c r="KIH121" s="672"/>
      <c r="KII121" s="672"/>
      <c r="KIJ121" s="672"/>
      <c r="KIK121" s="672"/>
      <c r="KIL121" s="672"/>
      <c r="KIM121" s="672"/>
      <c r="KIN121" s="672"/>
      <c r="KIO121" s="672"/>
      <c r="KIP121" s="672"/>
      <c r="KIQ121" s="672"/>
      <c r="KIR121" s="672"/>
      <c r="KIS121" s="672"/>
      <c r="KIT121" s="672"/>
      <c r="KIU121" s="672"/>
      <c r="KIV121" s="672"/>
      <c r="KIW121" s="672"/>
      <c r="KIX121" s="672"/>
      <c r="KIY121" s="672"/>
      <c r="KIZ121" s="672"/>
      <c r="KJA121" s="672"/>
      <c r="KJB121" s="672"/>
      <c r="KJC121" s="672"/>
      <c r="KJD121" s="672"/>
      <c r="KJE121" s="672"/>
      <c r="KJF121" s="672"/>
      <c r="KJG121" s="672"/>
      <c r="KJH121" s="672"/>
      <c r="KJI121" s="672"/>
      <c r="KJJ121" s="672"/>
      <c r="KJK121" s="672"/>
      <c r="KJL121" s="672"/>
      <c r="KJM121" s="672"/>
      <c r="KJN121" s="672"/>
      <c r="KJO121" s="672"/>
      <c r="KJP121" s="672"/>
      <c r="KJQ121" s="672"/>
      <c r="KJR121" s="672"/>
      <c r="KJS121" s="672"/>
      <c r="KJT121" s="672"/>
      <c r="KJU121" s="672"/>
      <c r="KJV121" s="672"/>
      <c r="KJW121" s="672"/>
      <c r="KJX121" s="672"/>
      <c r="KJY121" s="672"/>
      <c r="KJZ121" s="672"/>
      <c r="KKA121" s="672"/>
      <c r="KKB121" s="672"/>
      <c r="KKC121" s="672"/>
      <c r="KKD121" s="672"/>
      <c r="KKE121" s="672"/>
      <c r="KKF121" s="672"/>
      <c r="KKG121" s="672"/>
      <c r="KKH121" s="672"/>
      <c r="KKI121" s="672"/>
      <c r="KKJ121" s="672"/>
      <c r="KKK121" s="672"/>
      <c r="KKL121" s="672"/>
      <c r="KKM121" s="672"/>
      <c r="KKN121" s="672"/>
      <c r="KKO121" s="672"/>
      <c r="KKP121" s="672"/>
      <c r="KKQ121" s="672"/>
      <c r="KKR121" s="672"/>
      <c r="KKS121" s="672"/>
      <c r="KKT121" s="672"/>
      <c r="KKU121" s="672"/>
      <c r="KKV121" s="672"/>
      <c r="KKW121" s="672"/>
      <c r="KKX121" s="672"/>
      <c r="KKY121" s="672"/>
      <c r="KKZ121" s="672"/>
      <c r="KLA121" s="672"/>
      <c r="KLB121" s="672"/>
      <c r="KLC121" s="672"/>
      <c r="KLD121" s="672"/>
      <c r="KLE121" s="672"/>
      <c r="KLF121" s="672"/>
      <c r="KLG121" s="672"/>
      <c r="KLH121" s="672"/>
      <c r="KLI121" s="672"/>
      <c r="KLJ121" s="672"/>
      <c r="KLK121" s="672"/>
      <c r="KLL121" s="672"/>
      <c r="KLM121" s="672"/>
      <c r="KLN121" s="672"/>
      <c r="KLO121" s="672"/>
      <c r="KLP121" s="672"/>
      <c r="KLQ121" s="672"/>
      <c r="KLR121" s="672"/>
      <c r="KLS121" s="672"/>
      <c r="KLT121" s="672"/>
      <c r="KLU121" s="672"/>
      <c r="KLV121" s="672"/>
      <c r="KLW121" s="672"/>
      <c r="KLX121" s="672"/>
      <c r="KLY121" s="672"/>
      <c r="KLZ121" s="672"/>
      <c r="KMA121" s="672"/>
      <c r="KMB121" s="672"/>
      <c r="KMC121" s="672"/>
      <c r="KMD121" s="672"/>
      <c r="KME121" s="672"/>
      <c r="KMF121" s="672"/>
      <c r="KMG121" s="672"/>
      <c r="KMH121" s="672"/>
      <c r="KMI121" s="672"/>
      <c r="KMJ121" s="672"/>
      <c r="KMK121" s="672"/>
      <c r="KML121" s="672"/>
      <c r="KMM121" s="672"/>
      <c r="KMN121" s="672"/>
      <c r="KMO121" s="672"/>
      <c r="KMP121" s="672"/>
      <c r="KMQ121" s="672"/>
      <c r="KMR121" s="672"/>
      <c r="KMS121" s="672"/>
      <c r="KMT121" s="672"/>
      <c r="KMU121" s="672"/>
      <c r="KMV121" s="672"/>
      <c r="KMW121" s="672"/>
      <c r="KMX121" s="672"/>
      <c r="KMY121" s="672"/>
      <c r="KMZ121" s="672"/>
      <c r="KNA121" s="672"/>
      <c r="KNB121" s="672"/>
      <c r="KNC121" s="672"/>
      <c r="KND121" s="672"/>
      <c r="KNE121" s="672"/>
      <c r="KNF121" s="672"/>
      <c r="KNG121" s="672"/>
      <c r="KNH121" s="672"/>
      <c r="KNI121" s="672"/>
      <c r="KNJ121" s="672"/>
      <c r="KNK121" s="672"/>
      <c r="KNL121" s="672"/>
      <c r="KNM121" s="672"/>
      <c r="KNN121" s="672"/>
      <c r="KNO121" s="672"/>
      <c r="KNP121" s="672"/>
      <c r="KNQ121" s="672"/>
      <c r="KNR121" s="672"/>
      <c r="KNS121" s="672"/>
      <c r="KNT121" s="672"/>
      <c r="KNU121" s="672"/>
      <c r="KNV121" s="672"/>
      <c r="KNW121" s="672"/>
      <c r="KNX121" s="672"/>
      <c r="KNY121" s="672"/>
      <c r="KNZ121" s="672"/>
      <c r="KOA121" s="672"/>
      <c r="KOB121" s="672"/>
      <c r="KOC121" s="672"/>
      <c r="KOD121" s="672"/>
      <c r="KOE121" s="672"/>
      <c r="KOF121" s="672"/>
      <c r="KOG121" s="672"/>
      <c r="KOH121" s="672"/>
      <c r="KOI121" s="672"/>
      <c r="KOJ121" s="672"/>
      <c r="KOK121" s="672"/>
      <c r="KOL121" s="672"/>
      <c r="KOM121" s="672"/>
      <c r="KON121" s="672"/>
      <c r="KOO121" s="672"/>
      <c r="KOP121" s="672"/>
      <c r="KOQ121" s="672"/>
      <c r="KOR121" s="672"/>
      <c r="KOS121" s="672"/>
      <c r="KOT121" s="672"/>
      <c r="KOU121" s="672"/>
      <c r="KOV121" s="672"/>
      <c r="KOW121" s="672"/>
      <c r="KOX121" s="672"/>
      <c r="KOY121" s="672"/>
      <c r="KOZ121" s="672"/>
      <c r="KPA121" s="672"/>
      <c r="KPB121" s="672"/>
      <c r="KPC121" s="672"/>
      <c r="KPD121" s="672"/>
      <c r="KPE121" s="672"/>
      <c r="KPF121" s="672"/>
      <c r="KPG121" s="672"/>
      <c r="KPH121" s="672"/>
      <c r="KPI121" s="672"/>
      <c r="KPJ121" s="672"/>
      <c r="KPK121" s="672"/>
      <c r="KPL121" s="672"/>
      <c r="KPM121" s="672"/>
      <c r="KPN121" s="672"/>
      <c r="KPO121" s="672"/>
      <c r="KPP121" s="672"/>
      <c r="KPQ121" s="672"/>
      <c r="KPR121" s="672"/>
      <c r="KPS121" s="672"/>
      <c r="KPT121" s="672"/>
      <c r="KPU121" s="672"/>
      <c r="KPV121" s="672"/>
      <c r="KPW121" s="672"/>
      <c r="KPX121" s="672"/>
      <c r="KPY121" s="672"/>
      <c r="KPZ121" s="672"/>
      <c r="KQA121" s="672"/>
      <c r="KQB121" s="672"/>
      <c r="KQC121" s="672"/>
      <c r="KQD121" s="672"/>
      <c r="KQE121" s="672"/>
      <c r="KQF121" s="672"/>
      <c r="KQG121" s="672"/>
      <c r="KQH121" s="672"/>
      <c r="KQI121" s="672"/>
      <c r="KQJ121" s="672"/>
      <c r="KQK121" s="672"/>
      <c r="KQL121" s="672"/>
      <c r="KQM121" s="672"/>
      <c r="KQN121" s="672"/>
      <c r="KQO121" s="672"/>
      <c r="KQP121" s="672"/>
      <c r="KQQ121" s="672"/>
      <c r="KQR121" s="672"/>
      <c r="KQS121" s="672"/>
      <c r="KQT121" s="672"/>
      <c r="KQU121" s="672"/>
      <c r="KQV121" s="672"/>
      <c r="KQW121" s="672"/>
      <c r="KQX121" s="672"/>
      <c r="KQY121" s="672"/>
      <c r="KQZ121" s="672"/>
      <c r="KRA121" s="672"/>
      <c r="KRB121" s="672"/>
      <c r="KRC121" s="672"/>
      <c r="KRD121" s="672"/>
      <c r="KRE121" s="672"/>
      <c r="KRF121" s="672"/>
      <c r="KRG121" s="672"/>
      <c r="KRH121" s="672"/>
      <c r="KRI121" s="672"/>
      <c r="KRJ121" s="672"/>
      <c r="KRK121" s="672"/>
      <c r="KRL121" s="672"/>
      <c r="KRM121" s="672"/>
      <c r="KRN121" s="672"/>
      <c r="KRO121" s="672"/>
      <c r="KRP121" s="672"/>
      <c r="KRQ121" s="672"/>
      <c r="KRR121" s="672"/>
      <c r="KRS121" s="672"/>
      <c r="KRT121" s="672"/>
      <c r="KRU121" s="672"/>
      <c r="KRV121" s="672"/>
      <c r="KRW121" s="672"/>
      <c r="KRX121" s="672"/>
      <c r="KRY121" s="672"/>
      <c r="KRZ121" s="672"/>
      <c r="KSA121" s="672"/>
      <c r="KSB121" s="672"/>
      <c r="KSC121" s="672"/>
      <c r="KSD121" s="672"/>
      <c r="KSE121" s="672"/>
      <c r="KSF121" s="672"/>
      <c r="KSG121" s="672"/>
      <c r="KSH121" s="672"/>
      <c r="KSI121" s="672"/>
      <c r="KSJ121" s="672"/>
      <c r="KSK121" s="672"/>
      <c r="KSL121" s="672"/>
      <c r="KSM121" s="672"/>
      <c r="KSN121" s="672"/>
      <c r="KSO121" s="672"/>
      <c r="KSP121" s="672"/>
      <c r="KSQ121" s="672"/>
      <c r="KSR121" s="672"/>
      <c r="KSS121" s="672"/>
      <c r="KST121" s="672"/>
      <c r="KSU121" s="672"/>
      <c r="KSV121" s="672"/>
      <c r="KSW121" s="672"/>
      <c r="KSX121" s="672"/>
      <c r="KSY121" s="672"/>
      <c r="KSZ121" s="672"/>
      <c r="KTA121" s="672"/>
      <c r="KTB121" s="672"/>
      <c r="KTC121" s="672"/>
      <c r="KTD121" s="672"/>
      <c r="KTE121" s="672"/>
      <c r="KTF121" s="672"/>
      <c r="KTG121" s="672"/>
      <c r="KTH121" s="672"/>
      <c r="KTI121" s="672"/>
      <c r="KTJ121" s="672"/>
      <c r="KTK121" s="672"/>
      <c r="KTL121" s="672"/>
      <c r="KTM121" s="672"/>
      <c r="KTN121" s="672"/>
      <c r="KTO121" s="672"/>
      <c r="KTP121" s="672"/>
      <c r="KTQ121" s="672"/>
      <c r="KTR121" s="672"/>
      <c r="KTS121" s="672"/>
      <c r="KTT121" s="672"/>
      <c r="KTU121" s="672"/>
      <c r="KTV121" s="672"/>
      <c r="KTW121" s="672"/>
      <c r="KTX121" s="672"/>
      <c r="KTY121" s="672"/>
      <c r="KTZ121" s="672"/>
      <c r="KUA121" s="672"/>
      <c r="KUB121" s="672"/>
      <c r="KUC121" s="672"/>
      <c r="KUD121" s="672"/>
      <c r="KUE121" s="672"/>
      <c r="KUF121" s="672"/>
      <c r="KUG121" s="672"/>
      <c r="KUH121" s="672"/>
      <c r="KUI121" s="672"/>
      <c r="KUJ121" s="672"/>
      <c r="KUK121" s="672"/>
      <c r="KUL121" s="672"/>
      <c r="KUM121" s="672"/>
      <c r="KUN121" s="672"/>
      <c r="KUO121" s="672"/>
      <c r="KUP121" s="672"/>
      <c r="KUQ121" s="672"/>
      <c r="KUR121" s="672"/>
      <c r="KUS121" s="672"/>
      <c r="KUT121" s="672"/>
      <c r="KUU121" s="672"/>
      <c r="KUV121" s="672"/>
      <c r="KUW121" s="672"/>
      <c r="KUX121" s="672"/>
      <c r="KUY121" s="672"/>
      <c r="KUZ121" s="672"/>
      <c r="KVA121" s="672"/>
      <c r="KVB121" s="672"/>
      <c r="KVC121" s="672"/>
      <c r="KVD121" s="672"/>
      <c r="KVE121" s="672"/>
      <c r="KVF121" s="672"/>
      <c r="KVG121" s="672"/>
      <c r="KVH121" s="672"/>
      <c r="KVI121" s="672"/>
      <c r="KVJ121" s="672"/>
      <c r="KVK121" s="672"/>
      <c r="KVL121" s="672"/>
      <c r="KVM121" s="672"/>
      <c r="KVN121" s="672"/>
      <c r="KVO121" s="672"/>
      <c r="KVP121" s="672"/>
      <c r="KVQ121" s="672"/>
      <c r="KVR121" s="672"/>
      <c r="KVS121" s="672"/>
      <c r="KVT121" s="672"/>
      <c r="KVU121" s="672"/>
      <c r="KVV121" s="672"/>
      <c r="KVW121" s="672"/>
      <c r="KVX121" s="672"/>
      <c r="KVY121" s="672"/>
      <c r="KVZ121" s="672"/>
      <c r="KWA121" s="672"/>
      <c r="KWB121" s="672"/>
      <c r="KWC121" s="672"/>
      <c r="KWD121" s="672"/>
      <c r="KWE121" s="672"/>
      <c r="KWF121" s="672"/>
      <c r="KWG121" s="672"/>
      <c r="KWH121" s="672"/>
      <c r="KWI121" s="672"/>
      <c r="KWJ121" s="672"/>
      <c r="KWK121" s="672"/>
      <c r="KWL121" s="672"/>
      <c r="KWM121" s="672"/>
      <c r="KWN121" s="672"/>
      <c r="KWO121" s="672"/>
      <c r="KWP121" s="672"/>
      <c r="KWQ121" s="672"/>
      <c r="KWR121" s="672"/>
      <c r="KWS121" s="672"/>
      <c r="KWT121" s="672"/>
      <c r="KWU121" s="672"/>
      <c r="KWV121" s="672"/>
      <c r="KWW121" s="672"/>
      <c r="KWX121" s="672"/>
      <c r="KWY121" s="672"/>
      <c r="KWZ121" s="672"/>
      <c r="KXA121" s="672"/>
      <c r="KXB121" s="672"/>
      <c r="KXC121" s="672"/>
      <c r="KXD121" s="672"/>
      <c r="KXE121" s="672"/>
      <c r="KXF121" s="672"/>
      <c r="KXG121" s="672"/>
      <c r="KXH121" s="672"/>
      <c r="KXI121" s="672"/>
      <c r="KXJ121" s="672"/>
      <c r="KXK121" s="672"/>
      <c r="KXL121" s="672"/>
      <c r="KXM121" s="672"/>
      <c r="KXN121" s="672"/>
      <c r="KXO121" s="672"/>
      <c r="KXP121" s="672"/>
      <c r="KXQ121" s="672"/>
      <c r="KXR121" s="672"/>
      <c r="KXS121" s="672"/>
      <c r="KXT121" s="672"/>
      <c r="KXU121" s="672"/>
      <c r="KXV121" s="672"/>
      <c r="KXW121" s="672"/>
      <c r="KXX121" s="672"/>
      <c r="KXY121" s="672"/>
      <c r="KXZ121" s="672"/>
      <c r="KYA121" s="672"/>
      <c r="KYB121" s="672"/>
      <c r="KYC121" s="672"/>
      <c r="KYD121" s="672"/>
      <c r="KYE121" s="672"/>
      <c r="KYF121" s="672"/>
      <c r="KYG121" s="672"/>
      <c r="KYH121" s="672"/>
      <c r="KYI121" s="672"/>
      <c r="KYJ121" s="672"/>
      <c r="KYK121" s="672"/>
      <c r="KYL121" s="672"/>
      <c r="KYM121" s="672"/>
      <c r="KYN121" s="672"/>
      <c r="KYO121" s="672"/>
      <c r="KYP121" s="672"/>
      <c r="KYQ121" s="672"/>
      <c r="KYR121" s="672"/>
      <c r="KYS121" s="672"/>
      <c r="KYT121" s="672"/>
      <c r="KYU121" s="672"/>
      <c r="KYV121" s="672"/>
      <c r="KYW121" s="672"/>
      <c r="KYX121" s="672"/>
      <c r="KYY121" s="672"/>
      <c r="KYZ121" s="672"/>
      <c r="KZA121" s="672"/>
      <c r="KZB121" s="672"/>
      <c r="KZC121" s="672"/>
      <c r="KZD121" s="672"/>
      <c r="KZE121" s="672"/>
      <c r="KZF121" s="672"/>
      <c r="KZG121" s="672"/>
      <c r="KZH121" s="672"/>
      <c r="KZI121" s="672"/>
      <c r="KZJ121" s="672"/>
      <c r="KZK121" s="672"/>
      <c r="KZL121" s="672"/>
      <c r="KZM121" s="672"/>
      <c r="KZN121" s="672"/>
      <c r="KZO121" s="672"/>
      <c r="KZP121" s="672"/>
      <c r="KZQ121" s="672"/>
      <c r="KZR121" s="672"/>
      <c r="KZS121" s="672"/>
      <c r="KZT121" s="672"/>
      <c r="KZU121" s="672"/>
      <c r="KZV121" s="672"/>
      <c r="KZW121" s="672"/>
      <c r="KZX121" s="672"/>
      <c r="KZY121" s="672"/>
      <c r="KZZ121" s="672"/>
      <c r="LAA121" s="672"/>
      <c r="LAB121" s="672"/>
      <c r="LAC121" s="672"/>
      <c r="LAD121" s="672"/>
      <c r="LAE121" s="672"/>
      <c r="LAF121" s="672"/>
      <c r="LAG121" s="672"/>
      <c r="LAH121" s="672"/>
      <c r="LAI121" s="672"/>
      <c r="LAJ121" s="672"/>
      <c r="LAK121" s="672"/>
      <c r="LAL121" s="672"/>
      <c r="LAM121" s="672"/>
      <c r="LAN121" s="672"/>
      <c r="LAO121" s="672"/>
      <c r="LAP121" s="672"/>
      <c r="LAQ121" s="672"/>
      <c r="LAR121" s="672"/>
      <c r="LAS121" s="672"/>
      <c r="LAT121" s="672"/>
      <c r="LAU121" s="672"/>
      <c r="LAV121" s="672"/>
      <c r="LAW121" s="672"/>
      <c r="LAX121" s="672"/>
      <c r="LAY121" s="672"/>
      <c r="LAZ121" s="672"/>
      <c r="LBA121" s="672"/>
      <c r="LBB121" s="672"/>
      <c r="LBC121" s="672"/>
      <c r="LBD121" s="672"/>
      <c r="LBE121" s="672"/>
      <c r="LBF121" s="672"/>
      <c r="LBG121" s="672"/>
      <c r="LBH121" s="672"/>
      <c r="LBI121" s="672"/>
      <c r="LBJ121" s="672"/>
      <c r="LBK121" s="672"/>
      <c r="LBL121" s="672"/>
      <c r="LBM121" s="672"/>
      <c r="LBN121" s="672"/>
      <c r="LBO121" s="672"/>
      <c r="LBP121" s="672"/>
      <c r="LBQ121" s="672"/>
      <c r="LBR121" s="672"/>
      <c r="LBS121" s="672"/>
      <c r="LBT121" s="672"/>
      <c r="LBU121" s="672"/>
      <c r="LBV121" s="672"/>
      <c r="LBW121" s="672"/>
      <c r="LBX121" s="672"/>
      <c r="LBY121" s="672"/>
      <c r="LBZ121" s="672"/>
      <c r="LCA121" s="672"/>
      <c r="LCB121" s="672"/>
      <c r="LCC121" s="672"/>
      <c r="LCD121" s="672"/>
      <c r="LCE121" s="672"/>
      <c r="LCF121" s="672"/>
      <c r="LCG121" s="672"/>
      <c r="LCH121" s="672"/>
      <c r="LCI121" s="672"/>
      <c r="LCJ121" s="672"/>
      <c r="LCK121" s="672"/>
      <c r="LCL121" s="672"/>
      <c r="LCM121" s="672"/>
      <c r="LCN121" s="672"/>
      <c r="LCO121" s="672"/>
      <c r="LCP121" s="672"/>
      <c r="LCQ121" s="672"/>
      <c r="LCR121" s="672"/>
      <c r="LCS121" s="672"/>
      <c r="LCT121" s="672"/>
      <c r="LCU121" s="672"/>
      <c r="LCV121" s="672"/>
      <c r="LCW121" s="672"/>
      <c r="LCX121" s="672"/>
      <c r="LCY121" s="672"/>
      <c r="LCZ121" s="672"/>
      <c r="LDA121" s="672"/>
      <c r="LDB121" s="672"/>
      <c r="LDC121" s="672"/>
      <c r="LDD121" s="672"/>
      <c r="LDE121" s="672"/>
      <c r="LDF121" s="672"/>
      <c r="LDG121" s="672"/>
      <c r="LDH121" s="672"/>
      <c r="LDI121" s="672"/>
      <c r="LDJ121" s="672"/>
      <c r="LDK121" s="672"/>
      <c r="LDL121" s="672"/>
      <c r="LDM121" s="672"/>
      <c r="LDN121" s="672"/>
      <c r="LDO121" s="672"/>
      <c r="LDP121" s="672"/>
      <c r="LDQ121" s="672"/>
      <c r="LDR121" s="672"/>
      <c r="LDS121" s="672"/>
      <c r="LDT121" s="672"/>
      <c r="LDU121" s="672"/>
      <c r="LDV121" s="672"/>
      <c r="LDW121" s="672"/>
      <c r="LDX121" s="672"/>
      <c r="LDY121" s="672"/>
      <c r="LDZ121" s="672"/>
      <c r="LEA121" s="672"/>
      <c r="LEB121" s="672"/>
      <c r="LEC121" s="672"/>
      <c r="LED121" s="672"/>
      <c r="LEE121" s="672"/>
      <c r="LEF121" s="672"/>
      <c r="LEG121" s="672"/>
      <c r="LEH121" s="672"/>
      <c r="LEI121" s="672"/>
      <c r="LEJ121" s="672"/>
      <c r="LEK121" s="672"/>
      <c r="LEL121" s="672"/>
      <c r="LEM121" s="672"/>
      <c r="LEN121" s="672"/>
      <c r="LEO121" s="672"/>
      <c r="LEP121" s="672"/>
      <c r="LEQ121" s="672"/>
      <c r="LER121" s="672"/>
      <c r="LES121" s="672"/>
      <c r="LET121" s="672"/>
      <c r="LEU121" s="672"/>
      <c r="LEV121" s="672"/>
      <c r="LEW121" s="672"/>
      <c r="LEX121" s="672"/>
      <c r="LEY121" s="672"/>
      <c r="LEZ121" s="672"/>
      <c r="LFA121" s="672"/>
      <c r="LFB121" s="672"/>
      <c r="LFC121" s="672"/>
      <c r="LFD121" s="672"/>
      <c r="LFE121" s="672"/>
      <c r="LFF121" s="672"/>
      <c r="LFG121" s="672"/>
      <c r="LFH121" s="672"/>
      <c r="LFI121" s="672"/>
      <c r="LFJ121" s="672"/>
      <c r="LFK121" s="672"/>
      <c r="LFL121" s="672"/>
      <c r="LFM121" s="672"/>
      <c r="LFN121" s="672"/>
      <c r="LFO121" s="672"/>
      <c r="LFP121" s="672"/>
      <c r="LFQ121" s="672"/>
      <c r="LFR121" s="672"/>
      <c r="LFS121" s="672"/>
      <c r="LFT121" s="672"/>
      <c r="LFU121" s="672"/>
      <c r="LFV121" s="672"/>
      <c r="LFW121" s="672"/>
      <c r="LFX121" s="672"/>
      <c r="LFY121" s="672"/>
      <c r="LFZ121" s="672"/>
      <c r="LGA121" s="672"/>
      <c r="LGB121" s="672"/>
      <c r="LGC121" s="672"/>
      <c r="LGD121" s="672"/>
      <c r="LGE121" s="672"/>
      <c r="LGF121" s="672"/>
      <c r="LGG121" s="672"/>
      <c r="LGH121" s="672"/>
      <c r="LGI121" s="672"/>
      <c r="LGJ121" s="672"/>
      <c r="LGK121" s="672"/>
      <c r="LGL121" s="672"/>
      <c r="LGM121" s="672"/>
      <c r="LGN121" s="672"/>
      <c r="LGO121" s="672"/>
      <c r="LGP121" s="672"/>
      <c r="LGQ121" s="672"/>
      <c r="LGR121" s="672"/>
      <c r="LGS121" s="672"/>
      <c r="LGT121" s="672"/>
      <c r="LGU121" s="672"/>
      <c r="LGV121" s="672"/>
      <c r="LGW121" s="672"/>
      <c r="LGX121" s="672"/>
      <c r="LGY121" s="672"/>
      <c r="LGZ121" s="672"/>
      <c r="LHA121" s="672"/>
      <c r="LHB121" s="672"/>
      <c r="LHC121" s="672"/>
      <c r="LHD121" s="672"/>
      <c r="LHE121" s="672"/>
      <c r="LHF121" s="672"/>
      <c r="LHG121" s="672"/>
      <c r="LHH121" s="672"/>
      <c r="LHI121" s="672"/>
      <c r="LHJ121" s="672"/>
      <c r="LHK121" s="672"/>
      <c r="LHL121" s="672"/>
      <c r="LHM121" s="672"/>
      <c r="LHN121" s="672"/>
      <c r="LHO121" s="672"/>
      <c r="LHP121" s="672"/>
      <c r="LHQ121" s="672"/>
      <c r="LHR121" s="672"/>
      <c r="LHS121" s="672"/>
      <c r="LHT121" s="672"/>
      <c r="LHU121" s="672"/>
      <c r="LHV121" s="672"/>
      <c r="LHW121" s="672"/>
      <c r="LHX121" s="672"/>
      <c r="LHY121" s="672"/>
      <c r="LHZ121" s="672"/>
      <c r="LIA121" s="672"/>
      <c r="LIB121" s="672"/>
      <c r="LIC121" s="672"/>
      <c r="LID121" s="672"/>
      <c r="LIE121" s="672"/>
      <c r="LIF121" s="672"/>
      <c r="LIG121" s="672"/>
      <c r="LIH121" s="672"/>
      <c r="LII121" s="672"/>
      <c r="LIJ121" s="672"/>
      <c r="LIK121" s="672"/>
      <c r="LIL121" s="672"/>
      <c r="LIM121" s="672"/>
      <c r="LIN121" s="672"/>
      <c r="LIO121" s="672"/>
      <c r="LIP121" s="672"/>
      <c r="LIQ121" s="672"/>
      <c r="LIR121" s="672"/>
      <c r="LIS121" s="672"/>
      <c r="LIT121" s="672"/>
      <c r="LIU121" s="672"/>
      <c r="LIV121" s="672"/>
      <c r="LIW121" s="672"/>
      <c r="LIX121" s="672"/>
      <c r="LIY121" s="672"/>
      <c r="LIZ121" s="672"/>
      <c r="LJA121" s="672"/>
      <c r="LJB121" s="672"/>
      <c r="LJC121" s="672"/>
      <c r="LJD121" s="672"/>
      <c r="LJE121" s="672"/>
      <c r="LJF121" s="672"/>
      <c r="LJG121" s="672"/>
      <c r="LJH121" s="672"/>
      <c r="LJI121" s="672"/>
      <c r="LJJ121" s="672"/>
      <c r="LJK121" s="672"/>
      <c r="LJL121" s="672"/>
      <c r="LJM121" s="672"/>
      <c r="LJN121" s="672"/>
      <c r="LJO121" s="672"/>
      <c r="LJP121" s="672"/>
      <c r="LJQ121" s="672"/>
      <c r="LJR121" s="672"/>
      <c r="LJS121" s="672"/>
      <c r="LJT121" s="672"/>
      <c r="LJU121" s="672"/>
      <c r="LJV121" s="672"/>
      <c r="LJW121" s="672"/>
      <c r="LJX121" s="672"/>
      <c r="LJY121" s="672"/>
      <c r="LJZ121" s="672"/>
      <c r="LKA121" s="672"/>
      <c r="LKB121" s="672"/>
      <c r="LKC121" s="672"/>
      <c r="LKD121" s="672"/>
      <c r="LKE121" s="672"/>
      <c r="LKF121" s="672"/>
      <c r="LKG121" s="672"/>
      <c r="LKH121" s="672"/>
      <c r="LKI121" s="672"/>
      <c r="LKJ121" s="672"/>
      <c r="LKK121" s="672"/>
      <c r="LKL121" s="672"/>
      <c r="LKM121" s="672"/>
      <c r="LKN121" s="672"/>
      <c r="LKO121" s="672"/>
      <c r="LKP121" s="672"/>
      <c r="LKQ121" s="672"/>
      <c r="LKR121" s="672"/>
      <c r="LKS121" s="672"/>
      <c r="LKT121" s="672"/>
      <c r="LKU121" s="672"/>
      <c r="LKV121" s="672"/>
      <c r="LKW121" s="672"/>
      <c r="LKX121" s="672"/>
      <c r="LKY121" s="672"/>
      <c r="LKZ121" s="672"/>
      <c r="LLA121" s="672"/>
      <c r="LLB121" s="672"/>
      <c r="LLC121" s="672"/>
      <c r="LLD121" s="672"/>
      <c r="LLE121" s="672"/>
      <c r="LLF121" s="672"/>
      <c r="LLG121" s="672"/>
      <c r="LLH121" s="672"/>
      <c r="LLI121" s="672"/>
      <c r="LLJ121" s="672"/>
      <c r="LLK121" s="672"/>
      <c r="LLL121" s="672"/>
      <c r="LLM121" s="672"/>
      <c r="LLN121" s="672"/>
      <c r="LLO121" s="672"/>
      <c r="LLP121" s="672"/>
      <c r="LLQ121" s="672"/>
      <c r="LLR121" s="672"/>
      <c r="LLS121" s="672"/>
      <c r="LLT121" s="672"/>
      <c r="LLU121" s="672"/>
      <c r="LLV121" s="672"/>
      <c r="LLW121" s="672"/>
      <c r="LLX121" s="672"/>
      <c r="LLY121" s="672"/>
      <c r="LLZ121" s="672"/>
      <c r="LMA121" s="672"/>
      <c r="LMB121" s="672"/>
      <c r="LMC121" s="672"/>
      <c r="LMD121" s="672"/>
      <c r="LME121" s="672"/>
      <c r="LMF121" s="672"/>
      <c r="LMG121" s="672"/>
      <c r="LMH121" s="672"/>
      <c r="LMI121" s="672"/>
      <c r="LMJ121" s="672"/>
      <c r="LMK121" s="672"/>
      <c r="LML121" s="672"/>
      <c r="LMM121" s="672"/>
      <c r="LMN121" s="672"/>
      <c r="LMO121" s="672"/>
      <c r="LMP121" s="672"/>
      <c r="LMQ121" s="672"/>
      <c r="LMR121" s="672"/>
      <c r="LMS121" s="672"/>
      <c r="LMT121" s="672"/>
      <c r="LMU121" s="672"/>
      <c r="LMV121" s="672"/>
      <c r="LMW121" s="672"/>
      <c r="LMX121" s="672"/>
      <c r="LMY121" s="672"/>
      <c r="LMZ121" s="672"/>
      <c r="LNA121" s="672"/>
      <c r="LNB121" s="672"/>
      <c r="LNC121" s="672"/>
      <c r="LND121" s="672"/>
      <c r="LNE121" s="672"/>
      <c r="LNF121" s="672"/>
      <c r="LNG121" s="672"/>
      <c r="LNH121" s="672"/>
      <c r="LNI121" s="672"/>
      <c r="LNJ121" s="672"/>
      <c r="LNK121" s="672"/>
      <c r="LNL121" s="672"/>
      <c r="LNM121" s="672"/>
      <c r="LNN121" s="672"/>
      <c r="LNO121" s="672"/>
      <c r="LNP121" s="672"/>
      <c r="LNQ121" s="672"/>
      <c r="LNR121" s="672"/>
      <c r="LNS121" s="672"/>
      <c r="LNT121" s="672"/>
      <c r="LNU121" s="672"/>
      <c r="LNV121" s="672"/>
      <c r="LNW121" s="672"/>
      <c r="LNX121" s="672"/>
      <c r="LNY121" s="672"/>
      <c r="LNZ121" s="672"/>
      <c r="LOA121" s="672"/>
      <c r="LOB121" s="672"/>
      <c r="LOC121" s="672"/>
      <c r="LOD121" s="672"/>
      <c r="LOE121" s="672"/>
      <c r="LOF121" s="672"/>
      <c r="LOG121" s="672"/>
      <c r="LOH121" s="672"/>
      <c r="LOI121" s="672"/>
      <c r="LOJ121" s="672"/>
      <c r="LOK121" s="672"/>
      <c r="LOL121" s="672"/>
      <c r="LOM121" s="672"/>
      <c r="LON121" s="672"/>
      <c r="LOO121" s="672"/>
      <c r="LOP121" s="672"/>
      <c r="LOQ121" s="672"/>
      <c r="LOR121" s="672"/>
      <c r="LOS121" s="672"/>
      <c r="LOT121" s="672"/>
      <c r="LOU121" s="672"/>
      <c r="LOV121" s="672"/>
      <c r="LOW121" s="672"/>
      <c r="LOX121" s="672"/>
      <c r="LOY121" s="672"/>
      <c r="LOZ121" s="672"/>
      <c r="LPA121" s="672"/>
      <c r="LPB121" s="672"/>
      <c r="LPC121" s="672"/>
      <c r="LPD121" s="672"/>
      <c r="LPE121" s="672"/>
      <c r="LPF121" s="672"/>
      <c r="LPG121" s="672"/>
      <c r="LPH121" s="672"/>
      <c r="LPI121" s="672"/>
      <c r="LPJ121" s="672"/>
      <c r="LPK121" s="672"/>
      <c r="LPL121" s="672"/>
      <c r="LPM121" s="672"/>
      <c r="LPN121" s="672"/>
      <c r="LPO121" s="672"/>
      <c r="LPP121" s="672"/>
      <c r="LPQ121" s="672"/>
      <c r="LPR121" s="672"/>
      <c r="LPS121" s="672"/>
      <c r="LPT121" s="672"/>
      <c r="LPU121" s="672"/>
      <c r="LPV121" s="672"/>
      <c r="LPW121" s="672"/>
      <c r="LPX121" s="672"/>
      <c r="LPY121" s="672"/>
      <c r="LPZ121" s="672"/>
      <c r="LQA121" s="672"/>
      <c r="LQB121" s="672"/>
      <c r="LQC121" s="672"/>
      <c r="LQD121" s="672"/>
      <c r="LQE121" s="672"/>
      <c r="LQF121" s="672"/>
      <c r="LQG121" s="672"/>
      <c r="LQH121" s="672"/>
      <c r="LQI121" s="672"/>
      <c r="LQJ121" s="672"/>
      <c r="LQK121" s="672"/>
      <c r="LQL121" s="672"/>
      <c r="LQM121" s="672"/>
      <c r="LQN121" s="672"/>
      <c r="LQO121" s="672"/>
      <c r="LQP121" s="672"/>
      <c r="LQQ121" s="672"/>
      <c r="LQR121" s="672"/>
      <c r="LQS121" s="672"/>
      <c r="LQT121" s="672"/>
      <c r="LQU121" s="672"/>
      <c r="LQV121" s="672"/>
      <c r="LQW121" s="672"/>
      <c r="LQX121" s="672"/>
      <c r="LQY121" s="672"/>
      <c r="LQZ121" s="672"/>
      <c r="LRA121" s="672"/>
      <c r="LRB121" s="672"/>
      <c r="LRC121" s="672"/>
      <c r="LRD121" s="672"/>
      <c r="LRE121" s="672"/>
      <c r="LRF121" s="672"/>
      <c r="LRG121" s="672"/>
      <c r="LRH121" s="672"/>
      <c r="LRI121" s="672"/>
      <c r="LRJ121" s="672"/>
      <c r="LRK121" s="672"/>
      <c r="LRL121" s="672"/>
      <c r="LRM121" s="672"/>
      <c r="LRN121" s="672"/>
      <c r="LRO121" s="672"/>
      <c r="LRP121" s="672"/>
      <c r="LRQ121" s="672"/>
      <c r="LRR121" s="672"/>
      <c r="LRS121" s="672"/>
      <c r="LRT121" s="672"/>
      <c r="LRU121" s="672"/>
      <c r="LRV121" s="672"/>
      <c r="LRW121" s="672"/>
      <c r="LRX121" s="672"/>
      <c r="LRY121" s="672"/>
      <c r="LRZ121" s="672"/>
      <c r="LSA121" s="672"/>
      <c r="LSB121" s="672"/>
      <c r="LSC121" s="672"/>
      <c r="LSD121" s="672"/>
      <c r="LSE121" s="672"/>
      <c r="LSF121" s="672"/>
      <c r="LSG121" s="672"/>
      <c r="LSH121" s="672"/>
      <c r="LSI121" s="672"/>
      <c r="LSJ121" s="672"/>
      <c r="LSK121" s="672"/>
      <c r="LSL121" s="672"/>
      <c r="LSM121" s="672"/>
      <c r="LSN121" s="672"/>
      <c r="LSO121" s="672"/>
      <c r="LSP121" s="672"/>
      <c r="LSQ121" s="672"/>
      <c r="LSR121" s="672"/>
      <c r="LSS121" s="672"/>
      <c r="LST121" s="672"/>
      <c r="LSU121" s="672"/>
      <c r="LSV121" s="672"/>
      <c r="LSW121" s="672"/>
      <c r="LSX121" s="672"/>
      <c r="LSY121" s="672"/>
      <c r="LSZ121" s="672"/>
      <c r="LTA121" s="672"/>
      <c r="LTB121" s="672"/>
      <c r="LTC121" s="672"/>
      <c r="LTD121" s="672"/>
      <c r="LTE121" s="672"/>
      <c r="LTF121" s="672"/>
      <c r="LTG121" s="672"/>
      <c r="LTH121" s="672"/>
      <c r="LTI121" s="672"/>
      <c r="LTJ121" s="672"/>
      <c r="LTK121" s="672"/>
      <c r="LTL121" s="672"/>
      <c r="LTM121" s="672"/>
      <c r="LTN121" s="672"/>
      <c r="LTO121" s="672"/>
      <c r="LTP121" s="672"/>
      <c r="LTQ121" s="672"/>
      <c r="LTR121" s="672"/>
      <c r="LTS121" s="672"/>
      <c r="LTT121" s="672"/>
      <c r="LTU121" s="672"/>
      <c r="LTV121" s="672"/>
      <c r="LTW121" s="672"/>
      <c r="LTX121" s="672"/>
      <c r="LTY121" s="672"/>
      <c r="LTZ121" s="672"/>
      <c r="LUA121" s="672"/>
      <c r="LUB121" s="672"/>
      <c r="LUC121" s="672"/>
      <c r="LUD121" s="672"/>
      <c r="LUE121" s="672"/>
      <c r="LUF121" s="672"/>
      <c r="LUG121" s="672"/>
      <c r="LUH121" s="672"/>
      <c r="LUI121" s="672"/>
      <c r="LUJ121" s="672"/>
      <c r="LUK121" s="672"/>
      <c r="LUL121" s="672"/>
      <c r="LUM121" s="672"/>
      <c r="LUN121" s="672"/>
      <c r="LUO121" s="672"/>
      <c r="LUP121" s="672"/>
      <c r="LUQ121" s="672"/>
      <c r="LUR121" s="672"/>
      <c r="LUS121" s="672"/>
      <c r="LUT121" s="672"/>
      <c r="LUU121" s="672"/>
      <c r="LUV121" s="672"/>
      <c r="LUW121" s="672"/>
      <c r="LUX121" s="672"/>
      <c r="LUY121" s="672"/>
      <c r="LUZ121" s="672"/>
      <c r="LVA121" s="672"/>
      <c r="LVB121" s="672"/>
      <c r="LVC121" s="672"/>
      <c r="LVD121" s="672"/>
      <c r="LVE121" s="672"/>
      <c r="LVF121" s="672"/>
      <c r="LVG121" s="672"/>
      <c r="LVH121" s="672"/>
      <c r="LVI121" s="672"/>
      <c r="LVJ121" s="672"/>
      <c r="LVK121" s="672"/>
      <c r="LVL121" s="672"/>
      <c r="LVM121" s="672"/>
      <c r="LVN121" s="672"/>
      <c r="LVO121" s="672"/>
      <c r="LVP121" s="672"/>
      <c r="LVQ121" s="672"/>
      <c r="LVR121" s="672"/>
      <c r="LVS121" s="672"/>
      <c r="LVT121" s="672"/>
      <c r="LVU121" s="672"/>
      <c r="LVV121" s="672"/>
      <c r="LVW121" s="672"/>
      <c r="LVX121" s="672"/>
      <c r="LVY121" s="672"/>
      <c r="LVZ121" s="672"/>
      <c r="LWA121" s="672"/>
      <c r="LWB121" s="672"/>
      <c r="LWC121" s="672"/>
      <c r="LWD121" s="672"/>
      <c r="LWE121" s="672"/>
      <c r="LWF121" s="672"/>
      <c r="LWG121" s="672"/>
      <c r="LWH121" s="672"/>
      <c r="LWI121" s="672"/>
      <c r="LWJ121" s="672"/>
      <c r="LWK121" s="672"/>
      <c r="LWL121" s="672"/>
      <c r="LWM121" s="672"/>
      <c r="LWN121" s="672"/>
      <c r="LWO121" s="672"/>
      <c r="LWP121" s="672"/>
      <c r="LWQ121" s="672"/>
      <c r="LWR121" s="672"/>
      <c r="LWS121" s="672"/>
      <c r="LWT121" s="672"/>
      <c r="LWU121" s="672"/>
      <c r="LWV121" s="672"/>
      <c r="LWW121" s="672"/>
      <c r="LWX121" s="672"/>
      <c r="LWY121" s="672"/>
      <c r="LWZ121" s="672"/>
      <c r="LXA121" s="672"/>
      <c r="LXB121" s="672"/>
      <c r="LXC121" s="672"/>
      <c r="LXD121" s="672"/>
      <c r="LXE121" s="672"/>
      <c r="LXF121" s="672"/>
      <c r="LXG121" s="672"/>
      <c r="LXH121" s="672"/>
      <c r="LXI121" s="672"/>
      <c r="LXJ121" s="672"/>
      <c r="LXK121" s="672"/>
      <c r="LXL121" s="672"/>
      <c r="LXM121" s="672"/>
      <c r="LXN121" s="672"/>
      <c r="LXO121" s="672"/>
      <c r="LXP121" s="672"/>
      <c r="LXQ121" s="672"/>
      <c r="LXR121" s="672"/>
      <c r="LXS121" s="672"/>
      <c r="LXT121" s="672"/>
      <c r="LXU121" s="672"/>
      <c r="LXV121" s="672"/>
      <c r="LXW121" s="672"/>
      <c r="LXX121" s="672"/>
      <c r="LXY121" s="672"/>
      <c r="LXZ121" s="672"/>
      <c r="LYA121" s="672"/>
      <c r="LYB121" s="672"/>
      <c r="LYC121" s="672"/>
      <c r="LYD121" s="672"/>
      <c r="LYE121" s="672"/>
      <c r="LYF121" s="672"/>
      <c r="LYG121" s="672"/>
      <c r="LYH121" s="672"/>
      <c r="LYI121" s="672"/>
      <c r="LYJ121" s="672"/>
      <c r="LYK121" s="672"/>
      <c r="LYL121" s="672"/>
      <c r="LYM121" s="672"/>
      <c r="LYN121" s="672"/>
      <c r="LYO121" s="672"/>
      <c r="LYP121" s="672"/>
      <c r="LYQ121" s="672"/>
      <c r="LYR121" s="672"/>
      <c r="LYS121" s="672"/>
      <c r="LYT121" s="672"/>
      <c r="LYU121" s="672"/>
      <c r="LYV121" s="672"/>
      <c r="LYW121" s="672"/>
      <c r="LYX121" s="672"/>
      <c r="LYY121" s="672"/>
      <c r="LYZ121" s="672"/>
      <c r="LZA121" s="672"/>
      <c r="LZB121" s="672"/>
      <c r="LZC121" s="672"/>
      <c r="LZD121" s="672"/>
      <c r="LZE121" s="672"/>
      <c r="LZF121" s="672"/>
      <c r="LZG121" s="672"/>
      <c r="LZH121" s="672"/>
      <c r="LZI121" s="672"/>
      <c r="LZJ121" s="672"/>
      <c r="LZK121" s="672"/>
      <c r="LZL121" s="672"/>
      <c r="LZM121" s="672"/>
      <c r="LZN121" s="672"/>
      <c r="LZO121" s="672"/>
      <c r="LZP121" s="672"/>
      <c r="LZQ121" s="672"/>
      <c r="LZR121" s="672"/>
      <c r="LZS121" s="672"/>
      <c r="LZT121" s="672"/>
      <c r="LZU121" s="672"/>
      <c r="LZV121" s="672"/>
      <c r="LZW121" s="672"/>
      <c r="LZX121" s="672"/>
      <c r="LZY121" s="672"/>
      <c r="LZZ121" s="672"/>
      <c r="MAA121" s="672"/>
      <c r="MAB121" s="672"/>
      <c r="MAC121" s="672"/>
      <c r="MAD121" s="672"/>
      <c r="MAE121" s="672"/>
      <c r="MAF121" s="672"/>
      <c r="MAG121" s="672"/>
      <c r="MAH121" s="672"/>
      <c r="MAI121" s="672"/>
      <c r="MAJ121" s="672"/>
      <c r="MAK121" s="672"/>
      <c r="MAL121" s="672"/>
      <c r="MAM121" s="672"/>
      <c r="MAN121" s="672"/>
      <c r="MAO121" s="672"/>
      <c r="MAP121" s="672"/>
      <c r="MAQ121" s="672"/>
      <c r="MAR121" s="672"/>
      <c r="MAS121" s="672"/>
      <c r="MAT121" s="672"/>
      <c r="MAU121" s="672"/>
      <c r="MAV121" s="672"/>
      <c r="MAW121" s="672"/>
      <c r="MAX121" s="672"/>
      <c r="MAY121" s="672"/>
      <c r="MAZ121" s="672"/>
      <c r="MBA121" s="672"/>
      <c r="MBB121" s="672"/>
      <c r="MBC121" s="672"/>
      <c r="MBD121" s="672"/>
      <c r="MBE121" s="672"/>
      <c r="MBF121" s="672"/>
      <c r="MBG121" s="672"/>
      <c r="MBH121" s="672"/>
      <c r="MBI121" s="672"/>
      <c r="MBJ121" s="672"/>
      <c r="MBK121" s="672"/>
      <c r="MBL121" s="672"/>
      <c r="MBM121" s="672"/>
      <c r="MBN121" s="672"/>
      <c r="MBO121" s="672"/>
      <c r="MBP121" s="672"/>
      <c r="MBQ121" s="672"/>
      <c r="MBR121" s="672"/>
      <c r="MBS121" s="672"/>
      <c r="MBT121" s="672"/>
      <c r="MBU121" s="672"/>
      <c r="MBV121" s="672"/>
      <c r="MBW121" s="672"/>
      <c r="MBX121" s="672"/>
      <c r="MBY121" s="672"/>
      <c r="MBZ121" s="672"/>
      <c r="MCA121" s="672"/>
      <c r="MCB121" s="672"/>
      <c r="MCC121" s="672"/>
      <c r="MCD121" s="672"/>
      <c r="MCE121" s="672"/>
      <c r="MCF121" s="672"/>
      <c r="MCG121" s="672"/>
      <c r="MCH121" s="672"/>
      <c r="MCI121" s="672"/>
      <c r="MCJ121" s="672"/>
      <c r="MCK121" s="672"/>
      <c r="MCL121" s="672"/>
      <c r="MCM121" s="672"/>
      <c r="MCN121" s="672"/>
      <c r="MCO121" s="672"/>
      <c r="MCP121" s="672"/>
      <c r="MCQ121" s="672"/>
      <c r="MCR121" s="672"/>
      <c r="MCS121" s="672"/>
      <c r="MCT121" s="672"/>
      <c r="MCU121" s="672"/>
      <c r="MCV121" s="672"/>
      <c r="MCW121" s="672"/>
      <c r="MCX121" s="672"/>
      <c r="MCY121" s="672"/>
      <c r="MCZ121" s="672"/>
      <c r="MDA121" s="672"/>
      <c r="MDB121" s="672"/>
      <c r="MDC121" s="672"/>
      <c r="MDD121" s="672"/>
      <c r="MDE121" s="672"/>
      <c r="MDF121" s="672"/>
      <c r="MDG121" s="672"/>
      <c r="MDH121" s="672"/>
      <c r="MDI121" s="672"/>
      <c r="MDJ121" s="672"/>
      <c r="MDK121" s="672"/>
      <c r="MDL121" s="672"/>
      <c r="MDM121" s="672"/>
      <c r="MDN121" s="672"/>
      <c r="MDO121" s="672"/>
      <c r="MDP121" s="672"/>
      <c r="MDQ121" s="672"/>
      <c r="MDR121" s="672"/>
      <c r="MDS121" s="672"/>
      <c r="MDT121" s="672"/>
      <c r="MDU121" s="672"/>
      <c r="MDV121" s="672"/>
      <c r="MDW121" s="672"/>
      <c r="MDX121" s="672"/>
      <c r="MDY121" s="672"/>
      <c r="MDZ121" s="672"/>
      <c r="MEA121" s="672"/>
      <c r="MEB121" s="672"/>
      <c r="MEC121" s="672"/>
      <c r="MED121" s="672"/>
      <c r="MEE121" s="672"/>
      <c r="MEF121" s="672"/>
      <c r="MEG121" s="672"/>
      <c r="MEH121" s="672"/>
      <c r="MEI121" s="672"/>
      <c r="MEJ121" s="672"/>
      <c r="MEK121" s="672"/>
      <c r="MEL121" s="672"/>
      <c r="MEM121" s="672"/>
      <c r="MEN121" s="672"/>
      <c r="MEO121" s="672"/>
      <c r="MEP121" s="672"/>
      <c r="MEQ121" s="672"/>
      <c r="MER121" s="672"/>
      <c r="MES121" s="672"/>
      <c r="MET121" s="672"/>
      <c r="MEU121" s="672"/>
      <c r="MEV121" s="672"/>
      <c r="MEW121" s="672"/>
      <c r="MEX121" s="672"/>
      <c r="MEY121" s="672"/>
      <c r="MEZ121" s="672"/>
      <c r="MFA121" s="672"/>
      <c r="MFB121" s="672"/>
      <c r="MFC121" s="672"/>
      <c r="MFD121" s="672"/>
      <c r="MFE121" s="672"/>
      <c r="MFF121" s="672"/>
      <c r="MFG121" s="672"/>
      <c r="MFH121" s="672"/>
      <c r="MFI121" s="672"/>
      <c r="MFJ121" s="672"/>
      <c r="MFK121" s="672"/>
      <c r="MFL121" s="672"/>
      <c r="MFM121" s="672"/>
      <c r="MFN121" s="672"/>
      <c r="MFO121" s="672"/>
      <c r="MFP121" s="672"/>
      <c r="MFQ121" s="672"/>
      <c r="MFR121" s="672"/>
      <c r="MFS121" s="672"/>
      <c r="MFT121" s="672"/>
      <c r="MFU121" s="672"/>
      <c r="MFV121" s="672"/>
      <c r="MFW121" s="672"/>
      <c r="MFX121" s="672"/>
      <c r="MFY121" s="672"/>
      <c r="MFZ121" s="672"/>
      <c r="MGA121" s="672"/>
      <c r="MGB121" s="672"/>
      <c r="MGC121" s="672"/>
      <c r="MGD121" s="672"/>
      <c r="MGE121" s="672"/>
      <c r="MGF121" s="672"/>
      <c r="MGG121" s="672"/>
      <c r="MGH121" s="672"/>
      <c r="MGI121" s="672"/>
      <c r="MGJ121" s="672"/>
      <c r="MGK121" s="672"/>
      <c r="MGL121" s="672"/>
      <c r="MGM121" s="672"/>
      <c r="MGN121" s="672"/>
      <c r="MGO121" s="672"/>
      <c r="MGP121" s="672"/>
      <c r="MGQ121" s="672"/>
      <c r="MGR121" s="672"/>
      <c r="MGS121" s="672"/>
      <c r="MGT121" s="672"/>
      <c r="MGU121" s="672"/>
      <c r="MGV121" s="672"/>
      <c r="MGW121" s="672"/>
      <c r="MGX121" s="672"/>
      <c r="MGY121" s="672"/>
      <c r="MGZ121" s="672"/>
      <c r="MHA121" s="672"/>
      <c r="MHB121" s="672"/>
      <c r="MHC121" s="672"/>
      <c r="MHD121" s="672"/>
      <c r="MHE121" s="672"/>
      <c r="MHF121" s="672"/>
      <c r="MHG121" s="672"/>
      <c r="MHH121" s="672"/>
      <c r="MHI121" s="672"/>
      <c r="MHJ121" s="672"/>
      <c r="MHK121" s="672"/>
      <c r="MHL121" s="672"/>
      <c r="MHM121" s="672"/>
      <c r="MHN121" s="672"/>
      <c r="MHO121" s="672"/>
      <c r="MHP121" s="672"/>
      <c r="MHQ121" s="672"/>
      <c r="MHR121" s="672"/>
      <c r="MHS121" s="672"/>
      <c r="MHT121" s="672"/>
      <c r="MHU121" s="672"/>
      <c r="MHV121" s="672"/>
      <c r="MHW121" s="672"/>
      <c r="MHX121" s="672"/>
      <c r="MHY121" s="672"/>
      <c r="MHZ121" s="672"/>
      <c r="MIA121" s="672"/>
      <c r="MIB121" s="672"/>
      <c r="MIC121" s="672"/>
      <c r="MID121" s="672"/>
      <c r="MIE121" s="672"/>
      <c r="MIF121" s="672"/>
      <c r="MIG121" s="672"/>
      <c r="MIH121" s="672"/>
      <c r="MII121" s="672"/>
      <c r="MIJ121" s="672"/>
      <c r="MIK121" s="672"/>
      <c r="MIL121" s="672"/>
      <c r="MIM121" s="672"/>
      <c r="MIN121" s="672"/>
      <c r="MIO121" s="672"/>
      <c r="MIP121" s="672"/>
      <c r="MIQ121" s="672"/>
      <c r="MIR121" s="672"/>
      <c r="MIS121" s="672"/>
      <c r="MIT121" s="672"/>
      <c r="MIU121" s="672"/>
      <c r="MIV121" s="672"/>
      <c r="MIW121" s="672"/>
      <c r="MIX121" s="672"/>
      <c r="MIY121" s="672"/>
      <c r="MIZ121" s="672"/>
      <c r="MJA121" s="672"/>
      <c r="MJB121" s="672"/>
      <c r="MJC121" s="672"/>
      <c r="MJD121" s="672"/>
      <c r="MJE121" s="672"/>
      <c r="MJF121" s="672"/>
      <c r="MJG121" s="672"/>
      <c r="MJH121" s="672"/>
      <c r="MJI121" s="672"/>
      <c r="MJJ121" s="672"/>
      <c r="MJK121" s="672"/>
      <c r="MJL121" s="672"/>
      <c r="MJM121" s="672"/>
      <c r="MJN121" s="672"/>
      <c r="MJO121" s="672"/>
      <c r="MJP121" s="672"/>
      <c r="MJQ121" s="672"/>
      <c r="MJR121" s="672"/>
      <c r="MJS121" s="672"/>
      <c r="MJT121" s="672"/>
      <c r="MJU121" s="672"/>
      <c r="MJV121" s="672"/>
      <c r="MJW121" s="672"/>
      <c r="MJX121" s="672"/>
      <c r="MJY121" s="672"/>
      <c r="MJZ121" s="672"/>
      <c r="MKA121" s="672"/>
      <c r="MKB121" s="672"/>
      <c r="MKC121" s="672"/>
      <c r="MKD121" s="672"/>
      <c r="MKE121" s="672"/>
      <c r="MKF121" s="672"/>
      <c r="MKG121" s="672"/>
      <c r="MKH121" s="672"/>
      <c r="MKI121" s="672"/>
      <c r="MKJ121" s="672"/>
      <c r="MKK121" s="672"/>
      <c r="MKL121" s="672"/>
      <c r="MKM121" s="672"/>
      <c r="MKN121" s="672"/>
      <c r="MKO121" s="672"/>
      <c r="MKP121" s="672"/>
      <c r="MKQ121" s="672"/>
      <c r="MKR121" s="672"/>
      <c r="MKS121" s="672"/>
      <c r="MKT121" s="672"/>
      <c r="MKU121" s="672"/>
      <c r="MKV121" s="672"/>
      <c r="MKW121" s="672"/>
      <c r="MKX121" s="672"/>
      <c r="MKY121" s="672"/>
      <c r="MKZ121" s="672"/>
      <c r="MLA121" s="672"/>
      <c r="MLB121" s="672"/>
      <c r="MLC121" s="672"/>
      <c r="MLD121" s="672"/>
      <c r="MLE121" s="672"/>
      <c r="MLF121" s="672"/>
      <c r="MLG121" s="672"/>
      <c r="MLH121" s="672"/>
      <c r="MLI121" s="672"/>
      <c r="MLJ121" s="672"/>
      <c r="MLK121" s="672"/>
      <c r="MLL121" s="672"/>
      <c r="MLM121" s="672"/>
      <c r="MLN121" s="672"/>
      <c r="MLO121" s="672"/>
      <c r="MLP121" s="672"/>
      <c r="MLQ121" s="672"/>
      <c r="MLR121" s="672"/>
      <c r="MLS121" s="672"/>
      <c r="MLT121" s="672"/>
      <c r="MLU121" s="672"/>
      <c r="MLV121" s="672"/>
      <c r="MLW121" s="672"/>
      <c r="MLX121" s="672"/>
      <c r="MLY121" s="672"/>
      <c r="MLZ121" s="672"/>
      <c r="MMA121" s="672"/>
      <c r="MMB121" s="672"/>
      <c r="MMC121" s="672"/>
      <c r="MMD121" s="672"/>
      <c r="MME121" s="672"/>
      <c r="MMF121" s="672"/>
      <c r="MMG121" s="672"/>
      <c r="MMH121" s="672"/>
      <c r="MMI121" s="672"/>
      <c r="MMJ121" s="672"/>
      <c r="MMK121" s="672"/>
      <c r="MML121" s="672"/>
      <c r="MMM121" s="672"/>
      <c r="MMN121" s="672"/>
      <c r="MMO121" s="672"/>
      <c r="MMP121" s="672"/>
      <c r="MMQ121" s="672"/>
      <c r="MMR121" s="672"/>
      <c r="MMS121" s="672"/>
      <c r="MMT121" s="672"/>
      <c r="MMU121" s="672"/>
      <c r="MMV121" s="672"/>
      <c r="MMW121" s="672"/>
      <c r="MMX121" s="672"/>
      <c r="MMY121" s="672"/>
      <c r="MMZ121" s="672"/>
      <c r="MNA121" s="672"/>
      <c r="MNB121" s="672"/>
      <c r="MNC121" s="672"/>
      <c r="MND121" s="672"/>
      <c r="MNE121" s="672"/>
      <c r="MNF121" s="672"/>
      <c r="MNG121" s="672"/>
      <c r="MNH121" s="672"/>
      <c r="MNI121" s="672"/>
      <c r="MNJ121" s="672"/>
      <c r="MNK121" s="672"/>
      <c r="MNL121" s="672"/>
      <c r="MNM121" s="672"/>
      <c r="MNN121" s="672"/>
      <c r="MNO121" s="672"/>
      <c r="MNP121" s="672"/>
      <c r="MNQ121" s="672"/>
      <c r="MNR121" s="672"/>
      <c r="MNS121" s="672"/>
      <c r="MNT121" s="672"/>
      <c r="MNU121" s="672"/>
      <c r="MNV121" s="672"/>
      <c r="MNW121" s="672"/>
      <c r="MNX121" s="672"/>
      <c r="MNY121" s="672"/>
      <c r="MNZ121" s="672"/>
      <c r="MOA121" s="672"/>
      <c r="MOB121" s="672"/>
      <c r="MOC121" s="672"/>
      <c r="MOD121" s="672"/>
      <c r="MOE121" s="672"/>
      <c r="MOF121" s="672"/>
      <c r="MOG121" s="672"/>
      <c r="MOH121" s="672"/>
      <c r="MOI121" s="672"/>
      <c r="MOJ121" s="672"/>
      <c r="MOK121" s="672"/>
      <c r="MOL121" s="672"/>
      <c r="MOM121" s="672"/>
      <c r="MON121" s="672"/>
      <c r="MOO121" s="672"/>
      <c r="MOP121" s="672"/>
      <c r="MOQ121" s="672"/>
      <c r="MOR121" s="672"/>
      <c r="MOS121" s="672"/>
      <c r="MOT121" s="672"/>
      <c r="MOU121" s="672"/>
      <c r="MOV121" s="672"/>
      <c r="MOW121" s="672"/>
      <c r="MOX121" s="672"/>
      <c r="MOY121" s="672"/>
      <c r="MOZ121" s="672"/>
      <c r="MPA121" s="672"/>
      <c r="MPB121" s="672"/>
      <c r="MPC121" s="672"/>
      <c r="MPD121" s="672"/>
      <c r="MPE121" s="672"/>
      <c r="MPF121" s="672"/>
      <c r="MPG121" s="672"/>
      <c r="MPH121" s="672"/>
      <c r="MPI121" s="672"/>
      <c r="MPJ121" s="672"/>
      <c r="MPK121" s="672"/>
      <c r="MPL121" s="672"/>
      <c r="MPM121" s="672"/>
      <c r="MPN121" s="672"/>
      <c r="MPO121" s="672"/>
      <c r="MPP121" s="672"/>
      <c r="MPQ121" s="672"/>
      <c r="MPR121" s="672"/>
      <c r="MPS121" s="672"/>
      <c r="MPT121" s="672"/>
      <c r="MPU121" s="672"/>
      <c r="MPV121" s="672"/>
      <c r="MPW121" s="672"/>
      <c r="MPX121" s="672"/>
      <c r="MPY121" s="672"/>
      <c r="MPZ121" s="672"/>
      <c r="MQA121" s="672"/>
      <c r="MQB121" s="672"/>
      <c r="MQC121" s="672"/>
      <c r="MQD121" s="672"/>
      <c r="MQE121" s="672"/>
      <c r="MQF121" s="672"/>
      <c r="MQG121" s="672"/>
      <c r="MQH121" s="672"/>
      <c r="MQI121" s="672"/>
      <c r="MQJ121" s="672"/>
      <c r="MQK121" s="672"/>
      <c r="MQL121" s="672"/>
      <c r="MQM121" s="672"/>
      <c r="MQN121" s="672"/>
      <c r="MQO121" s="672"/>
      <c r="MQP121" s="672"/>
      <c r="MQQ121" s="672"/>
      <c r="MQR121" s="672"/>
      <c r="MQS121" s="672"/>
      <c r="MQT121" s="672"/>
      <c r="MQU121" s="672"/>
      <c r="MQV121" s="672"/>
      <c r="MQW121" s="672"/>
      <c r="MQX121" s="672"/>
      <c r="MQY121" s="672"/>
      <c r="MQZ121" s="672"/>
      <c r="MRA121" s="672"/>
      <c r="MRB121" s="672"/>
      <c r="MRC121" s="672"/>
      <c r="MRD121" s="672"/>
      <c r="MRE121" s="672"/>
      <c r="MRF121" s="672"/>
      <c r="MRG121" s="672"/>
      <c r="MRH121" s="672"/>
      <c r="MRI121" s="672"/>
      <c r="MRJ121" s="672"/>
      <c r="MRK121" s="672"/>
      <c r="MRL121" s="672"/>
      <c r="MRM121" s="672"/>
      <c r="MRN121" s="672"/>
      <c r="MRO121" s="672"/>
      <c r="MRP121" s="672"/>
      <c r="MRQ121" s="672"/>
      <c r="MRR121" s="672"/>
      <c r="MRS121" s="672"/>
      <c r="MRT121" s="672"/>
      <c r="MRU121" s="672"/>
      <c r="MRV121" s="672"/>
      <c r="MRW121" s="672"/>
      <c r="MRX121" s="672"/>
      <c r="MRY121" s="672"/>
      <c r="MRZ121" s="672"/>
      <c r="MSA121" s="672"/>
      <c r="MSB121" s="672"/>
      <c r="MSC121" s="672"/>
      <c r="MSD121" s="672"/>
      <c r="MSE121" s="672"/>
      <c r="MSF121" s="672"/>
      <c r="MSG121" s="672"/>
      <c r="MSH121" s="672"/>
      <c r="MSI121" s="672"/>
      <c r="MSJ121" s="672"/>
      <c r="MSK121" s="672"/>
      <c r="MSL121" s="672"/>
      <c r="MSM121" s="672"/>
      <c r="MSN121" s="672"/>
      <c r="MSO121" s="672"/>
      <c r="MSP121" s="672"/>
      <c r="MSQ121" s="672"/>
      <c r="MSR121" s="672"/>
      <c r="MSS121" s="672"/>
      <c r="MST121" s="672"/>
      <c r="MSU121" s="672"/>
      <c r="MSV121" s="672"/>
      <c r="MSW121" s="672"/>
      <c r="MSX121" s="672"/>
      <c r="MSY121" s="672"/>
      <c r="MSZ121" s="672"/>
      <c r="MTA121" s="672"/>
      <c r="MTB121" s="672"/>
      <c r="MTC121" s="672"/>
      <c r="MTD121" s="672"/>
      <c r="MTE121" s="672"/>
      <c r="MTF121" s="672"/>
      <c r="MTG121" s="672"/>
      <c r="MTH121" s="672"/>
      <c r="MTI121" s="672"/>
      <c r="MTJ121" s="672"/>
      <c r="MTK121" s="672"/>
      <c r="MTL121" s="672"/>
      <c r="MTM121" s="672"/>
      <c r="MTN121" s="672"/>
      <c r="MTO121" s="672"/>
      <c r="MTP121" s="672"/>
      <c r="MTQ121" s="672"/>
      <c r="MTR121" s="672"/>
      <c r="MTS121" s="672"/>
      <c r="MTT121" s="672"/>
      <c r="MTU121" s="672"/>
      <c r="MTV121" s="672"/>
      <c r="MTW121" s="672"/>
      <c r="MTX121" s="672"/>
      <c r="MTY121" s="672"/>
      <c r="MTZ121" s="672"/>
      <c r="MUA121" s="672"/>
      <c r="MUB121" s="672"/>
      <c r="MUC121" s="672"/>
      <c r="MUD121" s="672"/>
      <c r="MUE121" s="672"/>
      <c r="MUF121" s="672"/>
      <c r="MUG121" s="672"/>
      <c r="MUH121" s="672"/>
      <c r="MUI121" s="672"/>
      <c r="MUJ121" s="672"/>
      <c r="MUK121" s="672"/>
      <c r="MUL121" s="672"/>
      <c r="MUM121" s="672"/>
      <c r="MUN121" s="672"/>
      <c r="MUO121" s="672"/>
      <c r="MUP121" s="672"/>
      <c r="MUQ121" s="672"/>
      <c r="MUR121" s="672"/>
      <c r="MUS121" s="672"/>
      <c r="MUT121" s="672"/>
      <c r="MUU121" s="672"/>
      <c r="MUV121" s="672"/>
      <c r="MUW121" s="672"/>
      <c r="MUX121" s="672"/>
      <c r="MUY121" s="672"/>
      <c r="MUZ121" s="672"/>
      <c r="MVA121" s="672"/>
      <c r="MVB121" s="672"/>
      <c r="MVC121" s="672"/>
      <c r="MVD121" s="672"/>
      <c r="MVE121" s="672"/>
      <c r="MVF121" s="672"/>
      <c r="MVG121" s="672"/>
      <c r="MVH121" s="672"/>
      <c r="MVI121" s="672"/>
      <c r="MVJ121" s="672"/>
      <c r="MVK121" s="672"/>
      <c r="MVL121" s="672"/>
      <c r="MVM121" s="672"/>
      <c r="MVN121" s="672"/>
      <c r="MVO121" s="672"/>
      <c r="MVP121" s="672"/>
      <c r="MVQ121" s="672"/>
      <c r="MVR121" s="672"/>
      <c r="MVS121" s="672"/>
      <c r="MVT121" s="672"/>
      <c r="MVU121" s="672"/>
      <c r="MVV121" s="672"/>
      <c r="MVW121" s="672"/>
      <c r="MVX121" s="672"/>
      <c r="MVY121" s="672"/>
      <c r="MVZ121" s="672"/>
      <c r="MWA121" s="672"/>
      <c r="MWB121" s="672"/>
      <c r="MWC121" s="672"/>
      <c r="MWD121" s="672"/>
      <c r="MWE121" s="672"/>
      <c r="MWF121" s="672"/>
      <c r="MWG121" s="672"/>
      <c r="MWH121" s="672"/>
      <c r="MWI121" s="672"/>
      <c r="MWJ121" s="672"/>
      <c r="MWK121" s="672"/>
      <c r="MWL121" s="672"/>
      <c r="MWM121" s="672"/>
      <c r="MWN121" s="672"/>
      <c r="MWO121" s="672"/>
      <c r="MWP121" s="672"/>
      <c r="MWQ121" s="672"/>
      <c r="MWR121" s="672"/>
      <c r="MWS121" s="672"/>
      <c r="MWT121" s="672"/>
      <c r="MWU121" s="672"/>
      <c r="MWV121" s="672"/>
      <c r="MWW121" s="672"/>
      <c r="MWX121" s="672"/>
      <c r="MWY121" s="672"/>
      <c r="MWZ121" s="672"/>
      <c r="MXA121" s="672"/>
      <c r="MXB121" s="672"/>
      <c r="MXC121" s="672"/>
      <c r="MXD121" s="672"/>
      <c r="MXE121" s="672"/>
      <c r="MXF121" s="672"/>
      <c r="MXG121" s="672"/>
      <c r="MXH121" s="672"/>
      <c r="MXI121" s="672"/>
      <c r="MXJ121" s="672"/>
      <c r="MXK121" s="672"/>
      <c r="MXL121" s="672"/>
      <c r="MXM121" s="672"/>
      <c r="MXN121" s="672"/>
      <c r="MXO121" s="672"/>
      <c r="MXP121" s="672"/>
      <c r="MXQ121" s="672"/>
      <c r="MXR121" s="672"/>
      <c r="MXS121" s="672"/>
      <c r="MXT121" s="672"/>
      <c r="MXU121" s="672"/>
      <c r="MXV121" s="672"/>
      <c r="MXW121" s="672"/>
      <c r="MXX121" s="672"/>
      <c r="MXY121" s="672"/>
      <c r="MXZ121" s="672"/>
      <c r="MYA121" s="672"/>
      <c r="MYB121" s="672"/>
      <c r="MYC121" s="672"/>
      <c r="MYD121" s="672"/>
      <c r="MYE121" s="672"/>
      <c r="MYF121" s="672"/>
      <c r="MYG121" s="672"/>
      <c r="MYH121" s="672"/>
      <c r="MYI121" s="672"/>
      <c r="MYJ121" s="672"/>
      <c r="MYK121" s="672"/>
      <c r="MYL121" s="672"/>
      <c r="MYM121" s="672"/>
      <c r="MYN121" s="672"/>
      <c r="MYO121" s="672"/>
      <c r="MYP121" s="672"/>
      <c r="MYQ121" s="672"/>
      <c r="MYR121" s="672"/>
      <c r="MYS121" s="672"/>
      <c r="MYT121" s="672"/>
      <c r="MYU121" s="672"/>
      <c r="MYV121" s="672"/>
      <c r="MYW121" s="672"/>
      <c r="MYX121" s="672"/>
      <c r="MYY121" s="672"/>
      <c r="MYZ121" s="672"/>
      <c r="MZA121" s="672"/>
      <c r="MZB121" s="672"/>
      <c r="MZC121" s="672"/>
      <c r="MZD121" s="672"/>
      <c r="MZE121" s="672"/>
      <c r="MZF121" s="672"/>
      <c r="MZG121" s="672"/>
      <c r="MZH121" s="672"/>
      <c r="MZI121" s="672"/>
      <c r="MZJ121" s="672"/>
      <c r="MZK121" s="672"/>
      <c r="MZL121" s="672"/>
      <c r="MZM121" s="672"/>
      <c r="MZN121" s="672"/>
      <c r="MZO121" s="672"/>
      <c r="MZP121" s="672"/>
      <c r="MZQ121" s="672"/>
      <c r="MZR121" s="672"/>
      <c r="MZS121" s="672"/>
      <c r="MZT121" s="672"/>
      <c r="MZU121" s="672"/>
      <c r="MZV121" s="672"/>
      <c r="MZW121" s="672"/>
      <c r="MZX121" s="672"/>
      <c r="MZY121" s="672"/>
      <c r="MZZ121" s="672"/>
      <c r="NAA121" s="672"/>
      <c r="NAB121" s="672"/>
      <c r="NAC121" s="672"/>
      <c r="NAD121" s="672"/>
      <c r="NAE121" s="672"/>
      <c r="NAF121" s="672"/>
      <c r="NAG121" s="672"/>
      <c r="NAH121" s="672"/>
      <c r="NAI121" s="672"/>
      <c r="NAJ121" s="672"/>
      <c r="NAK121" s="672"/>
      <c r="NAL121" s="672"/>
      <c r="NAM121" s="672"/>
      <c r="NAN121" s="672"/>
      <c r="NAO121" s="672"/>
      <c r="NAP121" s="672"/>
      <c r="NAQ121" s="672"/>
      <c r="NAR121" s="672"/>
      <c r="NAS121" s="672"/>
      <c r="NAT121" s="672"/>
      <c r="NAU121" s="672"/>
      <c r="NAV121" s="672"/>
      <c r="NAW121" s="672"/>
      <c r="NAX121" s="672"/>
      <c r="NAY121" s="672"/>
      <c r="NAZ121" s="672"/>
      <c r="NBA121" s="672"/>
      <c r="NBB121" s="672"/>
      <c r="NBC121" s="672"/>
      <c r="NBD121" s="672"/>
      <c r="NBE121" s="672"/>
      <c r="NBF121" s="672"/>
      <c r="NBG121" s="672"/>
      <c r="NBH121" s="672"/>
      <c r="NBI121" s="672"/>
      <c r="NBJ121" s="672"/>
      <c r="NBK121" s="672"/>
      <c r="NBL121" s="672"/>
      <c r="NBM121" s="672"/>
      <c r="NBN121" s="672"/>
      <c r="NBO121" s="672"/>
      <c r="NBP121" s="672"/>
      <c r="NBQ121" s="672"/>
      <c r="NBR121" s="672"/>
      <c r="NBS121" s="672"/>
      <c r="NBT121" s="672"/>
      <c r="NBU121" s="672"/>
      <c r="NBV121" s="672"/>
      <c r="NBW121" s="672"/>
      <c r="NBX121" s="672"/>
      <c r="NBY121" s="672"/>
      <c r="NBZ121" s="672"/>
      <c r="NCA121" s="672"/>
      <c r="NCB121" s="672"/>
      <c r="NCC121" s="672"/>
      <c r="NCD121" s="672"/>
      <c r="NCE121" s="672"/>
      <c r="NCF121" s="672"/>
      <c r="NCG121" s="672"/>
      <c r="NCH121" s="672"/>
      <c r="NCI121" s="672"/>
      <c r="NCJ121" s="672"/>
      <c r="NCK121" s="672"/>
      <c r="NCL121" s="672"/>
      <c r="NCM121" s="672"/>
      <c r="NCN121" s="672"/>
      <c r="NCO121" s="672"/>
      <c r="NCP121" s="672"/>
      <c r="NCQ121" s="672"/>
      <c r="NCR121" s="672"/>
      <c r="NCS121" s="672"/>
      <c r="NCT121" s="672"/>
      <c r="NCU121" s="672"/>
      <c r="NCV121" s="672"/>
      <c r="NCW121" s="672"/>
      <c r="NCX121" s="672"/>
      <c r="NCY121" s="672"/>
      <c r="NCZ121" s="672"/>
      <c r="NDA121" s="672"/>
      <c r="NDB121" s="672"/>
      <c r="NDC121" s="672"/>
      <c r="NDD121" s="672"/>
      <c r="NDE121" s="672"/>
      <c r="NDF121" s="672"/>
      <c r="NDG121" s="672"/>
      <c r="NDH121" s="672"/>
      <c r="NDI121" s="672"/>
      <c r="NDJ121" s="672"/>
      <c r="NDK121" s="672"/>
      <c r="NDL121" s="672"/>
      <c r="NDM121" s="672"/>
      <c r="NDN121" s="672"/>
      <c r="NDO121" s="672"/>
      <c r="NDP121" s="672"/>
      <c r="NDQ121" s="672"/>
      <c r="NDR121" s="672"/>
      <c r="NDS121" s="672"/>
      <c r="NDT121" s="672"/>
      <c r="NDU121" s="672"/>
      <c r="NDV121" s="672"/>
      <c r="NDW121" s="672"/>
      <c r="NDX121" s="672"/>
      <c r="NDY121" s="672"/>
      <c r="NDZ121" s="672"/>
      <c r="NEA121" s="672"/>
      <c r="NEB121" s="672"/>
      <c r="NEC121" s="672"/>
      <c r="NED121" s="672"/>
      <c r="NEE121" s="672"/>
      <c r="NEF121" s="672"/>
      <c r="NEG121" s="672"/>
      <c r="NEH121" s="672"/>
      <c r="NEI121" s="672"/>
      <c r="NEJ121" s="672"/>
      <c r="NEK121" s="672"/>
      <c r="NEL121" s="672"/>
      <c r="NEM121" s="672"/>
      <c r="NEN121" s="672"/>
      <c r="NEO121" s="672"/>
      <c r="NEP121" s="672"/>
      <c r="NEQ121" s="672"/>
      <c r="NER121" s="672"/>
      <c r="NES121" s="672"/>
      <c r="NET121" s="672"/>
      <c r="NEU121" s="672"/>
      <c r="NEV121" s="672"/>
      <c r="NEW121" s="672"/>
      <c r="NEX121" s="672"/>
      <c r="NEY121" s="672"/>
      <c r="NEZ121" s="672"/>
      <c r="NFA121" s="672"/>
      <c r="NFB121" s="672"/>
      <c r="NFC121" s="672"/>
      <c r="NFD121" s="672"/>
      <c r="NFE121" s="672"/>
      <c r="NFF121" s="672"/>
      <c r="NFG121" s="672"/>
      <c r="NFH121" s="672"/>
      <c r="NFI121" s="672"/>
      <c r="NFJ121" s="672"/>
      <c r="NFK121" s="672"/>
      <c r="NFL121" s="672"/>
      <c r="NFM121" s="672"/>
      <c r="NFN121" s="672"/>
      <c r="NFO121" s="672"/>
      <c r="NFP121" s="672"/>
      <c r="NFQ121" s="672"/>
      <c r="NFR121" s="672"/>
      <c r="NFS121" s="672"/>
      <c r="NFT121" s="672"/>
      <c r="NFU121" s="672"/>
      <c r="NFV121" s="672"/>
      <c r="NFW121" s="672"/>
      <c r="NFX121" s="672"/>
      <c r="NFY121" s="672"/>
      <c r="NFZ121" s="672"/>
      <c r="NGA121" s="672"/>
      <c r="NGB121" s="672"/>
      <c r="NGC121" s="672"/>
      <c r="NGD121" s="672"/>
      <c r="NGE121" s="672"/>
      <c r="NGF121" s="672"/>
      <c r="NGG121" s="672"/>
      <c r="NGH121" s="672"/>
      <c r="NGI121" s="672"/>
      <c r="NGJ121" s="672"/>
      <c r="NGK121" s="672"/>
      <c r="NGL121" s="672"/>
      <c r="NGM121" s="672"/>
      <c r="NGN121" s="672"/>
      <c r="NGO121" s="672"/>
      <c r="NGP121" s="672"/>
      <c r="NGQ121" s="672"/>
      <c r="NGR121" s="672"/>
      <c r="NGS121" s="672"/>
      <c r="NGT121" s="672"/>
      <c r="NGU121" s="672"/>
      <c r="NGV121" s="672"/>
      <c r="NGW121" s="672"/>
      <c r="NGX121" s="672"/>
      <c r="NGY121" s="672"/>
      <c r="NGZ121" s="672"/>
      <c r="NHA121" s="672"/>
      <c r="NHB121" s="672"/>
      <c r="NHC121" s="672"/>
      <c r="NHD121" s="672"/>
      <c r="NHE121" s="672"/>
      <c r="NHF121" s="672"/>
      <c r="NHG121" s="672"/>
      <c r="NHH121" s="672"/>
      <c r="NHI121" s="672"/>
      <c r="NHJ121" s="672"/>
      <c r="NHK121" s="672"/>
      <c r="NHL121" s="672"/>
      <c r="NHM121" s="672"/>
      <c r="NHN121" s="672"/>
      <c r="NHO121" s="672"/>
      <c r="NHP121" s="672"/>
      <c r="NHQ121" s="672"/>
      <c r="NHR121" s="672"/>
      <c r="NHS121" s="672"/>
      <c r="NHT121" s="672"/>
      <c r="NHU121" s="672"/>
      <c r="NHV121" s="672"/>
      <c r="NHW121" s="672"/>
      <c r="NHX121" s="672"/>
      <c r="NHY121" s="672"/>
      <c r="NHZ121" s="672"/>
      <c r="NIA121" s="672"/>
      <c r="NIB121" s="672"/>
      <c r="NIC121" s="672"/>
      <c r="NID121" s="672"/>
      <c r="NIE121" s="672"/>
      <c r="NIF121" s="672"/>
      <c r="NIG121" s="672"/>
      <c r="NIH121" s="672"/>
      <c r="NII121" s="672"/>
      <c r="NIJ121" s="672"/>
      <c r="NIK121" s="672"/>
      <c r="NIL121" s="672"/>
      <c r="NIM121" s="672"/>
      <c r="NIN121" s="672"/>
      <c r="NIO121" s="672"/>
      <c r="NIP121" s="672"/>
      <c r="NIQ121" s="672"/>
      <c r="NIR121" s="672"/>
      <c r="NIS121" s="672"/>
      <c r="NIT121" s="672"/>
      <c r="NIU121" s="672"/>
      <c r="NIV121" s="672"/>
      <c r="NIW121" s="672"/>
      <c r="NIX121" s="672"/>
      <c r="NIY121" s="672"/>
      <c r="NIZ121" s="672"/>
      <c r="NJA121" s="672"/>
      <c r="NJB121" s="672"/>
      <c r="NJC121" s="672"/>
      <c r="NJD121" s="672"/>
      <c r="NJE121" s="672"/>
      <c r="NJF121" s="672"/>
      <c r="NJG121" s="672"/>
      <c r="NJH121" s="672"/>
      <c r="NJI121" s="672"/>
      <c r="NJJ121" s="672"/>
      <c r="NJK121" s="672"/>
      <c r="NJL121" s="672"/>
      <c r="NJM121" s="672"/>
      <c r="NJN121" s="672"/>
      <c r="NJO121" s="672"/>
      <c r="NJP121" s="672"/>
      <c r="NJQ121" s="672"/>
      <c r="NJR121" s="672"/>
      <c r="NJS121" s="672"/>
      <c r="NJT121" s="672"/>
      <c r="NJU121" s="672"/>
      <c r="NJV121" s="672"/>
      <c r="NJW121" s="672"/>
      <c r="NJX121" s="672"/>
      <c r="NJY121" s="672"/>
      <c r="NJZ121" s="672"/>
      <c r="NKA121" s="672"/>
      <c r="NKB121" s="672"/>
      <c r="NKC121" s="672"/>
      <c r="NKD121" s="672"/>
      <c r="NKE121" s="672"/>
      <c r="NKF121" s="672"/>
      <c r="NKG121" s="672"/>
      <c r="NKH121" s="672"/>
      <c r="NKI121" s="672"/>
      <c r="NKJ121" s="672"/>
      <c r="NKK121" s="672"/>
      <c r="NKL121" s="672"/>
      <c r="NKM121" s="672"/>
      <c r="NKN121" s="672"/>
      <c r="NKO121" s="672"/>
      <c r="NKP121" s="672"/>
      <c r="NKQ121" s="672"/>
      <c r="NKR121" s="672"/>
      <c r="NKS121" s="672"/>
      <c r="NKT121" s="672"/>
      <c r="NKU121" s="672"/>
      <c r="NKV121" s="672"/>
      <c r="NKW121" s="672"/>
      <c r="NKX121" s="672"/>
      <c r="NKY121" s="672"/>
      <c r="NKZ121" s="672"/>
      <c r="NLA121" s="672"/>
      <c r="NLB121" s="672"/>
      <c r="NLC121" s="672"/>
      <c r="NLD121" s="672"/>
      <c r="NLE121" s="672"/>
      <c r="NLF121" s="672"/>
      <c r="NLG121" s="672"/>
      <c r="NLH121" s="672"/>
      <c r="NLI121" s="672"/>
      <c r="NLJ121" s="672"/>
      <c r="NLK121" s="672"/>
      <c r="NLL121" s="672"/>
      <c r="NLM121" s="672"/>
      <c r="NLN121" s="672"/>
      <c r="NLO121" s="672"/>
      <c r="NLP121" s="672"/>
      <c r="NLQ121" s="672"/>
      <c r="NLR121" s="672"/>
      <c r="NLS121" s="672"/>
      <c r="NLT121" s="672"/>
      <c r="NLU121" s="672"/>
      <c r="NLV121" s="672"/>
      <c r="NLW121" s="672"/>
      <c r="NLX121" s="672"/>
      <c r="NLY121" s="672"/>
      <c r="NLZ121" s="672"/>
      <c r="NMA121" s="672"/>
      <c r="NMB121" s="672"/>
      <c r="NMC121" s="672"/>
      <c r="NMD121" s="672"/>
      <c r="NME121" s="672"/>
      <c r="NMF121" s="672"/>
      <c r="NMG121" s="672"/>
      <c r="NMH121" s="672"/>
      <c r="NMI121" s="672"/>
      <c r="NMJ121" s="672"/>
      <c r="NMK121" s="672"/>
      <c r="NML121" s="672"/>
      <c r="NMM121" s="672"/>
      <c r="NMN121" s="672"/>
      <c r="NMO121" s="672"/>
      <c r="NMP121" s="672"/>
      <c r="NMQ121" s="672"/>
      <c r="NMR121" s="672"/>
      <c r="NMS121" s="672"/>
      <c r="NMT121" s="672"/>
      <c r="NMU121" s="672"/>
      <c r="NMV121" s="672"/>
      <c r="NMW121" s="672"/>
      <c r="NMX121" s="672"/>
      <c r="NMY121" s="672"/>
      <c r="NMZ121" s="672"/>
      <c r="NNA121" s="672"/>
      <c r="NNB121" s="672"/>
      <c r="NNC121" s="672"/>
      <c r="NND121" s="672"/>
      <c r="NNE121" s="672"/>
      <c r="NNF121" s="672"/>
      <c r="NNG121" s="672"/>
      <c r="NNH121" s="672"/>
      <c r="NNI121" s="672"/>
      <c r="NNJ121" s="672"/>
      <c r="NNK121" s="672"/>
      <c r="NNL121" s="672"/>
      <c r="NNM121" s="672"/>
      <c r="NNN121" s="672"/>
      <c r="NNO121" s="672"/>
      <c r="NNP121" s="672"/>
      <c r="NNQ121" s="672"/>
      <c r="NNR121" s="672"/>
      <c r="NNS121" s="672"/>
      <c r="NNT121" s="672"/>
      <c r="NNU121" s="672"/>
      <c r="NNV121" s="672"/>
      <c r="NNW121" s="672"/>
      <c r="NNX121" s="672"/>
      <c r="NNY121" s="672"/>
      <c r="NNZ121" s="672"/>
      <c r="NOA121" s="672"/>
      <c r="NOB121" s="672"/>
      <c r="NOC121" s="672"/>
      <c r="NOD121" s="672"/>
      <c r="NOE121" s="672"/>
      <c r="NOF121" s="672"/>
      <c r="NOG121" s="672"/>
      <c r="NOH121" s="672"/>
      <c r="NOI121" s="672"/>
      <c r="NOJ121" s="672"/>
      <c r="NOK121" s="672"/>
      <c r="NOL121" s="672"/>
      <c r="NOM121" s="672"/>
      <c r="NON121" s="672"/>
      <c r="NOO121" s="672"/>
      <c r="NOP121" s="672"/>
      <c r="NOQ121" s="672"/>
      <c r="NOR121" s="672"/>
      <c r="NOS121" s="672"/>
      <c r="NOT121" s="672"/>
      <c r="NOU121" s="672"/>
      <c r="NOV121" s="672"/>
      <c r="NOW121" s="672"/>
      <c r="NOX121" s="672"/>
      <c r="NOY121" s="672"/>
      <c r="NOZ121" s="672"/>
      <c r="NPA121" s="672"/>
      <c r="NPB121" s="672"/>
      <c r="NPC121" s="672"/>
      <c r="NPD121" s="672"/>
      <c r="NPE121" s="672"/>
      <c r="NPF121" s="672"/>
      <c r="NPG121" s="672"/>
      <c r="NPH121" s="672"/>
      <c r="NPI121" s="672"/>
      <c r="NPJ121" s="672"/>
      <c r="NPK121" s="672"/>
      <c r="NPL121" s="672"/>
      <c r="NPM121" s="672"/>
      <c r="NPN121" s="672"/>
      <c r="NPO121" s="672"/>
      <c r="NPP121" s="672"/>
      <c r="NPQ121" s="672"/>
      <c r="NPR121" s="672"/>
      <c r="NPS121" s="672"/>
      <c r="NPT121" s="672"/>
      <c r="NPU121" s="672"/>
      <c r="NPV121" s="672"/>
      <c r="NPW121" s="672"/>
      <c r="NPX121" s="672"/>
      <c r="NPY121" s="672"/>
      <c r="NPZ121" s="672"/>
      <c r="NQA121" s="672"/>
      <c r="NQB121" s="672"/>
      <c r="NQC121" s="672"/>
      <c r="NQD121" s="672"/>
      <c r="NQE121" s="672"/>
      <c r="NQF121" s="672"/>
      <c r="NQG121" s="672"/>
      <c r="NQH121" s="672"/>
      <c r="NQI121" s="672"/>
      <c r="NQJ121" s="672"/>
      <c r="NQK121" s="672"/>
      <c r="NQL121" s="672"/>
      <c r="NQM121" s="672"/>
      <c r="NQN121" s="672"/>
      <c r="NQO121" s="672"/>
      <c r="NQP121" s="672"/>
      <c r="NQQ121" s="672"/>
      <c r="NQR121" s="672"/>
      <c r="NQS121" s="672"/>
      <c r="NQT121" s="672"/>
      <c r="NQU121" s="672"/>
      <c r="NQV121" s="672"/>
      <c r="NQW121" s="672"/>
      <c r="NQX121" s="672"/>
      <c r="NQY121" s="672"/>
      <c r="NQZ121" s="672"/>
      <c r="NRA121" s="672"/>
      <c r="NRB121" s="672"/>
      <c r="NRC121" s="672"/>
      <c r="NRD121" s="672"/>
      <c r="NRE121" s="672"/>
      <c r="NRF121" s="672"/>
      <c r="NRG121" s="672"/>
      <c r="NRH121" s="672"/>
      <c r="NRI121" s="672"/>
      <c r="NRJ121" s="672"/>
      <c r="NRK121" s="672"/>
      <c r="NRL121" s="672"/>
      <c r="NRM121" s="672"/>
      <c r="NRN121" s="672"/>
      <c r="NRO121" s="672"/>
      <c r="NRP121" s="672"/>
      <c r="NRQ121" s="672"/>
      <c r="NRR121" s="672"/>
      <c r="NRS121" s="672"/>
      <c r="NRT121" s="672"/>
      <c r="NRU121" s="672"/>
      <c r="NRV121" s="672"/>
      <c r="NRW121" s="672"/>
      <c r="NRX121" s="672"/>
      <c r="NRY121" s="672"/>
      <c r="NRZ121" s="672"/>
      <c r="NSA121" s="672"/>
      <c r="NSB121" s="672"/>
      <c r="NSC121" s="672"/>
      <c r="NSD121" s="672"/>
      <c r="NSE121" s="672"/>
      <c r="NSF121" s="672"/>
      <c r="NSG121" s="672"/>
      <c r="NSH121" s="672"/>
      <c r="NSI121" s="672"/>
      <c r="NSJ121" s="672"/>
      <c r="NSK121" s="672"/>
      <c r="NSL121" s="672"/>
      <c r="NSM121" s="672"/>
      <c r="NSN121" s="672"/>
      <c r="NSO121" s="672"/>
      <c r="NSP121" s="672"/>
      <c r="NSQ121" s="672"/>
      <c r="NSR121" s="672"/>
      <c r="NSS121" s="672"/>
      <c r="NST121" s="672"/>
      <c r="NSU121" s="672"/>
      <c r="NSV121" s="672"/>
      <c r="NSW121" s="672"/>
      <c r="NSX121" s="672"/>
      <c r="NSY121" s="672"/>
      <c r="NSZ121" s="672"/>
      <c r="NTA121" s="672"/>
      <c r="NTB121" s="672"/>
      <c r="NTC121" s="672"/>
      <c r="NTD121" s="672"/>
      <c r="NTE121" s="672"/>
      <c r="NTF121" s="672"/>
      <c r="NTG121" s="672"/>
      <c r="NTH121" s="672"/>
      <c r="NTI121" s="672"/>
      <c r="NTJ121" s="672"/>
      <c r="NTK121" s="672"/>
      <c r="NTL121" s="672"/>
      <c r="NTM121" s="672"/>
      <c r="NTN121" s="672"/>
      <c r="NTO121" s="672"/>
      <c r="NTP121" s="672"/>
      <c r="NTQ121" s="672"/>
      <c r="NTR121" s="672"/>
      <c r="NTS121" s="672"/>
      <c r="NTT121" s="672"/>
      <c r="NTU121" s="672"/>
      <c r="NTV121" s="672"/>
      <c r="NTW121" s="672"/>
      <c r="NTX121" s="672"/>
      <c r="NTY121" s="672"/>
      <c r="NTZ121" s="672"/>
      <c r="NUA121" s="672"/>
      <c r="NUB121" s="672"/>
      <c r="NUC121" s="672"/>
      <c r="NUD121" s="672"/>
      <c r="NUE121" s="672"/>
      <c r="NUF121" s="672"/>
      <c r="NUG121" s="672"/>
      <c r="NUH121" s="672"/>
      <c r="NUI121" s="672"/>
      <c r="NUJ121" s="672"/>
      <c r="NUK121" s="672"/>
      <c r="NUL121" s="672"/>
      <c r="NUM121" s="672"/>
      <c r="NUN121" s="672"/>
      <c r="NUO121" s="672"/>
      <c r="NUP121" s="672"/>
      <c r="NUQ121" s="672"/>
      <c r="NUR121" s="672"/>
      <c r="NUS121" s="672"/>
      <c r="NUT121" s="672"/>
      <c r="NUU121" s="672"/>
      <c r="NUV121" s="672"/>
      <c r="NUW121" s="672"/>
      <c r="NUX121" s="672"/>
      <c r="NUY121" s="672"/>
      <c r="NUZ121" s="672"/>
      <c r="NVA121" s="672"/>
      <c r="NVB121" s="672"/>
      <c r="NVC121" s="672"/>
      <c r="NVD121" s="672"/>
      <c r="NVE121" s="672"/>
      <c r="NVF121" s="672"/>
      <c r="NVG121" s="672"/>
      <c r="NVH121" s="672"/>
      <c r="NVI121" s="672"/>
      <c r="NVJ121" s="672"/>
      <c r="NVK121" s="672"/>
      <c r="NVL121" s="672"/>
      <c r="NVM121" s="672"/>
      <c r="NVN121" s="672"/>
      <c r="NVO121" s="672"/>
      <c r="NVP121" s="672"/>
      <c r="NVQ121" s="672"/>
      <c r="NVR121" s="672"/>
      <c r="NVS121" s="672"/>
      <c r="NVT121" s="672"/>
      <c r="NVU121" s="672"/>
      <c r="NVV121" s="672"/>
      <c r="NVW121" s="672"/>
      <c r="NVX121" s="672"/>
      <c r="NVY121" s="672"/>
      <c r="NVZ121" s="672"/>
      <c r="NWA121" s="672"/>
      <c r="NWB121" s="672"/>
      <c r="NWC121" s="672"/>
      <c r="NWD121" s="672"/>
      <c r="NWE121" s="672"/>
      <c r="NWF121" s="672"/>
      <c r="NWG121" s="672"/>
      <c r="NWH121" s="672"/>
      <c r="NWI121" s="672"/>
      <c r="NWJ121" s="672"/>
      <c r="NWK121" s="672"/>
      <c r="NWL121" s="672"/>
      <c r="NWM121" s="672"/>
      <c r="NWN121" s="672"/>
      <c r="NWO121" s="672"/>
      <c r="NWP121" s="672"/>
      <c r="NWQ121" s="672"/>
      <c r="NWR121" s="672"/>
      <c r="NWS121" s="672"/>
      <c r="NWT121" s="672"/>
      <c r="NWU121" s="672"/>
      <c r="NWV121" s="672"/>
      <c r="NWW121" s="672"/>
      <c r="NWX121" s="672"/>
      <c r="NWY121" s="672"/>
      <c r="NWZ121" s="672"/>
      <c r="NXA121" s="672"/>
      <c r="NXB121" s="672"/>
      <c r="NXC121" s="672"/>
      <c r="NXD121" s="672"/>
      <c r="NXE121" s="672"/>
      <c r="NXF121" s="672"/>
      <c r="NXG121" s="672"/>
      <c r="NXH121" s="672"/>
      <c r="NXI121" s="672"/>
      <c r="NXJ121" s="672"/>
      <c r="NXK121" s="672"/>
      <c r="NXL121" s="672"/>
      <c r="NXM121" s="672"/>
      <c r="NXN121" s="672"/>
      <c r="NXO121" s="672"/>
      <c r="NXP121" s="672"/>
      <c r="NXQ121" s="672"/>
      <c r="NXR121" s="672"/>
      <c r="NXS121" s="672"/>
      <c r="NXT121" s="672"/>
      <c r="NXU121" s="672"/>
      <c r="NXV121" s="672"/>
      <c r="NXW121" s="672"/>
      <c r="NXX121" s="672"/>
      <c r="NXY121" s="672"/>
      <c r="NXZ121" s="672"/>
      <c r="NYA121" s="672"/>
      <c r="NYB121" s="672"/>
      <c r="NYC121" s="672"/>
      <c r="NYD121" s="672"/>
      <c r="NYE121" s="672"/>
      <c r="NYF121" s="672"/>
      <c r="NYG121" s="672"/>
      <c r="NYH121" s="672"/>
      <c r="NYI121" s="672"/>
      <c r="NYJ121" s="672"/>
      <c r="NYK121" s="672"/>
      <c r="NYL121" s="672"/>
      <c r="NYM121" s="672"/>
      <c r="NYN121" s="672"/>
      <c r="NYO121" s="672"/>
      <c r="NYP121" s="672"/>
      <c r="NYQ121" s="672"/>
      <c r="NYR121" s="672"/>
      <c r="NYS121" s="672"/>
      <c r="NYT121" s="672"/>
      <c r="NYU121" s="672"/>
      <c r="NYV121" s="672"/>
      <c r="NYW121" s="672"/>
      <c r="NYX121" s="672"/>
      <c r="NYY121" s="672"/>
      <c r="NYZ121" s="672"/>
      <c r="NZA121" s="672"/>
      <c r="NZB121" s="672"/>
      <c r="NZC121" s="672"/>
      <c r="NZD121" s="672"/>
      <c r="NZE121" s="672"/>
      <c r="NZF121" s="672"/>
      <c r="NZG121" s="672"/>
      <c r="NZH121" s="672"/>
      <c r="NZI121" s="672"/>
      <c r="NZJ121" s="672"/>
      <c r="NZK121" s="672"/>
      <c r="NZL121" s="672"/>
      <c r="NZM121" s="672"/>
      <c r="NZN121" s="672"/>
      <c r="NZO121" s="672"/>
      <c r="NZP121" s="672"/>
      <c r="NZQ121" s="672"/>
      <c r="NZR121" s="672"/>
      <c r="NZS121" s="672"/>
      <c r="NZT121" s="672"/>
      <c r="NZU121" s="672"/>
      <c r="NZV121" s="672"/>
      <c r="NZW121" s="672"/>
      <c r="NZX121" s="672"/>
      <c r="NZY121" s="672"/>
      <c r="NZZ121" s="672"/>
      <c r="OAA121" s="672"/>
      <c r="OAB121" s="672"/>
      <c r="OAC121" s="672"/>
      <c r="OAD121" s="672"/>
      <c r="OAE121" s="672"/>
      <c r="OAF121" s="672"/>
      <c r="OAG121" s="672"/>
      <c r="OAH121" s="672"/>
      <c r="OAI121" s="672"/>
      <c r="OAJ121" s="672"/>
      <c r="OAK121" s="672"/>
      <c r="OAL121" s="672"/>
      <c r="OAM121" s="672"/>
      <c r="OAN121" s="672"/>
      <c r="OAO121" s="672"/>
      <c r="OAP121" s="672"/>
      <c r="OAQ121" s="672"/>
      <c r="OAR121" s="672"/>
      <c r="OAS121" s="672"/>
      <c r="OAT121" s="672"/>
      <c r="OAU121" s="672"/>
      <c r="OAV121" s="672"/>
      <c r="OAW121" s="672"/>
      <c r="OAX121" s="672"/>
      <c r="OAY121" s="672"/>
      <c r="OAZ121" s="672"/>
      <c r="OBA121" s="672"/>
      <c r="OBB121" s="672"/>
      <c r="OBC121" s="672"/>
      <c r="OBD121" s="672"/>
      <c r="OBE121" s="672"/>
      <c r="OBF121" s="672"/>
      <c r="OBG121" s="672"/>
      <c r="OBH121" s="672"/>
      <c r="OBI121" s="672"/>
      <c r="OBJ121" s="672"/>
      <c r="OBK121" s="672"/>
      <c r="OBL121" s="672"/>
      <c r="OBM121" s="672"/>
      <c r="OBN121" s="672"/>
      <c r="OBO121" s="672"/>
      <c r="OBP121" s="672"/>
      <c r="OBQ121" s="672"/>
      <c r="OBR121" s="672"/>
      <c r="OBS121" s="672"/>
      <c r="OBT121" s="672"/>
      <c r="OBU121" s="672"/>
      <c r="OBV121" s="672"/>
      <c r="OBW121" s="672"/>
      <c r="OBX121" s="672"/>
      <c r="OBY121" s="672"/>
      <c r="OBZ121" s="672"/>
      <c r="OCA121" s="672"/>
      <c r="OCB121" s="672"/>
      <c r="OCC121" s="672"/>
      <c r="OCD121" s="672"/>
      <c r="OCE121" s="672"/>
      <c r="OCF121" s="672"/>
      <c r="OCG121" s="672"/>
      <c r="OCH121" s="672"/>
      <c r="OCI121" s="672"/>
      <c r="OCJ121" s="672"/>
      <c r="OCK121" s="672"/>
      <c r="OCL121" s="672"/>
      <c r="OCM121" s="672"/>
      <c r="OCN121" s="672"/>
      <c r="OCO121" s="672"/>
      <c r="OCP121" s="672"/>
      <c r="OCQ121" s="672"/>
      <c r="OCR121" s="672"/>
      <c r="OCS121" s="672"/>
      <c r="OCT121" s="672"/>
      <c r="OCU121" s="672"/>
      <c r="OCV121" s="672"/>
      <c r="OCW121" s="672"/>
      <c r="OCX121" s="672"/>
      <c r="OCY121" s="672"/>
      <c r="OCZ121" s="672"/>
      <c r="ODA121" s="672"/>
      <c r="ODB121" s="672"/>
      <c r="ODC121" s="672"/>
      <c r="ODD121" s="672"/>
      <c r="ODE121" s="672"/>
      <c r="ODF121" s="672"/>
      <c r="ODG121" s="672"/>
      <c r="ODH121" s="672"/>
      <c r="ODI121" s="672"/>
      <c r="ODJ121" s="672"/>
      <c r="ODK121" s="672"/>
      <c r="ODL121" s="672"/>
      <c r="ODM121" s="672"/>
      <c r="ODN121" s="672"/>
      <c r="ODO121" s="672"/>
      <c r="ODP121" s="672"/>
      <c r="ODQ121" s="672"/>
      <c r="ODR121" s="672"/>
      <c r="ODS121" s="672"/>
      <c r="ODT121" s="672"/>
      <c r="ODU121" s="672"/>
      <c r="ODV121" s="672"/>
      <c r="ODW121" s="672"/>
      <c r="ODX121" s="672"/>
      <c r="ODY121" s="672"/>
      <c r="ODZ121" s="672"/>
      <c r="OEA121" s="672"/>
      <c r="OEB121" s="672"/>
      <c r="OEC121" s="672"/>
      <c r="OED121" s="672"/>
      <c r="OEE121" s="672"/>
      <c r="OEF121" s="672"/>
      <c r="OEG121" s="672"/>
      <c r="OEH121" s="672"/>
      <c r="OEI121" s="672"/>
      <c r="OEJ121" s="672"/>
      <c r="OEK121" s="672"/>
      <c r="OEL121" s="672"/>
      <c r="OEM121" s="672"/>
      <c r="OEN121" s="672"/>
      <c r="OEO121" s="672"/>
      <c r="OEP121" s="672"/>
      <c r="OEQ121" s="672"/>
      <c r="OER121" s="672"/>
      <c r="OES121" s="672"/>
      <c r="OET121" s="672"/>
      <c r="OEU121" s="672"/>
      <c r="OEV121" s="672"/>
      <c r="OEW121" s="672"/>
      <c r="OEX121" s="672"/>
      <c r="OEY121" s="672"/>
      <c r="OEZ121" s="672"/>
      <c r="OFA121" s="672"/>
      <c r="OFB121" s="672"/>
      <c r="OFC121" s="672"/>
      <c r="OFD121" s="672"/>
      <c r="OFE121" s="672"/>
      <c r="OFF121" s="672"/>
      <c r="OFG121" s="672"/>
      <c r="OFH121" s="672"/>
      <c r="OFI121" s="672"/>
      <c r="OFJ121" s="672"/>
      <c r="OFK121" s="672"/>
      <c r="OFL121" s="672"/>
      <c r="OFM121" s="672"/>
      <c r="OFN121" s="672"/>
      <c r="OFO121" s="672"/>
      <c r="OFP121" s="672"/>
      <c r="OFQ121" s="672"/>
      <c r="OFR121" s="672"/>
      <c r="OFS121" s="672"/>
      <c r="OFT121" s="672"/>
      <c r="OFU121" s="672"/>
      <c r="OFV121" s="672"/>
      <c r="OFW121" s="672"/>
      <c r="OFX121" s="672"/>
      <c r="OFY121" s="672"/>
      <c r="OFZ121" s="672"/>
      <c r="OGA121" s="672"/>
      <c r="OGB121" s="672"/>
      <c r="OGC121" s="672"/>
      <c r="OGD121" s="672"/>
      <c r="OGE121" s="672"/>
      <c r="OGF121" s="672"/>
      <c r="OGG121" s="672"/>
      <c r="OGH121" s="672"/>
      <c r="OGI121" s="672"/>
      <c r="OGJ121" s="672"/>
      <c r="OGK121" s="672"/>
      <c r="OGL121" s="672"/>
      <c r="OGM121" s="672"/>
      <c r="OGN121" s="672"/>
      <c r="OGO121" s="672"/>
      <c r="OGP121" s="672"/>
      <c r="OGQ121" s="672"/>
      <c r="OGR121" s="672"/>
      <c r="OGS121" s="672"/>
      <c r="OGT121" s="672"/>
      <c r="OGU121" s="672"/>
      <c r="OGV121" s="672"/>
      <c r="OGW121" s="672"/>
      <c r="OGX121" s="672"/>
      <c r="OGY121" s="672"/>
      <c r="OGZ121" s="672"/>
      <c r="OHA121" s="672"/>
      <c r="OHB121" s="672"/>
      <c r="OHC121" s="672"/>
      <c r="OHD121" s="672"/>
      <c r="OHE121" s="672"/>
      <c r="OHF121" s="672"/>
      <c r="OHG121" s="672"/>
      <c r="OHH121" s="672"/>
      <c r="OHI121" s="672"/>
      <c r="OHJ121" s="672"/>
      <c r="OHK121" s="672"/>
      <c r="OHL121" s="672"/>
      <c r="OHM121" s="672"/>
      <c r="OHN121" s="672"/>
      <c r="OHO121" s="672"/>
      <c r="OHP121" s="672"/>
      <c r="OHQ121" s="672"/>
      <c r="OHR121" s="672"/>
      <c r="OHS121" s="672"/>
      <c r="OHT121" s="672"/>
      <c r="OHU121" s="672"/>
      <c r="OHV121" s="672"/>
      <c r="OHW121" s="672"/>
      <c r="OHX121" s="672"/>
      <c r="OHY121" s="672"/>
      <c r="OHZ121" s="672"/>
      <c r="OIA121" s="672"/>
      <c r="OIB121" s="672"/>
      <c r="OIC121" s="672"/>
      <c r="OID121" s="672"/>
      <c r="OIE121" s="672"/>
      <c r="OIF121" s="672"/>
      <c r="OIG121" s="672"/>
      <c r="OIH121" s="672"/>
      <c r="OII121" s="672"/>
      <c r="OIJ121" s="672"/>
      <c r="OIK121" s="672"/>
      <c r="OIL121" s="672"/>
      <c r="OIM121" s="672"/>
      <c r="OIN121" s="672"/>
      <c r="OIO121" s="672"/>
      <c r="OIP121" s="672"/>
      <c r="OIQ121" s="672"/>
      <c r="OIR121" s="672"/>
      <c r="OIS121" s="672"/>
      <c r="OIT121" s="672"/>
      <c r="OIU121" s="672"/>
      <c r="OIV121" s="672"/>
      <c r="OIW121" s="672"/>
      <c r="OIX121" s="672"/>
      <c r="OIY121" s="672"/>
      <c r="OIZ121" s="672"/>
      <c r="OJA121" s="672"/>
      <c r="OJB121" s="672"/>
      <c r="OJC121" s="672"/>
      <c r="OJD121" s="672"/>
      <c r="OJE121" s="672"/>
      <c r="OJF121" s="672"/>
      <c r="OJG121" s="672"/>
      <c r="OJH121" s="672"/>
      <c r="OJI121" s="672"/>
      <c r="OJJ121" s="672"/>
      <c r="OJK121" s="672"/>
      <c r="OJL121" s="672"/>
      <c r="OJM121" s="672"/>
      <c r="OJN121" s="672"/>
      <c r="OJO121" s="672"/>
      <c r="OJP121" s="672"/>
      <c r="OJQ121" s="672"/>
      <c r="OJR121" s="672"/>
      <c r="OJS121" s="672"/>
      <c r="OJT121" s="672"/>
      <c r="OJU121" s="672"/>
      <c r="OJV121" s="672"/>
      <c r="OJW121" s="672"/>
      <c r="OJX121" s="672"/>
      <c r="OJY121" s="672"/>
      <c r="OJZ121" s="672"/>
      <c r="OKA121" s="672"/>
      <c r="OKB121" s="672"/>
      <c r="OKC121" s="672"/>
      <c r="OKD121" s="672"/>
      <c r="OKE121" s="672"/>
      <c r="OKF121" s="672"/>
      <c r="OKG121" s="672"/>
      <c r="OKH121" s="672"/>
      <c r="OKI121" s="672"/>
      <c r="OKJ121" s="672"/>
      <c r="OKK121" s="672"/>
      <c r="OKL121" s="672"/>
      <c r="OKM121" s="672"/>
      <c r="OKN121" s="672"/>
      <c r="OKO121" s="672"/>
      <c r="OKP121" s="672"/>
      <c r="OKQ121" s="672"/>
      <c r="OKR121" s="672"/>
      <c r="OKS121" s="672"/>
      <c r="OKT121" s="672"/>
      <c r="OKU121" s="672"/>
      <c r="OKV121" s="672"/>
      <c r="OKW121" s="672"/>
      <c r="OKX121" s="672"/>
      <c r="OKY121" s="672"/>
      <c r="OKZ121" s="672"/>
      <c r="OLA121" s="672"/>
      <c r="OLB121" s="672"/>
      <c r="OLC121" s="672"/>
      <c r="OLD121" s="672"/>
      <c r="OLE121" s="672"/>
      <c r="OLF121" s="672"/>
      <c r="OLG121" s="672"/>
      <c r="OLH121" s="672"/>
      <c r="OLI121" s="672"/>
      <c r="OLJ121" s="672"/>
      <c r="OLK121" s="672"/>
      <c r="OLL121" s="672"/>
      <c r="OLM121" s="672"/>
      <c r="OLN121" s="672"/>
      <c r="OLO121" s="672"/>
      <c r="OLP121" s="672"/>
      <c r="OLQ121" s="672"/>
      <c r="OLR121" s="672"/>
      <c r="OLS121" s="672"/>
      <c r="OLT121" s="672"/>
      <c r="OLU121" s="672"/>
      <c r="OLV121" s="672"/>
      <c r="OLW121" s="672"/>
      <c r="OLX121" s="672"/>
      <c r="OLY121" s="672"/>
      <c r="OLZ121" s="672"/>
      <c r="OMA121" s="672"/>
      <c r="OMB121" s="672"/>
      <c r="OMC121" s="672"/>
      <c r="OMD121" s="672"/>
      <c r="OME121" s="672"/>
      <c r="OMF121" s="672"/>
      <c r="OMG121" s="672"/>
      <c r="OMH121" s="672"/>
      <c r="OMI121" s="672"/>
      <c r="OMJ121" s="672"/>
      <c r="OMK121" s="672"/>
      <c r="OML121" s="672"/>
      <c r="OMM121" s="672"/>
      <c r="OMN121" s="672"/>
      <c r="OMO121" s="672"/>
      <c r="OMP121" s="672"/>
      <c r="OMQ121" s="672"/>
      <c r="OMR121" s="672"/>
      <c r="OMS121" s="672"/>
      <c r="OMT121" s="672"/>
      <c r="OMU121" s="672"/>
      <c r="OMV121" s="672"/>
      <c r="OMW121" s="672"/>
      <c r="OMX121" s="672"/>
      <c r="OMY121" s="672"/>
      <c r="OMZ121" s="672"/>
      <c r="ONA121" s="672"/>
      <c r="ONB121" s="672"/>
      <c r="ONC121" s="672"/>
      <c r="OND121" s="672"/>
      <c r="ONE121" s="672"/>
      <c r="ONF121" s="672"/>
      <c r="ONG121" s="672"/>
      <c r="ONH121" s="672"/>
      <c r="ONI121" s="672"/>
      <c r="ONJ121" s="672"/>
      <c r="ONK121" s="672"/>
      <c r="ONL121" s="672"/>
      <c r="ONM121" s="672"/>
      <c r="ONN121" s="672"/>
      <c r="ONO121" s="672"/>
      <c r="ONP121" s="672"/>
      <c r="ONQ121" s="672"/>
      <c r="ONR121" s="672"/>
      <c r="ONS121" s="672"/>
      <c r="ONT121" s="672"/>
      <c r="ONU121" s="672"/>
      <c r="ONV121" s="672"/>
      <c r="ONW121" s="672"/>
      <c r="ONX121" s="672"/>
      <c r="ONY121" s="672"/>
      <c r="ONZ121" s="672"/>
      <c r="OOA121" s="672"/>
      <c r="OOB121" s="672"/>
      <c r="OOC121" s="672"/>
      <c r="OOD121" s="672"/>
      <c r="OOE121" s="672"/>
      <c r="OOF121" s="672"/>
      <c r="OOG121" s="672"/>
      <c r="OOH121" s="672"/>
      <c r="OOI121" s="672"/>
      <c r="OOJ121" s="672"/>
      <c r="OOK121" s="672"/>
      <c r="OOL121" s="672"/>
      <c r="OOM121" s="672"/>
      <c r="OON121" s="672"/>
      <c r="OOO121" s="672"/>
      <c r="OOP121" s="672"/>
      <c r="OOQ121" s="672"/>
      <c r="OOR121" s="672"/>
      <c r="OOS121" s="672"/>
      <c r="OOT121" s="672"/>
      <c r="OOU121" s="672"/>
      <c r="OOV121" s="672"/>
      <c r="OOW121" s="672"/>
      <c r="OOX121" s="672"/>
      <c r="OOY121" s="672"/>
      <c r="OOZ121" s="672"/>
      <c r="OPA121" s="672"/>
      <c r="OPB121" s="672"/>
      <c r="OPC121" s="672"/>
      <c r="OPD121" s="672"/>
      <c r="OPE121" s="672"/>
      <c r="OPF121" s="672"/>
      <c r="OPG121" s="672"/>
      <c r="OPH121" s="672"/>
      <c r="OPI121" s="672"/>
      <c r="OPJ121" s="672"/>
      <c r="OPK121" s="672"/>
      <c r="OPL121" s="672"/>
      <c r="OPM121" s="672"/>
      <c r="OPN121" s="672"/>
      <c r="OPO121" s="672"/>
      <c r="OPP121" s="672"/>
      <c r="OPQ121" s="672"/>
      <c r="OPR121" s="672"/>
      <c r="OPS121" s="672"/>
      <c r="OPT121" s="672"/>
      <c r="OPU121" s="672"/>
      <c r="OPV121" s="672"/>
      <c r="OPW121" s="672"/>
      <c r="OPX121" s="672"/>
      <c r="OPY121" s="672"/>
      <c r="OPZ121" s="672"/>
      <c r="OQA121" s="672"/>
      <c r="OQB121" s="672"/>
      <c r="OQC121" s="672"/>
      <c r="OQD121" s="672"/>
      <c r="OQE121" s="672"/>
      <c r="OQF121" s="672"/>
      <c r="OQG121" s="672"/>
      <c r="OQH121" s="672"/>
      <c r="OQI121" s="672"/>
      <c r="OQJ121" s="672"/>
      <c r="OQK121" s="672"/>
      <c r="OQL121" s="672"/>
      <c r="OQM121" s="672"/>
      <c r="OQN121" s="672"/>
      <c r="OQO121" s="672"/>
      <c r="OQP121" s="672"/>
      <c r="OQQ121" s="672"/>
      <c r="OQR121" s="672"/>
      <c r="OQS121" s="672"/>
      <c r="OQT121" s="672"/>
      <c r="OQU121" s="672"/>
      <c r="OQV121" s="672"/>
      <c r="OQW121" s="672"/>
      <c r="OQX121" s="672"/>
      <c r="OQY121" s="672"/>
      <c r="OQZ121" s="672"/>
      <c r="ORA121" s="672"/>
      <c r="ORB121" s="672"/>
      <c r="ORC121" s="672"/>
      <c r="ORD121" s="672"/>
      <c r="ORE121" s="672"/>
      <c r="ORF121" s="672"/>
      <c r="ORG121" s="672"/>
      <c r="ORH121" s="672"/>
      <c r="ORI121" s="672"/>
      <c r="ORJ121" s="672"/>
      <c r="ORK121" s="672"/>
      <c r="ORL121" s="672"/>
      <c r="ORM121" s="672"/>
      <c r="ORN121" s="672"/>
      <c r="ORO121" s="672"/>
      <c r="ORP121" s="672"/>
      <c r="ORQ121" s="672"/>
      <c r="ORR121" s="672"/>
      <c r="ORS121" s="672"/>
      <c r="ORT121" s="672"/>
      <c r="ORU121" s="672"/>
      <c r="ORV121" s="672"/>
      <c r="ORW121" s="672"/>
      <c r="ORX121" s="672"/>
      <c r="ORY121" s="672"/>
      <c r="ORZ121" s="672"/>
      <c r="OSA121" s="672"/>
      <c r="OSB121" s="672"/>
      <c r="OSC121" s="672"/>
      <c r="OSD121" s="672"/>
      <c r="OSE121" s="672"/>
      <c r="OSF121" s="672"/>
      <c r="OSG121" s="672"/>
      <c r="OSH121" s="672"/>
      <c r="OSI121" s="672"/>
      <c r="OSJ121" s="672"/>
      <c r="OSK121" s="672"/>
      <c r="OSL121" s="672"/>
      <c r="OSM121" s="672"/>
      <c r="OSN121" s="672"/>
      <c r="OSO121" s="672"/>
      <c r="OSP121" s="672"/>
      <c r="OSQ121" s="672"/>
      <c r="OSR121" s="672"/>
      <c r="OSS121" s="672"/>
      <c r="OST121" s="672"/>
      <c r="OSU121" s="672"/>
      <c r="OSV121" s="672"/>
      <c r="OSW121" s="672"/>
      <c r="OSX121" s="672"/>
      <c r="OSY121" s="672"/>
      <c r="OSZ121" s="672"/>
      <c r="OTA121" s="672"/>
      <c r="OTB121" s="672"/>
      <c r="OTC121" s="672"/>
      <c r="OTD121" s="672"/>
      <c r="OTE121" s="672"/>
      <c r="OTF121" s="672"/>
      <c r="OTG121" s="672"/>
      <c r="OTH121" s="672"/>
      <c r="OTI121" s="672"/>
      <c r="OTJ121" s="672"/>
      <c r="OTK121" s="672"/>
      <c r="OTL121" s="672"/>
      <c r="OTM121" s="672"/>
      <c r="OTN121" s="672"/>
      <c r="OTO121" s="672"/>
      <c r="OTP121" s="672"/>
      <c r="OTQ121" s="672"/>
      <c r="OTR121" s="672"/>
      <c r="OTS121" s="672"/>
      <c r="OTT121" s="672"/>
      <c r="OTU121" s="672"/>
      <c r="OTV121" s="672"/>
      <c r="OTW121" s="672"/>
      <c r="OTX121" s="672"/>
      <c r="OTY121" s="672"/>
      <c r="OTZ121" s="672"/>
      <c r="OUA121" s="672"/>
      <c r="OUB121" s="672"/>
      <c r="OUC121" s="672"/>
      <c r="OUD121" s="672"/>
      <c r="OUE121" s="672"/>
      <c r="OUF121" s="672"/>
      <c r="OUG121" s="672"/>
      <c r="OUH121" s="672"/>
      <c r="OUI121" s="672"/>
      <c r="OUJ121" s="672"/>
      <c r="OUK121" s="672"/>
      <c r="OUL121" s="672"/>
      <c r="OUM121" s="672"/>
      <c r="OUN121" s="672"/>
      <c r="OUO121" s="672"/>
      <c r="OUP121" s="672"/>
      <c r="OUQ121" s="672"/>
      <c r="OUR121" s="672"/>
      <c r="OUS121" s="672"/>
      <c r="OUT121" s="672"/>
      <c r="OUU121" s="672"/>
      <c r="OUV121" s="672"/>
      <c r="OUW121" s="672"/>
      <c r="OUX121" s="672"/>
      <c r="OUY121" s="672"/>
      <c r="OUZ121" s="672"/>
      <c r="OVA121" s="672"/>
      <c r="OVB121" s="672"/>
      <c r="OVC121" s="672"/>
      <c r="OVD121" s="672"/>
      <c r="OVE121" s="672"/>
      <c r="OVF121" s="672"/>
      <c r="OVG121" s="672"/>
      <c r="OVH121" s="672"/>
      <c r="OVI121" s="672"/>
      <c r="OVJ121" s="672"/>
      <c r="OVK121" s="672"/>
      <c r="OVL121" s="672"/>
      <c r="OVM121" s="672"/>
      <c r="OVN121" s="672"/>
      <c r="OVO121" s="672"/>
      <c r="OVP121" s="672"/>
      <c r="OVQ121" s="672"/>
      <c r="OVR121" s="672"/>
      <c r="OVS121" s="672"/>
      <c r="OVT121" s="672"/>
      <c r="OVU121" s="672"/>
      <c r="OVV121" s="672"/>
      <c r="OVW121" s="672"/>
      <c r="OVX121" s="672"/>
      <c r="OVY121" s="672"/>
      <c r="OVZ121" s="672"/>
      <c r="OWA121" s="672"/>
      <c r="OWB121" s="672"/>
      <c r="OWC121" s="672"/>
      <c r="OWD121" s="672"/>
      <c r="OWE121" s="672"/>
      <c r="OWF121" s="672"/>
      <c r="OWG121" s="672"/>
      <c r="OWH121" s="672"/>
      <c r="OWI121" s="672"/>
      <c r="OWJ121" s="672"/>
      <c r="OWK121" s="672"/>
      <c r="OWL121" s="672"/>
      <c r="OWM121" s="672"/>
      <c r="OWN121" s="672"/>
      <c r="OWO121" s="672"/>
      <c r="OWP121" s="672"/>
      <c r="OWQ121" s="672"/>
      <c r="OWR121" s="672"/>
      <c r="OWS121" s="672"/>
      <c r="OWT121" s="672"/>
      <c r="OWU121" s="672"/>
      <c r="OWV121" s="672"/>
      <c r="OWW121" s="672"/>
      <c r="OWX121" s="672"/>
      <c r="OWY121" s="672"/>
      <c r="OWZ121" s="672"/>
      <c r="OXA121" s="672"/>
      <c r="OXB121" s="672"/>
      <c r="OXC121" s="672"/>
      <c r="OXD121" s="672"/>
      <c r="OXE121" s="672"/>
      <c r="OXF121" s="672"/>
      <c r="OXG121" s="672"/>
      <c r="OXH121" s="672"/>
      <c r="OXI121" s="672"/>
      <c r="OXJ121" s="672"/>
      <c r="OXK121" s="672"/>
      <c r="OXL121" s="672"/>
      <c r="OXM121" s="672"/>
      <c r="OXN121" s="672"/>
      <c r="OXO121" s="672"/>
      <c r="OXP121" s="672"/>
      <c r="OXQ121" s="672"/>
      <c r="OXR121" s="672"/>
      <c r="OXS121" s="672"/>
      <c r="OXT121" s="672"/>
      <c r="OXU121" s="672"/>
      <c r="OXV121" s="672"/>
      <c r="OXW121" s="672"/>
      <c r="OXX121" s="672"/>
      <c r="OXY121" s="672"/>
      <c r="OXZ121" s="672"/>
      <c r="OYA121" s="672"/>
      <c r="OYB121" s="672"/>
      <c r="OYC121" s="672"/>
      <c r="OYD121" s="672"/>
      <c r="OYE121" s="672"/>
      <c r="OYF121" s="672"/>
      <c r="OYG121" s="672"/>
      <c r="OYH121" s="672"/>
      <c r="OYI121" s="672"/>
      <c r="OYJ121" s="672"/>
      <c r="OYK121" s="672"/>
      <c r="OYL121" s="672"/>
      <c r="OYM121" s="672"/>
      <c r="OYN121" s="672"/>
      <c r="OYO121" s="672"/>
      <c r="OYP121" s="672"/>
      <c r="OYQ121" s="672"/>
      <c r="OYR121" s="672"/>
      <c r="OYS121" s="672"/>
      <c r="OYT121" s="672"/>
      <c r="OYU121" s="672"/>
      <c r="OYV121" s="672"/>
      <c r="OYW121" s="672"/>
      <c r="OYX121" s="672"/>
      <c r="OYY121" s="672"/>
      <c r="OYZ121" s="672"/>
      <c r="OZA121" s="672"/>
      <c r="OZB121" s="672"/>
      <c r="OZC121" s="672"/>
      <c r="OZD121" s="672"/>
      <c r="OZE121" s="672"/>
      <c r="OZF121" s="672"/>
      <c r="OZG121" s="672"/>
      <c r="OZH121" s="672"/>
      <c r="OZI121" s="672"/>
      <c r="OZJ121" s="672"/>
      <c r="OZK121" s="672"/>
      <c r="OZL121" s="672"/>
      <c r="OZM121" s="672"/>
      <c r="OZN121" s="672"/>
      <c r="OZO121" s="672"/>
      <c r="OZP121" s="672"/>
      <c r="OZQ121" s="672"/>
      <c r="OZR121" s="672"/>
      <c r="OZS121" s="672"/>
      <c r="OZT121" s="672"/>
      <c r="OZU121" s="672"/>
      <c r="OZV121" s="672"/>
      <c r="OZW121" s="672"/>
      <c r="OZX121" s="672"/>
      <c r="OZY121" s="672"/>
      <c r="OZZ121" s="672"/>
      <c r="PAA121" s="672"/>
      <c r="PAB121" s="672"/>
      <c r="PAC121" s="672"/>
      <c r="PAD121" s="672"/>
      <c r="PAE121" s="672"/>
      <c r="PAF121" s="672"/>
      <c r="PAG121" s="672"/>
      <c r="PAH121" s="672"/>
      <c r="PAI121" s="672"/>
      <c r="PAJ121" s="672"/>
      <c r="PAK121" s="672"/>
      <c r="PAL121" s="672"/>
      <c r="PAM121" s="672"/>
      <c r="PAN121" s="672"/>
      <c r="PAO121" s="672"/>
      <c r="PAP121" s="672"/>
      <c r="PAQ121" s="672"/>
      <c r="PAR121" s="672"/>
      <c r="PAS121" s="672"/>
      <c r="PAT121" s="672"/>
      <c r="PAU121" s="672"/>
      <c r="PAV121" s="672"/>
      <c r="PAW121" s="672"/>
      <c r="PAX121" s="672"/>
      <c r="PAY121" s="672"/>
      <c r="PAZ121" s="672"/>
      <c r="PBA121" s="672"/>
      <c r="PBB121" s="672"/>
      <c r="PBC121" s="672"/>
      <c r="PBD121" s="672"/>
      <c r="PBE121" s="672"/>
      <c r="PBF121" s="672"/>
      <c r="PBG121" s="672"/>
      <c r="PBH121" s="672"/>
      <c r="PBI121" s="672"/>
      <c r="PBJ121" s="672"/>
      <c r="PBK121" s="672"/>
      <c r="PBL121" s="672"/>
      <c r="PBM121" s="672"/>
      <c r="PBN121" s="672"/>
      <c r="PBO121" s="672"/>
      <c r="PBP121" s="672"/>
      <c r="PBQ121" s="672"/>
      <c r="PBR121" s="672"/>
      <c r="PBS121" s="672"/>
      <c r="PBT121" s="672"/>
      <c r="PBU121" s="672"/>
      <c r="PBV121" s="672"/>
      <c r="PBW121" s="672"/>
      <c r="PBX121" s="672"/>
      <c r="PBY121" s="672"/>
      <c r="PBZ121" s="672"/>
      <c r="PCA121" s="672"/>
      <c r="PCB121" s="672"/>
      <c r="PCC121" s="672"/>
      <c r="PCD121" s="672"/>
      <c r="PCE121" s="672"/>
      <c r="PCF121" s="672"/>
      <c r="PCG121" s="672"/>
      <c r="PCH121" s="672"/>
      <c r="PCI121" s="672"/>
      <c r="PCJ121" s="672"/>
      <c r="PCK121" s="672"/>
      <c r="PCL121" s="672"/>
      <c r="PCM121" s="672"/>
      <c r="PCN121" s="672"/>
      <c r="PCO121" s="672"/>
      <c r="PCP121" s="672"/>
      <c r="PCQ121" s="672"/>
      <c r="PCR121" s="672"/>
      <c r="PCS121" s="672"/>
      <c r="PCT121" s="672"/>
      <c r="PCU121" s="672"/>
      <c r="PCV121" s="672"/>
      <c r="PCW121" s="672"/>
      <c r="PCX121" s="672"/>
      <c r="PCY121" s="672"/>
      <c r="PCZ121" s="672"/>
      <c r="PDA121" s="672"/>
      <c r="PDB121" s="672"/>
      <c r="PDC121" s="672"/>
      <c r="PDD121" s="672"/>
      <c r="PDE121" s="672"/>
      <c r="PDF121" s="672"/>
      <c r="PDG121" s="672"/>
      <c r="PDH121" s="672"/>
      <c r="PDI121" s="672"/>
      <c r="PDJ121" s="672"/>
      <c r="PDK121" s="672"/>
      <c r="PDL121" s="672"/>
      <c r="PDM121" s="672"/>
      <c r="PDN121" s="672"/>
      <c r="PDO121" s="672"/>
      <c r="PDP121" s="672"/>
      <c r="PDQ121" s="672"/>
      <c r="PDR121" s="672"/>
      <c r="PDS121" s="672"/>
      <c r="PDT121" s="672"/>
      <c r="PDU121" s="672"/>
      <c r="PDV121" s="672"/>
      <c r="PDW121" s="672"/>
      <c r="PDX121" s="672"/>
      <c r="PDY121" s="672"/>
      <c r="PDZ121" s="672"/>
      <c r="PEA121" s="672"/>
      <c r="PEB121" s="672"/>
      <c r="PEC121" s="672"/>
      <c r="PED121" s="672"/>
      <c r="PEE121" s="672"/>
      <c r="PEF121" s="672"/>
      <c r="PEG121" s="672"/>
      <c r="PEH121" s="672"/>
      <c r="PEI121" s="672"/>
      <c r="PEJ121" s="672"/>
      <c r="PEK121" s="672"/>
      <c r="PEL121" s="672"/>
      <c r="PEM121" s="672"/>
      <c r="PEN121" s="672"/>
      <c r="PEO121" s="672"/>
      <c r="PEP121" s="672"/>
      <c r="PEQ121" s="672"/>
      <c r="PER121" s="672"/>
      <c r="PES121" s="672"/>
      <c r="PET121" s="672"/>
      <c r="PEU121" s="672"/>
      <c r="PEV121" s="672"/>
      <c r="PEW121" s="672"/>
      <c r="PEX121" s="672"/>
      <c r="PEY121" s="672"/>
      <c r="PEZ121" s="672"/>
      <c r="PFA121" s="672"/>
      <c r="PFB121" s="672"/>
      <c r="PFC121" s="672"/>
      <c r="PFD121" s="672"/>
      <c r="PFE121" s="672"/>
      <c r="PFF121" s="672"/>
      <c r="PFG121" s="672"/>
      <c r="PFH121" s="672"/>
      <c r="PFI121" s="672"/>
      <c r="PFJ121" s="672"/>
      <c r="PFK121" s="672"/>
      <c r="PFL121" s="672"/>
      <c r="PFM121" s="672"/>
      <c r="PFN121" s="672"/>
      <c r="PFO121" s="672"/>
      <c r="PFP121" s="672"/>
      <c r="PFQ121" s="672"/>
      <c r="PFR121" s="672"/>
      <c r="PFS121" s="672"/>
      <c r="PFT121" s="672"/>
      <c r="PFU121" s="672"/>
      <c r="PFV121" s="672"/>
      <c r="PFW121" s="672"/>
      <c r="PFX121" s="672"/>
      <c r="PFY121" s="672"/>
      <c r="PFZ121" s="672"/>
      <c r="PGA121" s="672"/>
      <c r="PGB121" s="672"/>
      <c r="PGC121" s="672"/>
      <c r="PGD121" s="672"/>
      <c r="PGE121" s="672"/>
      <c r="PGF121" s="672"/>
      <c r="PGG121" s="672"/>
      <c r="PGH121" s="672"/>
      <c r="PGI121" s="672"/>
      <c r="PGJ121" s="672"/>
      <c r="PGK121" s="672"/>
      <c r="PGL121" s="672"/>
      <c r="PGM121" s="672"/>
      <c r="PGN121" s="672"/>
      <c r="PGO121" s="672"/>
      <c r="PGP121" s="672"/>
      <c r="PGQ121" s="672"/>
      <c r="PGR121" s="672"/>
      <c r="PGS121" s="672"/>
      <c r="PGT121" s="672"/>
      <c r="PGU121" s="672"/>
      <c r="PGV121" s="672"/>
      <c r="PGW121" s="672"/>
      <c r="PGX121" s="672"/>
      <c r="PGY121" s="672"/>
      <c r="PGZ121" s="672"/>
      <c r="PHA121" s="672"/>
      <c r="PHB121" s="672"/>
      <c r="PHC121" s="672"/>
      <c r="PHD121" s="672"/>
      <c r="PHE121" s="672"/>
      <c r="PHF121" s="672"/>
      <c r="PHG121" s="672"/>
      <c r="PHH121" s="672"/>
      <c r="PHI121" s="672"/>
      <c r="PHJ121" s="672"/>
      <c r="PHK121" s="672"/>
      <c r="PHL121" s="672"/>
      <c r="PHM121" s="672"/>
      <c r="PHN121" s="672"/>
      <c r="PHO121" s="672"/>
      <c r="PHP121" s="672"/>
      <c r="PHQ121" s="672"/>
      <c r="PHR121" s="672"/>
      <c r="PHS121" s="672"/>
      <c r="PHT121" s="672"/>
      <c r="PHU121" s="672"/>
      <c r="PHV121" s="672"/>
      <c r="PHW121" s="672"/>
      <c r="PHX121" s="672"/>
      <c r="PHY121" s="672"/>
      <c r="PHZ121" s="672"/>
      <c r="PIA121" s="672"/>
      <c r="PIB121" s="672"/>
      <c r="PIC121" s="672"/>
      <c r="PID121" s="672"/>
      <c r="PIE121" s="672"/>
      <c r="PIF121" s="672"/>
      <c r="PIG121" s="672"/>
      <c r="PIH121" s="672"/>
      <c r="PII121" s="672"/>
      <c r="PIJ121" s="672"/>
      <c r="PIK121" s="672"/>
      <c r="PIL121" s="672"/>
      <c r="PIM121" s="672"/>
      <c r="PIN121" s="672"/>
      <c r="PIO121" s="672"/>
      <c r="PIP121" s="672"/>
      <c r="PIQ121" s="672"/>
      <c r="PIR121" s="672"/>
      <c r="PIS121" s="672"/>
      <c r="PIT121" s="672"/>
      <c r="PIU121" s="672"/>
      <c r="PIV121" s="672"/>
      <c r="PIW121" s="672"/>
      <c r="PIX121" s="672"/>
      <c r="PIY121" s="672"/>
      <c r="PIZ121" s="672"/>
      <c r="PJA121" s="672"/>
      <c r="PJB121" s="672"/>
      <c r="PJC121" s="672"/>
      <c r="PJD121" s="672"/>
      <c r="PJE121" s="672"/>
      <c r="PJF121" s="672"/>
      <c r="PJG121" s="672"/>
      <c r="PJH121" s="672"/>
      <c r="PJI121" s="672"/>
      <c r="PJJ121" s="672"/>
      <c r="PJK121" s="672"/>
      <c r="PJL121" s="672"/>
      <c r="PJM121" s="672"/>
      <c r="PJN121" s="672"/>
      <c r="PJO121" s="672"/>
      <c r="PJP121" s="672"/>
      <c r="PJQ121" s="672"/>
      <c r="PJR121" s="672"/>
      <c r="PJS121" s="672"/>
      <c r="PJT121" s="672"/>
      <c r="PJU121" s="672"/>
      <c r="PJV121" s="672"/>
      <c r="PJW121" s="672"/>
      <c r="PJX121" s="672"/>
      <c r="PJY121" s="672"/>
      <c r="PJZ121" s="672"/>
      <c r="PKA121" s="672"/>
      <c r="PKB121" s="672"/>
      <c r="PKC121" s="672"/>
      <c r="PKD121" s="672"/>
      <c r="PKE121" s="672"/>
      <c r="PKF121" s="672"/>
      <c r="PKG121" s="672"/>
      <c r="PKH121" s="672"/>
      <c r="PKI121" s="672"/>
      <c r="PKJ121" s="672"/>
      <c r="PKK121" s="672"/>
      <c r="PKL121" s="672"/>
      <c r="PKM121" s="672"/>
      <c r="PKN121" s="672"/>
      <c r="PKO121" s="672"/>
      <c r="PKP121" s="672"/>
      <c r="PKQ121" s="672"/>
      <c r="PKR121" s="672"/>
      <c r="PKS121" s="672"/>
      <c r="PKT121" s="672"/>
      <c r="PKU121" s="672"/>
      <c r="PKV121" s="672"/>
      <c r="PKW121" s="672"/>
      <c r="PKX121" s="672"/>
      <c r="PKY121" s="672"/>
      <c r="PKZ121" s="672"/>
      <c r="PLA121" s="672"/>
      <c r="PLB121" s="672"/>
      <c r="PLC121" s="672"/>
      <c r="PLD121" s="672"/>
      <c r="PLE121" s="672"/>
      <c r="PLF121" s="672"/>
      <c r="PLG121" s="672"/>
      <c r="PLH121" s="672"/>
      <c r="PLI121" s="672"/>
      <c r="PLJ121" s="672"/>
      <c r="PLK121" s="672"/>
      <c r="PLL121" s="672"/>
      <c r="PLM121" s="672"/>
      <c r="PLN121" s="672"/>
      <c r="PLO121" s="672"/>
      <c r="PLP121" s="672"/>
      <c r="PLQ121" s="672"/>
      <c r="PLR121" s="672"/>
      <c r="PLS121" s="672"/>
      <c r="PLT121" s="672"/>
      <c r="PLU121" s="672"/>
      <c r="PLV121" s="672"/>
      <c r="PLW121" s="672"/>
      <c r="PLX121" s="672"/>
      <c r="PLY121" s="672"/>
      <c r="PLZ121" s="672"/>
      <c r="PMA121" s="672"/>
      <c r="PMB121" s="672"/>
      <c r="PMC121" s="672"/>
      <c r="PMD121" s="672"/>
      <c r="PME121" s="672"/>
      <c r="PMF121" s="672"/>
      <c r="PMG121" s="672"/>
      <c r="PMH121" s="672"/>
      <c r="PMI121" s="672"/>
      <c r="PMJ121" s="672"/>
      <c r="PMK121" s="672"/>
      <c r="PML121" s="672"/>
      <c r="PMM121" s="672"/>
      <c r="PMN121" s="672"/>
      <c r="PMO121" s="672"/>
      <c r="PMP121" s="672"/>
      <c r="PMQ121" s="672"/>
      <c r="PMR121" s="672"/>
      <c r="PMS121" s="672"/>
      <c r="PMT121" s="672"/>
      <c r="PMU121" s="672"/>
      <c r="PMV121" s="672"/>
      <c r="PMW121" s="672"/>
      <c r="PMX121" s="672"/>
      <c r="PMY121" s="672"/>
      <c r="PMZ121" s="672"/>
      <c r="PNA121" s="672"/>
      <c r="PNB121" s="672"/>
      <c r="PNC121" s="672"/>
      <c r="PND121" s="672"/>
      <c r="PNE121" s="672"/>
      <c r="PNF121" s="672"/>
      <c r="PNG121" s="672"/>
      <c r="PNH121" s="672"/>
      <c r="PNI121" s="672"/>
      <c r="PNJ121" s="672"/>
      <c r="PNK121" s="672"/>
      <c r="PNL121" s="672"/>
      <c r="PNM121" s="672"/>
      <c r="PNN121" s="672"/>
      <c r="PNO121" s="672"/>
      <c r="PNP121" s="672"/>
      <c r="PNQ121" s="672"/>
      <c r="PNR121" s="672"/>
      <c r="PNS121" s="672"/>
      <c r="PNT121" s="672"/>
      <c r="PNU121" s="672"/>
      <c r="PNV121" s="672"/>
      <c r="PNW121" s="672"/>
      <c r="PNX121" s="672"/>
      <c r="PNY121" s="672"/>
      <c r="PNZ121" s="672"/>
      <c r="POA121" s="672"/>
      <c r="POB121" s="672"/>
      <c r="POC121" s="672"/>
      <c r="POD121" s="672"/>
      <c r="POE121" s="672"/>
      <c r="POF121" s="672"/>
      <c r="POG121" s="672"/>
      <c r="POH121" s="672"/>
      <c r="POI121" s="672"/>
      <c r="POJ121" s="672"/>
      <c r="POK121" s="672"/>
      <c r="POL121" s="672"/>
      <c r="POM121" s="672"/>
      <c r="PON121" s="672"/>
      <c r="POO121" s="672"/>
      <c r="POP121" s="672"/>
      <c r="POQ121" s="672"/>
      <c r="POR121" s="672"/>
      <c r="POS121" s="672"/>
      <c r="POT121" s="672"/>
      <c r="POU121" s="672"/>
      <c r="POV121" s="672"/>
      <c r="POW121" s="672"/>
      <c r="POX121" s="672"/>
      <c r="POY121" s="672"/>
      <c r="POZ121" s="672"/>
      <c r="PPA121" s="672"/>
      <c r="PPB121" s="672"/>
      <c r="PPC121" s="672"/>
      <c r="PPD121" s="672"/>
      <c r="PPE121" s="672"/>
      <c r="PPF121" s="672"/>
      <c r="PPG121" s="672"/>
      <c r="PPH121" s="672"/>
      <c r="PPI121" s="672"/>
      <c r="PPJ121" s="672"/>
      <c r="PPK121" s="672"/>
      <c r="PPL121" s="672"/>
      <c r="PPM121" s="672"/>
      <c r="PPN121" s="672"/>
      <c r="PPO121" s="672"/>
      <c r="PPP121" s="672"/>
      <c r="PPQ121" s="672"/>
      <c r="PPR121" s="672"/>
      <c r="PPS121" s="672"/>
      <c r="PPT121" s="672"/>
      <c r="PPU121" s="672"/>
      <c r="PPV121" s="672"/>
      <c r="PPW121" s="672"/>
      <c r="PPX121" s="672"/>
      <c r="PPY121" s="672"/>
      <c r="PPZ121" s="672"/>
      <c r="PQA121" s="672"/>
      <c r="PQB121" s="672"/>
      <c r="PQC121" s="672"/>
      <c r="PQD121" s="672"/>
      <c r="PQE121" s="672"/>
      <c r="PQF121" s="672"/>
      <c r="PQG121" s="672"/>
      <c r="PQH121" s="672"/>
      <c r="PQI121" s="672"/>
      <c r="PQJ121" s="672"/>
      <c r="PQK121" s="672"/>
      <c r="PQL121" s="672"/>
      <c r="PQM121" s="672"/>
      <c r="PQN121" s="672"/>
      <c r="PQO121" s="672"/>
      <c r="PQP121" s="672"/>
      <c r="PQQ121" s="672"/>
      <c r="PQR121" s="672"/>
      <c r="PQS121" s="672"/>
      <c r="PQT121" s="672"/>
      <c r="PQU121" s="672"/>
      <c r="PQV121" s="672"/>
      <c r="PQW121" s="672"/>
      <c r="PQX121" s="672"/>
      <c r="PQY121" s="672"/>
      <c r="PQZ121" s="672"/>
      <c r="PRA121" s="672"/>
      <c r="PRB121" s="672"/>
      <c r="PRC121" s="672"/>
      <c r="PRD121" s="672"/>
      <c r="PRE121" s="672"/>
      <c r="PRF121" s="672"/>
      <c r="PRG121" s="672"/>
      <c r="PRH121" s="672"/>
      <c r="PRI121" s="672"/>
      <c r="PRJ121" s="672"/>
      <c r="PRK121" s="672"/>
      <c r="PRL121" s="672"/>
      <c r="PRM121" s="672"/>
      <c r="PRN121" s="672"/>
      <c r="PRO121" s="672"/>
      <c r="PRP121" s="672"/>
      <c r="PRQ121" s="672"/>
      <c r="PRR121" s="672"/>
      <c r="PRS121" s="672"/>
      <c r="PRT121" s="672"/>
      <c r="PRU121" s="672"/>
      <c r="PRV121" s="672"/>
      <c r="PRW121" s="672"/>
      <c r="PRX121" s="672"/>
      <c r="PRY121" s="672"/>
      <c r="PRZ121" s="672"/>
      <c r="PSA121" s="672"/>
      <c r="PSB121" s="672"/>
      <c r="PSC121" s="672"/>
      <c r="PSD121" s="672"/>
      <c r="PSE121" s="672"/>
      <c r="PSF121" s="672"/>
      <c r="PSG121" s="672"/>
      <c r="PSH121" s="672"/>
      <c r="PSI121" s="672"/>
      <c r="PSJ121" s="672"/>
      <c r="PSK121" s="672"/>
      <c r="PSL121" s="672"/>
      <c r="PSM121" s="672"/>
      <c r="PSN121" s="672"/>
      <c r="PSO121" s="672"/>
      <c r="PSP121" s="672"/>
      <c r="PSQ121" s="672"/>
      <c r="PSR121" s="672"/>
      <c r="PSS121" s="672"/>
      <c r="PST121" s="672"/>
      <c r="PSU121" s="672"/>
      <c r="PSV121" s="672"/>
      <c r="PSW121" s="672"/>
      <c r="PSX121" s="672"/>
      <c r="PSY121" s="672"/>
      <c r="PSZ121" s="672"/>
      <c r="PTA121" s="672"/>
      <c r="PTB121" s="672"/>
      <c r="PTC121" s="672"/>
      <c r="PTD121" s="672"/>
      <c r="PTE121" s="672"/>
      <c r="PTF121" s="672"/>
      <c r="PTG121" s="672"/>
      <c r="PTH121" s="672"/>
      <c r="PTI121" s="672"/>
      <c r="PTJ121" s="672"/>
      <c r="PTK121" s="672"/>
      <c r="PTL121" s="672"/>
      <c r="PTM121" s="672"/>
      <c r="PTN121" s="672"/>
      <c r="PTO121" s="672"/>
      <c r="PTP121" s="672"/>
      <c r="PTQ121" s="672"/>
      <c r="PTR121" s="672"/>
      <c r="PTS121" s="672"/>
      <c r="PTT121" s="672"/>
      <c r="PTU121" s="672"/>
      <c r="PTV121" s="672"/>
      <c r="PTW121" s="672"/>
      <c r="PTX121" s="672"/>
      <c r="PTY121" s="672"/>
      <c r="PTZ121" s="672"/>
      <c r="PUA121" s="672"/>
      <c r="PUB121" s="672"/>
      <c r="PUC121" s="672"/>
      <c r="PUD121" s="672"/>
      <c r="PUE121" s="672"/>
      <c r="PUF121" s="672"/>
      <c r="PUG121" s="672"/>
      <c r="PUH121" s="672"/>
      <c r="PUI121" s="672"/>
      <c r="PUJ121" s="672"/>
      <c r="PUK121" s="672"/>
      <c r="PUL121" s="672"/>
      <c r="PUM121" s="672"/>
      <c r="PUN121" s="672"/>
      <c r="PUO121" s="672"/>
      <c r="PUP121" s="672"/>
      <c r="PUQ121" s="672"/>
      <c r="PUR121" s="672"/>
      <c r="PUS121" s="672"/>
      <c r="PUT121" s="672"/>
      <c r="PUU121" s="672"/>
      <c r="PUV121" s="672"/>
      <c r="PUW121" s="672"/>
      <c r="PUX121" s="672"/>
      <c r="PUY121" s="672"/>
      <c r="PUZ121" s="672"/>
      <c r="PVA121" s="672"/>
      <c r="PVB121" s="672"/>
      <c r="PVC121" s="672"/>
      <c r="PVD121" s="672"/>
      <c r="PVE121" s="672"/>
      <c r="PVF121" s="672"/>
      <c r="PVG121" s="672"/>
      <c r="PVH121" s="672"/>
      <c r="PVI121" s="672"/>
      <c r="PVJ121" s="672"/>
      <c r="PVK121" s="672"/>
      <c r="PVL121" s="672"/>
      <c r="PVM121" s="672"/>
      <c r="PVN121" s="672"/>
      <c r="PVO121" s="672"/>
      <c r="PVP121" s="672"/>
      <c r="PVQ121" s="672"/>
      <c r="PVR121" s="672"/>
      <c r="PVS121" s="672"/>
      <c r="PVT121" s="672"/>
      <c r="PVU121" s="672"/>
      <c r="PVV121" s="672"/>
      <c r="PVW121" s="672"/>
      <c r="PVX121" s="672"/>
      <c r="PVY121" s="672"/>
      <c r="PVZ121" s="672"/>
      <c r="PWA121" s="672"/>
      <c r="PWB121" s="672"/>
      <c r="PWC121" s="672"/>
      <c r="PWD121" s="672"/>
      <c r="PWE121" s="672"/>
      <c r="PWF121" s="672"/>
      <c r="PWG121" s="672"/>
      <c r="PWH121" s="672"/>
      <c r="PWI121" s="672"/>
      <c r="PWJ121" s="672"/>
      <c r="PWK121" s="672"/>
      <c r="PWL121" s="672"/>
      <c r="PWM121" s="672"/>
      <c r="PWN121" s="672"/>
      <c r="PWO121" s="672"/>
      <c r="PWP121" s="672"/>
      <c r="PWQ121" s="672"/>
      <c r="PWR121" s="672"/>
      <c r="PWS121" s="672"/>
      <c r="PWT121" s="672"/>
      <c r="PWU121" s="672"/>
      <c r="PWV121" s="672"/>
      <c r="PWW121" s="672"/>
      <c r="PWX121" s="672"/>
      <c r="PWY121" s="672"/>
      <c r="PWZ121" s="672"/>
      <c r="PXA121" s="672"/>
      <c r="PXB121" s="672"/>
      <c r="PXC121" s="672"/>
      <c r="PXD121" s="672"/>
      <c r="PXE121" s="672"/>
      <c r="PXF121" s="672"/>
      <c r="PXG121" s="672"/>
      <c r="PXH121" s="672"/>
      <c r="PXI121" s="672"/>
      <c r="PXJ121" s="672"/>
      <c r="PXK121" s="672"/>
      <c r="PXL121" s="672"/>
      <c r="PXM121" s="672"/>
      <c r="PXN121" s="672"/>
      <c r="PXO121" s="672"/>
      <c r="PXP121" s="672"/>
      <c r="PXQ121" s="672"/>
      <c r="PXR121" s="672"/>
      <c r="PXS121" s="672"/>
      <c r="PXT121" s="672"/>
      <c r="PXU121" s="672"/>
      <c r="PXV121" s="672"/>
      <c r="PXW121" s="672"/>
      <c r="PXX121" s="672"/>
      <c r="PXY121" s="672"/>
      <c r="PXZ121" s="672"/>
      <c r="PYA121" s="672"/>
      <c r="PYB121" s="672"/>
      <c r="PYC121" s="672"/>
      <c r="PYD121" s="672"/>
      <c r="PYE121" s="672"/>
      <c r="PYF121" s="672"/>
      <c r="PYG121" s="672"/>
      <c r="PYH121" s="672"/>
      <c r="PYI121" s="672"/>
      <c r="PYJ121" s="672"/>
      <c r="PYK121" s="672"/>
      <c r="PYL121" s="672"/>
      <c r="PYM121" s="672"/>
      <c r="PYN121" s="672"/>
      <c r="PYO121" s="672"/>
      <c r="PYP121" s="672"/>
      <c r="PYQ121" s="672"/>
      <c r="PYR121" s="672"/>
      <c r="PYS121" s="672"/>
      <c r="PYT121" s="672"/>
      <c r="PYU121" s="672"/>
      <c r="PYV121" s="672"/>
      <c r="PYW121" s="672"/>
      <c r="PYX121" s="672"/>
      <c r="PYY121" s="672"/>
      <c r="PYZ121" s="672"/>
      <c r="PZA121" s="672"/>
      <c r="PZB121" s="672"/>
      <c r="PZC121" s="672"/>
      <c r="PZD121" s="672"/>
      <c r="PZE121" s="672"/>
      <c r="PZF121" s="672"/>
      <c r="PZG121" s="672"/>
      <c r="PZH121" s="672"/>
      <c r="PZI121" s="672"/>
      <c r="PZJ121" s="672"/>
      <c r="PZK121" s="672"/>
      <c r="PZL121" s="672"/>
      <c r="PZM121" s="672"/>
      <c r="PZN121" s="672"/>
      <c r="PZO121" s="672"/>
      <c r="PZP121" s="672"/>
      <c r="PZQ121" s="672"/>
      <c r="PZR121" s="672"/>
      <c r="PZS121" s="672"/>
      <c r="PZT121" s="672"/>
      <c r="PZU121" s="672"/>
      <c r="PZV121" s="672"/>
      <c r="PZW121" s="672"/>
      <c r="PZX121" s="672"/>
      <c r="PZY121" s="672"/>
      <c r="PZZ121" s="672"/>
      <c r="QAA121" s="672"/>
      <c r="QAB121" s="672"/>
      <c r="QAC121" s="672"/>
      <c r="QAD121" s="672"/>
      <c r="QAE121" s="672"/>
      <c r="QAF121" s="672"/>
      <c r="QAG121" s="672"/>
      <c r="QAH121" s="672"/>
      <c r="QAI121" s="672"/>
      <c r="QAJ121" s="672"/>
      <c r="QAK121" s="672"/>
      <c r="QAL121" s="672"/>
      <c r="QAM121" s="672"/>
      <c r="QAN121" s="672"/>
      <c r="QAO121" s="672"/>
      <c r="QAP121" s="672"/>
      <c r="QAQ121" s="672"/>
      <c r="QAR121" s="672"/>
      <c r="QAS121" s="672"/>
      <c r="QAT121" s="672"/>
      <c r="QAU121" s="672"/>
      <c r="QAV121" s="672"/>
      <c r="QAW121" s="672"/>
      <c r="QAX121" s="672"/>
      <c r="QAY121" s="672"/>
      <c r="QAZ121" s="672"/>
      <c r="QBA121" s="672"/>
      <c r="QBB121" s="672"/>
      <c r="QBC121" s="672"/>
      <c r="QBD121" s="672"/>
      <c r="QBE121" s="672"/>
      <c r="QBF121" s="672"/>
      <c r="QBG121" s="672"/>
      <c r="QBH121" s="672"/>
      <c r="QBI121" s="672"/>
      <c r="QBJ121" s="672"/>
      <c r="QBK121" s="672"/>
      <c r="QBL121" s="672"/>
      <c r="QBM121" s="672"/>
      <c r="QBN121" s="672"/>
      <c r="QBO121" s="672"/>
      <c r="QBP121" s="672"/>
      <c r="QBQ121" s="672"/>
      <c r="QBR121" s="672"/>
      <c r="QBS121" s="672"/>
      <c r="QBT121" s="672"/>
      <c r="QBU121" s="672"/>
      <c r="QBV121" s="672"/>
      <c r="QBW121" s="672"/>
      <c r="QBX121" s="672"/>
      <c r="QBY121" s="672"/>
      <c r="QBZ121" s="672"/>
      <c r="QCA121" s="672"/>
      <c r="QCB121" s="672"/>
      <c r="QCC121" s="672"/>
      <c r="QCD121" s="672"/>
      <c r="QCE121" s="672"/>
      <c r="QCF121" s="672"/>
      <c r="QCG121" s="672"/>
      <c r="QCH121" s="672"/>
      <c r="QCI121" s="672"/>
      <c r="QCJ121" s="672"/>
      <c r="QCK121" s="672"/>
      <c r="QCL121" s="672"/>
      <c r="QCM121" s="672"/>
      <c r="QCN121" s="672"/>
      <c r="QCO121" s="672"/>
      <c r="QCP121" s="672"/>
      <c r="QCQ121" s="672"/>
      <c r="QCR121" s="672"/>
      <c r="QCS121" s="672"/>
      <c r="QCT121" s="672"/>
      <c r="QCU121" s="672"/>
      <c r="QCV121" s="672"/>
      <c r="QCW121" s="672"/>
      <c r="QCX121" s="672"/>
      <c r="QCY121" s="672"/>
      <c r="QCZ121" s="672"/>
      <c r="QDA121" s="672"/>
      <c r="QDB121" s="672"/>
      <c r="QDC121" s="672"/>
      <c r="QDD121" s="672"/>
      <c r="QDE121" s="672"/>
      <c r="QDF121" s="672"/>
      <c r="QDG121" s="672"/>
      <c r="QDH121" s="672"/>
      <c r="QDI121" s="672"/>
      <c r="QDJ121" s="672"/>
      <c r="QDK121" s="672"/>
      <c r="QDL121" s="672"/>
      <c r="QDM121" s="672"/>
      <c r="QDN121" s="672"/>
      <c r="QDO121" s="672"/>
      <c r="QDP121" s="672"/>
      <c r="QDQ121" s="672"/>
      <c r="QDR121" s="672"/>
      <c r="QDS121" s="672"/>
      <c r="QDT121" s="672"/>
      <c r="QDU121" s="672"/>
      <c r="QDV121" s="672"/>
      <c r="QDW121" s="672"/>
      <c r="QDX121" s="672"/>
      <c r="QDY121" s="672"/>
      <c r="QDZ121" s="672"/>
      <c r="QEA121" s="672"/>
      <c r="QEB121" s="672"/>
      <c r="QEC121" s="672"/>
      <c r="QED121" s="672"/>
      <c r="QEE121" s="672"/>
      <c r="QEF121" s="672"/>
      <c r="QEG121" s="672"/>
      <c r="QEH121" s="672"/>
      <c r="QEI121" s="672"/>
      <c r="QEJ121" s="672"/>
      <c r="QEK121" s="672"/>
      <c r="QEL121" s="672"/>
      <c r="QEM121" s="672"/>
      <c r="QEN121" s="672"/>
      <c r="QEO121" s="672"/>
      <c r="QEP121" s="672"/>
      <c r="QEQ121" s="672"/>
      <c r="QER121" s="672"/>
      <c r="QES121" s="672"/>
      <c r="QET121" s="672"/>
      <c r="QEU121" s="672"/>
      <c r="QEV121" s="672"/>
      <c r="QEW121" s="672"/>
      <c r="QEX121" s="672"/>
      <c r="QEY121" s="672"/>
      <c r="QEZ121" s="672"/>
      <c r="QFA121" s="672"/>
      <c r="QFB121" s="672"/>
      <c r="QFC121" s="672"/>
      <c r="QFD121" s="672"/>
      <c r="QFE121" s="672"/>
      <c r="QFF121" s="672"/>
      <c r="QFG121" s="672"/>
      <c r="QFH121" s="672"/>
      <c r="QFI121" s="672"/>
      <c r="QFJ121" s="672"/>
      <c r="QFK121" s="672"/>
      <c r="QFL121" s="672"/>
      <c r="QFM121" s="672"/>
      <c r="QFN121" s="672"/>
      <c r="QFO121" s="672"/>
      <c r="QFP121" s="672"/>
      <c r="QFQ121" s="672"/>
      <c r="QFR121" s="672"/>
      <c r="QFS121" s="672"/>
      <c r="QFT121" s="672"/>
      <c r="QFU121" s="672"/>
      <c r="QFV121" s="672"/>
      <c r="QFW121" s="672"/>
      <c r="QFX121" s="672"/>
      <c r="QFY121" s="672"/>
      <c r="QFZ121" s="672"/>
      <c r="QGA121" s="672"/>
      <c r="QGB121" s="672"/>
      <c r="QGC121" s="672"/>
      <c r="QGD121" s="672"/>
      <c r="QGE121" s="672"/>
      <c r="QGF121" s="672"/>
      <c r="QGG121" s="672"/>
      <c r="QGH121" s="672"/>
      <c r="QGI121" s="672"/>
      <c r="QGJ121" s="672"/>
      <c r="QGK121" s="672"/>
      <c r="QGL121" s="672"/>
      <c r="QGM121" s="672"/>
      <c r="QGN121" s="672"/>
      <c r="QGO121" s="672"/>
      <c r="QGP121" s="672"/>
      <c r="QGQ121" s="672"/>
      <c r="QGR121" s="672"/>
      <c r="QGS121" s="672"/>
      <c r="QGT121" s="672"/>
      <c r="QGU121" s="672"/>
      <c r="QGV121" s="672"/>
      <c r="QGW121" s="672"/>
      <c r="QGX121" s="672"/>
      <c r="QGY121" s="672"/>
      <c r="QGZ121" s="672"/>
      <c r="QHA121" s="672"/>
      <c r="QHB121" s="672"/>
      <c r="QHC121" s="672"/>
      <c r="QHD121" s="672"/>
      <c r="QHE121" s="672"/>
      <c r="QHF121" s="672"/>
      <c r="QHG121" s="672"/>
      <c r="QHH121" s="672"/>
      <c r="QHI121" s="672"/>
      <c r="QHJ121" s="672"/>
      <c r="QHK121" s="672"/>
      <c r="QHL121" s="672"/>
      <c r="QHM121" s="672"/>
      <c r="QHN121" s="672"/>
      <c r="QHO121" s="672"/>
      <c r="QHP121" s="672"/>
      <c r="QHQ121" s="672"/>
      <c r="QHR121" s="672"/>
      <c r="QHS121" s="672"/>
      <c r="QHT121" s="672"/>
      <c r="QHU121" s="672"/>
      <c r="QHV121" s="672"/>
      <c r="QHW121" s="672"/>
      <c r="QHX121" s="672"/>
      <c r="QHY121" s="672"/>
      <c r="QHZ121" s="672"/>
      <c r="QIA121" s="672"/>
      <c r="QIB121" s="672"/>
      <c r="QIC121" s="672"/>
      <c r="QID121" s="672"/>
      <c r="QIE121" s="672"/>
      <c r="QIF121" s="672"/>
      <c r="QIG121" s="672"/>
      <c r="QIH121" s="672"/>
      <c r="QII121" s="672"/>
      <c r="QIJ121" s="672"/>
      <c r="QIK121" s="672"/>
      <c r="QIL121" s="672"/>
      <c r="QIM121" s="672"/>
      <c r="QIN121" s="672"/>
      <c r="QIO121" s="672"/>
      <c r="QIP121" s="672"/>
      <c r="QIQ121" s="672"/>
      <c r="QIR121" s="672"/>
      <c r="QIS121" s="672"/>
      <c r="QIT121" s="672"/>
      <c r="QIU121" s="672"/>
      <c r="QIV121" s="672"/>
      <c r="QIW121" s="672"/>
      <c r="QIX121" s="672"/>
      <c r="QIY121" s="672"/>
      <c r="QIZ121" s="672"/>
      <c r="QJA121" s="672"/>
      <c r="QJB121" s="672"/>
      <c r="QJC121" s="672"/>
      <c r="QJD121" s="672"/>
      <c r="QJE121" s="672"/>
      <c r="QJF121" s="672"/>
      <c r="QJG121" s="672"/>
      <c r="QJH121" s="672"/>
      <c r="QJI121" s="672"/>
      <c r="QJJ121" s="672"/>
      <c r="QJK121" s="672"/>
      <c r="QJL121" s="672"/>
      <c r="QJM121" s="672"/>
      <c r="QJN121" s="672"/>
      <c r="QJO121" s="672"/>
      <c r="QJP121" s="672"/>
      <c r="QJQ121" s="672"/>
      <c r="QJR121" s="672"/>
      <c r="QJS121" s="672"/>
      <c r="QJT121" s="672"/>
      <c r="QJU121" s="672"/>
      <c r="QJV121" s="672"/>
      <c r="QJW121" s="672"/>
      <c r="QJX121" s="672"/>
      <c r="QJY121" s="672"/>
      <c r="QJZ121" s="672"/>
      <c r="QKA121" s="672"/>
      <c r="QKB121" s="672"/>
      <c r="QKC121" s="672"/>
      <c r="QKD121" s="672"/>
      <c r="QKE121" s="672"/>
      <c r="QKF121" s="672"/>
      <c r="QKG121" s="672"/>
      <c r="QKH121" s="672"/>
      <c r="QKI121" s="672"/>
      <c r="QKJ121" s="672"/>
      <c r="QKK121" s="672"/>
      <c r="QKL121" s="672"/>
      <c r="QKM121" s="672"/>
      <c r="QKN121" s="672"/>
      <c r="QKO121" s="672"/>
      <c r="QKP121" s="672"/>
      <c r="QKQ121" s="672"/>
      <c r="QKR121" s="672"/>
      <c r="QKS121" s="672"/>
      <c r="QKT121" s="672"/>
      <c r="QKU121" s="672"/>
      <c r="QKV121" s="672"/>
      <c r="QKW121" s="672"/>
      <c r="QKX121" s="672"/>
      <c r="QKY121" s="672"/>
      <c r="QKZ121" s="672"/>
      <c r="QLA121" s="672"/>
      <c r="QLB121" s="672"/>
      <c r="QLC121" s="672"/>
      <c r="QLD121" s="672"/>
      <c r="QLE121" s="672"/>
      <c r="QLF121" s="672"/>
      <c r="QLG121" s="672"/>
      <c r="QLH121" s="672"/>
      <c r="QLI121" s="672"/>
      <c r="QLJ121" s="672"/>
      <c r="QLK121" s="672"/>
      <c r="QLL121" s="672"/>
      <c r="QLM121" s="672"/>
      <c r="QLN121" s="672"/>
      <c r="QLO121" s="672"/>
      <c r="QLP121" s="672"/>
      <c r="QLQ121" s="672"/>
      <c r="QLR121" s="672"/>
      <c r="QLS121" s="672"/>
      <c r="QLT121" s="672"/>
      <c r="QLU121" s="672"/>
      <c r="QLV121" s="672"/>
      <c r="QLW121" s="672"/>
      <c r="QLX121" s="672"/>
      <c r="QLY121" s="672"/>
      <c r="QLZ121" s="672"/>
      <c r="QMA121" s="672"/>
      <c r="QMB121" s="672"/>
      <c r="QMC121" s="672"/>
      <c r="QMD121" s="672"/>
      <c r="QME121" s="672"/>
      <c r="QMF121" s="672"/>
      <c r="QMG121" s="672"/>
      <c r="QMH121" s="672"/>
      <c r="QMI121" s="672"/>
      <c r="QMJ121" s="672"/>
      <c r="QMK121" s="672"/>
      <c r="QML121" s="672"/>
      <c r="QMM121" s="672"/>
      <c r="QMN121" s="672"/>
      <c r="QMO121" s="672"/>
      <c r="QMP121" s="672"/>
      <c r="QMQ121" s="672"/>
      <c r="QMR121" s="672"/>
      <c r="QMS121" s="672"/>
      <c r="QMT121" s="672"/>
      <c r="QMU121" s="672"/>
      <c r="QMV121" s="672"/>
      <c r="QMW121" s="672"/>
      <c r="QMX121" s="672"/>
      <c r="QMY121" s="672"/>
      <c r="QMZ121" s="672"/>
      <c r="QNA121" s="672"/>
      <c r="QNB121" s="672"/>
      <c r="QNC121" s="672"/>
      <c r="QND121" s="672"/>
      <c r="QNE121" s="672"/>
      <c r="QNF121" s="672"/>
      <c r="QNG121" s="672"/>
      <c r="QNH121" s="672"/>
      <c r="QNI121" s="672"/>
      <c r="QNJ121" s="672"/>
      <c r="QNK121" s="672"/>
      <c r="QNL121" s="672"/>
      <c r="QNM121" s="672"/>
      <c r="QNN121" s="672"/>
      <c r="QNO121" s="672"/>
      <c r="QNP121" s="672"/>
      <c r="QNQ121" s="672"/>
      <c r="QNR121" s="672"/>
      <c r="QNS121" s="672"/>
      <c r="QNT121" s="672"/>
      <c r="QNU121" s="672"/>
      <c r="QNV121" s="672"/>
      <c r="QNW121" s="672"/>
      <c r="QNX121" s="672"/>
      <c r="QNY121" s="672"/>
      <c r="QNZ121" s="672"/>
      <c r="QOA121" s="672"/>
      <c r="QOB121" s="672"/>
      <c r="QOC121" s="672"/>
      <c r="QOD121" s="672"/>
      <c r="QOE121" s="672"/>
      <c r="QOF121" s="672"/>
      <c r="QOG121" s="672"/>
      <c r="QOH121" s="672"/>
      <c r="QOI121" s="672"/>
      <c r="QOJ121" s="672"/>
      <c r="QOK121" s="672"/>
      <c r="QOL121" s="672"/>
      <c r="QOM121" s="672"/>
      <c r="QON121" s="672"/>
      <c r="QOO121" s="672"/>
      <c r="QOP121" s="672"/>
      <c r="QOQ121" s="672"/>
      <c r="QOR121" s="672"/>
      <c r="QOS121" s="672"/>
      <c r="QOT121" s="672"/>
      <c r="QOU121" s="672"/>
      <c r="QOV121" s="672"/>
      <c r="QOW121" s="672"/>
      <c r="QOX121" s="672"/>
      <c r="QOY121" s="672"/>
      <c r="QOZ121" s="672"/>
      <c r="QPA121" s="672"/>
      <c r="QPB121" s="672"/>
      <c r="QPC121" s="672"/>
      <c r="QPD121" s="672"/>
      <c r="QPE121" s="672"/>
      <c r="QPF121" s="672"/>
      <c r="QPG121" s="672"/>
      <c r="QPH121" s="672"/>
      <c r="QPI121" s="672"/>
      <c r="QPJ121" s="672"/>
      <c r="QPK121" s="672"/>
      <c r="QPL121" s="672"/>
      <c r="QPM121" s="672"/>
      <c r="QPN121" s="672"/>
      <c r="QPO121" s="672"/>
      <c r="QPP121" s="672"/>
      <c r="QPQ121" s="672"/>
      <c r="QPR121" s="672"/>
      <c r="QPS121" s="672"/>
      <c r="QPT121" s="672"/>
      <c r="QPU121" s="672"/>
      <c r="QPV121" s="672"/>
      <c r="QPW121" s="672"/>
      <c r="QPX121" s="672"/>
      <c r="QPY121" s="672"/>
      <c r="QPZ121" s="672"/>
      <c r="QQA121" s="672"/>
      <c r="QQB121" s="672"/>
      <c r="QQC121" s="672"/>
      <c r="QQD121" s="672"/>
      <c r="QQE121" s="672"/>
      <c r="QQF121" s="672"/>
      <c r="QQG121" s="672"/>
      <c r="QQH121" s="672"/>
      <c r="QQI121" s="672"/>
      <c r="QQJ121" s="672"/>
      <c r="QQK121" s="672"/>
      <c r="QQL121" s="672"/>
      <c r="QQM121" s="672"/>
      <c r="QQN121" s="672"/>
      <c r="QQO121" s="672"/>
      <c r="QQP121" s="672"/>
      <c r="QQQ121" s="672"/>
      <c r="QQR121" s="672"/>
      <c r="QQS121" s="672"/>
      <c r="QQT121" s="672"/>
      <c r="QQU121" s="672"/>
      <c r="QQV121" s="672"/>
      <c r="QQW121" s="672"/>
      <c r="QQX121" s="672"/>
      <c r="QQY121" s="672"/>
      <c r="QQZ121" s="672"/>
      <c r="QRA121" s="672"/>
      <c r="QRB121" s="672"/>
      <c r="QRC121" s="672"/>
      <c r="QRD121" s="672"/>
      <c r="QRE121" s="672"/>
      <c r="QRF121" s="672"/>
      <c r="QRG121" s="672"/>
      <c r="QRH121" s="672"/>
      <c r="QRI121" s="672"/>
      <c r="QRJ121" s="672"/>
      <c r="QRK121" s="672"/>
      <c r="QRL121" s="672"/>
      <c r="QRM121" s="672"/>
      <c r="QRN121" s="672"/>
      <c r="QRO121" s="672"/>
      <c r="QRP121" s="672"/>
      <c r="QRQ121" s="672"/>
      <c r="QRR121" s="672"/>
      <c r="QRS121" s="672"/>
      <c r="QRT121" s="672"/>
      <c r="QRU121" s="672"/>
      <c r="QRV121" s="672"/>
      <c r="QRW121" s="672"/>
      <c r="QRX121" s="672"/>
      <c r="QRY121" s="672"/>
      <c r="QRZ121" s="672"/>
      <c r="QSA121" s="672"/>
      <c r="QSB121" s="672"/>
      <c r="QSC121" s="672"/>
      <c r="QSD121" s="672"/>
      <c r="QSE121" s="672"/>
      <c r="QSF121" s="672"/>
      <c r="QSG121" s="672"/>
      <c r="QSH121" s="672"/>
      <c r="QSI121" s="672"/>
      <c r="QSJ121" s="672"/>
      <c r="QSK121" s="672"/>
      <c r="QSL121" s="672"/>
      <c r="QSM121" s="672"/>
      <c r="QSN121" s="672"/>
      <c r="QSO121" s="672"/>
      <c r="QSP121" s="672"/>
      <c r="QSQ121" s="672"/>
      <c r="QSR121" s="672"/>
      <c r="QSS121" s="672"/>
      <c r="QST121" s="672"/>
      <c r="QSU121" s="672"/>
      <c r="QSV121" s="672"/>
      <c r="QSW121" s="672"/>
      <c r="QSX121" s="672"/>
      <c r="QSY121" s="672"/>
      <c r="QSZ121" s="672"/>
      <c r="QTA121" s="672"/>
      <c r="QTB121" s="672"/>
      <c r="QTC121" s="672"/>
      <c r="QTD121" s="672"/>
      <c r="QTE121" s="672"/>
      <c r="QTF121" s="672"/>
      <c r="QTG121" s="672"/>
      <c r="QTH121" s="672"/>
      <c r="QTI121" s="672"/>
      <c r="QTJ121" s="672"/>
      <c r="QTK121" s="672"/>
      <c r="QTL121" s="672"/>
      <c r="QTM121" s="672"/>
      <c r="QTN121" s="672"/>
      <c r="QTO121" s="672"/>
      <c r="QTP121" s="672"/>
      <c r="QTQ121" s="672"/>
      <c r="QTR121" s="672"/>
      <c r="QTS121" s="672"/>
      <c r="QTT121" s="672"/>
      <c r="QTU121" s="672"/>
      <c r="QTV121" s="672"/>
      <c r="QTW121" s="672"/>
      <c r="QTX121" s="672"/>
      <c r="QTY121" s="672"/>
      <c r="QTZ121" s="672"/>
      <c r="QUA121" s="672"/>
      <c r="QUB121" s="672"/>
      <c r="QUC121" s="672"/>
      <c r="QUD121" s="672"/>
      <c r="QUE121" s="672"/>
      <c r="QUF121" s="672"/>
      <c r="QUG121" s="672"/>
      <c r="QUH121" s="672"/>
      <c r="QUI121" s="672"/>
      <c r="QUJ121" s="672"/>
      <c r="QUK121" s="672"/>
      <c r="QUL121" s="672"/>
      <c r="QUM121" s="672"/>
      <c r="QUN121" s="672"/>
      <c r="QUO121" s="672"/>
      <c r="QUP121" s="672"/>
      <c r="QUQ121" s="672"/>
      <c r="QUR121" s="672"/>
      <c r="QUS121" s="672"/>
      <c r="QUT121" s="672"/>
      <c r="QUU121" s="672"/>
      <c r="QUV121" s="672"/>
      <c r="QUW121" s="672"/>
      <c r="QUX121" s="672"/>
      <c r="QUY121" s="672"/>
      <c r="QUZ121" s="672"/>
      <c r="QVA121" s="672"/>
      <c r="QVB121" s="672"/>
      <c r="QVC121" s="672"/>
      <c r="QVD121" s="672"/>
      <c r="QVE121" s="672"/>
      <c r="QVF121" s="672"/>
      <c r="QVG121" s="672"/>
      <c r="QVH121" s="672"/>
      <c r="QVI121" s="672"/>
      <c r="QVJ121" s="672"/>
      <c r="QVK121" s="672"/>
      <c r="QVL121" s="672"/>
      <c r="QVM121" s="672"/>
      <c r="QVN121" s="672"/>
      <c r="QVO121" s="672"/>
      <c r="QVP121" s="672"/>
      <c r="QVQ121" s="672"/>
      <c r="QVR121" s="672"/>
      <c r="QVS121" s="672"/>
      <c r="QVT121" s="672"/>
      <c r="QVU121" s="672"/>
      <c r="QVV121" s="672"/>
      <c r="QVW121" s="672"/>
      <c r="QVX121" s="672"/>
      <c r="QVY121" s="672"/>
      <c r="QVZ121" s="672"/>
      <c r="QWA121" s="672"/>
      <c r="QWB121" s="672"/>
      <c r="QWC121" s="672"/>
      <c r="QWD121" s="672"/>
      <c r="QWE121" s="672"/>
      <c r="QWF121" s="672"/>
      <c r="QWG121" s="672"/>
      <c r="QWH121" s="672"/>
      <c r="QWI121" s="672"/>
      <c r="QWJ121" s="672"/>
      <c r="QWK121" s="672"/>
      <c r="QWL121" s="672"/>
      <c r="QWM121" s="672"/>
      <c r="QWN121" s="672"/>
      <c r="QWO121" s="672"/>
      <c r="QWP121" s="672"/>
      <c r="QWQ121" s="672"/>
      <c r="QWR121" s="672"/>
      <c r="QWS121" s="672"/>
      <c r="QWT121" s="672"/>
      <c r="QWU121" s="672"/>
      <c r="QWV121" s="672"/>
      <c r="QWW121" s="672"/>
      <c r="QWX121" s="672"/>
      <c r="QWY121" s="672"/>
      <c r="QWZ121" s="672"/>
      <c r="QXA121" s="672"/>
      <c r="QXB121" s="672"/>
      <c r="QXC121" s="672"/>
      <c r="QXD121" s="672"/>
      <c r="QXE121" s="672"/>
      <c r="QXF121" s="672"/>
      <c r="QXG121" s="672"/>
      <c r="QXH121" s="672"/>
      <c r="QXI121" s="672"/>
      <c r="QXJ121" s="672"/>
      <c r="QXK121" s="672"/>
      <c r="QXL121" s="672"/>
      <c r="QXM121" s="672"/>
      <c r="QXN121" s="672"/>
      <c r="QXO121" s="672"/>
      <c r="QXP121" s="672"/>
      <c r="QXQ121" s="672"/>
      <c r="QXR121" s="672"/>
      <c r="QXS121" s="672"/>
      <c r="QXT121" s="672"/>
      <c r="QXU121" s="672"/>
      <c r="QXV121" s="672"/>
      <c r="QXW121" s="672"/>
      <c r="QXX121" s="672"/>
      <c r="QXY121" s="672"/>
      <c r="QXZ121" s="672"/>
      <c r="QYA121" s="672"/>
      <c r="QYB121" s="672"/>
      <c r="QYC121" s="672"/>
      <c r="QYD121" s="672"/>
      <c r="QYE121" s="672"/>
      <c r="QYF121" s="672"/>
      <c r="QYG121" s="672"/>
      <c r="QYH121" s="672"/>
      <c r="QYI121" s="672"/>
      <c r="QYJ121" s="672"/>
      <c r="QYK121" s="672"/>
      <c r="QYL121" s="672"/>
      <c r="QYM121" s="672"/>
      <c r="QYN121" s="672"/>
      <c r="QYO121" s="672"/>
      <c r="QYP121" s="672"/>
      <c r="QYQ121" s="672"/>
      <c r="QYR121" s="672"/>
      <c r="QYS121" s="672"/>
      <c r="QYT121" s="672"/>
      <c r="QYU121" s="672"/>
      <c r="QYV121" s="672"/>
      <c r="QYW121" s="672"/>
      <c r="QYX121" s="672"/>
      <c r="QYY121" s="672"/>
      <c r="QYZ121" s="672"/>
      <c r="QZA121" s="672"/>
      <c r="QZB121" s="672"/>
      <c r="QZC121" s="672"/>
      <c r="QZD121" s="672"/>
      <c r="QZE121" s="672"/>
      <c r="QZF121" s="672"/>
      <c r="QZG121" s="672"/>
      <c r="QZH121" s="672"/>
      <c r="QZI121" s="672"/>
      <c r="QZJ121" s="672"/>
      <c r="QZK121" s="672"/>
      <c r="QZL121" s="672"/>
      <c r="QZM121" s="672"/>
      <c r="QZN121" s="672"/>
      <c r="QZO121" s="672"/>
      <c r="QZP121" s="672"/>
      <c r="QZQ121" s="672"/>
      <c r="QZR121" s="672"/>
      <c r="QZS121" s="672"/>
      <c r="QZT121" s="672"/>
      <c r="QZU121" s="672"/>
      <c r="QZV121" s="672"/>
      <c r="QZW121" s="672"/>
      <c r="QZX121" s="672"/>
      <c r="QZY121" s="672"/>
      <c r="QZZ121" s="672"/>
      <c r="RAA121" s="672"/>
      <c r="RAB121" s="672"/>
      <c r="RAC121" s="672"/>
      <c r="RAD121" s="672"/>
      <c r="RAE121" s="672"/>
      <c r="RAF121" s="672"/>
      <c r="RAG121" s="672"/>
      <c r="RAH121" s="672"/>
      <c r="RAI121" s="672"/>
      <c r="RAJ121" s="672"/>
      <c r="RAK121" s="672"/>
      <c r="RAL121" s="672"/>
      <c r="RAM121" s="672"/>
      <c r="RAN121" s="672"/>
      <c r="RAO121" s="672"/>
      <c r="RAP121" s="672"/>
      <c r="RAQ121" s="672"/>
      <c r="RAR121" s="672"/>
      <c r="RAS121" s="672"/>
      <c r="RAT121" s="672"/>
      <c r="RAU121" s="672"/>
      <c r="RAV121" s="672"/>
      <c r="RAW121" s="672"/>
      <c r="RAX121" s="672"/>
      <c r="RAY121" s="672"/>
      <c r="RAZ121" s="672"/>
      <c r="RBA121" s="672"/>
      <c r="RBB121" s="672"/>
      <c r="RBC121" s="672"/>
      <c r="RBD121" s="672"/>
      <c r="RBE121" s="672"/>
      <c r="RBF121" s="672"/>
      <c r="RBG121" s="672"/>
      <c r="RBH121" s="672"/>
      <c r="RBI121" s="672"/>
      <c r="RBJ121" s="672"/>
      <c r="RBK121" s="672"/>
      <c r="RBL121" s="672"/>
      <c r="RBM121" s="672"/>
      <c r="RBN121" s="672"/>
      <c r="RBO121" s="672"/>
      <c r="RBP121" s="672"/>
      <c r="RBQ121" s="672"/>
      <c r="RBR121" s="672"/>
      <c r="RBS121" s="672"/>
      <c r="RBT121" s="672"/>
      <c r="RBU121" s="672"/>
      <c r="RBV121" s="672"/>
      <c r="RBW121" s="672"/>
      <c r="RBX121" s="672"/>
      <c r="RBY121" s="672"/>
      <c r="RBZ121" s="672"/>
      <c r="RCA121" s="672"/>
      <c r="RCB121" s="672"/>
      <c r="RCC121" s="672"/>
      <c r="RCD121" s="672"/>
      <c r="RCE121" s="672"/>
      <c r="RCF121" s="672"/>
      <c r="RCG121" s="672"/>
      <c r="RCH121" s="672"/>
      <c r="RCI121" s="672"/>
      <c r="RCJ121" s="672"/>
      <c r="RCK121" s="672"/>
      <c r="RCL121" s="672"/>
      <c r="RCM121" s="672"/>
      <c r="RCN121" s="672"/>
      <c r="RCO121" s="672"/>
      <c r="RCP121" s="672"/>
      <c r="RCQ121" s="672"/>
      <c r="RCR121" s="672"/>
      <c r="RCS121" s="672"/>
      <c r="RCT121" s="672"/>
      <c r="RCU121" s="672"/>
      <c r="RCV121" s="672"/>
      <c r="RCW121" s="672"/>
      <c r="RCX121" s="672"/>
      <c r="RCY121" s="672"/>
      <c r="RCZ121" s="672"/>
      <c r="RDA121" s="672"/>
      <c r="RDB121" s="672"/>
      <c r="RDC121" s="672"/>
      <c r="RDD121" s="672"/>
      <c r="RDE121" s="672"/>
      <c r="RDF121" s="672"/>
      <c r="RDG121" s="672"/>
      <c r="RDH121" s="672"/>
      <c r="RDI121" s="672"/>
      <c r="RDJ121" s="672"/>
      <c r="RDK121" s="672"/>
      <c r="RDL121" s="672"/>
      <c r="RDM121" s="672"/>
      <c r="RDN121" s="672"/>
      <c r="RDO121" s="672"/>
      <c r="RDP121" s="672"/>
      <c r="RDQ121" s="672"/>
      <c r="RDR121" s="672"/>
      <c r="RDS121" s="672"/>
      <c r="RDT121" s="672"/>
      <c r="RDU121" s="672"/>
      <c r="RDV121" s="672"/>
      <c r="RDW121" s="672"/>
      <c r="RDX121" s="672"/>
      <c r="RDY121" s="672"/>
      <c r="RDZ121" s="672"/>
      <c r="REA121" s="672"/>
      <c r="REB121" s="672"/>
      <c r="REC121" s="672"/>
      <c r="RED121" s="672"/>
      <c r="REE121" s="672"/>
      <c r="REF121" s="672"/>
      <c r="REG121" s="672"/>
      <c r="REH121" s="672"/>
      <c r="REI121" s="672"/>
      <c r="REJ121" s="672"/>
      <c r="REK121" s="672"/>
      <c r="REL121" s="672"/>
      <c r="REM121" s="672"/>
      <c r="REN121" s="672"/>
      <c r="REO121" s="672"/>
      <c r="REP121" s="672"/>
      <c r="REQ121" s="672"/>
      <c r="RER121" s="672"/>
      <c r="RES121" s="672"/>
      <c r="RET121" s="672"/>
      <c r="REU121" s="672"/>
      <c r="REV121" s="672"/>
      <c r="REW121" s="672"/>
      <c r="REX121" s="672"/>
      <c r="REY121" s="672"/>
      <c r="REZ121" s="672"/>
      <c r="RFA121" s="672"/>
      <c r="RFB121" s="672"/>
      <c r="RFC121" s="672"/>
      <c r="RFD121" s="672"/>
      <c r="RFE121" s="672"/>
      <c r="RFF121" s="672"/>
      <c r="RFG121" s="672"/>
      <c r="RFH121" s="672"/>
      <c r="RFI121" s="672"/>
      <c r="RFJ121" s="672"/>
      <c r="RFK121" s="672"/>
      <c r="RFL121" s="672"/>
      <c r="RFM121" s="672"/>
      <c r="RFN121" s="672"/>
      <c r="RFO121" s="672"/>
      <c r="RFP121" s="672"/>
      <c r="RFQ121" s="672"/>
      <c r="RFR121" s="672"/>
      <c r="RFS121" s="672"/>
      <c r="RFT121" s="672"/>
      <c r="RFU121" s="672"/>
      <c r="RFV121" s="672"/>
      <c r="RFW121" s="672"/>
      <c r="RFX121" s="672"/>
      <c r="RFY121" s="672"/>
      <c r="RFZ121" s="672"/>
      <c r="RGA121" s="672"/>
      <c r="RGB121" s="672"/>
      <c r="RGC121" s="672"/>
      <c r="RGD121" s="672"/>
      <c r="RGE121" s="672"/>
      <c r="RGF121" s="672"/>
      <c r="RGG121" s="672"/>
      <c r="RGH121" s="672"/>
      <c r="RGI121" s="672"/>
      <c r="RGJ121" s="672"/>
      <c r="RGK121" s="672"/>
      <c r="RGL121" s="672"/>
      <c r="RGM121" s="672"/>
      <c r="RGN121" s="672"/>
      <c r="RGO121" s="672"/>
      <c r="RGP121" s="672"/>
      <c r="RGQ121" s="672"/>
      <c r="RGR121" s="672"/>
      <c r="RGS121" s="672"/>
      <c r="RGT121" s="672"/>
      <c r="RGU121" s="672"/>
      <c r="RGV121" s="672"/>
      <c r="RGW121" s="672"/>
      <c r="RGX121" s="672"/>
      <c r="RGY121" s="672"/>
      <c r="RGZ121" s="672"/>
      <c r="RHA121" s="672"/>
      <c r="RHB121" s="672"/>
      <c r="RHC121" s="672"/>
      <c r="RHD121" s="672"/>
      <c r="RHE121" s="672"/>
      <c r="RHF121" s="672"/>
      <c r="RHG121" s="672"/>
      <c r="RHH121" s="672"/>
      <c r="RHI121" s="672"/>
      <c r="RHJ121" s="672"/>
      <c r="RHK121" s="672"/>
      <c r="RHL121" s="672"/>
      <c r="RHM121" s="672"/>
      <c r="RHN121" s="672"/>
      <c r="RHO121" s="672"/>
      <c r="RHP121" s="672"/>
      <c r="RHQ121" s="672"/>
      <c r="RHR121" s="672"/>
      <c r="RHS121" s="672"/>
      <c r="RHT121" s="672"/>
      <c r="RHU121" s="672"/>
      <c r="RHV121" s="672"/>
      <c r="RHW121" s="672"/>
      <c r="RHX121" s="672"/>
      <c r="RHY121" s="672"/>
      <c r="RHZ121" s="672"/>
      <c r="RIA121" s="672"/>
      <c r="RIB121" s="672"/>
      <c r="RIC121" s="672"/>
      <c r="RID121" s="672"/>
      <c r="RIE121" s="672"/>
      <c r="RIF121" s="672"/>
      <c r="RIG121" s="672"/>
      <c r="RIH121" s="672"/>
      <c r="RII121" s="672"/>
      <c r="RIJ121" s="672"/>
      <c r="RIK121" s="672"/>
      <c r="RIL121" s="672"/>
      <c r="RIM121" s="672"/>
      <c r="RIN121" s="672"/>
      <c r="RIO121" s="672"/>
      <c r="RIP121" s="672"/>
      <c r="RIQ121" s="672"/>
      <c r="RIR121" s="672"/>
      <c r="RIS121" s="672"/>
      <c r="RIT121" s="672"/>
      <c r="RIU121" s="672"/>
      <c r="RIV121" s="672"/>
      <c r="RIW121" s="672"/>
      <c r="RIX121" s="672"/>
      <c r="RIY121" s="672"/>
      <c r="RIZ121" s="672"/>
      <c r="RJA121" s="672"/>
      <c r="RJB121" s="672"/>
      <c r="RJC121" s="672"/>
      <c r="RJD121" s="672"/>
      <c r="RJE121" s="672"/>
      <c r="RJF121" s="672"/>
      <c r="RJG121" s="672"/>
      <c r="RJH121" s="672"/>
      <c r="RJI121" s="672"/>
      <c r="RJJ121" s="672"/>
      <c r="RJK121" s="672"/>
      <c r="RJL121" s="672"/>
      <c r="RJM121" s="672"/>
      <c r="RJN121" s="672"/>
      <c r="RJO121" s="672"/>
      <c r="RJP121" s="672"/>
      <c r="RJQ121" s="672"/>
      <c r="RJR121" s="672"/>
      <c r="RJS121" s="672"/>
      <c r="RJT121" s="672"/>
      <c r="RJU121" s="672"/>
      <c r="RJV121" s="672"/>
      <c r="RJW121" s="672"/>
      <c r="RJX121" s="672"/>
      <c r="RJY121" s="672"/>
      <c r="RJZ121" s="672"/>
      <c r="RKA121" s="672"/>
      <c r="RKB121" s="672"/>
      <c r="RKC121" s="672"/>
      <c r="RKD121" s="672"/>
      <c r="RKE121" s="672"/>
      <c r="RKF121" s="672"/>
      <c r="RKG121" s="672"/>
      <c r="RKH121" s="672"/>
      <c r="RKI121" s="672"/>
      <c r="RKJ121" s="672"/>
      <c r="RKK121" s="672"/>
      <c r="RKL121" s="672"/>
      <c r="RKM121" s="672"/>
      <c r="RKN121" s="672"/>
      <c r="RKO121" s="672"/>
      <c r="RKP121" s="672"/>
      <c r="RKQ121" s="672"/>
      <c r="RKR121" s="672"/>
      <c r="RKS121" s="672"/>
      <c r="RKT121" s="672"/>
      <c r="RKU121" s="672"/>
      <c r="RKV121" s="672"/>
      <c r="RKW121" s="672"/>
      <c r="RKX121" s="672"/>
      <c r="RKY121" s="672"/>
      <c r="RKZ121" s="672"/>
      <c r="RLA121" s="672"/>
      <c r="RLB121" s="672"/>
      <c r="RLC121" s="672"/>
      <c r="RLD121" s="672"/>
      <c r="RLE121" s="672"/>
      <c r="RLF121" s="672"/>
      <c r="RLG121" s="672"/>
      <c r="RLH121" s="672"/>
      <c r="RLI121" s="672"/>
      <c r="RLJ121" s="672"/>
      <c r="RLK121" s="672"/>
      <c r="RLL121" s="672"/>
      <c r="RLM121" s="672"/>
      <c r="RLN121" s="672"/>
      <c r="RLO121" s="672"/>
      <c r="RLP121" s="672"/>
      <c r="RLQ121" s="672"/>
      <c r="RLR121" s="672"/>
      <c r="RLS121" s="672"/>
      <c r="RLT121" s="672"/>
      <c r="RLU121" s="672"/>
      <c r="RLV121" s="672"/>
      <c r="RLW121" s="672"/>
      <c r="RLX121" s="672"/>
      <c r="RLY121" s="672"/>
      <c r="RLZ121" s="672"/>
      <c r="RMA121" s="672"/>
      <c r="RMB121" s="672"/>
      <c r="RMC121" s="672"/>
      <c r="RMD121" s="672"/>
      <c r="RME121" s="672"/>
      <c r="RMF121" s="672"/>
      <c r="RMG121" s="672"/>
      <c r="RMH121" s="672"/>
      <c r="RMI121" s="672"/>
      <c r="RMJ121" s="672"/>
      <c r="RMK121" s="672"/>
      <c r="RML121" s="672"/>
      <c r="RMM121" s="672"/>
      <c r="RMN121" s="672"/>
      <c r="RMO121" s="672"/>
      <c r="RMP121" s="672"/>
      <c r="RMQ121" s="672"/>
      <c r="RMR121" s="672"/>
      <c r="RMS121" s="672"/>
      <c r="RMT121" s="672"/>
      <c r="RMU121" s="672"/>
      <c r="RMV121" s="672"/>
      <c r="RMW121" s="672"/>
      <c r="RMX121" s="672"/>
      <c r="RMY121" s="672"/>
      <c r="RMZ121" s="672"/>
      <c r="RNA121" s="672"/>
      <c r="RNB121" s="672"/>
      <c r="RNC121" s="672"/>
      <c r="RND121" s="672"/>
      <c r="RNE121" s="672"/>
      <c r="RNF121" s="672"/>
      <c r="RNG121" s="672"/>
      <c r="RNH121" s="672"/>
      <c r="RNI121" s="672"/>
      <c r="RNJ121" s="672"/>
      <c r="RNK121" s="672"/>
      <c r="RNL121" s="672"/>
      <c r="RNM121" s="672"/>
      <c r="RNN121" s="672"/>
      <c r="RNO121" s="672"/>
      <c r="RNP121" s="672"/>
      <c r="RNQ121" s="672"/>
      <c r="RNR121" s="672"/>
      <c r="RNS121" s="672"/>
      <c r="RNT121" s="672"/>
      <c r="RNU121" s="672"/>
      <c r="RNV121" s="672"/>
      <c r="RNW121" s="672"/>
      <c r="RNX121" s="672"/>
      <c r="RNY121" s="672"/>
      <c r="RNZ121" s="672"/>
      <c r="ROA121" s="672"/>
      <c r="ROB121" s="672"/>
      <c r="ROC121" s="672"/>
      <c r="ROD121" s="672"/>
      <c r="ROE121" s="672"/>
      <c r="ROF121" s="672"/>
      <c r="ROG121" s="672"/>
      <c r="ROH121" s="672"/>
      <c r="ROI121" s="672"/>
      <c r="ROJ121" s="672"/>
      <c r="ROK121" s="672"/>
      <c r="ROL121" s="672"/>
      <c r="ROM121" s="672"/>
      <c r="RON121" s="672"/>
      <c r="ROO121" s="672"/>
      <c r="ROP121" s="672"/>
      <c r="ROQ121" s="672"/>
      <c r="ROR121" s="672"/>
      <c r="ROS121" s="672"/>
      <c r="ROT121" s="672"/>
      <c r="ROU121" s="672"/>
      <c r="ROV121" s="672"/>
      <c r="ROW121" s="672"/>
      <c r="ROX121" s="672"/>
      <c r="ROY121" s="672"/>
      <c r="ROZ121" s="672"/>
      <c r="RPA121" s="672"/>
      <c r="RPB121" s="672"/>
      <c r="RPC121" s="672"/>
      <c r="RPD121" s="672"/>
      <c r="RPE121" s="672"/>
      <c r="RPF121" s="672"/>
      <c r="RPG121" s="672"/>
      <c r="RPH121" s="672"/>
      <c r="RPI121" s="672"/>
      <c r="RPJ121" s="672"/>
      <c r="RPK121" s="672"/>
      <c r="RPL121" s="672"/>
      <c r="RPM121" s="672"/>
      <c r="RPN121" s="672"/>
      <c r="RPO121" s="672"/>
      <c r="RPP121" s="672"/>
      <c r="RPQ121" s="672"/>
      <c r="RPR121" s="672"/>
      <c r="RPS121" s="672"/>
      <c r="RPT121" s="672"/>
      <c r="RPU121" s="672"/>
      <c r="RPV121" s="672"/>
      <c r="RPW121" s="672"/>
      <c r="RPX121" s="672"/>
      <c r="RPY121" s="672"/>
      <c r="RPZ121" s="672"/>
      <c r="RQA121" s="672"/>
      <c r="RQB121" s="672"/>
      <c r="RQC121" s="672"/>
      <c r="RQD121" s="672"/>
      <c r="RQE121" s="672"/>
      <c r="RQF121" s="672"/>
      <c r="RQG121" s="672"/>
      <c r="RQH121" s="672"/>
      <c r="RQI121" s="672"/>
      <c r="RQJ121" s="672"/>
      <c r="RQK121" s="672"/>
      <c r="RQL121" s="672"/>
      <c r="RQM121" s="672"/>
      <c r="RQN121" s="672"/>
      <c r="RQO121" s="672"/>
      <c r="RQP121" s="672"/>
      <c r="RQQ121" s="672"/>
      <c r="RQR121" s="672"/>
      <c r="RQS121" s="672"/>
      <c r="RQT121" s="672"/>
      <c r="RQU121" s="672"/>
      <c r="RQV121" s="672"/>
      <c r="RQW121" s="672"/>
      <c r="RQX121" s="672"/>
      <c r="RQY121" s="672"/>
      <c r="RQZ121" s="672"/>
      <c r="RRA121" s="672"/>
      <c r="RRB121" s="672"/>
      <c r="RRC121" s="672"/>
      <c r="RRD121" s="672"/>
      <c r="RRE121" s="672"/>
      <c r="RRF121" s="672"/>
      <c r="RRG121" s="672"/>
      <c r="RRH121" s="672"/>
      <c r="RRI121" s="672"/>
      <c r="RRJ121" s="672"/>
      <c r="RRK121" s="672"/>
      <c r="RRL121" s="672"/>
      <c r="RRM121" s="672"/>
      <c r="RRN121" s="672"/>
      <c r="RRO121" s="672"/>
      <c r="RRP121" s="672"/>
      <c r="RRQ121" s="672"/>
      <c r="RRR121" s="672"/>
      <c r="RRS121" s="672"/>
      <c r="RRT121" s="672"/>
      <c r="RRU121" s="672"/>
      <c r="RRV121" s="672"/>
      <c r="RRW121" s="672"/>
      <c r="RRX121" s="672"/>
      <c r="RRY121" s="672"/>
      <c r="RRZ121" s="672"/>
      <c r="RSA121" s="672"/>
      <c r="RSB121" s="672"/>
      <c r="RSC121" s="672"/>
      <c r="RSD121" s="672"/>
      <c r="RSE121" s="672"/>
      <c r="RSF121" s="672"/>
      <c r="RSG121" s="672"/>
      <c r="RSH121" s="672"/>
      <c r="RSI121" s="672"/>
      <c r="RSJ121" s="672"/>
      <c r="RSK121" s="672"/>
      <c r="RSL121" s="672"/>
      <c r="RSM121" s="672"/>
      <c r="RSN121" s="672"/>
      <c r="RSO121" s="672"/>
      <c r="RSP121" s="672"/>
      <c r="RSQ121" s="672"/>
      <c r="RSR121" s="672"/>
      <c r="RSS121" s="672"/>
      <c r="RST121" s="672"/>
      <c r="RSU121" s="672"/>
      <c r="RSV121" s="672"/>
      <c r="RSW121" s="672"/>
      <c r="RSX121" s="672"/>
      <c r="RSY121" s="672"/>
      <c r="RSZ121" s="672"/>
      <c r="RTA121" s="672"/>
      <c r="RTB121" s="672"/>
      <c r="RTC121" s="672"/>
      <c r="RTD121" s="672"/>
      <c r="RTE121" s="672"/>
      <c r="RTF121" s="672"/>
      <c r="RTG121" s="672"/>
      <c r="RTH121" s="672"/>
      <c r="RTI121" s="672"/>
      <c r="RTJ121" s="672"/>
      <c r="RTK121" s="672"/>
      <c r="RTL121" s="672"/>
      <c r="RTM121" s="672"/>
      <c r="RTN121" s="672"/>
      <c r="RTO121" s="672"/>
      <c r="RTP121" s="672"/>
      <c r="RTQ121" s="672"/>
      <c r="RTR121" s="672"/>
      <c r="RTS121" s="672"/>
      <c r="RTT121" s="672"/>
      <c r="RTU121" s="672"/>
      <c r="RTV121" s="672"/>
      <c r="RTW121" s="672"/>
      <c r="RTX121" s="672"/>
      <c r="RTY121" s="672"/>
      <c r="RTZ121" s="672"/>
      <c r="RUA121" s="672"/>
      <c r="RUB121" s="672"/>
      <c r="RUC121" s="672"/>
      <c r="RUD121" s="672"/>
      <c r="RUE121" s="672"/>
      <c r="RUF121" s="672"/>
      <c r="RUG121" s="672"/>
      <c r="RUH121" s="672"/>
      <c r="RUI121" s="672"/>
      <c r="RUJ121" s="672"/>
      <c r="RUK121" s="672"/>
      <c r="RUL121" s="672"/>
      <c r="RUM121" s="672"/>
      <c r="RUN121" s="672"/>
      <c r="RUO121" s="672"/>
      <c r="RUP121" s="672"/>
      <c r="RUQ121" s="672"/>
      <c r="RUR121" s="672"/>
      <c r="RUS121" s="672"/>
      <c r="RUT121" s="672"/>
      <c r="RUU121" s="672"/>
      <c r="RUV121" s="672"/>
      <c r="RUW121" s="672"/>
      <c r="RUX121" s="672"/>
      <c r="RUY121" s="672"/>
      <c r="RUZ121" s="672"/>
      <c r="RVA121" s="672"/>
      <c r="RVB121" s="672"/>
      <c r="RVC121" s="672"/>
      <c r="RVD121" s="672"/>
      <c r="RVE121" s="672"/>
      <c r="RVF121" s="672"/>
      <c r="RVG121" s="672"/>
      <c r="RVH121" s="672"/>
      <c r="RVI121" s="672"/>
      <c r="RVJ121" s="672"/>
      <c r="RVK121" s="672"/>
      <c r="RVL121" s="672"/>
      <c r="RVM121" s="672"/>
      <c r="RVN121" s="672"/>
      <c r="RVO121" s="672"/>
      <c r="RVP121" s="672"/>
      <c r="RVQ121" s="672"/>
      <c r="RVR121" s="672"/>
      <c r="RVS121" s="672"/>
      <c r="RVT121" s="672"/>
      <c r="RVU121" s="672"/>
      <c r="RVV121" s="672"/>
      <c r="RVW121" s="672"/>
      <c r="RVX121" s="672"/>
      <c r="RVY121" s="672"/>
      <c r="RVZ121" s="672"/>
      <c r="RWA121" s="672"/>
      <c r="RWB121" s="672"/>
      <c r="RWC121" s="672"/>
      <c r="RWD121" s="672"/>
      <c r="RWE121" s="672"/>
      <c r="RWF121" s="672"/>
      <c r="RWG121" s="672"/>
      <c r="RWH121" s="672"/>
      <c r="RWI121" s="672"/>
      <c r="RWJ121" s="672"/>
      <c r="RWK121" s="672"/>
      <c r="RWL121" s="672"/>
      <c r="RWM121" s="672"/>
      <c r="RWN121" s="672"/>
      <c r="RWO121" s="672"/>
      <c r="RWP121" s="672"/>
      <c r="RWQ121" s="672"/>
      <c r="RWR121" s="672"/>
      <c r="RWS121" s="672"/>
      <c r="RWT121" s="672"/>
      <c r="RWU121" s="672"/>
      <c r="RWV121" s="672"/>
      <c r="RWW121" s="672"/>
      <c r="RWX121" s="672"/>
      <c r="RWY121" s="672"/>
      <c r="RWZ121" s="672"/>
      <c r="RXA121" s="672"/>
      <c r="RXB121" s="672"/>
      <c r="RXC121" s="672"/>
      <c r="RXD121" s="672"/>
      <c r="RXE121" s="672"/>
      <c r="RXF121" s="672"/>
      <c r="RXG121" s="672"/>
      <c r="RXH121" s="672"/>
      <c r="RXI121" s="672"/>
      <c r="RXJ121" s="672"/>
      <c r="RXK121" s="672"/>
      <c r="RXL121" s="672"/>
      <c r="RXM121" s="672"/>
      <c r="RXN121" s="672"/>
      <c r="RXO121" s="672"/>
      <c r="RXP121" s="672"/>
      <c r="RXQ121" s="672"/>
      <c r="RXR121" s="672"/>
      <c r="RXS121" s="672"/>
      <c r="RXT121" s="672"/>
      <c r="RXU121" s="672"/>
      <c r="RXV121" s="672"/>
      <c r="RXW121" s="672"/>
      <c r="RXX121" s="672"/>
      <c r="RXY121" s="672"/>
      <c r="RXZ121" s="672"/>
      <c r="RYA121" s="672"/>
      <c r="RYB121" s="672"/>
      <c r="RYC121" s="672"/>
      <c r="RYD121" s="672"/>
      <c r="RYE121" s="672"/>
      <c r="RYF121" s="672"/>
      <c r="RYG121" s="672"/>
      <c r="RYH121" s="672"/>
      <c r="RYI121" s="672"/>
      <c r="RYJ121" s="672"/>
      <c r="RYK121" s="672"/>
      <c r="RYL121" s="672"/>
      <c r="RYM121" s="672"/>
      <c r="RYN121" s="672"/>
      <c r="RYO121" s="672"/>
      <c r="RYP121" s="672"/>
      <c r="RYQ121" s="672"/>
      <c r="RYR121" s="672"/>
      <c r="RYS121" s="672"/>
      <c r="RYT121" s="672"/>
      <c r="RYU121" s="672"/>
      <c r="RYV121" s="672"/>
      <c r="RYW121" s="672"/>
      <c r="RYX121" s="672"/>
      <c r="RYY121" s="672"/>
      <c r="RYZ121" s="672"/>
      <c r="RZA121" s="672"/>
      <c r="RZB121" s="672"/>
      <c r="RZC121" s="672"/>
      <c r="RZD121" s="672"/>
      <c r="RZE121" s="672"/>
      <c r="RZF121" s="672"/>
      <c r="RZG121" s="672"/>
      <c r="RZH121" s="672"/>
      <c r="RZI121" s="672"/>
      <c r="RZJ121" s="672"/>
      <c r="RZK121" s="672"/>
      <c r="RZL121" s="672"/>
      <c r="RZM121" s="672"/>
      <c r="RZN121" s="672"/>
      <c r="RZO121" s="672"/>
      <c r="RZP121" s="672"/>
      <c r="RZQ121" s="672"/>
      <c r="RZR121" s="672"/>
      <c r="RZS121" s="672"/>
      <c r="RZT121" s="672"/>
      <c r="RZU121" s="672"/>
      <c r="RZV121" s="672"/>
      <c r="RZW121" s="672"/>
      <c r="RZX121" s="672"/>
      <c r="RZY121" s="672"/>
      <c r="RZZ121" s="672"/>
      <c r="SAA121" s="672"/>
      <c r="SAB121" s="672"/>
      <c r="SAC121" s="672"/>
      <c r="SAD121" s="672"/>
      <c r="SAE121" s="672"/>
      <c r="SAF121" s="672"/>
      <c r="SAG121" s="672"/>
      <c r="SAH121" s="672"/>
      <c r="SAI121" s="672"/>
      <c r="SAJ121" s="672"/>
      <c r="SAK121" s="672"/>
      <c r="SAL121" s="672"/>
      <c r="SAM121" s="672"/>
      <c r="SAN121" s="672"/>
      <c r="SAO121" s="672"/>
      <c r="SAP121" s="672"/>
      <c r="SAQ121" s="672"/>
      <c r="SAR121" s="672"/>
      <c r="SAS121" s="672"/>
      <c r="SAT121" s="672"/>
      <c r="SAU121" s="672"/>
      <c r="SAV121" s="672"/>
      <c r="SAW121" s="672"/>
      <c r="SAX121" s="672"/>
      <c r="SAY121" s="672"/>
      <c r="SAZ121" s="672"/>
      <c r="SBA121" s="672"/>
      <c r="SBB121" s="672"/>
      <c r="SBC121" s="672"/>
      <c r="SBD121" s="672"/>
      <c r="SBE121" s="672"/>
      <c r="SBF121" s="672"/>
      <c r="SBG121" s="672"/>
      <c r="SBH121" s="672"/>
      <c r="SBI121" s="672"/>
      <c r="SBJ121" s="672"/>
      <c r="SBK121" s="672"/>
      <c r="SBL121" s="672"/>
      <c r="SBM121" s="672"/>
      <c r="SBN121" s="672"/>
      <c r="SBO121" s="672"/>
      <c r="SBP121" s="672"/>
      <c r="SBQ121" s="672"/>
      <c r="SBR121" s="672"/>
      <c r="SBS121" s="672"/>
      <c r="SBT121" s="672"/>
      <c r="SBU121" s="672"/>
      <c r="SBV121" s="672"/>
      <c r="SBW121" s="672"/>
      <c r="SBX121" s="672"/>
      <c r="SBY121" s="672"/>
      <c r="SBZ121" s="672"/>
      <c r="SCA121" s="672"/>
      <c r="SCB121" s="672"/>
      <c r="SCC121" s="672"/>
      <c r="SCD121" s="672"/>
      <c r="SCE121" s="672"/>
      <c r="SCF121" s="672"/>
      <c r="SCG121" s="672"/>
      <c r="SCH121" s="672"/>
      <c r="SCI121" s="672"/>
      <c r="SCJ121" s="672"/>
      <c r="SCK121" s="672"/>
      <c r="SCL121" s="672"/>
      <c r="SCM121" s="672"/>
      <c r="SCN121" s="672"/>
      <c r="SCO121" s="672"/>
      <c r="SCP121" s="672"/>
      <c r="SCQ121" s="672"/>
      <c r="SCR121" s="672"/>
      <c r="SCS121" s="672"/>
      <c r="SCT121" s="672"/>
      <c r="SCU121" s="672"/>
      <c r="SCV121" s="672"/>
      <c r="SCW121" s="672"/>
      <c r="SCX121" s="672"/>
      <c r="SCY121" s="672"/>
      <c r="SCZ121" s="672"/>
      <c r="SDA121" s="672"/>
      <c r="SDB121" s="672"/>
      <c r="SDC121" s="672"/>
      <c r="SDD121" s="672"/>
      <c r="SDE121" s="672"/>
      <c r="SDF121" s="672"/>
      <c r="SDG121" s="672"/>
      <c r="SDH121" s="672"/>
      <c r="SDI121" s="672"/>
      <c r="SDJ121" s="672"/>
      <c r="SDK121" s="672"/>
      <c r="SDL121" s="672"/>
      <c r="SDM121" s="672"/>
      <c r="SDN121" s="672"/>
      <c r="SDO121" s="672"/>
      <c r="SDP121" s="672"/>
      <c r="SDQ121" s="672"/>
      <c r="SDR121" s="672"/>
      <c r="SDS121" s="672"/>
      <c r="SDT121" s="672"/>
      <c r="SDU121" s="672"/>
      <c r="SDV121" s="672"/>
      <c r="SDW121" s="672"/>
      <c r="SDX121" s="672"/>
      <c r="SDY121" s="672"/>
      <c r="SDZ121" s="672"/>
      <c r="SEA121" s="672"/>
      <c r="SEB121" s="672"/>
      <c r="SEC121" s="672"/>
      <c r="SED121" s="672"/>
      <c r="SEE121" s="672"/>
      <c r="SEF121" s="672"/>
      <c r="SEG121" s="672"/>
      <c r="SEH121" s="672"/>
      <c r="SEI121" s="672"/>
      <c r="SEJ121" s="672"/>
      <c r="SEK121" s="672"/>
      <c r="SEL121" s="672"/>
      <c r="SEM121" s="672"/>
      <c r="SEN121" s="672"/>
      <c r="SEO121" s="672"/>
      <c r="SEP121" s="672"/>
      <c r="SEQ121" s="672"/>
      <c r="SER121" s="672"/>
      <c r="SES121" s="672"/>
      <c r="SET121" s="672"/>
      <c r="SEU121" s="672"/>
      <c r="SEV121" s="672"/>
      <c r="SEW121" s="672"/>
      <c r="SEX121" s="672"/>
      <c r="SEY121" s="672"/>
      <c r="SEZ121" s="672"/>
      <c r="SFA121" s="672"/>
      <c r="SFB121" s="672"/>
      <c r="SFC121" s="672"/>
      <c r="SFD121" s="672"/>
      <c r="SFE121" s="672"/>
      <c r="SFF121" s="672"/>
      <c r="SFG121" s="672"/>
      <c r="SFH121" s="672"/>
      <c r="SFI121" s="672"/>
      <c r="SFJ121" s="672"/>
      <c r="SFK121" s="672"/>
      <c r="SFL121" s="672"/>
      <c r="SFM121" s="672"/>
      <c r="SFN121" s="672"/>
      <c r="SFO121" s="672"/>
      <c r="SFP121" s="672"/>
      <c r="SFQ121" s="672"/>
      <c r="SFR121" s="672"/>
      <c r="SFS121" s="672"/>
      <c r="SFT121" s="672"/>
      <c r="SFU121" s="672"/>
      <c r="SFV121" s="672"/>
      <c r="SFW121" s="672"/>
      <c r="SFX121" s="672"/>
      <c r="SFY121" s="672"/>
      <c r="SFZ121" s="672"/>
      <c r="SGA121" s="672"/>
      <c r="SGB121" s="672"/>
      <c r="SGC121" s="672"/>
      <c r="SGD121" s="672"/>
      <c r="SGE121" s="672"/>
      <c r="SGF121" s="672"/>
      <c r="SGG121" s="672"/>
      <c r="SGH121" s="672"/>
      <c r="SGI121" s="672"/>
      <c r="SGJ121" s="672"/>
      <c r="SGK121" s="672"/>
      <c r="SGL121" s="672"/>
      <c r="SGM121" s="672"/>
      <c r="SGN121" s="672"/>
      <c r="SGO121" s="672"/>
      <c r="SGP121" s="672"/>
      <c r="SGQ121" s="672"/>
      <c r="SGR121" s="672"/>
      <c r="SGS121" s="672"/>
      <c r="SGT121" s="672"/>
      <c r="SGU121" s="672"/>
      <c r="SGV121" s="672"/>
      <c r="SGW121" s="672"/>
      <c r="SGX121" s="672"/>
      <c r="SGY121" s="672"/>
      <c r="SGZ121" s="672"/>
      <c r="SHA121" s="672"/>
      <c r="SHB121" s="672"/>
      <c r="SHC121" s="672"/>
      <c r="SHD121" s="672"/>
      <c r="SHE121" s="672"/>
      <c r="SHF121" s="672"/>
      <c r="SHG121" s="672"/>
      <c r="SHH121" s="672"/>
      <c r="SHI121" s="672"/>
      <c r="SHJ121" s="672"/>
      <c r="SHK121" s="672"/>
      <c r="SHL121" s="672"/>
      <c r="SHM121" s="672"/>
      <c r="SHN121" s="672"/>
      <c r="SHO121" s="672"/>
      <c r="SHP121" s="672"/>
      <c r="SHQ121" s="672"/>
      <c r="SHR121" s="672"/>
      <c r="SHS121" s="672"/>
      <c r="SHT121" s="672"/>
      <c r="SHU121" s="672"/>
      <c r="SHV121" s="672"/>
      <c r="SHW121" s="672"/>
      <c r="SHX121" s="672"/>
      <c r="SHY121" s="672"/>
      <c r="SHZ121" s="672"/>
      <c r="SIA121" s="672"/>
      <c r="SIB121" s="672"/>
      <c r="SIC121" s="672"/>
      <c r="SID121" s="672"/>
      <c r="SIE121" s="672"/>
      <c r="SIF121" s="672"/>
      <c r="SIG121" s="672"/>
      <c r="SIH121" s="672"/>
      <c r="SII121" s="672"/>
      <c r="SIJ121" s="672"/>
      <c r="SIK121" s="672"/>
      <c r="SIL121" s="672"/>
      <c r="SIM121" s="672"/>
      <c r="SIN121" s="672"/>
      <c r="SIO121" s="672"/>
      <c r="SIP121" s="672"/>
      <c r="SIQ121" s="672"/>
      <c r="SIR121" s="672"/>
      <c r="SIS121" s="672"/>
      <c r="SIT121" s="672"/>
      <c r="SIU121" s="672"/>
      <c r="SIV121" s="672"/>
      <c r="SIW121" s="672"/>
      <c r="SIX121" s="672"/>
      <c r="SIY121" s="672"/>
      <c r="SIZ121" s="672"/>
      <c r="SJA121" s="672"/>
      <c r="SJB121" s="672"/>
      <c r="SJC121" s="672"/>
      <c r="SJD121" s="672"/>
      <c r="SJE121" s="672"/>
      <c r="SJF121" s="672"/>
      <c r="SJG121" s="672"/>
      <c r="SJH121" s="672"/>
      <c r="SJI121" s="672"/>
      <c r="SJJ121" s="672"/>
      <c r="SJK121" s="672"/>
      <c r="SJL121" s="672"/>
      <c r="SJM121" s="672"/>
      <c r="SJN121" s="672"/>
      <c r="SJO121" s="672"/>
      <c r="SJP121" s="672"/>
      <c r="SJQ121" s="672"/>
      <c r="SJR121" s="672"/>
      <c r="SJS121" s="672"/>
      <c r="SJT121" s="672"/>
      <c r="SJU121" s="672"/>
      <c r="SJV121" s="672"/>
      <c r="SJW121" s="672"/>
      <c r="SJX121" s="672"/>
      <c r="SJY121" s="672"/>
      <c r="SJZ121" s="672"/>
      <c r="SKA121" s="672"/>
      <c r="SKB121" s="672"/>
      <c r="SKC121" s="672"/>
      <c r="SKD121" s="672"/>
      <c r="SKE121" s="672"/>
      <c r="SKF121" s="672"/>
      <c r="SKG121" s="672"/>
      <c r="SKH121" s="672"/>
      <c r="SKI121" s="672"/>
      <c r="SKJ121" s="672"/>
      <c r="SKK121" s="672"/>
      <c r="SKL121" s="672"/>
      <c r="SKM121" s="672"/>
      <c r="SKN121" s="672"/>
      <c r="SKO121" s="672"/>
      <c r="SKP121" s="672"/>
      <c r="SKQ121" s="672"/>
      <c r="SKR121" s="672"/>
      <c r="SKS121" s="672"/>
      <c r="SKT121" s="672"/>
      <c r="SKU121" s="672"/>
      <c r="SKV121" s="672"/>
      <c r="SKW121" s="672"/>
      <c r="SKX121" s="672"/>
      <c r="SKY121" s="672"/>
      <c r="SKZ121" s="672"/>
      <c r="SLA121" s="672"/>
      <c r="SLB121" s="672"/>
      <c r="SLC121" s="672"/>
      <c r="SLD121" s="672"/>
      <c r="SLE121" s="672"/>
      <c r="SLF121" s="672"/>
      <c r="SLG121" s="672"/>
      <c r="SLH121" s="672"/>
      <c r="SLI121" s="672"/>
      <c r="SLJ121" s="672"/>
      <c r="SLK121" s="672"/>
      <c r="SLL121" s="672"/>
      <c r="SLM121" s="672"/>
      <c r="SLN121" s="672"/>
      <c r="SLO121" s="672"/>
      <c r="SLP121" s="672"/>
      <c r="SLQ121" s="672"/>
      <c r="SLR121" s="672"/>
      <c r="SLS121" s="672"/>
      <c r="SLT121" s="672"/>
      <c r="SLU121" s="672"/>
      <c r="SLV121" s="672"/>
      <c r="SLW121" s="672"/>
      <c r="SLX121" s="672"/>
      <c r="SLY121" s="672"/>
      <c r="SLZ121" s="672"/>
      <c r="SMA121" s="672"/>
      <c r="SMB121" s="672"/>
      <c r="SMC121" s="672"/>
      <c r="SMD121" s="672"/>
      <c r="SME121" s="672"/>
      <c r="SMF121" s="672"/>
      <c r="SMG121" s="672"/>
      <c r="SMH121" s="672"/>
      <c r="SMI121" s="672"/>
      <c r="SMJ121" s="672"/>
      <c r="SMK121" s="672"/>
      <c r="SML121" s="672"/>
      <c r="SMM121" s="672"/>
      <c r="SMN121" s="672"/>
      <c r="SMO121" s="672"/>
      <c r="SMP121" s="672"/>
      <c r="SMQ121" s="672"/>
      <c r="SMR121" s="672"/>
      <c r="SMS121" s="672"/>
      <c r="SMT121" s="672"/>
      <c r="SMU121" s="672"/>
      <c r="SMV121" s="672"/>
      <c r="SMW121" s="672"/>
      <c r="SMX121" s="672"/>
      <c r="SMY121" s="672"/>
      <c r="SMZ121" s="672"/>
      <c r="SNA121" s="672"/>
      <c r="SNB121" s="672"/>
      <c r="SNC121" s="672"/>
      <c r="SND121" s="672"/>
      <c r="SNE121" s="672"/>
      <c r="SNF121" s="672"/>
      <c r="SNG121" s="672"/>
      <c r="SNH121" s="672"/>
      <c r="SNI121" s="672"/>
      <c r="SNJ121" s="672"/>
      <c r="SNK121" s="672"/>
      <c r="SNL121" s="672"/>
      <c r="SNM121" s="672"/>
      <c r="SNN121" s="672"/>
      <c r="SNO121" s="672"/>
      <c r="SNP121" s="672"/>
      <c r="SNQ121" s="672"/>
      <c r="SNR121" s="672"/>
      <c r="SNS121" s="672"/>
      <c r="SNT121" s="672"/>
      <c r="SNU121" s="672"/>
      <c r="SNV121" s="672"/>
      <c r="SNW121" s="672"/>
      <c r="SNX121" s="672"/>
      <c r="SNY121" s="672"/>
      <c r="SNZ121" s="672"/>
      <c r="SOA121" s="672"/>
      <c r="SOB121" s="672"/>
      <c r="SOC121" s="672"/>
      <c r="SOD121" s="672"/>
      <c r="SOE121" s="672"/>
      <c r="SOF121" s="672"/>
      <c r="SOG121" s="672"/>
      <c r="SOH121" s="672"/>
      <c r="SOI121" s="672"/>
      <c r="SOJ121" s="672"/>
      <c r="SOK121" s="672"/>
      <c r="SOL121" s="672"/>
      <c r="SOM121" s="672"/>
      <c r="SON121" s="672"/>
      <c r="SOO121" s="672"/>
      <c r="SOP121" s="672"/>
      <c r="SOQ121" s="672"/>
      <c r="SOR121" s="672"/>
      <c r="SOS121" s="672"/>
      <c r="SOT121" s="672"/>
      <c r="SOU121" s="672"/>
      <c r="SOV121" s="672"/>
      <c r="SOW121" s="672"/>
      <c r="SOX121" s="672"/>
      <c r="SOY121" s="672"/>
      <c r="SOZ121" s="672"/>
      <c r="SPA121" s="672"/>
      <c r="SPB121" s="672"/>
      <c r="SPC121" s="672"/>
      <c r="SPD121" s="672"/>
      <c r="SPE121" s="672"/>
      <c r="SPF121" s="672"/>
      <c r="SPG121" s="672"/>
      <c r="SPH121" s="672"/>
      <c r="SPI121" s="672"/>
      <c r="SPJ121" s="672"/>
      <c r="SPK121" s="672"/>
      <c r="SPL121" s="672"/>
      <c r="SPM121" s="672"/>
      <c r="SPN121" s="672"/>
      <c r="SPO121" s="672"/>
      <c r="SPP121" s="672"/>
      <c r="SPQ121" s="672"/>
      <c r="SPR121" s="672"/>
      <c r="SPS121" s="672"/>
      <c r="SPT121" s="672"/>
      <c r="SPU121" s="672"/>
      <c r="SPV121" s="672"/>
      <c r="SPW121" s="672"/>
      <c r="SPX121" s="672"/>
      <c r="SPY121" s="672"/>
      <c r="SPZ121" s="672"/>
      <c r="SQA121" s="672"/>
      <c r="SQB121" s="672"/>
      <c r="SQC121" s="672"/>
      <c r="SQD121" s="672"/>
      <c r="SQE121" s="672"/>
      <c r="SQF121" s="672"/>
      <c r="SQG121" s="672"/>
      <c r="SQH121" s="672"/>
      <c r="SQI121" s="672"/>
      <c r="SQJ121" s="672"/>
      <c r="SQK121" s="672"/>
      <c r="SQL121" s="672"/>
      <c r="SQM121" s="672"/>
      <c r="SQN121" s="672"/>
      <c r="SQO121" s="672"/>
      <c r="SQP121" s="672"/>
      <c r="SQQ121" s="672"/>
      <c r="SQR121" s="672"/>
      <c r="SQS121" s="672"/>
      <c r="SQT121" s="672"/>
      <c r="SQU121" s="672"/>
      <c r="SQV121" s="672"/>
      <c r="SQW121" s="672"/>
      <c r="SQX121" s="672"/>
      <c r="SQY121" s="672"/>
      <c r="SQZ121" s="672"/>
      <c r="SRA121" s="672"/>
      <c r="SRB121" s="672"/>
      <c r="SRC121" s="672"/>
      <c r="SRD121" s="672"/>
      <c r="SRE121" s="672"/>
      <c r="SRF121" s="672"/>
      <c r="SRG121" s="672"/>
      <c r="SRH121" s="672"/>
      <c r="SRI121" s="672"/>
      <c r="SRJ121" s="672"/>
      <c r="SRK121" s="672"/>
      <c r="SRL121" s="672"/>
      <c r="SRM121" s="672"/>
      <c r="SRN121" s="672"/>
      <c r="SRO121" s="672"/>
      <c r="SRP121" s="672"/>
      <c r="SRQ121" s="672"/>
      <c r="SRR121" s="672"/>
      <c r="SRS121" s="672"/>
      <c r="SRT121" s="672"/>
      <c r="SRU121" s="672"/>
      <c r="SRV121" s="672"/>
      <c r="SRW121" s="672"/>
      <c r="SRX121" s="672"/>
      <c r="SRY121" s="672"/>
      <c r="SRZ121" s="672"/>
      <c r="SSA121" s="672"/>
      <c r="SSB121" s="672"/>
      <c r="SSC121" s="672"/>
      <c r="SSD121" s="672"/>
      <c r="SSE121" s="672"/>
      <c r="SSF121" s="672"/>
      <c r="SSG121" s="672"/>
      <c r="SSH121" s="672"/>
      <c r="SSI121" s="672"/>
      <c r="SSJ121" s="672"/>
      <c r="SSK121" s="672"/>
      <c r="SSL121" s="672"/>
      <c r="SSM121" s="672"/>
      <c r="SSN121" s="672"/>
      <c r="SSO121" s="672"/>
      <c r="SSP121" s="672"/>
      <c r="SSQ121" s="672"/>
      <c r="SSR121" s="672"/>
      <c r="SSS121" s="672"/>
      <c r="SST121" s="672"/>
      <c r="SSU121" s="672"/>
      <c r="SSV121" s="672"/>
      <c r="SSW121" s="672"/>
      <c r="SSX121" s="672"/>
      <c r="SSY121" s="672"/>
      <c r="SSZ121" s="672"/>
      <c r="STA121" s="672"/>
      <c r="STB121" s="672"/>
      <c r="STC121" s="672"/>
      <c r="STD121" s="672"/>
      <c r="STE121" s="672"/>
      <c r="STF121" s="672"/>
      <c r="STG121" s="672"/>
      <c r="STH121" s="672"/>
      <c r="STI121" s="672"/>
      <c r="STJ121" s="672"/>
      <c r="STK121" s="672"/>
      <c r="STL121" s="672"/>
      <c r="STM121" s="672"/>
      <c r="STN121" s="672"/>
      <c r="STO121" s="672"/>
      <c r="STP121" s="672"/>
      <c r="STQ121" s="672"/>
      <c r="STR121" s="672"/>
      <c r="STS121" s="672"/>
      <c r="STT121" s="672"/>
      <c r="STU121" s="672"/>
      <c r="STV121" s="672"/>
      <c r="STW121" s="672"/>
      <c r="STX121" s="672"/>
      <c r="STY121" s="672"/>
      <c r="STZ121" s="672"/>
      <c r="SUA121" s="672"/>
      <c r="SUB121" s="672"/>
      <c r="SUC121" s="672"/>
      <c r="SUD121" s="672"/>
      <c r="SUE121" s="672"/>
      <c r="SUF121" s="672"/>
      <c r="SUG121" s="672"/>
      <c r="SUH121" s="672"/>
      <c r="SUI121" s="672"/>
      <c r="SUJ121" s="672"/>
      <c r="SUK121" s="672"/>
      <c r="SUL121" s="672"/>
      <c r="SUM121" s="672"/>
      <c r="SUN121" s="672"/>
      <c r="SUO121" s="672"/>
      <c r="SUP121" s="672"/>
      <c r="SUQ121" s="672"/>
      <c r="SUR121" s="672"/>
      <c r="SUS121" s="672"/>
      <c r="SUT121" s="672"/>
      <c r="SUU121" s="672"/>
      <c r="SUV121" s="672"/>
      <c r="SUW121" s="672"/>
      <c r="SUX121" s="672"/>
      <c r="SUY121" s="672"/>
      <c r="SUZ121" s="672"/>
      <c r="SVA121" s="672"/>
      <c r="SVB121" s="672"/>
      <c r="SVC121" s="672"/>
      <c r="SVD121" s="672"/>
      <c r="SVE121" s="672"/>
      <c r="SVF121" s="672"/>
      <c r="SVG121" s="672"/>
      <c r="SVH121" s="672"/>
      <c r="SVI121" s="672"/>
      <c r="SVJ121" s="672"/>
      <c r="SVK121" s="672"/>
      <c r="SVL121" s="672"/>
      <c r="SVM121" s="672"/>
      <c r="SVN121" s="672"/>
      <c r="SVO121" s="672"/>
      <c r="SVP121" s="672"/>
      <c r="SVQ121" s="672"/>
      <c r="SVR121" s="672"/>
      <c r="SVS121" s="672"/>
      <c r="SVT121" s="672"/>
      <c r="SVU121" s="672"/>
      <c r="SVV121" s="672"/>
      <c r="SVW121" s="672"/>
      <c r="SVX121" s="672"/>
      <c r="SVY121" s="672"/>
      <c r="SVZ121" s="672"/>
      <c r="SWA121" s="672"/>
      <c r="SWB121" s="672"/>
      <c r="SWC121" s="672"/>
      <c r="SWD121" s="672"/>
      <c r="SWE121" s="672"/>
      <c r="SWF121" s="672"/>
      <c r="SWG121" s="672"/>
      <c r="SWH121" s="672"/>
      <c r="SWI121" s="672"/>
      <c r="SWJ121" s="672"/>
      <c r="SWK121" s="672"/>
      <c r="SWL121" s="672"/>
      <c r="SWM121" s="672"/>
      <c r="SWN121" s="672"/>
      <c r="SWO121" s="672"/>
      <c r="SWP121" s="672"/>
      <c r="SWQ121" s="672"/>
      <c r="SWR121" s="672"/>
      <c r="SWS121" s="672"/>
      <c r="SWT121" s="672"/>
      <c r="SWU121" s="672"/>
      <c r="SWV121" s="672"/>
      <c r="SWW121" s="672"/>
      <c r="SWX121" s="672"/>
      <c r="SWY121" s="672"/>
      <c r="SWZ121" s="672"/>
      <c r="SXA121" s="672"/>
      <c r="SXB121" s="672"/>
      <c r="SXC121" s="672"/>
      <c r="SXD121" s="672"/>
      <c r="SXE121" s="672"/>
      <c r="SXF121" s="672"/>
      <c r="SXG121" s="672"/>
      <c r="SXH121" s="672"/>
      <c r="SXI121" s="672"/>
      <c r="SXJ121" s="672"/>
      <c r="SXK121" s="672"/>
      <c r="SXL121" s="672"/>
      <c r="SXM121" s="672"/>
      <c r="SXN121" s="672"/>
      <c r="SXO121" s="672"/>
      <c r="SXP121" s="672"/>
      <c r="SXQ121" s="672"/>
      <c r="SXR121" s="672"/>
      <c r="SXS121" s="672"/>
      <c r="SXT121" s="672"/>
      <c r="SXU121" s="672"/>
      <c r="SXV121" s="672"/>
      <c r="SXW121" s="672"/>
      <c r="SXX121" s="672"/>
      <c r="SXY121" s="672"/>
      <c r="SXZ121" s="672"/>
      <c r="SYA121" s="672"/>
      <c r="SYB121" s="672"/>
      <c r="SYC121" s="672"/>
      <c r="SYD121" s="672"/>
      <c r="SYE121" s="672"/>
      <c r="SYF121" s="672"/>
      <c r="SYG121" s="672"/>
      <c r="SYH121" s="672"/>
      <c r="SYI121" s="672"/>
      <c r="SYJ121" s="672"/>
      <c r="SYK121" s="672"/>
      <c r="SYL121" s="672"/>
      <c r="SYM121" s="672"/>
      <c r="SYN121" s="672"/>
      <c r="SYO121" s="672"/>
      <c r="SYP121" s="672"/>
      <c r="SYQ121" s="672"/>
      <c r="SYR121" s="672"/>
      <c r="SYS121" s="672"/>
      <c r="SYT121" s="672"/>
      <c r="SYU121" s="672"/>
      <c r="SYV121" s="672"/>
      <c r="SYW121" s="672"/>
      <c r="SYX121" s="672"/>
      <c r="SYY121" s="672"/>
      <c r="SYZ121" s="672"/>
      <c r="SZA121" s="672"/>
      <c r="SZB121" s="672"/>
      <c r="SZC121" s="672"/>
      <c r="SZD121" s="672"/>
      <c r="SZE121" s="672"/>
      <c r="SZF121" s="672"/>
      <c r="SZG121" s="672"/>
      <c r="SZH121" s="672"/>
      <c r="SZI121" s="672"/>
      <c r="SZJ121" s="672"/>
      <c r="SZK121" s="672"/>
      <c r="SZL121" s="672"/>
      <c r="SZM121" s="672"/>
      <c r="SZN121" s="672"/>
      <c r="SZO121" s="672"/>
      <c r="SZP121" s="672"/>
      <c r="SZQ121" s="672"/>
      <c r="SZR121" s="672"/>
      <c r="SZS121" s="672"/>
      <c r="SZT121" s="672"/>
      <c r="SZU121" s="672"/>
      <c r="SZV121" s="672"/>
      <c r="SZW121" s="672"/>
      <c r="SZX121" s="672"/>
      <c r="SZY121" s="672"/>
      <c r="SZZ121" s="672"/>
      <c r="TAA121" s="672"/>
      <c r="TAB121" s="672"/>
      <c r="TAC121" s="672"/>
      <c r="TAD121" s="672"/>
      <c r="TAE121" s="672"/>
      <c r="TAF121" s="672"/>
      <c r="TAG121" s="672"/>
      <c r="TAH121" s="672"/>
      <c r="TAI121" s="672"/>
      <c r="TAJ121" s="672"/>
      <c r="TAK121" s="672"/>
      <c r="TAL121" s="672"/>
      <c r="TAM121" s="672"/>
      <c r="TAN121" s="672"/>
      <c r="TAO121" s="672"/>
      <c r="TAP121" s="672"/>
      <c r="TAQ121" s="672"/>
      <c r="TAR121" s="672"/>
      <c r="TAS121" s="672"/>
      <c r="TAT121" s="672"/>
      <c r="TAU121" s="672"/>
      <c r="TAV121" s="672"/>
      <c r="TAW121" s="672"/>
      <c r="TAX121" s="672"/>
      <c r="TAY121" s="672"/>
      <c r="TAZ121" s="672"/>
      <c r="TBA121" s="672"/>
      <c r="TBB121" s="672"/>
      <c r="TBC121" s="672"/>
      <c r="TBD121" s="672"/>
      <c r="TBE121" s="672"/>
      <c r="TBF121" s="672"/>
      <c r="TBG121" s="672"/>
      <c r="TBH121" s="672"/>
      <c r="TBI121" s="672"/>
      <c r="TBJ121" s="672"/>
      <c r="TBK121" s="672"/>
      <c r="TBL121" s="672"/>
      <c r="TBM121" s="672"/>
      <c r="TBN121" s="672"/>
      <c r="TBO121" s="672"/>
      <c r="TBP121" s="672"/>
      <c r="TBQ121" s="672"/>
      <c r="TBR121" s="672"/>
      <c r="TBS121" s="672"/>
      <c r="TBT121" s="672"/>
      <c r="TBU121" s="672"/>
      <c r="TBV121" s="672"/>
      <c r="TBW121" s="672"/>
      <c r="TBX121" s="672"/>
      <c r="TBY121" s="672"/>
      <c r="TBZ121" s="672"/>
      <c r="TCA121" s="672"/>
      <c r="TCB121" s="672"/>
      <c r="TCC121" s="672"/>
      <c r="TCD121" s="672"/>
      <c r="TCE121" s="672"/>
      <c r="TCF121" s="672"/>
      <c r="TCG121" s="672"/>
      <c r="TCH121" s="672"/>
      <c r="TCI121" s="672"/>
      <c r="TCJ121" s="672"/>
      <c r="TCK121" s="672"/>
      <c r="TCL121" s="672"/>
      <c r="TCM121" s="672"/>
      <c r="TCN121" s="672"/>
      <c r="TCO121" s="672"/>
      <c r="TCP121" s="672"/>
      <c r="TCQ121" s="672"/>
      <c r="TCR121" s="672"/>
      <c r="TCS121" s="672"/>
      <c r="TCT121" s="672"/>
      <c r="TCU121" s="672"/>
      <c r="TCV121" s="672"/>
      <c r="TCW121" s="672"/>
      <c r="TCX121" s="672"/>
      <c r="TCY121" s="672"/>
      <c r="TCZ121" s="672"/>
      <c r="TDA121" s="672"/>
      <c r="TDB121" s="672"/>
      <c r="TDC121" s="672"/>
      <c r="TDD121" s="672"/>
      <c r="TDE121" s="672"/>
      <c r="TDF121" s="672"/>
      <c r="TDG121" s="672"/>
      <c r="TDH121" s="672"/>
      <c r="TDI121" s="672"/>
      <c r="TDJ121" s="672"/>
      <c r="TDK121" s="672"/>
      <c r="TDL121" s="672"/>
      <c r="TDM121" s="672"/>
      <c r="TDN121" s="672"/>
      <c r="TDO121" s="672"/>
      <c r="TDP121" s="672"/>
      <c r="TDQ121" s="672"/>
      <c r="TDR121" s="672"/>
      <c r="TDS121" s="672"/>
      <c r="TDT121" s="672"/>
      <c r="TDU121" s="672"/>
      <c r="TDV121" s="672"/>
      <c r="TDW121" s="672"/>
      <c r="TDX121" s="672"/>
      <c r="TDY121" s="672"/>
      <c r="TDZ121" s="672"/>
      <c r="TEA121" s="672"/>
      <c r="TEB121" s="672"/>
      <c r="TEC121" s="672"/>
      <c r="TED121" s="672"/>
      <c r="TEE121" s="672"/>
      <c r="TEF121" s="672"/>
      <c r="TEG121" s="672"/>
      <c r="TEH121" s="672"/>
      <c r="TEI121" s="672"/>
      <c r="TEJ121" s="672"/>
      <c r="TEK121" s="672"/>
      <c r="TEL121" s="672"/>
      <c r="TEM121" s="672"/>
      <c r="TEN121" s="672"/>
      <c r="TEO121" s="672"/>
      <c r="TEP121" s="672"/>
      <c r="TEQ121" s="672"/>
      <c r="TER121" s="672"/>
      <c r="TES121" s="672"/>
      <c r="TET121" s="672"/>
      <c r="TEU121" s="672"/>
      <c r="TEV121" s="672"/>
      <c r="TEW121" s="672"/>
      <c r="TEX121" s="672"/>
      <c r="TEY121" s="672"/>
      <c r="TEZ121" s="672"/>
      <c r="TFA121" s="672"/>
      <c r="TFB121" s="672"/>
      <c r="TFC121" s="672"/>
      <c r="TFD121" s="672"/>
      <c r="TFE121" s="672"/>
      <c r="TFF121" s="672"/>
      <c r="TFG121" s="672"/>
      <c r="TFH121" s="672"/>
      <c r="TFI121" s="672"/>
      <c r="TFJ121" s="672"/>
      <c r="TFK121" s="672"/>
      <c r="TFL121" s="672"/>
      <c r="TFM121" s="672"/>
      <c r="TFN121" s="672"/>
      <c r="TFO121" s="672"/>
      <c r="TFP121" s="672"/>
      <c r="TFQ121" s="672"/>
      <c r="TFR121" s="672"/>
      <c r="TFS121" s="672"/>
      <c r="TFT121" s="672"/>
      <c r="TFU121" s="672"/>
      <c r="TFV121" s="672"/>
      <c r="TFW121" s="672"/>
      <c r="TFX121" s="672"/>
      <c r="TFY121" s="672"/>
      <c r="TFZ121" s="672"/>
      <c r="TGA121" s="672"/>
      <c r="TGB121" s="672"/>
      <c r="TGC121" s="672"/>
      <c r="TGD121" s="672"/>
      <c r="TGE121" s="672"/>
      <c r="TGF121" s="672"/>
      <c r="TGG121" s="672"/>
      <c r="TGH121" s="672"/>
      <c r="TGI121" s="672"/>
      <c r="TGJ121" s="672"/>
      <c r="TGK121" s="672"/>
      <c r="TGL121" s="672"/>
      <c r="TGM121" s="672"/>
      <c r="TGN121" s="672"/>
      <c r="TGO121" s="672"/>
      <c r="TGP121" s="672"/>
      <c r="TGQ121" s="672"/>
      <c r="TGR121" s="672"/>
      <c r="TGS121" s="672"/>
      <c r="TGT121" s="672"/>
      <c r="TGU121" s="672"/>
      <c r="TGV121" s="672"/>
      <c r="TGW121" s="672"/>
      <c r="TGX121" s="672"/>
      <c r="TGY121" s="672"/>
      <c r="TGZ121" s="672"/>
      <c r="THA121" s="672"/>
      <c r="THB121" s="672"/>
      <c r="THC121" s="672"/>
      <c r="THD121" s="672"/>
      <c r="THE121" s="672"/>
      <c r="THF121" s="672"/>
      <c r="THG121" s="672"/>
      <c r="THH121" s="672"/>
      <c r="THI121" s="672"/>
      <c r="THJ121" s="672"/>
      <c r="THK121" s="672"/>
      <c r="THL121" s="672"/>
      <c r="THM121" s="672"/>
      <c r="THN121" s="672"/>
      <c r="THO121" s="672"/>
      <c r="THP121" s="672"/>
      <c r="THQ121" s="672"/>
      <c r="THR121" s="672"/>
      <c r="THS121" s="672"/>
      <c r="THT121" s="672"/>
      <c r="THU121" s="672"/>
      <c r="THV121" s="672"/>
      <c r="THW121" s="672"/>
      <c r="THX121" s="672"/>
      <c r="THY121" s="672"/>
      <c r="THZ121" s="672"/>
      <c r="TIA121" s="672"/>
      <c r="TIB121" s="672"/>
      <c r="TIC121" s="672"/>
      <c r="TID121" s="672"/>
      <c r="TIE121" s="672"/>
      <c r="TIF121" s="672"/>
      <c r="TIG121" s="672"/>
      <c r="TIH121" s="672"/>
      <c r="TII121" s="672"/>
      <c r="TIJ121" s="672"/>
      <c r="TIK121" s="672"/>
      <c r="TIL121" s="672"/>
      <c r="TIM121" s="672"/>
      <c r="TIN121" s="672"/>
      <c r="TIO121" s="672"/>
      <c r="TIP121" s="672"/>
      <c r="TIQ121" s="672"/>
      <c r="TIR121" s="672"/>
      <c r="TIS121" s="672"/>
      <c r="TIT121" s="672"/>
      <c r="TIU121" s="672"/>
      <c r="TIV121" s="672"/>
      <c r="TIW121" s="672"/>
      <c r="TIX121" s="672"/>
      <c r="TIY121" s="672"/>
      <c r="TIZ121" s="672"/>
      <c r="TJA121" s="672"/>
      <c r="TJB121" s="672"/>
      <c r="TJC121" s="672"/>
      <c r="TJD121" s="672"/>
      <c r="TJE121" s="672"/>
      <c r="TJF121" s="672"/>
      <c r="TJG121" s="672"/>
      <c r="TJH121" s="672"/>
      <c r="TJI121" s="672"/>
      <c r="TJJ121" s="672"/>
      <c r="TJK121" s="672"/>
      <c r="TJL121" s="672"/>
      <c r="TJM121" s="672"/>
      <c r="TJN121" s="672"/>
      <c r="TJO121" s="672"/>
      <c r="TJP121" s="672"/>
      <c r="TJQ121" s="672"/>
      <c r="TJR121" s="672"/>
      <c r="TJS121" s="672"/>
      <c r="TJT121" s="672"/>
      <c r="TJU121" s="672"/>
      <c r="TJV121" s="672"/>
      <c r="TJW121" s="672"/>
      <c r="TJX121" s="672"/>
      <c r="TJY121" s="672"/>
      <c r="TJZ121" s="672"/>
      <c r="TKA121" s="672"/>
      <c r="TKB121" s="672"/>
      <c r="TKC121" s="672"/>
      <c r="TKD121" s="672"/>
      <c r="TKE121" s="672"/>
      <c r="TKF121" s="672"/>
      <c r="TKG121" s="672"/>
      <c r="TKH121" s="672"/>
      <c r="TKI121" s="672"/>
      <c r="TKJ121" s="672"/>
      <c r="TKK121" s="672"/>
      <c r="TKL121" s="672"/>
      <c r="TKM121" s="672"/>
      <c r="TKN121" s="672"/>
      <c r="TKO121" s="672"/>
      <c r="TKP121" s="672"/>
      <c r="TKQ121" s="672"/>
      <c r="TKR121" s="672"/>
      <c r="TKS121" s="672"/>
      <c r="TKT121" s="672"/>
      <c r="TKU121" s="672"/>
      <c r="TKV121" s="672"/>
      <c r="TKW121" s="672"/>
      <c r="TKX121" s="672"/>
      <c r="TKY121" s="672"/>
      <c r="TKZ121" s="672"/>
      <c r="TLA121" s="672"/>
      <c r="TLB121" s="672"/>
      <c r="TLC121" s="672"/>
      <c r="TLD121" s="672"/>
      <c r="TLE121" s="672"/>
      <c r="TLF121" s="672"/>
      <c r="TLG121" s="672"/>
      <c r="TLH121" s="672"/>
      <c r="TLI121" s="672"/>
      <c r="TLJ121" s="672"/>
      <c r="TLK121" s="672"/>
      <c r="TLL121" s="672"/>
      <c r="TLM121" s="672"/>
      <c r="TLN121" s="672"/>
      <c r="TLO121" s="672"/>
      <c r="TLP121" s="672"/>
      <c r="TLQ121" s="672"/>
      <c r="TLR121" s="672"/>
      <c r="TLS121" s="672"/>
      <c r="TLT121" s="672"/>
      <c r="TLU121" s="672"/>
      <c r="TLV121" s="672"/>
      <c r="TLW121" s="672"/>
      <c r="TLX121" s="672"/>
      <c r="TLY121" s="672"/>
      <c r="TLZ121" s="672"/>
      <c r="TMA121" s="672"/>
      <c r="TMB121" s="672"/>
      <c r="TMC121" s="672"/>
      <c r="TMD121" s="672"/>
      <c r="TME121" s="672"/>
      <c r="TMF121" s="672"/>
      <c r="TMG121" s="672"/>
      <c r="TMH121" s="672"/>
      <c r="TMI121" s="672"/>
      <c r="TMJ121" s="672"/>
      <c r="TMK121" s="672"/>
      <c r="TML121" s="672"/>
      <c r="TMM121" s="672"/>
      <c r="TMN121" s="672"/>
      <c r="TMO121" s="672"/>
      <c r="TMP121" s="672"/>
      <c r="TMQ121" s="672"/>
      <c r="TMR121" s="672"/>
      <c r="TMS121" s="672"/>
      <c r="TMT121" s="672"/>
      <c r="TMU121" s="672"/>
      <c r="TMV121" s="672"/>
      <c r="TMW121" s="672"/>
      <c r="TMX121" s="672"/>
      <c r="TMY121" s="672"/>
      <c r="TMZ121" s="672"/>
      <c r="TNA121" s="672"/>
      <c r="TNB121" s="672"/>
      <c r="TNC121" s="672"/>
      <c r="TND121" s="672"/>
      <c r="TNE121" s="672"/>
      <c r="TNF121" s="672"/>
      <c r="TNG121" s="672"/>
      <c r="TNH121" s="672"/>
      <c r="TNI121" s="672"/>
      <c r="TNJ121" s="672"/>
      <c r="TNK121" s="672"/>
      <c r="TNL121" s="672"/>
      <c r="TNM121" s="672"/>
      <c r="TNN121" s="672"/>
      <c r="TNO121" s="672"/>
      <c r="TNP121" s="672"/>
      <c r="TNQ121" s="672"/>
      <c r="TNR121" s="672"/>
      <c r="TNS121" s="672"/>
      <c r="TNT121" s="672"/>
      <c r="TNU121" s="672"/>
      <c r="TNV121" s="672"/>
      <c r="TNW121" s="672"/>
      <c r="TNX121" s="672"/>
      <c r="TNY121" s="672"/>
      <c r="TNZ121" s="672"/>
      <c r="TOA121" s="672"/>
      <c r="TOB121" s="672"/>
      <c r="TOC121" s="672"/>
      <c r="TOD121" s="672"/>
      <c r="TOE121" s="672"/>
      <c r="TOF121" s="672"/>
      <c r="TOG121" s="672"/>
      <c r="TOH121" s="672"/>
      <c r="TOI121" s="672"/>
      <c r="TOJ121" s="672"/>
      <c r="TOK121" s="672"/>
      <c r="TOL121" s="672"/>
      <c r="TOM121" s="672"/>
      <c r="TON121" s="672"/>
      <c r="TOO121" s="672"/>
      <c r="TOP121" s="672"/>
      <c r="TOQ121" s="672"/>
      <c r="TOR121" s="672"/>
      <c r="TOS121" s="672"/>
      <c r="TOT121" s="672"/>
      <c r="TOU121" s="672"/>
      <c r="TOV121" s="672"/>
      <c r="TOW121" s="672"/>
      <c r="TOX121" s="672"/>
      <c r="TOY121" s="672"/>
      <c r="TOZ121" s="672"/>
      <c r="TPA121" s="672"/>
      <c r="TPB121" s="672"/>
      <c r="TPC121" s="672"/>
      <c r="TPD121" s="672"/>
      <c r="TPE121" s="672"/>
      <c r="TPF121" s="672"/>
      <c r="TPG121" s="672"/>
      <c r="TPH121" s="672"/>
      <c r="TPI121" s="672"/>
      <c r="TPJ121" s="672"/>
      <c r="TPK121" s="672"/>
      <c r="TPL121" s="672"/>
      <c r="TPM121" s="672"/>
      <c r="TPN121" s="672"/>
      <c r="TPO121" s="672"/>
      <c r="TPP121" s="672"/>
      <c r="TPQ121" s="672"/>
      <c r="TPR121" s="672"/>
      <c r="TPS121" s="672"/>
      <c r="TPT121" s="672"/>
      <c r="TPU121" s="672"/>
      <c r="TPV121" s="672"/>
      <c r="TPW121" s="672"/>
      <c r="TPX121" s="672"/>
      <c r="TPY121" s="672"/>
      <c r="TPZ121" s="672"/>
      <c r="TQA121" s="672"/>
      <c r="TQB121" s="672"/>
      <c r="TQC121" s="672"/>
      <c r="TQD121" s="672"/>
      <c r="TQE121" s="672"/>
      <c r="TQF121" s="672"/>
      <c r="TQG121" s="672"/>
      <c r="TQH121" s="672"/>
      <c r="TQI121" s="672"/>
      <c r="TQJ121" s="672"/>
      <c r="TQK121" s="672"/>
      <c r="TQL121" s="672"/>
      <c r="TQM121" s="672"/>
      <c r="TQN121" s="672"/>
      <c r="TQO121" s="672"/>
      <c r="TQP121" s="672"/>
      <c r="TQQ121" s="672"/>
      <c r="TQR121" s="672"/>
      <c r="TQS121" s="672"/>
      <c r="TQT121" s="672"/>
      <c r="TQU121" s="672"/>
      <c r="TQV121" s="672"/>
      <c r="TQW121" s="672"/>
      <c r="TQX121" s="672"/>
      <c r="TQY121" s="672"/>
      <c r="TQZ121" s="672"/>
      <c r="TRA121" s="672"/>
      <c r="TRB121" s="672"/>
      <c r="TRC121" s="672"/>
      <c r="TRD121" s="672"/>
      <c r="TRE121" s="672"/>
      <c r="TRF121" s="672"/>
      <c r="TRG121" s="672"/>
      <c r="TRH121" s="672"/>
      <c r="TRI121" s="672"/>
      <c r="TRJ121" s="672"/>
      <c r="TRK121" s="672"/>
      <c r="TRL121" s="672"/>
      <c r="TRM121" s="672"/>
      <c r="TRN121" s="672"/>
      <c r="TRO121" s="672"/>
      <c r="TRP121" s="672"/>
      <c r="TRQ121" s="672"/>
      <c r="TRR121" s="672"/>
      <c r="TRS121" s="672"/>
      <c r="TRT121" s="672"/>
      <c r="TRU121" s="672"/>
      <c r="TRV121" s="672"/>
      <c r="TRW121" s="672"/>
      <c r="TRX121" s="672"/>
      <c r="TRY121" s="672"/>
      <c r="TRZ121" s="672"/>
      <c r="TSA121" s="672"/>
      <c r="TSB121" s="672"/>
      <c r="TSC121" s="672"/>
      <c r="TSD121" s="672"/>
      <c r="TSE121" s="672"/>
      <c r="TSF121" s="672"/>
      <c r="TSG121" s="672"/>
      <c r="TSH121" s="672"/>
      <c r="TSI121" s="672"/>
      <c r="TSJ121" s="672"/>
      <c r="TSK121" s="672"/>
      <c r="TSL121" s="672"/>
      <c r="TSM121" s="672"/>
      <c r="TSN121" s="672"/>
      <c r="TSO121" s="672"/>
      <c r="TSP121" s="672"/>
      <c r="TSQ121" s="672"/>
      <c r="TSR121" s="672"/>
      <c r="TSS121" s="672"/>
      <c r="TST121" s="672"/>
      <c r="TSU121" s="672"/>
      <c r="TSV121" s="672"/>
      <c r="TSW121" s="672"/>
      <c r="TSX121" s="672"/>
      <c r="TSY121" s="672"/>
      <c r="TSZ121" s="672"/>
      <c r="TTA121" s="672"/>
      <c r="TTB121" s="672"/>
      <c r="TTC121" s="672"/>
      <c r="TTD121" s="672"/>
      <c r="TTE121" s="672"/>
      <c r="TTF121" s="672"/>
      <c r="TTG121" s="672"/>
      <c r="TTH121" s="672"/>
      <c r="TTI121" s="672"/>
      <c r="TTJ121" s="672"/>
      <c r="TTK121" s="672"/>
      <c r="TTL121" s="672"/>
      <c r="TTM121" s="672"/>
      <c r="TTN121" s="672"/>
      <c r="TTO121" s="672"/>
      <c r="TTP121" s="672"/>
      <c r="TTQ121" s="672"/>
      <c r="TTR121" s="672"/>
      <c r="TTS121" s="672"/>
      <c r="TTT121" s="672"/>
      <c r="TTU121" s="672"/>
      <c r="TTV121" s="672"/>
      <c r="TTW121" s="672"/>
      <c r="TTX121" s="672"/>
      <c r="TTY121" s="672"/>
      <c r="TTZ121" s="672"/>
      <c r="TUA121" s="672"/>
      <c r="TUB121" s="672"/>
      <c r="TUC121" s="672"/>
      <c r="TUD121" s="672"/>
      <c r="TUE121" s="672"/>
      <c r="TUF121" s="672"/>
      <c r="TUG121" s="672"/>
      <c r="TUH121" s="672"/>
      <c r="TUI121" s="672"/>
      <c r="TUJ121" s="672"/>
      <c r="TUK121" s="672"/>
      <c r="TUL121" s="672"/>
      <c r="TUM121" s="672"/>
      <c r="TUN121" s="672"/>
      <c r="TUO121" s="672"/>
      <c r="TUP121" s="672"/>
      <c r="TUQ121" s="672"/>
      <c r="TUR121" s="672"/>
      <c r="TUS121" s="672"/>
      <c r="TUT121" s="672"/>
      <c r="TUU121" s="672"/>
      <c r="TUV121" s="672"/>
      <c r="TUW121" s="672"/>
      <c r="TUX121" s="672"/>
      <c r="TUY121" s="672"/>
      <c r="TUZ121" s="672"/>
      <c r="TVA121" s="672"/>
      <c r="TVB121" s="672"/>
      <c r="TVC121" s="672"/>
      <c r="TVD121" s="672"/>
      <c r="TVE121" s="672"/>
      <c r="TVF121" s="672"/>
      <c r="TVG121" s="672"/>
      <c r="TVH121" s="672"/>
      <c r="TVI121" s="672"/>
      <c r="TVJ121" s="672"/>
      <c r="TVK121" s="672"/>
      <c r="TVL121" s="672"/>
      <c r="TVM121" s="672"/>
      <c r="TVN121" s="672"/>
      <c r="TVO121" s="672"/>
      <c r="TVP121" s="672"/>
      <c r="TVQ121" s="672"/>
      <c r="TVR121" s="672"/>
      <c r="TVS121" s="672"/>
      <c r="TVT121" s="672"/>
      <c r="TVU121" s="672"/>
      <c r="TVV121" s="672"/>
      <c r="TVW121" s="672"/>
      <c r="TVX121" s="672"/>
      <c r="TVY121" s="672"/>
      <c r="TVZ121" s="672"/>
      <c r="TWA121" s="672"/>
      <c r="TWB121" s="672"/>
      <c r="TWC121" s="672"/>
      <c r="TWD121" s="672"/>
      <c r="TWE121" s="672"/>
      <c r="TWF121" s="672"/>
      <c r="TWG121" s="672"/>
      <c r="TWH121" s="672"/>
      <c r="TWI121" s="672"/>
      <c r="TWJ121" s="672"/>
      <c r="TWK121" s="672"/>
      <c r="TWL121" s="672"/>
      <c r="TWM121" s="672"/>
      <c r="TWN121" s="672"/>
      <c r="TWO121" s="672"/>
      <c r="TWP121" s="672"/>
      <c r="TWQ121" s="672"/>
      <c r="TWR121" s="672"/>
      <c r="TWS121" s="672"/>
      <c r="TWT121" s="672"/>
      <c r="TWU121" s="672"/>
      <c r="TWV121" s="672"/>
      <c r="TWW121" s="672"/>
      <c r="TWX121" s="672"/>
      <c r="TWY121" s="672"/>
      <c r="TWZ121" s="672"/>
      <c r="TXA121" s="672"/>
      <c r="TXB121" s="672"/>
      <c r="TXC121" s="672"/>
      <c r="TXD121" s="672"/>
      <c r="TXE121" s="672"/>
      <c r="TXF121" s="672"/>
      <c r="TXG121" s="672"/>
      <c r="TXH121" s="672"/>
      <c r="TXI121" s="672"/>
      <c r="TXJ121" s="672"/>
      <c r="TXK121" s="672"/>
      <c r="TXL121" s="672"/>
      <c r="TXM121" s="672"/>
      <c r="TXN121" s="672"/>
      <c r="TXO121" s="672"/>
      <c r="TXP121" s="672"/>
      <c r="TXQ121" s="672"/>
      <c r="TXR121" s="672"/>
      <c r="TXS121" s="672"/>
      <c r="TXT121" s="672"/>
      <c r="TXU121" s="672"/>
      <c r="TXV121" s="672"/>
      <c r="TXW121" s="672"/>
      <c r="TXX121" s="672"/>
      <c r="TXY121" s="672"/>
      <c r="TXZ121" s="672"/>
      <c r="TYA121" s="672"/>
      <c r="TYB121" s="672"/>
      <c r="TYC121" s="672"/>
      <c r="TYD121" s="672"/>
      <c r="TYE121" s="672"/>
      <c r="TYF121" s="672"/>
      <c r="TYG121" s="672"/>
      <c r="TYH121" s="672"/>
      <c r="TYI121" s="672"/>
      <c r="TYJ121" s="672"/>
      <c r="TYK121" s="672"/>
      <c r="TYL121" s="672"/>
      <c r="TYM121" s="672"/>
      <c r="TYN121" s="672"/>
      <c r="TYO121" s="672"/>
      <c r="TYP121" s="672"/>
      <c r="TYQ121" s="672"/>
      <c r="TYR121" s="672"/>
      <c r="TYS121" s="672"/>
      <c r="TYT121" s="672"/>
      <c r="TYU121" s="672"/>
      <c r="TYV121" s="672"/>
      <c r="TYW121" s="672"/>
      <c r="TYX121" s="672"/>
      <c r="TYY121" s="672"/>
      <c r="TYZ121" s="672"/>
      <c r="TZA121" s="672"/>
      <c r="TZB121" s="672"/>
      <c r="TZC121" s="672"/>
      <c r="TZD121" s="672"/>
      <c r="TZE121" s="672"/>
      <c r="TZF121" s="672"/>
      <c r="TZG121" s="672"/>
      <c r="TZH121" s="672"/>
      <c r="TZI121" s="672"/>
      <c r="TZJ121" s="672"/>
      <c r="TZK121" s="672"/>
      <c r="TZL121" s="672"/>
      <c r="TZM121" s="672"/>
      <c r="TZN121" s="672"/>
      <c r="TZO121" s="672"/>
      <c r="TZP121" s="672"/>
      <c r="TZQ121" s="672"/>
      <c r="TZR121" s="672"/>
      <c r="TZS121" s="672"/>
      <c r="TZT121" s="672"/>
      <c r="TZU121" s="672"/>
      <c r="TZV121" s="672"/>
      <c r="TZW121" s="672"/>
      <c r="TZX121" s="672"/>
      <c r="TZY121" s="672"/>
      <c r="TZZ121" s="672"/>
      <c r="UAA121" s="672"/>
      <c r="UAB121" s="672"/>
      <c r="UAC121" s="672"/>
      <c r="UAD121" s="672"/>
      <c r="UAE121" s="672"/>
      <c r="UAF121" s="672"/>
      <c r="UAG121" s="672"/>
      <c r="UAH121" s="672"/>
      <c r="UAI121" s="672"/>
      <c r="UAJ121" s="672"/>
      <c r="UAK121" s="672"/>
      <c r="UAL121" s="672"/>
      <c r="UAM121" s="672"/>
      <c r="UAN121" s="672"/>
      <c r="UAO121" s="672"/>
      <c r="UAP121" s="672"/>
      <c r="UAQ121" s="672"/>
      <c r="UAR121" s="672"/>
      <c r="UAS121" s="672"/>
      <c r="UAT121" s="672"/>
      <c r="UAU121" s="672"/>
      <c r="UAV121" s="672"/>
      <c r="UAW121" s="672"/>
      <c r="UAX121" s="672"/>
      <c r="UAY121" s="672"/>
      <c r="UAZ121" s="672"/>
      <c r="UBA121" s="672"/>
      <c r="UBB121" s="672"/>
      <c r="UBC121" s="672"/>
      <c r="UBD121" s="672"/>
      <c r="UBE121" s="672"/>
      <c r="UBF121" s="672"/>
      <c r="UBG121" s="672"/>
      <c r="UBH121" s="672"/>
      <c r="UBI121" s="672"/>
      <c r="UBJ121" s="672"/>
      <c r="UBK121" s="672"/>
      <c r="UBL121" s="672"/>
      <c r="UBM121" s="672"/>
      <c r="UBN121" s="672"/>
      <c r="UBO121" s="672"/>
      <c r="UBP121" s="672"/>
      <c r="UBQ121" s="672"/>
      <c r="UBR121" s="672"/>
      <c r="UBS121" s="672"/>
      <c r="UBT121" s="672"/>
      <c r="UBU121" s="672"/>
      <c r="UBV121" s="672"/>
      <c r="UBW121" s="672"/>
      <c r="UBX121" s="672"/>
      <c r="UBY121" s="672"/>
      <c r="UBZ121" s="672"/>
      <c r="UCA121" s="672"/>
      <c r="UCB121" s="672"/>
      <c r="UCC121" s="672"/>
      <c r="UCD121" s="672"/>
      <c r="UCE121" s="672"/>
      <c r="UCF121" s="672"/>
      <c r="UCG121" s="672"/>
      <c r="UCH121" s="672"/>
      <c r="UCI121" s="672"/>
      <c r="UCJ121" s="672"/>
      <c r="UCK121" s="672"/>
      <c r="UCL121" s="672"/>
      <c r="UCM121" s="672"/>
      <c r="UCN121" s="672"/>
      <c r="UCO121" s="672"/>
      <c r="UCP121" s="672"/>
      <c r="UCQ121" s="672"/>
      <c r="UCR121" s="672"/>
      <c r="UCS121" s="672"/>
      <c r="UCT121" s="672"/>
      <c r="UCU121" s="672"/>
      <c r="UCV121" s="672"/>
      <c r="UCW121" s="672"/>
      <c r="UCX121" s="672"/>
      <c r="UCY121" s="672"/>
      <c r="UCZ121" s="672"/>
      <c r="UDA121" s="672"/>
      <c r="UDB121" s="672"/>
      <c r="UDC121" s="672"/>
      <c r="UDD121" s="672"/>
      <c r="UDE121" s="672"/>
      <c r="UDF121" s="672"/>
      <c r="UDG121" s="672"/>
      <c r="UDH121" s="672"/>
      <c r="UDI121" s="672"/>
      <c r="UDJ121" s="672"/>
      <c r="UDK121" s="672"/>
      <c r="UDL121" s="672"/>
      <c r="UDM121" s="672"/>
      <c r="UDN121" s="672"/>
      <c r="UDO121" s="672"/>
      <c r="UDP121" s="672"/>
      <c r="UDQ121" s="672"/>
      <c r="UDR121" s="672"/>
      <c r="UDS121" s="672"/>
      <c r="UDT121" s="672"/>
      <c r="UDU121" s="672"/>
      <c r="UDV121" s="672"/>
      <c r="UDW121" s="672"/>
      <c r="UDX121" s="672"/>
      <c r="UDY121" s="672"/>
      <c r="UDZ121" s="672"/>
      <c r="UEA121" s="672"/>
      <c r="UEB121" s="672"/>
      <c r="UEC121" s="672"/>
      <c r="UED121" s="672"/>
      <c r="UEE121" s="672"/>
      <c r="UEF121" s="672"/>
      <c r="UEG121" s="672"/>
      <c r="UEH121" s="672"/>
      <c r="UEI121" s="672"/>
      <c r="UEJ121" s="672"/>
      <c r="UEK121" s="672"/>
      <c r="UEL121" s="672"/>
      <c r="UEM121" s="672"/>
      <c r="UEN121" s="672"/>
      <c r="UEO121" s="672"/>
      <c r="UEP121" s="672"/>
      <c r="UEQ121" s="672"/>
      <c r="UER121" s="672"/>
      <c r="UES121" s="672"/>
      <c r="UET121" s="672"/>
      <c r="UEU121" s="672"/>
      <c r="UEV121" s="672"/>
      <c r="UEW121" s="672"/>
      <c r="UEX121" s="672"/>
      <c r="UEY121" s="672"/>
      <c r="UEZ121" s="672"/>
      <c r="UFA121" s="672"/>
      <c r="UFB121" s="672"/>
      <c r="UFC121" s="672"/>
      <c r="UFD121" s="672"/>
      <c r="UFE121" s="672"/>
      <c r="UFF121" s="672"/>
      <c r="UFG121" s="672"/>
      <c r="UFH121" s="672"/>
      <c r="UFI121" s="672"/>
      <c r="UFJ121" s="672"/>
      <c r="UFK121" s="672"/>
      <c r="UFL121" s="672"/>
      <c r="UFM121" s="672"/>
      <c r="UFN121" s="672"/>
      <c r="UFO121" s="672"/>
      <c r="UFP121" s="672"/>
      <c r="UFQ121" s="672"/>
      <c r="UFR121" s="672"/>
      <c r="UFS121" s="672"/>
      <c r="UFT121" s="672"/>
      <c r="UFU121" s="672"/>
      <c r="UFV121" s="672"/>
      <c r="UFW121" s="672"/>
      <c r="UFX121" s="672"/>
      <c r="UFY121" s="672"/>
      <c r="UFZ121" s="672"/>
      <c r="UGA121" s="672"/>
      <c r="UGB121" s="672"/>
      <c r="UGC121" s="672"/>
      <c r="UGD121" s="672"/>
      <c r="UGE121" s="672"/>
      <c r="UGF121" s="672"/>
      <c r="UGG121" s="672"/>
      <c r="UGH121" s="672"/>
      <c r="UGI121" s="672"/>
      <c r="UGJ121" s="672"/>
      <c r="UGK121" s="672"/>
      <c r="UGL121" s="672"/>
      <c r="UGM121" s="672"/>
      <c r="UGN121" s="672"/>
      <c r="UGO121" s="672"/>
      <c r="UGP121" s="672"/>
      <c r="UGQ121" s="672"/>
      <c r="UGR121" s="672"/>
      <c r="UGS121" s="672"/>
      <c r="UGT121" s="672"/>
      <c r="UGU121" s="672"/>
      <c r="UGV121" s="672"/>
      <c r="UGW121" s="672"/>
      <c r="UGX121" s="672"/>
      <c r="UGY121" s="672"/>
      <c r="UGZ121" s="672"/>
      <c r="UHA121" s="672"/>
      <c r="UHB121" s="672"/>
      <c r="UHC121" s="672"/>
      <c r="UHD121" s="672"/>
      <c r="UHE121" s="672"/>
      <c r="UHF121" s="672"/>
      <c r="UHG121" s="672"/>
      <c r="UHH121" s="672"/>
      <c r="UHI121" s="672"/>
      <c r="UHJ121" s="672"/>
      <c r="UHK121" s="672"/>
      <c r="UHL121" s="672"/>
      <c r="UHM121" s="672"/>
      <c r="UHN121" s="672"/>
      <c r="UHO121" s="672"/>
      <c r="UHP121" s="672"/>
      <c r="UHQ121" s="672"/>
      <c r="UHR121" s="672"/>
      <c r="UHS121" s="672"/>
      <c r="UHT121" s="672"/>
      <c r="UHU121" s="672"/>
      <c r="UHV121" s="672"/>
      <c r="UHW121" s="672"/>
      <c r="UHX121" s="672"/>
      <c r="UHY121" s="672"/>
      <c r="UHZ121" s="672"/>
      <c r="UIA121" s="672"/>
      <c r="UIB121" s="672"/>
      <c r="UIC121" s="672"/>
      <c r="UID121" s="672"/>
      <c r="UIE121" s="672"/>
      <c r="UIF121" s="672"/>
      <c r="UIG121" s="672"/>
      <c r="UIH121" s="672"/>
      <c r="UII121" s="672"/>
      <c r="UIJ121" s="672"/>
      <c r="UIK121" s="672"/>
      <c r="UIL121" s="672"/>
      <c r="UIM121" s="672"/>
      <c r="UIN121" s="672"/>
      <c r="UIO121" s="672"/>
      <c r="UIP121" s="672"/>
      <c r="UIQ121" s="672"/>
      <c r="UIR121" s="672"/>
      <c r="UIS121" s="672"/>
      <c r="UIT121" s="672"/>
      <c r="UIU121" s="672"/>
      <c r="UIV121" s="672"/>
      <c r="UIW121" s="672"/>
      <c r="UIX121" s="672"/>
      <c r="UIY121" s="672"/>
      <c r="UIZ121" s="672"/>
      <c r="UJA121" s="672"/>
      <c r="UJB121" s="672"/>
      <c r="UJC121" s="672"/>
      <c r="UJD121" s="672"/>
      <c r="UJE121" s="672"/>
      <c r="UJF121" s="672"/>
      <c r="UJG121" s="672"/>
      <c r="UJH121" s="672"/>
      <c r="UJI121" s="672"/>
      <c r="UJJ121" s="672"/>
      <c r="UJK121" s="672"/>
      <c r="UJL121" s="672"/>
      <c r="UJM121" s="672"/>
      <c r="UJN121" s="672"/>
      <c r="UJO121" s="672"/>
      <c r="UJP121" s="672"/>
      <c r="UJQ121" s="672"/>
      <c r="UJR121" s="672"/>
      <c r="UJS121" s="672"/>
      <c r="UJT121" s="672"/>
      <c r="UJU121" s="672"/>
      <c r="UJV121" s="672"/>
      <c r="UJW121" s="672"/>
      <c r="UJX121" s="672"/>
      <c r="UJY121" s="672"/>
      <c r="UJZ121" s="672"/>
      <c r="UKA121" s="672"/>
      <c r="UKB121" s="672"/>
      <c r="UKC121" s="672"/>
      <c r="UKD121" s="672"/>
      <c r="UKE121" s="672"/>
      <c r="UKF121" s="672"/>
      <c r="UKG121" s="672"/>
      <c r="UKH121" s="672"/>
      <c r="UKI121" s="672"/>
      <c r="UKJ121" s="672"/>
      <c r="UKK121" s="672"/>
      <c r="UKL121" s="672"/>
      <c r="UKM121" s="672"/>
      <c r="UKN121" s="672"/>
      <c r="UKO121" s="672"/>
      <c r="UKP121" s="672"/>
      <c r="UKQ121" s="672"/>
      <c r="UKR121" s="672"/>
      <c r="UKS121" s="672"/>
      <c r="UKT121" s="672"/>
      <c r="UKU121" s="672"/>
      <c r="UKV121" s="672"/>
      <c r="UKW121" s="672"/>
      <c r="UKX121" s="672"/>
      <c r="UKY121" s="672"/>
      <c r="UKZ121" s="672"/>
      <c r="ULA121" s="672"/>
      <c r="ULB121" s="672"/>
      <c r="ULC121" s="672"/>
      <c r="ULD121" s="672"/>
      <c r="ULE121" s="672"/>
      <c r="ULF121" s="672"/>
      <c r="ULG121" s="672"/>
      <c r="ULH121" s="672"/>
      <c r="ULI121" s="672"/>
      <c r="ULJ121" s="672"/>
      <c r="ULK121" s="672"/>
      <c r="ULL121" s="672"/>
      <c r="ULM121" s="672"/>
      <c r="ULN121" s="672"/>
      <c r="ULO121" s="672"/>
      <c r="ULP121" s="672"/>
      <c r="ULQ121" s="672"/>
      <c r="ULR121" s="672"/>
      <c r="ULS121" s="672"/>
      <c r="ULT121" s="672"/>
      <c r="ULU121" s="672"/>
      <c r="ULV121" s="672"/>
      <c r="ULW121" s="672"/>
      <c r="ULX121" s="672"/>
      <c r="ULY121" s="672"/>
      <c r="ULZ121" s="672"/>
      <c r="UMA121" s="672"/>
      <c r="UMB121" s="672"/>
      <c r="UMC121" s="672"/>
      <c r="UMD121" s="672"/>
      <c r="UME121" s="672"/>
      <c r="UMF121" s="672"/>
      <c r="UMG121" s="672"/>
      <c r="UMH121" s="672"/>
      <c r="UMI121" s="672"/>
      <c r="UMJ121" s="672"/>
      <c r="UMK121" s="672"/>
      <c r="UML121" s="672"/>
      <c r="UMM121" s="672"/>
      <c r="UMN121" s="672"/>
      <c r="UMO121" s="672"/>
      <c r="UMP121" s="672"/>
      <c r="UMQ121" s="672"/>
      <c r="UMR121" s="672"/>
      <c r="UMS121" s="672"/>
      <c r="UMT121" s="672"/>
      <c r="UMU121" s="672"/>
      <c r="UMV121" s="672"/>
      <c r="UMW121" s="672"/>
      <c r="UMX121" s="672"/>
      <c r="UMY121" s="672"/>
      <c r="UMZ121" s="672"/>
      <c r="UNA121" s="672"/>
      <c r="UNB121" s="672"/>
      <c r="UNC121" s="672"/>
      <c r="UND121" s="672"/>
      <c r="UNE121" s="672"/>
      <c r="UNF121" s="672"/>
      <c r="UNG121" s="672"/>
      <c r="UNH121" s="672"/>
      <c r="UNI121" s="672"/>
      <c r="UNJ121" s="672"/>
      <c r="UNK121" s="672"/>
      <c r="UNL121" s="672"/>
      <c r="UNM121" s="672"/>
      <c r="UNN121" s="672"/>
      <c r="UNO121" s="672"/>
      <c r="UNP121" s="672"/>
      <c r="UNQ121" s="672"/>
      <c r="UNR121" s="672"/>
      <c r="UNS121" s="672"/>
      <c r="UNT121" s="672"/>
      <c r="UNU121" s="672"/>
      <c r="UNV121" s="672"/>
      <c r="UNW121" s="672"/>
      <c r="UNX121" s="672"/>
      <c r="UNY121" s="672"/>
      <c r="UNZ121" s="672"/>
      <c r="UOA121" s="672"/>
      <c r="UOB121" s="672"/>
      <c r="UOC121" s="672"/>
      <c r="UOD121" s="672"/>
      <c r="UOE121" s="672"/>
      <c r="UOF121" s="672"/>
      <c r="UOG121" s="672"/>
      <c r="UOH121" s="672"/>
      <c r="UOI121" s="672"/>
      <c r="UOJ121" s="672"/>
      <c r="UOK121" s="672"/>
      <c r="UOL121" s="672"/>
      <c r="UOM121" s="672"/>
      <c r="UON121" s="672"/>
      <c r="UOO121" s="672"/>
      <c r="UOP121" s="672"/>
      <c r="UOQ121" s="672"/>
      <c r="UOR121" s="672"/>
      <c r="UOS121" s="672"/>
      <c r="UOT121" s="672"/>
      <c r="UOU121" s="672"/>
      <c r="UOV121" s="672"/>
      <c r="UOW121" s="672"/>
      <c r="UOX121" s="672"/>
      <c r="UOY121" s="672"/>
      <c r="UOZ121" s="672"/>
      <c r="UPA121" s="672"/>
      <c r="UPB121" s="672"/>
      <c r="UPC121" s="672"/>
      <c r="UPD121" s="672"/>
      <c r="UPE121" s="672"/>
      <c r="UPF121" s="672"/>
      <c r="UPG121" s="672"/>
      <c r="UPH121" s="672"/>
      <c r="UPI121" s="672"/>
      <c r="UPJ121" s="672"/>
      <c r="UPK121" s="672"/>
      <c r="UPL121" s="672"/>
      <c r="UPM121" s="672"/>
      <c r="UPN121" s="672"/>
      <c r="UPO121" s="672"/>
      <c r="UPP121" s="672"/>
      <c r="UPQ121" s="672"/>
      <c r="UPR121" s="672"/>
      <c r="UPS121" s="672"/>
      <c r="UPT121" s="672"/>
      <c r="UPU121" s="672"/>
      <c r="UPV121" s="672"/>
      <c r="UPW121" s="672"/>
      <c r="UPX121" s="672"/>
      <c r="UPY121" s="672"/>
      <c r="UPZ121" s="672"/>
      <c r="UQA121" s="672"/>
      <c r="UQB121" s="672"/>
      <c r="UQC121" s="672"/>
      <c r="UQD121" s="672"/>
      <c r="UQE121" s="672"/>
      <c r="UQF121" s="672"/>
      <c r="UQG121" s="672"/>
      <c r="UQH121" s="672"/>
      <c r="UQI121" s="672"/>
      <c r="UQJ121" s="672"/>
      <c r="UQK121" s="672"/>
      <c r="UQL121" s="672"/>
      <c r="UQM121" s="672"/>
      <c r="UQN121" s="672"/>
      <c r="UQO121" s="672"/>
      <c r="UQP121" s="672"/>
      <c r="UQQ121" s="672"/>
      <c r="UQR121" s="672"/>
      <c r="UQS121" s="672"/>
      <c r="UQT121" s="672"/>
      <c r="UQU121" s="672"/>
      <c r="UQV121" s="672"/>
      <c r="UQW121" s="672"/>
      <c r="UQX121" s="672"/>
      <c r="UQY121" s="672"/>
      <c r="UQZ121" s="672"/>
      <c r="URA121" s="672"/>
      <c r="URB121" s="672"/>
      <c r="URC121" s="672"/>
      <c r="URD121" s="672"/>
      <c r="URE121" s="672"/>
      <c r="URF121" s="672"/>
      <c r="URG121" s="672"/>
      <c r="URH121" s="672"/>
      <c r="URI121" s="672"/>
      <c r="URJ121" s="672"/>
      <c r="URK121" s="672"/>
      <c r="URL121" s="672"/>
      <c r="URM121" s="672"/>
      <c r="URN121" s="672"/>
      <c r="URO121" s="672"/>
      <c r="URP121" s="672"/>
      <c r="URQ121" s="672"/>
      <c r="URR121" s="672"/>
      <c r="URS121" s="672"/>
      <c r="URT121" s="672"/>
      <c r="URU121" s="672"/>
      <c r="URV121" s="672"/>
      <c r="URW121" s="672"/>
      <c r="URX121" s="672"/>
      <c r="URY121" s="672"/>
      <c r="URZ121" s="672"/>
      <c r="USA121" s="672"/>
      <c r="USB121" s="672"/>
      <c r="USC121" s="672"/>
      <c r="USD121" s="672"/>
      <c r="USE121" s="672"/>
      <c r="USF121" s="672"/>
      <c r="USG121" s="672"/>
      <c r="USH121" s="672"/>
      <c r="USI121" s="672"/>
      <c r="USJ121" s="672"/>
      <c r="USK121" s="672"/>
      <c r="USL121" s="672"/>
      <c r="USM121" s="672"/>
      <c r="USN121" s="672"/>
      <c r="USO121" s="672"/>
      <c r="USP121" s="672"/>
      <c r="USQ121" s="672"/>
      <c r="USR121" s="672"/>
      <c r="USS121" s="672"/>
      <c r="UST121" s="672"/>
      <c r="USU121" s="672"/>
      <c r="USV121" s="672"/>
      <c r="USW121" s="672"/>
      <c r="USX121" s="672"/>
      <c r="USY121" s="672"/>
      <c r="USZ121" s="672"/>
      <c r="UTA121" s="672"/>
      <c r="UTB121" s="672"/>
      <c r="UTC121" s="672"/>
      <c r="UTD121" s="672"/>
      <c r="UTE121" s="672"/>
      <c r="UTF121" s="672"/>
      <c r="UTG121" s="672"/>
      <c r="UTH121" s="672"/>
      <c r="UTI121" s="672"/>
      <c r="UTJ121" s="672"/>
      <c r="UTK121" s="672"/>
      <c r="UTL121" s="672"/>
      <c r="UTM121" s="672"/>
      <c r="UTN121" s="672"/>
      <c r="UTO121" s="672"/>
      <c r="UTP121" s="672"/>
      <c r="UTQ121" s="672"/>
      <c r="UTR121" s="672"/>
      <c r="UTS121" s="672"/>
      <c r="UTT121" s="672"/>
      <c r="UTU121" s="672"/>
      <c r="UTV121" s="672"/>
      <c r="UTW121" s="672"/>
      <c r="UTX121" s="672"/>
      <c r="UTY121" s="672"/>
      <c r="UTZ121" s="672"/>
      <c r="UUA121" s="672"/>
      <c r="UUB121" s="672"/>
      <c r="UUC121" s="672"/>
      <c r="UUD121" s="672"/>
      <c r="UUE121" s="672"/>
      <c r="UUF121" s="672"/>
      <c r="UUG121" s="672"/>
      <c r="UUH121" s="672"/>
      <c r="UUI121" s="672"/>
      <c r="UUJ121" s="672"/>
      <c r="UUK121" s="672"/>
      <c r="UUL121" s="672"/>
      <c r="UUM121" s="672"/>
      <c r="UUN121" s="672"/>
      <c r="UUO121" s="672"/>
      <c r="UUP121" s="672"/>
      <c r="UUQ121" s="672"/>
      <c r="UUR121" s="672"/>
      <c r="UUS121" s="672"/>
      <c r="UUT121" s="672"/>
      <c r="UUU121" s="672"/>
      <c r="UUV121" s="672"/>
      <c r="UUW121" s="672"/>
      <c r="UUX121" s="672"/>
      <c r="UUY121" s="672"/>
      <c r="UUZ121" s="672"/>
      <c r="UVA121" s="672"/>
      <c r="UVB121" s="672"/>
      <c r="UVC121" s="672"/>
      <c r="UVD121" s="672"/>
      <c r="UVE121" s="672"/>
      <c r="UVF121" s="672"/>
      <c r="UVG121" s="672"/>
      <c r="UVH121" s="672"/>
      <c r="UVI121" s="672"/>
      <c r="UVJ121" s="672"/>
      <c r="UVK121" s="672"/>
      <c r="UVL121" s="672"/>
      <c r="UVM121" s="672"/>
      <c r="UVN121" s="672"/>
      <c r="UVO121" s="672"/>
      <c r="UVP121" s="672"/>
      <c r="UVQ121" s="672"/>
      <c r="UVR121" s="672"/>
      <c r="UVS121" s="672"/>
      <c r="UVT121" s="672"/>
      <c r="UVU121" s="672"/>
      <c r="UVV121" s="672"/>
      <c r="UVW121" s="672"/>
      <c r="UVX121" s="672"/>
      <c r="UVY121" s="672"/>
      <c r="UVZ121" s="672"/>
      <c r="UWA121" s="672"/>
      <c r="UWB121" s="672"/>
      <c r="UWC121" s="672"/>
      <c r="UWD121" s="672"/>
      <c r="UWE121" s="672"/>
      <c r="UWF121" s="672"/>
      <c r="UWG121" s="672"/>
      <c r="UWH121" s="672"/>
      <c r="UWI121" s="672"/>
      <c r="UWJ121" s="672"/>
      <c r="UWK121" s="672"/>
      <c r="UWL121" s="672"/>
      <c r="UWM121" s="672"/>
      <c r="UWN121" s="672"/>
      <c r="UWO121" s="672"/>
      <c r="UWP121" s="672"/>
      <c r="UWQ121" s="672"/>
      <c r="UWR121" s="672"/>
      <c r="UWS121" s="672"/>
      <c r="UWT121" s="672"/>
      <c r="UWU121" s="672"/>
      <c r="UWV121" s="672"/>
      <c r="UWW121" s="672"/>
      <c r="UWX121" s="672"/>
      <c r="UWY121" s="672"/>
      <c r="UWZ121" s="672"/>
      <c r="UXA121" s="672"/>
      <c r="UXB121" s="672"/>
      <c r="UXC121" s="672"/>
      <c r="UXD121" s="672"/>
      <c r="UXE121" s="672"/>
      <c r="UXF121" s="672"/>
      <c r="UXG121" s="672"/>
      <c r="UXH121" s="672"/>
      <c r="UXI121" s="672"/>
      <c r="UXJ121" s="672"/>
      <c r="UXK121" s="672"/>
      <c r="UXL121" s="672"/>
      <c r="UXM121" s="672"/>
      <c r="UXN121" s="672"/>
      <c r="UXO121" s="672"/>
      <c r="UXP121" s="672"/>
      <c r="UXQ121" s="672"/>
      <c r="UXR121" s="672"/>
      <c r="UXS121" s="672"/>
      <c r="UXT121" s="672"/>
      <c r="UXU121" s="672"/>
      <c r="UXV121" s="672"/>
      <c r="UXW121" s="672"/>
      <c r="UXX121" s="672"/>
      <c r="UXY121" s="672"/>
      <c r="UXZ121" s="672"/>
      <c r="UYA121" s="672"/>
      <c r="UYB121" s="672"/>
      <c r="UYC121" s="672"/>
      <c r="UYD121" s="672"/>
      <c r="UYE121" s="672"/>
      <c r="UYF121" s="672"/>
      <c r="UYG121" s="672"/>
      <c r="UYH121" s="672"/>
      <c r="UYI121" s="672"/>
      <c r="UYJ121" s="672"/>
      <c r="UYK121" s="672"/>
      <c r="UYL121" s="672"/>
      <c r="UYM121" s="672"/>
      <c r="UYN121" s="672"/>
      <c r="UYO121" s="672"/>
      <c r="UYP121" s="672"/>
      <c r="UYQ121" s="672"/>
      <c r="UYR121" s="672"/>
      <c r="UYS121" s="672"/>
      <c r="UYT121" s="672"/>
      <c r="UYU121" s="672"/>
      <c r="UYV121" s="672"/>
      <c r="UYW121" s="672"/>
      <c r="UYX121" s="672"/>
      <c r="UYY121" s="672"/>
      <c r="UYZ121" s="672"/>
      <c r="UZA121" s="672"/>
      <c r="UZB121" s="672"/>
      <c r="UZC121" s="672"/>
      <c r="UZD121" s="672"/>
      <c r="UZE121" s="672"/>
      <c r="UZF121" s="672"/>
      <c r="UZG121" s="672"/>
      <c r="UZH121" s="672"/>
      <c r="UZI121" s="672"/>
      <c r="UZJ121" s="672"/>
      <c r="UZK121" s="672"/>
      <c r="UZL121" s="672"/>
      <c r="UZM121" s="672"/>
      <c r="UZN121" s="672"/>
      <c r="UZO121" s="672"/>
      <c r="UZP121" s="672"/>
      <c r="UZQ121" s="672"/>
      <c r="UZR121" s="672"/>
      <c r="UZS121" s="672"/>
      <c r="UZT121" s="672"/>
      <c r="UZU121" s="672"/>
      <c r="UZV121" s="672"/>
      <c r="UZW121" s="672"/>
      <c r="UZX121" s="672"/>
      <c r="UZY121" s="672"/>
      <c r="UZZ121" s="672"/>
      <c r="VAA121" s="672"/>
      <c r="VAB121" s="672"/>
      <c r="VAC121" s="672"/>
      <c r="VAD121" s="672"/>
      <c r="VAE121" s="672"/>
      <c r="VAF121" s="672"/>
      <c r="VAG121" s="672"/>
      <c r="VAH121" s="672"/>
      <c r="VAI121" s="672"/>
      <c r="VAJ121" s="672"/>
      <c r="VAK121" s="672"/>
      <c r="VAL121" s="672"/>
      <c r="VAM121" s="672"/>
      <c r="VAN121" s="672"/>
      <c r="VAO121" s="672"/>
      <c r="VAP121" s="672"/>
      <c r="VAQ121" s="672"/>
      <c r="VAR121" s="672"/>
      <c r="VAS121" s="672"/>
      <c r="VAT121" s="672"/>
      <c r="VAU121" s="672"/>
      <c r="VAV121" s="672"/>
      <c r="VAW121" s="672"/>
      <c r="VAX121" s="672"/>
      <c r="VAY121" s="672"/>
      <c r="VAZ121" s="672"/>
      <c r="VBA121" s="672"/>
      <c r="VBB121" s="672"/>
      <c r="VBC121" s="672"/>
      <c r="VBD121" s="672"/>
      <c r="VBE121" s="672"/>
      <c r="VBF121" s="672"/>
      <c r="VBG121" s="672"/>
      <c r="VBH121" s="672"/>
      <c r="VBI121" s="672"/>
      <c r="VBJ121" s="672"/>
      <c r="VBK121" s="672"/>
      <c r="VBL121" s="672"/>
      <c r="VBM121" s="672"/>
      <c r="VBN121" s="672"/>
      <c r="VBO121" s="672"/>
      <c r="VBP121" s="672"/>
      <c r="VBQ121" s="672"/>
      <c r="VBR121" s="672"/>
      <c r="VBS121" s="672"/>
      <c r="VBT121" s="672"/>
      <c r="VBU121" s="672"/>
      <c r="VBV121" s="672"/>
      <c r="VBW121" s="672"/>
      <c r="VBX121" s="672"/>
      <c r="VBY121" s="672"/>
      <c r="VBZ121" s="672"/>
      <c r="VCA121" s="672"/>
      <c r="VCB121" s="672"/>
      <c r="VCC121" s="672"/>
      <c r="VCD121" s="672"/>
      <c r="VCE121" s="672"/>
      <c r="VCF121" s="672"/>
      <c r="VCG121" s="672"/>
      <c r="VCH121" s="672"/>
      <c r="VCI121" s="672"/>
      <c r="VCJ121" s="672"/>
      <c r="VCK121" s="672"/>
      <c r="VCL121" s="672"/>
      <c r="VCM121" s="672"/>
      <c r="VCN121" s="672"/>
      <c r="VCO121" s="672"/>
      <c r="VCP121" s="672"/>
      <c r="VCQ121" s="672"/>
      <c r="VCR121" s="672"/>
      <c r="VCS121" s="672"/>
      <c r="VCT121" s="672"/>
      <c r="VCU121" s="672"/>
      <c r="VCV121" s="672"/>
      <c r="VCW121" s="672"/>
      <c r="VCX121" s="672"/>
      <c r="VCY121" s="672"/>
      <c r="VCZ121" s="672"/>
      <c r="VDA121" s="672"/>
      <c r="VDB121" s="672"/>
      <c r="VDC121" s="672"/>
      <c r="VDD121" s="672"/>
      <c r="VDE121" s="672"/>
      <c r="VDF121" s="672"/>
      <c r="VDG121" s="672"/>
      <c r="VDH121" s="672"/>
      <c r="VDI121" s="672"/>
      <c r="VDJ121" s="672"/>
      <c r="VDK121" s="672"/>
      <c r="VDL121" s="672"/>
      <c r="VDM121" s="672"/>
      <c r="VDN121" s="672"/>
      <c r="VDO121" s="672"/>
      <c r="VDP121" s="672"/>
      <c r="VDQ121" s="672"/>
      <c r="VDR121" s="672"/>
      <c r="VDS121" s="672"/>
      <c r="VDT121" s="672"/>
      <c r="VDU121" s="672"/>
      <c r="VDV121" s="672"/>
      <c r="VDW121" s="672"/>
      <c r="VDX121" s="672"/>
      <c r="VDY121" s="672"/>
      <c r="VDZ121" s="672"/>
      <c r="VEA121" s="672"/>
      <c r="VEB121" s="672"/>
      <c r="VEC121" s="672"/>
      <c r="VED121" s="672"/>
      <c r="VEE121" s="672"/>
      <c r="VEF121" s="672"/>
      <c r="VEG121" s="672"/>
      <c r="VEH121" s="672"/>
      <c r="VEI121" s="672"/>
      <c r="VEJ121" s="672"/>
      <c r="VEK121" s="672"/>
      <c r="VEL121" s="672"/>
      <c r="VEM121" s="672"/>
      <c r="VEN121" s="672"/>
      <c r="VEO121" s="672"/>
      <c r="VEP121" s="672"/>
      <c r="VEQ121" s="672"/>
      <c r="VER121" s="672"/>
      <c r="VES121" s="672"/>
      <c r="VET121" s="672"/>
      <c r="VEU121" s="672"/>
      <c r="VEV121" s="672"/>
      <c r="VEW121" s="672"/>
      <c r="VEX121" s="672"/>
      <c r="VEY121" s="672"/>
      <c r="VEZ121" s="672"/>
      <c r="VFA121" s="672"/>
      <c r="VFB121" s="672"/>
      <c r="VFC121" s="672"/>
      <c r="VFD121" s="672"/>
      <c r="VFE121" s="672"/>
      <c r="VFF121" s="672"/>
      <c r="VFG121" s="672"/>
      <c r="VFH121" s="672"/>
      <c r="VFI121" s="672"/>
      <c r="VFJ121" s="672"/>
      <c r="VFK121" s="672"/>
      <c r="VFL121" s="672"/>
      <c r="VFM121" s="672"/>
      <c r="VFN121" s="672"/>
      <c r="VFO121" s="672"/>
      <c r="VFP121" s="672"/>
      <c r="VFQ121" s="672"/>
      <c r="VFR121" s="672"/>
      <c r="VFS121" s="672"/>
      <c r="VFT121" s="672"/>
      <c r="VFU121" s="672"/>
      <c r="VFV121" s="672"/>
      <c r="VFW121" s="672"/>
      <c r="VFX121" s="672"/>
      <c r="VFY121" s="672"/>
      <c r="VFZ121" s="672"/>
      <c r="VGA121" s="672"/>
      <c r="VGB121" s="672"/>
      <c r="VGC121" s="672"/>
      <c r="VGD121" s="672"/>
      <c r="VGE121" s="672"/>
      <c r="VGF121" s="672"/>
      <c r="VGG121" s="672"/>
      <c r="VGH121" s="672"/>
      <c r="VGI121" s="672"/>
      <c r="VGJ121" s="672"/>
      <c r="VGK121" s="672"/>
      <c r="VGL121" s="672"/>
      <c r="VGM121" s="672"/>
      <c r="VGN121" s="672"/>
      <c r="VGO121" s="672"/>
      <c r="VGP121" s="672"/>
      <c r="VGQ121" s="672"/>
      <c r="VGR121" s="672"/>
      <c r="VGS121" s="672"/>
      <c r="VGT121" s="672"/>
      <c r="VGU121" s="672"/>
      <c r="VGV121" s="672"/>
      <c r="VGW121" s="672"/>
      <c r="VGX121" s="672"/>
      <c r="VGY121" s="672"/>
      <c r="VGZ121" s="672"/>
      <c r="VHA121" s="672"/>
      <c r="VHB121" s="672"/>
      <c r="VHC121" s="672"/>
      <c r="VHD121" s="672"/>
      <c r="VHE121" s="672"/>
      <c r="VHF121" s="672"/>
      <c r="VHG121" s="672"/>
      <c r="VHH121" s="672"/>
      <c r="VHI121" s="672"/>
      <c r="VHJ121" s="672"/>
      <c r="VHK121" s="672"/>
      <c r="VHL121" s="672"/>
      <c r="VHM121" s="672"/>
      <c r="VHN121" s="672"/>
      <c r="VHO121" s="672"/>
      <c r="VHP121" s="672"/>
      <c r="VHQ121" s="672"/>
      <c r="VHR121" s="672"/>
      <c r="VHS121" s="672"/>
      <c r="VHT121" s="672"/>
      <c r="VHU121" s="672"/>
      <c r="VHV121" s="672"/>
      <c r="VHW121" s="672"/>
      <c r="VHX121" s="672"/>
      <c r="VHY121" s="672"/>
      <c r="VHZ121" s="672"/>
      <c r="VIA121" s="672"/>
      <c r="VIB121" s="672"/>
      <c r="VIC121" s="672"/>
      <c r="VID121" s="672"/>
      <c r="VIE121" s="672"/>
      <c r="VIF121" s="672"/>
      <c r="VIG121" s="672"/>
      <c r="VIH121" s="672"/>
      <c r="VII121" s="672"/>
      <c r="VIJ121" s="672"/>
      <c r="VIK121" s="672"/>
      <c r="VIL121" s="672"/>
      <c r="VIM121" s="672"/>
      <c r="VIN121" s="672"/>
      <c r="VIO121" s="672"/>
      <c r="VIP121" s="672"/>
      <c r="VIQ121" s="672"/>
      <c r="VIR121" s="672"/>
      <c r="VIS121" s="672"/>
      <c r="VIT121" s="672"/>
      <c r="VIU121" s="672"/>
      <c r="VIV121" s="672"/>
      <c r="VIW121" s="672"/>
      <c r="VIX121" s="672"/>
      <c r="VIY121" s="672"/>
      <c r="VIZ121" s="672"/>
      <c r="VJA121" s="672"/>
      <c r="VJB121" s="672"/>
      <c r="VJC121" s="672"/>
      <c r="VJD121" s="672"/>
      <c r="VJE121" s="672"/>
      <c r="VJF121" s="672"/>
      <c r="VJG121" s="672"/>
      <c r="VJH121" s="672"/>
      <c r="VJI121" s="672"/>
      <c r="VJJ121" s="672"/>
      <c r="VJK121" s="672"/>
      <c r="VJL121" s="672"/>
      <c r="VJM121" s="672"/>
      <c r="VJN121" s="672"/>
      <c r="VJO121" s="672"/>
      <c r="VJP121" s="672"/>
      <c r="VJQ121" s="672"/>
      <c r="VJR121" s="672"/>
      <c r="VJS121" s="672"/>
      <c r="VJT121" s="672"/>
      <c r="VJU121" s="672"/>
      <c r="VJV121" s="672"/>
      <c r="VJW121" s="672"/>
      <c r="VJX121" s="672"/>
      <c r="VJY121" s="672"/>
      <c r="VJZ121" s="672"/>
      <c r="VKA121" s="672"/>
      <c r="VKB121" s="672"/>
      <c r="VKC121" s="672"/>
      <c r="VKD121" s="672"/>
      <c r="VKE121" s="672"/>
      <c r="VKF121" s="672"/>
      <c r="VKG121" s="672"/>
      <c r="VKH121" s="672"/>
      <c r="VKI121" s="672"/>
      <c r="VKJ121" s="672"/>
      <c r="VKK121" s="672"/>
      <c r="VKL121" s="672"/>
      <c r="VKM121" s="672"/>
      <c r="VKN121" s="672"/>
      <c r="VKO121" s="672"/>
      <c r="VKP121" s="672"/>
      <c r="VKQ121" s="672"/>
      <c r="VKR121" s="672"/>
      <c r="VKS121" s="672"/>
      <c r="VKT121" s="672"/>
      <c r="VKU121" s="672"/>
      <c r="VKV121" s="672"/>
      <c r="VKW121" s="672"/>
      <c r="VKX121" s="672"/>
      <c r="VKY121" s="672"/>
      <c r="VKZ121" s="672"/>
      <c r="VLA121" s="672"/>
      <c r="VLB121" s="672"/>
      <c r="VLC121" s="672"/>
      <c r="VLD121" s="672"/>
      <c r="VLE121" s="672"/>
      <c r="VLF121" s="672"/>
      <c r="VLG121" s="672"/>
      <c r="VLH121" s="672"/>
      <c r="VLI121" s="672"/>
      <c r="VLJ121" s="672"/>
      <c r="VLK121" s="672"/>
      <c r="VLL121" s="672"/>
      <c r="VLM121" s="672"/>
      <c r="VLN121" s="672"/>
      <c r="VLO121" s="672"/>
      <c r="VLP121" s="672"/>
      <c r="VLQ121" s="672"/>
      <c r="VLR121" s="672"/>
      <c r="VLS121" s="672"/>
      <c r="VLT121" s="672"/>
      <c r="VLU121" s="672"/>
      <c r="VLV121" s="672"/>
      <c r="VLW121" s="672"/>
      <c r="VLX121" s="672"/>
      <c r="VLY121" s="672"/>
      <c r="VLZ121" s="672"/>
      <c r="VMA121" s="672"/>
      <c r="VMB121" s="672"/>
      <c r="VMC121" s="672"/>
      <c r="VMD121" s="672"/>
      <c r="VME121" s="672"/>
      <c r="VMF121" s="672"/>
      <c r="VMG121" s="672"/>
      <c r="VMH121" s="672"/>
      <c r="VMI121" s="672"/>
      <c r="VMJ121" s="672"/>
      <c r="VMK121" s="672"/>
      <c r="VML121" s="672"/>
      <c r="VMM121" s="672"/>
      <c r="VMN121" s="672"/>
      <c r="VMO121" s="672"/>
      <c r="VMP121" s="672"/>
      <c r="VMQ121" s="672"/>
      <c r="VMR121" s="672"/>
      <c r="VMS121" s="672"/>
      <c r="VMT121" s="672"/>
      <c r="VMU121" s="672"/>
      <c r="VMV121" s="672"/>
      <c r="VMW121" s="672"/>
      <c r="VMX121" s="672"/>
      <c r="VMY121" s="672"/>
      <c r="VMZ121" s="672"/>
      <c r="VNA121" s="672"/>
      <c r="VNB121" s="672"/>
      <c r="VNC121" s="672"/>
      <c r="VND121" s="672"/>
      <c r="VNE121" s="672"/>
      <c r="VNF121" s="672"/>
      <c r="VNG121" s="672"/>
      <c r="VNH121" s="672"/>
      <c r="VNI121" s="672"/>
      <c r="VNJ121" s="672"/>
      <c r="VNK121" s="672"/>
      <c r="VNL121" s="672"/>
      <c r="VNM121" s="672"/>
      <c r="VNN121" s="672"/>
      <c r="VNO121" s="672"/>
      <c r="VNP121" s="672"/>
      <c r="VNQ121" s="672"/>
      <c r="VNR121" s="672"/>
      <c r="VNS121" s="672"/>
      <c r="VNT121" s="672"/>
      <c r="VNU121" s="672"/>
      <c r="VNV121" s="672"/>
      <c r="VNW121" s="672"/>
      <c r="VNX121" s="672"/>
      <c r="VNY121" s="672"/>
      <c r="VNZ121" s="672"/>
      <c r="VOA121" s="672"/>
      <c r="VOB121" s="672"/>
      <c r="VOC121" s="672"/>
      <c r="VOD121" s="672"/>
      <c r="VOE121" s="672"/>
      <c r="VOF121" s="672"/>
      <c r="VOG121" s="672"/>
      <c r="VOH121" s="672"/>
      <c r="VOI121" s="672"/>
      <c r="VOJ121" s="672"/>
      <c r="VOK121" s="672"/>
      <c r="VOL121" s="672"/>
      <c r="VOM121" s="672"/>
      <c r="VON121" s="672"/>
      <c r="VOO121" s="672"/>
      <c r="VOP121" s="672"/>
      <c r="VOQ121" s="672"/>
      <c r="VOR121" s="672"/>
      <c r="VOS121" s="672"/>
      <c r="VOT121" s="672"/>
      <c r="VOU121" s="672"/>
      <c r="VOV121" s="672"/>
      <c r="VOW121" s="672"/>
      <c r="VOX121" s="672"/>
      <c r="VOY121" s="672"/>
      <c r="VOZ121" s="672"/>
      <c r="VPA121" s="672"/>
      <c r="VPB121" s="672"/>
      <c r="VPC121" s="672"/>
      <c r="VPD121" s="672"/>
      <c r="VPE121" s="672"/>
      <c r="VPF121" s="672"/>
      <c r="VPG121" s="672"/>
      <c r="VPH121" s="672"/>
      <c r="VPI121" s="672"/>
      <c r="VPJ121" s="672"/>
      <c r="VPK121" s="672"/>
      <c r="VPL121" s="672"/>
      <c r="VPM121" s="672"/>
      <c r="VPN121" s="672"/>
      <c r="VPO121" s="672"/>
      <c r="VPP121" s="672"/>
      <c r="VPQ121" s="672"/>
      <c r="VPR121" s="672"/>
      <c r="VPS121" s="672"/>
      <c r="VPT121" s="672"/>
      <c r="VPU121" s="672"/>
      <c r="VPV121" s="672"/>
      <c r="VPW121" s="672"/>
      <c r="VPX121" s="672"/>
      <c r="VPY121" s="672"/>
      <c r="VPZ121" s="672"/>
      <c r="VQA121" s="672"/>
      <c r="VQB121" s="672"/>
      <c r="VQC121" s="672"/>
      <c r="VQD121" s="672"/>
      <c r="VQE121" s="672"/>
      <c r="VQF121" s="672"/>
      <c r="VQG121" s="672"/>
      <c r="VQH121" s="672"/>
      <c r="VQI121" s="672"/>
      <c r="VQJ121" s="672"/>
      <c r="VQK121" s="672"/>
      <c r="VQL121" s="672"/>
      <c r="VQM121" s="672"/>
      <c r="VQN121" s="672"/>
      <c r="VQO121" s="672"/>
      <c r="VQP121" s="672"/>
      <c r="VQQ121" s="672"/>
      <c r="VQR121" s="672"/>
      <c r="VQS121" s="672"/>
      <c r="VQT121" s="672"/>
      <c r="VQU121" s="672"/>
      <c r="VQV121" s="672"/>
      <c r="VQW121" s="672"/>
      <c r="VQX121" s="672"/>
      <c r="VQY121" s="672"/>
      <c r="VQZ121" s="672"/>
      <c r="VRA121" s="672"/>
      <c r="VRB121" s="672"/>
      <c r="VRC121" s="672"/>
      <c r="VRD121" s="672"/>
      <c r="VRE121" s="672"/>
      <c r="VRF121" s="672"/>
      <c r="VRG121" s="672"/>
      <c r="VRH121" s="672"/>
      <c r="VRI121" s="672"/>
      <c r="VRJ121" s="672"/>
      <c r="VRK121" s="672"/>
      <c r="VRL121" s="672"/>
      <c r="VRM121" s="672"/>
      <c r="VRN121" s="672"/>
      <c r="VRO121" s="672"/>
      <c r="VRP121" s="672"/>
      <c r="VRQ121" s="672"/>
      <c r="VRR121" s="672"/>
      <c r="VRS121" s="672"/>
      <c r="VRT121" s="672"/>
      <c r="VRU121" s="672"/>
      <c r="VRV121" s="672"/>
      <c r="VRW121" s="672"/>
      <c r="VRX121" s="672"/>
      <c r="VRY121" s="672"/>
      <c r="VRZ121" s="672"/>
      <c r="VSA121" s="672"/>
      <c r="VSB121" s="672"/>
      <c r="VSC121" s="672"/>
      <c r="VSD121" s="672"/>
      <c r="VSE121" s="672"/>
      <c r="VSF121" s="672"/>
      <c r="VSG121" s="672"/>
      <c r="VSH121" s="672"/>
      <c r="VSI121" s="672"/>
      <c r="VSJ121" s="672"/>
      <c r="VSK121" s="672"/>
      <c r="VSL121" s="672"/>
      <c r="VSM121" s="672"/>
      <c r="VSN121" s="672"/>
      <c r="VSO121" s="672"/>
      <c r="VSP121" s="672"/>
      <c r="VSQ121" s="672"/>
      <c r="VSR121" s="672"/>
      <c r="VSS121" s="672"/>
      <c r="VST121" s="672"/>
      <c r="VSU121" s="672"/>
      <c r="VSV121" s="672"/>
      <c r="VSW121" s="672"/>
      <c r="VSX121" s="672"/>
      <c r="VSY121" s="672"/>
      <c r="VSZ121" s="672"/>
      <c r="VTA121" s="672"/>
      <c r="VTB121" s="672"/>
      <c r="VTC121" s="672"/>
      <c r="VTD121" s="672"/>
      <c r="VTE121" s="672"/>
      <c r="VTF121" s="672"/>
      <c r="VTG121" s="672"/>
      <c r="VTH121" s="672"/>
      <c r="VTI121" s="672"/>
      <c r="VTJ121" s="672"/>
      <c r="VTK121" s="672"/>
      <c r="VTL121" s="672"/>
      <c r="VTM121" s="672"/>
      <c r="VTN121" s="672"/>
      <c r="VTO121" s="672"/>
      <c r="VTP121" s="672"/>
      <c r="VTQ121" s="672"/>
      <c r="VTR121" s="672"/>
      <c r="VTS121" s="672"/>
      <c r="VTT121" s="672"/>
      <c r="VTU121" s="672"/>
      <c r="VTV121" s="672"/>
      <c r="VTW121" s="672"/>
      <c r="VTX121" s="672"/>
      <c r="VTY121" s="672"/>
      <c r="VTZ121" s="672"/>
      <c r="VUA121" s="672"/>
      <c r="VUB121" s="672"/>
      <c r="VUC121" s="672"/>
      <c r="VUD121" s="672"/>
      <c r="VUE121" s="672"/>
      <c r="VUF121" s="672"/>
      <c r="VUG121" s="672"/>
      <c r="VUH121" s="672"/>
      <c r="VUI121" s="672"/>
      <c r="VUJ121" s="672"/>
      <c r="VUK121" s="672"/>
      <c r="VUL121" s="672"/>
      <c r="VUM121" s="672"/>
      <c r="VUN121" s="672"/>
      <c r="VUO121" s="672"/>
      <c r="VUP121" s="672"/>
      <c r="VUQ121" s="672"/>
      <c r="VUR121" s="672"/>
      <c r="VUS121" s="672"/>
      <c r="VUT121" s="672"/>
      <c r="VUU121" s="672"/>
      <c r="VUV121" s="672"/>
      <c r="VUW121" s="672"/>
      <c r="VUX121" s="672"/>
      <c r="VUY121" s="672"/>
      <c r="VUZ121" s="672"/>
      <c r="VVA121" s="672"/>
      <c r="VVB121" s="672"/>
      <c r="VVC121" s="672"/>
      <c r="VVD121" s="672"/>
      <c r="VVE121" s="672"/>
      <c r="VVF121" s="672"/>
      <c r="VVG121" s="672"/>
      <c r="VVH121" s="672"/>
      <c r="VVI121" s="672"/>
      <c r="VVJ121" s="672"/>
      <c r="VVK121" s="672"/>
      <c r="VVL121" s="672"/>
      <c r="VVM121" s="672"/>
      <c r="VVN121" s="672"/>
      <c r="VVO121" s="672"/>
      <c r="VVP121" s="672"/>
      <c r="VVQ121" s="672"/>
      <c r="VVR121" s="672"/>
      <c r="VVS121" s="672"/>
      <c r="VVT121" s="672"/>
      <c r="VVU121" s="672"/>
      <c r="VVV121" s="672"/>
      <c r="VVW121" s="672"/>
      <c r="VVX121" s="672"/>
      <c r="VVY121" s="672"/>
      <c r="VVZ121" s="672"/>
      <c r="VWA121" s="672"/>
      <c r="VWB121" s="672"/>
      <c r="VWC121" s="672"/>
      <c r="VWD121" s="672"/>
      <c r="VWE121" s="672"/>
      <c r="VWF121" s="672"/>
      <c r="VWG121" s="672"/>
      <c r="VWH121" s="672"/>
      <c r="VWI121" s="672"/>
      <c r="VWJ121" s="672"/>
      <c r="VWK121" s="672"/>
      <c r="VWL121" s="672"/>
      <c r="VWM121" s="672"/>
      <c r="VWN121" s="672"/>
      <c r="VWO121" s="672"/>
      <c r="VWP121" s="672"/>
      <c r="VWQ121" s="672"/>
      <c r="VWR121" s="672"/>
      <c r="VWS121" s="672"/>
      <c r="VWT121" s="672"/>
      <c r="VWU121" s="672"/>
      <c r="VWV121" s="672"/>
      <c r="VWW121" s="672"/>
      <c r="VWX121" s="672"/>
      <c r="VWY121" s="672"/>
      <c r="VWZ121" s="672"/>
      <c r="VXA121" s="672"/>
      <c r="VXB121" s="672"/>
      <c r="VXC121" s="672"/>
      <c r="VXD121" s="672"/>
      <c r="VXE121" s="672"/>
      <c r="VXF121" s="672"/>
      <c r="VXG121" s="672"/>
      <c r="VXH121" s="672"/>
      <c r="VXI121" s="672"/>
      <c r="VXJ121" s="672"/>
      <c r="VXK121" s="672"/>
      <c r="VXL121" s="672"/>
      <c r="VXM121" s="672"/>
      <c r="VXN121" s="672"/>
      <c r="VXO121" s="672"/>
      <c r="VXP121" s="672"/>
      <c r="VXQ121" s="672"/>
      <c r="VXR121" s="672"/>
      <c r="VXS121" s="672"/>
      <c r="VXT121" s="672"/>
      <c r="VXU121" s="672"/>
      <c r="VXV121" s="672"/>
      <c r="VXW121" s="672"/>
      <c r="VXX121" s="672"/>
      <c r="VXY121" s="672"/>
      <c r="VXZ121" s="672"/>
      <c r="VYA121" s="672"/>
      <c r="VYB121" s="672"/>
      <c r="VYC121" s="672"/>
      <c r="VYD121" s="672"/>
      <c r="VYE121" s="672"/>
      <c r="VYF121" s="672"/>
      <c r="VYG121" s="672"/>
      <c r="VYH121" s="672"/>
      <c r="VYI121" s="672"/>
      <c r="VYJ121" s="672"/>
      <c r="VYK121" s="672"/>
      <c r="VYL121" s="672"/>
      <c r="VYM121" s="672"/>
      <c r="VYN121" s="672"/>
      <c r="VYO121" s="672"/>
      <c r="VYP121" s="672"/>
      <c r="VYQ121" s="672"/>
      <c r="VYR121" s="672"/>
      <c r="VYS121" s="672"/>
      <c r="VYT121" s="672"/>
      <c r="VYU121" s="672"/>
      <c r="VYV121" s="672"/>
      <c r="VYW121" s="672"/>
      <c r="VYX121" s="672"/>
      <c r="VYY121" s="672"/>
      <c r="VYZ121" s="672"/>
      <c r="VZA121" s="672"/>
      <c r="VZB121" s="672"/>
      <c r="VZC121" s="672"/>
      <c r="VZD121" s="672"/>
      <c r="VZE121" s="672"/>
      <c r="VZF121" s="672"/>
      <c r="VZG121" s="672"/>
      <c r="VZH121" s="672"/>
      <c r="VZI121" s="672"/>
      <c r="VZJ121" s="672"/>
      <c r="VZK121" s="672"/>
      <c r="VZL121" s="672"/>
      <c r="VZM121" s="672"/>
      <c r="VZN121" s="672"/>
      <c r="VZO121" s="672"/>
      <c r="VZP121" s="672"/>
      <c r="VZQ121" s="672"/>
      <c r="VZR121" s="672"/>
      <c r="VZS121" s="672"/>
      <c r="VZT121" s="672"/>
      <c r="VZU121" s="672"/>
      <c r="VZV121" s="672"/>
      <c r="VZW121" s="672"/>
      <c r="VZX121" s="672"/>
      <c r="VZY121" s="672"/>
      <c r="VZZ121" s="672"/>
      <c r="WAA121" s="672"/>
      <c r="WAB121" s="672"/>
      <c r="WAC121" s="672"/>
      <c r="WAD121" s="672"/>
      <c r="WAE121" s="672"/>
      <c r="WAF121" s="672"/>
      <c r="WAG121" s="672"/>
      <c r="WAH121" s="672"/>
      <c r="WAI121" s="672"/>
      <c r="WAJ121" s="672"/>
      <c r="WAK121" s="672"/>
      <c r="WAL121" s="672"/>
      <c r="WAM121" s="672"/>
      <c r="WAN121" s="672"/>
      <c r="WAO121" s="672"/>
      <c r="WAP121" s="672"/>
      <c r="WAQ121" s="672"/>
      <c r="WAR121" s="672"/>
      <c r="WAS121" s="672"/>
      <c r="WAT121" s="672"/>
      <c r="WAU121" s="672"/>
      <c r="WAV121" s="672"/>
      <c r="WAW121" s="672"/>
      <c r="WAX121" s="672"/>
      <c r="WAY121" s="672"/>
      <c r="WAZ121" s="672"/>
      <c r="WBA121" s="672"/>
      <c r="WBB121" s="672"/>
      <c r="WBC121" s="672"/>
      <c r="WBD121" s="672"/>
      <c r="WBE121" s="672"/>
      <c r="WBF121" s="672"/>
      <c r="WBG121" s="672"/>
      <c r="WBH121" s="672"/>
      <c r="WBI121" s="672"/>
      <c r="WBJ121" s="672"/>
      <c r="WBK121" s="672"/>
      <c r="WBL121" s="672"/>
      <c r="WBM121" s="672"/>
      <c r="WBN121" s="672"/>
      <c r="WBO121" s="672"/>
      <c r="WBP121" s="672"/>
      <c r="WBQ121" s="672"/>
      <c r="WBR121" s="672"/>
      <c r="WBS121" s="672"/>
      <c r="WBT121" s="672"/>
      <c r="WBU121" s="672"/>
      <c r="WBV121" s="672"/>
      <c r="WBW121" s="672"/>
      <c r="WBX121" s="672"/>
      <c r="WBY121" s="672"/>
      <c r="WBZ121" s="672"/>
      <c r="WCA121" s="672"/>
      <c r="WCB121" s="672"/>
      <c r="WCC121" s="672"/>
      <c r="WCD121" s="672"/>
      <c r="WCE121" s="672"/>
      <c r="WCF121" s="672"/>
      <c r="WCG121" s="672"/>
      <c r="WCH121" s="672"/>
      <c r="WCI121" s="672"/>
      <c r="WCJ121" s="672"/>
      <c r="WCK121" s="672"/>
      <c r="WCL121" s="672"/>
      <c r="WCM121" s="672"/>
      <c r="WCN121" s="672"/>
      <c r="WCO121" s="672"/>
      <c r="WCP121" s="672"/>
      <c r="WCQ121" s="672"/>
      <c r="WCR121" s="672"/>
      <c r="WCS121" s="672"/>
      <c r="WCT121" s="672"/>
      <c r="WCU121" s="672"/>
      <c r="WCV121" s="672"/>
      <c r="WCW121" s="672"/>
      <c r="WCX121" s="672"/>
      <c r="WCY121" s="672"/>
      <c r="WCZ121" s="672"/>
      <c r="WDA121" s="672"/>
      <c r="WDB121" s="672"/>
      <c r="WDC121" s="672"/>
      <c r="WDD121" s="672"/>
      <c r="WDE121" s="672"/>
      <c r="WDF121" s="672"/>
      <c r="WDG121" s="672"/>
      <c r="WDH121" s="672"/>
      <c r="WDI121" s="672"/>
      <c r="WDJ121" s="672"/>
      <c r="WDK121" s="672"/>
      <c r="WDL121" s="672"/>
      <c r="WDM121" s="672"/>
      <c r="WDN121" s="672"/>
      <c r="WDO121" s="672"/>
      <c r="WDP121" s="672"/>
      <c r="WDQ121" s="672"/>
      <c r="WDR121" s="672"/>
      <c r="WDS121" s="672"/>
      <c r="WDT121" s="672"/>
      <c r="WDU121" s="672"/>
      <c r="WDV121" s="672"/>
      <c r="WDW121" s="672"/>
      <c r="WDX121" s="672"/>
      <c r="WDY121" s="672"/>
      <c r="WDZ121" s="672"/>
      <c r="WEA121" s="672"/>
      <c r="WEB121" s="672"/>
      <c r="WEC121" s="672"/>
      <c r="WED121" s="672"/>
      <c r="WEE121" s="672"/>
      <c r="WEF121" s="672"/>
      <c r="WEG121" s="672"/>
      <c r="WEH121" s="672"/>
      <c r="WEI121" s="672"/>
      <c r="WEJ121" s="672"/>
      <c r="WEK121" s="672"/>
      <c r="WEL121" s="672"/>
      <c r="WEM121" s="672"/>
      <c r="WEN121" s="672"/>
      <c r="WEO121" s="672"/>
      <c r="WEP121" s="672"/>
      <c r="WEQ121" s="672"/>
      <c r="WER121" s="672"/>
      <c r="WES121" s="672"/>
      <c r="WET121" s="672"/>
      <c r="WEU121" s="672"/>
      <c r="WEV121" s="672"/>
      <c r="WEW121" s="672"/>
      <c r="WEX121" s="672"/>
      <c r="WEY121" s="672"/>
      <c r="WEZ121" s="672"/>
      <c r="WFA121" s="672"/>
      <c r="WFB121" s="672"/>
      <c r="WFC121" s="672"/>
      <c r="WFD121" s="672"/>
      <c r="WFE121" s="672"/>
      <c r="WFF121" s="672"/>
      <c r="WFG121" s="672"/>
      <c r="WFH121" s="672"/>
      <c r="WFI121" s="672"/>
      <c r="WFJ121" s="672"/>
      <c r="WFK121" s="672"/>
      <c r="WFL121" s="672"/>
      <c r="WFM121" s="672"/>
      <c r="WFN121" s="672"/>
      <c r="WFO121" s="672"/>
      <c r="WFP121" s="672"/>
      <c r="WFQ121" s="672"/>
      <c r="WFR121" s="672"/>
      <c r="WFS121" s="672"/>
      <c r="WFT121" s="672"/>
      <c r="WFU121" s="672"/>
      <c r="WFV121" s="672"/>
      <c r="WFW121" s="672"/>
      <c r="WFX121" s="672"/>
      <c r="WFY121" s="672"/>
      <c r="WFZ121" s="672"/>
      <c r="WGA121" s="672"/>
      <c r="WGB121" s="672"/>
      <c r="WGC121" s="672"/>
      <c r="WGD121" s="672"/>
      <c r="WGE121" s="672"/>
      <c r="WGF121" s="672"/>
      <c r="WGG121" s="672"/>
      <c r="WGH121" s="672"/>
      <c r="WGI121" s="672"/>
      <c r="WGJ121" s="672"/>
      <c r="WGK121" s="672"/>
      <c r="WGL121" s="672"/>
      <c r="WGM121" s="672"/>
      <c r="WGN121" s="672"/>
      <c r="WGO121" s="672"/>
      <c r="WGP121" s="672"/>
      <c r="WGQ121" s="672"/>
      <c r="WGR121" s="672"/>
      <c r="WGS121" s="672"/>
      <c r="WGT121" s="672"/>
      <c r="WGU121" s="672"/>
      <c r="WGV121" s="672"/>
      <c r="WGW121" s="672"/>
      <c r="WGX121" s="672"/>
      <c r="WGY121" s="672"/>
      <c r="WGZ121" s="672"/>
      <c r="WHA121" s="672"/>
      <c r="WHB121" s="672"/>
      <c r="WHC121" s="672"/>
      <c r="WHD121" s="672"/>
      <c r="WHE121" s="672"/>
      <c r="WHF121" s="672"/>
      <c r="WHG121" s="672"/>
      <c r="WHH121" s="672"/>
      <c r="WHI121" s="672"/>
      <c r="WHJ121" s="672"/>
      <c r="WHK121" s="672"/>
      <c r="WHL121" s="672"/>
      <c r="WHM121" s="672"/>
      <c r="WHN121" s="672"/>
      <c r="WHO121" s="672"/>
      <c r="WHP121" s="672"/>
      <c r="WHQ121" s="672"/>
      <c r="WHR121" s="672"/>
      <c r="WHS121" s="672"/>
      <c r="WHT121" s="672"/>
      <c r="WHU121" s="672"/>
      <c r="WHV121" s="672"/>
      <c r="WHW121" s="672"/>
      <c r="WHX121" s="672"/>
      <c r="WHY121" s="672"/>
      <c r="WHZ121" s="672"/>
      <c r="WIA121" s="672"/>
      <c r="WIB121" s="672"/>
      <c r="WIC121" s="672"/>
      <c r="WID121" s="672"/>
      <c r="WIE121" s="672"/>
      <c r="WIF121" s="672"/>
      <c r="WIG121" s="672"/>
      <c r="WIH121" s="672"/>
      <c r="WII121" s="672"/>
      <c r="WIJ121" s="672"/>
      <c r="WIK121" s="672"/>
      <c r="WIL121" s="672"/>
      <c r="WIM121" s="672"/>
      <c r="WIN121" s="672"/>
      <c r="WIO121" s="672"/>
      <c r="WIP121" s="672"/>
      <c r="WIQ121" s="672"/>
      <c r="WIR121" s="672"/>
      <c r="WIS121" s="672"/>
      <c r="WIT121" s="672"/>
      <c r="WIU121" s="672"/>
      <c r="WIV121" s="672"/>
      <c r="WIW121" s="672"/>
      <c r="WIX121" s="672"/>
      <c r="WIY121" s="672"/>
      <c r="WIZ121" s="672"/>
      <c r="WJA121" s="672"/>
      <c r="WJB121" s="672"/>
      <c r="WJC121" s="672"/>
      <c r="WJD121" s="672"/>
      <c r="WJE121" s="672"/>
      <c r="WJF121" s="672"/>
      <c r="WJG121" s="672"/>
      <c r="WJH121" s="672"/>
      <c r="WJI121" s="672"/>
      <c r="WJJ121" s="672"/>
      <c r="WJK121" s="672"/>
      <c r="WJL121" s="672"/>
      <c r="WJM121" s="672"/>
      <c r="WJN121" s="672"/>
      <c r="WJO121" s="672"/>
      <c r="WJP121" s="672"/>
      <c r="WJQ121" s="672"/>
      <c r="WJR121" s="672"/>
      <c r="WJS121" s="672"/>
      <c r="WJT121" s="672"/>
      <c r="WJU121" s="672"/>
      <c r="WJV121" s="672"/>
      <c r="WJW121" s="672"/>
      <c r="WJX121" s="672"/>
      <c r="WJY121" s="672"/>
      <c r="WJZ121" s="672"/>
      <c r="WKA121" s="672"/>
      <c r="WKB121" s="672"/>
      <c r="WKC121" s="672"/>
      <c r="WKD121" s="672"/>
      <c r="WKE121" s="672"/>
      <c r="WKF121" s="672"/>
      <c r="WKG121" s="672"/>
      <c r="WKH121" s="672"/>
      <c r="WKI121" s="672"/>
      <c r="WKJ121" s="672"/>
      <c r="WKK121" s="672"/>
      <c r="WKL121" s="672"/>
      <c r="WKM121" s="672"/>
      <c r="WKN121" s="672"/>
      <c r="WKO121" s="672"/>
      <c r="WKP121" s="672"/>
      <c r="WKQ121" s="672"/>
      <c r="WKR121" s="672"/>
      <c r="WKS121" s="672"/>
      <c r="WKT121" s="672"/>
      <c r="WKU121" s="672"/>
      <c r="WKV121" s="672"/>
      <c r="WKW121" s="672"/>
      <c r="WKX121" s="672"/>
      <c r="WKY121" s="672"/>
      <c r="WKZ121" s="672"/>
      <c r="WLA121" s="672"/>
      <c r="WLB121" s="672"/>
      <c r="WLC121" s="672"/>
      <c r="WLD121" s="672"/>
      <c r="WLE121" s="672"/>
      <c r="WLF121" s="672"/>
      <c r="WLG121" s="672"/>
      <c r="WLH121" s="672"/>
      <c r="WLI121" s="672"/>
      <c r="WLJ121" s="672"/>
      <c r="WLK121" s="672"/>
      <c r="WLL121" s="672"/>
      <c r="WLM121" s="672"/>
      <c r="WLN121" s="672"/>
      <c r="WLO121" s="672"/>
      <c r="WLP121" s="672"/>
      <c r="WLQ121" s="672"/>
      <c r="WLR121" s="672"/>
      <c r="WLS121" s="672"/>
      <c r="WLT121" s="672"/>
      <c r="WLU121" s="672"/>
      <c r="WLV121" s="672"/>
      <c r="WLW121" s="672"/>
      <c r="WLX121" s="672"/>
      <c r="WLY121" s="672"/>
      <c r="WLZ121" s="672"/>
      <c r="WMA121" s="672"/>
      <c r="WMB121" s="672"/>
      <c r="WMC121" s="672"/>
      <c r="WMD121" s="672"/>
      <c r="WME121" s="672"/>
      <c r="WMF121" s="672"/>
      <c r="WMG121" s="672"/>
      <c r="WMH121" s="672"/>
      <c r="WMI121" s="672"/>
      <c r="WMJ121" s="672"/>
      <c r="WMK121" s="672"/>
      <c r="WML121" s="672"/>
      <c r="WMM121" s="672"/>
      <c r="WMN121" s="672"/>
      <c r="WMO121" s="672"/>
      <c r="WMP121" s="672"/>
      <c r="WMQ121" s="672"/>
      <c r="WMR121" s="672"/>
      <c r="WMS121" s="672"/>
      <c r="WMT121" s="672"/>
      <c r="WMU121" s="672"/>
      <c r="WMV121" s="672"/>
      <c r="WMW121" s="672"/>
      <c r="WMX121" s="672"/>
      <c r="WMY121" s="672"/>
      <c r="WMZ121" s="672"/>
      <c r="WNA121" s="672"/>
      <c r="WNB121" s="672"/>
      <c r="WNC121" s="672"/>
      <c r="WND121" s="672"/>
      <c r="WNE121" s="672"/>
      <c r="WNF121" s="672"/>
      <c r="WNG121" s="672"/>
      <c r="WNH121" s="672"/>
      <c r="WNI121" s="672"/>
      <c r="WNJ121" s="672"/>
      <c r="WNK121" s="672"/>
      <c r="WNL121" s="672"/>
      <c r="WNM121" s="672"/>
      <c r="WNN121" s="672"/>
      <c r="WNO121" s="672"/>
      <c r="WNP121" s="672"/>
      <c r="WNQ121" s="672"/>
      <c r="WNR121" s="672"/>
      <c r="WNS121" s="672"/>
      <c r="WNT121" s="672"/>
      <c r="WNU121" s="672"/>
      <c r="WNV121" s="672"/>
      <c r="WNW121" s="672"/>
      <c r="WNX121" s="672"/>
      <c r="WNY121" s="672"/>
      <c r="WNZ121" s="672"/>
      <c r="WOA121" s="672"/>
      <c r="WOB121" s="672"/>
      <c r="WOC121" s="672"/>
      <c r="WOD121" s="672"/>
      <c r="WOE121" s="672"/>
      <c r="WOF121" s="672"/>
      <c r="WOG121" s="672"/>
      <c r="WOH121" s="672"/>
      <c r="WOI121" s="672"/>
      <c r="WOJ121" s="672"/>
      <c r="WOK121" s="672"/>
      <c r="WOL121" s="672"/>
      <c r="WOM121" s="672"/>
      <c r="WON121" s="672"/>
      <c r="WOO121" s="672"/>
      <c r="WOP121" s="672"/>
      <c r="WOQ121" s="672"/>
      <c r="WOR121" s="672"/>
      <c r="WOS121" s="672"/>
      <c r="WOT121" s="672"/>
      <c r="WOU121" s="672"/>
      <c r="WOV121" s="672"/>
      <c r="WOW121" s="672"/>
      <c r="WOX121" s="672"/>
      <c r="WOY121" s="672"/>
      <c r="WOZ121" s="672"/>
      <c r="WPA121" s="672"/>
      <c r="WPB121" s="672"/>
      <c r="WPC121" s="672"/>
      <c r="WPD121" s="672"/>
      <c r="WPE121" s="672"/>
      <c r="WPF121" s="672"/>
      <c r="WPG121" s="672"/>
      <c r="WPH121" s="672"/>
      <c r="WPI121" s="672"/>
      <c r="WPJ121" s="672"/>
      <c r="WPK121" s="672"/>
      <c r="WPL121" s="672"/>
      <c r="WPM121" s="672"/>
      <c r="WPN121" s="672"/>
      <c r="WPO121" s="672"/>
      <c r="WPP121" s="672"/>
      <c r="WPQ121" s="672"/>
      <c r="WPR121" s="672"/>
      <c r="WPS121" s="672"/>
      <c r="WPT121" s="672"/>
      <c r="WPU121" s="672"/>
      <c r="WPV121" s="672"/>
      <c r="WPW121" s="672"/>
      <c r="WPX121" s="672"/>
      <c r="WPY121" s="672"/>
      <c r="WPZ121" s="672"/>
      <c r="WQA121" s="672"/>
      <c r="WQB121" s="672"/>
      <c r="WQC121" s="672"/>
      <c r="WQD121" s="672"/>
      <c r="WQE121" s="672"/>
      <c r="WQF121" s="672"/>
      <c r="WQG121" s="672"/>
      <c r="WQH121" s="672"/>
      <c r="WQI121" s="672"/>
      <c r="WQJ121" s="672"/>
      <c r="WQK121" s="672"/>
      <c r="WQL121" s="672"/>
      <c r="WQM121" s="672"/>
      <c r="WQN121" s="672"/>
      <c r="WQO121" s="672"/>
      <c r="WQP121" s="672"/>
      <c r="WQQ121" s="672"/>
      <c r="WQR121" s="672"/>
      <c r="WQS121" s="672"/>
      <c r="WQT121" s="672"/>
      <c r="WQU121" s="672"/>
      <c r="WQV121" s="672"/>
      <c r="WQW121" s="672"/>
      <c r="WQX121" s="672"/>
      <c r="WQY121" s="672"/>
      <c r="WQZ121" s="672"/>
      <c r="WRA121" s="672"/>
      <c r="WRB121" s="672"/>
      <c r="WRC121" s="672"/>
      <c r="WRD121" s="672"/>
      <c r="WRE121" s="672"/>
      <c r="WRF121" s="672"/>
      <c r="WRG121" s="672"/>
      <c r="WRH121" s="672"/>
      <c r="WRI121" s="672"/>
      <c r="WRJ121" s="672"/>
      <c r="WRK121" s="672"/>
      <c r="WRL121" s="672"/>
      <c r="WRM121" s="672"/>
      <c r="WRN121" s="672"/>
      <c r="WRO121" s="672"/>
      <c r="WRP121" s="672"/>
      <c r="WRQ121" s="672"/>
      <c r="WRR121" s="672"/>
      <c r="WRS121" s="672"/>
      <c r="WRT121" s="672"/>
      <c r="WRU121" s="672"/>
      <c r="WRV121" s="672"/>
      <c r="WRW121" s="672"/>
      <c r="WRX121" s="672"/>
      <c r="WRY121" s="672"/>
      <c r="WRZ121" s="672"/>
      <c r="WSA121" s="672"/>
      <c r="WSB121" s="672"/>
      <c r="WSC121" s="672"/>
      <c r="WSD121" s="672"/>
      <c r="WSE121" s="672"/>
      <c r="WSF121" s="672"/>
      <c r="WSG121" s="672"/>
      <c r="WSH121" s="672"/>
      <c r="WSI121" s="672"/>
      <c r="WSJ121" s="672"/>
      <c r="WSK121" s="672"/>
      <c r="WSL121" s="672"/>
      <c r="WSM121" s="672"/>
      <c r="WSN121" s="672"/>
      <c r="WSO121" s="672"/>
      <c r="WSP121" s="672"/>
      <c r="WSQ121" s="672"/>
      <c r="WSR121" s="672"/>
      <c r="WSS121" s="672"/>
      <c r="WST121" s="672"/>
      <c r="WSU121" s="672"/>
      <c r="WSV121" s="672"/>
      <c r="WSW121" s="672"/>
      <c r="WSX121" s="672"/>
      <c r="WSY121" s="672"/>
      <c r="WSZ121" s="672"/>
      <c r="WTA121" s="672"/>
      <c r="WTB121" s="672"/>
      <c r="WTC121" s="672"/>
      <c r="WTD121" s="672"/>
      <c r="WTE121" s="672"/>
      <c r="WTF121" s="672"/>
      <c r="WTG121" s="672"/>
      <c r="WTH121" s="672"/>
      <c r="WTI121" s="672"/>
      <c r="WTJ121" s="672"/>
      <c r="WTK121" s="672"/>
      <c r="WTL121" s="672"/>
      <c r="WTM121" s="672"/>
      <c r="WTN121" s="672"/>
      <c r="WTO121" s="672"/>
      <c r="WTP121" s="672"/>
      <c r="WTQ121" s="672"/>
      <c r="WTR121" s="672"/>
      <c r="WTS121" s="672"/>
      <c r="WTT121" s="672"/>
      <c r="WTU121" s="672"/>
      <c r="WTV121" s="672"/>
      <c r="WTW121" s="672"/>
      <c r="WTX121" s="672"/>
      <c r="WTY121" s="672"/>
      <c r="WTZ121" s="672"/>
      <c r="WUA121" s="672"/>
      <c r="WUB121" s="672"/>
      <c r="WUC121" s="672"/>
      <c r="WUD121" s="672"/>
      <c r="WUE121" s="672"/>
      <c r="WUF121" s="672"/>
      <c r="WUG121" s="672"/>
      <c r="WUH121" s="672"/>
      <c r="WUI121" s="672"/>
      <c r="WUJ121" s="672"/>
      <c r="WUK121" s="672"/>
      <c r="WUL121" s="672"/>
      <c r="WUM121" s="672"/>
      <c r="WUN121" s="672"/>
      <c r="WUO121" s="672"/>
      <c r="WUP121" s="672"/>
      <c r="WUQ121" s="672"/>
      <c r="WUR121" s="672"/>
      <c r="WUS121" s="672"/>
      <c r="WUT121" s="672"/>
      <c r="WUU121" s="672"/>
      <c r="WUV121" s="672"/>
      <c r="WUW121" s="672"/>
      <c r="WUX121" s="672"/>
      <c r="WUY121" s="672"/>
      <c r="WUZ121" s="672"/>
      <c r="WVA121" s="672"/>
      <c r="WVB121" s="672"/>
      <c r="WVC121" s="672"/>
      <c r="WVD121" s="672"/>
      <c r="WVE121" s="672"/>
      <c r="WVF121" s="672"/>
      <c r="WVG121" s="672"/>
      <c r="WVH121" s="672"/>
      <c r="WVI121" s="672"/>
      <c r="WVJ121" s="672"/>
      <c r="WVK121" s="672"/>
      <c r="WVL121" s="672"/>
      <c r="WVM121" s="672"/>
      <c r="WVN121" s="672"/>
      <c r="WVO121" s="672"/>
      <c r="WVP121" s="672"/>
      <c r="WVQ121" s="672"/>
      <c r="WVR121" s="672"/>
      <c r="WVS121" s="672"/>
      <c r="WVT121" s="672"/>
      <c r="WVU121" s="672"/>
      <c r="WVV121" s="672"/>
      <c r="WVW121" s="672"/>
      <c r="WVX121" s="672"/>
      <c r="WVY121" s="672"/>
      <c r="WVZ121" s="672"/>
      <c r="WWA121" s="672"/>
      <c r="WWB121" s="672"/>
      <c r="WWC121" s="672"/>
      <c r="WWD121" s="672"/>
      <c r="WWE121" s="672"/>
      <c r="WWF121" s="672"/>
      <c r="WWG121" s="672"/>
      <c r="WWH121" s="672"/>
      <c r="WWI121" s="672"/>
      <c r="WWJ121" s="672"/>
    </row>
    <row r="122" spans="1:16156" s="672" customFormat="1" x14ac:dyDescent="0.25">
      <c r="A122" s="598" t="s">
        <v>348</v>
      </c>
      <c r="B122" s="599" t="s">
        <v>350</v>
      </c>
      <c r="C122" s="680" t="s">
        <v>351</v>
      </c>
      <c r="D122" s="681">
        <v>50</v>
      </c>
      <c r="E122" s="682">
        <v>50</v>
      </c>
      <c r="F122" s="682">
        <v>50</v>
      </c>
      <c r="G122" s="682">
        <v>10</v>
      </c>
      <c r="H122" s="682">
        <v>10</v>
      </c>
      <c r="I122" s="683">
        <f t="shared" si="30"/>
        <v>0.2</v>
      </c>
      <c r="J122" s="684">
        <f t="shared" si="31"/>
        <v>0.2</v>
      </c>
      <c r="K122" s="681">
        <v>46</v>
      </c>
      <c r="L122" s="682">
        <v>46</v>
      </c>
      <c r="M122" s="682">
        <v>45</v>
      </c>
      <c r="N122" s="682">
        <v>17</v>
      </c>
      <c r="O122" s="682">
        <v>17</v>
      </c>
      <c r="P122" s="683">
        <f t="shared" si="32"/>
        <v>0.36956521739130432</v>
      </c>
      <c r="Q122" s="684">
        <f t="shared" si="33"/>
        <v>0.37777777777777777</v>
      </c>
      <c r="R122" s="681">
        <v>35</v>
      </c>
      <c r="S122" s="682">
        <v>34</v>
      </c>
      <c r="T122" s="682">
        <v>34</v>
      </c>
      <c r="U122" s="682">
        <v>12</v>
      </c>
      <c r="V122" s="682">
        <v>11</v>
      </c>
      <c r="W122" s="683">
        <f t="shared" si="28"/>
        <v>0.35294117647058826</v>
      </c>
      <c r="X122" s="684">
        <f t="shared" si="29"/>
        <v>0.35294117647058826</v>
      </c>
      <c r="Y122" s="681">
        <v>39</v>
      </c>
      <c r="Z122" s="682">
        <v>36</v>
      </c>
      <c r="AA122" s="682">
        <v>36</v>
      </c>
      <c r="AB122" s="682">
        <v>12</v>
      </c>
      <c r="AC122" s="682">
        <v>11</v>
      </c>
      <c r="AD122" s="683">
        <f t="shared" si="34"/>
        <v>0.33333333333333331</v>
      </c>
      <c r="AE122" s="684">
        <f t="shared" si="35"/>
        <v>0.33333333333333331</v>
      </c>
      <c r="AF122" s="681">
        <v>32</v>
      </c>
      <c r="AG122" s="682">
        <v>30</v>
      </c>
      <c r="AH122" s="682">
        <v>25</v>
      </c>
      <c r="AI122" s="682">
        <v>12</v>
      </c>
      <c r="AJ122" s="682">
        <v>11</v>
      </c>
      <c r="AK122" s="683">
        <f t="shared" si="46"/>
        <v>0.4</v>
      </c>
      <c r="AL122" s="684">
        <f t="shared" si="47"/>
        <v>0.48</v>
      </c>
      <c r="AM122" s="681">
        <v>57</v>
      </c>
      <c r="AN122" s="682">
        <v>56</v>
      </c>
      <c r="AO122" s="682">
        <v>33</v>
      </c>
      <c r="AP122" s="682">
        <v>16</v>
      </c>
      <c r="AQ122" s="682">
        <v>15</v>
      </c>
      <c r="AR122" s="683">
        <f t="shared" si="48"/>
        <v>0.2857142857142857</v>
      </c>
      <c r="AS122" s="684">
        <f t="shared" si="49"/>
        <v>0.48484848484848486</v>
      </c>
    </row>
    <row r="123" spans="1:16156" s="672" customFormat="1" x14ac:dyDescent="0.25">
      <c r="A123" s="605" t="s">
        <v>348</v>
      </c>
      <c r="B123" s="606" t="s">
        <v>352</v>
      </c>
      <c r="C123" s="607" t="s">
        <v>353</v>
      </c>
      <c r="D123" s="681">
        <v>1863</v>
      </c>
      <c r="E123" s="609">
        <v>1483</v>
      </c>
      <c r="F123" s="609">
        <v>1199</v>
      </c>
      <c r="G123" s="609">
        <v>834</v>
      </c>
      <c r="H123" s="609">
        <v>612</v>
      </c>
      <c r="I123" s="610">
        <f t="shared" si="30"/>
        <v>0.56237356709372888</v>
      </c>
      <c r="J123" s="611">
        <f t="shared" si="31"/>
        <v>0.69557964970809005</v>
      </c>
      <c r="K123" s="681">
        <v>2043</v>
      </c>
      <c r="L123" s="609">
        <v>1630</v>
      </c>
      <c r="M123" s="609">
        <v>1316</v>
      </c>
      <c r="N123" s="609">
        <v>796</v>
      </c>
      <c r="O123" s="609">
        <v>590</v>
      </c>
      <c r="P123" s="610">
        <f t="shared" si="32"/>
        <v>0.4883435582822086</v>
      </c>
      <c r="Q123" s="611">
        <f t="shared" si="33"/>
        <v>0.60486322188449848</v>
      </c>
      <c r="R123" s="681">
        <v>1809</v>
      </c>
      <c r="S123" s="609">
        <v>1421</v>
      </c>
      <c r="T123" s="609">
        <v>1161</v>
      </c>
      <c r="U123" s="609">
        <v>709</v>
      </c>
      <c r="V123" s="609">
        <v>571</v>
      </c>
      <c r="W123" s="610">
        <f t="shared" si="28"/>
        <v>0.49894440534834622</v>
      </c>
      <c r="X123" s="611">
        <f t="shared" si="29"/>
        <v>0.61068044788975018</v>
      </c>
      <c r="Y123" s="681">
        <v>1703</v>
      </c>
      <c r="Z123" s="609">
        <v>1332</v>
      </c>
      <c r="AA123" s="609">
        <v>1094</v>
      </c>
      <c r="AB123" s="609">
        <v>818</v>
      </c>
      <c r="AC123" s="609">
        <v>595</v>
      </c>
      <c r="AD123" s="610">
        <f t="shared" si="34"/>
        <v>0.6141141141141141</v>
      </c>
      <c r="AE123" s="611">
        <f t="shared" si="35"/>
        <v>0.74771480804387569</v>
      </c>
      <c r="AF123" s="681">
        <v>1573</v>
      </c>
      <c r="AG123" s="609">
        <v>1241</v>
      </c>
      <c r="AH123" s="609">
        <v>1026</v>
      </c>
      <c r="AI123" s="609">
        <v>754</v>
      </c>
      <c r="AJ123" s="609">
        <v>559</v>
      </c>
      <c r="AK123" s="610">
        <f t="shared" si="46"/>
        <v>0.60757453666398065</v>
      </c>
      <c r="AL123" s="611">
        <f t="shared" si="47"/>
        <v>0.73489278752436649</v>
      </c>
      <c r="AM123" s="681">
        <v>1194</v>
      </c>
      <c r="AN123" s="609">
        <v>955</v>
      </c>
      <c r="AO123" s="609">
        <v>784</v>
      </c>
      <c r="AP123" s="609">
        <v>581</v>
      </c>
      <c r="AQ123" s="609">
        <v>442</v>
      </c>
      <c r="AR123" s="610">
        <f t="shared" si="48"/>
        <v>0.60837696335078539</v>
      </c>
      <c r="AS123" s="611">
        <f t="shared" si="49"/>
        <v>0.7410714285714286</v>
      </c>
    </row>
    <row r="124" spans="1:16156" s="672" customFormat="1" x14ac:dyDescent="0.25">
      <c r="A124" s="605" t="s">
        <v>348</v>
      </c>
      <c r="B124" s="606" t="s">
        <v>354</v>
      </c>
      <c r="C124" s="607" t="s">
        <v>355</v>
      </c>
      <c r="D124" s="608">
        <v>1516</v>
      </c>
      <c r="E124" s="609">
        <v>1306</v>
      </c>
      <c r="F124" s="609">
        <v>1305</v>
      </c>
      <c r="G124" s="609">
        <v>1131</v>
      </c>
      <c r="H124" s="609">
        <v>736</v>
      </c>
      <c r="I124" s="610">
        <f t="shared" si="30"/>
        <v>0.86600306278713635</v>
      </c>
      <c r="J124" s="611">
        <f t="shared" si="31"/>
        <v>0.8666666666666667</v>
      </c>
      <c r="K124" s="608">
        <v>1623</v>
      </c>
      <c r="L124" s="609">
        <v>1395</v>
      </c>
      <c r="M124" s="609">
        <v>1395</v>
      </c>
      <c r="N124" s="609">
        <v>1164</v>
      </c>
      <c r="O124" s="609">
        <v>743</v>
      </c>
      <c r="P124" s="610">
        <f t="shared" si="32"/>
        <v>0.83440860215053758</v>
      </c>
      <c r="Q124" s="611">
        <f t="shared" si="33"/>
        <v>0.83440860215053758</v>
      </c>
      <c r="R124" s="608">
        <v>1521</v>
      </c>
      <c r="S124" s="609">
        <v>1312</v>
      </c>
      <c r="T124" s="609">
        <v>1312</v>
      </c>
      <c r="U124" s="609">
        <v>952</v>
      </c>
      <c r="V124" s="609">
        <v>695</v>
      </c>
      <c r="W124" s="610">
        <f t="shared" si="28"/>
        <v>0.72560975609756095</v>
      </c>
      <c r="X124" s="611">
        <f t="shared" si="29"/>
        <v>0.72560975609756095</v>
      </c>
      <c r="Y124" s="608">
        <v>1312</v>
      </c>
      <c r="Z124" s="609">
        <v>1152</v>
      </c>
      <c r="AA124" s="609">
        <v>1152</v>
      </c>
      <c r="AB124" s="609">
        <v>930</v>
      </c>
      <c r="AC124" s="609">
        <v>614</v>
      </c>
      <c r="AD124" s="610">
        <f t="shared" si="34"/>
        <v>0.80729166666666663</v>
      </c>
      <c r="AE124" s="611">
        <f t="shared" si="35"/>
        <v>0.80729166666666663</v>
      </c>
      <c r="AF124" s="608">
        <v>1195</v>
      </c>
      <c r="AG124" s="609">
        <v>1051</v>
      </c>
      <c r="AH124" s="609">
        <v>1051</v>
      </c>
      <c r="AI124" s="609">
        <v>872</v>
      </c>
      <c r="AJ124" s="609">
        <v>570</v>
      </c>
      <c r="AK124" s="610">
        <f t="shared" si="46"/>
        <v>0.82968601332064695</v>
      </c>
      <c r="AL124" s="611">
        <f t="shared" si="47"/>
        <v>0.82968601332064695</v>
      </c>
      <c r="AM124" s="608">
        <v>1191</v>
      </c>
      <c r="AN124" s="609">
        <v>1014</v>
      </c>
      <c r="AO124" s="609">
        <v>1014</v>
      </c>
      <c r="AP124" s="609">
        <v>831</v>
      </c>
      <c r="AQ124" s="609">
        <v>522</v>
      </c>
      <c r="AR124" s="610">
        <f t="shared" si="48"/>
        <v>0.81952662721893488</v>
      </c>
      <c r="AS124" s="611">
        <f t="shared" si="49"/>
        <v>0.81952662721893488</v>
      </c>
    </row>
    <row r="125" spans="1:16156" s="672" customFormat="1" x14ac:dyDescent="0.25">
      <c r="A125" s="605" t="s">
        <v>348</v>
      </c>
      <c r="B125" s="606" t="s">
        <v>356</v>
      </c>
      <c r="C125" s="607" t="s">
        <v>357</v>
      </c>
      <c r="D125" s="608">
        <v>2790</v>
      </c>
      <c r="E125" s="609">
        <v>2141</v>
      </c>
      <c r="F125" s="609">
        <v>1753</v>
      </c>
      <c r="G125" s="609">
        <v>1335</v>
      </c>
      <c r="H125" s="609">
        <v>1041</v>
      </c>
      <c r="I125" s="610">
        <f t="shared" si="30"/>
        <v>0.6235404016814573</v>
      </c>
      <c r="J125" s="611">
        <f t="shared" si="31"/>
        <v>0.76155162578436963</v>
      </c>
      <c r="K125" s="608">
        <v>3293</v>
      </c>
      <c r="L125" s="609">
        <v>2531</v>
      </c>
      <c r="M125" s="609">
        <v>2393</v>
      </c>
      <c r="N125" s="609">
        <v>1355</v>
      </c>
      <c r="O125" s="609">
        <v>994</v>
      </c>
      <c r="P125" s="610">
        <f t="shared" si="32"/>
        <v>0.53536151718688263</v>
      </c>
      <c r="Q125" s="611">
        <f t="shared" si="33"/>
        <v>0.56623485165064769</v>
      </c>
      <c r="R125" s="608">
        <v>3411</v>
      </c>
      <c r="S125" s="609">
        <v>2477</v>
      </c>
      <c r="T125" s="609">
        <v>2350</v>
      </c>
      <c r="U125" s="609">
        <v>1234</v>
      </c>
      <c r="V125" s="609">
        <v>797</v>
      </c>
      <c r="W125" s="610">
        <f t="shared" si="28"/>
        <v>0.49818328623334679</v>
      </c>
      <c r="X125" s="611">
        <f t="shared" si="29"/>
        <v>0.52510638297872336</v>
      </c>
      <c r="Y125" s="608">
        <v>2667</v>
      </c>
      <c r="Z125" s="609">
        <v>2013</v>
      </c>
      <c r="AA125" s="609">
        <v>2013</v>
      </c>
      <c r="AB125" s="609">
        <v>1192</v>
      </c>
      <c r="AC125" s="609">
        <v>728</v>
      </c>
      <c r="AD125" s="610">
        <f t="shared" si="34"/>
        <v>0.59215101838052653</v>
      </c>
      <c r="AE125" s="611">
        <f t="shared" si="35"/>
        <v>0.59215101838052653</v>
      </c>
      <c r="AF125" s="608">
        <v>2002</v>
      </c>
      <c r="AG125" s="609">
        <v>1509</v>
      </c>
      <c r="AH125" s="609">
        <v>1509</v>
      </c>
      <c r="AI125" s="609">
        <v>954</v>
      </c>
      <c r="AJ125" s="609">
        <v>628</v>
      </c>
      <c r="AK125" s="610">
        <f t="shared" si="46"/>
        <v>0.63220675944333993</v>
      </c>
      <c r="AL125" s="611">
        <f t="shared" si="47"/>
        <v>0.63220675944333993</v>
      </c>
      <c r="AM125" s="608">
        <v>1998</v>
      </c>
      <c r="AN125" s="609">
        <v>1497</v>
      </c>
      <c r="AO125" s="609">
        <v>1497</v>
      </c>
      <c r="AP125" s="609">
        <v>971</v>
      </c>
      <c r="AQ125" s="609">
        <v>672</v>
      </c>
      <c r="AR125" s="610">
        <f t="shared" si="48"/>
        <v>0.64863059452237803</v>
      </c>
      <c r="AS125" s="611">
        <f t="shared" si="49"/>
        <v>0.64863059452237803</v>
      </c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LI125" s="4"/>
      <c r="ALJ125" s="4"/>
      <c r="ALK125" s="4"/>
      <c r="ALL125" s="4"/>
      <c r="ALM125" s="4"/>
      <c r="ALN125" s="4"/>
      <c r="ALO125" s="4"/>
      <c r="ALP125" s="4"/>
      <c r="ALQ125" s="4"/>
      <c r="ALR125" s="4"/>
      <c r="ALS125" s="4"/>
      <c r="ALT125" s="4"/>
      <c r="ALU125" s="4"/>
      <c r="ALV125" s="4"/>
      <c r="ALW125" s="4"/>
      <c r="ALX125" s="4"/>
      <c r="ALY125" s="4"/>
      <c r="ALZ125" s="4"/>
      <c r="AMA125" s="4"/>
      <c r="AMB125" s="4"/>
      <c r="AMC125" s="4"/>
      <c r="AMD125" s="4"/>
      <c r="AME125" s="4"/>
      <c r="AMF125" s="4"/>
      <c r="AMG125" s="4"/>
      <c r="AMH125" s="4"/>
      <c r="AMI125" s="4"/>
      <c r="AMJ125" s="4"/>
      <c r="AMK125" s="4"/>
      <c r="AML125" s="4"/>
      <c r="AMM125" s="4"/>
      <c r="AMN125" s="4"/>
      <c r="AMO125" s="4"/>
      <c r="AMP125" s="4"/>
      <c r="AMQ125" s="4"/>
      <c r="AMR125" s="4"/>
      <c r="AMS125" s="4"/>
      <c r="AMT125" s="4"/>
      <c r="AMU125" s="4"/>
      <c r="AMV125" s="4"/>
      <c r="AMW125" s="4"/>
      <c r="AMX125" s="4"/>
      <c r="AMY125" s="4"/>
      <c r="AMZ125" s="4"/>
      <c r="ANA125" s="4"/>
      <c r="ANB125" s="4"/>
      <c r="ANC125" s="4"/>
      <c r="AND125" s="4"/>
      <c r="ANE125" s="4"/>
      <c r="ANF125" s="4"/>
      <c r="ANG125" s="4"/>
      <c r="ANH125" s="4"/>
      <c r="ANI125" s="4"/>
      <c r="ANJ125" s="4"/>
      <c r="ANK125" s="4"/>
      <c r="ANL125" s="4"/>
      <c r="ANM125" s="4"/>
      <c r="ANN125" s="4"/>
      <c r="ANO125" s="4"/>
      <c r="ANP125" s="4"/>
      <c r="ANQ125" s="4"/>
      <c r="ANR125" s="4"/>
      <c r="ANS125" s="4"/>
      <c r="ANT125" s="4"/>
      <c r="ANU125" s="4"/>
      <c r="ANV125" s="4"/>
      <c r="ANW125" s="4"/>
      <c r="ANX125" s="4"/>
      <c r="ANY125" s="4"/>
      <c r="ANZ125" s="4"/>
      <c r="AOA125" s="4"/>
      <c r="AOB125" s="4"/>
      <c r="AOC125" s="4"/>
      <c r="AOD125" s="4"/>
      <c r="AOE125" s="4"/>
      <c r="AOF125" s="4"/>
      <c r="AOG125" s="4"/>
      <c r="AOH125" s="4"/>
      <c r="AOI125" s="4"/>
      <c r="AOJ125" s="4"/>
      <c r="AOK125" s="4"/>
      <c r="AOL125" s="4"/>
      <c r="AOM125" s="4"/>
      <c r="AON125" s="4"/>
      <c r="AOO125" s="4"/>
      <c r="AOP125" s="4"/>
      <c r="AOQ125" s="4"/>
      <c r="AOR125" s="4"/>
      <c r="AOS125" s="4"/>
      <c r="AOT125" s="4"/>
      <c r="AOU125" s="4"/>
      <c r="AOV125" s="4"/>
      <c r="AOW125" s="4"/>
      <c r="AOX125" s="4"/>
      <c r="AOY125" s="4"/>
      <c r="AOZ125" s="4"/>
      <c r="APA125" s="4"/>
      <c r="APB125" s="4"/>
      <c r="APC125" s="4"/>
      <c r="APD125" s="4"/>
      <c r="APE125" s="4"/>
      <c r="APF125" s="4"/>
      <c r="APG125" s="4"/>
      <c r="APH125" s="4"/>
      <c r="API125" s="4"/>
      <c r="APJ125" s="4"/>
      <c r="APK125" s="4"/>
      <c r="APL125" s="4"/>
      <c r="APM125" s="4"/>
      <c r="APN125" s="4"/>
      <c r="APO125" s="4"/>
      <c r="APP125" s="4"/>
      <c r="APQ125" s="4"/>
      <c r="APR125" s="4"/>
      <c r="APS125" s="4"/>
      <c r="APT125" s="4"/>
      <c r="APU125" s="4"/>
      <c r="APV125" s="4"/>
      <c r="APW125" s="4"/>
      <c r="APX125" s="4"/>
      <c r="APY125" s="4"/>
      <c r="APZ125" s="4"/>
      <c r="AQA125" s="4"/>
      <c r="AQB125" s="4"/>
      <c r="AQC125" s="4"/>
      <c r="AQD125" s="4"/>
      <c r="AQE125" s="4"/>
      <c r="AQF125" s="4"/>
      <c r="AQG125" s="4"/>
      <c r="AQH125" s="4"/>
      <c r="AQI125" s="4"/>
      <c r="AQJ125" s="4"/>
      <c r="AQK125" s="4"/>
      <c r="AQL125" s="4"/>
      <c r="AQM125" s="4"/>
      <c r="AQN125" s="4"/>
      <c r="AQO125" s="4"/>
      <c r="AQP125" s="4"/>
      <c r="AQQ125" s="4"/>
      <c r="AQR125" s="4"/>
      <c r="AQS125" s="4"/>
      <c r="AQT125" s="4"/>
      <c r="AQU125" s="4"/>
      <c r="AQV125" s="4"/>
      <c r="AQW125" s="4"/>
      <c r="AQX125" s="4"/>
      <c r="AQY125" s="4"/>
      <c r="AQZ125" s="4"/>
      <c r="ARA125" s="4"/>
      <c r="ARB125" s="4"/>
      <c r="ARC125" s="4"/>
      <c r="ARD125" s="4"/>
      <c r="ARE125" s="4"/>
      <c r="ARF125" s="4"/>
      <c r="ARG125" s="4"/>
      <c r="ARH125" s="4"/>
      <c r="ARI125" s="4"/>
      <c r="ARJ125" s="4"/>
      <c r="ARK125" s="4"/>
      <c r="ARL125" s="4"/>
      <c r="ARM125" s="4"/>
      <c r="ARN125" s="4"/>
      <c r="ARO125" s="4"/>
      <c r="ARP125" s="4"/>
      <c r="ARQ125" s="4"/>
      <c r="ARR125" s="4"/>
      <c r="ARS125" s="4"/>
      <c r="ART125" s="4"/>
      <c r="ARU125" s="4"/>
      <c r="ARV125" s="4"/>
      <c r="ARW125" s="4"/>
      <c r="ARX125" s="4"/>
      <c r="ARY125" s="4"/>
      <c r="ARZ125" s="4"/>
      <c r="ASA125" s="4"/>
      <c r="ASB125" s="4"/>
      <c r="ASC125" s="4"/>
      <c r="ASD125" s="4"/>
      <c r="ASE125" s="4"/>
      <c r="ASF125" s="4"/>
      <c r="ASG125" s="4"/>
      <c r="ASH125" s="4"/>
      <c r="ASI125" s="4"/>
      <c r="ASJ125" s="4"/>
      <c r="ASK125" s="4"/>
      <c r="ASL125" s="4"/>
      <c r="ASM125" s="4"/>
      <c r="ASN125" s="4"/>
      <c r="ASO125" s="4"/>
      <c r="ASP125" s="4"/>
      <c r="ASQ125" s="4"/>
      <c r="ASR125" s="4"/>
      <c r="ASS125" s="4"/>
      <c r="AST125" s="4"/>
      <c r="ASU125" s="4"/>
      <c r="ASV125" s="4"/>
      <c r="ASW125" s="4"/>
      <c r="ASX125" s="4"/>
      <c r="ASY125" s="4"/>
      <c r="ASZ125" s="4"/>
      <c r="ATA125" s="4"/>
      <c r="ATB125" s="4"/>
      <c r="ATC125" s="4"/>
      <c r="ATD125" s="4"/>
      <c r="ATE125" s="4"/>
      <c r="ATF125" s="4"/>
      <c r="ATG125" s="4"/>
      <c r="ATH125" s="4"/>
      <c r="ATI125" s="4"/>
      <c r="ATJ125" s="4"/>
      <c r="ATK125" s="4"/>
      <c r="ATL125" s="4"/>
      <c r="ATM125" s="4"/>
      <c r="ATN125" s="4"/>
      <c r="ATO125" s="4"/>
      <c r="ATP125" s="4"/>
      <c r="ATQ125" s="4"/>
      <c r="ATR125" s="4"/>
      <c r="ATS125" s="4"/>
      <c r="ATT125" s="4"/>
      <c r="ATU125" s="4"/>
      <c r="ATV125" s="4"/>
      <c r="ATW125" s="4"/>
      <c r="ATX125" s="4"/>
      <c r="ATY125" s="4"/>
      <c r="ATZ125" s="4"/>
      <c r="AUA125" s="4"/>
      <c r="AUB125" s="4"/>
      <c r="AUC125" s="4"/>
      <c r="AUD125" s="4"/>
      <c r="AUE125" s="4"/>
      <c r="AUF125" s="4"/>
      <c r="AUG125" s="4"/>
      <c r="AUH125" s="4"/>
      <c r="AUI125" s="4"/>
      <c r="AUJ125" s="4"/>
      <c r="AUK125" s="4"/>
      <c r="AUL125" s="4"/>
      <c r="AUM125" s="4"/>
      <c r="AUN125" s="4"/>
      <c r="AUO125" s="4"/>
      <c r="AUP125" s="4"/>
      <c r="AUQ125" s="4"/>
      <c r="AUR125" s="4"/>
      <c r="AUS125" s="4"/>
      <c r="AUT125" s="4"/>
      <c r="AUU125" s="4"/>
      <c r="AUV125" s="4"/>
      <c r="AUW125" s="4"/>
      <c r="AUX125" s="4"/>
      <c r="AUY125" s="4"/>
      <c r="AUZ125" s="4"/>
      <c r="AVA125" s="4"/>
      <c r="AVB125" s="4"/>
      <c r="AVC125" s="4"/>
      <c r="AVD125" s="4"/>
      <c r="AVE125" s="4"/>
      <c r="AVF125" s="4"/>
      <c r="AVG125" s="4"/>
      <c r="AVH125" s="4"/>
      <c r="AVI125" s="4"/>
      <c r="AVJ125" s="4"/>
      <c r="AVK125" s="4"/>
      <c r="AVL125" s="4"/>
      <c r="AVM125" s="4"/>
      <c r="AVN125" s="4"/>
      <c r="AVO125" s="4"/>
      <c r="AVP125" s="4"/>
      <c r="AVQ125" s="4"/>
      <c r="AVR125" s="4"/>
      <c r="AVS125" s="4"/>
      <c r="AVT125" s="4"/>
      <c r="AVU125" s="4"/>
      <c r="AVV125" s="4"/>
      <c r="AVW125" s="4"/>
      <c r="AVX125" s="4"/>
      <c r="AVY125" s="4"/>
      <c r="AVZ125" s="4"/>
      <c r="AWA125" s="4"/>
      <c r="AWB125" s="4"/>
      <c r="AWC125" s="4"/>
      <c r="AWD125" s="4"/>
      <c r="AWE125" s="4"/>
      <c r="AWF125" s="4"/>
      <c r="AWG125" s="4"/>
      <c r="AWH125" s="4"/>
      <c r="AWI125" s="4"/>
      <c r="AWJ125" s="4"/>
      <c r="AWK125" s="4"/>
      <c r="AWL125" s="4"/>
      <c r="AWM125" s="4"/>
      <c r="AWN125" s="4"/>
      <c r="AWO125" s="4"/>
      <c r="AWP125" s="4"/>
      <c r="AWQ125" s="4"/>
      <c r="AWR125" s="4"/>
      <c r="AWS125" s="4"/>
      <c r="AWT125" s="4"/>
      <c r="AWU125" s="4"/>
      <c r="AWV125" s="4"/>
      <c r="AWW125" s="4"/>
      <c r="AWX125" s="4"/>
      <c r="AWY125" s="4"/>
      <c r="AWZ125" s="4"/>
      <c r="AXA125" s="4"/>
      <c r="AXB125" s="4"/>
      <c r="AXC125" s="4"/>
      <c r="AXD125" s="4"/>
      <c r="AXE125" s="4"/>
      <c r="AXF125" s="4"/>
      <c r="AXG125" s="4"/>
      <c r="AXH125" s="4"/>
      <c r="AXI125" s="4"/>
      <c r="AXJ125" s="4"/>
      <c r="AXK125" s="4"/>
      <c r="AXL125" s="4"/>
      <c r="AXM125" s="4"/>
      <c r="AXN125" s="4"/>
      <c r="AXO125" s="4"/>
      <c r="AXP125" s="4"/>
      <c r="AXQ125" s="4"/>
      <c r="AXR125" s="4"/>
      <c r="AXS125" s="4"/>
      <c r="AXT125" s="4"/>
      <c r="AXU125" s="4"/>
      <c r="AXV125" s="4"/>
      <c r="AXW125" s="4"/>
      <c r="AXX125" s="4"/>
      <c r="AXY125" s="4"/>
      <c r="AXZ125" s="4"/>
      <c r="AYA125" s="4"/>
      <c r="AYB125" s="4"/>
      <c r="AYC125" s="4"/>
      <c r="AYD125" s="4"/>
      <c r="AYE125" s="4"/>
      <c r="AYF125" s="4"/>
      <c r="AYG125" s="4"/>
      <c r="AYH125" s="4"/>
      <c r="AYI125" s="4"/>
      <c r="AYJ125" s="4"/>
      <c r="AYK125" s="4"/>
      <c r="AYL125" s="4"/>
      <c r="AYM125" s="4"/>
      <c r="AYN125" s="4"/>
      <c r="AYO125" s="4"/>
      <c r="AYP125" s="4"/>
      <c r="AYQ125" s="4"/>
      <c r="AYR125" s="4"/>
      <c r="AYS125" s="4"/>
      <c r="AYT125" s="4"/>
      <c r="AYU125" s="4"/>
      <c r="AYV125" s="4"/>
      <c r="AYW125" s="4"/>
      <c r="AYX125" s="4"/>
      <c r="AYY125" s="4"/>
      <c r="AYZ125" s="4"/>
      <c r="AZA125" s="4"/>
      <c r="AZB125" s="4"/>
      <c r="AZC125" s="4"/>
      <c r="AZD125" s="4"/>
      <c r="AZE125" s="4"/>
      <c r="AZF125" s="4"/>
      <c r="AZG125" s="4"/>
      <c r="AZH125" s="4"/>
      <c r="AZI125" s="4"/>
      <c r="AZJ125" s="4"/>
      <c r="AZK125" s="4"/>
      <c r="AZL125" s="4"/>
      <c r="AZM125" s="4"/>
      <c r="AZN125" s="4"/>
      <c r="AZO125" s="4"/>
      <c r="AZP125" s="4"/>
      <c r="AZQ125" s="4"/>
      <c r="AZR125" s="4"/>
      <c r="AZS125" s="4"/>
      <c r="AZT125" s="4"/>
      <c r="AZU125" s="4"/>
      <c r="AZV125" s="4"/>
      <c r="AZW125" s="4"/>
      <c r="AZX125" s="4"/>
      <c r="AZY125" s="4"/>
      <c r="AZZ125" s="4"/>
      <c r="BAA125" s="4"/>
      <c r="BAB125" s="4"/>
      <c r="BAC125" s="4"/>
      <c r="BAD125" s="4"/>
      <c r="BAE125" s="4"/>
      <c r="BAF125" s="4"/>
      <c r="BAG125" s="4"/>
      <c r="BAH125" s="4"/>
      <c r="BAI125" s="4"/>
      <c r="BAJ125" s="4"/>
      <c r="BAK125" s="4"/>
      <c r="BAL125" s="4"/>
      <c r="BAM125" s="4"/>
      <c r="BAN125" s="4"/>
      <c r="BAO125" s="4"/>
      <c r="BAP125" s="4"/>
      <c r="BAQ125" s="4"/>
      <c r="BAR125" s="4"/>
      <c r="BAS125" s="4"/>
      <c r="BAT125" s="4"/>
      <c r="BAU125" s="4"/>
      <c r="BAV125" s="4"/>
      <c r="BAW125" s="4"/>
      <c r="BAX125" s="4"/>
      <c r="BAY125" s="4"/>
      <c r="BAZ125" s="4"/>
      <c r="BBA125" s="4"/>
      <c r="BBB125" s="4"/>
      <c r="BBC125" s="4"/>
      <c r="BBD125" s="4"/>
      <c r="BBE125" s="4"/>
      <c r="BBF125" s="4"/>
      <c r="BBG125" s="4"/>
      <c r="BBH125" s="4"/>
      <c r="BBI125" s="4"/>
      <c r="BBJ125" s="4"/>
      <c r="BBK125" s="4"/>
      <c r="BBL125" s="4"/>
      <c r="BBM125" s="4"/>
      <c r="BBN125" s="4"/>
      <c r="BBO125" s="4"/>
      <c r="BBP125" s="4"/>
      <c r="BBQ125" s="4"/>
      <c r="BBR125" s="4"/>
      <c r="BBS125" s="4"/>
      <c r="BBT125" s="4"/>
      <c r="BBU125" s="4"/>
      <c r="BBV125" s="4"/>
      <c r="BBW125" s="4"/>
      <c r="BBX125" s="4"/>
      <c r="BBY125" s="4"/>
      <c r="BBZ125" s="4"/>
      <c r="BCA125" s="4"/>
      <c r="BCB125" s="4"/>
      <c r="BCC125" s="4"/>
      <c r="BCD125" s="4"/>
      <c r="BCE125" s="4"/>
      <c r="BCF125" s="4"/>
      <c r="BCG125" s="4"/>
      <c r="BCH125" s="4"/>
      <c r="BCI125" s="4"/>
      <c r="BCJ125" s="4"/>
      <c r="BCK125" s="4"/>
      <c r="BCL125" s="4"/>
      <c r="BCM125" s="4"/>
      <c r="BCN125" s="4"/>
      <c r="BCO125" s="4"/>
      <c r="BCP125" s="4"/>
      <c r="BCQ125" s="4"/>
      <c r="BCR125" s="4"/>
      <c r="BCS125" s="4"/>
      <c r="BCT125" s="4"/>
      <c r="BCU125" s="4"/>
      <c r="BCV125" s="4"/>
      <c r="BCW125" s="4"/>
      <c r="BCX125" s="4"/>
      <c r="BCY125" s="4"/>
      <c r="BCZ125" s="4"/>
      <c r="BDA125" s="4"/>
      <c r="BDB125" s="4"/>
      <c r="BDC125" s="4"/>
      <c r="BDD125" s="4"/>
      <c r="BDE125" s="4"/>
      <c r="BDF125" s="4"/>
      <c r="BDG125" s="4"/>
      <c r="BDH125" s="4"/>
      <c r="BDI125" s="4"/>
      <c r="BDJ125" s="4"/>
      <c r="BDK125" s="4"/>
      <c r="BDL125" s="4"/>
      <c r="BDM125" s="4"/>
      <c r="BDN125" s="4"/>
      <c r="BDO125" s="4"/>
      <c r="BDP125" s="4"/>
      <c r="BDQ125" s="4"/>
      <c r="BDR125" s="4"/>
      <c r="BDS125" s="4"/>
      <c r="BDT125" s="4"/>
      <c r="BDU125" s="4"/>
      <c r="BDV125" s="4"/>
      <c r="BDW125" s="4"/>
      <c r="BDX125" s="4"/>
      <c r="BDY125" s="4"/>
      <c r="BDZ125" s="4"/>
      <c r="BEA125" s="4"/>
      <c r="BEB125" s="4"/>
      <c r="BEC125" s="4"/>
      <c r="BED125" s="4"/>
      <c r="BEE125" s="4"/>
      <c r="BEF125" s="4"/>
      <c r="BEG125" s="4"/>
      <c r="BEH125" s="4"/>
      <c r="BEI125" s="4"/>
      <c r="BEJ125" s="4"/>
      <c r="BEK125" s="4"/>
      <c r="BEL125" s="4"/>
      <c r="BEM125" s="4"/>
      <c r="BEN125" s="4"/>
      <c r="BEO125" s="4"/>
      <c r="BEP125" s="4"/>
      <c r="BEQ125" s="4"/>
      <c r="BER125" s="4"/>
      <c r="BES125" s="4"/>
      <c r="BET125" s="4"/>
      <c r="BEU125" s="4"/>
      <c r="BEV125" s="4"/>
      <c r="BEW125" s="4"/>
      <c r="BEX125" s="4"/>
      <c r="BEY125" s="4"/>
      <c r="BEZ125" s="4"/>
      <c r="BFA125" s="4"/>
      <c r="BFB125" s="4"/>
      <c r="BFC125" s="4"/>
      <c r="BFD125" s="4"/>
      <c r="BFE125" s="4"/>
      <c r="BFF125" s="4"/>
      <c r="BFG125" s="4"/>
      <c r="BFH125" s="4"/>
      <c r="BFI125" s="4"/>
      <c r="BFJ125" s="4"/>
      <c r="BFK125" s="4"/>
      <c r="BFL125" s="4"/>
      <c r="BFM125" s="4"/>
      <c r="BFN125" s="4"/>
      <c r="BFO125" s="4"/>
      <c r="BFP125" s="4"/>
      <c r="BFQ125" s="4"/>
      <c r="BFR125" s="4"/>
      <c r="BFS125" s="4"/>
      <c r="BFT125" s="4"/>
      <c r="BFU125" s="4"/>
      <c r="BFV125" s="4"/>
      <c r="BFW125" s="4"/>
      <c r="BFX125" s="4"/>
      <c r="BFY125" s="4"/>
      <c r="BFZ125" s="4"/>
      <c r="BGA125" s="4"/>
      <c r="BGB125" s="4"/>
      <c r="BGC125" s="4"/>
      <c r="BGD125" s="4"/>
      <c r="BGE125" s="4"/>
      <c r="BGF125" s="4"/>
      <c r="BGG125" s="4"/>
      <c r="BGH125" s="4"/>
      <c r="BGI125" s="4"/>
      <c r="BGJ125" s="4"/>
      <c r="BGK125" s="4"/>
      <c r="BGL125" s="4"/>
      <c r="BGM125" s="4"/>
      <c r="BGN125" s="4"/>
      <c r="BGO125" s="4"/>
      <c r="BGP125" s="4"/>
      <c r="BGQ125" s="4"/>
      <c r="BGR125" s="4"/>
      <c r="BGS125" s="4"/>
      <c r="BGT125" s="4"/>
      <c r="BGU125" s="4"/>
      <c r="BGV125" s="4"/>
      <c r="BGW125" s="4"/>
      <c r="BGX125" s="4"/>
      <c r="BGY125" s="4"/>
      <c r="BGZ125" s="4"/>
      <c r="BHA125" s="4"/>
      <c r="BHB125" s="4"/>
      <c r="BHC125" s="4"/>
      <c r="BHD125" s="4"/>
      <c r="BHE125" s="4"/>
      <c r="BHF125" s="4"/>
      <c r="BHG125" s="4"/>
      <c r="BHH125" s="4"/>
      <c r="BHI125" s="4"/>
      <c r="BHJ125" s="4"/>
      <c r="BHK125" s="4"/>
      <c r="BHL125" s="4"/>
      <c r="BHM125" s="4"/>
      <c r="BHN125" s="4"/>
      <c r="BHO125" s="4"/>
      <c r="BHP125" s="4"/>
      <c r="BHQ125" s="4"/>
      <c r="BHR125" s="4"/>
      <c r="BHS125" s="4"/>
      <c r="BHT125" s="4"/>
      <c r="BHU125" s="4"/>
      <c r="BHV125" s="4"/>
      <c r="BHW125" s="4"/>
      <c r="BHX125" s="4"/>
      <c r="BHY125" s="4"/>
      <c r="BHZ125" s="4"/>
      <c r="BIA125" s="4"/>
      <c r="BIB125" s="4"/>
      <c r="BIC125" s="4"/>
      <c r="BID125" s="4"/>
      <c r="BIE125" s="4"/>
      <c r="BIF125" s="4"/>
      <c r="BIG125" s="4"/>
      <c r="BIH125" s="4"/>
      <c r="BII125" s="4"/>
      <c r="BIJ125" s="4"/>
      <c r="BIK125" s="4"/>
      <c r="BIL125" s="4"/>
      <c r="BIM125" s="4"/>
      <c r="BIN125" s="4"/>
      <c r="BIO125" s="4"/>
      <c r="BIP125" s="4"/>
      <c r="BIQ125" s="4"/>
      <c r="BIR125" s="4"/>
      <c r="BIS125" s="4"/>
      <c r="BIT125" s="4"/>
      <c r="BIU125" s="4"/>
      <c r="BIV125" s="4"/>
      <c r="BIW125" s="4"/>
      <c r="BIX125" s="4"/>
      <c r="BIY125" s="4"/>
      <c r="BIZ125" s="4"/>
      <c r="BJA125" s="4"/>
      <c r="BJB125" s="4"/>
      <c r="BJC125" s="4"/>
      <c r="BJD125" s="4"/>
      <c r="BJE125" s="4"/>
      <c r="BJF125" s="4"/>
      <c r="BJG125" s="4"/>
      <c r="BJH125" s="4"/>
      <c r="BJI125" s="4"/>
      <c r="BJJ125" s="4"/>
      <c r="BJK125" s="4"/>
      <c r="BJL125" s="4"/>
      <c r="BJM125" s="4"/>
      <c r="BJN125" s="4"/>
      <c r="BJO125" s="4"/>
      <c r="BJP125" s="4"/>
      <c r="BJQ125" s="4"/>
      <c r="BJR125" s="4"/>
      <c r="BJS125" s="4"/>
      <c r="BJT125" s="4"/>
      <c r="BJU125" s="4"/>
      <c r="BJV125" s="4"/>
      <c r="BJW125" s="4"/>
      <c r="BJX125" s="4"/>
      <c r="BJY125" s="4"/>
      <c r="BJZ125" s="4"/>
      <c r="BKA125" s="4"/>
      <c r="BKB125" s="4"/>
      <c r="BKC125" s="4"/>
      <c r="BKD125" s="4"/>
      <c r="BKE125" s="4"/>
      <c r="BKF125" s="4"/>
      <c r="BKG125" s="4"/>
      <c r="BKH125" s="4"/>
      <c r="BKI125" s="4"/>
      <c r="BKJ125" s="4"/>
      <c r="BKK125" s="4"/>
      <c r="BKL125" s="4"/>
      <c r="BKM125" s="4"/>
      <c r="BKN125" s="4"/>
      <c r="BKO125" s="4"/>
      <c r="BKP125" s="4"/>
      <c r="BKQ125" s="4"/>
      <c r="BKR125" s="4"/>
      <c r="BKS125" s="4"/>
      <c r="BKT125" s="4"/>
      <c r="BKU125" s="4"/>
      <c r="BKV125" s="4"/>
      <c r="BKW125" s="4"/>
      <c r="BKX125" s="4"/>
      <c r="BKY125" s="4"/>
      <c r="BKZ125" s="4"/>
      <c r="BLA125" s="4"/>
      <c r="BLB125" s="4"/>
      <c r="BLC125" s="4"/>
      <c r="BLD125" s="4"/>
      <c r="BLE125" s="4"/>
      <c r="BLF125" s="4"/>
      <c r="BLG125" s="4"/>
      <c r="BLH125" s="4"/>
      <c r="BLI125" s="4"/>
      <c r="BLJ125" s="4"/>
      <c r="BLK125" s="4"/>
      <c r="BLL125" s="4"/>
      <c r="BLM125" s="4"/>
      <c r="BLN125" s="4"/>
      <c r="BLO125" s="4"/>
      <c r="BLP125" s="4"/>
      <c r="BLQ125" s="4"/>
      <c r="BLR125" s="4"/>
      <c r="BLS125" s="4"/>
      <c r="BLT125" s="4"/>
      <c r="BLU125" s="4"/>
      <c r="BLV125" s="4"/>
      <c r="BLW125" s="4"/>
      <c r="BLX125" s="4"/>
      <c r="BLY125" s="4"/>
      <c r="BLZ125" s="4"/>
      <c r="BMA125" s="4"/>
      <c r="BMB125" s="4"/>
      <c r="BMC125" s="4"/>
      <c r="BMD125" s="4"/>
      <c r="BME125" s="4"/>
      <c r="BMF125" s="4"/>
      <c r="BMG125" s="4"/>
      <c r="BMH125" s="4"/>
      <c r="BMI125" s="4"/>
      <c r="BMJ125" s="4"/>
      <c r="BMK125" s="4"/>
      <c r="BML125" s="4"/>
      <c r="BMM125" s="4"/>
      <c r="BMN125" s="4"/>
      <c r="BMO125" s="4"/>
      <c r="BMP125" s="4"/>
      <c r="BMQ125" s="4"/>
      <c r="BMR125" s="4"/>
      <c r="BMS125" s="4"/>
      <c r="BMT125" s="4"/>
      <c r="BMU125" s="4"/>
      <c r="BMV125" s="4"/>
      <c r="BMW125" s="4"/>
      <c r="BMX125" s="4"/>
      <c r="BMY125" s="4"/>
      <c r="BMZ125" s="4"/>
      <c r="BNA125" s="4"/>
      <c r="BNB125" s="4"/>
      <c r="BNC125" s="4"/>
      <c r="BND125" s="4"/>
      <c r="BNE125" s="4"/>
      <c r="BNF125" s="4"/>
      <c r="BNG125" s="4"/>
      <c r="BNH125" s="4"/>
      <c r="BNI125" s="4"/>
      <c r="BNJ125" s="4"/>
      <c r="BNK125" s="4"/>
      <c r="BNL125" s="4"/>
      <c r="BNM125" s="4"/>
      <c r="BNN125" s="4"/>
      <c r="BNO125" s="4"/>
      <c r="BNP125" s="4"/>
      <c r="BNQ125" s="4"/>
      <c r="BNR125" s="4"/>
      <c r="BNS125" s="4"/>
      <c r="BNT125" s="4"/>
      <c r="BNU125" s="4"/>
      <c r="BNV125" s="4"/>
      <c r="BNW125" s="4"/>
      <c r="BNX125" s="4"/>
      <c r="BNY125" s="4"/>
      <c r="BNZ125" s="4"/>
      <c r="BOA125" s="4"/>
      <c r="BOB125" s="4"/>
      <c r="BOC125" s="4"/>
      <c r="BOD125" s="4"/>
      <c r="BOE125" s="4"/>
      <c r="BOF125" s="4"/>
      <c r="BOG125" s="4"/>
      <c r="BOH125" s="4"/>
      <c r="BOI125" s="4"/>
      <c r="BOJ125" s="4"/>
      <c r="BOK125" s="4"/>
      <c r="BOL125" s="4"/>
      <c r="BOM125" s="4"/>
      <c r="BON125" s="4"/>
      <c r="BOO125" s="4"/>
      <c r="BOP125" s="4"/>
      <c r="BOQ125" s="4"/>
      <c r="BOR125" s="4"/>
      <c r="BOS125" s="4"/>
      <c r="BOT125" s="4"/>
      <c r="BOU125" s="4"/>
      <c r="BOV125" s="4"/>
      <c r="BOW125" s="4"/>
      <c r="BOX125" s="4"/>
      <c r="BOY125" s="4"/>
      <c r="BOZ125" s="4"/>
      <c r="BPA125" s="4"/>
      <c r="BPB125" s="4"/>
      <c r="BPC125" s="4"/>
      <c r="BPD125" s="4"/>
      <c r="BPE125" s="4"/>
      <c r="BPF125" s="4"/>
      <c r="BPG125" s="4"/>
      <c r="BPH125" s="4"/>
      <c r="BPI125" s="4"/>
      <c r="BPJ125" s="4"/>
      <c r="BPK125" s="4"/>
      <c r="BPL125" s="4"/>
      <c r="BPM125" s="4"/>
      <c r="BPN125" s="4"/>
      <c r="BPO125" s="4"/>
      <c r="BPP125" s="4"/>
      <c r="BPQ125" s="4"/>
      <c r="BPR125" s="4"/>
      <c r="BPS125" s="4"/>
      <c r="BPT125" s="4"/>
      <c r="BPU125" s="4"/>
      <c r="BPV125" s="4"/>
      <c r="BPW125" s="4"/>
      <c r="BPX125" s="4"/>
      <c r="BPY125" s="4"/>
      <c r="BPZ125" s="4"/>
      <c r="BQA125" s="4"/>
      <c r="BQB125" s="4"/>
      <c r="BQC125" s="4"/>
      <c r="BQD125" s="4"/>
      <c r="BQE125" s="4"/>
      <c r="BQF125" s="4"/>
      <c r="BQG125" s="4"/>
      <c r="BQH125" s="4"/>
      <c r="BQI125" s="4"/>
      <c r="BQJ125" s="4"/>
      <c r="BQK125" s="4"/>
      <c r="BQL125" s="4"/>
      <c r="BQM125" s="4"/>
      <c r="BQN125" s="4"/>
      <c r="BQO125" s="4"/>
      <c r="BQP125" s="4"/>
      <c r="BQQ125" s="4"/>
      <c r="BQR125" s="4"/>
      <c r="BQS125" s="4"/>
      <c r="BQT125" s="4"/>
      <c r="BQU125" s="4"/>
      <c r="BQV125" s="4"/>
      <c r="BQW125" s="4"/>
      <c r="BQX125" s="4"/>
      <c r="BQY125" s="4"/>
      <c r="BQZ125" s="4"/>
      <c r="BRA125" s="4"/>
      <c r="BRB125" s="4"/>
      <c r="BRC125" s="4"/>
      <c r="BRD125" s="4"/>
      <c r="BRE125" s="4"/>
      <c r="BRF125" s="4"/>
      <c r="BRG125" s="4"/>
      <c r="BRH125" s="4"/>
      <c r="BRI125" s="4"/>
      <c r="BRJ125" s="4"/>
      <c r="BRK125" s="4"/>
      <c r="BRL125" s="4"/>
      <c r="BRM125" s="4"/>
      <c r="BRN125" s="4"/>
      <c r="BRO125" s="4"/>
      <c r="BRP125" s="4"/>
      <c r="BRQ125" s="4"/>
      <c r="BRR125" s="4"/>
      <c r="BRS125" s="4"/>
      <c r="BRT125" s="4"/>
      <c r="BRU125" s="4"/>
      <c r="BRV125" s="4"/>
      <c r="BRW125" s="4"/>
      <c r="BRX125" s="4"/>
      <c r="BRY125" s="4"/>
      <c r="BRZ125" s="4"/>
      <c r="BSA125" s="4"/>
      <c r="BSB125" s="4"/>
      <c r="BSC125" s="4"/>
      <c r="BSD125" s="4"/>
      <c r="BSE125" s="4"/>
      <c r="BSF125" s="4"/>
      <c r="BSG125" s="4"/>
      <c r="BSH125" s="4"/>
      <c r="BSI125" s="4"/>
      <c r="BSJ125" s="4"/>
      <c r="BSK125" s="4"/>
      <c r="BSL125" s="4"/>
      <c r="BSM125" s="4"/>
      <c r="BSN125" s="4"/>
      <c r="BSO125" s="4"/>
      <c r="BSP125" s="4"/>
      <c r="BSQ125" s="4"/>
      <c r="BSR125" s="4"/>
      <c r="BSS125" s="4"/>
      <c r="BST125" s="4"/>
      <c r="BSU125" s="4"/>
      <c r="BSV125" s="4"/>
      <c r="BSW125" s="4"/>
      <c r="BSX125" s="4"/>
      <c r="BSY125" s="4"/>
      <c r="BSZ125" s="4"/>
      <c r="BTA125" s="4"/>
      <c r="BTB125" s="4"/>
      <c r="BTC125" s="4"/>
      <c r="BTD125" s="4"/>
      <c r="BTE125" s="4"/>
      <c r="BTF125" s="4"/>
      <c r="BTG125" s="4"/>
      <c r="BTH125" s="4"/>
      <c r="BTI125" s="4"/>
      <c r="BTJ125" s="4"/>
      <c r="BTK125" s="4"/>
      <c r="BTL125" s="4"/>
      <c r="BTM125" s="4"/>
      <c r="BTN125" s="4"/>
      <c r="BTO125" s="4"/>
      <c r="BTP125" s="4"/>
      <c r="BTQ125" s="4"/>
      <c r="BTR125" s="4"/>
      <c r="BTS125" s="4"/>
      <c r="BTT125" s="4"/>
      <c r="BTU125" s="4"/>
      <c r="BTV125" s="4"/>
      <c r="BTW125" s="4"/>
      <c r="BTX125" s="4"/>
      <c r="BTY125" s="4"/>
      <c r="BTZ125" s="4"/>
      <c r="BUA125" s="4"/>
      <c r="BUB125" s="4"/>
      <c r="BUC125" s="4"/>
      <c r="BUD125" s="4"/>
      <c r="BUE125" s="4"/>
      <c r="BUF125" s="4"/>
      <c r="BUG125" s="4"/>
      <c r="BUH125" s="4"/>
      <c r="BUI125" s="4"/>
      <c r="BUJ125" s="4"/>
      <c r="BUK125" s="4"/>
      <c r="BUL125" s="4"/>
      <c r="BUM125" s="4"/>
      <c r="BUN125" s="4"/>
      <c r="BUO125" s="4"/>
      <c r="BUP125" s="4"/>
      <c r="BUQ125" s="4"/>
      <c r="BUR125" s="4"/>
      <c r="BUS125" s="4"/>
      <c r="BUT125" s="4"/>
      <c r="BUU125" s="4"/>
      <c r="BUV125" s="4"/>
      <c r="BUW125" s="4"/>
      <c r="BUX125" s="4"/>
      <c r="BUY125" s="4"/>
      <c r="BUZ125" s="4"/>
      <c r="BVA125" s="4"/>
      <c r="BVB125" s="4"/>
      <c r="BVC125" s="4"/>
      <c r="BVD125" s="4"/>
      <c r="BVE125" s="4"/>
      <c r="BVF125" s="4"/>
      <c r="BVG125" s="4"/>
      <c r="BVH125" s="4"/>
      <c r="BVI125" s="4"/>
      <c r="BVJ125" s="4"/>
      <c r="BVK125" s="4"/>
      <c r="BVL125" s="4"/>
      <c r="BVM125" s="4"/>
      <c r="BVN125" s="4"/>
      <c r="BVO125" s="4"/>
      <c r="BVP125" s="4"/>
      <c r="BVQ125" s="4"/>
      <c r="BVR125" s="4"/>
      <c r="BVS125" s="4"/>
      <c r="BVT125" s="4"/>
      <c r="BVU125" s="4"/>
      <c r="BVV125" s="4"/>
      <c r="BVW125" s="4"/>
      <c r="BVX125" s="4"/>
      <c r="BVY125" s="4"/>
      <c r="BVZ125" s="4"/>
      <c r="BWA125" s="4"/>
      <c r="BWB125" s="4"/>
      <c r="BWC125" s="4"/>
      <c r="BWD125" s="4"/>
      <c r="BWE125" s="4"/>
      <c r="BWF125" s="4"/>
      <c r="BWG125" s="4"/>
      <c r="BWH125" s="4"/>
      <c r="BWI125" s="4"/>
      <c r="BWJ125" s="4"/>
      <c r="BWK125" s="4"/>
      <c r="BWL125" s="4"/>
      <c r="BWM125" s="4"/>
      <c r="BWN125" s="4"/>
      <c r="BWO125" s="4"/>
      <c r="BWP125" s="4"/>
      <c r="BWQ125" s="4"/>
      <c r="BWR125" s="4"/>
      <c r="BWS125" s="4"/>
      <c r="BWT125" s="4"/>
      <c r="BWU125" s="4"/>
      <c r="BWV125" s="4"/>
      <c r="BWW125" s="4"/>
      <c r="BWX125" s="4"/>
      <c r="BWY125" s="4"/>
      <c r="BWZ125" s="4"/>
      <c r="BXA125" s="4"/>
      <c r="BXB125" s="4"/>
      <c r="BXC125" s="4"/>
      <c r="BXD125" s="4"/>
      <c r="BXE125" s="4"/>
      <c r="BXF125" s="4"/>
      <c r="BXG125" s="4"/>
      <c r="BXH125" s="4"/>
      <c r="BXI125" s="4"/>
      <c r="BXJ125" s="4"/>
      <c r="BXK125" s="4"/>
      <c r="BXL125" s="4"/>
      <c r="BXM125" s="4"/>
      <c r="BXN125" s="4"/>
      <c r="BXO125" s="4"/>
      <c r="BXP125" s="4"/>
      <c r="BXQ125" s="4"/>
      <c r="BXR125" s="4"/>
      <c r="BXS125" s="4"/>
      <c r="BXT125" s="4"/>
      <c r="BXU125" s="4"/>
      <c r="BXV125" s="4"/>
      <c r="BXW125" s="4"/>
      <c r="BXX125" s="4"/>
      <c r="BXY125" s="4"/>
      <c r="BXZ125" s="4"/>
      <c r="BYA125" s="4"/>
      <c r="BYB125" s="4"/>
      <c r="BYC125" s="4"/>
      <c r="BYD125" s="4"/>
      <c r="BYE125" s="4"/>
      <c r="BYF125" s="4"/>
      <c r="BYG125" s="4"/>
      <c r="BYH125" s="4"/>
      <c r="BYI125" s="4"/>
      <c r="BYJ125" s="4"/>
      <c r="BYK125" s="4"/>
      <c r="BYL125" s="4"/>
      <c r="BYM125" s="4"/>
      <c r="BYN125" s="4"/>
      <c r="BYO125" s="4"/>
      <c r="BYP125" s="4"/>
      <c r="BYQ125" s="4"/>
      <c r="BYR125" s="4"/>
      <c r="BYS125" s="4"/>
      <c r="BYT125" s="4"/>
      <c r="BYU125" s="4"/>
      <c r="BYV125" s="4"/>
      <c r="BYW125" s="4"/>
      <c r="BYX125" s="4"/>
      <c r="BYY125" s="4"/>
      <c r="BYZ125" s="4"/>
      <c r="BZA125" s="4"/>
      <c r="BZB125" s="4"/>
      <c r="BZC125" s="4"/>
      <c r="BZD125" s="4"/>
      <c r="BZE125" s="4"/>
      <c r="BZF125" s="4"/>
      <c r="BZG125" s="4"/>
      <c r="BZH125" s="4"/>
      <c r="BZI125" s="4"/>
      <c r="BZJ125" s="4"/>
      <c r="BZK125" s="4"/>
      <c r="BZL125" s="4"/>
      <c r="BZM125" s="4"/>
      <c r="BZN125" s="4"/>
      <c r="BZO125" s="4"/>
      <c r="BZP125" s="4"/>
      <c r="BZQ125" s="4"/>
      <c r="BZR125" s="4"/>
      <c r="BZS125" s="4"/>
      <c r="BZT125" s="4"/>
      <c r="BZU125" s="4"/>
      <c r="BZV125" s="4"/>
      <c r="BZW125" s="4"/>
      <c r="BZX125" s="4"/>
      <c r="BZY125" s="4"/>
      <c r="BZZ125" s="4"/>
      <c r="CAA125" s="4"/>
      <c r="CAB125" s="4"/>
      <c r="CAC125" s="4"/>
      <c r="CAD125" s="4"/>
      <c r="CAE125" s="4"/>
      <c r="CAF125" s="4"/>
      <c r="CAG125" s="4"/>
      <c r="CAH125" s="4"/>
      <c r="CAI125" s="4"/>
      <c r="CAJ125" s="4"/>
      <c r="CAK125" s="4"/>
      <c r="CAL125" s="4"/>
      <c r="CAM125" s="4"/>
      <c r="CAN125" s="4"/>
      <c r="CAO125" s="4"/>
      <c r="CAP125" s="4"/>
      <c r="CAQ125" s="4"/>
      <c r="CAR125" s="4"/>
      <c r="CAS125" s="4"/>
      <c r="CAT125" s="4"/>
      <c r="CAU125" s="4"/>
      <c r="CAV125" s="4"/>
      <c r="CAW125" s="4"/>
      <c r="CAX125" s="4"/>
      <c r="CAY125" s="4"/>
      <c r="CAZ125" s="4"/>
      <c r="CBA125" s="4"/>
      <c r="CBB125" s="4"/>
      <c r="CBC125" s="4"/>
      <c r="CBD125" s="4"/>
      <c r="CBE125" s="4"/>
      <c r="CBF125" s="4"/>
      <c r="CBG125" s="4"/>
      <c r="CBH125" s="4"/>
      <c r="CBI125" s="4"/>
      <c r="CBJ125" s="4"/>
      <c r="CBK125" s="4"/>
      <c r="CBL125" s="4"/>
      <c r="CBM125" s="4"/>
      <c r="CBN125" s="4"/>
      <c r="CBO125" s="4"/>
      <c r="CBP125" s="4"/>
      <c r="CBQ125" s="4"/>
      <c r="CBR125" s="4"/>
      <c r="CBS125" s="4"/>
      <c r="CBT125" s="4"/>
      <c r="CBU125" s="4"/>
      <c r="CBV125" s="4"/>
      <c r="CBW125" s="4"/>
      <c r="CBX125" s="4"/>
      <c r="CBY125" s="4"/>
      <c r="CBZ125" s="4"/>
      <c r="CCA125" s="4"/>
      <c r="CCB125" s="4"/>
      <c r="CCC125" s="4"/>
      <c r="CCD125" s="4"/>
      <c r="CCE125" s="4"/>
      <c r="CCF125" s="4"/>
      <c r="CCG125" s="4"/>
      <c r="CCH125" s="4"/>
      <c r="CCI125" s="4"/>
      <c r="CCJ125" s="4"/>
      <c r="CCK125" s="4"/>
      <c r="CCL125" s="4"/>
      <c r="CCM125" s="4"/>
      <c r="CCN125" s="4"/>
      <c r="CCO125" s="4"/>
      <c r="CCP125" s="4"/>
      <c r="CCQ125" s="4"/>
      <c r="CCR125" s="4"/>
      <c r="CCS125" s="4"/>
      <c r="CCT125" s="4"/>
      <c r="CCU125" s="4"/>
      <c r="CCV125" s="4"/>
      <c r="CCW125" s="4"/>
      <c r="CCX125" s="4"/>
      <c r="CCY125" s="4"/>
      <c r="CCZ125" s="4"/>
      <c r="CDA125" s="4"/>
      <c r="CDB125" s="4"/>
      <c r="CDC125" s="4"/>
      <c r="CDD125" s="4"/>
      <c r="CDE125" s="4"/>
      <c r="CDF125" s="4"/>
      <c r="CDG125" s="4"/>
      <c r="CDH125" s="4"/>
      <c r="CDI125" s="4"/>
      <c r="CDJ125" s="4"/>
      <c r="CDK125" s="4"/>
      <c r="CDL125" s="4"/>
      <c r="CDM125" s="4"/>
      <c r="CDN125" s="4"/>
      <c r="CDO125" s="4"/>
      <c r="CDP125" s="4"/>
      <c r="CDQ125" s="4"/>
      <c r="CDR125" s="4"/>
      <c r="CDS125" s="4"/>
      <c r="CDT125" s="4"/>
      <c r="CDU125" s="4"/>
      <c r="CDV125" s="4"/>
      <c r="CDW125" s="4"/>
      <c r="CDX125" s="4"/>
      <c r="CDY125" s="4"/>
      <c r="CDZ125" s="4"/>
      <c r="CEA125" s="4"/>
      <c r="CEB125" s="4"/>
      <c r="CEC125" s="4"/>
      <c r="CED125" s="4"/>
      <c r="CEE125" s="4"/>
      <c r="CEF125" s="4"/>
      <c r="CEG125" s="4"/>
      <c r="CEH125" s="4"/>
      <c r="CEI125" s="4"/>
      <c r="CEJ125" s="4"/>
      <c r="CEK125" s="4"/>
      <c r="CEL125" s="4"/>
      <c r="CEM125" s="4"/>
      <c r="CEN125" s="4"/>
      <c r="CEO125" s="4"/>
      <c r="CEP125" s="4"/>
      <c r="CEQ125" s="4"/>
      <c r="CER125" s="4"/>
      <c r="CES125" s="4"/>
      <c r="CET125" s="4"/>
      <c r="CEU125" s="4"/>
      <c r="CEV125" s="4"/>
      <c r="CEW125" s="4"/>
      <c r="CEX125" s="4"/>
      <c r="CEY125" s="4"/>
      <c r="CEZ125" s="4"/>
      <c r="CFA125" s="4"/>
      <c r="CFB125" s="4"/>
      <c r="CFC125" s="4"/>
      <c r="CFD125" s="4"/>
      <c r="CFE125" s="4"/>
      <c r="CFF125" s="4"/>
      <c r="CFG125" s="4"/>
      <c r="CFH125" s="4"/>
      <c r="CFI125" s="4"/>
      <c r="CFJ125" s="4"/>
      <c r="CFK125" s="4"/>
      <c r="CFL125" s="4"/>
      <c r="CFM125" s="4"/>
      <c r="CFN125" s="4"/>
      <c r="CFO125" s="4"/>
      <c r="CFP125" s="4"/>
      <c r="CFQ125" s="4"/>
      <c r="CFR125" s="4"/>
      <c r="CFS125" s="4"/>
      <c r="CFT125" s="4"/>
      <c r="CFU125" s="4"/>
      <c r="CFV125" s="4"/>
      <c r="CFW125" s="4"/>
      <c r="CFX125" s="4"/>
      <c r="CFY125" s="4"/>
      <c r="CFZ125" s="4"/>
      <c r="CGA125" s="4"/>
      <c r="CGB125" s="4"/>
      <c r="CGC125" s="4"/>
      <c r="CGD125" s="4"/>
      <c r="CGE125" s="4"/>
      <c r="CGF125" s="4"/>
      <c r="CGG125" s="4"/>
      <c r="CGH125" s="4"/>
      <c r="CGI125" s="4"/>
      <c r="CGJ125" s="4"/>
      <c r="CGK125" s="4"/>
      <c r="CGL125" s="4"/>
      <c r="CGM125" s="4"/>
      <c r="CGN125" s="4"/>
      <c r="CGO125" s="4"/>
      <c r="CGP125" s="4"/>
      <c r="CGQ125" s="4"/>
      <c r="CGR125" s="4"/>
      <c r="CGS125" s="4"/>
      <c r="CGT125" s="4"/>
      <c r="CGU125" s="4"/>
      <c r="CGV125" s="4"/>
      <c r="CGW125" s="4"/>
      <c r="CGX125" s="4"/>
      <c r="CGY125" s="4"/>
      <c r="CGZ125" s="4"/>
      <c r="CHA125" s="4"/>
      <c r="CHB125" s="4"/>
      <c r="CHC125" s="4"/>
      <c r="CHD125" s="4"/>
      <c r="CHE125" s="4"/>
      <c r="CHF125" s="4"/>
      <c r="CHG125" s="4"/>
      <c r="CHH125" s="4"/>
      <c r="CHI125" s="4"/>
      <c r="CHJ125" s="4"/>
      <c r="CHK125" s="4"/>
      <c r="CHL125" s="4"/>
      <c r="CHM125" s="4"/>
      <c r="CHN125" s="4"/>
      <c r="CHO125" s="4"/>
      <c r="CHP125" s="4"/>
      <c r="CHQ125" s="4"/>
      <c r="CHR125" s="4"/>
      <c r="CHS125" s="4"/>
      <c r="CHT125" s="4"/>
      <c r="CHU125" s="4"/>
      <c r="CHV125" s="4"/>
      <c r="CHW125" s="4"/>
      <c r="CHX125" s="4"/>
      <c r="CHY125" s="4"/>
      <c r="CHZ125" s="4"/>
      <c r="CIA125" s="4"/>
      <c r="CIB125" s="4"/>
      <c r="CIC125" s="4"/>
      <c r="CID125" s="4"/>
      <c r="CIE125" s="4"/>
      <c r="CIF125" s="4"/>
      <c r="CIG125" s="4"/>
      <c r="CIH125" s="4"/>
      <c r="CII125" s="4"/>
      <c r="CIJ125" s="4"/>
      <c r="CIK125" s="4"/>
      <c r="CIL125" s="4"/>
      <c r="CIM125" s="4"/>
      <c r="CIN125" s="4"/>
      <c r="CIO125" s="4"/>
      <c r="CIP125" s="4"/>
      <c r="CIQ125" s="4"/>
      <c r="CIR125" s="4"/>
      <c r="CIS125" s="4"/>
      <c r="CIT125" s="4"/>
      <c r="CIU125" s="4"/>
      <c r="CIV125" s="4"/>
      <c r="CIW125" s="4"/>
      <c r="CIX125" s="4"/>
      <c r="CIY125" s="4"/>
      <c r="CIZ125" s="4"/>
      <c r="CJA125" s="4"/>
      <c r="CJB125" s="4"/>
      <c r="CJC125" s="4"/>
      <c r="CJD125" s="4"/>
      <c r="CJE125" s="4"/>
      <c r="CJF125" s="4"/>
      <c r="CJG125" s="4"/>
      <c r="CJH125" s="4"/>
      <c r="CJI125" s="4"/>
      <c r="CJJ125" s="4"/>
      <c r="CJK125" s="4"/>
      <c r="CJL125" s="4"/>
      <c r="CJM125" s="4"/>
      <c r="CJN125" s="4"/>
      <c r="CJO125" s="4"/>
      <c r="CJP125" s="4"/>
      <c r="CJQ125" s="4"/>
      <c r="CJR125" s="4"/>
      <c r="CJS125" s="4"/>
      <c r="CJT125" s="4"/>
      <c r="CJU125" s="4"/>
      <c r="CJV125" s="4"/>
      <c r="CJW125" s="4"/>
      <c r="CJX125" s="4"/>
      <c r="CJY125" s="4"/>
      <c r="CJZ125" s="4"/>
      <c r="CKA125" s="4"/>
      <c r="CKB125" s="4"/>
      <c r="CKC125" s="4"/>
      <c r="CKD125" s="4"/>
      <c r="CKE125" s="4"/>
      <c r="CKF125" s="4"/>
      <c r="CKG125" s="4"/>
      <c r="CKH125" s="4"/>
      <c r="CKI125" s="4"/>
      <c r="CKJ125" s="4"/>
      <c r="CKK125" s="4"/>
      <c r="CKL125" s="4"/>
      <c r="CKM125" s="4"/>
      <c r="CKN125" s="4"/>
      <c r="CKO125" s="4"/>
      <c r="CKP125" s="4"/>
      <c r="CKQ125" s="4"/>
      <c r="CKR125" s="4"/>
      <c r="CKS125" s="4"/>
      <c r="CKT125" s="4"/>
      <c r="CKU125" s="4"/>
      <c r="CKV125" s="4"/>
      <c r="CKW125" s="4"/>
      <c r="CKX125" s="4"/>
      <c r="CKY125" s="4"/>
      <c r="CKZ125" s="4"/>
      <c r="CLA125" s="4"/>
      <c r="CLB125" s="4"/>
      <c r="CLC125" s="4"/>
      <c r="CLD125" s="4"/>
      <c r="CLE125" s="4"/>
      <c r="CLF125" s="4"/>
      <c r="CLG125" s="4"/>
      <c r="CLH125" s="4"/>
      <c r="CLI125" s="4"/>
      <c r="CLJ125" s="4"/>
      <c r="CLK125" s="4"/>
      <c r="CLL125" s="4"/>
      <c r="CLM125" s="4"/>
      <c r="CLN125" s="4"/>
      <c r="CLO125" s="4"/>
      <c r="CLP125" s="4"/>
      <c r="CLQ125" s="4"/>
      <c r="CLR125" s="4"/>
      <c r="CLS125" s="4"/>
      <c r="CLT125" s="4"/>
      <c r="CLU125" s="4"/>
      <c r="CLV125" s="4"/>
      <c r="CLW125" s="4"/>
      <c r="CLX125" s="4"/>
      <c r="CLY125" s="4"/>
      <c r="CLZ125" s="4"/>
      <c r="CMA125" s="4"/>
      <c r="CMB125" s="4"/>
      <c r="CMC125" s="4"/>
      <c r="CMD125" s="4"/>
      <c r="CME125" s="4"/>
      <c r="CMF125" s="4"/>
      <c r="CMG125" s="4"/>
      <c r="CMH125" s="4"/>
      <c r="CMI125" s="4"/>
      <c r="CMJ125" s="4"/>
      <c r="CMK125" s="4"/>
      <c r="CML125" s="4"/>
      <c r="CMM125" s="4"/>
      <c r="CMN125" s="4"/>
      <c r="CMO125" s="4"/>
      <c r="CMP125" s="4"/>
      <c r="CMQ125" s="4"/>
      <c r="CMR125" s="4"/>
      <c r="CMS125" s="4"/>
      <c r="CMT125" s="4"/>
      <c r="CMU125" s="4"/>
      <c r="CMV125" s="4"/>
      <c r="CMW125" s="4"/>
      <c r="CMX125" s="4"/>
      <c r="CMY125" s="4"/>
      <c r="CMZ125" s="4"/>
      <c r="CNA125" s="4"/>
      <c r="CNB125" s="4"/>
      <c r="CNC125" s="4"/>
      <c r="CND125" s="4"/>
      <c r="CNE125" s="4"/>
      <c r="CNF125" s="4"/>
      <c r="CNG125" s="4"/>
      <c r="CNH125" s="4"/>
      <c r="CNI125" s="4"/>
      <c r="CNJ125" s="4"/>
      <c r="CNK125" s="4"/>
      <c r="CNL125" s="4"/>
      <c r="CNM125" s="4"/>
      <c r="CNN125" s="4"/>
      <c r="CNO125" s="4"/>
      <c r="CNP125" s="4"/>
      <c r="CNQ125" s="4"/>
      <c r="CNR125" s="4"/>
      <c r="CNS125" s="4"/>
      <c r="CNT125" s="4"/>
      <c r="CNU125" s="4"/>
      <c r="CNV125" s="4"/>
      <c r="CNW125" s="4"/>
      <c r="CNX125" s="4"/>
      <c r="CNY125" s="4"/>
      <c r="CNZ125" s="4"/>
      <c r="COA125" s="4"/>
      <c r="COB125" s="4"/>
      <c r="COC125" s="4"/>
      <c r="COD125" s="4"/>
      <c r="COE125" s="4"/>
      <c r="COF125" s="4"/>
      <c r="COG125" s="4"/>
      <c r="COH125" s="4"/>
      <c r="COI125" s="4"/>
      <c r="COJ125" s="4"/>
      <c r="COK125" s="4"/>
      <c r="COL125" s="4"/>
      <c r="COM125" s="4"/>
      <c r="CON125" s="4"/>
      <c r="COO125" s="4"/>
      <c r="COP125" s="4"/>
      <c r="COQ125" s="4"/>
      <c r="COR125" s="4"/>
      <c r="COS125" s="4"/>
      <c r="COT125" s="4"/>
      <c r="COU125" s="4"/>
      <c r="COV125" s="4"/>
      <c r="COW125" s="4"/>
      <c r="COX125" s="4"/>
      <c r="COY125" s="4"/>
      <c r="COZ125" s="4"/>
      <c r="CPA125" s="4"/>
      <c r="CPB125" s="4"/>
      <c r="CPC125" s="4"/>
      <c r="CPD125" s="4"/>
      <c r="CPE125" s="4"/>
      <c r="CPF125" s="4"/>
      <c r="CPG125" s="4"/>
      <c r="CPH125" s="4"/>
      <c r="CPI125" s="4"/>
      <c r="CPJ125" s="4"/>
      <c r="CPK125" s="4"/>
      <c r="CPL125" s="4"/>
      <c r="CPM125" s="4"/>
      <c r="CPN125" s="4"/>
      <c r="CPO125" s="4"/>
      <c r="CPP125" s="4"/>
      <c r="CPQ125" s="4"/>
      <c r="CPR125" s="4"/>
      <c r="CPS125" s="4"/>
      <c r="CPT125" s="4"/>
      <c r="CPU125" s="4"/>
      <c r="CPV125" s="4"/>
      <c r="CPW125" s="4"/>
      <c r="CPX125" s="4"/>
      <c r="CPY125" s="4"/>
      <c r="CPZ125" s="4"/>
      <c r="CQA125" s="4"/>
      <c r="CQB125" s="4"/>
      <c r="CQC125" s="4"/>
      <c r="CQD125" s="4"/>
      <c r="CQE125" s="4"/>
      <c r="CQF125" s="4"/>
      <c r="CQG125" s="4"/>
      <c r="CQH125" s="4"/>
      <c r="CQI125" s="4"/>
      <c r="CQJ125" s="4"/>
      <c r="CQK125" s="4"/>
      <c r="CQL125" s="4"/>
      <c r="CQM125" s="4"/>
      <c r="CQN125" s="4"/>
      <c r="CQO125" s="4"/>
      <c r="CQP125" s="4"/>
      <c r="CQQ125" s="4"/>
      <c r="CQR125" s="4"/>
      <c r="CQS125" s="4"/>
      <c r="CQT125" s="4"/>
      <c r="CQU125" s="4"/>
      <c r="CQV125" s="4"/>
      <c r="CQW125" s="4"/>
      <c r="CQX125" s="4"/>
      <c r="CQY125" s="4"/>
      <c r="CQZ125" s="4"/>
      <c r="CRA125" s="4"/>
      <c r="CRB125" s="4"/>
      <c r="CRC125" s="4"/>
      <c r="CRD125" s="4"/>
      <c r="CRE125" s="4"/>
      <c r="CRF125" s="4"/>
      <c r="CRG125" s="4"/>
      <c r="CRH125" s="4"/>
      <c r="CRI125" s="4"/>
      <c r="CRJ125" s="4"/>
      <c r="CRK125" s="4"/>
      <c r="CRL125" s="4"/>
      <c r="CRM125" s="4"/>
      <c r="CRN125" s="4"/>
      <c r="CRO125" s="4"/>
      <c r="CRP125" s="4"/>
      <c r="CRQ125" s="4"/>
      <c r="CRR125" s="4"/>
      <c r="CRS125" s="4"/>
      <c r="CRT125" s="4"/>
      <c r="CRU125" s="4"/>
      <c r="CRV125" s="4"/>
      <c r="CRW125" s="4"/>
      <c r="CRX125" s="4"/>
      <c r="CRY125" s="4"/>
      <c r="CRZ125" s="4"/>
      <c r="CSA125" s="4"/>
      <c r="CSB125" s="4"/>
      <c r="CSC125" s="4"/>
      <c r="CSD125" s="4"/>
      <c r="CSE125" s="4"/>
      <c r="CSF125" s="4"/>
      <c r="CSG125" s="4"/>
      <c r="CSH125" s="4"/>
      <c r="CSI125" s="4"/>
      <c r="CSJ125" s="4"/>
      <c r="CSK125" s="4"/>
      <c r="CSL125" s="4"/>
      <c r="CSM125" s="4"/>
      <c r="CSN125" s="4"/>
      <c r="CSO125" s="4"/>
      <c r="CSP125" s="4"/>
      <c r="CSQ125" s="4"/>
      <c r="CSR125" s="4"/>
      <c r="CSS125" s="4"/>
      <c r="CST125" s="4"/>
      <c r="CSU125" s="4"/>
      <c r="CSV125" s="4"/>
      <c r="CSW125" s="4"/>
      <c r="CSX125" s="4"/>
      <c r="CSY125" s="4"/>
      <c r="CSZ125" s="4"/>
      <c r="CTA125" s="4"/>
      <c r="CTB125" s="4"/>
      <c r="CTC125" s="4"/>
      <c r="CTD125" s="4"/>
      <c r="CTE125" s="4"/>
      <c r="CTF125" s="4"/>
      <c r="CTG125" s="4"/>
      <c r="CTH125" s="4"/>
      <c r="CTI125" s="4"/>
      <c r="CTJ125" s="4"/>
      <c r="CTK125" s="4"/>
      <c r="CTL125" s="4"/>
      <c r="CTM125" s="4"/>
      <c r="CTN125" s="4"/>
      <c r="CTO125" s="4"/>
      <c r="CTP125" s="4"/>
      <c r="CTQ125" s="4"/>
      <c r="CTR125" s="4"/>
      <c r="CTS125" s="4"/>
      <c r="CTT125" s="4"/>
      <c r="CTU125" s="4"/>
      <c r="CTV125" s="4"/>
      <c r="CTW125" s="4"/>
      <c r="CTX125" s="4"/>
      <c r="CTY125" s="4"/>
      <c r="CTZ125" s="4"/>
      <c r="CUA125" s="4"/>
      <c r="CUB125" s="4"/>
      <c r="CUC125" s="4"/>
      <c r="CUD125" s="4"/>
      <c r="CUE125" s="4"/>
      <c r="CUF125" s="4"/>
      <c r="CUG125" s="4"/>
      <c r="CUH125" s="4"/>
      <c r="CUI125" s="4"/>
      <c r="CUJ125" s="4"/>
      <c r="CUK125" s="4"/>
      <c r="CUL125" s="4"/>
      <c r="CUM125" s="4"/>
      <c r="CUN125" s="4"/>
      <c r="CUO125" s="4"/>
      <c r="CUP125" s="4"/>
      <c r="CUQ125" s="4"/>
      <c r="CUR125" s="4"/>
      <c r="CUS125" s="4"/>
      <c r="CUT125" s="4"/>
      <c r="CUU125" s="4"/>
      <c r="CUV125" s="4"/>
      <c r="CUW125" s="4"/>
      <c r="CUX125" s="4"/>
      <c r="CUY125" s="4"/>
      <c r="CUZ125" s="4"/>
      <c r="CVA125" s="4"/>
      <c r="CVB125" s="4"/>
      <c r="CVC125" s="4"/>
      <c r="CVD125" s="4"/>
      <c r="CVE125" s="4"/>
      <c r="CVF125" s="4"/>
      <c r="CVG125" s="4"/>
      <c r="CVH125" s="4"/>
      <c r="CVI125" s="4"/>
      <c r="CVJ125" s="4"/>
      <c r="CVK125" s="4"/>
      <c r="CVL125" s="4"/>
      <c r="CVM125" s="4"/>
      <c r="CVN125" s="4"/>
      <c r="CVO125" s="4"/>
      <c r="CVP125" s="4"/>
      <c r="CVQ125" s="4"/>
      <c r="CVR125" s="4"/>
      <c r="CVS125" s="4"/>
      <c r="CVT125" s="4"/>
      <c r="CVU125" s="4"/>
      <c r="CVV125" s="4"/>
      <c r="CVW125" s="4"/>
      <c r="CVX125" s="4"/>
      <c r="CVY125" s="4"/>
      <c r="CVZ125" s="4"/>
      <c r="CWA125" s="4"/>
      <c r="CWB125" s="4"/>
      <c r="CWC125" s="4"/>
      <c r="CWD125" s="4"/>
      <c r="CWE125" s="4"/>
      <c r="CWF125" s="4"/>
      <c r="CWG125" s="4"/>
      <c r="CWH125" s="4"/>
      <c r="CWI125" s="4"/>
      <c r="CWJ125" s="4"/>
      <c r="CWK125" s="4"/>
      <c r="CWL125" s="4"/>
      <c r="CWM125" s="4"/>
      <c r="CWN125" s="4"/>
      <c r="CWO125" s="4"/>
      <c r="CWP125" s="4"/>
      <c r="CWQ125" s="4"/>
      <c r="CWR125" s="4"/>
      <c r="CWS125" s="4"/>
      <c r="CWT125" s="4"/>
      <c r="CWU125" s="4"/>
      <c r="CWV125" s="4"/>
      <c r="CWW125" s="4"/>
      <c r="CWX125" s="4"/>
      <c r="CWY125" s="4"/>
      <c r="CWZ125" s="4"/>
      <c r="CXA125" s="4"/>
      <c r="CXB125" s="4"/>
      <c r="CXC125" s="4"/>
      <c r="CXD125" s="4"/>
      <c r="CXE125" s="4"/>
      <c r="CXF125" s="4"/>
      <c r="CXG125" s="4"/>
      <c r="CXH125" s="4"/>
      <c r="CXI125" s="4"/>
      <c r="CXJ125" s="4"/>
      <c r="CXK125" s="4"/>
      <c r="CXL125" s="4"/>
      <c r="CXM125" s="4"/>
      <c r="CXN125" s="4"/>
      <c r="CXO125" s="4"/>
      <c r="CXP125" s="4"/>
      <c r="CXQ125" s="4"/>
      <c r="CXR125" s="4"/>
      <c r="CXS125" s="4"/>
      <c r="CXT125" s="4"/>
      <c r="CXU125" s="4"/>
      <c r="CXV125" s="4"/>
      <c r="CXW125" s="4"/>
      <c r="CXX125" s="4"/>
      <c r="CXY125" s="4"/>
      <c r="CXZ125" s="4"/>
      <c r="CYA125" s="4"/>
      <c r="CYB125" s="4"/>
      <c r="CYC125" s="4"/>
      <c r="CYD125" s="4"/>
      <c r="CYE125" s="4"/>
      <c r="CYF125" s="4"/>
      <c r="CYG125" s="4"/>
      <c r="CYH125" s="4"/>
      <c r="CYI125" s="4"/>
      <c r="CYJ125" s="4"/>
      <c r="CYK125" s="4"/>
      <c r="CYL125" s="4"/>
      <c r="CYM125" s="4"/>
      <c r="CYN125" s="4"/>
      <c r="CYO125" s="4"/>
      <c r="CYP125" s="4"/>
      <c r="CYQ125" s="4"/>
      <c r="CYR125" s="4"/>
      <c r="CYS125" s="4"/>
      <c r="CYT125" s="4"/>
      <c r="CYU125" s="4"/>
      <c r="CYV125" s="4"/>
      <c r="CYW125" s="4"/>
      <c r="CYX125" s="4"/>
      <c r="CYY125" s="4"/>
      <c r="CYZ125" s="4"/>
      <c r="CZA125" s="4"/>
      <c r="CZB125" s="4"/>
      <c r="CZC125" s="4"/>
      <c r="CZD125" s="4"/>
      <c r="CZE125" s="4"/>
      <c r="CZF125" s="4"/>
      <c r="CZG125" s="4"/>
      <c r="CZH125" s="4"/>
      <c r="CZI125" s="4"/>
      <c r="CZJ125" s="4"/>
      <c r="CZK125" s="4"/>
      <c r="CZL125" s="4"/>
      <c r="CZM125" s="4"/>
      <c r="CZN125" s="4"/>
      <c r="CZO125" s="4"/>
      <c r="CZP125" s="4"/>
      <c r="CZQ125" s="4"/>
      <c r="CZR125" s="4"/>
      <c r="CZS125" s="4"/>
      <c r="CZT125" s="4"/>
      <c r="CZU125" s="4"/>
      <c r="CZV125" s="4"/>
      <c r="CZW125" s="4"/>
      <c r="CZX125" s="4"/>
      <c r="CZY125" s="4"/>
      <c r="CZZ125" s="4"/>
      <c r="DAA125" s="4"/>
      <c r="DAB125" s="4"/>
      <c r="DAC125" s="4"/>
      <c r="DAD125" s="4"/>
      <c r="DAE125" s="4"/>
      <c r="DAF125" s="4"/>
      <c r="DAG125" s="4"/>
      <c r="DAH125" s="4"/>
      <c r="DAI125" s="4"/>
      <c r="DAJ125" s="4"/>
      <c r="DAK125" s="4"/>
      <c r="DAL125" s="4"/>
      <c r="DAM125" s="4"/>
      <c r="DAN125" s="4"/>
      <c r="DAO125" s="4"/>
      <c r="DAP125" s="4"/>
      <c r="DAQ125" s="4"/>
      <c r="DAR125" s="4"/>
      <c r="DAS125" s="4"/>
      <c r="DAT125" s="4"/>
      <c r="DAU125" s="4"/>
      <c r="DAV125" s="4"/>
      <c r="DAW125" s="4"/>
      <c r="DAX125" s="4"/>
      <c r="DAY125" s="4"/>
      <c r="DAZ125" s="4"/>
      <c r="DBA125" s="4"/>
      <c r="DBB125" s="4"/>
      <c r="DBC125" s="4"/>
      <c r="DBD125" s="4"/>
      <c r="DBE125" s="4"/>
      <c r="DBF125" s="4"/>
      <c r="DBG125" s="4"/>
      <c r="DBH125" s="4"/>
      <c r="DBI125" s="4"/>
      <c r="DBJ125" s="4"/>
      <c r="DBK125" s="4"/>
      <c r="DBL125" s="4"/>
      <c r="DBM125" s="4"/>
      <c r="DBN125" s="4"/>
      <c r="DBO125" s="4"/>
      <c r="DBP125" s="4"/>
      <c r="DBQ125" s="4"/>
      <c r="DBR125" s="4"/>
      <c r="DBS125" s="4"/>
      <c r="DBT125" s="4"/>
      <c r="DBU125" s="4"/>
      <c r="DBV125" s="4"/>
      <c r="DBW125" s="4"/>
      <c r="DBX125" s="4"/>
      <c r="DBY125" s="4"/>
      <c r="DBZ125" s="4"/>
      <c r="DCA125" s="4"/>
      <c r="DCB125" s="4"/>
      <c r="DCC125" s="4"/>
      <c r="DCD125" s="4"/>
      <c r="DCE125" s="4"/>
      <c r="DCF125" s="4"/>
      <c r="DCG125" s="4"/>
      <c r="DCH125" s="4"/>
      <c r="DCI125" s="4"/>
      <c r="DCJ125" s="4"/>
      <c r="DCK125" s="4"/>
      <c r="DCL125" s="4"/>
      <c r="DCM125" s="4"/>
      <c r="DCN125" s="4"/>
      <c r="DCO125" s="4"/>
      <c r="DCP125" s="4"/>
      <c r="DCQ125" s="4"/>
      <c r="DCR125" s="4"/>
      <c r="DCS125" s="4"/>
      <c r="DCT125" s="4"/>
      <c r="DCU125" s="4"/>
      <c r="DCV125" s="4"/>
      <c r="DCW125" s="4"/>
      <c r="DCX125" s="4"/>
      <c r="DCY125" s="4"/>
      <c r="DCZ125" s="4"/>
      <c r="DDA125" s="4"/>
      <c r="DDB125" s="4"/>
      <c r="DDC125" s="4"/>
      <c r="DDD125" s="4"/>
      <c r="DDE125" s="4"/>
      <c r="DDF125" s="4"/>
      <c r="DDG125" s="4"/>
      <c r="DDH125" s="4"/>
      <c r="DDI125" s="4"/>
      <c r="DDJ125" s="4"/>
      <c r="DDK125" s="4"/>
      <c r="DDL125" s="4"/>
      <c r="DDM125" s="4"/>
      <c r="DDN125" s="4"/>
      <c r="DDO125" s="4"/>
      <c r="DDP125" s="4"/>
      <c r="DDQ125" s="4"/>
      <c r="DDR125" s="4"/>
      <c r="DDS125" s="4"/>
      <c r="DDT125" s="4"/>
      <c r="DDU125" s="4"/>
      <c r="DDV125" s="4"/>
      <c r="DDW125" s="4"/>
      <c r="DDX125" s="4"/>
      <c r="DDY125" s="4"/>
      <c r="DDZ125" s="4"/>
      <c r="DEA125" s="4"/>
      <c r="DEB125" s="4"/>
      <c r="DEC125" s="4"/>
      <c r="DED125" s="4"/>
      <c r="DEE125" s="4"/>
      <c r="DEF125" s="4"/>
      <c r="DEG125" s="4"/>
      <c r="DEH125" s="4"/>
      <c r="DEI125" s="4"/>
      <c r="DEJ125" s="4"/>
      <c r="DEK125" s="4"/>
      <c r="DEL125" s="4"/>
      <c r="DEM125" s="4"/>
      <c r="DEN125" s="4"/>
      <c r="DEO125" s="4"/>
      <c r="DEP125" s="4"/>
      <c r="DEQ125" s="4"/>
      <c r="DER125" s="4"/>
      <c r="DES125" s="4"/>
      <c r="DET125" s="4"/>
      <c r="DEU125" s="4"/>
      <c r="DEV125" s="4"/>
      <c r="DEW125" s="4"/>
      <c r="DEX125" s="4"/>
      <c r="DEY125" s="4"/>
      <c r="DEZ125" s="4"/>
      <c r="DFA125" s="4"/>
      <c r="DFB125" s="4"/>
      <c r="DFC125" s="4"/>
      <c r="DFD125" s="4"/>
      <c r="DFE125" s="4"/>
      <c r="DFF125" s="4"/>
      <c r="DFG125" s="4"/>
      <c r="DFH125" s="4"/>
      <c r="DFI125" s="4"/>
      <c r="DFJ125" s="4"/>
      <c r="DFK125" s="4"/>
      <c r="DFL125" s="4"/>
      <c r="DFM125" s="4"/>
      <c r="DFN125" s="4"/>
      <c r="DFO125" s="4"/>
      <c r="DFP125" s="4"/>
      <c r="DFQ125" s="4"/>
      <c r="DFR125" s="4"/>
      <c r="DFS125" s="4"/>
      <c r="DFT125" s="4"/>
      <c r="DFU125" s="4"/>
      <c r="DFV125" s="4"/>
      <c r="DFW125" s="4"/>
      <c r="DFX125" s="4"/>
      <c r="DFY125" s="4"/>
      <c r="DFZ125" s="4"/>
      <c r="DGA125" s="4"/>
      <c r="DGB125" s="4"/>
      <c r="DGC125" s="4"/>
      <c r="DGD125" s="4"/>
      <c r="DGE125" s="4"/>
      <c r="DGF125" s="4"/>
      <c r="DGG125" s="4"/>
      <c r="DGH125" s="4"/>
      <c r="DGI125" s="4"/>
      <c r="DGJ125" s="4"/>
      <c r="DGK125" s="4"/>
      <c r="DGL125" s="4"/>
      <c r="DGM125" s="4"/>
      <c r="DGN125" s="4"/>
      <c r="DGO125" s="4"/>
      <c r="DGP125" s="4"/>
      <c r="DGQ125" s="4"/>
      <c r="DGR125" s="4"/>
      <c r="DGS125" s="4"/>
      <c r="DGT125" s="4"/>
      <c r="DGU125" s="4"/>
      <c r="DGV125" s="4"/>
      <c r="DGW125" s="4"/>
      <c r="DGX125" s="4"/>
      <c r="DGY125" s="4"/>
      <c r="DGZ125" s="4"/>
      <c r="DHA125" s="4"/>
      <c r="DHB125" s="4"/>
      <c r="DHC125" s="4"/>
      <c r="DHD125" s="4"/>
      <c r="DHE125" s="4"/>
      <c r="DHF125" s="4"/>
      <c r="DHG125" s="4"/>
      <c r="DHH125" s="4"/>
      <c r="DHI125" s="4"/>
      <c r="DHJ125" s="4"/>
      <c r="DHK125" s="4"/>
      <c r="DHL125" s="4"/>
      <c r="DHM125" s="4"/>
      <c r="DHN125" s="4"/>
      <c r="DHO125" s="4"/>
      <c r="DHP125" s="4"/>
      <c r="DHQ125" s="4"/>
      <c r="DHR125" s="4"/>
      <c r="DHS125" s="4"/>
      <c r="DHT125" s="4"/>
      <c r="DHU125" s="4"/>
      <c r="DHV125" s="4"/>
      <c r="DHW125" s="4"/>
      <c r="DHX125" s="4"/>
      <c r="DHY125" s="4"/>
      <c r="DHZ125" s="4"/>
      <c r="DIA125" s="4"/>
      <c r="DIB125" s="4"/>
      <c r="DIC125" s="4"/>
      <c r="DID125" s="4"/>
      <c r="DIE125" s="4"/>
      <c r="DIF125" s="4"/>
      <c r="DIG125" s="4"/>
      <c r="DIH125" s="4"/>
      <c r="DII125" s="4"/>
      <c r="DIJ125" s="4"/>
      <c r="DIK125" s="4"/>
      <c r="DIL125" s="4"/>
      <c r="DIM125" s="4"/>
      <c r="DIN125" s="4"/>
      <c r="DIO125" s="4"/>
      <c r="DIP125" s="4"/>
      <c r="DIQ125" s="4"/>
      <c r="DIR125" s="4"/>
      <c r="DIS125" s="4"/>
      <c r="DIT125" s="4"/>
      <c r="DIU125" s="4"/>
      <c r="DIV125" s="4"/>
      <c r="DIW125" s="4"/>
      <c r="DIX125" s="4"/>
      <c r="DIY125" s="4"/>
      <c r="DIZ125" s="4"/>
      <c r="DJA125" s="4"/>
      <c r="DJB125" s="4"/>
      <c r="DJC125" s="4"/>
      <c r="DJD125" s="4"/>
      <c r="DJE125" s="4"/>
      <c r="DJF125" s="4"/>
      <c r="DJG125" s="4"/>
      <c r="DJH125" s="4"/>
      <c r="DJI125" s="4"/>
      <c r="DJJ125" s="4"/>
      <c r="DJK125" s="4"/>
      <c r="DJL125" s="4"/>
      <c r="DJM125" s="4"/>
      <c r="DJN125" s="4"/>
      <c r="DJO125" s="4"/>
      <c r="DJP125" s="4"/>
      <c r="DJQ125" s="4"/>
      <c r="DJR125" s="4"/>
      <c r="DJS125" s="4"/>
      <c r="DJT125" s="4"/>
      <c r="DJU125" s="4"/>
      <c r="DJV125" s="4"/>
      <c r="DJW125" s="4"/>
      <c r="DJX125" s="4"/>
      <c r="DJY125" s="4"/>
      <c r="DJZ125" s="4"/>
      <c r="DKA125" s="4"/>
      <c r="DKB125" s="4"/>
      <c r="DKC125" s="4"/>
      <c r="DKD125" s="4"/>
      <c r="DKE125" s="4"/>
      <c r="DKF125" s="4"/>
      <c r="DKG125" s="4"/>
      <c r="DKH125" s="4"/>
      <c r="DKI125" s="4"/>
      <c r="DKJ125" s="4"/>
      <c r="DKK125" s="4"/>
      <c r="DKL125" s="4"/>
      <c r="DKM125" s="4"/>
      <c r="DKN125" s="4"/>
      <c r="DKO125" s="4"/>
      <c r="DKP125" s="4"/>
      <c r="DKQ125" s="4"/>
      <c r="DKR125" s="4"/>
      <c r="DKS125" s="4"/>
      <c r="DKT125" s="4"/>
      <c r="DKU125" s="4"/>
      <c r="DKV125" s="4"/>
      <c r="DKW125" s="4"/>
      <c r="DKX125" s="4"/>
      <c r="DKY125" s="4"/>
      <c r="DKZ125" s="4"/>
      <c r="DLA125" s="4"/>
      <c r="DLB125" s="4"/>
      <c r="DLC125" s="4"/>
      <c r="DLD125" s="4"/>
      <c r="DLE125" s="4"/>
      <c r="DLF125" s="4"/>
      <c r="DLG125" s="4"/>
      <c r="DLH125" s="4"/>
      <c r="DLI125" s="4"/>
      <c r="DLJ125" s="4"/>
      <c r="DLK125" s="4"/>
      <c r="DLL125" s="4"/>
      <c r="DLM125" s="4"/>
      <c r="DLN125" s="4"/>
      <c r="DLO125" s="4"/>
      <c r="DLP125" s="4"/>
      <c r="DLQ125" s="4"/>
      <c r="DLR125" s="4"/>
      <c r="DLS125" s="4"/>
      <c r="DLT125" s="4"/>
      <c r="DLU125" s="4"/>
      <c r="DLV125" s="4"/>
      <c r="DLW125" s="4"/>
      <c r="DLX125" s="4"/>
      <c r="DLY125" s="4"/>
      <c r="DLZ125" s="4"/>
      <c r="DMA125" s="4"/>
      <c r="DMB125" s="4"/>
      <c r="DMC125" s="4"/>
      <c r="DMD125" s="4"/>
      <c r="DME125" s="4"/>
      <c r="DMF125" s="4"/>
      <c r="DMG125" s="4"/>
      <c r="DMH125" s="4"/>
      <c r="DMI125" s="4"/>
      <c r="DMJ125" s="4"/>
      <c r="DMK125" s="4"/>
      <c r="DML125" s="4"/>
      <c r="DMM125" s="4"/>
      <c r="DMN125" s="4"/>
      <c r="DMO125" s="4"/>
      <c r="DMP125" s="4"/>
      <c r="DMQ125" s="4"/>
      <c r="DMR125" s="4"/>
      <c r="DMS125" s="4"/>
      <c r="DMT125" s="4"/>
      <c r="DMU125" s="4"/>
      <c r="DMV125" s="4"/>
      <c r="DMW125" s="4"/>
      <c r="DMX125" s="4"/>
      <c r="DMY125" s="4"/>
      <c r="DMZ125" s="4"/>
      <c r="DNA125" s="4"/>
      <c r="DNB125" s="4"/>
      <c r="DNC125" s="4"/>
      <c r="DND125" s="4"/>
      <c r="DNE125" s="4"/>
      <c r="DNF125" s="4"/>
      <c r="DNG125" s="4"/>
      <c r="DNH125" s="4"/>
      <c r="DNI125" s="4"/>
      <c r="DNJ125" s="4"/>
      <c r="DNK125" s="4"/>
      <c r="DNL125" s="4"/>
      <c r="DNM125" s="4"/>
      <c r="DNN125" s="4"/>
      <c r="DNO125" s="4"/>
      <c r="DNP125" s="4"/>
      <c r="DNQ125" s="4"/>
      <c r="DNR125" s="4"/>
      <c r="DNS125" s="4"/>
      <c r="DNT125" s="4"/>
      <c r="DNU125" s="4"/>
      <c r="DNV125" s="4"/>
      <c r="DNW125" s="4"/>
      <c r="DNX125" s="4"/>
      <c r="DNY125" s="4"/>
      <c r="DNZ125" s="4"/>
      <c r="DOA125" s="4"/>
      <c r="DOB125" s="4"/>
      <c r="DOC125" s="4"/>
      <c r="DOD125" s="4"/>
      <c r="DOE125" s="4"/>
      <c r="DOF125" s="4"/>
      <c r="DOG125" s="4"/>
      <c r="DOH125" s="4"/>
      <c r="DOI125" s="4"/>
      <c r="DOJ125" s="4"/>
      <c r="DOK125" s="4"/>
      <c r="DOL125" s="4"/>
      <c r="DOM125" s="4"/>
      <c r="DON125" s="4"/>
      <c r="DOO125" s="4"/>
      <c r="DOP125" s="4"/>
      <c r="DOQ125" s="4"/>
      <c r="DOR125" s="4"/>
      <c r="DOS125" s="4"/>
      <c r="DOT125" s="4"/>
      <c r="DOU125" s="4"/>
      <c r="DOV125" s="4"/>
      <c r="DOW125" s="4"/>
      <c r="DOX125" s="4"/>
      <c r="DOY125" s="4"/>
      <c r="DOZ125" s="4"/>
      <c r="DPA125" s="4"/>
      <c r="DPB125" s="4"/>
      <c r="DPC125" s="4"/>
      <c r="DPD125" s="4"/>
      <c r="DPE125" s="4"/>
      <c r="DPF125" s="4"/>
      <c r="DPG125" s="4"/>
      <c r="DPH125" s="4"/>
      <c r="DPI125" s="4"/>
      <c r="DPJ125" s="4"/>
      <c r="DPK125" s="4"/>
      <c r="DPL125" s="4"/>
      <c r="DPM125" s="4"/>
      <c r="DPN125" s="4"/>
      <c r="DPO125" s="4"/>
      <c r="DPP125" s="4"/>
      <c r="DPQ125" s="4"/>
      <c r="DPR125" s="4"/>
      <c r="DPS125" s="4"/>
      <c r="DPT125" s="4"/>
      <c r="DPU125" s="4"/>
      <c r="DPV125" s="4"/>
      <c r="DPW125" s="4"/>
      <c r="DPX125" s="4"/>
      <c r="DPY125" s="4"/>
      <c r="DPZ125" s="4"/>
      <c r="DQA125" s="4"/>
      <c r="DQB125" s="4"/>
      <c r="DQC125" s="4"/>
      <c r="DQD125" s="4"/>
      <c r="DQE125" s="4"/>
      <c r="DQF125" s="4"/>
      <c r="DQG125" s="4"/>
      <c r="DQH125" s="4"/>
      <c r="DQI125" s="4"/>
      <c r="DQJ125" s="4"/>
      <c r="DQK125" s="4"/>
      <c r="DQL125" s="4"/>
      <c r="DQM125" s="4"/>
      <c r="DQN125" s="4"/>
      <c r="DQO125" s="4"/>
      <c r="DQP125" s="4"/>
      <c r="DQQ125" s="4"/>
      <c r="DQR125" s="4"/>
      <c r="DQS125" s="4"/>
      <c r="DQT125" s="4"/>
      <c r="DQU125" s="4"/>
      <c r="DQV125" s="4"/>
      <c r="DQW125" s="4"/>
      <c r="DQX125" s="4"/>
      <c r="DQY125" s="4"/>
      <c r="DQZ125" s="4"/>
      <c r="DRA125" s="4"/>
      <c r="DRB125" s="4"/>
      <c r="DRC125" s="4"/>
      <c r="DRD125" s="4"/>
      <c r="DRE125" s="4"/>
      <c r="DRF125" s="4"/>
      <c r="DRG125" s="4"/>
      <c r="DRH125" s="4"/>
      <c r="DRI125" s="4"/>
      <c r="DRJ125" s="4"/>
      <c r="DRK125" s="4"/>
      <c r="DRL125" s="4"/>
      <c r="DRM125" s="4"/>
      <c r="DRN125" s="4"/>
      <c r="DRO125" s="4"/>
      <c r="DRP125" s="4"/>
      <c r="DRQ125" s="4"/>
      <c r="DRR125" s="4"/>
      <c r="DRS125" s="4"/>
      <c r="DRT125" s="4"/>
      <c r="DRU125" s="4"/>
      <c r="DRV125" s="4"/>
      <c r="DRW125" s="4"/>
      <c r="DRX125" s="4"/>
      <c r="DRY125" s="4"/>
      <c r="DRZ125" s="4"/>
      <c r="DSA125" s="4"/>
      <c r="DSB125" s="4"/>
      <c r="DSC125" s="4"/>
      <c r="DSD125" s="4"/>
      <c r="DSE125" s="4"/>
      <c r="DSF125" s="4"/>
      <c r="DSG125" s="4"/>
      <c r="DSH125" s="4"/>
      <c r="DSI125" s="4"/>
      <c r="DSJ125" s="4"/>
      <c r="DSK125" s="4"/>
      <c r="DSL125" s="4"/>
      <c r="DSM125" s="4"/>
      <c r="DSN125" s="4"/>
      <c r="DSO125" s="4"/>
      <c r="DSP125" s="4"/>
      <c r="DSQ125" s="4"/>
      <c r="DSR125" s="4"/>
      <c r="DSS125" s="4"/>
      <c r="DST125" s="4"/>
      <c r="DSU125" s="4"/>
      <c r="DSV125" s="4"/>
      <c r="DSW125" s="4"/>
      <c r="DSX125" s="4"/>
      <c r="DSY125" s="4"/>
      <c r="DSZ125" s="4"/>
      <c r="DTA125" s="4"/>
      <c r="DTB125" s="4"/>
      <c r="DTC125" s="4"/>
      <c r="DTD125" s="4"/>
      <c r="DTE125" s="4"/>
      <c r="DTF125" s="4"/>
      <c r="DTG125" s="4"/>
      <c r="DTH125" s="4"/>
      <c r="DTI125" s="4"/>
      <c r="DTJ125" s="4"/>
      <c r="DTK125" s="4"/>
      <c r="DTL125" s="4"/>
      <c r="DTM125" s="4"/>
      <c r="DTN125" s="4"/>
      <c r="DTO125" s="4"/>
      <c r="DTP125" s="4"/>
      <c r="DTQ125" s="4"/>
      <c r="DTR125" s="4"/>
      <c r="DTS125" s="4"/>
      <c r="DTT125" s="4"/>
      <c r="DTU125" s="4"/>
      <c r="DTV125" s="4"/>
      <c r="DTW125" s="4"/>
      <c r="DTX125" s="4"/>
      <c r="DTY125" s="4"/>
      <c r="DTZ125" s="4"/>
      <c r="DUA125" s="4"/>
      <c r="DUB125" s="4"/>
      <c r="DUC125" s="4"/>
      <c r="DUD125" s="4"/>
      <c r="DUE125" s="4"/>
      <c r="DUF125" s="4"/>
      <c r="DUG125" s="4"/>
      <c r="DUH125" s="4"/>
      <c r="DUI125" s="4"/>
      <c r="DUJ125" s="4"/>
      <c r="DUK125" s="4"/>
      <c r="DUL125" s="4"/>
      <c r="DUM125" s="4"/>
      <c r="DUN125" s="4"/>
      <c r="DUO125" s="4"/>
      <c r="DUP125" s="4"/>
      <c r="DUQ125" s="4"/>
      <c r="DUR125" s="4"/>
      <c r="DUS125" s="4"/>
      <c r="DUT125" s="4"/>
      <c r="DUU125" s="4"/>
      <c r="DUV125" s="4"/>
      <c r="DUW125" s="4"/>
      <c r="DUX125" s="4"/>
      <c r="DUY125" s="4"/>
      <c r="DUZ125" s="4"/>
      <c r="DVA125" s="4"/>
      <c r="DVB125" s="4"/>
      <c r="DVC125" s="4"/>
      <c r="DVD125" s="4"/>
      <c r="DVE125" s="4"/>
      <c r="DVF125" s="4"/>
      <c r="DVG125" s="4"/>
      <c r="DVH125" s="4"/>
      <c r="DVI125" s="4"/>
      <c r="DVJ125" s="4"/>
      <c r="DVK125" s="4"/>
      <c r="DVL125" s="4"/>
      <c r="DVM125" s="4"/>
      <c r="DVN125" s="4"/>
      <c r="DVO125" s="4"/>
      <c r="DVP125" s="4"/>
      <c r="DVQ125" s="4"/>
      <c r="DVR125" s="4"/>
      <c r="DVS125" s="4"/>
      <c r="DVT125" s="4"/>
      <c r="DVU125" s="4"/>
      <c r="DVV125" s="4"/>
      <c r="DVW125" s="4"/>
      <c r="DVX125" s="4"/>
      <c r="DVY125" s="4"/>
      <c r="DVZ125" s="4"/>
      <c r="DWA125" s="4"/>
      <c r="DWB125" s="4"/>
      <c r="DWC125" s="4"/>
      <c r="DWD125" s="4"/>
      <c r="DWE125" s="4"/>
      <c r="DWF125" s="4"/>
      <c r="DWG125" s="4"/>
      <c r="DWH125" s="4"/>
      <c r="DWI125" s="4"/>
      <c r="DWJ125" s="4"/>
      <c r="DWK125" s="4"/>
      <c r="DWL125" s="4"/>
      <c r="DWM125" s="4"/>
      <c r="DWN125" s="4"/>
      <c r="DWO125" s="4"/>
      <c r="DWP125" s="4"/>
      <c r="DWQ125" s="4"/>
      <c r="DWR125" s="4"/>
      <c r="DWS125" s="4"/>
      <c r="DWT125" s="4"/>
      <c r="DWU125" s="4"/>
      <c r="DWV125" s="4"/>
      <c r="DWW125" s="4"/>
      <c r="DWX125" s="4"/>
      <c r="DWY125" s="4"/>
      <c r="DWZ125" s="4"/>
      <c r="DXA125" s="4"/>
      <c r="DXB125" s="4"/>
      <c r="DXC125" s="4"/>
      <c r="DXD125" s="4"/>
      <c r="DXE125" s="4"/>
      <c r="DXF125" s="4"/>
      <c r="DXG125" s="4"/>
      <c r="DXH125" s="4"/>
      <c r="DXI125" s="4"/>
      <c r="DXJ125" s="4"/>
      <c r="DXK125" s="4"/>
      <c r="DXL125" s="4"/>
      <c r="DXM125" s="4"/>
      <c r="DXN125" s="4"/>
      <c r="DXO125" s="4"/>
      <c r="DXP125" s="4"/>
      <c r="DXQ125" s="4"/>
      <c r="DXR125" s="4"/>
      <c r="DXS125" s="4"/>
      <c r="DXT125" s="4"/>
      <c r="DXU125" s="4"/>
      <c r="DXV125" s="4"/>
      <c r="DXW125" s="4"/>
      <c r="DXX125" s="4"/>
      <c r="DXY125" s="4"/>
      <c r="DXZ125" s="4"/>
      <c r="DYA125" s="4"/>
      <c r="DYB125" s="4"/>
      <c r="DYC125" s="4"/>
      <c r="DYD125" s="4"/>
      <c r="DYE125" s="4"/>
      <c r="DYF125" s="4"/>
      <c r="DYG125" s="4"/>
      <c r="DYH125" s="4"/>
      <c r="DYI125" s="4"/>
      <c r="DYJ125" s="4"/>
      <c r="DYK125" s="4"/>
      <c r="DYL125" s="4"/>
      <c r="DYM125" s="4"/>
      <c r="DYN125" s="4"/>
      <c r="DYO125" s="4"/>
      <c r="DYP125" s="4"/>
      <c r="DYQ125" s="4"/>
      <c r="DYR125" s="4"/>
      <c r="DYS125" s="4"/>
      <c r="DYT125" s="4"/>
      <c r="DYU125" s="4"/>
      <c r="DYV125" s="4"/>
      <c r="DYW125" s="4"/>
      <c r="DYX125" s="4"/>
      <c r="DYY125" s="4"/>
      <c r="DYZ125" s="4"/>
      <c r="DZA125" s="4"/>
      <c r="DZB125" s="4"/>
      <c r="DZC125" s="4"/>
      <c r="DZD125" s="4"/>
      <c r="DZE125" s="4"/>
      <c r="DZF125" s="4"/>
      <c r="DZG125" s="4"/>
      <c r="DZH125" s="4"/>
      <c r="DZI125" s="4"/>
      <c r="DZJ125" s="4"/>
      <c r="DZK125" s="4"/>
      <c r="DZL125" s="4"/>
      <c r="DZM125" s="4"/>
      <c r="DZN125" s="4"/>
      <c r="DZO125" s="4"/>
      <c r="DZP125" s="4"/>
      <c r="DZQ125" s="4"/>
      <c r="DZR125" s="4"/>
      <c r="DZS125" s="4"/>
      <c r="DZT125" s="4"/>
      <c r="DZU125" s="4"/>
      <c r="DZV125" s="4"/>
      <c r="DZW125" s="4"/>
      <c r="DZX125" s="4"/>
      <c r="DZY125" s="4"/>
      <c r="DZZ125" s="4"/>
      <c r="EAA125" s="4"/>
      <c r="EAB125" s="4"/>
      <c r="EAC125" s="4"/>
      <c r="EAD125" s="4"/>
      <c r="EAE125" s="4"/>
      <c r="EAF125" s="4"/>
      <c r="EAG125" s="4"/>
      <c r="EAH125" s="4"/>
      <c r="EAI125" s="4"/>
      <c r="EAJ125" s="4"/>
      <c r="EAK125" s="4"/>
      <c r="EAL125" s="4"/>
      <c r="EAM125" s="4"/>
      <c r="EAN125" s="4"/>
      <c r="EAO125" s="4"/>
      <c r="EAP125" s="4"/>
      <c r="EAQ125" s="4"/>
      <c r="EAR125" s="4"/>
      <c r="EAS125" s="4"/>
      <c r="EAT125" s="4"/>
      <c r="EAU125" s="4"/>
      <c r="EAV125" s="4"/>
      <c r="EAW125" s="4"/>
      <c r="EAX125" s="4"/>
      <c r="EAY125" s="4"/>
      <c r="EAZ125" s="4"/>
      <c r="EBA125" s="4"/>
      <c r="EBB125" s="4"/>
      <c r="EBC125" s="4"/>
      <c r="EBD125" s="4"/>
      <c r="EBE125" s="4"/>
      <c r="EBF125" s="4"/>
      <c r="EBG125" s="4"/>
      <c r="EBH125" s="4"/>
      <c r="EBI125" s="4"/>
      <c r="EBJ125" s="4"/>
      <c r="EBK125" s="4"/>
      <c r="EBL125" s="4"/>
      <c r="EBM125" s="4"/>
      <c r="EBN125" s="4"/>
      <c r="EBO125" s="4"/>
      <c r="EBP125" s="4"/>
      <c r="EBQ125" s="4"/>
      <c r="EBR125" s="4"/>
      <c r="EBS125" s="4"/>
      <c r="EBT125" s="4"/>
      <c r="EBU125" s="4"/>
      <c r="EBV125" s="4"/>
      <c r="EBW125" s="4"/>
      <c r="EBX125" s="4"/>
      <c r="EBY125" s="4"/>
      <c r="EBZ125" s="4"/>
      <c r="ECA125" s="4"/>
      <c r="ECB125" s="4"/>
      <c r="ECC125" s="4"/>
      <c r="ECD125" s="4"/>
      <c r="ECE125" s="4"/>
      <c r="ECF125" s="4"/>
      <c r="ECG125" s="4"/>
      <c r="ECH125" s="4"/>
      <c r="ECI125" s="4"/>
      <c r="ECJ125" s="4"/>
      <c r="ECK125" s="4"/>
      <c r="ECL125" s="4"/>
      <c r="ECM125" s="4"/>
      <c r="ECN125" s="4"/>
      <c r="ECO125" s="4"/>
      <c r="ECP125" s="4"/>
      <c r="ECQ125" s="4"/>
      <c r="ECR125" s="4"/>
      <c r="ECS125" s="4"/>
      <c r="ECT125" s="4"/>
      <c r="ECU125" s="4"/>
      <c r="ECV125" s="4"/>
      <c r="ECW125" s="4"/>
      <c r="ECX125" s="4"/>
      <c r="ECY125" s="4"/>
      <c r="ECZ125" s="4"/>
      <c r="EDA125" s="4"/>
      <c r="EDB125" s="4"/>
      <c r="EDC125" s="4"/>
      <c r="EDD125" s="4"/>
      <c r="EDE125" s="4"/>
      <c r="EDF125" s="4"/>
      <c r="EDG125" s="4"/>
      <c r="EDH125" s="4"/>
      <c r="EDI125" s="4"/>
      <c r="EDJ125" s="4"/>
      <c r="EDK125" s="4"/>
      <c r="EDL125" s="4"/>
      <c r="EDM125" s="4"/>
      <c r="EDN125" s="4"/>
      <c r="EDO125" s="4"/>
      <c r="EDP125" s="4"/>
      <c r="EDQ125" s="4"/>
      <c r="EDR125" s="4"/>
      <c r="EDS125" s="4"/>
      <c r="EDT125" s="4"/>
      <c r="EDU125" s="4"/>
      <c r="EDV125" s="4"/>
      <c r="EDW125" s="4"/>
      <c r="EDX125" s="4"/>
      <c r="EDY125" s="4"/>
      <c r="EDZ125" s="4"/>
      <c r="EEA125" s="4"/>
      <c r="EEB125" s="4"/>
      <c r="EEC125" s="4"/>
      <c r="EED125" s="4"/>
      <c r="EEE125" s="4"/>
      <c r="EEF125" s="4"/>
      <c r="EEG125" s="4"/>
      <c r="EEH125" s="4"/>
      <c r="EEI125" s="4"/>
      <c r="EEJ125" s="4"/>
      <c r="EEK125" s="4"/>
      <c r="EEL125" s="4"/>
      <c r="EEM125" s="4"/>
      <c r="EEN125" s="4"/>
      <c r="EEO125" s="4"/>
      <c r="EEP125" s="4"/>
      <c r="EEQ125" s="4"/>
      <c r="EER125" s="4"/>
      <c r="EES125" s="4"/>
      <c r="EET125" s="4"/>
      <c r="EEU125" s="4"/>
      <c r="EEV125" s="4"/>
      <c r="EEW125" s="4"/>
      <c r="EEX125" s="4"/>
      <c r="EEY125" s="4"/>
      <c r="EEZ125" s="4"/>
      <c r="EFA125" s="4"/>
      <c r="EFB125" s="4"/>
      <c r="EFC125" s="4"/>
      <c r="EFD125" s="4"/>
      <c r="EFE125" s="4"/>
      <c r="EFF125" s="4"/>
      <c r="EFG125" s="4"/>
      <c r="EFH125" s="4"/>
      <c r="EFI125" s="4"/>
      <c r="EFJ125" s="4"/>
      <c r="EFK125" s="4"/>
      <c r="EFL125" s="4"/>
      <c r="EFM125" s="4"/>
      <c r="EFN125" s="4"/>
      <c r="EFO125" s="4"/>
      <c r="EFP125" s="4"/>
      <c r="EFQ125" s="4"/>
      <c r="EFR125" s="4"/>
      <c r="EFS125" s="4"/>
      <c r="EFT125" s="4"/>
      <c r="EFU125" s="4"/>
      <c r="EFV125" s="4"/>
      <c r="EFW125" s="4"/>
      <c r="EFX125" s="4"/>
      <c r="EFY125" s="4"/>
      <c r="EFZ125" s="4"/>
      <c r="EGA125" s="4"/>
      <c r="EGB125" s="4"/>
      <c r="EGC125" s="4"/>
      <c r="EGD125" s="4"/>
      <c r="EGE125" s="4"/>
      <c r="EGF125" s="4"/>
      <c r="EGG125" s="4"/>
      <c r="EGH125" s="4"/>
      <c r="EGI125" s="4"/>
      <c r="EGJ125" s="4"/>
      <c r="EGK125" s="4"/>
      <c r="EGL125" s="4"/>
      <c r="EGM125" s="4"/>
      <c r="EGN125" s="4"/>
      <c r="EGO125" s="4"/>
      <c r="EGP125" s="4"/>
      <c r="EGQ125" s="4"/>
      <c r="EGR125" s="4"/>
      <c r="EGS125" s="4"/>
      <c r="EGT125" s="4"/>
      <c r="EGU125" s="4"/>
      <c r="EGV125" s="4"/>
      <c r="EGW125" s="4"/>
      <c r="EGX125" s="4"/>
      <c r="EGY125" s="4"/>
      <c r="EGZ125" s="4"/>
      <c r="EHA125" s="4"/>
      <c r="EHB125" s="4"/>
      <c r="EHC125" s="4"/>
      <c r="EHD125" s="4"/>
      <c r="EHE125" s="4"/>
      <c r="EHF125" s="4"/>
      <c r="EHG125" s="4"/>
      <c r="EHH125" s="4"/>
      <c r="EHI125" s="4"/>
      <c r="EHJ125" s="4"/>
      <c r="EHK125" s="4"/>
      <c r="EHL125" s="4"/>
      <c r="EHM125" s="4"/>
      <c r="EHN125" s="4"/>
      <c r="EHO125" s="4"/>
      <c r="EHP125" s="4"/>
      <c r="EHQ125" s="4"/>
      <c r="EHR125" s="4"/>
      <c r="EHS125" s="4"/>
      <c r="EHT125" s="4"/>
      <c r="EHU125" s="4"/>
      <c r="EHV125" s="4"/>
      <c r="EHW125" s="4"/>
      <c r="EHX125" s="4"/>
      <c r="EHY125" s="4"/>
      <c r="EHZ125" s="4"/>
      <c r="EIA125" s="4"/>
      <c r="EIB125" s="4"/>
      <c r="EIC125" s="4"/>
      <c r="EID125" s="4"/>
      <c r="EIE125" s="4"/>
      <c r="EIF125" s="4"/>
      <c r="EIG125" s="4"/>
      <c r="EIH125" s="4"/>
      <c r="EII125" s="4"/>
      <c r="EIJ125" s="4"/>
      <c r="EIK125" s="4"/>
      <c r="EIL125" s="4"/>
      <c r="EIM125" s="4"/>
      <c r="EIN125" s="4"/>
      <c r="EIO125" s="4"/>
      <c r="EIP125" s="4"/>
      <c r="EIQ125" s="4"/>
      <c r="EIR125" s="4"/>
      <c r="EIS125" s="4"/>
      <c r="EIT125" s="4"/>
      <c r="EIU125" s="4"/>
      <c r="EIV125" s="4"/>
      <c r="EIW125" s="4"/>
      <c r="EIX125" s="4"/>
      <c r="EIY125" s="4"/>
      <c r="EIZ125" s="4"/>
      <c r="EJA125" s="4"/>
      <c r="EJB125" s="4"/>
      <c r="EJC125" s="4"/>
      <c r="EJD125" s="4"/>
      <c r="EJE125" s="4"/>
      <c r="EJF125" s="4"/>
      <c r="EJG125" s="4"/>
      <c r="EJH125" s="4"/>
      <c r="EJI125" s="4"/>
      <c r="EJJ125" s="4"/>
      <c r="EJK125" s="4"/>
      <c r="EJL125" s="4"/>
      <c r="EJM125" s="4"/>
      <c r="EJN125" s="4"/>
      <c r="EJO125" s="4"/>
      <c r="EJP125" s="4"/>
      <c r="EJQ125" s="4"/>
      <c r="EJR125" s="4"/>
      <c r="EJS125" s="4"/>
      <c r="EJT125" s="4"/>
      <c r="EJU125" s="4"/>
      <c r="EJV125" s="4"/>
      <c r="EJW125" s="4"/>
      <c r="EJX125" s="4"/>
      <c r="EJY125" s="4"/>
      <c r="EJZ125" s="4"/>
      <c r="EKA125" s="4"/>
      <c r="EKB125" s="4"/>
      <c r="EKC125" s="4"/>
      <c r="EKD125" s="4"/>
      <c r="EKE125" s="4"/>
      <c r="EKF125" s="4"/>
      <c r="EKG125" s="4"/>
      <c r="EKH125" s="4"/>
      <c r="EKI125" s="4"/>
      <c r="EKJ125" s="4"/>
      <c r="EKK125" s="4"/>
      <c r="EKL125" s="4"/>
      <c r="EKM125" s="4"/>
      <c r="EKN125" s="4"/>
      <c r="EKO125" s="4"/>
      <c r="EKP125" s="4"/>
      <c r="EKQ125" s="4"/>
      <c r="EKR125" s="4"/>
      <c r="EKS125" s="4"/>
      <c r="EKT125" s="4"/>
      <c r="EKU125" s="4"/>
      <c r="EKV125" s="4"/>
      <c r="EKW125" s="4"/>
      <c r="EKX125" s="4"/>
      <c r="EKY125" s="4"/>
      <c r="EKZ125" s="4"/>
      <c r="ELA125" s="4"/>
      <c r="ELB125" s="4"/>
      <c r="ELC125" s="4"/>
      <c r="ELD125" s="4"/>
      <c r="ELE125" s="4"/>
      <c r="ELF125" s="4"/>
      <c r="ELG125" s="4"/>
      <c r="ELH125" s="4"/>
      <c r="ELI125" s="4"/>
      <c r="ELJ125" s="4"/>
      <c r="ELK125" s="4"/>
      <c r="ELL125" s="4"/>
      <c r="ELM125" s="4"/>
      <c r="ELN125" s="4"/>
      <c r="ELO125" s="4"/>
      <c r="ELP125" s="4"/>
      <c r="ELQ125" s="4"/>
      <c r="ELR125" s="4"/>
      <c r="ELS125" s="4"/>
      <c r="ELT125" s="4"/>
      <c r="ELU125" s="4"/>
      <c r="ELV125" s="4"/>
      <c r="ELW125" s="4"/>
      <c r="ELX125" s="4"/>
      <c r="ELY125" s="4"/>
      <c r="ELZ125" s="4"/>
      <c r="EMA125" s="4"/>
      <c r="EMB125" s="4"/>
      <c r="EMC125" s="4"/>
      <c r="EMD125" s="4"/>
      <c r="EME125" s="4"/>
      <c r="EMF125" s="4"/>
      <c r="EMG125" s="4"/>
      <c r="EMH125" s="4"/>
      <c r="EMI125" s="4"/>
      <c r="EMJ125" s="4"/>
      <c r="EMK125" s="4"/>
      <c r="EML125" s="4"/>
      <c r="EMM125" s="4"/>
      <c r="EMN125" s="4"/>
      <c r="EMO125" s="4"/>
      <c r="EMP125" s="4"/>
      <c r="EMQ125" s="4"/>
      <c r="EMR125" s="4"/>
      <c r="EMS125" s="4"/>
      <c r="EMT125" s="4"/>
      <c r="EMU125" s="4"/>
      <c r="EMV125" s="4"/>
      <c r="EMW125" s="4"/>
      <c r="EMX125" s="4"/>
      <c r="EMY125" s="4"/>
      <c r="EMZ125" s="4"/>
      <c r="ENA125" s="4"/>
      <c r="ENB125" s="4"/>
      <c r="ENC125" s="4"/>
      <c r="END125" s="4"/>
      <c r="ENE125" s="4"/>
      <c r="ENF125" s="4"/>
      <c r="ENG125" s="4"/>
      <c r="ENH125" s="4"/>
      <c r="ENI125" s="4"/>
      <c r="ENJ125" s="4"/>
      <c r="ENK125" s="4"/>
      <c r="ENL125" s="4"/>
      <c r="ENM125" s="4"/>
      <c r="ENN125" s="4"/>
      <c r="ENO125" s="4"/>
      <c r="ENP125" s="4"/>
      <c r="ENQ125" s="4"/>
      <c r="ENR125" s="4"/>
      <c r="ENS125" s="4"/>
      <c r="ENT125" s="4"/>
      <c r="ENU125" s="4"/>
      <c r="ENV125" s="4"/>
      <c r="ENW125" s="4"/>
      <c r="ENX125" s="4"/>
      <c r="ENY125" s="4"/>
      <c r="ENZ125" s="4"/>
      <c r="EOA125" s="4"/>
      <c r="EOB125" s="4"/>
      <c r="EOC125" s="4"/>
      <c r="EOD125" s="4"/>
      <c r="EOE125" s="4"/>
      <c r="EOF125" s="4"/>
      <c r="EOG125" s="4"/>
      <c r="EOH125" s="4"/>
      <c r="EOI125" s="4"/>
      <c r="EOJ125" s="4"/>
      <c r="EOK125" s="4"/>
      <c r="EOL125" s="4"/>
      <c r="EOM125" s="4"/>
      <c r="EON125" s="4"/>
      <c r="EOO125" s="4"/>
      <c r="EOP125" s="4"/>
      <c r="EOQ125" s="4"/>
      <c r="EOR125" s="4"/>
      <c r="EOS125" s="4"/>
      <c r="EOT125" s="4"/>
      <c r="EOU125" s="4"/>
      <c r="EOV125" s="4"/>
      <c r="EOW125" s="4"/>
      <c r="EOX125" s="4"/>
      <c r="EOY125" s="4"/>
      <c r="EOZ125" s="4"/>
      <c r="EPA125" s="4"/>
      <c r="EPB125" s="4"/>
      <c r="EPC125" s="4"/>
      <c r="EPD125" s="4"/>
      <c r="EPE125" s="4"/>
      <c r="EPF125" s="4"/>
      <c r="EPG125" s="4"/>
      <c r="EPH125" s="4"/>
      <c r="EPI125" s="4"/>
      <c r="EPJ125" s="4"/>
      <c r="EPK125" s="4"/>
      <c r="EPL125" s="4"/>
      <c r="EPM125" s="4"/>
      <c r="EPN125" s="4"/>
      <c r="EPO125" s="4"/>
      <c r="EPP125" s="4"/>
      <c r="EPQ125" s="4"/>
      <c r="EPR125" s="4"/>
      <c r="EPS125" s="4"/>
      <c r="EPT125" s="4"/>
      <c r="EPU125" s="4"/>
      <c r="EPV125" s="4"/>
      <c r="EPW125" s="4"/>
      <c r="EPX125" s="4"/>
      <c r="EPY125" s="4"/>
      <c r="EPZ125" s="4"/>
      <c r="EQA125" s="4"/>
      <c r="EQB125" s="4"/>
      <c r="EQC125" s="4"/>
      <c r="EQD125" s="4"/>
      <c r="EQE125" s="4"/>
      <c r="EQF125" s="4"/>
      <c r="EQG125" s="4"/>
      <c r="EQH125" s="4"/>
      <c r="EQI125" s="4"/>
      <c r="EQJ125" s="4"/>
      <c r="EQK125" s="4"/>
      <c r="EQL125" s="4"/>
      <c r="EQM125" s="4"/>
      <c r="EQN125" s="4"/>
      <c r="EQO125" s="4"/>
      <c r="EQP125" s="4"/>
      <c r="EQQ125" s="4"/>
      <c r="EQR125" s="4"/>
      <c r="EQS125" s="4"/>
      <c r="EQT125" s="4"/>
      <c r="EQU125" s="4"/>
      <c r="EQV125" s="4"/>
      <c r="EQW125" s="4"/>
      <c r="EQX125" s="4"/>
      <c r="EQY125" s="4"/>
      <c r="EQZ125" s="4"/>
      <c r="ERA125" s="4"/>
      <c r="ERB125" s="4"/>
      <c r="ERC125" s="4"/>
      <c r="ERD125" s="4"/>
      <c r="ERE125" s="4"/>
      <c r="ERF125" s="4"/>
      <c r="ERG125" s="4"/>
      <c r="ERH125" s="4"/>
      <c r="ERI125" s="4"/>
      <c r="ERJ125" s="4"/>
      <c r="ERK125" s="4"/>
      <c r="ERL125" s="4"/>
      <c r="ERM125" s="4"/>
      <c r="ERN125" s="4"/>
      <c r="ERO125" s="4"/>
      <c r="ERP125" s="4"/>
      <c r="ERQ125" s="4"/>
      <c r="ERR125" s="4"/>
      <c r="ERS125" s="4"/>
      <c r="ERT125" s="4"/>
      <c r="ERU125" s="4"/>
      <c r="ERV125" s="4"/>
      <c r="ERW125" s="4"/>
      <c r="ERX125" s="4"/>
      <c r="ERY125" s="4"/>
      <c r="ERZ125" s="4"/>
      <c r="ESA125" s="4"/>
      <c r="ESB125" s="4"/>
      <c r="ESC125" s="4"/>
      <c r="ESD125" s="4"/>
      <c r="ESE125" s="4"/>
      <c r="ESF125" s="4"/>
      <c r="ESG125" s="4"/>
      <c r="ESH125" s="4"/>
      <c r="ESI125" s="4"/>
      <c r="ESJ125" s="4"/>
      <c r="ESK125" s="4"/>
      <c r="ESL125" s="4"/>
      <c r="ESM125" s="4"/>
      <c r="ESN125" s="4"/>
      <c r="ESO125" s="4"/>
      <c r="ESP125" s="4"/>
      <c r="ESQ125" s="4"/>
      <c r="ESR125" s="4"/>
      <c r="ESS125" s="4"/>
      <c r="EST125" s="4"/>
      <c r="ESU125" s="4"/>
      <c r="ESV125" s="4"/>
      <c r="ESW125" s="4"/>
      <c r="ESX125" s="4"/>
      <c r="ESY125" s="4"/>
      <c r="ESZ125" s="4"/>
      <c r="ETA125" s="4"/>
      <c r="ETB125" s="4"/>
      <c r="ETC125" s="4"/>
      <c r="ETD125" s="4"/>
      <c r="ETE125" s="4"/>
      <c r="ETF125" s="4"/>
      <c r="ETG125" s="4"/>
      <c r="ETH125" s="4"/>
      <c r="ETI125" s="4"/>
      <c r="ETJ125" s="4"/>
      <c r="ETK125" s="4"/>
      <c r="ETL125" s="4"/>
      <c r="ETM125" s="4"/>
      <c r="ETN125" s="4"/>
      <c r="ETO125" s="4"/>
      <c r="ETP125" s="4"/>
      <c r="ETQ125" s="4"/>
      <c r="ETR125" s="4"/>
      <c r="ETS125" s="4"/>
      <c r="ETT125" s="4"/>
      <c r="ETU125" s="4"/>
      <c r="ETV125" s="4"/>
      <c r="ETW125" s="4"/>
      <c r="ETX125" s="4"/>
      <c r="ETY125" s="4"/>
      <c r="ETZ125" s="4"/>
      <c r="EUA125" s="4"/>
      <c r="EUB125" s="4"/>
      <c r="EUC125" s="4"/>
      <c r="EUD125" s="4"/>
      <c r="EUE125" s="4"/>
      <c r="EUF125" s="4"/>
      <c r="EUG125" s="4"/>
      <c r="EUH125" s="4"/>
      <c r="EUI125" s="4"/>
      <c r="EUJ125" s="4"/>
      <c r="EUK125" s="4"/>
      <c r="EUL125" s="4"/>
      <c r="EUM125" s="4"/>
      <c r="EUN125" s="4"/>
      <c r="EUO125" s="4"/>
      <c r="EUP125" s="4"/>
      <c r="EUQ125" s="4"/>
      <c r="EUR125" s="4"/>
      <c r="EUS125" s="4"/>
      <c r="EUT125" s="4"/>
      <c r="EUU125" s="4"/>
      <c r="EUV125" s="4"/>
      <c r="EUW125" s="4"/>
      <c r="EUX125" s="4"/>
      <c r="EUY125" s="4"/>
      <c r="EUZ125" s="4"/>
      <c r="EVA125" s="4"/>
      <c r="EVB125" s="4"/>
      <c r="EVC125" s="4"/>
      <c r="EVD125" s="4"/>
      <c r="EVE125" s="4"/>
      <c r="EVF125" s="4"/>
      <c r="EVG125" s="4"/>
      <c r="EVH125" s="4"/>
      <c r="EVI125" s="4"/>
      <c r="EVJ125" s="4"/>
      <c r="EVK125" s="4"/>
      <c r="EVL125" s="4"/>
      <c r="EVM125" s="4"/>
      <c r="EVN125" s="4"/>
      <c r="EVO125" s="4"/>
      <c r="EVP125" s="4"/>
      <c r="EVQ125" s="4"/>
      <c r="EVR125" s="4"/>
      <c r="EVS125" s="4"/>
      <c r="EVT125" s="4"/>
      <c r="EVU125" s="4"/>
      <c r="EVV125" s="4"/>
      <c r="EVW125" s="4"/>
      <c r="EVX125" s="4"/>
      <c r="EVY125" s="4"/>
      <c r="EVZ125" s="4"/>
      <c r="EWA125" s="4"/>
      <c r="EWB125" s="4"/>
      <c r="EWC125" s="4"/>
      <c r="EWD125" s="4"/>
      <c r="EWE125" s="4"/>
      <c r="EWF125" s="4"/>
      <c r="EWG125" s="4"/>
      <c r="EWH125" s="4"/>
      <c r="EWI125" s="4"/>
      <c r="EWJ125" s="4"/>
      <c r="EWK125" s="4"/>
      <c r="EWL125" s="4"/>
      <c r="EWM125" s="4"/>
      <c r="EWN125" s="4"/>
      <c r="EWO125" s="4"/>
      <c r="EWP125" s="4"/>
      <c r="EWQ125" s="4"/>
      <c r="EWR125" s="4"/>
      <c r="EWS125" s="4"/>
      <c r="EWT125" s="4"/>
      <c r="EWU125" s="4"/>
      <c r="EWV125" s="4"/>
      <c r="EWW125" s="4"/>
      <c r="EWX125" s="4"/>
      <c r="EWY125" s="4"/>
      <c r="EWZ125" s="4"/>
      <c r="EXA125" s="4"/>
      <c r="EXB125" s="4"/>
      <c r="EXC125" s="4"/>
      <c r="EXD125" s="4"/>
      <c r="EXE125" s="4"/>
      <c r="EXF125" s="4"/>
      <c r="EXG125" s="4"/>
      <c r="EXH125" s="4"/>
      <c r="EXI125" s="4"/>
      <c r="EXJ125" s="4"/>
      <c r="EXK125" s="4"/>
      <c r="EXL125" s="4"/>
      <c r="EXM125" s="4"/>
      <c r="EXN125" s="4"/>
      <c r="EXO125" s="4"/>
      <c r="EXP125" s="4"/>
      <c r="EXQ125" s="4"/>
      <c r="EXR125" s="4"/>
      <c r="EXS125" s="4"/>
      <c r="EXT125" s="4"/>
      <c r="EXU125" s="4"/>
      <c r="EXV125" s="4"/>
      <c r="EXW125" s="4"/>
      <c r="EXX125" s="4"/>
      <c r="EXY125" s="4"/>
      <c r="EXZ125" s="4"/>
      <c r="EYA125" s="4"/>
      <c r="EYB125" s="4"/>
      <c r="EYC125" s="4"/>
      <c r="EYD125" s="4"/>
      <c r="EYE125" s="4"/>
      <c r="EYF125" s="4"/>
      <c r="EYG125" s="4"/>
      <c r="EYH125" s="4"/>
      <c r="EYI125" s="4"/>
      <c r="EYJ125" s="4"/>
      <c r="EYK125" s="4"/>
      <c r="EYL125" s="4"/>
      <c r="EYM125" s="4"/>
      <c r="EYN125" s="4"/>
      <c r="EYO125" s="4"/>
      <c r="EYP125" s="4"/>
      <c r="EYQ125" s="4"/>
      <c r="EYR125" s="4"/>
      <c r="EYS125" s="4"/>
      <c r="EYT125" s="4"/>
      <c r="EYU125" s="4"/>
      <c r="EYV125" s="4"/>
      <c r="EYW125" s="4"/>
      <c r="EYX125" s="4"/>
      <c r="EYY125" s="4"/>
      <c r="EYZ125" s="4"/>
      <c r="EZA125" s="4"/>
      <c r="EZB125" s="4"/>
      <c r="EZC125" s="4"/>
      <c r="EZD125" s="4"/>
      <c r="EZE125" s="4"/>
      <c r="EZF125" s="4"/>
      <c r="EZG125" s="4"/>
      <c r="EZH125" s="4"/>
      <c r="EZI125" s="4"/>
      <c r="EZJ125" s="4"/>
      <c r="EZK125" s="4"/>
      <c r="EZL125" s="4"/>
      <c r="EZM125" s="4"/>
      <c r="EZN125" s="4"/>
      <c r="EZO125" s="4"/>
      <c r="EZP125" s="4"/>
      <c r="EZQ125" s="4"/>
      <c r="EZR125" s="4"/>
      <c r="EZS125" s="4"/>
      <c r="EZT125" s="4"/>
      <c r="EZU125" s="4"/>
      <c r="EZV125" s="4"/>
      <c r="EZW125" s="4"/>
      <c r="EZX125" s="4"/>
      <c r="EZY125" s="4"/>
      <c r="EZZ125" s="4"/>
      <c r="FAA125" s="4"/>
      <c r="FAB125" s="4"/>
      <c r="FAC125" s="4"/>
      <c r="FAD125" s="4"/>
      <c r="FAE125" s="4"/>
      <c r="FAF125" s="4"/>
      <c r="FAG125" s="4"/>
      <c r="FAH125" s="4"/>
      <c r="FAI125" s="4"/>
      <c r="FAJ125" s="4"/>
      <c r="FAK125" s="4"/>
      <c r="FAL125" s="4"/>
      <c r="FAM125" s="4"/>
      <c r="FAN125" s="4"/>
      <c r="FAO125" s="4"/>
      <c r="FAP125" s="4"/>
      <c r="FAQ125" s="4"/>
      <c r="FAR125" s="4"/>
      <c r="FAS125" s="4"/>
      <c r="FAT125" s="4"/>
      <c r="FAU125" s="4"/>
      <c r="FAV125" s="4"/>
      <c r="FAW125" s="4"/>
      <c r="FAX125" s="4"/>
      <c r="FAY125" s="4"/>
      <c r="FAZ125" s="4"/>
      <c r="FBA125" s="4"/>
      <c r="FBB125" s="4"/>
      <c r="FBC125" s="4"/>
      <c r="FBD125" s="4"/>
      <c r="FBE125" s="4"/>
      <c r="FBF125" s="4"/>
      <c r="FBG125" s="4"/>
      <c r="FBH125" s="4"/>
      <c r="FBI125" s="4"/>
      <c r="FBJ125" s="4"/>
      <c r="FBK125" s="4"/>
      <c r="FBL125" s="4"/>
      <c r="FBM125" s="4"/>
      <c r="FBN125" s="4"/>
      <c r="FBO125" s="4"/>
      <c r="FBP125" s="4"/>
      <c r="FBQ125" s="4"/>
      <c r="FBR125" s="4"/>
      <c r="FBS125" s="4"/>
      <c r="FBT125" s="4"/>
      <c r="FBU125" s="4"/>
      <c r="FBV125" s="4"/>
      <c r="FBW125" s="4"/>
      <c r="FBX125" s="4"/>
      <c r="FBY125" s="4"/>
      <c r="FBZ125" s="4"/>
      <c r="FCA125" s="4"/>
      <c r="FCB125" s="4"/>
      <c r="FCC125" s="4"/>
      <c r="FCD125" s="4"/>
      <c r="FCE125" s="4"/>
      <c r="FCF125" s="4"/>
      <c r="FCG125" s="4"/>
      <c r="FCH125" s="4"/>
      <c r="FCI125" s="4"/>
      <c r="FCJ125" s="4"/>
      <c r="FCK125" s="4"/>
      <c r="FCL125" s="4"/>
      <c r="FCM125" s="4"/>
      <c r="FCN125" s="4"/>
      <c r="FCO125" s="4"/>
      <c r="FCP125" s="4"/>
      <c r="FCQ125" s="4"/>
      <c r="FCR125" s="4"/>
      <c r="FCS125" s="4"/>
      <c r="FCT125" s="4"/>
      <c r="FCU125" s="4"/>
      <c r="FCV125" s="4"/>
      <c r="FCW125" s="4"/>
      <c r="FCX125" s="4"/>
      <c r="FCY125" s="4"/>
      <c r="FCZ125" s="4"/>
      <c r="FDA125" s="4"/>
      <c r="FDB125" s="4"/>
      <c r="FDC125" s="4"/>
      <c r="FDD125" s="4"/>
      <c r="FDE125" s="4"/>
      <c r="FDF125" s="4"/>
      <c r="FDG125" s="4"/>
      <c r="FDH125" s="4"/>
      <c r="FDI125" s="4"/>
      <c r="FDJ125" s="4"/>
      <c r="FDK125" s="4"/>
      <c r="FDL125" s="4"/>
      <c r="FDM125" s="4"/>
      <c r="FDN125" s="4"/>
      <c r="FDO125" s="4"/>
      <c r="FDP125" s="4"/>
      <c r="FDQ125" s="4"/>
      <c r="FDR125" s="4"/>
      <c r="FDS125" s="4"/>
      <c r="FDT125" s="4"/>
      <c r="FDU125" s="4"/>
      <c r="FDV125" s="4"/>
      <c r="FDW125" s="4"/>
      <c r="FDX125" s="4"/>
      <c r="FDY125" s="4"/>
      <c r="FDZ125" s="4"/>
      <c r="FEA125" s="4"/>
      <c r="FEB125" s="4"/>
      <c r="FEC125" s="4"/>
      <c r="FED125" s="4"/>
      <c r="FEE125" s="4"/>
      <c r="FEF125" s="4"/>
      <c r="FEG125" s="4"/>
      <c r="FEH125" s="4"/>
      <c r="FEI125" s="4"/>
      <c r="FEJ125" s="4"/>
      <c r="FEK125" s="4"/>
      <c r="FEL125" s="4"/>
      <c r="FEM125" s="4"/>
      <c r="FEN125" s="4"/>
      <c r="FEO125" s="4"/>
      <c r="FEP125" s="4"/>
      <c r="FEQ125" s="4"/>
      <c r="FER125" s="4"/>
      <c r="FES125" s="4"/>
      <c r="FET125" s="4"/>
      <c r="FEU125" s="4"/>
      <c r="FEV125" s="4"/>
      <c r="FEW125" s="4"/>
      <c r="FEX125" s="4"/>
      <c r="FEY125" s="4"/>
      <c r="FEZ125" s="4"/>
      <c r="FFA125" s="4"/>
      <c r="FFB125" s="4"/>
      <c r="FFC125" s="4"/>
      <c r="FFD125" s="4"/>
      <c r="FFE125" s="4"/>
      <c r="FFF125" s="4"/>
      <c r="FFG125" s="4"/>
      <c r="FFH125" s="4"/>
      <c r="FFI125" s="4"/>
      <c r="FFJ125" s="4"/>
      <c r="FFK125" s="4"/>
      <c r="FFL125" s="4"/>
      <c r="FFM125" s="4"/>
      <c r="FFN125" s="4"/>
      <c r="FFO125" s="4"/>
      <c r="FFP125" s="4"/>
      <c r="FFQ125" s="4"/>
      <c r="FFR125" s="4"/>
      <c r="FFS125" s="4"/>
      <c r="FFT125" s="4"/>
      <c r="FFU125" s="4"/>
      <c r="FFV125" s="4"/>
      <c r="FFW125" s="4"/>
      <c r="FFX125" s="4"/>
      <c r="FFY125" s="4"/>
      <c r="FFZ125" s="4"/>
      <c r="FGA125" s="4"/>
      <c r="FGB125" s="4"/>
      <c r="FGC125" s="4"/>
      <c r="FGD125" s="4"/>
      <c r="FGE125" s="4"/>
      <c r="FGF125" s="4"/>
      <c r="FGG125" s="4"/>
      <c r="FGH125" s="4"/>
      <c r="FGI125" s="4"/>
      <c r="FGJ125" s="4"/>
      <c r="FGK125" s="4"/>
      <c r="FGL125" s="4"/>
      <c r="FGM125" s="4"/>
      <c r="FGN125" s="4"/>
      <c r="FGO125" s="4"/>
      <c r="FGP125" s="4"/>
      <c r="FGQ125" s="4"/>
      <c r="FGR125" s="4"/>
      <c r="FGS125" s="4"/>
      <c r="FGT125" s="4"/>
      <c r="FGU125" s="4"/>
      <c r="FGV125" s="4"/>
      <c r="FGW125" s="4"/>
      <c r="FGX125" s="4"/>
      <c r="FGY125" s="4"/>
      <c r="FGZ125" s="4"/>
      <c r="FHA125" s="4"/>
      <c r="FHB125" s="4"/>
      <c r="FHC125" s="4"/>
      <c r="FHD125" s="4"/>
      <c r="FHE125" s="4"/>
      <c r="FHF125" s="4"/>
      <c r="FHG125" s="4"/>
      <c r="FHH125" s="4"/>
      <c r="FHI125" s="4"/>
      <c r="FHJ125" s="4"/>
      <c r="FHK125" s="4"/>
      <c r="FHL125" s="4"/>
      <c r="FHM125" s="4"/>
      <c r="FHN125" s="4"/>
      <c r="FHO125" s="4"/>
      <c r="FHP125" s="4"/>
      <c r="FHQ125" s="4"/>
      <c r="FHR125" s="4"/>
      <c r="FHS125" s="4"/>
      <c r="FHT125" s="4"/>
      <c r="FHU125" s="4"/>
      <c r="FHV125" s="4"/>
      <c r="FHW125" s="4"/>
      <c r="FHX125" s="4"/>
      <c r="FHY125" s="4"/>
      <c r="FHZ125" s="4"/>
      <c r="FIA125" s="4"/>
      <c r="FIB125" s="4"/>
      <c r="FIC125" s="4"/>
      <c r="FID125" s="4"/>
      <c r="FIE125" s="4"/>
      <c r="FIF125" s="4"/>
      <c r="FIG125" s="4"/>
      <c r="FIH125" s="4"/>
      <c r="FII125" s="4"/>
      <c r="FIJ125" s="4"/>
      <c r="FIK125" s="4"/>
      <c r="FIL125" s="4"/>
      <c r="FIM125" s="4"/>
      <c r="FIN125" s="4"/>
      <c r="FIO125" s="4"/>
      <c r="FIP125" s="4"/>
      <c r="FIQ125" s="4"/>
      <c r="FIR125" s="4"/>
      <c r="FIS125" s="4"/>
      <c r="FIT125" s="4"/>
      <c r="FIU125" s="4"/>
      <c r="FIV125" s="4"/>
      <c r="FIW125" s="4"/>
      <c r="FIX125" s="4"/>
      <c r="FIY125" s="4"/>
      <c r="FIZ125" s="4"/>
      <c r="FJA125" s="4"/>
      <c r="FJB125" s="4"/>
      <c r="FJC125" s="4"/>
      <c r="FJD125" s="4"/>
      <c r="FJE125" s="4"/>
      <c r="FJF125" s="4"/>
      <c r="FJG125" s="4"/>
      <c r="FJH125" s="4"/>
      <c r="FJI125" s="4"/>
      <c r="FJJ125" s="4"/>
      <c r="FJK125" s="4"/>
      <c r="FJL125" s="4"/>
      <c r="FJM125" s="4"/>
      <c r="FJN125" s="4"/>
      <c r="FJO125" s="4"/>
      <c r="FJP125" s="4"/>
      <c r="FJQ125" s="4"/>
      <c r="FJR125" s="4"/>
      <c r="FJS125" s="4"/>
      <c r="FJT125" s="4"/>
      <c r="FJU125" s="4"/>
      <c r="FJV125" s="4"/>
      <c r="FJW125" s="4"/>
      <c r="FJX125" s="4"/>
      <c r="FJY125" s="4"/>
      <c r="FJZ125" s="4"/>
      <c r="FKA125" s="4"/>
      <c r="FKB125" s="4"/>
      <c r="FKC125" s="4"/>
      <c r="FKD125" s="4"/>
      <c r="FKE125" s="4"/>
      <c r="FKF125" s="4"/>
      <c r="FKG125" s="4"/>
      <c r="FKH125" s="4"/>
      <c r="FKI125" s="4"/>
      <c r="FKJ125" s="4"/>
      <c r="FKK125" s="4"/>
      <c r="FKL125" s="4"/>
      <c r="FKM125" s="4"/>
      <c r="FKN125" s="4"/>
      <c r="FKO125" s="4"/>
      <c r="FKP125" s="4"/>
      <c r="FKQ125" s="4"/>
      <c r="FKR125" s="4"/>
      <c r="FKS125" s="4"/>
      <c r="FKT125" s="4"/>
      <c r="FKU125" s="4"/>
      <c r="FKV125" s="4"/>
      <c r="FKW125" s="4"/>
      <c r="FKX125" s="4"/>
      <c r="FKY125" s="4"/>
      <c r="FKZ125" s="4"/>
      <c r="FLA125" s="4"/>
      <c r="FLB125" s="4"/>
      <c r="FLC125" s="4"/>
      <c r="FLD125" s="4"/>
      <c r="FLE125" s="4"/>
      <c r="FLF125" s="4"/>
      <c r="FLG125" s="4"/>
      <c r="FLH125" s="4"/>
      <c r="FLI125" s="4"/>
      <c r="FLJ125" s="4"/>
      <c r="FLK125" s="4"/>
      <c r="FLL125" s="4"/>
      <c r="FLM125" s="4"/>
      <c r="FLN125" s="4"/>
      <c r="FLO125" s="4"/>
      <c r="FLP125" s="4"/>
      <c r="FLQ125" s="4"/>
      <c r="FLR125" s="4"/>
      <c r="FLS125" s="4"/>
      <c r="FLT125" s="4"/>
      <c r="FLU125" s="4"/>
      <c r="FLV125" s="4"/>
      <c r="FLW125" s="4"/>
      <c r="FLX125" s="4"/>
      <c r="FLY125" s="4"/>
      <c r="FLZ125" s="4"/>
      <c r="FMA125" s="4"/>
      <c r="FMB125" s="4"/>
      <c r="FMC125" s="4"/>
      <c r="FMD125" s="4"/>
      <c r="FME125" s="4"/>
      <c r="FMF125" s="4"/>
      <c r="FMG125" s="4"/>
      <c r="FMH125" s="4"/>
      <c r="FMI125" s="4"/>
      <c r="FMJ125" s="4"/>
      <c r="FMK125" s="4"/>
      <c r="FML125" s="4"/>
      <c r="FMM125" s="4"/>
      <c r="FMN125" s="4"/>
      <c r="FMO125" s="4"/>
      <c r="FMP125" s="4"/>
      <c r="FMQ125" s="4"/>
      <c r="FMR125" s="4"/>
      <c r="FMS125" s="4"/>
      <c r="FMT125" s="4"/>
      <c r="FMU125" s="4"/>
      <c r="FMV125" s="4"/>
      <c r="FMW125" s="4"/>
      <c r="FMX125" s="4"/>
      <c r="FMY125" s="4"/>
      <c r="FMZ125" s="4"/>
      <c r="FNA125" s="4"/>
      <c r="FNB125" s="4"/>
      <c r="FNC125" s="4"/>
      <c r="FND125" s="4"/>
      <c r="FNE125" s="4"/>
      <c r="FNF125" s="4"/>
      <c r="FNG125" s="4"/>
      <c r="FNH125" s="4"/>
      <c r="FNI125" s="4"/>
      <c r="FNJ125" s="4"/>
      <c r="FNK125" s="4"/>
      <c r="FNL125" s="4"/>
      <c r="FNM125" s="4"/>
      <c r="FNN125" s="4"/>
      <c r="FNO125" s="4"/>
      <c r="FNP125" s="4"/>
      <c r="FNQ125" s="4"/>
      <c r="FNR125" s="4"/>
      <c r="FNS125" s="4"/>
      <c r="FNT125" s="4"/>
      <c r="FNU125" s="4"/>
      <c r="FNV125" s="4"/>
      <c r="FNW125" s="4"/>
      <c r="FNX125" s="4"/>
      <c r="FNY125" s="4"/>
      <c r="FNZ125" s="4"/>
      <c r="FOA125" s="4"/>
      <c r="FOB125" s="4"/>
      <c r="FOC125" s="4"/>
      <c r="FOD125" s="4"/>
      <c r="FOE125" s="4"/>
      <c r="FOF125" s="4"/>
      <c r="FOG125" s="4"/>
      <c r="FOH125" s="4"/>
      <c r="FOI125" s="4"/>
      <c r="FOJ125" s="4"/>
      <c r="FOK125" s="4"/>
      <c r="FOL125" s="4"/>
      <c r="FOM125" s="4"/>
      <c r="FON125" s="4"/>
      <c r="FOO125" s="4"/>
      <c r="FOP125" s="4"/>
      <c r="FOQ125" s="4"/>
      <c r="FOR125" s="4"/>
      <c r="FOS125" s="4"/>
      <c r="FOT125" s="4"/>
      <c r="FOU125" s="4"/>
      <c r="FOV125" s="4"/>
      <c r="FOW125" s="4"/>
      <c r="FOX125" s="4"/>
      <c r="FOY125" s="4"/>
      <c r="FOZ125" s="4"/>
      <c r="FPA125" s="4"/>
      <c r="FPB125" s="4"/>
      <c r="FPC125" s="4"/>
      <c r="FPD125" s="4"/>
      <c r="FPE125" s="4"/>
      <c r="FPF125" s="4"/>
      <c r="FPG125" s="4"/>
      <c r="FPH125" s="4"/>
      <c r="FPI125" s="4"/>
      <c r="FPJ125" s="4"/>
      <c r="FPK125" s="4"/>
      <c r="FPL125" s="4"/>
      <c r="FPM125" s="4"/>
      <c r="FPN125" s="4"/>
      <c r="FPO125" s="4"/>
      <c r="FPP125" s="4"/>
      <c r="FPQ125" s="4"/>
      <c r="FPR125" s="4"/>
      <c r="FPS125" s="4"/>
      <c r="FPT125" s="4"/>
      <c r="FPU125" s="4"/>
      <c r="FPV125" s="4"/>
      <c r="FPW125" s="4"/>
      <c r="FPX125" s="4"/>
      <c r="FPY125" s="4"/>
      <c r="FPZ125" s="4"/>
      <c r="FQA125" s="4"/>
      <c r="FQB125" s="4"/>
      <c r="FQC125" s="4"/>
      <c r="FQD125" s="4"/>
      <c r="FQE125" s="4"/>
      <c r="FQF125" s="4"/>
      <c r="FQG125" s="4"/>
      <c r="FQH125" s="4"/>
      <c r="FQI125" s="4"/>
      <c r="FQJ125" s="4"/>
      <c r="FQK125" s="4"/>
      <c r="FQL125" s="4"/>
      <c r="FQM125" s="4"/>
      <c r="FQN125" s="4"/>
      <c r="FQO125" s="4"/>
      <c r="FQP125" s="4"/>
      <c r="FQQ125" s="4"/>
      <c r="FQR125" s="4"/>
      <c r="FQS125" s="4"/>
      <c r="FQT125" s="4"/>
      <c r="FQU125" s="4"/>
      <c r="FQV125" s="4"/>
      <c r="FQW125" s="4"/>
      <c r="FQX125" s="4"/>
      <c r="FQY125" s="4"/>
      <c r="FQZ125" s="4"/>
      <c r="FRA125" s="4"/>
      <c r="FRB125" s="4"/>
      <c r="FRC125" s="4"/>
      <c r="FRD125" s="4"/>
      <c r="FRE125" s="4"/>
      <c r="FRF125" s="4"/>
      <c r="FRG125" s="4"/>
      <c r="FRH125" s="4"/>
      <c r="FRI125" s="4"/>
      <c r="FRJ125" s="4"/>
      <c r="FRK125" s="4"/>
      <c r="FRL125" s="4"/>
      <c r="FRM125" s="4"/>
      <c r="FRN125" s="4"/>
      <c r="FRO125" s="4"/>
      <c r="FRP125" s="4"/>
      <c r="FRQ125" s="4"/>
      <c r="FRR125" s="4"/>
      <c r="FRS125" s="4"/>
      <c r="FRT125" s="4"/>
      <c r="FRU125" s="4"/>
      <c r="FRV125" s="4"/>
      <c r="FRW125" s="4"/>
      <c r="FRX125" s="4"/>
      <c r="FRY125" s="4"/>
      <c r="FRZ125" s="4"/>
      <c r="FSA125" s="4"/>
      <c r="FSB125" s="4"/>
      <c r="FSC125" s="4"/>
      <c r="FSD125" s="4"/>
      <c r="FSE125" s="4"/>
      <c r="FSF125" s="4"/>
      <c r="FSG125" s="4"/>
      <c r="FSH125" s="4"/>
      <c r="FSI125" s="4"/>
      <c r="FSJ125" s="4"/>
      <c r="FSK125" s="4"/>
      <c r="FSL125" s="4"/>
      <c r="FSM125" s="4"/>
      <c r="FSN125" s="4"/>
      <c r="FSO125" s="4"/>
      <c r="FSP125" s="4"/>
      <c r="FSQ125" s="4"/>
      <c r="FSR125" s="4"/>
      <c r="FSS125" s="4"/>
      <c r="FST125" s="4"/>
      <c r="FSU125" s="4"/>
      <c r="FSV125" s="4"/>
      <c r="FSW125" s="4"/>
      <c r="FSX125" s="4"/>
      <c r="FSY125" s="4"/>
      <c r="FSZ125" s="4"/>
      <c r="FTA125" s="4"/>
      <c r="FTB125" s="4"/>
      <c r="FTC125" s="4"/>
      <c r="FTD125" s="4"/>
      <c r="FTE125" s="4"/>
      <c r="FTF125" s="4"/>
      <c r="FTG125" s="4"/>
      <c r="FTH125" s="4"/>
      <c r="FTI125" s="4"/>
      <c r="FTJ125" s="4"/>
      <c r="FTK125" s="4"/>
      <c r="FTL125" s="4"/>
      <c r="FTM125" s="4"/>
      <c r="FTN125" s="4"/>
      <c r="FTO125" s="4"/>
      <c r="FTP125" s="4"/>
      <c r="FTQ125" s="4"/>
      <c r="FTR125" s="4"/>
      <c r="FTS125" s="4"/>
      <c r="FTT125" s="4"/>
      <c r="FTU125" s="4"/>
      <c r="FTV125" s="4"/>
      <c r="FTW125" s="4"/>
      <c r="FTX125" s="4"/>
      <c r="FTY125" s="4"/>
      <c r="FTZ125" s="4"/>
      <c r="FUA125" s="4"/>
      <c r="FUB125" s="4"/>
      <c r="FUC125" s="4"/>
      <c r="FUD125" s="4"/>
      <c r="FUE125" s="4"/>
      <c r="FUF125" s="4"/>
      <c r="FUG125" s="4"/>
      <c r="FUH125" s="4"/>
      <c r="FUI125" s="4"/>
      <c r="FUJ125" s="4"/>
      <c r="FUK125" s="4"/>
      <c r="FUL125" s="4"/>
      <c r="FUM125" s="4"/>
      <c r="FUN125" s="4"/>
      <c r="FUO125" s="4"/>
      <c r="FUP125" s="4"/>
      <c r="FUQ125" s="4"/>
      <c r="FUR125" s="4"/>
      <c r="FUS125" s="4"/>
      <c r="FUT125" s="4"/>
      <c r="FUU125" s="4"/>
      <c r="FUV125" s="4"/>
      <c r="FUW125" s="4"/>
      <c r="FUX125" s="4"/>
      <c r="FUY125" s="4"/>
      <c r="FUZ125" s="4"/>
      <c r="FVA125" s="4"/>
      <c r="FVB125" s="4"/>
      <c r="FVC125" s="4"/>
      <c r="FVD125" s="4"/>
      <c r="FVE125" s="4"/>
      <c r="FVF125" s="4"/>
      <c r="FVG125" s="4"/>
      <c r="FVH125" s="4"/>
      <c r="FVI125" s="4"/>
      <c r="FVJ125" s="4"/>
      <c r="FVK125" s="4"/>
      <c r="FVL125" s="4"/>
      <c r="FVM125" s="4"/>
      <c r="FVN125" s="4"/>
      <c r="FVO125" s="4"/>
      <c r="FVP125" s="4"/>
      <c r="FVQ125" s="4"/>
      <c r="FVR125" s="4"/>
      <c r="FVS125" s="4"/>
      <c r="FVT125" s="4"/>
      <c r="FVU125" s="4"/>
      <c r="FVV125" s="4"/>
      <c r="FVW125" s="4"/>
      <c r="FVX125" s="4"/>
      <c r="FVY125" s="4"/>
      <c r="FVZ125" s="4"/>
      <c r="FWA125" s="4"/>
      <c r="FWB125" s="4"/>
      <c r="FWC125" s="4"/>
      <c r="FWD125" s="4"/>
      <c r="FWE125" s="4"/>
      <c r="FWF125" s="4"/>
      <c r="FWG125" s="4"/>
      <c r="FWH125" s="4"/>
      <c r="FWI125" s="4"/>
      <c r="FWJ125" s="4"/>
      <c r="FWK125" s="4"/>
      <c r="FWL125" s="4"/>
      <c r="FWM125" s="4"/>
      <c r="FWN125" s="4"/>
      <c r="FWO125" s="4"/>
      <c r="FWP125" s="4"/>
      <c r="FWQ125" s="4"/>
      <c r="FWR125" s="4"/>
      <c r="FWS125" s="4"/>
      <c r="FWT125" s="4"/>
      <c r="FWU125" s="4"/>
      <c r="FWV125" s="4"/>
      <c r="FWW125" s="4"/>
      <c r="FWX125" s="4"/>
      <c r="FWY125" s="4"/>
      <c r="FWZ125" s="4"/>
      <c r="FXA125" s="4"/>
      <c r="FXB125" s="4"/>
      <c r="FXC125" s="4"/>
      <c r="FXD125" s="4"/>
      <c r="FXE125" s="4"/>
      <c r="FXF125" s="4"/>
      <c r="FXG125" s="4"/>
      <c r="FXH125" s="4"/>
      <c r="FXI125" s="4"/>
      <c r="FXJ125" s="4"/>
      <c r="FXK125" s="4"/>
      <c r="FXL125" s="4"/>
      <c r="FXM125" s="4"/>
      <c r="FXN125" s="4"/>
      <c r="FXO125" s="4"/>
      <c r="FXP125" s="4"/>
      <c r="FXQ125" s="4"/>
      <c r="FXR125" s="4"/>
      <c r="FXS125" s="4"/>
      <c r="FXT125" s="4"/>
      <c r="FXU125" s="4"/>
      <c r="FXV125" s="4"/>
      <c r="FXW125" s="4"/>
      <c r="FXX125" s="4"/>
      <c r="FXY125" s="4"/>
      <c r="FXZ125" s="4"/>
      <c r="FYA125" s="4"/>
      <c r="FYB125" s="4"/>
      <c r="FYC125" s="4"/>
      <c r="FYD125" s="4"/>
      <c r="FYE125" s="4"/>
      <c r="FYF125" s="4"/>
      <c r="FYG125" s="4"/>
      <c r="FYH125" s="4"/>
      <c r="FYI125" s="4"/>
      <c r="FYJ125" s="4"/>
      <c r="FYK125" s="4"/>
      <c r="FYL125" s="4"/>
      <c r="FYM125" s="4"/>
      <c r="FYN125" s="4"/>
      <c r="FYO125" s="4"/>
      <c r="FYP125" s="4"/>
      <c r="FYQ125" s="4"/>
      <c r="FYR125" s="4"/>
      <c r="FYS125" s="4"/>
      <c r="FYT125" s="4"/>
      <c r="FYU125" s="4"/>
      <c r="FYV125" s="4"/>
      <c r="FYW125" s="4"/>
      <c r="FYX125" s="4"/>
      <c r="FYY125" s="4"/>
      <c r="FYZ125" s="4"/>
      <c r="FZA125" s="4"/>
      <c r="FZB125" s="4"/>
      <c r="FZC125" s="4"/>
      <c r="FZD125" s="4"/>
      <c r="FZE125" s="4"/>
      <c r="FZF125" s="4"/>
      <c r="FZG125" s="4"/>
      <c r="FZH125" s="4"/>
      <c r="FZI125" s="4"/>
      <c r="FZJ125" s="4"/>
      <c r="FZK125" s="4"/>
      <c r="FZL125" s="4"/>
      <c r="FZM125" s="4"/>
      <c r="FZN125" s="4"/>
      <c r="FZO125" s="4"/>
      <c r="FZP125" s="4"/>
      <c r="FZQ125" s="4"/>
      <c r="FZR125" s="4"/>
      <c r="FZS125" s="4"/>
      <c r="FZT125" s="4"/>
      <c r="FZU125" s="4"/>
      <c r="FZV125" s="4"/>
      <c r="FZW125" s="4"/>
      <c r="FZX125" s="4"/>
      <c r="FZY125" s="4"/>
      <c r="FZZ125" s="4"/>
      <c r="GAA125" s="4"/>
      <c r="GAB125" s="4"/>
      <c r="GAC125" s="4"/>
      <c r="GAD125" s="4"/>
      <c r="GAE125" s="4"/>
      <c r="GAF125" s="4"/>
      <c r="GAG125" s="4"/>
      <c r="GAH125" s="4"/>
      <c r="GAI125" s="4"/>
      <c r="GAJ125" s="4"/>
      <c r="GAK125" s="4"/>
      <c r="GAL125" s="4"/>
      <c r="GAM125" s="4"/>
      <c r="GAN125" s="4"/>
      <c r="GAO125" s="4"/>
      <c r="GAP125" s="4"/>
      <c r="GAQ125" s="4"/>
      <c r="GAR125" s="4"/>
      <c r="GAS125" s="4"/>
      <c r="GAT125" s="4"/>
      <c r="GAU125" s="4"/>
      <c r="GAV125" s="4"/>
      <c r="GAW125" s="4"/>
      <c r="GAX125" s="4"/>
      <c r="GAY125" s="4"/>
      <c r="GAZ125" s="4"/>
      <c r="GBA125" s="4"/>
      <c r="GBB125" s="4"/>
      <c r="GBC125" s="4"/>
      <c r="GBD125" s="4"/>
      <c r="GBE125" s="4"/>
      <c r="GBF125" s="4"/>
      <c r="GBG125" s="4"/>
      <c r="GBH125" s="4"/>
      <c r="GBI125" s="4"/>
      <c r="GBJ125" s="4"/>
      <c r="GBK125" s="4"/>
      <c r="GBL125" s="4"/>
      <c r="GBM125" s="4"/>
      <c r="GBN125" s="4"/>
      <c r="GBO125" s="4"/>
      <c r="GBP125" s="4"/>
      <c r="GBQ125" s="4"/>
      <c r="GBR125" s="4"/>
      <c r="GBS125" s="4"/>
      <c r="GBT125" s="4"/>
      <c r="GBU125" s="4"/>
      <c r="GBV125" s="4"/>
      <c r="GBW125" s="4"/>
      <c r="GBX125" s="4"/>
      <c r="GBY125" s="4"/>
      <c r="GBZ125" s="4"/>
      <c r="GCA125" s="4"/>
      <c r="GCB125" s="4"/>
      <c r="GCC125" s="4"/>
      <c r="GCD125" s="4"/>
      <c r="GCE125" s="4"/>
      <c r="GCF125" s="4"/>
      <c r="GCG125" s="4"/>
      <c r="GCH125" s="4"/>
      <c r="GCI125" s="4"/>
      <c r="GCJ125" s="4"/>
      <c r="GCK125" s="4"/>
      <c r="GCL125" s="4"/>
      <c r="GCM125" s="4"/>
      <c r="GCN125" s="4"/>
      <c r="GCO125" s="4"/>
      <c r="GCP125" s="4"/>
      <c r="GCQ125" s="4"/>
      <c r="GCR125" s="4"/>
      <c r="GCS125" s="4"/>
      <c r="GCT125" s="4"/>
      <c r="GCU125" s="4"/>
      <c r="GCV125" s="4"/>
      <c r="GCW125" s="4"/>
      <c r="GCX125" s="4"/>
      <c r="GCY125" s="4"/>
      <c r="GCZ125" s="4"/>
      <c r="GDA125" s="4"/>
      <c r="GDB125" s="4"/>
      <c r="GDC125" s="4"/>
      <c r="GDD125" s="4"/>
      <c r="GDE125" s="4"/>
      <c r="GDF125" s="4"/>
      <c r="GDG125" s="4"/>
      <c r="GDH125" s="4"/>
      <c r="GDI125" s="4"/>
      <c r="GDJ125" s="4"/>
      <c r="GDK125" s="4"/>
      <c r="GDL125" s="4"/>
      <c r="GDM125" s="4"/>
      <c r="GDN125" s="4"/>
      <c r="GDO125" s="4"/>
      <c r="GDP125" s="4"/>
      <c r="GDQ125" s="4"/>
      <c r="GDR125" s="4"/>
      <c r="GDS125" s="4"/>
      <c r="GDT125" s="4"/>
      <c r="GDU125" s="4"/>
      <c r="GDV125" s="4"/>
      <c r="GDW125" s="4"/>
      <c r="GDX125" s="4"/>
      <c r="GDY125" s="4"/>
      <c r="GDZ125" s="4"/>
      <c r="GEA125" s="4"/>
      <c r="GEB125" s="4"/>
      <c r="GEC125" s="4"/>
      <c r="GED125" s="4"/>
      <c r="GEE125" s="4"/>
      <c r="GEF125" s="4"/>
      <c r="GEG125" s="4"/>
      <c r="GEH125" s="4"/>
      <c r="GEI125" s="4"/>
      <c r="GEJ125" s="4"/>
      <c r="GEK125" s="4"/>
      <c r="GEL125" s="4"/>
      <c r="GEM125" s="4"/>
      <c r="GEN125" s="4"/>
      <c r="GEO125" s="4"/>
      <c r="GEP125" s="4"/>
      <c r="GEQ125" s="4"/>
      <c r="GER125" s="4"/>
      <c r="GES125" s="4"/>
      <c r="GET125" s="4"/>
      <c r="GEU125" s="4"/>
      <c r="GEV125" s="4"/>
      <c r="GEW125" s="4"/>
      <c r="GEX125" s="4"/>
      <c r="GEY125" s="4"/>
      <c r="GEZ125" s="4"/>
      <c r="GFA125" s="4"/>
      <c r="GFB125" s="4"/>
      <c r="GFC125" s="4"/>
      <c r="GFD125" s="4"/>
      <c r="GFE125" s="4"/>
      <c r="GFF125" s="4"/>
      <c r="GFG125" s="4"/>
      <c r="GFH125" s="4"/>
      <c r="GFI125" s="4"/>
      <c r="GFJ125" s="4"/>
      <c r="GFK125" s="4"/>
      <c r="GFL125" s="4"/>
      <c r="GFM125" s="4"/>
      <c r="GFN125" s="4"/>
      <c r="GFO125" s="4"/>
      <c r="GFP125" s="4"/>
      <c r="GFQ125" s="4"/>
      <c r="GFR125" s="4"/>
      <c r="GFS125" s="4"/>
      <c r="GFT125" s="4"/>
      <c r="GFU125" s="4"/>
      <c r="GFV125" s="4"/>
      <c r="GFW125" s="4"/>
      <c r="GFX125" s="4"/>
      <c r="GFY125" s="4"/>
      <c r="GFZ125" s="4"/>
      <c r="GGA125" s="4"/>
      <c r="GGB125" s="4"/>
      <c r="GGC125" s="4"/>
      <c r="GGD125" s="4"/>
      <c r="GGE125" s="4"/>
      <c r="GGF125" s="4"/>
      <c r="GGG125" s="4"/>
      <c r="GGH125" s="4"/>
      <c r="GGI125" s="4"/>
      <c r="GGJ125" s="4"/>
      <c r="GGK125" s="4"/>
      <c r="GGL125" s="4"/>
      <c r="GGM125" s="4"/>
      <c r="GGN125" s="4"/>
      <c r="GGO125" s="4"/>
      <c r="GGP125" s="4"/>
      <c r="GGQ125" s="4"/>
      <c r="GGR125" s="4"/>
      <c r="GGS125" s="4"/>
      <c r="GGT125" s="4"/>
      <c r="GGU125" s="4"/>
      <c r="GGV125" s="4"/>
      <c r="GGW125" s="4"/>
      <c r="GGX125" s="4"/>
      <c r="GGY125" s="4"/>
      <c r="GGZ125" s="4"/>
      <c r="GHA125" s="4"/>
      <c r="GHB125" s="4"/>
      <c r="GHC125" s="4"/>
      <c r="GHD125" s="4"/>
      <c r="GHE125" s="4"/>
      <c r="GHF125" s="4"/>
      <c r="GHG125" s="4"/>
      <c r="GHH125" s="4"/>
      <c r="GHI125" s="4"/>
      <c r="GHJ125" s="4"/>
      <c r="GHK125" s="4"/>
      <c r="GHL125" s="4"/>
      <c r="GHM125" s="4"/>
      <c r="GHN125" s="4"/>
      <c r="GHO125" s="4"/>
      <c r="GHP125" s="4"/>
      <c r="GHQ125" s="4"/>
      <c r="GHR125" s="4"/>
      <c r="GHS125" s="4"/>
      <c r="GHT125" s="4"/>
      <c r="GHU125" s="4"/>
      <c r="GHV125" s="4"/>
      <c r="GHW125" s="4"/>
      <c r="GHX125" s="4"/>
      <c r="GHY125" s="4"/>
      <c r="GHZ125" s="4"/>
      <c r="GIA125" s="4"/>
      <c r="GIB125" s="4"/>
      <c r="GIC125" s="4"/>
      <c r="GID125" s="4"/>
      <c r="GIE125" s="4"/>
      <c r="GIF125" s="4"/>
      <c r="GIG125" s="4"/>
      <c r="GIH125" s="4"/>
      <c r="GII125" s="4"/>
      <c r="GIJ125" s="4"/>
      <c r="GIK125" s="4"/>
      <c r="GIL125" s="4"/>
      <c r="GIM125" s="4"/>
      <c r="GIN125" s="4"/>
      <c r="GIO125" s="4"/>
      <c r="GIP125" s="4"/>
      <c r="GIQ125" s="4"/>
      <c r="GIR125" s="4"/>
      <c r="GIS125" s="4"/>
      <c r="GIT125" s="4"/>
      <c r="GIU125" s="4"/>
      <c r="GIV125" s="4"/>
      <c r="GIW125" s="4"/>
      <c r="GIX125" s="4"/>
      <c r="GIY125" s="4"/>
      <c r="GIZ125" s="4"/>
      <c r="GJA125" s="4"/>
      <c r="GJB125" s="4"/>
      <c r="GJC125" s="4"/>
      <c r="GJD125" s="4"/>
      <c r="GJE125" s="4"/>
      <c r="GJF125" s="4"/>
      <c r="GJG125" s="4"/>
      <c r="GJH125" s="4"/>
      <c r="GJI125" s="4"/>
      <c r="GJJ125" s="4"/>
      <c r="GJK125" s="4"/>
      <c r="GJL125" s="4"/>
      <c r="GJM125" s="4"/>
      <c r="GJN125" s="4"/>
      <c r="GJO125" s="4"/>
      <c r="GJP125" s="4"/>
      <c r="GJQ125" s="4"/>
      <c r="GJR125" s="4"/>
      <c r="GJS125" s="4"/>
      <c r="GJT125" s="4"/>
      <c r="GJU125" s="4"/>
      <c r="GJV125" s="4"/>
      <c r="GJW125" s="4"/>
      <c r="GJX125" s="4"/>
      <c r="GJY125" s="4"/>
      <c r="GJZ125" s="4"/>
      <c r="GKA125" s="4"/>
      <c r="GKB125" s="4"/>
      <c r="GKC125" s="4"/>
      <c r="GKD125" s="4"/>
      <c r="GKE125" s="4"/>
      <c r="GKF125" s="4"/>
      <c r="GKG125" s="4"/>
      <c r="GKH125" s="4"/>
      <c r="GKI125" s="4"/>
      <c r="GKJ125" s="4"/>
      <c r="GKK125" s="4"/>
      <c r="GKL125" s="4"/>
      <c r="GKM125" s="4"/>
      <c r="GKN125" s="4"/>
      <c r="GKO125" s="4"/>
      <c r="GKP125" s="4"/>
      <c r="GKQ125" s="4"/>
      <c r="GKR125" s="4"/>
      <c r="GKS125" s="4"/>
      <c r="GKT125" s="4"/>
      <c r="GKU125" s="4"/>
      <c r="GKV125" s="4"/>
      <c r="GKW125" s="4"/>
      <c r="GKX125" s="4"/>
      <c r="GKY125" s="4"/>
      <c r="GKZ125" s="4"/>
      <c r="GLA125" s="4"/>
      <c r="GLB125" s="4"/>
      <c r="GLC125" s="4"/>
      <c r="GLD125" s="4"/>
      <c r="GLE125" s="4"/>
      <c r="GLF125" s="4"/>
      <c r="GLG125" s="4"/>
      <c r="GLH125" s="4"/>
      <c r="GLI125" s="4"/>
      <c r="GLJ125" s="4"/>
      <c r="GLK125" s="4"/>
      <c r="GLL125" s="4"/>
      <c r="GLM125" s="4"/>
      <c r="GLN125" s="4"/>
      <c r="GLO125" s="4"/>
      <c r="GLP125" s="4"/>
      <c r="GLQ125" s="4"/>
      <c r="GLR125" s="4"/>
      <c r="GLS125" s="4"/>
      <c r="GLT125" s="4"/>
      <c r="GLU125" s="4"/>
      <c r="GLV125" s="4"/>
      <c r="GLW125" s="4"/>
      <c r="GLX125" s="4"/>
      <c r="GLY125" s="4"/>
      <c r="GLZ125" s="4"/>
      <c r="GMA125" s="4"/>
      <c r="GMB125" s="4"/>
      <c r="GMC125" s="4"/>
      <c r="GMD125" s="4"/>
      <c r="GME125" s="4"/>
      <c r="GMF125" s="4"/>
      <c r="GMG125" s="4"/>
      <c r="GMH125" s="4"/>
      <c r="GMI125" s="4"/>
      <c r="GMJ125" s="4"/>
      <c r="GMK125" s="4"/>
      <c r="GML125" s="4"/>
      <c r="GMM125" s="4"/>
      <c r="GMN125" s="4"/>
      <c r="GMO125" s="4"/>
      <c r="GMP125" s="4"/>
      <c r="GMQ125" s="4"/>
      <c r="GMR125" s="4"/>
      <c r="GMS125" s="4"/>
      <c r="GMT125" s="4"/>
      <c r="GMU125" s="4"/>
      <c r="GMV125" s="4"/>
      <c r="GMW125" s="4"/>
      <c r="GMX125" s="4"/>
      <c r="GMY125" s="4"/>
      <c r="GMZ125" s="4"/>
      <c r="GNA125" s="4"/>
      <c r="GNB125" s="4"/>
      <c r="GNC125" s="4"/>
      <c r="GND125" s="4"/>
      <c r="GNE125" s="4"/>
      <c r="GNF125" s="4"/>
      <c r="GNG125" s="4"/>
      <c r="GNH125" s="4"/>
      <c r="GNI125" s="4"/>
      <c r="GNJ125" s="4"/>
      <c r="GNK125" s="4"/>
      <c r="GNL125" s="4"/>
      <c r="GNM125" s="4"/>
      <c r="GNN125" s="4"/>
      <c r="GNO125" s="4"/>
      <c r="GNP125" s="4"/>
      <c r="GNQ125" s="4"/>
      <c r="GNR125" s="4"/>
      <c r="GNS125" s="4"/>
      <c r="GNT125" s="4"/>
      <c r="GNU125" s="4"/>
      <c r="GNV125" s="4"/>
      <c r="GNW125" s="4"/>
      <c r="GNX125" s="4"/>
      <c r="GNY125" s="4"/>
      <c r="GNZ125" s="4"/>
      <c r="GOA125" s="4"/>
      <c r="GOB125" s="4"/>
      <c r="GOC125" s="4"/>
      <c r="GOD125" s="4"/>
      <c r="GOE125" s="4"/>
      <c r="GOF125" s="4"/>
      <c r="GOG125" s="4"/>
      <c r="GOH125" s="4"/>
      <c r="GOI125" s="4"/>
      <c r="GOJ125" s="4"/>
      <c r="GOK125" s="4"/>
      <c r="GOL125" s="4"/>
      <c r="GOM125" s="4"/>
      <c r="GON125" s="4"/>
      <c r="GOO125" s="4"/>
      <c r="GOP125" s="4"/>
      <c r="GOQ125" s="4"/>
      <c r="GOR125" s="4"/>
      <c r="GOS125" s="4"/>
      <c r="GOT125" s="4"/>
      <c r="GOU125" s="4"/>
      <c r="GOV125" s="4"/>
      <c r="GOW125" s="4"/>
      <c r="GOX125" s="4"/>
      <c r="GOY125" s="4"/>
      <c r="GOZ125" s="4"/>
      <c r="GPA125" s="4"/>
      <c r="GPB125" s="4"/>
      <c r="GPC125" s="4"/>
      <c r="GPD125" s="4"/>
      <c r="GPE125" s="4"/>
      <c r="GPF125" s="4"/>
      <c r="GPG125" s="4"/>
      <c r="GPH125" s="4"/>
      <c r="GPI125" s="4"/>
      <c r="GPJ125" s="4"/>
      <c r="GPK125" s="4"/>
      <c r="GPL125" s="4"/>
      <c r="GPM125" s="4"/>
      <c r="GPN125" s="4"/>
      <c r="GPO125" s="4"/>
      <c r="GPP125" s="4"/>
      <c r="GPQ125" s="4"/>
      <c r="GPR125" s="4"/>
      <c r="GPS125" s="4"/>
      <c r="GPT125" s="4"/>
      <c r="GPU125" s="4"/>
      <c r="GPV125" s="4"/>
      <c r="GPW125" s="4"/>
      <c r="GPX125" s="4"/>
      <c r="GPY125" s="4"/>
      <c r="GPZ125" s="4"/>
      <c r="GQA125" s="4"/>
      <c r="GQB125" s="4"/>
      <c r="GQC125" s="4"/>
      <c r="GQD125" s="4"/>
      <c r="GQE125" s="4"/>
      <c r="GQF125" s="4"/>
      <c r="GQG125" s="4"/>
      <c r="GQH125" s="4"/>
      <c r="GQI125" s="4"/>
      <c r="GQJ125" s="4"/>
      <c r="GQK125" s="4"/>
      <c r="GQL125" s="4"/>
      <c r="GQM125" s="4"/>
      <c r="GQN125" s="4"/>
      <c r="GQO125" s="4"/>
      <c r="GQP125" s="4"/>
      <c r="GQQ125" s="4"/>
      <c r="GQR125" s="4"/>
      <c r="GQS125" s="4"/>
      <c r="GQT125" s="4"/>
      <c r="GQU125" s="4"/>
      <c r="GQV125" s="4"/>
      <c r="GQW125" s="4"/>
      <c r="GQX125" s="4"/>
      <c r="GQY125" s="4"/>
      <c r="GQZ125" s="4"/>
      <c r="GRA125" s="4"/>
      <c r="GRB125" s="4"/>
      <c r="GRC125" s="4"/>
      <c r="GRD125" s="4"/>
      <c r="GRE125" s="4"/>
      <c r="GRF125" s="4"/>
      <c r="GRG125" s="4"/>
      <c r="GRH125" s="4"/>
      <c r="GRI125" s="4"/>
      <c r="GRJ125" s="4"/>
      <c r="GRK125" s="4"/>
      <c r="GRL125" s="4"/>
      <c r="GRM125" s="4"/>
      <c r="GRN125" s="4"/>
      <c r="GRO125" s="4"/>
      <c r="GRP125" s="4"/>
      <c r="GRQ125" s="4"/>
      <c r="GRR125" s="4"/>
      <c r="GRS125" s="4"/>
      <c r="GRT125" s="4"/>
      <c r="GRU125" s="4"/>
      <c r="GRV125" s="4"/>
      <c r="GRW125" s="4"/>
      <c r="GRX125" s="4"/>
      <c r="GRY125" s="4"/>
      <c r="GRZ125" s="4"/>
      <c r="GSA125" s="4"/>
      <c r="GSB125" s="4"/>
      <c r="GSC125" s="4"/>
      <c r="GSD125" s="4"/>
      <c r="GSE125" s="4"/>
      <c r="GSF125" s="4"/>
      <c r="GSG125" s="4"/>
      <c r="GSH125" s="4"/>
      <c r="GSI125" s="4"/>
      <c r="GSJ125" s="4"/>
      <c r="GSK125" s="4"/>
      <c r="GSL125" s="4"/>
      <c r="GSM125" s="4"/>
      <c r="GSN125" s="4"/>
      <c r="GSO125" s="4"/>
      <c r="GSP125" s="4"/>
      <c r="GSQ125" s="4"/>
      <c r="GSR125" s="4"/>
      <c r="GSS125" s="4"/>
      <c r="GST125" s="4"/>
      <c r="GSU125" s="4"/>
      <c r="GSV125" s="4"/>
      <c r="GSW125" s="4"/>
      <c r="GSX125" s="4"/>
      <c r="GSY125" s="4"/>
      <c r="GSZ125" s="4"/>
      <c r="GTA125" s="4"/>
      <c r="GTB125" s="4"/>
      <c r="GTC125" s="4"/>
      <c r="GTD125" s="4"/>
      <c r="GTE125" s="4"/>
      <c r="GTF125" s="4"/>
      <c r="GTG125" s="4"/>
      <c r="GTH125" s="4"/>
      <c r="GTI125" s="4"/>
      <c r="GTJ125" s="4"/>
      <c r="GTK125" s="4"/>
      <c r="GTL125" s="4"/>
      <c r="GTM125" s="4"/>
      <c r="GTN125" s="4"/>
      <c r="GTO125" s="4"/>
      <c r="GTP125" s="4"/>
      <c r="GTQ125" s="4"/>
      <c r="GTR125" s="4"/>
      <c r="GTS125" s="4"/>
      <c r="GTT125" s="4"/>
      <c r="GTU125" s="4"/>
      <c r="GTV125" s="4"/>
      <c r="GTW125" s="4"/>
      <c r="GTX125" s="4"/>
      <c r="GTY125" s="4"/>
      <c r="GTZ125" s="4"/>
      <c r="GUA125" s="4"/>
      <c r="GUB125" s="4"/>
      <c r="GUC125" s="4"/>
      <c r="GUD125" s="4"/>
      <c r="GUE125" s="4"/>
      <c r="GUF125" s="4"/>
      <c r="GUG125" s="4"/>
      <c r="GUH125" s="4"/>
      <c r="GUI125" s="4"/>
      <c r="GUJ125" s="4"/>
      <c r="GUK125" s="4"/>
      <c r="GUL125" s="4"/>
      <c r="GUM125" s="4"/>
      <c r="GUN125" s="4"/>
      <c r="GUO125" s="4"/>
      <c r="GUP125" s="4"/>
      <c r="GUQ125" s="4"/>
      <c r="GUR125" s="4"/>
      <c r="GUS125" s="4"/>
      <c r="GUT125" s="4"/>
      <c r="GUU125" s="4"/>
      <c r="GUV125" s="4"/>
      <c r="GUW125" s="4"/>
      <c r="GUX125" s="4"/>
      <c r="GUY125" s="4"/>
      <c r="GUZ125" s="4"/>
      <c r="GVA125" s="4"/>
      <c r="GVB125" s="4"/>
      <c r="GVC125" s="4"/>
      <c r="GVD125" s="4"/>
      <c r="GVE125" s="4"/>
      <c r="GVF125" s="4"/>
      <c r="GVG125" s="4"/>
      <c r="GVH125" s="4"/>
      <c r="GVI125" s="4"/>
      <c r="GVJ125" s="4"/>
      <c r="GVK125" s="4"/>
      <c r="GVL125" s="4"/>
      <c r="GVM125" s="4"/>
      <c r="GVN125" s="4"/>
      <c r="GVO125" s="4"/>
      <c r="GVP125" s="4"/>
      <c r="GVQ125" s="4"/>
      <c r="GVR125" s="4"/>
      <c r="GVS125" s="4"/>
      <c r="GVT125" s="4"/>
      <c r="GVU125" s="4"/>
      <c r="GVV125" s="4"/>
      <c r="GVW125" s="4"/>
      <c r="GVX125" s="4"/>
      <c r="GVY125" s="4"/>
      <c r="GVZ125" s="4"/>
      <c r="GWA125" s="4"/>
      <c r="GWB125" s="4"/>
      <c r="GWC125" s="4"/>
      <c r="GWD125" s="4"/>
      <c r="GWE125" s="4"/>
      <c r="GWF125" s="4"/>
      <c r="GWG125" s="4"/>
      <c r="GWH125" s="4"/>
      <c r="GWI125" s="4"/>
      <c r="GWJ125" s="4"/>
      <c r="GWK125" s="4"/>
      <c r="GWL125" s="4"/>
      <c r="GWM125" s="4"/>
      <c r="GWN125" s="4"/>
      <c r="GWO125" s="4"/>
      <c r="GWP125" s="4"/>
      <c r="GWQ125" s="4"/>
      <c r="GWR125" s="4"/>
      <c r="GWS125" s="4"/>
      <c r="GWT125" s="4"/>
      <c r="GWU125" s="4"/>
      <c r="GWV125" s="4"/>
      <c r="GWW125" s="4"/>
      <c r="GWX125" s="4"/>
      <c r="GWY125" s="4"/>
      <c r="GWZ125" s="4"/>
      <c r="GXA125" s="4"/>
      <c r="GXB125" s="4"/>
      <c r="GXC125" s="4"/>
      <c r="GXD125" s="4"/>
      <c r="GXE125" s="4"/>
      <c r="GXF125" s="4"/>
      <c r="GXG125" s="4"/>
      <c r="GXH125" s="4"/>
      <c r="GXI125" s="4"/>
      <c r="GXJ125" s="4"/>
      <c r="GXK125" s="4"/>
      <c r="GXL125" s="4"/>
      <c r="GXM125" s="4"/>
      <c r="GXN125" s="4"/>
      <c r="GXO125" s="4"/>
      <c r="GXP125" s="4"/>
      <c r="GXQ125" s="4"/>
      <c r="GXR125" s="4"/>
      <c r="GXS125" s="4"/>
      <c r="GXT125" s="4"/>
      <c r="GXU125" s="4"/>
      <c r="GXV125" s="4"/>
      <c r="GXW125" s="4"/>
      <c r="GXX125" s="4"/>
      <c r="GXY125" s="4"/>
      <c r="GXZ125" s="4"/>
      <c r="GYA125" s="4"/>
      <c r="GYB125" s="4"/>
      <c r="GYC125" s="4"/>
      <c r="GYD125" s="4"/>
      <c r="GYE125" s="4"/>
      <c r="GYF125" s="4"/>
      <c r="GYG125" s="4"/>
      <c r="GYH125" s="4"/>
      <c r="GYI125" s="4"/>
      <c r="GYJ125" s="4"/>
      <c r="GYK125" s="4"/>
      <c r="GYL125" s="4"/>
      <c r="GYM125" s="4"/>
      <c r="GYN125" s="4"/>
      <c r="GYO125" s="4"/>
      <c r="GYP125" s="4"/>
      <c r="GYQ125" s="4"/>
      <c r="GYR125" s="4"/>
      <c r="GYS125" s="4"/>
      <c r="GYT125" s="4"/>
      <c r="GYU125" s="4"/>
      <c r="GYV125" s="4"/>
      <c r="GYW125" s="4"/>
      <c r="GYX125" s="4"/>
      <c r="GYY125" s="4"/>
      <c r="GYZ125" s="4"/>
      <c r="GZA125" s="4"/>
      <c r="GZB125" s="4"/>
      <c r="GZC125" s="4"/>
      <c r="GZD125" s="4"/>
      <c r="GZE125" s="4"/>
      <c r="GZF125" s="4"/>
      <c r="GZG125" s="4"/>
      <c r="GZH125" s="4"/>
      <c r="GZI125" s="4"/>
      <c r="GZJ125" s="4"/>
      <c r="GZK125" s="4"/>
      <c r="GZL125" s="4"/>
      <c r="GZM125" s="4"/>
      <c r="GZN125" s="4"/>
      <c r="GZO125" s="4"/>
      <c r="GZP125" s="4"/>
      <c r="GZQ125" s="4"/>
      <c r="GZR125" s="4"/>
      <c r="GZS125" s="4"/>
      <c r="GZT125" s="4"/>
      <c r="GZU125" s="4"/>
      <c r="GZV125" s="4"/>
      <c r="GZW125" s="4"/>
      <c r="GZX125" s="4"/>
      <c r="GZY125" s="4"/>
      <c r="GZZ125" s="4"/>
      <c r="HAA125" s="4"/>
      <c r="HAB125" s="4"/>
      <c r="HAC125" s="4"/>
      <c r="HAD125" s="4"/>
      <c r="HAE125" s="4"/>
      <c r="HAF125" s="4"/>
      <c r="HAG125" s="4"/>
      <c r="HAH125" s="4"/>
      <c r="HAI125" s="4"/>
      <c r="HAJ125" s="4"/>
      <c r="HAK125" s="4"/>
      <c r="HAL125" s="4"/>
      <c r="HAM125" s="4"/>
      <c r="HAN125" s="4"/>
      <c r="HAO125" s="4"/>
      <c r="HAP125" s="4"/>
      <c r="HAQ125" s="4"/>
      <c r="HAR125" s="4"/>
      <c r="HAS125" s="4"/>
      <c r="HAT125" s="4"/>
      <c r="HAU125" s="4"/>
      <c r="HAV125" s="4"/>
      <c r="HAW125" s="4"/>
      <c r="HAX125" s="4"/>
      <c r="HAY125" s="4"/>
      <c r="HAZ125" s="4"/>
      <c r="HBA125" s="4"/>
      <c r="HBB125" s="4"/>
      <c r="HBC125" s="4"/>
      <c r="HBD125" s="4"/>
      <c r="HBE125" s="4"/>
      <c r="HBF125" s="4"/>
      <c r="HBG125" s="4"/>
      <c r="HBH125" s="4"/>
      <c r="HBI125" s="4"/>
      <c r="HBJ125" s="4"/>
      <c r="HBK125" s="4"/>
      <c r="HBL125" s="4"/>
      <c r="HBM125" s="4"/>
      <c r="HBN125" s="4"/>
      <c r="HBO125" s="4"/>
      <c r="HBP125" s="4"/>
      <c r="HBQ125" s="4"/>
      <c r="HBR125" s="4"/>
      <c r="HBS125" s="4"/>
      <c r="HBT125" s="4"/>
      <c r="HBU125" s="4"/>
      <c r="HBV125" s="4"/>
      <c r="HBW125" s="4"/>
      <c r="HBX125" s="4"/>
      <c r="HBY125" s="4"/>
      <c r="HBZ125" s="4"/>
      <c r="HCA125" s="4"/>
      <c r="HCB125" s="4"/>
      <c r="HCC125" s="4"/>
      <c r="HCD125" s="4"/>
      <c r="HCE125" s="4"/>
      <c r="HCF125" s="4"/>
      <c r="HCG125" s="4"/>
      <c r="HCH125" s="4"/>
      <c r="HCI125" s="4"/>
      <c r="HCJ125" s="4"/>
      <c r="HCK125" s="4"/>
      <c r="HCL125" s="4"/>
      <c r="HCM125" s="4"/>
      <c r="HCN125" s="4"/>
      <c r="HCO125" s="4"/>
      <c r="HCP125" s="4"/>
      <c r="HCQ125" s="4"/>
      <c r="HCR125" s="4"/>
      <c r="HCS125" s="4"/>
      <c r="HCT125" s="4"/>
      <c r="HCU125" s="4"/>
      <c r="HCV125" s="4"/>
      <c r="HCW125" s="4"/>
      <c r="HCX125" s="4"/>
      <c r="HCY125" s="4"/>
      <c r="HCZ125" s="4"/>
      <c r="HDA125" s="4"/>
      <c r="HDB125" s="4"/>
      <c r="HDC125" s="4"/>
      <c r="HDD125" s="4"/>
      <c r="HDE125" s="4"/>
      <c r="HDF125" s="4"/>
      <c r="HDG125" s="4"/>
      <c r="HDH125" s="4"/>
      <c r="HDI125" s="4"/>
      <c r="HDJ125" s="4"/>
      <c r="HDK125" s="4"/>
      <c r="HDL125" s="4"/>
      <c r="HDM125" s="4"/>
      <c r="HDN125" s="4"/>
      <c r="HDO125" s="4"/>
      <c r="HDP125" s="4"/>
      <c r="HDQ125" s="4"/>
      <c r="HDR125" s="4"/>
      <c r="HDS125" s="4"/>
      <c r="HDT125" s="4"/>
      <c r="HDU125" s="4"/>
      <c r="HDV125" s="4"/>
      <c r="HDW125" s="4"/>
      <c r="HDX125" s="4"/>
      <c r="HDY125" s="4"/>
      <c r="HDZ125" s="4"/>
      <c r="HEA125" s="4"/>
      <c r="HEB125" s="4"/>
      <c r="HEC125" s="4"/>
      <c r="HED125" s="4"/>
      <c r="HEE125" s="4"/>
      <c r="HEF125" s="4"/>
      <c r="HEG125" s="4"/>
      <c r="HEH125" s="4"/>
      <c r="HEI125" s="4"/>
      <c r="HEJ125" s="4"/>
      <c r="HEK125" s="4"/>
      <c r="HEL125" s="4"/>
      <c r="HEM125" s="4"/>
      <c r="HEN125" s="4"/>
      <c r="HEO125" s="4"/>
      <c r="HEP125" s="4"/>
      <c r="HEQ125" s="4"/>
      <c r="HER125" s="4"/>
      <c r="HES125" s="4"/>
      <c r="HET125" s="4"/>
      <c r="HEU125" s="4"/>
      <c r="HEV125" s="4"/>
      <c r="HEW125" s="4"/>
      <c r="HEX125" s="4"/>
      <c r="HEY125" s="4"/>
      <c r="HEZ125" s="4"/>
      <c r="HFA125" s="4"/>
      <c r="HFB125" s="4"/>
      <c r="HFC125" s="4"/>
      <c r="HFD125" s="4"/>
      <c r="HFE125" s="4"/>
      <c r="HFF125" s="4"/>
      <c r="HFG125" s="4"/>
      <c r="HFH125" s="4"/>
      <c r="HFI125" s="4"/>
      <c r="HFJ125" s="4"/>
      <c r="HFK125" s="4"/>
      <c r="HFL125" s="4"/>
      <c r="HFM125" s="4"/>
      <c r="HFN125" s="4"/>
      <c r="HFO125" s="4"/>
      <c r="HFP125" s="4"/>
      <c r="HFQ125" s="4"/>
      <c r="HFR125" s="4"/>
      <c r="HFS125" s="4"/>
      <c r="HFT125" s="4"/>
      <c r="HFU125" s="4"/>
      <c r="HFV125" s="4"/>
      <c r="HFW125" s="4"/>
      <c r="HFX125" s="4"/>
      <c r="HFY125" s="4"/>
      <c r="HFZ125" s="4"/>
      <c r="HGA125" s="4"/>
      <c r="HGB125" s="4"/>
      <c r="HGC125" s="4"/>
      <c r="HGD125" s="4"/>
      <c r="HGE125" s="4"/>
      <c r="HGF125" s="4"/>
      <c r="HGG125" s="4"/>
      <c r="HGH125" s="4"/>
      <c r="HGI125" s="4"/>
      <c r="HGJ125" s="4"/>
      <c r="HGK125" s="4"/>
      <c r="HGL125" s="4"/>
      <c r="HGM125" s="4"/>
      <c r="HGN125" s="4"/>
      <c r="HGO125" s="4"/>
      <c r="HGP125" s="4"/>
      <c r="HGQ125" s="4"/>
      <c r="HGR125" s="4"/>
      <c r="HGS125" s="4"/>
      <c r="HGT125" s="4"/>
      <c r="HGU125" s="4"/>
      <c r="HGV125" s="4"/>
      <c r="HGW125" s="4"/>
      <c r="HGX125" s="4"/>
      <c r="HGY125" s="4"/>
      <c r="HGZ125" s="4"/>
      <c r="HHA125" s="4"/>
      <c r="HHB125" s="4"/>
      <c r="HHC125" s="4"/>
      <c r="HHD125" s="4"/>
      <c r="HHE125" s="4"/>
      <c r="HHF125" s="4"/>
      <c r="HHG125" s="4"/>
      <c r="HHH125" s="4"/>
      <c r="HHI125" s="4"/>
      <c r="HHJ125" s="4"/>
      <c r="HHK125" s="4"/>
      <c r="HHL125" s="4"/>
      <c r="HHM125" s="4"/>
      <c r="HHN125" s="4"/>
      <c r="HHO125" s="4"/>
      <c r="HHP125" s="4"/>
      <c r="HHQ125" s="4"/>
      <c r="HHR125" s="4"/>
      <c r="HHS125" s="4"/>
      <c r="HHT125" s="4"/>
      <c r="HHU125" s="4"/>
      <c r="HHV125" s="4"/>
      <c r="HHW125" s="4"/>
      <c r="HHX125" s="4"/>
      <c r="HHY125" s="4"/>
      <c r="HHZ125" s="4"/>
      <c r="HIA125" s="4"/>
      <c r="HIB125" s="4"/>
      <c r="HIC125" s="4"/>
      <c r="HID125" s="4"/>
      <c r="HIE125" s="4"/>
      <c r="HIF125" s="4"/>
      <c r="HIG125" s="4"/>
      <c r="HIH125" s="4"/>
      <c r="HII125" s="4"/>
      <c r="HIJ125" s="4"/>
      <c r="HIK125" s="4"/>
      <c r="HIL125" s="4"/>
      <c r="HIM125" s="4"/>
      <c r="HIN125" s="4"/>
      <c r="HIO125" s="4"/>
      <c r="HIP125" s="4"/>
      <c r="HIQ125" s="4"/>
      <c r="HIR125" s="4"/>
      <c r="HIS125" s="4"/>
      <c r="HIT125" s="4"/>
      <c r="HIU125" s="4"/>
      <c r="HIV125" s="4"/>
      <c r="HIW125" s="4"/>
      <c r="HIX125" s="4"/>
      <c r="HIY125" s="4"/>
      <c r="HIZ125" s="4"/>
      <c r="HJA125" s="4"/>
      <c r="HJB125" s="4"/>
      <c r="HJC125" s="4"/>
      <c r="HJD125" s="4"/>
      <c r="HJE125" s="4"/>
      <c r="HJF125" s="4"/>
      <c r="HJG125" s="4"/>
      <c r="HJH125" s="4"/>
      <c r="HJI125" s="4"/>
      <c r="HJJ125" s="4"/>
      <c r="HJK125" s="4"/>
      <c r="HJL125" s="4"/>
      <c r="HJM125" s="4"/>
      <c r="HJN125" s="4"/>
      <c r="HJO125" s="4"/>
      <c r="HJP125" s="4"/>
      <c r="HJQ125" s="4"/>
      <c r="HJR125" s="4"/>
      <c r="HJS125" s="4"/>
      <c r="HJT125" s="4"/>
      <c r="HJU125" s="4"/>
      <c r="HJV125" s="4"/>
      <c r="HJW125" s="4"/>
      <c r="HJX125" s="4"/>
      <c r="HJY125" s="4"/>
      <c r="HJZ125" s="4"/>
      <c r="HKA125" s="4"/>
      <c r="HKB125" s="4"/>
      <c r="HKC125" s="4"/>
      <c r="HKD125" s="4"/>
      <c r="HKE125" s="4"/>
      <c r="HKF125" s="4"/>
      <c r="HKG125" s="4"/>
      <c r="HKH125" s="4"/>
      <c r="HKI125" s="4"/>
      <c r="HKJ125" s="4"/>
      <c r="HKK125" s="4"/>
      <c r="HKL125" s="4"/>
      <c r="HKM125" s="4"/>
      <c r="HKN125" s="4"/>
      <c r="HKO125" s="4"/>
      <c r="HKP125" s="4"/>
      <c r="HKQ125" s="4"/>
      <c r="HKR125" s="4"/>
      <c r="HKS125" s="4"/>
      <c r="HKT125" s="4"/>
      <c r="HKU125" s="4"/>
      <c r="HKV125" s="4"/>
      <c r="HKW125" s="4"/>
      <c r="HKX125" s="4"/>
      <c r="HKY125" s="4"/>
      <c r="HKZ125" s="4"/>
      <c r="HLA125" s="4"/>
      <c r="HLB125" s="4"/>
      <c r="HLC125" s="4"/>
      <c r="HLD125" s="4"/>
      <c r="HLE125" s="4"/>
      <c r="HLF125" s="4"/>
      <c r="HLG125" s="4"/>
      <c r="HLH125" s="4"/>
      <c r="HLI125" s="4"/>
      <c r="HLJ125" s="4"/>
      <c r="HLK125" s="4"/>
      <c r="HLL125" s="4"/>
      <c r="HLM125" s="4"/>
      <c r="HLN125" s="4"/>
      <c r="HLO125" s="4"/>
      <c r="HLP125" s="4"/>
      <c r="HLQ125" s="4"/>
      <c r="HLR125" s="4"/>
      <c r="HLS125" s="4"/>
      <c r="HLT125" s="4"/>
      <c r="HLU125" s="4"/>
      <c r="HLV125" s="4"/>
      <c r="HLW125" s="4"/>
      <c r="HLX125" s="4"/>
      <c r="HLY125" s="4"/>
      <c r="HLZ125" s="4"/>
      <c r="HMA125" s="4"/>
      <c r="HMB125" s="4"/>
      <c r="HMC125" s="4"/>
      <c r="HMD125" s="4"/>
      <c r="HME125" s="4"/>
      <c r="HMF125" s="4"/>
      <c r="HMG125" s="4"/>
      <c r="HMH125" s="4"/>
      <c r="HMI125" s="4"/>
      <c r="HMJ125" s="4"/>
      <c r="HMK125" s="4"/>
      <c r="HML125" s="4"/>
      <c r="HMM125" s="4"/>
      <c r="HMN125" s="4"/>
      <c r="HMO125" s="4"/>
      <c r="HMP125" s="4"/>
      <c r="HMQ125" s="4"/>
      <c r="HMR125" s="4"/>
      <c r="HMS125" s="4"/>
      <c r="HMT125" s="4"/>
      <c r="HMU125" s="4"/>
      <c r="HMV125" s="4"/>
      <c r="HMW125" s="4"/>
      <c r="HMX125" s="4"/>
      <c r="HMY125" s="4"/>
      <c r="HMZ125" s="4"/>
      <c r="HNA125" s="4"/>
      <c r="HNB125" s="4"/>
      <c r="HNC125" s="4"/>
      <c r="HND125" s="4"/>
      <c r="HNE125" s="4"/>
      <c r="HNF125" s="4"/>
      <c r="HNG125" s="4"/>
      <c r="HNH125" s="4"/>
      <c r="HNI125" s="4"/>
      <c r="HNJ125" s="4"/>
      <c r="HNK125" s="4"/>
      <c r="HNL125" s="4"/>
      <c r="HNM125" s="4"/>
      <c r="HNN125" s="4"/>
      <c r="HNO125" s="4"/>
      <c r="HNP125" s="4"/>
      <c r="HNQ125" s="4"/>
      <c r="HNR125" s="4"/>
      <c r="HNS125" s="4"/>
      <c r="HNT125" s="4"/>
      <c r="HNU125" s="4"/>
      <c r="HNV125" s="4"/>
      <c r="HNW125" s="4"/>
      <c r="HNX125" s="4"/>
      <c r="HNY125" s="4"/>
      <c r="HNZ125" s="4"/>
      <c r="HOA125" s="4"/>
      <c r="HOB125" s="4"/>
      <c r="HOC125" s="4"/>
      <c r="HOD125" s="4"/>
      <c r="HOE125" s="4"/>
      <c r="HOF125" s="4"/>
      <c r="HOG125" s="4"/>
      <c r="HOH125" s="4"/>
      <c r="HOI125" s="4"/>
      <c r="HOJ125" s="4"/>
      <c r="HOK125" s="4"/>
      <c r="HOL125" s="4"/>
      <c r="HOM125" s="4"/>
      <c r="HON125" s="4"/>
      <c r="HOO125" s="4"/>
      <c r="HOP125" s="4"/>
      <c r="HOQ125" s="4"/>
      <c r="HOR125" s="4"/>
      <c r="HOS125" s="4"/>
      <c r="HOT125" s="4"/>
      <c r="HOU125" s="4"/>
      <c r="HOV125" s="4"/>
      <c r="HOW125" s="4"/>
      <c r="HOX125" s="4"/>
      <c r="HOY125" s="4"/>
      <c r="HOZ125" s="4"/>
      <c r="HPA125" s="4"/>
      <c r="HPB125" s="4"/>
      <c r="HPC125" s="4"/>
      <c r="HPD125" s="4"/>
      <c r="HPE125" s="4"/>
      <c r="HPF125" s="4"/>
      <c r="HPG125" s="4"/>
      <c r="HPH125" s="4"/>
      <c r="HPI125" s="4"/>
      <c r="HPJ125" s="4"/>
      <c r="HPK125" s="4"/>
      <c r="HPL125" s="4"/>
      <c r="HPM125" s="4"/>
      <c r="HPN125" s="4"/>
      <c r="HPO125" s="4"/>
      <c r="HPP125" s="4"/>
      <c r="HPQ125" s="4"/>
      <c r="HPR125" s="4"/>
      <c r="HPS125" s="4"/>
      <c r="HPT125" s="4"/>
      <c r="HPU125" s="4"/>
      <c r="HPV125" s="4"/>
      <c r="HPW125" s="4"/>
      <c r="HPX125" s="4"/>
      <c r="HPY125" s="4"/>
      <c r="HPZ125" s="4"/>
      <c r="HQA125" s="4"/>
      <c r="HQB125" s="4"/>
      <c r="HQC125" s="4"/>
      <c r="HQD125" s="4"/>
      <c r="HQE125" s="4"/>
      <c r="HQF125" s="4"/>
      <c r="HQG125" s="4"/>
      <c r="HQH125" s="4"/>
      <c r="HQI125" s="4"/>
      <c r="HQJ125" s="4"/>
      <c r="HQK125" s="4"/>
      <c r="HQL125" s="4"/>
      <c r="HQM125" s="4"/>
      <c r="HQN125" s="4"/>
      <c r="HQO125" s="4"/>
      <c r="HQP125" s="4"/>
      <c r="HQQ125" s="4"/>
      <c r="HQR125" s="4"/>
      <c r="HQS125" s="4"/>
      <c r="HQT125" s="4"/>
      <c r="HQU125" s="4"/>
      <c r="HQV125" s="4"/>
      <c r="HQW125" s="4"/>
      <c r="HQX125" s="4"/>
      <c r="HQY125" s="4"/>
      <c r="HQZ125" s="4"/>
      <c r="HRA125" s="4"/>
      <c r="HRB125" s="4"/>
      <c r="HRC125" s="4"/>
      <c r="HRD125" s="4"/>
      <c r="HRE125" s="4"/>
      <c r="HRF125" s="4"/>
      <c r="HRG125" s="4"/>
      <c r="HRH125" s="4"/>
      <c r="HRI125" s="4"/>
      <c r="HRJ125" s="4"/>
      <c r="HRK125" s="4"/>
      <c r="HRL125" s="4"/>
      <c r="HRM125" s="4"/>
      <c r="HRN125" s="4"/>
      <c r="HRO125" s="4"/>
      <c r="HRP125" s="4"/>
      <c r="HRQ125" s="4"/>
      <c r="HRR125" s="4"/>
      <c r="HRS125" s="4"/>
      <c r="HRT125" s="4"/>
      <c r="HRU125" s="4"/>
      <c r="HRV125" s="4"/>
      <c r="HRW125" s="4"/>
      <c r="HRX125" s="4"/>
      <c r="HRY125" s="4"/>
      <c r="HRZ125" s="4"/>
      <c r="HSA125" s="4"/>
      <c r="HSB125" s="4"/>
      <c r="HSC125" s="4"/>
      <c r="HSD125" s="4"/>
      <c r="HSE125" s="4"/>
      <c r="HSF125" s="4"/>
      <c r="HSG125" s="4"/>
      <c r="HSH125" s="4"/>
      <c r="HSI125" s="4"/>
      <c r="HSJ125" s="4"/>
      <c r="HSK125" s="4"/>
      <c r="HSL125" s="4"/>
      <c r="HSM125" s="4"/>
      <c r="HSN125" s="4"/>
      <c r="HSO125" s="4"/>
      <c r="HSP125" s="4"/>
      <c r="HSQ125" s="4"/>
      <c r="HSR125" s="4"/>
      <c r="HSS125" s="4"/>
      <c r="HST125" s="4"/>
      <c r="HSU125" s="4"/>
      <c r="HSV125" s="4"/>
      <c r="HSW125" s="4"/>
      <c r="HSX125" s="4"/>
      <c r="HSY125" s="4"/>
      <c r="HSZ125" s="4"/>
      <c r="HTA125" s="4"/>
      <c r="HTB125" s="4"/>
      <c r="HTC125" s="4"/>
      <c r="HTD125" s="4"/>
      <c r="HTE125" s="4"/>
      <c r="HTF125" s="4"/>
      <c r="HTG125" s="4"/>
      <c r="HTH125" s="4"/>
      <c r="HTI125" s="4"/>
      <c r="HTJ125" s="4"/>
      <c r="HTK125" s="4"/>
      <c r="HTL125" s="4"/>
      <c r="HTM125" s="4"/>
      <c r="HTN125" s="4"/>
      <c r="HTO125" s="4"/>
      <c r="HTP125" s="4"/>
      <c r="HTQ125" s="4"/>
      <c r="HTR125" s="4"/>
      <c r="HTS125" s="4"/>
      <c r="HTT125" s="4"/>
      <c r="HTU125" s="4"/>
      <c r="HTV125" s="4"/>
      <c r="HTW125" s="4"/>
      <c r="HTX125" s="4"/>
      <c r="HTY125" s="4"/>
      <c r="HTZ125" s="4"/>
      <c r="HUA125" s="4"/>
      <c r="HUB125" s="4"/>
      <c r="HUC125" s="4"/>
      <c r="HUD125" s="4"/>
      <c r="HUE125" s="4"/>
      <c r="HUF125" s="4"/>
      <c r="HUG125" s="4"/>
      <c r="HUH125" s="4"/>
      <c r="HUI125" s="4"/>
      <c r="HUJ125" s="4"/>
      <c r="HUK125" s="4"/>
      <c r="HUL125" s="4"/>
      <c r="HUM125" s="4"/>
      <c r="HUN125" s="4"/>
      <c r="HUO125" s="4"/>
      <c r="HUP125" s="4"/>
      <c r="HUQ125" s="4"/>
      <c r="HUR125" s="4"/>
      <c r="HUS125" s="4"/>
      <c r="HUT125" s="4"/>
      <c r="HUU125" s="4"/>
      <c r="HUV125" s="4"/>
      <c r="HUW125" s="4"/>
      <c r="HUX125" s="4"/>
      <c r="HUY125" s="4"/>
      <c r="HUZ125" s="4"/>
      <c r="HVA125" s="4"/>
      <c r="HVB125" s="4"/>
      <c r="HVC125" s="4"/>
      <c r="HVD125" s="4"/>
      <c r="HVE125" s="4"/>
      <c r="HVF125" s="4"/>
      <c r="HVG125" s="4"/>
      <c r="HVH125" s="4"/>
      <c r="HVI125" s="4"/>
      <c r="HVJ125" s="4"/>
      <c r="HVK125" s="4"/>
      <c r="HVL125" s="4"/>
      <c r="HVM125" s="4"/>
      <c r="HVN125" s="4"/>
      <c r="HVO125" s="4"/>
      <c r="HVP125" s="4"/>
      <c r="HVQ125" s="4"/>
      <c r="HVR125" s="4"/>
      <c r="HVS125" s="4"/>
      <c r="HVT125" s="4"/>
      <c r="HVU125" s="4"/>
      <c r="HVV125" s="4"/>
      <c r="HVW125" s="4"/>
      <c r="HVX125" s="4"/>
      <c r="HVY125" s="4"/>
      <c r="HVZ125" s="4"/>
      <c r="HWA125" s="4"/>
      <c r="HWB125" s="4"/>
      <c r="HWC125" s="4"/>
      <c r="HWD125" s="4"/>
      <c r="HWE125" s="4"/>
      <c r="HWF125" s="4"/>
      <c r="HWG125" s="4"/>
      <c r="HWH125" s="4"/>
      <c r="HWI125" s="4"/>
      <c r="HWJ125" s="4"/>
      <c r="HWK125" s="4"/>
      <c r="HWL125" s="4"/>
      <c r="HWM125" s="4"/>
      <c r="HWN125" s="4"/>
      <c r="HWO125" s="4"/>
      <c r="HWP125" s="4"/>
      <c r="HWQ125" s="4"/>
      <c r="HWR125" s="4"/>
      <c r="HWS125" s="4"/>
      <c r="HWT125" s="4"/>
      <c r="HWU125" s="4"/>
      <c r="HWV125" s="4"/>
      <c r="HWW125" s="4"/>
      <c r="HWX125" s="4"/>
      <c r="HWY125" s="4"/>
      <c r="HWZ125" s="4"/>
      <c r="HXA125" s="4"/>
      <c r="HXB125" s="4"/>
      <c r="HXC125" s="4"/>
      <c r="HXD125" s="4"/>
      <c r="HXE125" s="4"/>
      <c r="HXF125" s="4"/>
      <c r="HXG125" s="4"/>
      <c r="HXH125" s="4"/>
      <c r="HXI125" s="4"/>
      <c r="HXJ125" s="4"/>
      <c r="HXK125" s="4"/>
      <c r="HXL125" s="4"/>
      <c r="HXM125" s="4"/>
      <c r="HXN125" s="4"/>
      <c r="HXO125" s="4"/>
      <c r="HXP125" s="4"/>
      <c r="HXQ125" s="4"/>
      <c r="HXR125" s="4"/>
      <c r="HXS125" s="4"/>
      <c r="HXT125" s="4"/>
      <c r="HXU125" s="4"/>
      <c r="HXV125" s="4"/>
      <c r="HXW125" s="4"/>
      <c r="HXX125" s="4"/>
      <c r="HXY125" s="4"/>
      <c r="HXZ125" s="4"/>
      <c r="HYA125" s="4"/>
      <c r="HYB125" s="4"/>
      <c r="HYC125" s="4"/>
      <c r="HYD125" s="4"/>
      <c r="HYE125" s="4"/>
      <c r="HYF125" s="4"/>
      <c r="HYG125" s="4"/>
      <c r="HYH125" s="4"/>
      <c r="HYI125" s="4"/>
      <c r="HYJ125" s="4"/>
      <c r="HYK125" s="4"/>
      <c r="HYL125" s="4"/>
      <c r="HYM125" s="4"/>
      <c r="HYN125" s="4"/>
      <c r="HYO125" s="4"/>
      <c r="HYP125" s="4"/>
      <c r="HYQ125" s="4"/>
      <c r="HYR125" s="4"/>
      <c r="HYS125" s="4"/>
      <c r="HYT125" s="4"/>
      <c r="HYU125" s="4"/>
      <c r="HYV125" s="4"/>
      <c r="HYW125" s="4"/>
      <c r="HYX125" s="4"/>
      <c r="HYY125" s="4"/>
      <c r="HYZ125" s="4"/>
      <c r="HZA125" s="4"/>
      <c r="HZB125" s="4"/>
      <c r="HZC125" s="4"/>
      <c r="HZD125" s="4"/>
      <c r="HZE125" s="4"/>
      <c r="HZF125" s="4"/>
      <c r="HZG125" s="4"/>
      <c r="HZH125" s="4"/>
      <c r="HZI125" s="4"/>
      <c r="HZJ125" s="4"/>
      <c r="HZK125" s="4"/>
      <c r="HZL125" s="4"/>
      <c r="HZM125" s="4"/>
      <c r="HZN125" s="4"/>
      <c r="HZO125" s="4"/>
      <c r="HZP125" s="4"/>
      <c r="HZQ125" s="4"/>
      <c r="HZR125" s="4"/>
      <c r="HZS125" s="4"/>
      <c r="HZT125" s="4"/>
      <c r="HZU125" s="4"/>
      <c r="HZV125" s="4"/>
      <c r="HZW125" s="4"/>
      <c r="HZX125" s="4"/>
      <c r="HZY125" s="4"/>
      <c r="HZZ125" s="4"/>
      <c r="IAA125" s="4"/>
      <c r="IAB125" s="4"/>
      <c r="IAC125" s="4"/>
      <c r="IAD125" s="4"/>
      <c r="IAE125" s="4"/>
      <c r="IAF125" s="4"/>
      <c r="IAG125" s="4"/>
      <c r="IAH125" s="4"/>
      <c r="IAI125" s="4"/>
      <c r="IAJ125" s="4"/>
      <c r="IAK125" s="4"/>
      <c r="IAL125" s="4"/>
      <c r="IAM125" s="4"/>
      <c r="IAN125" s="4"/>
      <c r="IAO125" s="4"/>
      <c r="IAP125" s="4"/>
      <c r="IAQ125" s="4"/>
      <c r="IAR125" s="4"/>
      <c r="IAS125" s="4"/>
      <c r="IAT125" s="4"/>
      <c r="IAU125" s="4"/>
      <c r="IAV125" s="4"/>
      <c r="IAW125" s="4"/>
      <c r="IAX125" s="4"/>
      <c r="IAY125" s="4"/>
      <c r="IAZ125" s="4"/>
      <c r="IBA125" s="4"/>
      <c r="IBB125" s="4"/>
      <c r="IBC125" s="4"/>
      <c r="IBD125" s="4"/>
      <c r="IBE125" s="4"/>
      <c r="IBF125" s="4"/>
      <c r="IBG125" s="4"/>
      <c r="IBH125" s="4"/>
      <c r="IBI125" s="4"/>
      <c r="IBJ125" s="4"/>
      <c r="IBK125" s="4"/>
      <c r="IBL125" s="4"/>
      <c r="IBM125" s="4"/>
      <c r="IBN125" s="4"/>
      <c r="IBO125" s="4"/>
      <c r="IBP125" s="4"/>
      <c r="IBQ125" s="4"/>
      <c r="IBR125" s="4"/>
      <c r="IBS125" s="4"/>
      <c r="IBT125" s="4"/>
      <c r="IBU125" s="4"/>
      <c r="IBV125" s="4"/>
      <c r="IBW125" s="4"/>
      <c r="IBX125" s="4"/>
      <c r="IBY125" s="4"/>
      <c r="IBZ125" s="4"/>
      <c r="ICA125" s="4"/>
      <c r="ICB125" s="4"/>
      <c r="ICC125" s="4"/>
      <c r="ICD125" s="4"/>
      <c r="ICE125" s="4"/>
      <c r="ICF125" s="4"/>
      <c r="ICG125" s="4"/>
      <c r="ICH125" s="4"/>
      <c r="ICI125" s="4"/>
      <c r="ICJ125" s="4"/>
      <c r="ICK125" s="4"/>
      <c r="ICL125" s="4"/>
      <c r="ICM125" s="4"/>
      <c r="ICN125" s="4"/>
      <c r="ICO125" s="4"/>
      <c r="ICP125" s="4"/>
      <c r="ICQ125" s="4"/>
      <c r="ICR125" s="4"/>
      <c r="ICS125" s="4"/>
      <c r="ICT125" s="4"/>
      <c r="ICU125" s="4"/>
      <c r="ICV125" s="4"/>
      <c r="ICW125" s="4"/>
      <c r="ICX125" s="4"/>
      <c r="ICY125" s="4"/>
      <c r="ICZ125" s="4"/>
      <c r="IDA125" s="4"/>
      <c r="IDB125" s="4"/>
      <c r="IDC125" s="4"/>
      <c r="IDD125" s="4"/>
      <c r="IDE125" s="4"/>
      <c r="IDF125" s="4"/>
      <c r="IDG125" s="4"/>
      <c r="IDH125" s="4"/>
      <c r="IDI125" s="4"/>
      <c r="IDJ125" s="4"/>
      <c r="IDK125" s="4"/>
      <c r="IDL125" s="4"/>
      <c r="IDM125" s="4"/>
      <c r="IDN125" s="4"/>
      <c r="IDO125" s="4"/>
      <c r="IDP125" s="4"/>
      <c r="IDQ125" s="4"/>
      <c r="IDR125" s="4"/>
      <c r="IDS125" s="4"/>
      <c r="IDT125" s="4"/>
      <c r="IDU125" s="4"/>
      <c r="IDV125" s="4"/>
      <c r="IDW125" s="4"/>
      <c r="IDX125" s="4"/>
      <c r="IDY125" s="4"/>
      <c r="IDZ125" s="4"/>
      <c r="IEA125" s="4"/>
      <c r="IEB125" s="4"/>
      <c r="IEC125" s="4"/>
      <c r="IED125" s="4"/>
      <c r="IEE125" s="4"/>
      <c r="IEF125" s="4"/>
      <c r="IEG125" s="4"/>
      <c r="IEH125" s="4"/>
      <c r="IEI125" s="4"/>
      <c r="IEJ125" s="4"/>
      <c r="IEK125" s="4"/>
      <c r="IEL125" s="4"/>
      <c r="IEM125" s="4"/>
      <c r="IEN125" s="4"/>
      <c r="IEO125" s="4"/>
      <c r="IEP125" s="4"/>
      <c r="IEQ125" s="4"/>
      <c r="IER125" s="4"/>
      <c r="IES125" s="4"/>
      <c r="IET125" s="4"/>
      <c r="IEU125" s="4"/>
      <c r="IEV125" s="4"/>
      <c r="IEW125" s="4"/>
      <c r="IEX125" s="4"/>
      <c r="IEY125" s="4"/>
      <c r="IEZ125" s="4"/>
      <c r="IFA125" s="4"/>
      <c r="IFB125" s="4"/>
      <c r="IFC125" s="4"/>
      <c r="IFD125" s="4"/>
      <c r="IFE125" s="4"/>
      <c r="IFF125" s="4"/>
      <c r="IFG125" s="4"/>
      <c r="IFH125" s="4"/>
      <c r="IFI125" s="4"/>
      <c r="IFJ125" s="4"/>
      <c r="IFK125" s="4"/>
      <c r="IFL125" s="4"/>
      <c r="IFM125" s="4"/>
      <c r="IFN125" s="4"/>
      <c r="IFO125" s="4"/>
      <c r="IFP125" s="4"/>
      <c r="IFQ125" s="4"/>
      <c r="IFR125" s="4"/>
      <c r="IFS125" s="4"/>
      <c r="IFT125" s="4"/>
      <c r="IFU125" s="4"/>
      <c r="IFV125" s="4"/>
      <c r="IFW125" s="4"/>
      <c r="IFX125" s="4"/>
      <c r="IFY125" s="4"/>
      <c r="IFZ125" s="4"/>
      <c r="IGA125" s="4"/>
      <c r="IGB125" s="4"/>
      <c r="IGC125" s="4"/>
      <c r="IGD125" s="4"/>
      <c r="IGE125" s="4"/>
      <c r="IGF125" s="4"/>
      <c r="IGG125" s="4"/>
      <c r="IGH125" s="4"/>
      <c r="IGI125" s="4"/>
      <c r="IGJ125" s="4"/>
      <c r="IGK125" s="4"/>
      <c r="IGL125" s="4"/>
      <c r="IGM125" s="4"/>
      <c r="IGN125" s="4"/>
      <c r="IGO125" s="4"/>
      <c r="IGP125" s="4"/>
      <c r="IGQ125" s="4"/>
      <c r="IGR125" s="4"/>
      <c r="IGS125" s="4"/>
      <c r="IGT125" s="4"/>
      <c r="IGU125" s="4"/>
      <c r="IGV125" s="4"/>
      <c r="IGW125" s="4"/>
      <c r="IGX125" s="4"/>
      <c r="IGY125" s="4"/>
      <c r="IGZ125" s="4"/>
      <c r="IHA125" s="4"/>
      <c r="IHB125" s="4"/>
      <c r="IHC125" s="4"/>
      <c r="IHD125" s="4"/>
      <c r="IHE125" s="4"/>
      <c r="IHF125" s="4"/>
      <c r="IHG125" s="4"/>
      <c r="IHH125" s="4"/>
      <c r="IHI125" s="4"/>
      <c r="IHJ125" s="4"/>
      <c r="IHK125" s="4"/>
      <c r="IHL125" s="4"/>
      <c r="IHM125" s="4"/>
      <c r="IHN125" s="4"/>
      <c r="IHO125" s="4"/>
      <c r="IHP125" s="4"/>
      <c r="IHQ125" s="4"/>
      <c r="IHR125" s="4"/>
      <c r="IHS125" s="4"/>
      <c r="IHT125" s="4"/>
      <c r="IHU125" s="4"/>
      <c r="IHV125" s="4"/>
      <c r="IHW125" s="4"/>
      <c r="IHX125" s="4"/>
      <c r="IHY125" s="4"/>
      <c r="IHZ125" s="4"/>
      <c r="IIA125" s="4"/>
      <c r="IIB125" s="4"/>
      <c r="IIC125" s="4"/>
      <c r="IID125" s="4"/>
      <c r="IIE125" s="4"/>
      <c r="IIF125" s="4"/>
      <c r="IIG125" s="4"/>
      <c r="IIH125" s="4"/>
      <c r="III125" s="4"/>
      <c r="IIJ125" s="4"/>
      <c r="IIK125" s="4"/>
      <c r="IIL125" s="4"/>
      <c r="IIM125" s="4"/>
      <c r="IIN125" s="4"/>
      <c r="IIO125" s="4"/>
      <c r="IIP125" s="4"/>
      <c r="IIQ125" s="4"/>
      <c r="IIR125" s="4"/>
      <c r="IIS125" s="4"/>
      <c r="IIT125" s="4"/>
      <c r="IIU125" s="4"/>
      <c r="IIV125" s="4"/>
      <c r="IIW125" s="4"/>
      <c r="IIX125" s="4"/>
      <c r="IIY125" s="4"/>
      <c r="IIZ125" s="4"/>
      <c r="IJA125" s="4"/>
      <c r="IJB125" s="4"/>
      <c r="IJC125" s="4"/>
      <c r="IJD125" s="4"/>
      <c r="IJE125" s="4"/>
      <c r="IJF125" s="4"/>
      <c r="IJG125" s="4"/>
      <c r="IJH125" s="4"/>
      <c r="IJI125" s="4"/>
      <c r="IJJ125" s="4"/>
      <c r="IJK125" s="4"/>
      <c r="IJL125" s="4"/>
      <c r="IJM125" s="4"/>
      <c r="IJN125" s="4"/>
      <c r="IJO125" s="4"/>
      <c r="IJP125" s="4"/>
      <c r="IJQ125" s="4"/>
      <c r="IJR125" s="4"/>
      <c r="IJS125" s="4"/>
      <c r="IJT125" s="4"/>
      <c r="IJU125" s="4"/>
      <c r="IJV125" s="4"/>
      <c r="IJW125" s="4"/>
      <c r="IJX125" s="4"/>
      <c r="IJY125" s="4"/>
      <c r="IJZ125" s="4"/>
      <c r="IKA125" s="4"/>
      <c r="IKB125" s="4"/>
      <c r="IKC125" s="4"/>
      <c r="IKD125" s="4"/>
      <c r="IKE125" s="4"/>
      <c r="IKF125" s="4"/>
      <c r="IKG125" s="4"/>
      <c r="IKH125" s="4"/>
      <c r="IKI125" s="4"/>
      <c r="IKJ125" s="4"/>
      <c r="IKK125" s="4"/>
      <c r="IKL125" s="4"/>
      <c r="IKM125" s="4"/>
      <c r="IKN125" s="4"/>
      <c r="IKO125" s="4"/>
      <c r="IKP125" s="4"/>
      <c r="IKQ125" s="4"/>
      <c r="IKR125" s="4"/>
      <c r="IKS125" s="4"/>
      <c r="IKT125" s="4"/>
      <c r="IKU125" s="4"/>
      <c r="IKV125" s="4"/>
      <c r="IKW125" s="4"/>
      <c r="IKX125" s="4"/>
      <c r="IKY125" s="4"/>
      <c r="IKZ125" s="4"/>
      <c r="ILA125" s="4"/>
      <c r="ILB125" s="4"/>
      <c r="ILC125" s="4"/>
      <c r="ILD125" s="4"/>
      <c r="ILE125" s="4"/>
      <c r="ILF125" s="4"/>
      <c r="ILG125" s="4"/>
      <c r="ILH125" s="4"/>
      <c r="ILI125" s="4"/>
      <c r="ILJ125" s="4"/>
      <c r="ILK125" s="4"/>
      <c r="ILL125" s="4"/>
      <c r="ILM125" s="4"/>
      <c r="ILN125" s="4"/>
      <c r="ILO125" s="4"/>
      <c r="ILP125" s="4"/>
      <c r="ILQ125" s="4"/>
      <c r="ILR125" s="4"/>
      <c r="ILS125" s="4"/>
      <c r="ILT125" s="4"/>
      <c r="ILU125" s="4"/>
      <c r="ILV125" s="4"/>
      <c r="ILW125" s="4"/>
      <c r="ILX125" s="4"/>
      <c r="ILY125" s="4"/>
      <c r="ILZ125" s="4"/>
      <c r="IMA125" s="4"/>
      <c r="IMB125" s="4"/>
      <c r="IMC125" s="4"/>
      <c r="IMD125" s="4"/>
      <c r="IME125" s="4"/>
      <c r="IMF125" s="4"/>
      <c r="IMG125" s="4"/>
      <c r="IMH125" s="4"/>
      <c r="IMI125" s="4"/>
      <c r="IMJ125" s="4"/>
      <c r="IMK125" s="4"/>
      <c r="IML125" s="4"/>
      <c r="IMM125" s="4"/>
      <c r="IMN125" s="4"/>
      <c r="IMO125" s="4"/>
      <c r="IMP125" s="4"/>
      <c r="IMQ125" s="4"/>
      <c r="IMR125" s="4"/>
      <c r="IMS125" s="4"/>
      <c r="IMT125" s="4"/>
      <c r="IMU125" s="4"/>
      <c r="IMV125" s="4"/>
      <c r="IMW125" s="4"/>
      <c r="IMX125" s="4"/>
      <c r="IMY125" s="4"/>
      <c r="IMZ125" s="4"/>
      <c r="INA125" s="4"/>
      <c r="INB125" s="4"/>
      <c r="INC125" s="4"/>
      <c r="IND125" s="4"/>
      <c r="INE125" s="4"/>
      <c r="INF125" s="4"/>
      <c r="ING125" s="4"/>
      <c r="INH125" s="4"/>
      <c r="INI125" s="4"/>
      <c r="INJ125" s="4"/>
      <c r="INK125" s="4"/>
      <c r="INL125" s="4"/>
      <c r="INM125" s="4"/>
      <c r="INN125" s="4"/>
      <c r="INO125" s="4"/>
      <c r="INP125" s="4"/>
      <c r="INQ125" s="4"/>
      <c r="INR125" s="4"/>
      <c r="INS125" s="4"/>
      <c r="INT125" s="4"/>
      <c r="INU125" s="4"/>
      <c r="INV125" s="4"/>
      <c r="INW125" s="4"/>
      <c r="INX125" s="4"/>
      <c r="INY125" s="4"/>
      <c r="INZ125" s="4"/>
      <c r="IOA125" s="4"/>
      <c r="IOB125" s="4"/>
      <c r="IOC125" s="4"/>
      <c r="IOD125" s="4"/>
      <c r="IOE125" s="4"/>
      <c r="IOF125" s="4"/>
      <c r="IOG125" s="4"/>
      <c r="IOH125" s="4"/>
      <c r="IOI125" s="4"/>
      <c r="IOJ125" s="4"/>
      <c r="IOK125" s="4"/>
      <c r="IOL125" s="4"/>
      <c r="IOM125" s="4"/>
      <c r="ION125" s="4"/>
      <c r="IOO125" s="4"/>
      <c r="IOP125" s="4"/>
      <c r="IOQ125" s="4"/>
      <c r="IOR125" s="4"/>
      <c r="IOS125" s="4"/>
      <c r="IOT125" s="4"/>
      <c r="IOU125" s="4"/>
      <c r="IOV125" s="4"/>
      <c r="IOW125" s="4"/>
      <c r="IOX125" s="4"/>
      <c r="IOY125" s="4"/>
      <c r="IOZ125" s="4"/>
      <c r="IPA125" s="4"/>
      <c r="IPB125" s="4"/>
      <c r="IPC125" s="4"/>
      <c r="IPD125" s="4"/>
      <c r="IPE125" s="4"/>
      <c r="IPF125" s="4"/>
      <c r="IPG125" s="4"/>
      <c r="IPH125" s="4"/>
      <c r="IPI125" s="4"/>
      <c r="IPJ125" s="4"/>
      <c r="IPK125" s="4"/>
      <c r="IPL125" s="4"/>
      <c r="IPM125" s="4"/>
      <c r="IPN125" s="4"/>
      <c r="IPO125" s="4"/>
      <c r="IPP125" s="4"/>
      <c r="IPQ125" s="4"/>
      <c r="IPR125" s="4"/>
      <c r="IPS125" s="4"/>
      <c r="IPT125" s="4"/>
      <c r="IPU125" s="4"/>
      <c r="IPV125" s="4"/>
      <c r="IPW125" s="4"/>
      <c r="IPX125" s="4"/>
      <c r="IPY125" s="4"/>
      <c r="IPZ125" s="4"/>
      <c r="IQA125" s="4"/>
      <c r="IQB125" s="4"/>
      <c r="IQC125" s="4"/>
      <c r="IQD125" s="4"/>
      <c r="IQE125" s="4"/>
      <c r="IQF125" s="4"/>
      <c r="IQG125" s="4"/>
      <c r="IQH125" s="4"/>
      <c r="IQI125" s="4"/>
      <c r="IQJ125" s="4"/>
      <c r="IQK125" s="4"/>
      <c r="IQL125" s="4"/>
      <c r="IQM125" s="4"/>
      <c r="IQN125" s="4"/>
      <c r="IQO125" s="4"/>
      <c r="IQP125" s="4"/>
      <c r="IQQ125" s="4"/>
      <c r="IQR125" s="4"/>
      <c r="IQS125" s="4"/>
      <c r="IQT125" s="4"/>
      <c r="IQU125" s="4"/>
      <c r="IQV125" s="4"/>
      <c r="IQW125" s="4"/>
      <c r="IQX125" s="4"/>
      <c r="IQY125" s="4"/>
      <c r="IQZ125" s="4"/>
      <c r="IRA125" s="4"/>
      <c r="IRB125" s="4"/>
      <c r="IRC125" s="4"/>
      <c r="IRD125" s="4"/>
      <c r="IRE125" s="4"/>
      <c r="IRF125" s="4"/>
      <c r="IRG125" s="4"/>
      <c r="IRH125" s="4"/>
      <c r="IRI125" s="4"/>
      <c r="IRJ125" s="4"/>
      <c r="IRK125" s="4"/>
      <c r="IRL125" s="4"/>
      <c r="IRM125" s="4"/>
      <c r="IRN125" s="4"/>
      <c r="IRO125" s="4"/>
      <c r="IRP125" s="4"/>
      <c r="IRQ125" s="4"/>
      <c r="IRR125" s="4"/>
      <c r="IRS125" s="4"/>
      <c r="IRT125" s="4"/>
      <c r="IRU125" s="4"/>
      <c r="IRV125" s="4"/>
      <c r="IRW125" s="4"/>
      <c r="IRX125" s="4"/>
      <c r="IRY125" s="4"/>
      <c r="IRZ125" s="4"/>
      <c r="ISA125" s="4"/>
      <c r="ISB125" s="4"/>
      <c r="ISC125" s="4"/>
      <c r="ISD125" s="4"/>
      <c r="ISE125" s="4"/>
      <c r="ISF125" s="4"/>
      <c r="ISG125" s="4"/>
      <c r="ISH125" s="4"/>
      <c r="ISI125" s="4"/>
      <c r="ISJ125" s="4"/>
      <c r="ISK125" s="4"/>
      <c r="ISL125" s="4"/>
      <c r="ISM125" s="4"/>
      <c r="ISN125" s="4"/>
      <c r="ISO125" s="4"/>
      <c r="ISP125" s="4"/>
      <c r="ISQ125" s="4"/>
      <c r="ISR125" s="4"/>
      <c r="ISS125" s="4"/>
      <c r="IST125" s="4"/>
      <c r="ISU125" s="4"/>
      <c r="ISV125" s="4"/>
      <c r="ISW125" s="4"/>
      <c r="ISX125" s="4"/>
      <c r="ISY125" s="4"/>
      <c r="ISZ125" s="4"/>
      <c r="ITA125" s="4"/>
      <c r="ITB125" s="4"/>
      <c r="ITC125" s="4"/>
      <c r="ITD125" s="4"/>
      <c r="ITE125" s="4"/>
      <c r="ITF125" s="4"/>
      <c r="ITG125" s="4"/>
      <c r="ITH125" s="4"/>
      <c r="ITI125" s="4"/>
      <c r="ITJ125" s="4"/>
      <c r="ITK125" s="4"/>
      <c r="ITL125" s="4"/>
      <c r="ITM125" s="4"/>
      <c r="ITN125" s="4"/>
      <c r="ITO125" s="4"/>
      <c r="ITP125" s="4"/>
      <c r="ITQ125" s="4"/>
      <c r="ITR125" s="4"/>
      <c r="ITS125" s="4"/>
      <c r="ITT125" s="4"/>
      <c r="ITU125" s="4"/>
      <c r="ITV125" s="4"/>
      <c r="ITW125" s="4"/>
      <c r="ITX125" s="4"/>
      <c r="ITY125" s="4"/>
      <c r="ITZ125" s="4"/>
      <c r="IUA125" s="4"/>
      <c r="IUB125" s="4"/>
      <c r="IUC125" s="4"/>
      <c r="IUD125" s="4"/>
      <c r="IUE125" s="4"/>
      <c r="IUF125" s="4"/>
      <c r="IUG125" s="4"/>
      <c r="IUH125" s="4"/>
      <c r="IUI125" s="4"/>
      <c r="IUJ125" s="4"/>
      <c r="IUK125" s="4"/>
      <c r="IUL125" s="4"/>
      <c r="IUM125" s="4"/>
      <c r="IUN125" s="4"/>
      <c r="IUO125" s="4"/>
      <c r="IUP125" s="4"/>
      <c r="IUQ125" s="4"/>
      <c r="IUR125" s="4"/>
      <c r="IUS125" s="4"/>
      <c r="IUT125" s="4"/>
      <c r="IUU125" s="4"/>
      <c r="IUV125" s="4"/>
      <c r="IUW125" s="4"/>
      <c r="IUX125" s="4"/>
      <c r="IUY125" s="4"/>
      <c r="IUZ125" s="4"/>
      <c r="IVA125" s="4"/>
      <c r="IVB125" s="4"/>
      <c r="IVC125" s="4"/>
      <c r="IVD125" s="4"/>
      <c r="IVE125" s="4"/>
      <c r="IVF125" s="4"/>
      <c r="IVG125" s="4"/>
      <c r="IVH125" s="4"/>
      <c r="IVI125" s="4"/>
      <c r="IVJ125" s="4"/>
      <c r="IVK125" s="4"/>
      <c r="IVL125" s="4"/>
      <c r="IVM125" s="4"/>
      <c r="IVN125" s="4"/>
      <c r="IVO125" s="4"/>
      <c r="IVP125" s="4"/>
      <c r="IVQ125" s="4"/>
      <c r="IVR125" s="4"/>
      <c r="IVS125" s="4"/>
      <c r="IVT125" s="4"/>
      <c r="IVU125" s="4"/>
      <c r="IVV125" s="4"/>
      <c r="IVW125" s="4"/>
      <c r="IVX125" s="4"/>
      <c r="IVY125" s="4"/>
      <c r="IVZ125" s="4"/>
      <c r="IWA125" s="4"/>
      <c r="IWB125" s="4"/>
      <c r="IWC125" s="4"/>
      <c r="IWD125" s="4"/>
      <c r="IWE125" s="4"/>
      <c r="IWF125" s="4"/>
      <c r="IWG125" s="4"/>
      <c r="IWH125" s="4"/>
      <c r="IWI125" s="4"/>
      <c r="IWJ125" s="4"/>
      <c r="IWK125" s="4"/>
      <c r="IWL125" s="4"/>
      <c r="IWM125" s="4"/>
      <c r="IWN125" s="4"/>
      <c r="IWO125" s="4"/>
      <c r="IWP125" s="4"/>
      <c r="IWQ125" s="4"/>
      <c r="IWR125" s="4"/>
      <c r="IWS125" s="4"/>
      <c r="IWT125" s="4"/>
      <c r="IWU125" s="4"/>
      <c r="IWV125" s="4"/>
      <c r="IWW125" s="4"/>
      <c r="IWX125" s="4"/>
      <c r="IWY125" s="4"/>
      <c r="IWZ125" s="4"/>
      <c r="IXA125" s="4"/>
      <c r="IXB125" s="4"/>
      <c r="IXC125" s="4"/>
      <c r="IXD125" s="4"/>
      <c r="IXE125" s="4"/>
      <c r="IXF125" s="4"/>
      <c r="IXG125" s="4"/>
      <c r="IXH125" s="4"/>
      <c r="IXI125" s="4"/>
      <c r="IXJ125" s="4"/>
      <c r="IXK125" s="4"/>
      <c r="IXL125" s="4"/>
      <c r="IXM125" s="4"/>
      <c r="IXN125" s="4"/>
      <c r="IXO125" s="4"/>
      <c r="IXP125" s="4"/>
      <c r="IXQ125" s="4"/>
      <c r="IXR125" s="4"/>
      <c r="IXS125" s="4"/>
      <c r="IXT125" s="4"/>
      <c r="IXU125" s="4"/>
      <c r="IXV125" s="4"/>
      <c r="IXW125" s="4"/>
      <c r="IXX125" s="4"/>
      <c r="IXY125" s="4"/>
      <c r="IXZ125" s="4"/>
      <c r="IYA125" s="4"/>
      <c r="IYB125" s="4"/>
      <c r="IYC125" s="4"/>
      <c r="IYD125" s="4"/>
      <c r="IYE125" s="4"/>
      <c r="IYF125" s="4"/>
      <c r="IYG125" s="4"/>
      <c r="IYH125" s="4"/>
      <c r="IYI125" s="4"/>
      <c r="IYJ125" s="4"/>
      <c r="IYK125" s="4"/>
      <c r="IYL125" s="4"/>
      <c r="IYM125" s="4"/>
      <c r="IYN125" s="4"/>
      <c r="IYO125" s="4"/>
      <c r="IYP125" s="4"/>
      <c r="IYQ125" s="4"/>
      <c r="IYR125" s="4"/>
      <c r="IYS125" s="4"/>
      <c r="IYT125" s="4"/>
      <c r="IYU125" s="4"/>
      <c r="IYV125" s="4"/>
      <c r="IYW125" s="4"/>
      <c r="IYX125" s="4"/>
      <c r="IYY125" s="4"/>
      <c r="IYZ125" s="4"/>
      <c r="IZA125" s="4"/>
      <c r="IZB125" s="4"/>
      <c r="IZC125" s="4"/>
      <c r="IZD125" s="4"/>
      <c r="IZE125" s="4"/>
      <c r="IZF125" s="4"/>
      <c r="IZG125" s="4"/>
      <c r="IZH125" s="4"/>
      <c r="IZI125" s="4"/>
      <c r="IZJ125" s="4"/>
      <c r="IZK125" s="4"/>
      <c r="IZL125" s="4"/>
      <c r="IZM125" s="4"/>
      <c r="IZN125" s="4"/>
      <c r="IZO125" s="4"/>
      <c r="IZP125" s="4"/>
      <c r="IZQ125" s="4"/>
      <c r="IZR125" s="4"/>
      <c r="IZS125" s="4"/>
      <c r="IZT125" s="4"/>
      <c r="IZU125" s="4"/>
      <c r="IZV125" s="4"/>
      <c r="IZW125" s="4"/>
      <c r="IZX125" s="4"/>
      <c r="IZY125" s="4"/>
      <c r="IZZ125" s="4"/>
      <c r="JAA125" s="4"/>
      <c r="JAB125" s="4"/>
      <c r="JAC125" s="4"/>
      <c r="JAD125" s="4"/>
      <c r="JAE125" s="4"/>
      <c r="JAF125" s="4"/>
      <c r="JAG125" s="4"/>
      <c r="JAH125" s="4"/>
      <c r="JAI125" s="4"/>
      <c r="JAJ125" s="4"/>
      <c r="JAK125" s="4"/>
      <c r="JAL125" s="4"/>
      <c r="JAM125" s="4"/>
      <c r="JAN125" s="4"/>
      <c r="JAO125" s="4"/>
      <c r="JAP125" s="4"/>
      <c r="JAQ125" s="4"/>
      <c r="JAR125" s="4"/>
      <c r="JAS125" s="4"/>
      <c r="JAT125" s="4"/>
      <c r="JAU125" s="4"/>
      <c r="JAV125" s="4"/>
      <c r="JAW125" s="4"/>
      <c r="JAX125" s="4"/>
      <c r="JAY125" s="4"/>
      <c r="JAZ125" s="4"/>
      <c r="JBA125" s="4"/>
      <c r="JBB125" s="4"/>
      <c r="JBC125" s="4"/>
      <c r="JBD125" s="4"/>
      <c r="JBE125" s="4"/>
      <c r="JBF125" s="4"/>
      <c r="JBG125" s="4"/>
      <c r="JBH125" s="4"/>
      <c r="JBI125" s="4"/>
      <c r="JBJ125" s="4"/>
      <c r="JBK125" s="4"/>
      <c r="JBL125" s="4"/>
      <c r="JBM125" s="4"/>
      <c r="JBN125" s="4"/>
      <c r="JBO125" s="4"/>
      <c r="JBP125" s="4"/>
      <c r="JBQ125" s="4"/>
      <c r="JBR125" s="4"/>
      <c r="JBS125" s="4"/>
      <c r="JBT125" s="4"/>
      <c r="JBU125" s="4"/>
      <c r="JBV125" s="4"/>
      <c r="JBW125" s="4"/>
      <c r="JBX125" s="4"/>
      <c r="JBY125" s="4"/>
      <c r="JBZ125" s="4"/>
      <c r="JCA125" s="4"/>
      <c r="JCB125" s="4"/>
      <c r="JCC125" s="4"/>
      <c r="JCD125" s="4"/>
      <c r="JCE125" s="4"/>
      <c r="JCF125" s="4"/>
      <c r="JCG125" s="4"/>
      <c r="JCH125" s="4"/>
      <c r="JCI125" s="4"/>
      <c r="JCJ125" s="4"/>
      <c r="JCK125" s="4"/>
      <c r="JCL125" s="4"/>
      <c r="JCM125" s="4"/>
      <c r="JCN125" s="4"/>
      <c r="JCO125" s="4"/>
      <c r="JCP125" s="4"/>
      <c r="JCQ125" s="4"/>
      <c r="JCR125" s="4"/>
      <c r="JCS125" s="4"/>
      <c r="JCT125" s="4"/>
      <c r="JCU125" s="4"/>
      <c r="JCV125" s="4"/>
      <c r="JCW125" s="4"/>
      <c r="JCX125" s="4"/>
      <c r="JCY125" s="4"/>
      <c r="JCZ125" s="4"/>
      <c r="JDA125" s="4"/>
      <c r="JDB125" s="4"/>
      <c r="JDC125" s="4"/>
      <c r="JDD125" s="4"/>
      <c r="JDE125" s="4"/>
      <c r="JDF125" s="4"/>
      <c r="JDG125" s="4"/>
      <c r="JDH125" s="4"/>
      <c r="JDI125" s="4"/>
      <c r="JDJ125" s="4"/>
      <c r="JDK125" s="4"/>
      <c r="JDL125" s="4"/>
      <c r="JDM125" s="4"/>
      <c r="JDN125" s="4"/>
      <c r="JDO125" s="4"/>
      <c r="JDP125" s="4"/>
      <c r="JDQ125" s="4"/>
      <c r="JDR125" s="4"/>
      <c r="JDS125" s="4"/>
      <c r="JDT125" s="4"/>
      <c r="JDU125" s="4"/>
      <c r="JDV125" s="4"/>
      <c r="JDW125" s="4"/>
      <c r="JDX125" s="4"/>
      <c r="JDY125" s="4"/>
      <c r="JDZ125" s="4"/>
      <c r="JEA125" s="4"/>
      <c r="JEB125" s="4"/>
      <c r="JEC125" s="4"/>
      <c r="JED125" s="4"/>
      <c r="JEE125" s="4"/>
      <c r="JEF125" s="4"/>
      <c r="JEG125" s="4"/>
      <c r="JEH125" s="4"/>
      <c r="JEI125" s="4"/>
      <c r="JEJ125" s="4"/>
      <c r="JEK125" s="4"/>
      <c r="JEL125" s="4"/>
      <c r="JEM125" s="4"/>
      <c r="JEN125" s="4"/>
      <c r="JEO125" s="4"/>
      <c r="JEP125" s="4"/>
      <c r="JEQ125" s="4"/>
      <c r="JER125" s="4"/>
      <c r="JES125" s="4"/>
      <c r="JET125" s="4"/>
      <c r="JEU125" s="4"/>
      <c r="JEV125" s="4"/>
      <c r="JEW125" s="4"/>
      <c r="JEX125" s="4"/>
      <c r="JEY125" s="4"/>
      <c r="JEZ125" s="4"/>
      <c r="JFA125" s="4"/>
      <c r="JFB125" s="4"/>
      <c r="JFC125" s="4"/>
      <c r="JFD125" s="4"/>
      <c r="JFE125" s="4"/>
      <c r="JFF125" s="4"/>
      <c r="JFG125" s="4"/>
      <c r="JFH125" s="4"/>
      <c r="JFI125" s="4"/>
      <c r="JFJ125" s="4"/>
      <c r="JFK125" s="4"/>
      <c r="JFL125" s="4"/>
      <c r="JFM125" s="4"/>
      <c r="JFN125" s="4"/>
      <c r="JFO125" s="4"/>
      <c r="JFP125" s="4"/>
      <c r="JFQ125" s="4"/>
      <c r="JFR125" s="4"/>
      <c r="JFS125" s="4"/>
      <c r="JFT125" s="4"/>
      <c r="JFU125" s="4"/>
      <c r="JFV125" s="4"/>
      <c r="JFW125" s="4"/>
      <c r="JFX125" s="4"/>
      <c r="JFY125" s="4"/>
      <c r="JFZ125" s="4"/>
      <c r="JGA125" s="4"/>
      <c r="JGB125" s="4"/>
      <c r="JGC125" s="4"/>
      <c r="JGD125" s="4"/>
      <c r="JGE125" s="4"/>
      <c r="JGF125" s="4"/>
      <c r="JGG125" s="4"/>
      <c r="JGH125" s="4"/>
      <c r="JGI125" s="4"/>
      <c r="JGJ125" s="4"/>
      <c r="JGK125" s="4"/>
      <c r="JGL125" s="4"/>
      <c r="JGM125" s="4"/>
      <c r="JGN125" s="4"/>
      <c r="JGO125" s="4"/>
      <c r="JGP125" s="4"/>
      <c r="JGQ125" s="4"/>
      <c r="JGR125" s="4"/>
      <c r="JGS125" s="4"/>
      <c r="JGT125" s="4"/>
      <c r="JGU125" s="4"/>
      <c r="JGV125" s="4"/>
      <c r="JGW125" s="4"/>
      <c r="JGX125" s="4"/>
      <c r="JGY125" s="4"/>
      <c r="JGZ125" s="4"/>
      <c r="JHA125" s="4"/>
      <c r="JHB125" s="4"/>
      <c r="JHC125" s="4"/>
      <c r="JHD125" s="4"/>
      <c r="JHE125" s="4"/>
      <c r="JHF125" s="4"/>
      <c r="JHG125" s="4"/>
      <c r="JHH125" s="4"/>
      <c r="JHI125" s="4"/>
      <c r="JHJ125" s="4"/>
      <c r="JHK125" s="4"/>
      <c r="JHL125" s="4"/>
      <c r="JHM125" s="4"/>
      <c r="JHN125" s="4"/>
      <c r="JHO125" s="4"/>
      <c r="JHP125" s="4"/>
      <c r="JHQ125" s="4"/>
      <c r="JHR125" s="4"/>
      <c r="JHS125" s="4"/>
      <c r="JHT125" s="4"/>
      <c r="JHU125" s="4"/>
      <c r="JHV125" s="4"/>
      <c r="JHW125" s="4"/>
      <c r="JHX125" s="4"/>
      <c r="JHY125" s="4"/>
      <c r="JHZ125" s="4"/>
      <c r="JIA125" s="4"/>
      <c r="JIB125" s="4"/>
      <c r="JIC125" s="4"/>
      <c r="JID125" s="4"/>
      <c r="JIE125" s="4"/>
      <c r="JIF125" s="4"/>
      <c r="JIG125" s="4"/>
      <c r="JIH125" s="4"/>
      <c r="JII125" s="4"/>
      <c r="JIJ125" s="4"/>
      <c r="JIK125" s="4"/>
      <c r="JIL125" s="4"/>
      <c r="JIM125" s="4"/>
      <c r="JIN125" s="4"/>
      <c r="JIO125" s="4"/>
      <c r="JIP125" s="4"/>
      <c r="JIQ125" s="4"/>
      <c r="JIR125" s="4"/>
      <c r="JIS125" s="4"/>
      <c r="JIT125" s="4"/>
      <c r="JIU125" s="4"/>
      <c r="JIV125" s="4"/>
      <c r="JIW125" s="4"/>
      <c r="JIX125" s="4"/>
      <c r="JIY125" s="4"/>
      <c r="JIZ125" s="4"/>
      <c r="JJA125" s="4"/>
      <c r="JJB125" s="4"/>
      <c r="JJC125" s="4"/>
      <c r="JJD125" s="4"/>
      <c r="JJE125" s="4"/>
      <c r="JJF125" s="4"/>
      <c r="JJG125" s="4"/>
      <c r="JJH125" s="4"/>
      <c r="JJI125" s="4"/>
      <c r="JJJ125" s="4"/>
      <c r="JJK125" s="4"/>
      <c r="JJL125" s="4"/>
      <c r="JJM125" s="4"/>
      <c r="JJN125" s="4"/>
      <c r="JJO125" s="4"/>
      <c r="JJP125" s="4"/>
      <c r="JJQ125" s="4"/>
      <c r="JJR125" s="4"/>
      <c r="JJS125" s="4"/>
      <c r="JJT125" s="4"/>
      <c r="JJU125" s="4"/>
      <c r="JJV125" s="4"/>
      <c r="JJW125" s="4"/>
      <c r="JJX125" s="4"/>
      <c r="JJY125" s="4"/>
      <c r="JJZ125" s="4"/>
      <c r="JKA125" s="4"/>
      <c r="JKB125" s="4"/>
      <c r="JKC125" s="4"/>
      <c r="JKD125" s="4"/>
      <c r="JKE125" s="4"/>
      <c r="JKF125" s="4"/>
      <c r="JKG125" s="4"/>
      <c r="JKH125" s="4"/>
      <c r="JKI125" s="4"/>
      <c r="JKJ125" s="4"/>
      <c r="JKK125" s="4"/>
      <c r="JKL125" s="4"/>
      <c r="JKM125" s="4"/>
      <c r="JKN125" s="4"/>
      <c r="JKO125" s="4"/>
      <c r="JKP125" s="4"/>
      <c r="JKQ125" s="4"/>
      <c r="JKR125" s="4"/>
      <c r="JKS125" s="4"/>
      <c r="JKT125" s="4"/>
      <c r="JKU125" s="4"/>
      <c r="JKV125" s="4"/>
      <c r="JKW125" s="4"/>
      <c r="JKX125" s="4"/>
      <c r="JKY125" s="4"/>
      <c r="JKZ125" s="4"/>
      <c r="JLA125" s="4"/>
      <c r="JLB125" s="4"/>
      <c r="JLC125" s="4"/>
      <c r="JLD125" s="4"/>
      <c r="JLE125" s="4"/>
      <c r="JLF125" s="4"/>
      <c r="JLG125" s="4"/>
      <c r="JLH125" s="4"/>
      <c r="JLI125" s="4"/>
      <c r="JLJ125" s="4"/>
      <c r="JLK125" s="4"/>
      <c r="JLL125" s="4"/>
      <c r="JLM125" s="4"/>
      <c r="JLN125" s="4"/>
      <c r="JLO125" s="4"/>
      <c r="JLP125" s="4"/>
      <c r="JLQ125" s="4"/>
      <c r="JLR125" s="4"/>
      <c r="JLS125" s="4"/>
      <c r="JLT125" s="4"/>
      <c r="JLU125" s="4"/>
      <c r="JLV125" s="4"/>
      <c r="JLW125" s="4"/>
      <c r="JLX125" s="4"/>
      <c r="JLY125" s="4"/>
      <c r="JLZ125" s="4"/>
      <c r="JMA125" s="4"/>
      <c r="JMB125" s="4"/>
      <c r="JMC125" s="4"/>
      <c r="JMD125" s="4"/>
      <c r="JME125" s="4"/>
      <c r="JMF125" s="4"/>
      <c r="JMG125" s="4"/>
      <c r="JMH125" s="4"/>
      <c r="JMI125" s="4"/>
      <c r="JMJ125" s="4"/>
      <c r="JMK125" s="4"/>
      <c r="JML125" s="4"/>
      <c r="JMM125" s="4"/>
      <c r="JMN125" s="4"/>
      <c r="JMO125" s="4"/>
      <c r="JMP125" s="4"/>
      <c r="JMQ125" s="4"/>
      <c r="JMR125" s="4"/>
      <c r="JMS125" s="4"/>
      <c r="JMT125" s="4"/>
      <c r="JMU125" s="4"/>
      <c r="JMV125" s="4"/>
      <c r="JMW125" s="4"/>
      <c r="JMX125" s="4"/>
      <c r="JMY125" s="4"/>
      <c r="JMZ125" s="4"/>
      <c r="JNA125" s="4"/>
      <c r="JNB125" s="4"/>
      <c r="JNC125" s="4"/>
      <c r="JND125" s="4"/>
      <c r="JNE125" s="4"/>
      <c r="JNF125" s="4"/>
      <c r="JNG125" s="4"/>
      <c r="JNH125" s="4"/>
      <c r="JNI125" s="4"/>
      <c r="JNJ125" s="4"/>
      <c r="JNK125" s="4"/>
      <c r="JNL125" s="4"/>
      <c r="JNM125" s="4"/>
      <c r="JNN125" s="4"/>
      <c r="JNO125" s="4"/>
      <c r="JNP125" s="4"/>
      <c r="JNQ125" s="4"/>
      <c r="JNR125" s="4"/>
      <c r="JNS125" s="4"/>
      <c r="JNT125" s="4"/>
      <c r="JNU125" s="4"/>
      <c r="JNV125" s="4"/>
      <c r="JNW125" s="4"/>
      <c r="JNX125" s="4"/>
      <c r="JNY125" s="4"/>
      <c r="JNZ125" s="4"/>
      <c r="JOA125" s="4"/>
      <c r="JOB125" s="4"/>
      <c r="JOC125" s="4"/>
      <c r="JOD125" s="4"/>
      <c r="JOE125" s="4"/>
      <c r="JOF125" s="4"/>
      <c r="JOG125" s="4"/>
      <c r="JOH125" s="4"/>
      <c r="JOI125" s="4"/>
      <c r="JOJ125" s="4"/>
      <c r="JOK125" s="4"/>
      <c r="JOL125" s="4"/>
      <c r="JOM125" s="4"/>
      <c r="JON125" s="4"/>
      <c r="JOO125" s="4"/>
      <c r="JOP125" s="4"/>
      <c r="JOQ125" s="4"/>
      <c r="JOR125" s="4"/>
      <c r="JOS125" s="4"/>
      <c r="JOT125" s="4"/>
      <c r="JOU125" s="4"/>
      <c r="JOV125" s="4"/>
      <c r="JOW125" s="4"/>
      <c r="JOX125" s="4"/>
      <c r="JOY125" s="4"/>
      <c r="JOZ125" s="4"/>
      <c r="JPA125" s="4"/>
      <c r="JPB125" s="4"/>
      <c r="JPC125" s="4"/>
      <c r="JPD125" s="4"/>
      <c r="JPE125" s="4"/>
      <c r="JPF125" s="4"/>
      <c r="JPG125" s="4"/>
      <c r="JPH125" s="4"/>
      <c r="JPI125" s="4"/>
      <c r="JPJ125" s="4"/>
      <c r="JPK125" s="4"/>
      <c r="JPL125" s="4"/>
      <c r="JPM125" s="4"/>
      <c r="JPN125" s="4"/>
      <c r="JPO125" s="4"/>
      <c r="JPP125" s="4"/>
      <c r="JPQ125" s="4"/>
      <c r="JPR125" s="4"/>
      <c r="JPS125" s="4"/>
      <c r="JPT125" s="4"/>
      <c r="JPU125" s="4"/>
      <c r="JPV125" s="4"/>
      <c r="JPW125" s="4"/>
      <c r="JPX125" s="4"/>
      <c r="JPY125" s="4"/>
      <c r="JPZ125" s="4"/>
      <c r="JQA125" s="4"/>
      <c r="JQB125" s="4"/>
      <c r="JQC125" s="4"/>
      <c r="JQD125" s="4"/>
      <c r="JQE125" s="4"/>
      <c r="JQF125" s="4"/>
      <c r="JQG125" s="4"/>
      <c r="JQH125" s="4"/>
      <c r="JQI125" s="4"/>
      <c r="JQJ125" s="4"/>
      <c r="JQK125" s="4"/>
      <c r="JQL125" s="4"/>
      <c r="JQM125" s="4"/>
      <c r="JQN125" s="4"/>
      <c r="JQO125" s="4"/>
      <c r="JQP125" s="4"/>
      <c r="JQQ125" s="4"/>
      <c r="JQR125" s="4"/>
      <c r="JQS125" s="4"/>
      <c r="JQT125" s="4"/>
      <c r="JQU125" s="4"/>
      <c r="JQV125" s="4"/>
      <c r="JQW125" s="4"/>
      <c r="JQX125" s="4"/>
      <c r="JQY125" s="4"/>
      <c r="JQZ125" s="4"/>
      <c r="JRA125" s="4"/>
      <c r="JRB125" s="4"/>
      <c r="JRC125" s="4"/>
      <c r="JRD125" s="4"/>
      <c r="JRE125" s="4"/>
      <c r="JRF125" s="4"/>
      <c r="JRG125" s="4"/>
      <c r="JRH125" s="4"/>
      <c r="JRI125" s="4"/>
      <c r="JRJ125" s="4"/>
      <c r="JRK125" s="4"/>
      <c r="JRL125" s="4"/>
      <c r="JRM125" s="4"/>
      <c r="JRN125" s="4"/>
      <c r="JRO125" s="4"/>
      <c r="JRP125" s="4"/>
      <c r="JRQ125" s="4"/>
      <c r="JRR125" s="4"/>
      <c r="JRS125" s="4"/>
      <c r="JRT125" s="4"/>
      <c r="JRU125" s="4"/>
      <c r="JRV125" s="4"/>
      <c r="JRW125" s="4"/>
      <c r="JRX125" s="4"/>
      <c r="JRY125" s="4"/>
      <c r="JRZ125" s="4"/>
      <c r="JSA125" s="4"/>
      <c r="JSB125" s="4"/>
      <c r="JSC125" s="4"/>
      <c r="JSD125" s="4"/>
      <c r="JSE125" s="4"/>
      <c r="JSF125" s="4"/>
      <c r="JSG125" s="4"/>
      <c r="JSH125" s="4"/>
      <c r="JSI125" s="4"/>
      <c r="JSJ125" s="4"/>
      <c r="JSK125" s="4"/>
      <c r="JSL125" s="4"/>
      <c r="JSM125" s="4"/>
      <c r="JSN125" s="4"/>
      <c r="JSO125" s="4"/>
      <c r="JSP125" s="4"/>
      <c r="JSQ125" s="4"/>
      <c r="JSR125" s="4"/>
      <c r="JSS125" s="4"/>
      <c r="JST125" s="4"/>
      <c r="JSU125" s="4"/>
      <c r="JSV125" s="4"/>
      <c r="JSW125" s="4"/>
      <c r="JSX125" s="4"/>
      <c r="JSY125" s="4"/>
      <c r="JSZ125" s="4"/>
      <c r="JTA125" s="4"/>
      <c r="JTB125" s="4"/>
      <c r="JTC125" s="4"/>
      <c r="JTD125" s="4"/>
      <c r="JTE125" s="4"/>
      <c r="JTF125" s="4"/>
      <c r="JTG125" s="4"/>
      <c r="JTH125" s="4"/>
      <c r="JTI125" s="4"/>
      <c r="JTJ125" s="4"/>
      <c r="JTK125" s="4"/>
      <c r="JTL125" s="4"/>
      <c r="JTM125" s="4"/>
      <c r="JTN125" s="4"/>
      <c r="JTO125" s="4"/>
      <c r="JTP125" s="4"/>
      <c r="JTQ125" s="4"/>
      <c r="JTR125" s="4"/>
      <c r="JTS125" s="4"/>
      <c r="JTT125" s="4"/>
      <c r="JTU125" s="4"/>
      <c r="JTV125" s="4"/>
      <c r="JTW125" s="4"/>
      <c r="JTX125" s="4"/>
      <c r="JTY125" s="4"/>
      <c r="JTZ125" s="4"/>
      <c r="JUA125" s="4"/>
      <c r="JUB125" s="4"/>
      <c r="JUC125" s="4"/>
      <c r="JUD125" s="4"/>
      <c r="JUE125" s="4"/>
      <c r="JUF125" s="4"/>
      <c r="JUG125" s="4"/>
      <c r="JUH125" s="4"/>
      <c r="JUI125" s="4"/>
      <c r="JUJ125" s="4"/>
      <c r="JUK125" s="4"/>
      <c r="JUL125" s="4"/>
      <c r="JUM125" s="4"/>
      <c r="JUN125" s="4"/>
      <c r="JUO125" s="4"/>
      <c r="JUP125" s="4"/>
      <c r="JUQ125" s="4"/>
      <c r="JUR125" s="4"/>
      <c r="JUS125" s="4"/>
      <c r="JUT125" s="4"/>
      <c r="JUU125" s="4"/>
      <c r="JUV125" s="4"/>
      <c r="JUW125" s="4"/>
      <c r="JUX125" s="4"/>
      <c r="JUY125" s="4"/>
      <c r="JUZ125" s="4"/>
      <c r="JVA125" s="4"/>
      <c r="JVB125" s="4"/>
      <c r="JVC125" s="4"/>
      <c r="JVD125" s="4"/>
      <c r="JVE125" s="4"/>
      <c r="JVF125" s="4"/>
      <c r="JVG125" s="4"/>
      <c r="JVH125" s="4"/>
      <c r="JVI125" s="4"/>
      <c r="JVJ125" s="4"/>
      <c r="JVK125" s="4"/>
      <c r="JVL125" s="4"/>
      <c r="JVM125" s="4"/>
      <c r="JVN125" s="4"/>
      <c r="JVO125" s="4"/>
      <c r="JVP125" s="4"/>
      <c r="JVQ125" s="4"/>
      <c r="JVR125" s="4"/>
      <c r="JVS125" s="4"/>
      <c r="JVT125" s="4"/>
      <c r="JVU125" s="4"/>
      <c r="JVV125" s="4"/>
      <c r="JVW125" s="4"/>
      <c r="JVX125" s="4"/>
      <c r="JVY125" s="4"/>
      <c r="JVZ125" s="4"/>
      <c r="JWA125" s="4"/>
      <c r="JWB125" s="4"/>
      <c r="JWC125" s="4"/>
      <c r="JWD125" s="4"/>
      <c r="JWE125" s="4"/>
      <c r="JWF125" s="4"/>
      <c r="JWG125" s="4"/>
      <c r="JWH125" s="4"/>
      <c r="JWI125" s="4"/>
      <c r="JWJ125" s="4"/>
      <c r="JWK125" s="4"/>
      <c r="JWL125" s="4"/>
      <c r="JWM125" s="4"/>
      <c r="JWN125" s="4"/>
      <c r="JWO125" s="4"/>
      <c r="JWP125" s="4"/>
      <c r="JWQ125" s="4"/>
      <c r="JWR125" s="4"/>
      <c r="JWS125" s="4"/>
      <c r="JWT125" s="4"/>
      <c r="JWU125" s="4"/>
      <c r="JWV125" s="4"/>
      <c r="JWW125" s="4"/>
      <c r="JWX125" s="4"/>
      <c r="JWY125" s="4"/>
      <c r="JWZ125" s="4"/>
      <c r="JXA125" s="4"/>
      <c r="JXB125" s="4"/>
      <c r="JXC125" s="4"/>
      <c r="JXD125" s="4"/>
      <c r="JXE125" s="4"/>
      <c r="JXF125" s="4"/>
      <c r="JXG125" s="4"/>
      <c r="JXH125" s="4"/>
      <c r="JXI125" s="4"/>
      <c r="JXJ125" s="4"/>
      <c r="JXK125" s="4"/>
      <c r="JXL125" s="4"/>
      <c r="JXM125" s="4"/>
      <c r="JXN125" s="4"/>
      <c r="JXO125" s="4"/>
      <c r="JXP125" s="4"/>
      <c r="JXQ125" s="4"/>
      <c r="JXR125" s="4"/>
      <c r="JXS125" s="4"/>
      <c r="JXT125" s="4"/>
      <c r="JXU125" s="4"/>
      <c r="JXV125" s="4"/>
      <c r="JXW125" s="4"/>
      <c r="JXX125" s="4"/>
      <c r="JXY125" s="4"/>
      <c r="JXZ125" s="4"/>
      <c r="JYA125" s="4"/>
      <c r="JYB125" s="4"/>
      <c r="JYC125" s="4"/>
      <c r="JYD125" s="4"/>
      <c r="JYE125" s="4"/>
      <c r="JYF125" s="4"/>
      <c r="JYG125" s="4"/>
      <c r="JYH125" s="4"/>
      <c r="JYI125" s="4"/>
      <c r="JYJ125" s="4"/>
      <c r="JYK125" s="4"/>
      <c r="JYL125" s="4"/>
      <c r="JYM125" s="4"/>
      <c r="JYN125" s="4"/>
      <c r="JYO125" s="4"/>
      <c r="JYP125" s="4"/>
      <c r="JYQ125" s="4"/>
      <c r="JYR125" s="4"/>
      <c r="JYS125" s="4"/>
      <c r="JYT125" s="4"/>
      <c r="JYU125" s="4"/>
      <c r="JYV125" s="4"/>
      <c r="JYW125" s="4"/>
      <c r="JYX125" s="4"/>
      <c r="JYY125" s="4"/>
      <c r="JYZ125" s="4"/>
      <c r="JZA125" s="4"/>
      <c r="JZB125" s="4"/>
      <c r="JZC125" s="4"/>
      <c r="JZD125" s="4"/>
      <c r="JZE125" s="4"/>
      <c r="JZF125" s="4"/>
      <c r="JZG125" s="4"/>
      <c r="JZH125" s="4"/>
      <c r="JZI125" s="4"/>
      <c r="JZJ125" s="4"/>
      <c r="JZK125" s="4"/>
      <c r="JZL125" s="4"/>
      <c r="JZM125" s="4"/>
      <c r="JZN125" s="4"/>
      <c r="JZO125" s="4"/>
      <c r="JZP125" s="4"/>
      <c r="JZQ125" s="4"/>
      <c r="JZR125" s="4"/>
      <c r="JZS125" s="4"/>
      <c r="JZT125" s="4"/>
      <c r="JZU125" s="4"/>
      <c r="JZV125" s="4"/>
      <c r="JZW125" s="4"/>
      <c r="JZX125" s="4"/>
      <c r="JZY125" s="4"/>
      <c r="JZZ125" s="4"/>
      <c r="KAA125" s="4"/>
      <c r="KAB125" s="4"/>
      <c r="KAC125" s="4"/>
      <c r="KAD125" s="4"/>
      <c r="KAE125" s="4"/>
      <c r="KAF125" s="4"/>
      <c r="KAG125" s="4"/>
      <c r="KAH125" s="4"/>
      <c r="KAI125" s="4"/>
      <c r="KAJ125" s="4"/>
      <c r="KAK125" s="4"/>
      <c r="KAL125" s="4"/>
      <c r="KAM125" s="4"/>
      <c r="KAN125" s="4"/>
      <c r="KAO125" s="4"/>
      <c r="KAP125" s="4"/>
      <c r="KAQ125" s="4"/>
      <c r="KAR125" s="4"/>
      <c r="KAS125" s="4"/>
      <c r="KAT125" s="4"/>
      <c r="KAU125" s="4"/>
      <c r="KAV125" s="4"/>
      <c r="KAW125" s="4"/>
      <c r="KAX125" s="4"/>
      <c r="KAY125" s="4"/>
      <c r="KAZ125" s="4"/>
      <c r="KBA125" s="4"/>
      <c r="KBB125" s="4"/>
      <c r="KBC125" s="4"/>
      <c r="KBD125" s="4"/>
      <c r="KBE125" s="4"/>
      <c r="KBF125" s="4"/>
      <c r="KBG125" s="4"/>
      <c r="KBH125" s="4"/>
      <c r="KBI125" s="4"/>
      <c r="KBJ125" s="4"/>
      <c r="KBK125" s="4"/>
      <c r="KBL125" s="4"/>
      <c r="KBM125" s="4"/>
      <c r="KBN125" s="4"/>
      <c r="KBO125" s="4"/>
      <c r="KBP125" s="4"/>
      <c r="KBQ125" s="4"/>
      <c r="KBR125" s="4"/>
      <c r="KBS125" s="4"/>
      <c r="KBT125" s="4"/>
      <c r="KBU125" s="4"/>
      <c r="KBV125" s="4"/>
      <c r="KBW125" s="4"/>
      <c r="KBX125" s="4"/>
      <c r="KBY125" s="4"/>
      <c r="KBZ125" s="4"/>
      <c r="KCA125" s="4"/>
      <c r="KCB125" s="4"/>
      <c r="KCC125" s="4"/>
      <c r="KCD125" s="4"/>
      <c r="KCE125" s="4"/>
      <c r="KCF125" s="4"/>
      <c r="KCG125" s="4"/>
      <c r="KCH125" s="4"/>
      <c r="KCI125" s="4"/>
      <c r="KCJ125" s="4"/>
      <c r="KCK125" s="4"/>
      <c r="KCL125" s="4"/>
      <c r="KCM125" s="4"/>
      <c r="KCN125" s="4"/>
      <c r="KCO125" s="4"/>
      <c r="KCP125" s="4"/>
      <c r="KCQ125" s="4"/>
      <c r="KCR125" s="4"/>
      <c r="KCS125" s="4"/>
      <c r="KCT125" s="4"/>
      <c r="KCU125" s="4"/>
      <c r="KCV125" s="4"/>
      <c r="KCW125" s="4"/>
      <c r="KCX125" s="4"/>
      <c r="KCY125" s="4"/>
      <c r="KCZ125" s="4"/>
      <c r="KDA125" s="4"/>
      <c r="KDB125" s="4"/>
      <c r="KDC125" s="4"/>
      <c r="KDD125" s="4"/>
      <c r="KDE125" s="4"/>
      <c r="KDF125" s="4"/>
      <c r="KDG125" s="4"/>
      <c r="KDH125" s="4"/>
      <c r="KDI125" s="4"/>
      <c r="KDJ125" s="4"/>
      <c r="KDK125" s="4"/>
      <c r="KDL125" s="4"/>
      <c r="KDM125" s="4"/>
      <c r="KDN125" s="4"/>
      <c r="KDO125" s="4"/>
      <c r="KDP125" s="4"/>
      <c r="KDQ125" s="4"/>
      <c r="KDR125" s="4"/>
      <c r="KDS125" s="4"/>
      <c r="KDT125" s="4"/>
      <c r="KDU125" s="4"/>
      <c r="KDV125" s="4"/>
      <c r="KDW125" s="4"/>
      <c r="KDX125" s="4"/>
      <c r="KDY125" s="4"/>
      <c r="KDZ125" s="4"/>
      <c r="KEA125" s="4"/>
      <c r="KEB125" s="4"/>
      <c r="KEC125" s="4"/>
      <c r="KED125" s="4"/>
      <c r="KEE125" s="4"/>
      <c r="KEF125" s="4"/>
      <c r="KEG125" s="4"/>
      <c r="KEH125" s="4"/>
      <c r="KEI125" s="4"/>
      <c r="KEJ125" s="4"/>
      <c r="KEK125" s="4"/>
      <c r="KEL125" s="4"/>
      <c r="KEM125" s="4"/>
      <c r="KEN125" s="4"/>
      <c r="KEO125" s="4"/>
      <c r="KEP125" s="4"/>
      <c r="KEQ125" s="4"/>
      <c r="KER125" s="4"/>
      <c r="KES125" s="4"/>
      <c r="KET125" s="4"/>
      <c r="KEU125" s="4"/>
      <c r="KEV125" s="4"/>
      <c r="KEW125" s="4"/>
      <c r="KEX125" s="4"/>
      <c r="KEY125" s="4"/>
      <c r="KEZ125" s="4"/>
      <c r="KFA125" s="4"/>
      <c r="KFB125" s="4"/>
      <c r="KFC125" s="4"/>
      <c r="KFD125" s="4"/>
      <c r="KFE125" s="4"/>
      <c r="KFF125" s="4"/>
      <c r="KFG125" s="4"/>
      <c r="KFH125" s="4"/>
      <c r="KFI125" s="4"/>
      <c r="KFJ125" s="4"/>
      <c r="KFK125" s="4"/>
      <c r="KFL125" s="4"/>
      <c r="KFM125" s="4"/>
      <c r="KFN125" s="4"/>
      <c r="KFO125" s="4"/>
      <c r="KFP125" s="4"/>
      <c r="KFQ125" s="4"/>
      <c r="KFR125" s="4"/>
      <c r="KFS125" s="4"/>
      <c r="KFT125" s="4"/>
      <c r="KFU125" s="4"/>
      <c r="KFV125" s="4"/>
      <c r="KFW125" s="4"/>
      <c r="KFX125" s="4"/>
      <c r="KFY125" s="4"/>
      <c r="KFZ125" s="4"/>
      <c r="KGA125" s="4"/>
      <c r="KGB125" s="4"/>
      <c r="KGC125" s="4"/>
      <c r="KGD125" s="4"/>
      <c r="KGE125" s="4"/>
      <c r="KGF125" s="4"/>
      <c r="KGG125" s="4"/>
      <c r="KGH125" s="4"/>
      <c r="KGI125" s="4"/>
      <c r="KGJ125" s="4"/>
      <c r="KGK125" s="4"/>
      <c r="KGL125" s="4"/>
      <c r="KGM125" s="4"/>
      <c r="KGN125" s="4"/>
      <c r="KGO125" s="4"/>
      <c r="KGP125" s="4"/>
      <c r="KGQ125" s="4"/>
      <c r="KGR125" s="4"/>
      <c r="KGS125" s="4"/>
      <c r="KGT125" s="4"/>
      <c r="KGU125" s="4"/>
      <c r="KGV125" s="4"/>
      <c r="KGW125" s="4"/>
      <c r="KGX125" s="4"/>
      <c r="KGY125" s="4"/>
      <c r="KGZ125" s="4"/>
      <c r="KHA125" s="4"/>
      <c r="KHB125" s="4"/>
      <c r="KHC125" s="4"/>
      <c r="KHD125" s="4"/>
      <c r="KHE125" s="4"/>
      <c r="KHF125" s="4"/>
      <c r="KHG125" s="4"/>
      <c r="KHH125" s="4"/>
      <c r="KHI125" s="4"/>
      <c r="KHJ125" s="4"/>
      <c r="KHK125" s="4"/>
      <c r="KHL125" s="4"/>
      <c r="KHM125" s="4"/>
      <c r="KHN125" s="4"/>
      <c r="KHO125" s="4"/>
      <c r="KHP125" s="4"/>
      <c r="KHQ125" s="4"/>
      <c r="KHR125" s="4"/>
      <c r="KHS125" s="4"/>
      <c r="KHT125" s="4"/>
      <c r="KHU125" s="4"/>
      <c r="KHV125" s="4"/>
      <c r="KHW125" s="4"/>
      <c r="KHX125" s="4"/>
      <c r="KHY125" s="4"/>
      <c r="KHZ125" s="4"/>
      <c r="KIA125" s="4"/>
      <c r="KIB125" s="4"/>
      <c r="KIC125" s="4"/>
      <c r="KID125" s="4"/>
      <c r="KIE125" s="4"/>
      <c r="KIF125" s="4"/>
      <c r="KIG125" s="4"/>
      <c r="KIH125" s="4"/>
      <c r="KII125" s="4"/>
      <c r="KIJ125" s="4"/>
      <c r="KIK125" s="4"/>
      <c r="KIL125" s="4"/>
      <c r="KIM125" s="4"/>
      <c r="KIN125" s="4"/>
      <c r="KIO125" s="4"/>
      <c r="KIP125" s="4"/>
      <c r="KIQ125" s="4"/>
      <c r="KIR125" s="4"/>
      <c r="KIS125" s="4"/>
      <c r="KIT125" s="4"/>
      <c r="KIU125" s="4"/>
      <c r="KIV125" s="4"/>
      <c r="KIW125" s="4"/>
      <c r="KIX125" s="4"/>
      <c r="KIY125" s="4"/>
      <c r="KIZ125" s="4"/>
      <c r="KJA125" s="4"/>
      <c r="KJB125" s="4"/>
      <c r="KJC125" s="4"/>
      <c r="KJD125" s="4"/>
      <c r="KJE125" s="4"/>
      <c r="KJF125" s="4"/>
      <c r="KJG125" s="4"/>
      <c r="KJH125" s="4"/>
      <c r="KJI125" s="4"/>
      <c r="KJJ125" s="4"/>
      <c r="KJK125" s="4"/>
      <c r="KJL125" s="4"/>
      <c r="KJM125" s="4"/>
      <c r="KJN125" s="4"/>
      <c r="KJO125" s="4"/>
      <c r="KJP125" s="4"/>
      <c r="KJQ125" s="4"/>
      <c r="KJR125" s="4"/>
      <c r="KJS125" s="4"/>
      <c r="KJT125" s="4"/>
      <c r="KJU125" s="4"/>
      <c r="KJV125" s="4"/>
      <c r="KJW125" s="4"/>
      <c r="KJX125" s="4"/>
      <c r="KJY125" s="4"/>
      <c r="KJZ125" s="4"/>
      <c r="KKA125" s="4"/>
      <c r="KKB125" s="4"/>
      <c r="KKC125" s="4"/>
      <c r="KKD125" s="4"/>
      <c r="KKE125" s="4"/>
      <c r="KKF125" s="4"/>
      <c r="KKG125" s="4"/>
      <c r="KKH125" s="4"/>
      <c r="KKI125" s="4"/>
      <c r="KKJ125" s="4"/>
      <c r="KKK125" s="4"/>
      <c r="KKL125" s="4"/>
      <c r="KKM125" s="4"/>
      <c r="KKN125" s="4"/>
      <c r="KKO125" s="4"/>
      <c r="KKP125" s="4"/>
      <c r="KKQ125" s="4"/>
      <c r="KKR125" s="4"/>
      <c r="KKS125" s="4"/>
      <c r="KKT125" s="4"/>
      <c r="KKU125" s="4"/>
      <c r="KKV125" s="4"/>
      <c r="KKW125" s="4"/>
      <c r="KKX125" s="4"/>
      <c r="KKY125" s="4"/>
      <c r="KKZ125" s="4"/>
      <c r="KLA125" s="4"/>
      <c r="KLB125" s="4"/>
      <c r="KLC125" s="4"/>
      <c r="KLD125" s="4"/>
      <c r="KLE125" s="4"/>
      <c r="KLF125" s="4"/>
      <c r="KLG125" s="4"/>
      <c r="KLH125" s="4"/>
      <c r="KLI125" s="4"/>
      <c r="KLJ125" s="4"/>
      <c r="KLK125" s="4"/>
      <c r="KLL125" s="4"/>
      <c r="KLM125" s="4"/>
      <c r="KLN125" s="4"/>
      <c r="KLO125" s="4"/>
      <c r="KLP125" s="4"/>
      <c r="KLQ125" s="4"/>
      <c r="KLR125" s="4"/>
      <c r="KLS125" s="4"/>
      <c r="KLT125" s="4"/>
      <c r="KLU125" s="4"/>
      <c r="KLV125" s="4"/>
      <c r="KLW125" s="4"/>
      <c r="KLX125" s="4"/>
      <c r="KLY125" s="4"/>
      <c r="KLZ125" s="4"/>
      <c r="KMA125" s="4"/>
      <c r="KMB125" s="4"/>
      <c r="KMC125" s="4"/>
      <c r="KMD125" s="4"/>
      <c r="KME125" s="4"/>
      <c r="KMF125" s="4"/>
      <c r="KMG125" s="4"/>
      <c r="KMH125" s="4"/>
      <c r="KMI125" s="4"/>
      <c r="KMJ125" s="4"/>
      <c r="KMK125" s="4"/>
      <c r="KML125" s="4"/>
      <c r="KMM125" s="4"/>
      <c r="KMN125" s="4"/>
      <c r="KMO125" s="4"/>
      <c r="KMP125" s="4"/>
      <c r="KMQ125" s="4"/>
      <c r="KMR125" s="4"/>
      <c r="KMS125" s="4"/>
      <c r="KMT125" s="4"/>
      <c r="KMU125" s="4"/>
      <c r="KMV125" s="4"/>
      <c r="KMW125" s="4"/>
      <c r="KMX125" s="4"/>
      <c r="KMY125" s="4"/>
      <c r="KMZ125" s="4"/>
      <c r="KNA125" s="4"/>
      <c r="KNB125" s="4"/>
      <c r="KNC125" s="4"/>
      <c r="KND125" s="4"/>
      <c r="KNE125" s="4"/>
      <c r="KNF125" s="4"/>
      <c r="KNG125" s="4"/>
      <c r="KNH125" s="4"/>
      <c r="KNI125" s="4"/>
      <c r="KNJ125" s="4"/>
      <c r="KNK125" s="4"/>
      <c r="KNL125" s="4"/>
      <c r="KNM125" s="4"/>
      <c r="KNN125" s="4"/>
      <c r="KNO125" s="4"/>
      <c r="KNP125" s="4"/>
      <c r="KNQ125" s="4"/>
      <c r="KNR125" s="4"/>
      <c r="KNS125" s="4"/>
      <c r="KNT125" s="4"/>
      <c r="KNU125" s="4"/>
      <c r="KNV125" s="4"/>
      <c r="KNW125" s="4"/>
      <c r="KNX125" s="4"/>
      <c r="KNY125" s="4"/>
      <c r="KNZ125" s="4"/>
      <c r="KOA125" s="4"/>
      <c r="KOB125" s="4"/>
      <c r="KOC125" s="4"/>
      <c r="KOD125" s="4"/>
      <c r="KOE125" s="4"/>
      <c r="KOF125" s="4"/>
      <c r="KOG125" s="4"/>
      <c r="KOH125" s="4"/>
      <c r="KOI125" s="4"/>
      <c r="KOJ125" s="4"/>
      <c r="KOK125" s="4"/>
      <c r="KOL125" s="4"/>
      <c r="KOM125" s="4"/>
      <c r="KON125" s="4"/>
      <c r="KOO125" s="4"/>
      <c r="KOP125" s="4"/>
      <c r="KOQ125" s="4"/>
      <c r="KOR125" s="4"/>
      <c r="KOS125" s="4"/>
      <c r="KOT125" s="4"/>
      <c r="KOU125" s="4"/>
      <c r="KOV125" s="4"/>
      <c r="KOW125" s="4"/>
      <c r="KOX125" s="4"/>
      <c r="KOY125" s="4"/>
      <c r="KOZ125" s="4"/>
      <c r="KPA125" s="4"/>
      <c r="KPB125" s="4"/>
      <c r="KPC125" s="4"/>
      <c r="KPD125" s="4"/>
      <c r="KPE125" s="4"/>
      <c r="KPF125" s="4"/>
      <c r="KPG125" s="4"/>
      <c r="KPH125" s="4"/>
      <c r="KPI125" s="4"/>
      <c r="KPJ125" s="4"/>
      <c r="KPK125" s="4"/>
      <c r="KPL125" s="4"/>
      <c r="KPM125" s="4"/>
      <c r="KPN125" s="4"/>
      <c r="KPO125" s="4"/>
      <c r="KPP125" s="4"/>
      <c r="KPQ125" s="4"/>
      <c r="KPR125" s="4"/>
      <c r="KPS125" s="4"/>
      <c r="KPT125" s="4"/>
      <c r="KPU125" s="4"/>
      <c r="KPV125" s="4"/>
      <c r="KPW125" s="4"/>
      <c r="KPX125" s="4"/>
      <c r="KPY125" s="4"/>
      <c r="KPZ125" s="4"/>
      <c r="KQA125" s="4"/>
      <c r="KQB125" s="4"/>
      <c r="KQC125" s="4"/>
      <c r="KQD125" s="4"/>
      <c r="KQE125" s="4"/>
      <c r="KQF125" s="4"/>
      <c r="KQG125" s="4"/>
      <c r="KQH125" s="4"/>
      <c r="KQI125" s="4"/>
      <c r="KQJ125" s="4"/>
      <c r="KQK125" s="4"/>
      <c r="KQL125" s="4"/>
      <c r="KQM125" s="4"/>
      <c r="KQN125" s="4"/>
      <c r="KQO125" s="4"/>
      <c r="KQP125" s="4"/>
      <c r="KQQ125" s="4"/>
      <c r="KQR125" s="4"/>
      <c r="KQS125" s="4"/>
      <c r="KQT125" s="4"/>
      <c r="KQU125" s="4"/>
      <c r="KQV125" s="4"/>
      <c r="KQW125" s="4"/>
      <c r="KQX125" s="4"/>
      <c r="KQY125" s="4"/>
      <c r="KQZ125" s="4"/>
      <c r="KRA125" s="4"/>
      <c r="KRB125" s="4"/>
      <c r="KRC125" s="4"/>
      <c r="KRD125" s="4"/>
      <c r="KRE125" s="4"/>
      <c r="KRF125" s="4"/>
      <c r="KRG125" s="4"/>
      <c r="KRH125" s="4"/>
      <c r="KRI125" s="4"/>
      <c r="KRJ125" s="4"/>
      <c r="KRK125" s="4"/>
      <c r="KRL125" s="4"/>
      <c r="KRM125" s="4"/>
      <c r="KRN125" s="4"/>
      <c r="KRO125" s="4"/>
      <c r="KRP125" s="4"/>
      <c r="KRQ125" s="4"/>
      <c r="KRR125" s="4"/>
      <c r="KRS125" s="4"/>
      <c r="KRT125" s="4"/>
      <c r="KRU125" s="4"/>
      <c r="KRV125" s="4"/>
      <c r="KRW125" s="4"/>
      <c r="KRX125" s="4"/>
      <c r="KRY125" s="4"/>
      <c r="KRZ125" s="4"/>
      <c r="KSA125" s="4"/>
      <c r="KSB125" s="4"/>
      <c r="KSC125" s="4"/>
      <c r="KSD125" s="4"/>
      <c r="KSE125" s="4"/>
      <c r="KSF125" s="4"/>
      <c r="KSG125" s="4"/>
      <c r="KSH125" s="4"/>
      <c r="KSI125" s="4"/>
      <c r="KSJ125" s="4"/>
      <c r="KSK125" s="4"/>
      <c r="KSL125" s="4"/>
      <c r="KSM125" s="4"/>
      <c r="KSN125" s="4"/>
      <c r="KSO125" s="4"/>
      <c r="KSP125" s="4"/>
      <c r="KSQ125" s="4"/>
      <c r="KSR125" s="4"/>
      <c r="KSS125" s="4"/>
      <c r="KST125" s="4"/>
      <c r="KSU125" s="4"/>
      <c r="KSV125" s="4"/>
      <c r="KSW125" s="4"/>
      <c r="KSX125" s="4"/>
      <c r="KSY125" s="4"/>
      <c r="KSZ125" s="4"/>
      <c r="KTA125" s="4"/>
      <c r="KTB125" s="4"/>
      <c r="KTC125" s="4"/>
      <c r="KTD125" s="4"/>
      <c r="KTE125" s="4"/>
      <c r="KTF125" s="4"/>
      <c r="KTG125" s="4"/>
      <c r="KTH125" s="4"/>
      <c r="KTI125" s="4"/>
      <c r="KTJ125" s="4"/>
      <c r="KTK125" s="4"/>
      <c r="KTL125" s="4"/>
      <c r="KTM125" s="4"/>
      <c r="KTN125" s="4"/>
      <c r="KTO125" s="4"/>
      <c r="KTP125" s="4"/>
      <c r="KTQ125" s="4"/>
      <c r="KTR125" s="4"/>
      <c r="KTS125" s="4"/>
      <c r="KTT125" s="4"/>
      <c r="KTU125" s="4"/>
      <c r="KTV125" s="4"/>
      <c r="KTW125" s="4"/>
      <c r="KTX125" s="4"/>
      <c r="KTY125" s="4"/>
      <c r="KTZ125" s="4"/>
      <c r="KUA125" s="4"/>
      <c r="KUB125" s="4"/>
      <c r="KUC125" s="4"/>
      <c r="KUD125" s="4"/>
      <c r="KUE125" s="4"/>
      <c r="KUF125" s="4"/>
      <c r="KUG125" s="4"/>
      <c r="KUH125" s="4"/>
      <c r="KUI125" s="4"/>
      <c r="KUJ125" s="4"/>
      <c r="KUK125" s="4"/>
      <c r="KUL125" s="4"/>
      <c r="KUM125" s="4"/>
      <c r="KUN125" s="4"/>
      <c r="KUO125" s="4"/>
      <c r="KUP125" s="4"/>
      <c r="KUQ125" s="4"/>
      <c r="KUR125" s="4"/>
      <c r="KUS125" s="4"/>
      <c r="KUT125" s="4"/>
      <c r="KUU125" s="4"/>
      <c r="KUV125" s="4"/>
      <c r="KUW125" s="4"/>
      <c r="KUX125" s="4"/>
      <c r="KUY125" s="4"/>
      <c r="KUZ125" s="4"/>
      <c r="KVA125" s="4"/>
      <c r="KVB125" s="4"/>
      <c r="KVC125" s="4"/>
      <c r="KVD125" s="4"/>
      <c r="KVE125" s="4"/>
      <c r="KVF125" s="4"/>
      <c r="KVG125" s="4"/>
      <c r="KVH125" s="4"/>
      <c r="KVI125" s="4"/>
      <c r="KVJ125" s="4"/>
      <c r="KVK125" s="4"/>
      <c r="KVL125" s="4"/>
      <c r="KVM125" s="4"/>
      <c r="KVN125" s="4"/>
      <c r="KVO125" s="4"/>
      <c r="KVP125" s="4"/>
      <c r="KVQ125" s="4"/>
      <c r="KVR125" s="4"/>
      <c r="KVS125" s="4"/>
      <c r="KVT125" s="4"/>
      <c r="KVU125" s="4"/>
      <c r="KVV125" s="4"/>
      <c r="KVW125" s="4"/>
      <c r="KVX125" s="4"/>
      <c r="KVY125" s="4"/>
      <c r="KVZ125" s="4"/>
      <c r="KWA125" s="4"/>
      <c r="KWB125" s="4"/>
      <c r="KWC125" s="4"/>
      <c r="KWD125" s="4"/>
      <c r="KWE125" s="4"/>
      <c r="KWF125" s="4"/>
      <c r="KWG125" s="4"/>
      <c r="KWH125" s="4"/>
      <c r="KWI125" s="4"/>
      <c r="KWJ125" s="4"/>
      <c r="KWK125" s="4"/>
      <c r="KWL125" s="4"/>
      <c r="KWM125" s="4"/>
      <c r="KWN125" s="4"/>
      <c r="KWO125" s="4"/>
      <c r="KWP125" s="4"/>
      <c r="KWQ125" s="4"/>
      <c r="KWR125" s="4"/>
      <c r="KWS125" s="4"/>
      <c r="KWT125" s="4"/>
      <c r="KWU125" s="4"/>
      <c r="KWV125" s="4"/>
      <c r="KWW125" s="4"/>
      <c r="KWX125" s="4"/>
      <c r="KWY125" s="4"/>
      <c r="KWZ125" s="4"/>
      <c r="KXA125" s="4"/>
      <c r="KXB125" s="4"/>
      <c r="KXC125" s="4"/>
      <c r="KXD125" s="4"/>
      <c r="KXE125" s="4"/>
      <c r="KXF125" s="4"/>
      <c r="KXG125" s="4"/>
      <c r="KXH125" s="4"/>
      <c r="KXI125" s="4"/>
      <c r="KXJ125" s="4"/>
      <c r="KXK125" s="4"/>
      <c r="KXL125" s="4"/>
      <c r="KXM125" s="4"/>
      <c r="KXN125" s="4"/>
      <c r="KXO125" s="4"/>
      <c r="KXP125" s="4"/>
      <c r="KXQ125" s="4"/>
      <c r="KXR125" s="4"/>
      <c r="KXS125" s="4"/>
      <c r="KXT125" s="4"/>
      <c r="KXU125" s="4"/>
      <c r="KXV125" s="4"/>
      <c r="KXW125" s="4"/>
      <c r="KXX125" s="4"/>
      <c r="KXY125" s="4"/>
      <c r="KXZ125" s="4"/>
      <c r="KYA125" s="4"/>
      <c r="KYB125" s="4"/>
      <c r="KYC125" s="4"/>
      <c r="KYD125" s="4"/>
      <c r="KYE125" s="4"/>
      <c r="KYF125" s="4"/>
      <c r="KYG125" s="4"/>
      <c r="KYH125" s="4"/>
      <c r="KYI125" s="4"/>
      <c r="KYJ125" s="4"/>
      <c r="KYK125" s="4"/>
      <c r="KYL125" s="4"/>
      <c r="KYM125" s="4"/>
      <c r="KYN125" s="4"/>
      <c r="KYO125" s="4"/>
      <c r="KYP125" s="4"/>
      <c r="KYQ125" s="4"/>
      <c r="KYR125" s="4"/>
      <c r="KYS125" s="4"/>
      <c r="KYT125" s="4"/>
      <c r="KYU125" s="4"/>
      <c r="KYV125" s="4"/>
      <c r="KYW125" s="4"/>
      <c r="KYX125" s="4"/>
      <c r="KYY125" s="4"/>
      <c r="KYZ125" s="4"/>
      <c r="KZA125" s="4"/>
      <c r="KZB125" s="4"/>
      <c r="KZC125" s="4"/>
      <c r="KZD125" s="4"/>
      <c r="KZE125" s="4"/>
      <c r="KZF125" s="4"/>
      <c r="KZG125" s="4"/>
      <c r="KZH125" s="4"/>
      <c r="KZI125" s="4"/>
      <c r="KZJ125" s="4"/>
      <c r="KZK125" s="4"/>
      <c r="KZL125" s="4"/>
      <c r="KZM125" s="4"/>
      <c r="KZN125" s="4"/>
      <c r="KZO125" s="4"/>
      <c r="KZP125" s="4"/>
      <c r="KZQ125" s="4"/>
      <c r="KZR125" s="4"/>
      <c r="KZS125" s="4"/>
      <c r="KZT125" s="4"/>
      <c r="KZU125" s="4"/>
      <c r="KZV125" s="4"/>
      <c r="KZW125" s="4"/>
      <c r="KZX125" s="4"/>
      <c r="KZY125" s="4"/>
      <c r="KZZ125" s="4"/>
      <c r="LAA125" s="4"/>
      <c r="LAB125" s="4"/>
      <c r="LAC125" s="4"/>
      <c r="LAD125" s="4"/>
      <c r="LAE125" s="4"/>
      <c r="LAF125" s="4"/>
      <c r="LAG125" s="4"/>
      <c r="LAH125" s="4"/>
      <c r="LAI125" s="4"/>
      <c r="LAJ125" s="4"/>
      <c r="LAK125" s="4"/>
      <c r="LAL125" s="4"/>
      <c r="LAM125" s="4"/>
      <c r="LAN125" s="4"/>
      <c r="LAO125" s="4"/>
      <c r="LAP125" s="4"/>
      <c r="LAQ125" s="4"/>
      <c r="LAR125" s="4"/>
      <c r="LAS125" s="4"/>
      <c r="LAT125" s="4"/>
      <c r="LAU125" s="4"/>
      <c r="LAV125" s="4"/>
      <c r="LAW125" s="4"/>
      <c r="LAX125" s="4"/>
      <c r="LAY125" s="4"/>
      <c r="LAZ125" s="4"/>
      <c r="LBA125" s="4"/>
      <c r="LBB125" s="4"/>
      <c r="LBC125" s="4"/>
      <c r="LBD125" s="4"/>
      <c r="LBE125" s="4"/>
      <c r="LBF125" s="4"/>
      <c r="LBG125" s="4"/>
      <c r="LBH125" s="4"/>
      <c r="LBI125" s="4"/>
      <c r="LBJ125" s="4"/>
      <c r="LBK125" s="4"/>
      <c r="LBL125" s="4"/>
      <c r="LBM125" s="4"/>
      <c r="LBN125" s="4"/>
      <c r="LBO125" s="4"/>
      <c r="LBP125" s="4"/>
      <c r="LBQ125" s="4"/>
      <c r="LBR125" s="4"/>
      <c r="LBS125" s="4"/>
      <c r="LBT125" s="4"/>
      <c r="LBU125" s="4"/>
      <c r="LBV125" s="4"/>
      <c r="LBW125" s="4"/>
      <c r="LBX125" s="4"/>
      <c r="LBY125" s="4"/>
      <c r="LBZ125" s="4"/>
      <c r="LCA125" s="4"/>
      <c r="LCB125" s="4"/>
      <c r="LCC125" s="4"/>
      <c r="LCD125" s="4"/>
      <c r="LCE125" s="4"/>
      <c r="LCF125" s="4"/>
      <c r="LCG125" s="4"/>
      <c r="LCH125" s="4"/>
      <c r="LCI125" s="4"/>
      <c r="LCJ125" s="4"/>
      <c r="LCK125" s="4"/>
      <c r="LCL125" s="4"/>
      <c r="LCM125" s="4"/>
      <c r="LCN125" s="4"/>
      <c r="LCO125" s="4"/>
      <c r="LCP125" s="4"/>
      <c r="LCQ125" s="4"/>
      <c r="LCR125" s="4"/>
      <c r="LCS125" s="4"/>
      <c r="LCT125" s="4"/>
      <c r="LCU125" s="4"/>
      <c r="LCV125" s="4"/>
      <c r="LCW125" s="4"/>
      <c r="LCX125" s="4"/>
      <c r="LCY125" s="4"/>
      <c r="LCZ125" s="4"/>
      <c r="LDA125" s="4"/>
      <c r="LDB125" s="4"/>
      <c r="LDC125" s="4"/>
      <c r="LDD125" s="4"/>
      <c r="LDE125" s="4"/>
      <c r="LDF125" s="4"/>
      <c r="LDG125" s="4"/>
      <c r="LDH125" s="4"/>
      <c r="LDI125" s="4"/>
      <c r="LDJ125" s="4"/>
      <c r="LDK125" s="4"/>
      <c r="LDL125" s="4"/>
      <c r="LDM125" s="4"/>
      <c r="LDN125" s="4"/>
      <c r="LDO125" s="4"/>
      <c r="LDP125" s="4"/>
      <c r="LDQ125" s="4"/>
      <c r="LDR125" s="4"/>
      <c r="LDS125" s="4"/>
      <c r="LDT125" s="4"/>
      <c r="LDU125" s="4"/>
      <c r="LDV125" s="4"/>
      <c r="LDW125" s="4"/>
      <c r="LDX125" s="4"/>
      <c r="LDY125" s="4"/>
      <c r="LDZ125" s="4"/>
      <c r="LEA125" s="4"/>
      <c r="LEB125" s="4"/>
      <c r="LEC125" s="4"/>
      <c r="LED125" s="4"/>
      <c r="LEE125" s="4"/>
      <c r="LEF125" s="4"/>
      <c r="LEG125" s="4"/>
      <c r="LEH125" s="4"/>
      <c r="LEI125" s="4"/>
      <c r="LEJ125" s="4"/>
      <c r="LEK125" s="4"/>
      <c r="LEL125" s="4"/>
      <c r="LEM125" s="4"/>
      <c r="LEN125" s="4"/>
      <c r="LEO125" s="4"/>
      <c r="LEP125" s="4"/>
      <c r="LEQ125" s="4"/>
      <c r="LER125" s="4"/>
      <c r="LES125" s="4"/>
      <c r="LET125" s="4"/>
      <c r="LEU125" s="4"/>
      <c r="LEV125" s="4"/>
      <c r="LEW125" s="4"/>
      <c r="LEX125" s="4"/>
      <c r="LEY125" s="4"/>
      <c r="LEZ125" s="4"/>
      <c r="LFA125" s="4"/>
      <c r="LFB125" s="4"/>
      <c r="LFC125" s="4"/>
      <c r="LFD125" s="4"/>
      <c r="LFE125" s="4"/>
      <c r="LFF125" s="4"/>
      <c r="LFG125" s="4"/>
      <c r="LFH125" s="4"/>
      <c r="LFI125" s="4"/>
      <c r="LFJ125" s="4"/>
      <c r="LFK125" s="4"/>
      <c r="LFL125" s="4"/>
      <c r="LFM125" s="4"/>
      <c r="LFN125" s="4"/>
      <c r="LFO125" s="4"/>
      <c r="LFP125" s="4"/>
      <c r="LFQ125" s="4"/>
      <c r="LFR125" s="4"/>
      <c r="LFS125" s="4"/>
      <c r="LFT125" s="4"/>
      <c r="LFU125" s="4"/>
      <c r="LFV125" s="4"/>
      <c r="LFW125" s="4"/>
      <c r="LFX125" s="4"/>
      <c r="LFY125" s="4"/>
      <c r="LFZ125" s="4"/>
      <c r="LGA125" s="4"/>
      <c r="LGB125" s="4"/>
      <c r="LGC125" s="4"/>
      <c r="LGD125" s="4"/>
      <c r="LGE125" s="4"/>
      <c r="LGF125" s="4"/>
      <c r="LGG125" s="4"/>
      <c r="LGH125" s="4"/>
      <c r="LGI125" s="4"/>
      <c r="LGJ125" s="4"/>
      <c r="LGK125" s="4"/>
      <c r="LGL125" s="4"/>
      <c r="LGM125" s="4"/>
      <c r="LGN125" s="4"/>
      <c r="LGO125" s="4"/>
      <c r="LGP125" s="4"/>
      <c r="LGQ125" s="4"/>
      <c r="LGR125" s="4"/>
      <c r="LGS125" s="4"/>
      <c r="LGT125" s="4"/>
      <c r="LGU125" s="4"/>
      <c r="LGV125" s="4"/>
      <c r="LGW125" s="4"/>
      <c r="LGX125" s="4"/>
      <c r="LGY125" s="4"/>
      <c r="LGZ125" s="4"/>
      <c r="LHA125" s="4"/>
      <c r="LHB125" s="4"/>
      <c r="LHC125" s="4"/>
      <c r="LHD125" s="4"/>
      <c r="LHE125" s="4"/>
      <c r="LHF125" s="4"/>
      <c r="LHG125" s="4"/>
      <c r="LHH125" s="4"/>
      <c r="LHI125" s="4"/>
      <c r="LHJ125" s="4"/>
      <c r="LHK125" s="4"/>
      <c r="LHL125" s="4"/>
      <c r="LHM125" s="4"/>
      <c r="LHN125" s="4"/>
      <c r="LHO125" s="4"/>
      <c r="LHP125" s="4"/>
      <c r="LHQ125" s="4"/>
      <c r="LHR125" s="4"/>
      <c r="LHS125" s="4"/>
      <c r="LHT125" s="4"/>
      <c r="LHU125" s="4"/>
      <c r="LHV125" s="4"/>
      <c r="LHW125" s="4"/>
      <c r="LHX125" s="4"/>
      <c r="LHY125" s="4"/>
      <c r="LHZ125" s="4"/>
      <c r="LIA125" s="4"/>
      <c r="LIB125" s="4"/>
      <c r="LIC125" s="4"/>
      <c r="LID125" s="4"/>
      <c r="LIE125" s="4"/>
      <c r="LIF125" s="4"/>
      <c r="LIG125" s="4"/>
      <c r="LIH125" s="4"/>
      <c r="LII125" s="4"/>
      <c r="LIJ125" s="4"/>
      <c r="LIK125" s="4"/>
      <c r="LIL125" s="4"/>
      <c r="LIM125" s="4"/>
      <c r="LIN125" s="4"/>
      <c r="LIO125" s="4"/>
      <c r="LIP125" s="4"/>
      <c r="LIQ125" s="4"/>
      <c r="LIR125" s="4"/>
      <c r="LIS125" s="4"/>
      <c r="LIT125" s="4"/>
      <c r="LIU125" s="4"/>
      <c r="LIV125" s="4"/>
      <c r="LIW125" s="4"/>
      <c r="LIX125" s="4"/>
      <c r="LIY125" s="4"/>
      <c r="LIZ125" s="4"/>
      <c r="LJA125" s="4"/>
      <c r="LJB125" s="4"/>
      <c r="LJC125" s="4"/>
      <c r="LJD125" s="4"/>
      <c r="LJE125" s="4"/>
      <c r="LJF125" s="4"/>
      <c r="LJG125" s="4"/>
      <c r="LJH125" s="4"/>
      <c r="LJI125" s="4"/>
      <c r="LJJ125" s="4"/>
      <c r="LJK125" s="4"/>
      <c r="LJL125" s="4"/>
      <c r="LJM125" s="4"/>
      <c r="LJN125" s="4"/>
      <c r="LJO125" s="4"/>
      <c r="LJP125" s="4"/>
      <c r="LJQ125" s="4"/>
      <c r="LJR125" s="4"/>
      <c r="LJS125" s="4"/>
      <c r="LJT125" s="4"/>
      <c r="LJU125" s="4"/>
      <c r="LJV125" s="4"/>
      <c r="LJW125" s="4"/>
      <c r="LJX125" s="4"/>
      <c r="LJY125" s="4"/>
      <c r="LJZ125" s="4"/>
      <c r="LKA125" s="4"/>
      <c r="LKB125" s="4"/>
      <c r="LKC125" s="4"/>
      <c r="LKD125" s="4"/>
      <c r="LKE125" s="4"/>
      <c r="LKF125" s="4"/>
      <c r="LKG125" s="4"/>
      <c r="LKH125" s="4"/>
      <c r="LKI125" s="4"/>
      <c r="LKJ125" s="4"/>
      <c r="LKK125" s="4"/>
      <c r="LKL125" s="4"/>
      <c r="LKM125" s="4"/>
      <c r="LKN125" s="4"/>
      <c r="LKO125" s="4"/>
      <c r="LKP125" s="4"/>
      <c r="LKQ125" s="4"/>
      <c r="LKR125" s="4"/>
      <c r="LKS125" s="4"/>
      <c r="LKT125" s="4"/>
      <c r="LKU125" s="4"/>
      <c r="LKV125" s="4"/>
      <c r="LKW125" s="4"/>
      <c r="LKX125" s="4"/>
      <c r="LKY125" s="4"/>
      <c r="LKZ125" s="4"/>
      <c r="LLA125" s="4"/>
      <c r="LLB125" s="4"/>
      <c r="LLC125" s="4"/>
      <c r="LLD125" s="4"/>
      <c r="LLE125" s="4"/>
      <c r="LLF125" s="4"/>
      <c r="LLG125" s="4"/>
      <c r="LLH125" s="4"/>
      <c r="LLI125" s="4"/>
      <c r="LLJ125" s="4"/>
      <c r="LLK125" s="4"/>
      <c r="LLL125" s="4"/>
      <c r="LLM125" s="4"/>
      <c r="LLN125" s="4"/>
      <c r="LLO125" s="4"/>
      <c r="LLP125" s="4"/>
      <c r="LLQ125" s="4"/>
      <c r="LLR125" s="4"/>
      <c r="LLS125" s="4"/>
      <c r="LLT125" s="4"/>
      <c r="LLU125" s="4"/>
      <c r="LLV125" s="4"/>
      <c r="LLW125" s="4"/>
      <c r="LLX125" s="4"/>
      <c r="LLY125" s="4"/>
      <c r="LLZ125" s="4"/>
      <c r="LMA125" s="4"/>
      <c r="LMB125" s="4"/>
      <c r="LMC125" s="4"/>
      <c r="LMD125" s="4"/>
      <c r="LME125" s="4"/>
      <c r="LMF125" s="4"/>
      <c r="LMG125" s="4"/>
      <c r="LMH125" s="4"/>
      <c r="LMI125" s="4"/>
      <c r="LMJ125" s="4"/>
      <c r="LMK125" s="4"/>
      <c r="LML125" s="4"/>
      <c r="LMM125" s="4"/>
      <c r="LMN125" s="4"/>
      <c r="LMO125" s="4"/>
      <c r="LMP125" s="4"/>
      <c r="LMQ125" s="4"/>
      <c r="LMR125" s="4"/>
      <c r="LMS125" s="4"/>
      <c r="LMT125" s="4"/>
      <c r="LMU125" s="4"/>
      <c r="LMV125" s="4"/>
      <c r="LMW125" s="4"/>
      <c r="LMX125" s="4"/>
      <c r="LMY125" s="4"/>
      <c r="LMZ125" s="4"/>
      <c r="LNA125" s="4"/>
      <c r="LNB125" s="4"/>
      <c r="LNC125" s="4"/>
      <c r="LND125" s="4"/>
      <c r="LNE125" s="4"/>
      <c r="LNF125" s="4"/>
      <c r="LNG125" s="4"/>
      <c r="LNH125" s="4"/>
      <c r="LNI125" s="4"/>
      <c r="LNJ125" s="4"/>
      <c r="LNK125" s="4"/>
      <c r="LNL125" s="4"/>
      <c r="LNM125" s="4"/>
      <c r="LNN125" s="4"/>
      <c r="LNO125" s="4"/>
      <c r="LNP125" s="4"/>
      <c r="LNQ125" s="4"/>
      <c r="LNR125" s="4"/>
      <c r="LNS125" s="4"/>
      <c r="LNT125" s="4"/>
      <c r="LNU125" s="4"/>
      <c r="LNV125" s="4"/>
      <c r="LNW125" s="4"/>
      <c r="LNX125" s="4"/>
      <c r="LNY125" s="4"/>
      <c r="LNZ125" s="4"/>
      <c r="LOA125" s="4"/>
      <c r="LOB125" s="4"/>
      <c r="LOC125" s="4"/>
      <c r="LOD125" s="4"/>
      <c r="LOE125" s="4"/>
      <c r="LOF125" s="4"/>
      <c r="LOG125" s="4"/>
      <c r="LOH125" s="4"/>
      <c r="LOI125" s="4"/>
      <c r="LOJ125" s="4"/>
      <c r="LOK125" s="4"/>
      <c r="LOL125" s="4"/>
      <c r="LOM125" s="4"/>
      <c r="LON125" s="4"/>
      <c r="LOO125" s="4"/>
      <c r="LOP125" s="4"/>
      <c r="LOQ125" s="4"/>
      <c r="LOR125" s="4"/>
      <c r="LOS125" s="4"/>
      <c r="LOT125" s="4"/>
      <c r="LOU125" s="4"/>
      <c r="LOV125" s="4"/>
      <c r="LOW125" s="4"/>
      <c r="LOX125" s="4"/>
      <c r="LOY125" s="4"/>
      <c r="LOZ125" s="4"/>
      <c r="LPA125" s="4"/>
      <c r="LPB125" s="4"/>
      <c r="LPC125" s="4"/>
      <c r="LPD125" s="4"/>
      <c r="LPE125" s="4"/>
      <c r="LPF125" s="4"/>
      <c r="LPG125" s="4"/>
      <c r="LPH125" s="4"/>
      <c r="LPI125" s="4"/>
      <c r="LPJ125" s="4"/>
      <c r="LPK125" s="4"/>
      <c r="LPL125" s="4"/>
      <c r="LPM125" s="4"/>
      <c r="LPN125" s="4"/>
      <c r="LPO125" s="4"/>
      <c r="LPP125" s="4"/>
      <c r="LPQ125" s="4"/>
      <c r="LPR125" s="4"/>
      <c r="LPS125" s="4"/>
      <c r="LPT125" s="4"/>
      <c r="LPU125" s="4"/>
      <c r="LPV125" s="4"/>
      <c r="LPW125" s="4"/>
      <c r="LPX125" s="4"/>
      <c r="LPY125" s="4"/>
      <c r="LPZ125" s="4"/>
      <c r="LQA125" s="4"/>
      <c r="LQB125" s="4"/>
      <c r="LQC125" s="4"/>
      <c r="LQD125" s="4"/>
      <c r="LQE125" s="4"/>
      <c r="LQF125" s="4"/>
      <c r="LQG125" s="4"/>
      <c r="LQH125" s="4"/>
      <c r="LQI125" s="4"/>
      <c r="LQJ125" s="4"/>
      <c r="LQK125" s="4"/>
      <c r="LQL125" s="4"/>
      <c r="LQM125" s="4"/>
      <c r="LQN125" s="4"/>
      <c r="LQO125" s="4"/>
      <c r="LQP125" s="4"/>
      <c r="LQQ125" s="4"/>
      <c r="LQR125" s="4"/>
      <c r="LQS125" s="4"/>
      <c r="LQT125" s="4"/>
      <c r="LQU125" s="4"/>
      <c r="LQV125" s="4"/>
      <c r="LQW125" s="4"/>
      <c r="LQX125" s="4"/>
      <c r="LQY125" s="4"/>
      <c r="LQZ125" s="4"/>
      <c r="LRA125" s="4"/>
      <c r="LRB125" s="4"/>
      <c r="LRC125" s="4"/>
      <c r="LRD125" s="4"/>
      <c r="LRE125" s="4"/>
      <c r="LRF125" s="4"/>
      <c r="LRG125" s="4"/>
      <c r="LRH125" s="4"/>
      <c r="LRI125" s="4"/>
      <c r="LRJ125" s="4"/>
      <c r="LRK125" s="4"/>
      <c r="LRL125" s="4"/>
      <c r="LRM125" s="4"/>
      <c r="LRN125" s="4"/>
      <c r="LRO125" s="4"/>
      <c r="LRP125" s="4"/>
      <c r="LRQ125" s="4"/>
      <c r="LRR125" s="4"/>
      <c r="LRS125" s="4"/>
      <c r="LRT125" s="4"/>
      <c r="LRU125" s="4"/>
      <c r="LRV125" s="4"/>
      <c r="LRW125" s="4"/>
      <c r="LRX125" s="4"/>
      <c r="LRY125" s="4"/>
      <c r="LRZ125" s="4"/>
      <c r="LSA125" s="4"/>
      <c r="LSB125" s="4"/>
      <c r="LSC125" s="4"/>
      <c r="LSD125" s="4"/>
      <c r="LSE125" s="4"/>
      <c r="LSF125" s="4"/>
      <c r="LSG125" s="4"/>
      <c r="LSH125" s="4"/>
      <c r="LSI125" s="4"/>
      <c r="LSJ125" s="4"/>
      <c r="LSK125" s="4"/>
      <c r="LSL125" s="4"/>
      <c r="LSM125" s="4"/>
      <c r="LSN125" s="4"/>
      <c r="LSO125" s="4"/>
      <c r="LSP125" s="4"/>
      <c r="LSQ125" s="4"/>
      <c r="LSR125" s="4"/>
      <c r="LSS125" s="4"/>
      <c r="LST125" s="4"/>
      <c r="LSU125" s="4"/>
      <c r="LSV125" s="4"/>
      <c r="LSW125" s="4"/>
      <c r="LSX125" s="4"/>
      <c r="LSY125" s="4"/>
      <c r="LSZ125" s="4"/>
      <c r="LTA125" s="4"/>
      <c r="LTB125" s="4"/>
      <c r="LTC125" s="4"/>
      <c r="LTD125" s="4"/>
      <c r="LTE125" s="4"/>
      <c r="LTF125" s="4"/>
      <c r="LTG125" s="4"/>
      <c r="LTH125" s="4"/>
      <c r="LTI125" s="4"/>
      <c r="LTJ125" s="4"/>
      <c r="LTK125" s="4"/>
      <c r="LTL125" s="4"/>
      <c r="LTM125" s="4"/>
      <c r="LTN125" s="4"/>
      <c r="LTO125" s="4"/>
      <c r="LTP125" s="4"/>
      <c r="LTQ125" s="4"/>
      <c r="LTR125" s="4"/>
      <c r="LTS125" s="4"/>
      <c r="LTT125" s="4"/>
      <c r="LTU125" s="4"/>
      <c r="LTV125" s="4"/>
      <c r="LTW125" s="4"/>
      <c r="LTX125" s="4"/>
      <c r="LTY125" s="4"/>
      <c r="LTZ125" s="4"/>
      <c r="LUA125" s="4"/>
      <c r="LUB125" s="4"/>
      <c r="LUC125" s="4"/>
      <c r="LUD125" s="4"/>
      <c r="LUE125" s="4"/>
      <c r="LUF125" s="4"/>
      <c r="LUG125" s="4"/>
      <c r="LUH125" s="4"/>
      <c r="LUI125" s="4"/>
      <c r="LUJ125" s="4"/>
      <c r="LUK125" s="4"/>
      <c r="LUL125" s="4"/>
      <c r="LUM125" s="4"/>
      <c r="LUN125" s="4"/>
      <c r="LUO125" s="4"/>
      <c r="LUP125" s="4"/>
      <c r="LUQ125" s="4"/>
      <c r="LUR125" s="4"/>
      <c r="LUS125" s="4"/>
      <c r="LUT125" s="4"/>
      <c r="LUU125" s="4"/>
      <c r="LUV125" s="4"/>
      <c r="LUW125" s="4"/>
      <c r="LUX125" s="4"/>
      <c r="LUY125" s="4"/>
      <c r="LUZ125" s="4"/>
      <c r="LVA125" s="4"/>
      <c r="LVB125" s="4"/>
      <c r="LVC125" s="4"/>
      <c r="LVD125" s="4"/>
      <c r="LVE125" s="4"/>
      <c r="LVF125" s="4"/>
      <c r="LVG125" s="4"/>
      <c r="LVH125" s="4"/>
      <c r="LVI125" s="4"/>
      <c r="LVJ125" s="4"/>
      <c r="LVK125" s="4"/>
      <c r="LVL125" s="4"/>
      <c r="LVM125" s="4"/>
      <c r="LVN125" s="4"/>
      <c r="LVO125" s="4"/>
      <c r="LVP125" s="4"/>
      <c r="LVQ125" s="4"/>
      <c r="LVR125" s="4"/>
      <c r="LVS125" s="4"/>
      <c r="LVT125" s="4"/>
      <c r="LVU125" s="4"/>
      <c r="LVV125" s="4"/>
      <c r="LVW125" s="4"/>
      <c r="LVX125" s="4"/>
      <c r="LVY125" s="4"/>
      <c r="LVZ125" s="4"/>
      <c r="LWA125" s="4"/>
      <c r="LWB125" s="4"/>
      <c r="LWC125" s="4"/>
      <c r="LWD125" s="4"/>
      <c r="LWE125" s="4"/>
      <c r="LWF125" s="4"/>
      <c r="LWG125" s="4"/>
      <c r="LWH125" s="4"/>
      <c r="LWI125" s="4"/>
      <c r="LWJ125" s="4"/>
      <c r="LWK125" s="4"/>
      <c r="LWL125" s="4"/>
      <c r="LWM125" s="4"/>
      <c r="LWN125" s="4"/>
      <c r="LWO125" s="4"/>
      <c r="LWP125" s="4"/>
      <c r="LWQ125" s="4"/>
      <c r="LWR125" s="4"/>
      <c r="LWS125" s="4"/>
      <c r="LWT125" s="4"/>
      <c r="LWU125" s="4"/>
      <c r="LWV125" s="4"/>
      <c r="LWW125" s="4"/>
      <c r="LWX125" s="4"/>
      <c r="LWY125" s="4"/>
      <c r="LWZ125" s="4"/>
      <c r="LXA125" s="4"/>
      <c r="LXB125" s="4"/>
      <c r="LXC125" s="4"/>
      <c r="LXD125" s="4"/>
      <c r="LXE125" s="4"/>
      <c r="LXF125" s="4"/>
      <c r="LXG125" s="4"/>
      <c r="LXH125" s="4"/>
      <c r="LXI125" s="4"/>
      <c r="LXJ125" s="4"/>
      <c r="LXK125" s="4"/>
      <c r="LXL125" s="4"/>
      <c r="LXM125" s="4"/>
      <c r="LXN125" s="4"/>
      <c r="LXO125" s="4"/>
      <c r="LXP125" s="4"/>
      <c r="LXQ125" s="4"/>
      <c r="LXR125" s="4"/>
      <c r="LXS125" s="4"/>
      <c r="LXT125" s="4"/>
      <c r="LXU125" s="4"/>
      <c r="LXV125" s="4"/>
      <c r="LXW125" s="4"/>
      <c r="LXX125" s="4"/>
      <c r="LXY125" s="4"/>
      <c r="LXZ125" s="4"/>
      <c r="LYA125" s="4"/>
      <c r="LYB125" s="4"/>
      <c r="LYC125" s="4"/>
      <c r="LYD125" s="4"/>
      <c r="LYE125" s="4"/>
      <c r="LYF125" s="4"/>
      <c r="LYG125" s="4"/>
      <c r="LYH125" s="4"/>
      <c r="LYI125" s="4"/>
      <c r="LYJ125" s="4"/>
      <c r="LYK125" s="4"/>
      <c r="LYL125" s="4"/>
      <c r="LYM125" s="4"/>
      <c r="LYN125" s="4"/>
      <c r="LYO125" s="4"/>
      <c r="LYP125" s="4"/>
      <c r="LYQ125" s="4"/>
      <c r="LYR125" s="4"/>
      <c r="LYS125" s="4"/>
      <c r="LYT125" s="4"/>
      <c r="LYU125" s="4"/>
      <c r="LYV125" s="4"/>
      <c r="LYW125" s="4"/>
      <c r="LYX125" s="4"/>
      <c r="LYY125" s="4"/>
      <c r="LYZ125" s="4"/>
      <c r="LZA125" s="4"/>
      <c r="LZB125" s="4"/>
      <c r="LZC125" s="4"/>
      <c r="LZD125" s="4"/>
      <c r="LZE125" s="4"/>
      <c r="LZF125" s="4"/>
      <c r="LZG125" s="4"/>
      <c r="LZH125" s="4"/>
      <c r="LZI125" s="4"/>
      <c r="LZJ125" s="4"/>
      <c r="LZK125" s="4"/>
      <c r="LZL125" s="4"/>
      <c r="LZM125" s="4"/>
      <c r="LZN125" s="4"/>
      <c r="LZO125" s="4"/>
      <c r="LZP125" s="4"/>
      <c r="LZQ125" s="4"/>
      <c r="LZR125" s="4"/>
      <c r="LZS125" s="4"/>
      <c r="LZT125" s="4"/>
      <c r="LZU125" s="4"/>
      <c r="LZV125" s="4"/>
      <c r="LZW125" s="4"/>
      <c r="LZX125" s="4"/>
      <c r="LZY125" s="4"/>
      <c r="LZZ125" s="4"/>
      <c r="MAA125" s="4"/>
      <c r="MAB125" s="4"/>
      <c r="MAC125" s="4"/>
      <c r="MAD125" s="4"/>
      <c r="MAE125" s="4"/>
      <c r="MAF125" s="4"/>
      <c r="MAG125" s="4"/>
      <c r="MAH125" s="4"/>
      <c r="MAI125" s="4"/>
      <c r="MAJ125" s="4"/>
      <c r="MAK125" s="4"/>
      <c r="MAL125" s="4"/>
      <c r="MAM125" s="4"/>
      <c r="MAN125" s="4"/>
      <c r="MAO125" s="4"/>
      <c r="MAP125" s="4"/>
      <c r="MAQ125" s="4"/>
      <c r="MAR125" s="4"/>
      <c r="MAS125" s="4"/>
      <c r="MAT125" s="4"/>
      <c r="MAU125" s="4"/>
      <c r="MAV125" s="4"/>
      <c r="MAW125" s="4"/>
      <c r="MAX125" s="4"/>
      <c r="MAY125" s="4"/>
      <c r="MAZ125" s="4"/>
      <c r="MBA125" s="4"/>
      <c r="MBB125" s="4"/>
      <c r="MBC125" s="4"/>
      <c r="MBD125" s="4"/>
      <c r="MBE125" s="4"/>
      <c r="MBF125" s="4"/>
      <c r="MBG125" s="4"/>
      <c r="MBH125" s="4"/>
      <c r="MBI125" s="4"/>
      <c r="MBJ125" s="4"/>
      <c r="MBK125" s="4"/>
      <c r="MBL125" s="4"/>
      <c r="MBM125" s="4"/>
      <c r="MBN125" s="4"/>
      <c r="MBO125" s="4"/>
      <c r="MBP125" s="4"/>
      <c r="MBQ125" s="4"/>
      <c r="MBR125" s="4"/>
      <c r="MBS125" s="4"/>
      <c r="MBT125" s="4"/>
      <c r="MBU125" s="4"/>
      <c r="MBV125" s="4"/>
      <c r="MBW125" s="4"/>
      <c r="MBX125" s="4"/>
      <c r="MBY125" s="4"/>
      <c r="MBZ125" s="4"/>
      <c r="MCA125" s="4"/>
      <c r="MCB125" s="4"/>
      <c r="MCC125" s="4"/>
      <c r="MCD125" s="4"/>
      <c r="MCE125" s="4"/>
      <c r="MCF125" s="4"/>
      <c r="MCG125" s="4"/>
      <c r="MCH125" s="4"/>
      <c r="MCI125" s="4"/>
      <c r="MCJ125" s="4"/>
      <c r="MCK125" s="4"/>
      <c r="MCL125" s="4"/>
      <c r="MCM125" s="4"/>
      <c r="MCN125" s="4"/>
      <c r="MCO125" s="4"/>
      <c r="MCP125" s="4"/>
      <c r="MCQ125" s="4"/>
      <c r="MCR125" s="4"/>
      <c r="MCS125" s="4"/>
      <c r="MCT125" s="4"/>
      <c r="MCU125" s="4"/>
      <c r="MCV125" s="4"/>
      <c r="MCW125" s="4"/>
      <c r="MCX125" s="4"/>
      <c r="MCY125" s="4"/>
      <c r="MCZ125" s="4"/>
      <c r="MDA125" s="4"/>
      <c r="MDB125" s="4"/>
      <c r="MDC125" s="4"/>
      <c r="MDD125" s="4"/>
      <c r="MDE125" s="4"/>
      <c r="MDF125" s="4"/>
      <c r="MDG125" s="4"/>
      <c r="MDH125" s="4"/>
      <c r="MDI125" s="4"/>
      <c r="MDJ125" s="4"/>
      <c r="MDK125" s="4"/>
      <c r="MDL125" s="4"/>
      <c r="MDM125" s="4"/>
      <c r="MDN125" s="4"/>
      <c r="MDO125" s="4"/>
      <c r="MDP125" s="4"/>
      <c r="MDQ125" s="4"/>
      <c r="MDR125" s="4"/>
      <c r="MDS125" s="4"/>
      <c r="MDT125" s="4"/>
      <c r="MDU125" s="4"/>
      <c r="MDV125" s="4"/>
      <c r="MDW125" s="4"/>
      <c r="MDX125" s="4"/>
      <c r="MDY125" s="4"/>
      <c r="MDZ125" s="4"/>
      <c r="MEA125" s="4"/>
      <c r="MEB125" s="4"/>
      <c r="MEC125" s="4"/>
      <c r="MED125" s="4"/>
      <c r="MEE125" s="4"/>
      <c r="MEF125" s="4"/>
      <c r="MEG125" s="4"/>
      <c r="MEH125" s="4"/>
      <c r="MEI125" s="4"/>
      <c r="MEJ125" s="4"/>
      <c r="MEK125" s="4"/>
      <c r="MEL125" s="4"/>
      <c r="MEM125" s="4"/>
      <c r="MEN125" s="4"/>
      <c r="MEO125" s="4"/>
      <c r="MEP125" s="4"/>
      <c r="MEQ125" s="4"/>
      <c r="MER125" s="4"/>
      <c r="MES125" s="4"/>
      <c r="MET125" s="4"/>
      <c r="MEU125" s="4"/>
      <c r="MEV125" s="4"/>
      <c r="MEW125" s="4"/>
      <c r="MEX125" s="4"/>
      <c r="MEY125" s="4"/>
      <c r="MEZ125" s="4"/>
      <c r="MFA125" s="4"/>
      <c r="MFB125" s="4"/>
      <c r="MFC125" s="4"/>
      <c r="MFD125" s="4"/>
      <c r="MFE125" s="4"/>
      <c r="MFF125" s="4"/>
      <c r="MFG125" s="4"/>
      <c r="MFH125" s="4"/>
      <c r="MFI125" s="4"/>
      <c r="MFJ125" s="4"/>
      <c r="MFK125" s="4"/>
      <c r="MFL125" s="4"/>
      <c r="MFM125" s="4"/>
      <c r="MFN125" s="4"/>
      <c r="MFO125" s="4"/>
      <c r="MFP125" s="4"/>
      <c r="MFQ125" s="4"/>
      <c r="MFR125" s="4"/>
      <c r="MFS125" s="4"/>
      <c r="MFT125" s="4"/>
      <c r="MFU125" s="4"/>
      <c r="MFV125" s="4"/>
      <c r="MFW125" s="4"/>
      <c r="MFX125" s="4"/>
      <c r="MFY125" s="4"/>
      <c r="MFZ125" s="4"/>
      <c r="MGA125" s="4"/>
      <c r="MGB125" s="4"/>
      <c r="MGC125" s="4"/>
      <c r="MGD125" s="4"/>
      <c r="MGE125" s="4"/>
      <c r="MGF125" s="4"/>
      <c r="MGG125" s="4"/>
      <c r="MGH125" s="4"/>
      <c r="MGI125" s="4"/>
      <c r="MGJ125" s="4"/>
      <c r="MGK125" s="4"/>
      <c r="MGL125" s="4"/>
      <c r="MGM125" s="4"/>
      <c r="MGN125" s="4"/>
      <c r="MGO125" s="4"/>
      <c r="MGP125" s="4"/>
      <c r="MGQ125" s="4"/>
      <c r="MGR125" s="4"/>
      <c r="MGS125" s="4"/>
      <c r="MGT125" s="4"/>
      <c r="MGU125" s="4"/>
      <c r="MGV125" s="4"/>
      <c r="MGW125" s="4"/>
      <c r="MGX125" s="4"/>
      <c r="MGY125" s="4"/>
      <c r="MGZ125" s="4"/>
      <c r="MHA125" s="4"/>
      <c r="MHB125" s="4"/>
      <c r="MHC125" s="4"/>
      <c r="MHD125" s="4"/>
      <c r="MHE125" s="4"/>
      <c r="MHF125" s="4"/>
      <c r="MHG125" s="4"/>
      <c r="MHH125" s="4"/>
      <c r="MHI125" s="4"/>
      <c r="MHJ125" s="4"/>
      <c r="MHK125" s="4"/>
      <c r="MHL125" s="4"/>
      <c r="MHM125" s="4"/>
      <c r="MHN125" s="4"/>
      <c r="MHO125" s="4"/>
      <c r="MHP125" s="4"/>
      <c r="MHQ125" s="4"/>
      <c r="MHR125" s="4"/>
      <c r="MHS125" s="4"/>
      <c r="MHT125" s="4"/>
      <c r="MHU125" s="4"/>
      <c r="MHV125" s="4"/>
      <c r="MHW125" s="4"/>
      <c r="MHX125" s="4"/>
      <c r="MHY125" s="4"/>
      <c r="MHZ125" s="4"/>
      <c r="MIA125" s="4"/>
      <c r="MIB125" s="4"/>
      <c r="MIC125" s="4"/>
      <c r="MID125" s="4"/>
      <c r="MIE125" s="4"/>
      <c r="MIF125" s="4"/>
      <c r="MIG125" s="4"/>
      <c r="MIH125" s="4"/>
      <c r="MII125" s="4"/>
      <c r="MIJ125" s="4"/>
      <c r="MIK125" s="4"/>
      <c r="MIL125" s="4"/>
      <c r="MIM125" s="4"/>
      <c r="MIN125" s="4"/>
      <c r="MIO125" s="4"/>
      <c r="MIP125" s="4"/>
      <c r="MIQ125" s="4"/>
      <c r="MIR125" s="4"/>
      <c r="MIS125" s="4"/>
      <c r="MIT125" s="4"/>
      <c r="MIU125" s="4"/>
      <c r="MIV125" s="4"/>
      <c r="MIW125" s="4"/>
      <c r="MIX125" s="4"/>
      <c r="MIY125" s="4"/>
      <c r="MIZ125" s="4"/>
      <c r="MJA125" s="4"/>
      <c r="MJB125" s="4"/>
      <c r="MJC125" s="4"/>
      <c r="MJD125" s="4"/>
      <c r="MJE125" s="4"/>
      <c r="MJF125" s="4"/>
      <c r="MJG125" s="4"/>
      <c r="MJH125" s="4"/>
      <c r="MJI125" s="4"/>
      <c r="MJJ125" s="4"/>
      <c r="MJK125" s="4"/>
      <c r="MJL125" s="4"/>
      <c r="MJM125" s="4"/>
      <c r="MJN125" s="4"/>
      <c r="MJO125" s="4"/>
      <c r="MJP125" s="4"/>
      <c r="MJQ125" s="4"/>
      <c r="MJR125" s="4"/>
      <c r="MJS125" s="4"/>
      <c r="MJT125" s="4"/>
      <c r="MJU125" s="4"/>
      <c r="MJV125" s="4"/>
      <c r="MJW125" s="4"/>
      <c r="MJX125" s="4"/>
      <c r="MJY125" s="4"/>
      <c r="MJZ125" s="4"/>
      <c r="MKA125" s="4"/>
      <c r="MKB125" s="4"/>
      <c r="MKC125" s="4"/>
      <c r="MKD125" s="4"/>
      <c r="MKE125" s="4"/>
      <c r="MKF125" s="4"/>
      <c r="MKG125" s="4"/>
      <c r="MKH125" s="4"/>
      <c r="MKI125" s="4"/>
      <c r="MKJ125" s="4"/>
      <c r="MKK125" s="4"/>
      <c r="MKL125" s="4"/>
      <c r="MKM125" s="4"/>
      <c r="MKN125" s="4"/>
      <c r="MKO125" s="4"/>
      <c r="MKP125" s="4"/>
      <c r="MKQ125" s="4"/>
      <c r="MKR125" s="4"/>
      <c r="MKS125" s="4"/>
      <c r="MKT125" s="4"/>
      <c r="MKU125" s="4"/>
      <c r="MKV125" s="4"/>
      <c r="MKW125" s="4"/>
      <c r="MKX125" s="4"/>
      <c r="MKY125" s="4"/>
      <c r="MKZ125" s="4"/>
      <c r="MLA125" s="4"/>
      <c r="MLB125" s="4"/>
      <c r="MLC125" s="4"/>
      <c r="MLD125" s="4"/>
      <c r="MLE125" s="4"/>
      <c r="MLF125" s="4"/>
      <c r="MLG125" s="4"/>
      <c r="MLH125" s="4"/>
      <c r="MLI125" s="4"/>
      <c r="MLJ125" s="4"/>
      <c r="MLK125" s="4"/>
      <c r="MLL125" s="4"/>
      <c r="MLM125" s="4"/>
      <c r="MLN125" s="4"/>
      <c r="MLO125" s="4"/>
      <c r="MLP125" s="4"/>
      <c r="MLQ125" s="4"/>
      <c r="MLR125" s="4"/>
      <c r="MLS125" s="4"/>
      <c r="MLT125" s="4"/>
      <c r="MLU125" s="4"/>
      <c r="MLV125" s="4"/>
      <c r="MLW125" s="4"/>
      <c r="MLX125" s="4"/>
      <c r="MLY125" s="4"/>
      <c r="MLZ125" s="4"/>
      <c r="MMA125" s="4"/>
      <c r="MMB125" s="4"/>
      <c r="MMC125" s="4"/>
      <c r="MMD125" s="4"/>
      <c r="MME125" s="4"/>
      <c r="MMF125" s="4"/>
      <c r="MMG125" s="4"/>
      <c r="MMH125" s="4"/>
      <c r="MMI125" s="4"/>
      <c r="MMJ125" s="4"/>
      <c r="MMK125" s="4"/>
      <c r="MML125" s="4"/>
      <c r="MMM125" s="4"/>
      <c r="MMN125" s="4"/>
      <c r="MMO125" s="4"/>
      <c r="MMP125" s="4"/>
      <c r="MMQ125" s="4"/>
      <c r="MMR125" s="4"/>
      <c r="MMS125" s="4"/>
      <c r="MMT125" s="4"/>
      <c r="MMU125" s="4"/>
      <c r="MMV125" s="4"/>
      <c r="MMW125" s="4"/>
      <c r="MMX125" s="4"/>
      <c r="MMY125" s="4"/>
      <c r="MMZ125" s="4"/>
      <c r="MNA125" s="4"/>
      <c r="MNB125" s="4"/>
      <c r="MNC125" s="4"/>
      <c r="MND125" s="4"/>
      <c r="MNE125" s="4"/>
      <c r="MNF125" s="4"/>
      <c r="MNG125" s="4"/>
      <c r="MNH125" s="4"/>
      <c r="MNI125" s="4"/>
      <c r="MNJ125" s="4"/>
      <c r="MNK125" s="4"/>
      <c r="MNL125" s="4"/>
      <c r="MNM125" s="4"/>
      <c r="MNN125" s="4"/>
      <c r="MNO125" s="4"/>
      <c r="MNP125" s="4"/>
      <c r="MNQ125" s="4"/>
      <c r="MNR125" s="4"/>
      <c r="MNS125" s="4"/>
      <c r="MNT125" s="4"/>
      <c r="MNU125" s="4"/>
      <c r="MNV125" s="4"/>
      <c r="MNW125" s="4"/>
      <c r="MNX125" s="4"/>
      <c r="MNY125" s="4"/>
      <c r="MNZ125" s="4"/>
      <c r="MOA125" s="4"/>
      <c r="MOB125" s="4"/>
      <c r="MOC125" s="4"/>
      <c r="MOD125" s="4"/>
      <c r="MOE125" s="4"/>
      <c r="MOF125" s="4"/>
      <c r="MOG125" s="4"/>
      <c r="MOH125" s="4"/>
      <c r="MOI125" s="4"/>
      <c r="MOJ125" s="4"/>
      <c r="MOK125" s="4"/>
      <c r="MOL125" s="4"/>
      <c r="MOM125" s="4"/>
      <c r="MON125" s="4"/>
      <c r="MOO125" s="4"/>
      <c r="MOP125" s="4"/>
      <c r="MOQ125" s="4"/>
      <c r="MOR125" s="4"/>
      <c r="MOS125" s="4"/>
      <c r="MOT125" s="4"/>
      <c r="MOU125" s="4"/>
      <c r="MOV125" s="4"/>
      <c r="MOW125" s="4"/>
      <c r="MOX125" s="4"/>
      <c r="MOY125" s="4"/>
      <c r="MOZ125" s="4"/>
      <c r="MPA125" s="4"/>
      <c r="MPB125" s="4"/>
      <c r="MPC125" s="4"/>
      <c r="MPD125" s="4"/>
      <c r="MPE125" s="4"/>
      <c r="MPF125" s="4"/>
      <c r="MPG125" s="4"/>
      <c r="MPH125" s="4"/>
      <c r="MPI125" s="4"/>
      <c r="MPJ125" s="4"/>
      <c r="MPK125" s="4"/>
      <c r="MPL125" s="4"/>
      <c r="MPM125" s="4"/>
      <c r="MPN125" s="4"/>
      <c r="MPO125" s="4"/>
      <c r="MPP125" s="4"/>
      <c r="MPQ125" s="4"/>
      <c r="MPR125" s="4"/>
      <c r="MPS125" s="4"/>
      <c r="MPT125" s="4"/>
      <c r="MPU125" s="4"/>
      <c r="MPV125" s="4"/>
      <c r="MPW125" s="4"/>
      <c r="MPX125" s="4"/>
      <c r="MPY125" s="4"/>
      <c r="MPZ125" s="4"/>
      <c r="MQA125" s="4"/>
      <c r="MQB125" s="4"/>
      <c r="MQC125" s="4"/>
      <c r="MQD125" s="4"/>
      <c r="MQE125" s="4"/>
      <c r="MQF125" s="4"/>
      <c r="MQG125" s="4"/>
      <c r="MQH125" s="4"/>
      <c r="MQI125" s="4"/>
      <c r="MQJ125" s="4"/>
      <c r="MQK125" s="4"/>
      <c r="MQL125" s="4"/>
      <c r="MQM125" s="4"/>
      <c r="MQN125" s="4"/>
      <c r="MQO125" s="4"/>
      <c r="MQP125" s="4"/>
      <c r="MQQ125" s="4"/>
      <c r="MQR125" s="4"/>
      <c r="MQS125" s="4"/>
      <c r="MQT125" s="4"/>
      <c r="MQU125" s="4"/>
      <c r="MQV125" s="4"/>
      <c r="MQW125" s="4"/>
      <c r="MQX125" s="4"/>
      <c r="MQY125" s="4"/>
      <c r="MQZ125" s="4"/>
      <c r="MRA125" s="4"/>
      <c r="MRB125" s="4"/>
      <c r="MRC125" s="4"/>
      <c r="MRD125" s="4"/>
      <c r="MRE125" s="4"/>
      <c r="MRF125" s="4"/>
      <c r="MRG125" s="4"/>
      <c r="MRH125" s="4"/>
      <c r="MRI125" s="4"/>
      <c r="MRJ125" s="4"/>
      <c r="MRK125" s="4"/>
      <c r="MRL125" s="4"/>
      <c r="MRM125" s="4"/>
      <c r="MRN125" s="4"/>
      <c r="MRO125" s="4"/>
      <c r="MRP125" s="4"/>
      <c r="MRQ125" s="4"/>
      <c r="MRR125" s="4"/>
      <c r="MRS125" s="4"/>
      <c r="MRT125" s="4"/>
      <c r="MRU125" s="4"/>
      <c r="MRV125" s="4"/>
      <c r="MRW125" s="4"/>
      <c r="MRX125" s="4"/>
      <c r="MRY125" s="4"/>
      <c r="MRZ125" s="4"/>
      <c r="MSA125" s="4"/>
      <c r="MSB125" s="4"/>
      <c r="MSC125" s="4"/>
      <c r="MSD125" s="4"/>
      <c r="MSE125" s="4"/>
      <c r="MSF125" s="4"/>
      <c r="MSG125" s="4"/>
      <c r="MSH125" s="4"/>
      <c r="MSI125" s="4"/>
      <c r="MSJ125" s="4"/>
      <c r="MSK125" s="4"/>
      <c r="MSL125" s="4"/>
      <c r="MSM125" s="4"/>
      <c r="MSN125" s="4"/>
      <c r="MSO125" s="4"/>
      <c r="MSP125" s="4"/>
      <c r="MSQ125" s="4"/>
      <c r="MSR125" s="4"/>
      <c r="MSS125" s="4"/>
      <c r="MST125" s="4"/>
      <c r="MSU125" s="4"/>
      <c r="MSV125" s="4"/>
      <c r="MSW125" s="4"/>
      <c r="MSX125" s="4"/>
      <c r="MSY125" s="4"/>
      <c r="MSZ125" s="4"/>
      <c r="MTA125" s="4"/>
      <c r="MTB125" s="4"/>
      <c r="MTC125" s="4"/>
      <c r="MTD125" s="4"/>
      <c r="MTE125" s="4"/>
      <c r="MTF125" s="4"/>
      <c r="MTG125" s="4"/>
      <c r="MTH125" s="4"/>
      <c r="MTI125" s="4"/>
      <c r="MTJ125" s="4"/>
      <c r="MTK125" s="4"/>
      <c r="MTL125" s="4"/>
      <c r="MTM125" s="4"/>
      <c r="MTN125" s="4"/>
      <c r="MTO125" s="4"/>
      <c r="MTP125" s="4"/>
      <c r="MTQ125" s="4"/>
      <c r="MTR125" s="4"/>
      <c r="MTS125" s="4"/>
      <c r="MTT125" s="4"/>
      <c r="MTU125" s="4"/>
      <c r="MTV125" s="4"/>
      <c r="MTW125" s="4"/>
      <c r="MTX125" s="4"/>
      <c r="MTY125" s="4"/>
      <c r="MTZ125" s="4"/>
      <c r="MUA125" s="4"/>
      <c r="MUB125" s="4"/>
      <c r="MUC125" s="4"/>
      <c r="MUD125" s="4"/>
      <c r="MUE125" s="4"/>
      <c r="MUF125" s="4"/>
      <c r="MUG125" s="4"/>
      <c r="MUH125" s="4"/>
      <c r="MUI125" s="4"/>
      <c r="MUJ125" s="4"/>
      <c r="MUK125" s="4"/>
      <c r="MUL125" s="4"/>
      <c r="MUM125" s="4"/>
      <c r="MUN125" s="4"/>
      <c r="MUO125" s="4"/>
      <c r="MUP125" s="4"/>
      <c r="MUQ125" s="4"/>
      <c r="MUR125" s="4"/>
      <c r="MUS125" s="4"/>
      <c r="MUT125" s="4"/>
      <c r="MUU125" s="4"/>
      <c r="MUV125" s="4"/>
      <c r="MUW125" s="4"/>
      <c r="MUX125" s="4"/>
      <c r="MUY125" s="4"/>
      <c r="MUZ125" s="4"/>
      <c r="MVA125" s="4"/>
      <c r="MVB125" s="4"/>
      <c r="MVC125" s="4"/>
      <c r="MVD125" s="4"/>
      <c r="MVE125" s="4"/>
      <c r="MVF125" s="4"/>
      <c r="MVG125" s="4"/>
      <c r="MVH125" s="4"/>
      <c r="MVI125" s="4"/>
      <c r="MVJ125" s="4"/>
      <c r="MVK125" s="4"/>
      <c r="MVL125" s="4"/>
      <c r="MVM125" s="4"/>
      <c r="MVN125" s="4"/>
      <c r="MVO125" s="4"/>
      <c r="MVP125" s="4"/>
      <c r="MVQ125" s="4"/>
      <c r="MVR125" s="4"/>
      <c r="MVS125" s="4"/>
      <c r="MVT125" s="4"/>
      <c r="MVU125" s="4"/>
      <c r="MVV125" s="4"/>
      <c r="MVW125" s="4"/>
      <c r="MVX125" s="4"/>
      <c r="MVY125" s="4"/>
      <c r="MVZ125" s="4"/>
      <c r="MWA125" s="4"/>
      <c r="MWB125" s="4"/>
      <c r="MWC125" s="4"/>
      <c r="MWD125" s="4"/>
      <c r="MWE125" s="4"/>
      <c r="MWF125" s="4"/>
      <c r="MWG125" s="4"/>
      <c r="MWH125" s="4"/>
      <c r="MWI125" s="4"/>
      <c r="MWJ125" s="4"/>
      <c r="MWK125" s="4"/>
      <c r="MWL125" s="4"/>
      <c r="MWM125" s="4"/>
      <c r="MWN125" s="4"/>
      <c r="MWO125" s="4"/>
      <c r="MWP125" s="4"/>
      <c r="MWQ125" s="4"/>
      <c r="MWR125" s="4"/>
      <c r="MWS125" s="4"/>
      <c r="MWT125" s="4"/>
      <c r="MWU125" s="4"/>
      <c r="MWV125" s="4"/>
      <c r="MWW125" s="4"/>
      <c r="MWX125" s="4"/>
      <c r="MWY125" s="4"/>
      <c r="MWZ125" s="4"/>
      <c r="MXA125" s="4"/>
      <c r="MXB125" s="4"/>
      <c r="MXC125" s="4"/>
      <c r="MXD125" s="4"/>
      <c r="MXE125" s="4"/>
      <c r="MXF125" s="4"/>
      <c r="MXG125" s="4"/>
      <c r="MXH125" s="4"/>
      <c r="MXI125" s="4"/>
      <c r="MXJ125" s="4"/>
      <c r="MXK125" s="4"/>
      <c r="MXL125" s="4"/>
      <c r="MXM125" s="4"/>
      <c r="MXN125" s="4"/>
      <c r="MXO125" s="4"/>
      <c r="MXP125" s="4"/>
      <c r="MXQ125" s="4"/>
      <c r="MXR125" s="4"/>
      <c r="MXS125" s="4"/>
      <c r="MXT125" s="4"/>
      <c r="MXU125" s="4"/>
      <c r="MXV125" s="4"/>
      <c r="MXW125" s="4"/>
      <c r="MXX125" s="4"/>
      <c r="MXY125" s="4"/>
      <c r="MXZ125" s="4"/>
      <c r="MYA125" s="4"/>
      <c r="MYB125" s="4"/>
      <c r="MYC125" s="4"/>
      <c r="MYD125" s="4"/>
      <c r="MYE125" s="4"/>
      <c r="MYF125" s="4"/>
      <c r="MYG125" s="4"/>
      <c r="MYH125" s="4"/>
      <c r="MYI125" s="4"/>
      <c r="MYJ125" s="4"/>
      <c r="MYK125" s="4"/>
      <c r="MYL125" s="4"/>
      <c r="MYM125" s="4"/>
      <c r="MYN125" s="4"/>
      <c r="MYO125" s="4"/>
      <c r="MYP125" s="4"/>
      <c r="MYQ125" s="4"/>
      <c r="MYR125" s="4"/>
      <c r="MYS125" s="4"/>
      <c r="MYT125" s="4"/>
      <c r="MYU125" s="4"/>
      <c r="MYV125" s="4"/>
      <c r="MYW125" s="4"/>
      <c r="MYX125" s="4"/>
      <c r="MYY125" s="4"/>
      <c r="MYZ125" s="4"/>
      <c r="MZA125" s="4"/>
      <c r="MZB125" s="4"/>
      <c r="MZC125" s="4"/>
      <c r="MZD125" s="4"/>
      <c r="MZE125" s="4"/>
      <c r="MZF125" s="4"/>
      <c r="MZG125" s="4"/>
      <c r="MZH125" s="4"/>
      <c r="MZI125" s="4"/>
      <c r="MZJ125" s="4"/>
      <c r="MZK125" s="4"/>
      <c r="MZL125" s="4"/>
      <c r="MZM125" s="4"/>
      <c r="MZN125" s="4"/>
      <c r="MZO125" s="4"/>
      <c r="MZP125" s="4"/>
      <c r="MZQ125" s="4"/>
      <c r="MZR125" s="4"/>
      <c r="MZS125" s="4"/>
      <c r="MZT125" s="4"/>
      <c r="MZU125" s="4"/>
      <c r="MZV125" s="4"/>
      <c r="MZW125" s="4"/>
      <c r="MZX125" s="4"/>
      <c r="MZY125" s="4"/>
      <c r="MZZ125" s="4"/>
      <c r="NAA125" s="4"/>
      <c r="NAB125" s="4"/>
      <c r="NAC125" s="4"/>
      <c r="NAD125" s="4"/>
      <c r="NAE125" s="4"/>
      <c r="NAF125" s="4"/>
      <c r="NAG125" s="4"/>
      <c r="NAH125" s="4"/>
      <c r="NAI125" s="4"/>
      <c r="NAJ125" s="4"/>
      <c r="NAK125" s="4"/>
      <c r="NAL125" s="4"/>
      <c r="NAM125" s="4"/>
      <c r="NAN125" s="4"/>
      <c r="NAO125" s="4"/>
      <c r="NAP125" s="4"/>
      <c r="NAQ125" s="4"/>
      <c r="NAR125" s="4"/>
      <c r="NAS125" s="4"/>
      <c r="NAT125" s="4"/>
      <c r="NAU125" s="4"/>
      <c r="NAV125" s="4"/>
      <c r="NAW125" s="4"/>
      <c r="NAX125" s="4"/>
      <c r="NAY125" s="4"/>
      <c r="NAZ125" s="4"/>
      <c r="NBA125" s="4"/>
      <c r="NBB125" s="4"/>
      <c r="NBC125" s="4"/>
      <c r="NBD125" s="4"/>
      <c r="NBE125" s="4"/>
      <c r="NBF125" s="4"/>
      <c r="NBG125" s="4"/>
      <c r="NBH125" s="4"/>
      <c r="NBI125" s="4"/>
      <c r="NBJ125" s="4"/>
      <c r="NBK125" s="4"/>
      <c r="NBL125" s="4"/>
      <c r="NBM125" s="4"/>
      <c r="NBN125" s="4"/>
      <c r="NBO125" s="4"/>
      <c r="NBP125" s="4"/>
      <c r="NBQ125" s="4"/>
      <c r="NBR125" s="4"/>
      <c r="NBS125" s="4"/>
      <c r="NBT125" s="4"/>
      <c r="NBU125" s="4"/>
      <c r="NBV125" s="4"/>
      <c r="NBW125" s="4"/>
      <c r="NBX125" s="4"/>
      <c r="NBY125" s="4"/>
      <c r="NBZ125" s="4"/>
      <c r="NCA125" s="4"/>
      <c r="NCB125" s="4"/>
      <c r="NCC125" s="4"/>
      <c r="NCD125" s="4"/>
      <c r="NCE125" s="4"/>
      <c r="NCF125" s="4"/>
      <c r="NCG125" s="4"/>
      <c r="NCH125" s="4"/>
      <c r="NCI125" s="4"/>
      <c r="NCJ125" s="4"/>
      <c r="NCK125" s="4"/>
      <c r="NCL125" s="4"/>
      <c r="NCM125" s="4"/>
      <c r="NCN125" s="4"/>
      <c r="NCO125" s="4"/>
      <c r="NCP125" s="4"/>
      <c r="NCQ125" s="4"/>
      <c r="NCR125" s="4"/>
      <c r="NCS125" s="4"/>
      <c r="NCT125" s="4"/>
      <c r="NCU125" s="4"/>
      <c r="NCV125" s="4"/>
      <c r="NCW125" s="4"/>
      <c r="NCX125" s="4"/>
      <c r="NCY125" s="4"/>
      <c r="NCZ125" s="4"/>
      <c r="NDA125" s="4"/>
      <c r="NDB125" s="4"/>
      <c r="NDC125" s="4"/>
      <c r="NDD125" s="4"/>
      <c r="NDE125" s="4"/>
      <c r="NDF125" s="4"/>
      <c r="NDG125" s="4"/>
      <c r="NDH125" s="4"/>
      <c r="NDI125" s="4"/>
      <c r="NDJ125" s="4"/>
      <c r="NDK125" s="4"/>
      <c r="NDL125" s="4"/>
      <c r="NDM125" s="4"/>
      <c r="NDN125" s="4"/>
      <c r="NDO125" s="4"/>
      <c r="NDP125" s="4"/>
      <c r="NDQ125" s="4"/>
      <c r="NDR125" s="4"/>
      <c r="NDS125" s="4"/>
      <c r="NDT125" s="4"/>
      <c r="NDU125" s="4"/>
      <c r="NDV125" s="4"/>
      <c r="NDW125" s="4"/>
      <c r="NDX125" s="4"/>
      <c r="NDY125" s="4"/>
      <c r="NDZ125" s="4"/>
      <c r="NEA125" s="4"/>
      <c r="NEB125" s="4"/>
      <c r="NEC125" s="4"/>
      <c r="NED125" s="4"/>
      <c r="NEE125" s="4"/>
      <c r="NEF125" s="4"/>
      <c r="NEG125" s="4"/>
      <c r="NEH125" s="4"/>
      <c r="NEI125" s="4"/>
      <c r="NEJ125" s="4"/>
      <c r="NEK125" s="4"/>
      <c r="NEL125" s="4"/>
      <c r="NEM125" s="4"/>
      <c r="NEN125" s="4"/>
      <c r="NEO125" s="4"/>
      <c r="NEP125" s="4"/>
      <c r="NEQ125" s="4"/>
      <c r="NER125" s="4"/>
      <c r="NES125" s="4"/>
      <c r="NET125" s="4"/>
      <c r="NEU125" s="4"/>
      <c r="NEV125" s="4"/>
      <c r="NEW125" s="4"/>
      <c r="NEX125" s="4"/>
      <c r="NEY125" s="4"/>
      <c r="NEZ125" s="4"/>
      <c r="NFA125" s="4"/>
      <c r="NFB125" s="4"/>
      <c r="NFC125" s="4"/>
      <c r="NFD125" s="4"/>
      <c r="NFE125" s="4"/>
      <c r="NFF125" s="4"/>
      <c r="NFG125" s="4"/>
      <c r="NFH125" s="4"/>
      <c r="NFI125" s="4"/>
      <c r="NFJ125" s="4"/>
      <c r="NFK125" s="4"/>
      <c r="NFL125" s="4"/>
      <c r="NFM125" s="4"/>
      <c r="NFN125" s="4"/>
      <c r="NFO125" s="4"/>
      <c r="NFP125" s="4"/>
      <c r="NFQ125" s="4"/>
      <c r="NFR125" s="4"/>
      <c r="NFS125" s="4"/>
      <c r="NFT125" s="4"/>
      <c r="NFU125" s="4"/>
      <c r="NFV125" s="4"/>
      <c r="NFW125" s="4"/>
      <c r="NFX125" s="4"/>
      <c r="NFY125" s="4"/>
      <c r="NFZ125" s="4"/>
      <c r="NGA125" s="4"/>
      <c r="NGB125" s="4"/>
      <c r="NGC125" s="4"/>
      <c r="NGD125" s="4"/>
      <c r="NGE125" s="4"/>
      <c r="NGF125" s="4"/>
      <c r="NGG125" s="4"/>
      <c r="NGH125" s="4"/>
      <c r="NGI125" s="4"/>
      <c r="NGJ125" s="4"/>
      <c r="NGK125" s="4"/>
      <c r="NGL125" s="4"/>
      <c r="NGM125" s="4"/>
      <c r="NGN125" s="4"/>
      <c r="NGO125" s="4"/>
      <c r="NGP125" s="4"/>
      <c r="NGQ125" s="4"/>
      <c r="NGR125" s="4"/>
      <c r="NGS125" s="4"/>
      <c r="NGT125" s="4"/>
      <c r="NGU125" s="4"/>
      <c r="NGV125" s="4"/>
      <c r="NGW125" s="4"/>
      <c r="NGX125" s="4"/>
      <c r="NGY125" s="4"/>
      <c r="NGZ125" s="4"/>
      <c r="NHA125" s="4"/>
      <c r="NHB125" s="4"/>
      <c r="NHC125" s="4"/>
      <c r="NHD125" s="4"/>
      <c r="NHE125" s="4"/>
      <c r="NHF125" s="4"/>
      <c r="NHG125" s="4"/>
      <c r="NHH125" s="4"/>
      <c r="NHI125" s="4"/>
      <c r="NHJ125" s="4"/>
      <c r="NHK125" s="4"/>
      <c r="NHL125" s="4"/>
      <c r="NHM125" s="4"/>
      <c r="NHN125" s="4"/>
      <c r="NHO125" s="4"/>
      <c r="NHP125" s="4"/>
      <c r="NHQ125" s="4"/>
      <c r="NHR125" s="4"/>
      <c r="NHS125" s="4"/>
      <c r="NHT125" s="4"/>
      <c r="NHU125" s="4"/>
      <c r="NHV125" s="4"/>
      <c r="NHW125" s="4"/>
      <c r="NHX125" s="4"/>
      <c r="NHY125" s="4"/>
      <c r="NHZ125" s="4"/>
      <c r="NIA125" s="4"/>
      <c r="NIB125" s="4"/>
      <c r="NIC125" s="4"/>
      <c r="NID125" s="4"/>
      <c r="NIE125" s="4"/>
      <c r="NIF125" s="4"/>
      <c r="NIG125" s="4"/>
      <c r="NIH125" s="4"/>
      <c r="NII125" s="4"/>
      <c r="NIJ125" s="4"/>
      <c r="NIK125" s="4"/>
      <c r="NIL125" s="4"/>
      <c r="NIM125" s="4"/>
      <c r="NIN125" s="4"/>
      <c r="NIO125" s="4"/>
      <c r="NIP125" s="4"/>
      <c r="NIQ125" s="4"/>
      <c r="NIR125" s="4"/>
      <c r="NIS125" s="4"/>
      <c r="NIT125" s="4"/>
      <c r="NIU125" s="4"/>
      <c r="NIV125" s="4"/>
      <c r="NIW125" s="4"/>
      <c r="NIX125" s="4"/>
      <c r="NIY125" s="4"/>
      <c r="NIZ125" s="4"/>
      <c r="NJA125" s="4"/>
      <c r="NJB125" s="4"/>
      <c r="NJC125" s="4"/>
      <c r="NJD125" s="4"/>
      <c r="NJE125" s="4"/>
      <c r="NJF125" s="4"/>
      <c r="NJG125" s="4"/>
      <c r="NJH125" s="4"/>
      <c r="NJI125" s="4"/>
      <c r="NJJ125" s="4"/>
      <c r="NJK125" s="4"/>
      <c r="NJL125" s="4"/>
      <c r="NJM125" s="4"/>
      <c r="NJN125" s="4"/>
      <c r="NJO125" s="4"/>
      <c r="NJP125" s="4"/>
      <c r="NJQ125" s="4"/>
      <c r="NJR125" s="4"/>
      <c r="NJS125" s="4"/>
      <c r="NJT125" s="4"/>
      <c r="NJU125" s="4"/>
      <c r="NJV125" s="4"/>
      <c r="NJW125" s="4"/>
      <c r="NJX125" s="4"/>
      <c r="NJY125" s="4"/>
      <c r="NJZ125" s="4"/>
      <c r="NKA125" s="4"/>
      <c r="NKB125" s="4"/>
      <c r="NKC125" s="4"/>
      <c r="NKD125" s="4"/>
      <c r="NKE125" s="4"/>
      <c r="NKF125" s="4"/>
      <c r="NKG125" s="4"/>
      <c r="NKH125" s="4"/>
      <c r="NKI125" s="4"/>
      <c r="NKJ125" s="4"/>
      <c r="NKK125" s="4"/>
      <c r="NKL125" s="4"/>
      <c r="NKM125" s="4"/>
      <c r="NKN125" s="4"/>
      <c r="NKO125" s="4"/>
      <c r="NKP125" s="4"/>
      <c r="NKQ125" s="4"/>
      <c r="NKR125" s="4"/>
      <c r="NKS125" s="4"/>
      <c r="NKT125" s="4"/>
      <c r="NKU125" s="4"/>
      <c r="NKV125" s="4"/>
      <c r="NKW125" s="4"/>
      <c r="NKX125" s="4"/>
      <c r="NKY125" s="4"/>
      <c r="NKZ125" s="4"/>
      <c r="NLA125" s="4"/>
      <c r="NLB125" s="4"/>
      <c r="NLC125" s="4"/>
      <c r="NLD125" s="4"/>
      <c r="NLE125" s="4"/>
      <c r="NLF125" s="4"/>
      <c r="NLG125" s="4"/>
      <c r="NLH125" s="4"/>
      <c r="NLI125" s="4"/>
      <c r="NLJ125" s="4"/>
      <c r="NLK125" s="4"/>
      <c r="NLL125" s="4"/>
      <c r="NLM125" s="4"/>
      <c r="NLN125" s="4"/>
      <c r="NLO125" s="4"/>
      <c r="NLP125" s="4"/>
      <c r="NLQ125" s="4"/>
      <c r="NLR125" s="4"/>
      <c r="NLS125" s="4"/>
      <c r="NLT125" s="4"/>
      <c r="NLU125" s="4"/>
      <c r="NLV125" s="4"/>
      <c r="NLW125" s="4"/>
      <c r="NLX125" s="4"/>
      <c r="NLY125" s="4"/>
      <c r="NLZ125" s="4"/>
      <c r="NMA125" s="4"/>
      <c r="NMB125" s="4"/>
      <c r="NMC125" s="4"/>
      <c r="NMD125" s="4"/>
      <c r="NME125" s="4"/>
      <c r="NMF125" s="4"/>
      <c r="NMG125" s="4"/>
      <c r="NMH125" s="4"/>
      <c r="NMI125" s="4"/>
      <c r="NMJ125" s="4"/>
      <c r="NMK125" s="4"/>
      <c r="NML125" s="4"/>
      <c r="NMM125" s="4"/>
      <c r="NMN125" s="4"/>
      <c r="NMO125" s="4"/>
      <c r="NMP125" s="4"/>
      <c r="NMQ125" s="4"/>
      <c r="NMR125" s="4"/>
      <c r="NMS125" s="4"/>
      <c r="NMT125" s="4"/>
      <c r="NMU125" s="4"/>
      <c r="NMV125" s="4"/>
      <c r="NMW125" s="4"/>
      <c r="NMX125" s="4"/>
      <c r="NMY125" s="4"/>
      <c r="NMZ125" s="4"/>
      <c r="NNA125" s="4"/>
      <c r="NNB125" s="4"/>
      <c r="NNC125" s="4"/>
      <c r="NND125" s="4"/>
      <c r="NNE125" s="4"/>
      <c r="NNF125" s="4"/>
      <c r="NNG125" s="4"/>
      <c r="NNH125" s="4"/>
      <c r="NNI125" s="4"/>
      <c r="NNJ125" s="4"/>
      <c r="NNK125" s="4"/>
      <c r="NNL125" s="4"/>
      <c r="NNM125" s="4"/>
      <c r="NNN125" s="4"/>
      <c r="NNO125" s="4"/>
      <c r="NNP125" s="4"/>
      <c r="NNQ125" s="4"/>
      <c r="NNR125" s="4"/>
      <c r="NNS125" s="4"/>
      <c r="NNT125" s="4"/>
      <c r="NNU125" s="4"/>
      <c r="NNV125" s="4"/>
      <c r="NNW125" s="4"/>
      <c r="NNX125" s="4"/>
      <c r="NNY125" s="4"/>
      <c r="NNZ125" s="4"/>
      <c r="NOA125" s="4"/>
      <c r="NOB125" s="4"/>
      <c r="NOC125" s="4"/>
      <c r="NOD125" s="4"/>
      <c r="NOE125" s="4"/>
      <c r="NOF125" s="4"/>
      <c r="NOG125" s="4"/>
      <c r="NOH125" s="4"/>
      <c r="NOI125" s="4"/>
      <c r="NOJ125" s="4"/>
      <c r="NOK125" s="4"/>
      <c r="NOL125" s="4"/>
      <c r="NOM125" s="4"/>
      <c r="NON125" s="4"/>
      <c r="NOO125" s="4"/>
      <c r="NOP125" s="4"/>
      <c r="NOQ125" s="4"/>
      <c r="NOR125" s="4"/>
      <c r="NOS125" s="4"/>
      <c r="NOT125" s="4"/>
      <c r="NOU125" s="4"/>
      <c r="NOV125" s="4"/>
      <c r="NOW125" s="4"/>
      <c r="NOX125" s="4"/>
      <c r="NOY125" s="4"/>
      <c r="NOZ125" s="4"/>
      <c r="NPA125" s="4"/>
      <c r="NPB125" s="4"/>
      <c r="NPC125" s="4"/>
      <c r="NPD125" s="4"/>
      <c r="NPE125" s="4"/>
      <c r="NPF125" s="4"/>
      <c r="NPG125" s="4"/>
      <c r="NPH125" s="4"/>
      <c r="NPI125" s="4"/>
      <c r="NPJ125" s="4"/>
      <c r="NPK125" s="4"/>
      <c r="NPL125" s="4"/>
      <c r="NPM125" s="4"/>
      <c r="NPN125" s="4"/>
      <c r="NPO125" s="4"/>
      <c r="NPP125" s="4"/>
      <c r="NPQ125" s="4"/>
      <c r="NPR125" s="4"/>
      <c r="NPS125" s="4"/>
      <c r="NPT125" s="4"/>
      <c r="NPU125" s="4"/>
      <c r="NPV125" s="4"/>
      <c r="NPW125" s="4"/>
      <c r="NPX125" s="4"/>
      <c r="NPY125" s="4"/>
      <c r="NPZ125" s="4"/>
      <c r="NQA125" s="4"/>
      <c r="NQB125" s="4"/>
      <c r="NQC125" s="4"/>
      <c r="NQD125" s="4"/>
      <c r="NQE125" s="4"/>
      <c r="NQF125" s="4"/>
      <c r="NQG125" s="4"/>
      <c r="NQH125" s="4"/>
      <c r="NQI125" s="4"/>
      <c r="NQJ125" s="4"/>
      <c r="NQK125" s="4"/>
      <c r="NQL125" s="4"/>
      <c r="NQM125" s="4"/>
      <c r="NQN125" s="4"/>
      <c r="NQO125" s="4"/>
      <c r="NQP125" s="4"/>
      <c r="NQQ125" s="4"/>
      <c r="NQR125" s="4"/>
      <c r="NQS125" s="4"/>
      <c r="NQT125" s="4"/>
      <c r="NQU125" s="4"/>
      <c r="NQV125" s="4"/>
      <c r="NQW125" s="4"/>
      <c r="NQX125" s="4"/>
      <c r="NQY125" s="4"/>
      <c r="NQZ125" s="4"/>
      <c r="NRA125" s="4"/>
      <c r="NRB125" s="4"/>
      <c r="NRC125" s="4"/>
      <c r="NRD125" s="4"/>
      <c r="NRE125" s="4"/>
      <c r="NRF125" s="4"/>
      <c r="NRG125" s="4"/>
      <c r="NRH125" s="4"/>
      <c r="NRI125" s="4"/>
      <c r="NRJ125" s="4"/>
      <c r="NRK125" s="4"/>
      <c r="NRL125" s="4"/>
      <c r="NRM125" s="4"/>
      <c r="NRN125" s="4"/>
      <c r="NRO125" s="4"/>
      <c r="NRP125" s="4"/>
      <c r="NRQ125" s="4"/>
      <c r="NRR125" s="4"/>
      <c r="NRS125" s="4"/>
      <c r="NRT125" s="4"/>
      <c r="NRU125" s="4"/>
      <c r="NRV125" s="4"/>
      <c r="NRW125" s="4"/>
      <c r="NRX125" s="4"/>
      <c r="NRY125" s="4"/>
      <c r="NRZ125" s="4"/>
      <c r="NSA125" s="4"/>
      <c r="NSB125" s="4"/>
      <c r="NSC125" s="4"/>
      <c r="NSD125" s="4"/>
      <c r="NSE125" s="4"/>
      <c r="NSF125" s="4"/>
      <c r="NSG125" s="4"/>
      <c r="NSH125" s="4"/>
      <c r="NSI125" s="4"/>
      <c r="NSJ125" s="4"/>
      <c r="NSK125" s="4"/>
      <c r="NSL125" s="4"/>
      <c r="NSM125" s="4"/>
      <c r="NSN125" s="4"/>
      <c r="NSO125" s="4"/>
      <c r="NSP125" s="4"/>
      <c r="NSQ125" s="4"/>
      <c r="NSR125" s="4"/>
      <c r="NSS125" s="4"/>
      <c r="NST125" s="4"/>
      <c r="NSU125" s="4"/>
      <c r="NSV125" s="4"/>
      <c r="NSW125" s="4"/>
      <c r="NSX125" s="4"/>
      <c r="NSY125" s="4"/>
      <c r="NSZ125" s="4"/>
      <c r="NTA125" s="4"/>
      <c r="NTB125" s="4"/>
      <c r="NTC125" s="4"/>
      <c r="NTD125" s="4"/>
      <c r="NTE125" s="4"/>
      <c r="NTF125" s="4"/>
      <c r="NTG125" s="4"/>
      <c r="NTH125" s="4"/>
      <c r="NTI125" s="4"/>
      <c r="NTJ125" s="4"/>
      <c r="NTK125" s="4"/>
      <c r="NTL125" s="4"/>
      <c r="NTM125" s="4"/>
      <c r="NTN125" s="4"/>
      <c r="NTO125" s="4"/>
      <c r="NTP125" s="4"/>
      <c r="NTQ125" s="4"/>
      <c r="NTR125" s="4"/>
      <c r="NTS125" s="4"/>
      <c r="NTT125" s="4"/>
      <c r="NTU125" s="4"/>
      <c r="NTV125" s="4"/>
      <c r="NTW125" s="4"/>
      <c r="NTX125" s="4"/>
      <c r="NTY125" s="4"/>
      <c r="NTZ125" s="4"/>
      <c r="NUA125" s="4"/>
      <c r="NUB125" s="4"/>
      <c r="NUC125" s="4"/>
      <c r="NUD125" s="4"/>
      <c r="NUE125" s="4"/>
      <c r="NUF125" s="4"/>
      <c r="NUG125" s="4"/>
      <c r="NUH125" s="4"/>
      <c r="NUI125" s="4"/>
      <c r="NUJ125" s="4"/>
      <c r="NUK125" s="4"/>
      <c r="NUL125" s="4"/>
      <c r="NUM125" s="4"/>
      <c r="NUN125" s="4"/>
      <c r="NUO125" s="4"/>
      <c r="NUP125" s="4"/>
      <c r="NUQ125" s="4"/>
      <c r="NUR125" s="4"/>
      <c r="NUS125" s="4"/>
      <c r="NUT125" s="4"/>
      <c r="NUU125" s="4"/>
      <c r="NUV125" s="4"/>
      <c r="NUW125" s="4"/>
      <c r="NUX125" s="4"/>
      <c r="NUY125" s="4"/>
      <c r="NUZ125" s="4"/>
      <c r="NVA125" s="4"/>
      <c r="NVB125" s="4"/>
      <c r="NVC125" s="4"/>
      <c r="NVD125" s="4"/>
      <c r="NVE125" s="4"/>
      <c r="NVF125" s="4"/>
      <c r="NVG125" s="4"/>
      <c r="NVH125" s="4"/>
      <c r="NVI125" s="4"/>
      <c r="NVJ125" s="4"/>
      <c r="NVK125" s="4"/>
      <c r="NVL125" s="4"/>
      <c r="NVM125" s="4"/>
      <c r="NVN125" s="4"/>
      <c r="NVO125" s="4"/>
      <c r="NVP125" s="4"/>
      <c r="NVQ125" s="4"/>
      <c r="NVR125" s="4"/>
      <c r="NVS125" s="4"/>
      <c r="NVT125" s="4"/>
      <c r="NVU125" s="4"/>
      <c r="NVV125" s="4"/>
      <c r="NVW125" s="4"/>
      <c r="NVX125" s="4"/>
      <c r="NVY125" s="4"/>
      <c r="NVZ125" s="4"/>
      <c r="NWA125" s="4"/>
      <c r="NWB125" s="4"/>
      <c r="NWC125" s="4"/>
      <c r="NWD125" s="4"/>
      <c r="NWE125" s="4"/>
      <c r="NWF125" s="4"/>
      <c r="NWG125" s="4"/>
      <c r="NWH125" s="4"/>
      <c r="NWI125" s="4"/>
      <c r="NWJ125" s="4"/>
      <c r="NWK125" s="4"/>
      <c r="NWL125" s="4"/>
      <c r="NWM125" s="4"/>
      <c r="NWN125" s="4"/>
      <c r="NWO125" s="4"/>
      <c r="NWP125" s="4"/>
      <c r="NWQ125" s="4"/>
      <c r="NWR125" s="4"/>
      <c r="NWS125" s="4"/>
      <c r="NWT125" s="4"/>
      <c r="NWU125" s="4"/>
      <c r="NWV125" s="4"/>
      <c r="NWW125" s="4"/>
      <c r="NWX125" s="4"/>
      <c r="NWY125" s="4"/>
      <c r="NWZ125" s="4"/>
      <c r="NXA125" s="4"/>
      <c r="NXB125" s="4"/>
      <c r="NXC125" s="4"/>
      <c r="NXD125" s="4"/>
      <c r="NXE125" s="4"/>
      <c r="NXF125" s="4"/>
      <c r="NXG125" s="4"/>
      <c r="NXH125" s="4"/>
      <c r="NXI125" s="4"/>
      <c r="NXJ125" s="4"/>
      <c r="NXK125" s="4"/>
      <c r="NXL125" s="4"/>
      <c r="NXM125" s="4"/>
      <c r="NXN125" s="4"/>
      <c r="NXO125" s="4"/>
      <c r="NXP125" s="4"/>
      <c r="NXQ125" s="4"/>
      <c r="NXR125" s="4"/>
      <c r="NXS125" s="4"/>
      <c r="NXT125" s="4"/>
      <c r="NXU125" s="4"/>
      <c r="NXV125" s="4"/>
      <c r="NXW125" s="4"/>
      <c r="NXX125" s="4"/>
      <c r="NXY125" s="4"/>
      <c r="NXZ125" s="4"/>
      <c r="NYA125" s="4"/>
      <c r="NYB125" s="4"/>
      <c r="NYC125" s="4"/>
      <c r="NYD125" s="4"/>
      <c r="NYE125" s="4"/>
      <c r="NYF125" s="4"/>
      <c r="NYG125" s="4"/>
      <c r="NYH125" s="4"/>
      <c r="NYI125" s="4"/>
      <c r="NYJ125" s="4"/>
      <c r="NYK125" s="4"/>
      <c r="NYL125" s="4"/>
      <c r="NYM125" s="4"/>
      <c r="NYN125" s="4"/>
      <c r="NYO125" s="4"/>
      <c r="NYP125" s="4"/>
      <c r="NYQ125" s="4"/>
      <c r="NYR125" s="4"/>
      <c r="NYS125" s="4"/>
      <c r="NYT125" s="4"/>
      <c r="NYU125" s="4"/>
      <c r="NYV125" s="4"/>
      <c r="NYW125" s="4"/>
      <c r="NYX125" s="4"/>
      <c r="NYY125" s="4"/>
      <c r="NYZ125" s="4"/>
      <c r="NZA125" s="4"/>
      <c r="NZB125" s="4"/>
      <c r="NZC125" s="4"/>
      <c r="NZD125" s="4"/>
      <c r="NZE125" s="4"/>
      <c r="NZF125" s="4"/>
      <c r="NZG125" s="4"/>
      <c r="NZH125" s="4"/>
      <c r="NZI125" s="4"/>
      <c r="NZJ125" s="4"/>
      <c r="NZK125" s="4"/>
      <c r="NZL125" s="4"/>
      <c r="NZM125" s="4"/>
      <c r="NZN125" s="4"/>
      <c r="NZO125" s="4"/>
      <c r="NZP125" s="4"/>
      <c r="NZQ125" s="4"/>
      <c r="NZR125" s="4"/>
      <c r="NZS125" s="4"/>
      <c r="NZT125" s="4"/>
      <c r="NZU125" s="4"/>
      <c r="NZV125" s="4"/>
      <c r="NZW125" s="4"/>
      <c r="NZX125" s="4"/>
      <c r="NZY125" s="4"/>
      <c r="NZZ125" s="4"/>
      <c r="OAA125" s="4"/>
      <c r="OAB125" s="4"/>
      <c r="OAC125" s="4"/>
      <c r="OAD125" s="4"/>
      <c r="OAE125" s="4"/>
      <c r="OAF125" s="4"/>
      <c r="OAG125" s="4"/>
      <c r="OAH125" s="4"/>
      <c r="OAI125" s="4"/>
      <c r="OAJ125" s="4"/>
      <c r="OAK125" s="4"/>
      <c r="OAL125" s="4"/>
      <c r="OAM125" s="4"/>
      <c r="OAN125" s="4"/>
      <c r="OAO125" s="4"/>
      <c r="OAP125" s="4"/>
      <c r="OAQ125" s="4"/>
      <c r="OAR125" s="4"/>
      <c r="OAS125" s="4"/>
      <c r="OAT125" s="4"/>
      <c r="OAU125" s="4"/>
      <c r="OAV125" s="4"/>
      <c r="OAW125" s="4"/>
      <c r="OAX125" s="4"/>
      <c r="OAY125" s="4"/>
      <c r="OAZ125" s="4"/>
      <c r="OBA125" s="4"/>
      <c r="OBB125" s="4"/>
      <c r="OBC125" s="4"/>
      <c r="OBD125" s="4"/>
      <c r="OBE125" s="4"/>
      <c r="OBF125" s="4"/>
      <c r="OBG125" s="4"/>
      <c r="OBH125" s="4"/>
      <c r="OBI125" s="4"/>
      <c r="OBJ125" s="4"/>
      <c r="OBK125" s="4"/>
      <c r="OBL125" s="4"/>
      <c r="OBM125" s="4"/>
      <c r="OBN125" s="4"/>
      <c r="OBO125" s="4"/>
      <c r="OBP125" s="4"/>
      <c r="OBQ125" s="4"/>
      <c r="OBR125" s="4"/>
      <c r="OBS125" s="4"/>
      <c r="OBT125" s="4"/>
      <c r="OBU125" s="4"/>
      <c r="OBV125" s="4"/>
      <c r="OBW125" s="4"/>
      <c r="OBX125" s="4"/>
      <c r="OBY125" s="4"/>
      <c r="OBZ125" s="4"/>
      <c r="OCA125" s="4"/>
      <c r="OCB125" s="4"/>
      <c r="OCC125" s="4"/>
      <c r="OCD125" s="4"/>
      <c r="OCE125" s="4"/>
      <c r="OCF125" s="4"/>
      <c r="OCG125" s="4"/>
      <c r="OCH125" s="4"/>
      <c r="OCI125" s="4"/>
      <c r="OCJ125" s="4"/>
      <c r="OCK125" s="4"/>
      <c r="OCL125" s="4"/>
      <c r="OCM125" s="4"/>
      <c r="OCN125" s="4"/>
      <c r="OCO125" s="4"/>
      <c r="OCP125" s="4"/>
      <c r="OCQ125" s="4"/>
      <c r="OCR125" s="4"/>
      <c r="OCS125" s="4"/>
      <c r="OCT125" s="4"/>
      <c r="OCU125" s="4"/>
      <c r="OCV125" s="4"/>
      <c r="OCW125" s="4"/>
      <c r="OCX125" s="4"/>
      <c r="OCY125" s="4"/>
      <c r="OCZ125" s="4"/>
      <c r="ODA125" s="4"/>
      <c r="ODB125" s="4"/>
      <c r="ODC125" s="4"/>
      <c r="ODD125" s="4"/>
      <c r="ODE125" s="4"/>
      <c r="ODF125" s="4"/>
      <c r="ODG125" s="4"/>
      <c r="ODH125" s="4"/>
      <c r="ODI125" s="4"/>
      <c r="ODJ125" s="4"/>
      <c r="ODK125" s="4"/>
      <c r="ODL125" s="4"/>
      <c r="ODM125" s="4"/>
      <c r="ODN125" s="4"/>
      <c r="ODO125" s="4"/>
      <c r="ODP125" s="4"/>
      <c r="ODQ125" s="4"/>
      <c r="ODR125" s="4"/>
      <c r="ODS125" s="4"/>
      <c r="ODT125" s="4"/>
      <c r="ODU125" s="4"/>
      <c r="ODV125" s="4"/>
      <c r="ODW125" s="4"/>
      <c r="ODX125" s="4"/>
      <c r="ODY125" s="4"/>
      <c r="ODZ125" s="4"/>
      <c r="OEA125" s="4"/>
      <c r="OEB125" s="4"/>
      <c r="OEC125" s="4"/>
      <c r="OED125" s="4"/>
      <c r="OEE125" s="4"/>
      <c r="OEF125" s="4"/>
      <c r="OEG125" s="4"/>
      <c r="OEH125" s="4"/>
      <c r="OEI125" s="4"/>
      <c r="OEJ125" s="4"/>
      <c r="OEK125" s="4"/>
      <c r="OEL125" s="4"/>
      <c r="OEM125" s="4"/>
      <c r="OEN125" s="4"/>
      <c r="OEO125" s="4"/>
      <c r="OEP125" s="4"/>
      <c r="OEQ125" s="4"/>
      <c r="OER125" s="4"/>
      <c r="OES125" s="4"/>
      <c r="OET125" s="4"/>
      <c r="OEU125" s="4"/>
      <c r="OEV125" s="4"/>
      <c r="OEW125" s="4"/>
      <c r="OEX125" s="4"/>
      <c r="OEY125" s="4"/>
      <c r="OEZ125" s="4"/>
      <c r="OFA125" s="4"/>
      <c r="OFB125" s="4"/>
      <c r="OFC125" s="4"/>
      <c r="OFD125" s="4"/>
      <c r="OFE125" s="4"/>
      <c r="OFF125" s="4"/>
      <c r="OFG125" s="4"/>
      <c r="OFH125" s="4"/>
      <c r="OFI125" s="4"/>
      <c r="OFJ125" s="4"/>
      <c r="OFK125" s="4"/>
      <c r="OFL125" s="4"/>
      <c r="OFM125" s="4"/>
      <c r="OFN125" s="4"/>
      <c r="OFO125" s="4"/>
      <c r="OFP125" s="4"/>
      <c r="OFQ125" s="4"/>
      <c r="OFR125" s="4"/>
      <c r="OFS125" s="4"/>
      <c r="OFT125" s="4"/>
      <c r="OFU125" s="4"/>
      <c r="OFV125" s="4"/>
      <c r="OFW125" s="4"/>
      <c r="OFX125" s="4"/>
      <c r="OFY125" s="4"/>
      <c r="OFZ125" s="4"/>
      <c r="OGA125" s="4"/>
      <c r="OGB125" s="4"/>
      <c r="OGC125" s="4"/>
      <c r="OGD125" s="4"/>
      <c r="OGE125" s="4"/>
      <c r="OGF125" s="4"/>
      <c r="OGG125" s="4"/>
      <c r="OGH125" s="4"/>
      <c r="OGI125" s="4"/>
      <c r="OGJ125" s="4"/>
      <c r="OGK125" s="4"/>
      <c r="OGL125" s="4"/>
      <c r="OGM125" s="4"/>
      <c r="OGN125" s="4"/>
      <c r="OGO125" s="4"/>
      <c r="OGP125" s="4"/>
      <c r="OGQ125" s="4"/>
      <c r="OGR125" s="4"/>
      <c r="OGS125" s="4"/>
      <c r="OGT125" s="4"/>
      <c r="OGU125" s="4"/>
      <c r="OGV125" s="4"/>
      <c r="OGW125" s="4"/>
      <c r="OGX125" s="4"/>
      <c r="OGY125" s="4"/>
      <c r="OGZ125" s="4"/>
      <c r="OHA125" s="4"/>
      <c r="OHB125" s="4"/>
      <c r="OHC125" s="4"/>
      <c r="OHD125" s="4"/>
      <c r="OHE125" s="4"/>
      <c r="OHF125" s="4"/>
      <c r="OHG125" s="4"/>
      <c r="OHH125" s="4"/>
      <c r="OHI125" s="4"/>
      <c r="OHJ125" s="4"/>
      <c r="OHK125" s="4"/>
      <c r="OHL125" s="4"/>
      <c r="OHM125" s="4"/>
      <c r="OHN125" s="4"/>
      <c r="OHO125" s="4"/>
      <c r="OHP125" s="4"/>
      <c r="OHQ125" s="4"/>
      <c r="OHR125" s="4"/>
      <c r="OHS125" s="4"/>
      <c r="OHT125" s="4"/>
      <c r="OHU125" s="4"/>
      <c r="OHV125" s="4"/>
      <c r="OHW125" s="4"/>
      <c r="OHX125" s="4"/>
      <c r="OHY125" s="4"/>
      <c r="OHZ125" s="4"/>
      <c r="OIA125" s="4"/>
      <c r="OIB125" s="4"/>
      <c r="OIC125" s="4"/>
      <c r="OID125" s="4"/>
      <c r="OIE125" s="4"/>
      <c r="OIF125" s="4"/>
      <c r="OIG125" s="4"/>
      <c r="OIH125" s="4"/>
      <c r="OII125" s="4"/>
      <c r="OIJ125" s="4"/>
      <c r="OIK125" s="4"/>
      <c r="OIL125" s="4"/>
      <c r="OIM125" s="4"/>
      <c r="OIN125" s="4"/>
      <c r="OIO125" s="4"/>
      <c r="OIP125" s="4"/>
      <c r="OIQ125" s="4"/>
      <c r="OIR125" s="4"/>
      <c r="OIS125" s="4"/>
      <c r="OIT125" s="4"/>
      <c r="OIU125" s="4"/>
      <c r="OIV125" s="4"/>
      <c r="OIW125" s="4"/>
      <c r="OIX125" s="4"/>
      <c r="OIY125" s="4"/>
      <c r="OIZ125" s="4"/>
      <c r="OJA125" s="4"/>
      <c r="OJB125" s="4"/>
      <c r="OJC125" s="4"/>
      <c r="OJD125" s="4"/>
      <c r="OJE125" s="4"/>
      <c r="OJF125" s="4"/>
      <c r="OJG125" s="4"/>
      <c r="OJH125" s="4"/>
      <c r="OJI125" s="4"/>
      <c r="OJJ125" s="4"/>
      <c r="OJK125" s="4"/>
      <c r="OJL125" s="4"/>
      <c r="OJM125" s="4"/>
      <c r="OJN125" s="4"/>
      <c r="OJO125" s="4"/>
      <c r="OJP125" s="4"/>
      <c r="OJQ125" s="4"/>
      <c r="OJR125" s="4"/>
      <c r="OJS125" s="4"/>
      <c r="OJT125" s="4"/>
      <c r="OJU125" s="4"/>
      <c r="OJV125" s="4"/>
      <c r="OJW125" s="4"/>
      <c r="OJX125" s="4"/>
      <c r="OJY125" s="4"/>
      <c r="OJZ125" s="4"/>
      <c r="OKA125" s="4"/>
      <c r="OKB125" s="4"/>
      <c r="OKC125" s="4"/>
      <c r="OKD125" s="4"/>
      <c r="OKE125" s="4"/>
      <c r="OKF125" s="4"/>
      <c r="OKG125" s="4"/>
      <c r="OKH125" s="4"/>
      <c r="OKI125" s="4"/>
      <c r="OKJ125" s="4"/>
      <c r="OKK125" s="4"/>
      <c r="OKL125" s="4"/>
      <c r="OKM125" s="4"/>
      <c r="OKN125" s="4"/>
      <c r="OKO125" s="4"/>
      <c r="OKP125" s="4"/>
      <c r="OKQ125" s="4"/>
      <c r="OKR125" s="4"/>
      <c r="OKS125" s="4"/>
      <c r="OKT125" s="4"/>
      <c r="OKU125" s="4"/>
      <c r="OKV125" s="4"/>
      <c r="OKW125" s="4"/>
      <c r="OKX125" s="4"/>
      <c r="OKY125" s="4"/>
      <c r="OKZ125" s="4"/>
      <c r="OLA125" s="4"/>
      <c r="OLB125" s="4"/>
      <c r="OLC125" s="4"/>
      <c r="OLD125" s="4"/>
      <c r="OLE125" s="4"/>
      <c r="OLF125" s="4"/>
      <c r="OLG125" s="4"/>
      <c r="OLH125" s="4"/>
      <c r="OLI125" s="4"/>
      <c r="OLJ125" s="4"/>
      <c r="OLK125" s="4"/>
      <c r="OLL125" s="4"/>
      <c r="OLM125" s="4"/>
      <c r="OLN125" s="4"/>
      <c r="OLO125" s="4"/>
      <c r="OLP125" s="4"/>
      <c r="OLQ125" s="4"/>
      <c r="OLR125" s="4"/>
      <c r="OLS125" s="4"/>
      <c r="OLT125" s="4"/>
      <c r="OLU125" s="4"/>
      <c r="OLV125" s="4"/>
      <c r="OLW125" s="4"/>
      <c r="OLX125" s="4"/>
      <c r="OLY125" s="4"/>
      <c r="OLZ125" s="4"/>
      <c r="OMA125" s="4"/>
      <c r="OMB125" s="4"/>
      <c r="OMC125" s="4"/>
      <c r="OMD125" s="4"/>
      <c r="OME125" s="4"/>
      <c r="OMF125" s="4"/>
      <c r="OMG125" s="4"/>
      <c r="OMH125" s="4"/>
      <c r="OMI125" s="4"/>
      <c r="OMJ125" s="4"/>
      <c r="OMK125" s="4"/>
      <c r="OML125" s="4"/>
      <c r="OMM125" s="4"/>
      <c r="OMN125" s="4"/>
      <c r="OMO125" s="4"/>
      <c r="OMP125" s="4"/>
      <c r="OMQ125" s="4"/>
      <c r="OMR125" s="4"/>
      <c r="OMS125" s="4"/>
      <c r="OMT125" s="4"/>
      <c r="OMU125" s="4"/>
      <c r="OMV125" s="4"/>
      <c r="OMW125" s="4"/>
      <c r="OMX125" s="4"/>
      <c r="OMY125" s="4"/>
      <c r="OMZ125" s="4"/>
      <c r="ONA125" s="4"/>
      <c r="ONB125" s="4"/>
      <c r="ONC125" s="4"/>
      <c r="OND125" s="4"/>
      <c r="ONE125" s="4"/>
      <c r="ONF125" s="4"/>
      <c r="ONG125" s="4"/>
      <c r="ONH125" s="4"/>
      <c r="ONI125" s="4"/>
      <c r="ONJ125" s="4"/>
      <c r="ONK125" s="4"/>
      <c r="ONL125" s="4"/>
      <c r="ONM125" s="4"/>
      <c r="ONN125" s="4"/>
      <c r="ONO125" s="4"/>
      <c r="ONP125" s="4"/>
      <c r="ONQ125" s="4"/>
      <c r="ONR125" s="4"/>
      <c r="ONS125" s="4"/>
      <c r="ONT125" s="4"/>
      <c r="ONU125" s="4"/>
      <c r="ONV125" s="4"/>
      <c r="ONW125" s="4"/>
      <c r="ONX125" s="4"/>
      <c r="ONY125" s="4"/>
      <c r="ONZ125" s="4"/>
      <c r="OOA125" s="4"/>
      <c r="OOB125" s="4"/>
      <c r="OOC125" s="4"/>
      <c r="OOD125" s="4"/>
      <c r="OOE125" s="4"/>
      <c r="OOF125" s="4"/>
      <c r="OOG125" s="4"/>
      <c r="OOH125" s="4"/>
      <c r="OOI125" s="4"/>
      <c r="OOJ125" s="4"/>
      <c r="OOK125" s="4"/>
      <c r="OOL125" s="4"/>
      <c r="OOM125" s="4"/>
      <c r="OON125" s="4"/>
      <c r="OOO125" s="4"/>
      <c r="OOP125" s="4"/>
      <c r="OOQ125" s="4"/>
      <c r="OOR125" s="4"/>
      <c r="OOS125" s="4"/>
      <c r="OOT125" s="4"/>
      <c r="OOU125" s="4"/>
      <c r="OOV125" s="4"/>
      <c r="OOW125" s="4"/>
      <c r="OOX125" s="4"/>
      <c r="OOY125" s="4"/>
      <c r="OOZ125" s="4"/>
      <c r="OPA125" s="4"/>
      <c r="OPB125" s="4"/>
      <c r="OPC125" s="4"/>
      <c r="OPD125" s="4"/>
      <c r="OPE125" s="4"/>
      <c r="OPF125" s="4"/>
      <c r="OPG125" s="4"/>
      <c r="OPH125" s="4"/>
      <c r="OPI125" s="4"/>
      <c r="OPJ125" s="4"/>
      <c r="OPK125" s="4"/>
      <c r="OPL125" s="4"/>
      <c r="OPM125" s="4"/>
      <c r="OPN125" s="4"/>
      <c r="OPO125" s="4"/>
      <c r="OPP125" s="4"/>
      <c r="OPQ125" s="4"/>
      <c r="OPR125" s="4"/>
      <c r="OPS125" s="4"/>
      <c r="OPT125" s="4"/>
      <c r="OPU125" s="4"/>
      <c r="OPV125" s="4"/>
      <c r="OPW125" s="4"/>
      <c r="OPX125" s="4"/>
      <c r="OPY125" s="4"/>
      <c r="OPZ125" s="4"/>
      <c r="OQA125" s="4"/>
      <c r="OQB125" s="4"/>
      <c r="OQC125" s="4"/>
      <c r="OQD125" s="4"/>
      <c r="OQE125" s="4"/>
      <c r="OQF125" s="4"/>
      <c r="OQG125" s="4"/>
      <c r="OQH125" s="4"/>
      <c r="OQI125" s="4"/>
      <c r="OQJ125" s="4"/>
      <c r="OQK125" s="4"/>
      <c r="OQL125" s="4"/>
      <c r="OQM125" s="4"/>
      <c r="OQN125" s="4"/>
      <c r="OQO125" s="4"/>
      <c r="OQP125" s="4"/>
      <c r="OQQ125" s="4"/>
      <c r="OQR125" s="4"/>
      <c r="OQS125" s="4"/>
      <c r="OQT125" s="4"/>
      <c r="OQU125" s="4"/>
      <c r="OQV125" s="4"/>
      <c r="OQW125" s="4"/>
      <c r="OQX125" s="4"/>
      <c r="OQY125" s="4"/>
      <c r="OQZ125" s="4"/>
      <c r="ORA125" s="4"/>
      <c r="ORB125" s="4"/>
      <c r="ORC125" s="4"/>
      <c r="ORD125" s="4"/>
      <c r="ORE125" s="4"/>
      <c r="ORF125" s="4"/>
      <c r="ORG125" s="4"/>
      <c r="ORH125" s="4"/>
      <c r="ORI125" s="4"/>
      <c r="ORJ125" s="4"/>
      <c r="ORK125" s="4"/>
      <c r="ORL125" s="4"/>
      <c r="ORM125" s="4"/>
      <c r="ORN125" s="4"/>
      <c r="ORO125" s="4"/>
      <c r="ORP125" s="4"/>
      <c r="ORQ125" s="4"/>
      <c r="ORR125" s="4"/>
      <c r="ORS125" s="4"/>
      <c r="ORT125" s="4"/>
      <c r="ORU125" s="4"/>
      <c r="ORV125" s="4"/>
      <c r="ORW125" s="4"/>
      <c r="ORX125" s="4"/>
      <c r="ORY125" s="4"/>
      <c r="ORZ125" s="4"/>
      <c r="OSA125" s="4"/>
      <c r="OSB125" s="4"/>
      <c r="OSC125" s="4"/>
      <c r="OSD125" s="4"/>
      <c r="OSE125" s="4"/>
      <c r="OSF125" s="4"/>
      <c r="OSG125" s="4"/>
      <c r="OSH125" s="4"/>
      <c r="OSI125" s="4"/>
      <c r="OSJ125" s="4"/>
      <c r="OSK125" s="4"/>
      <c r="OSL125" s="4"/>
      <c r="OSM125" s="4"/>
      <c r="OSN125" s="4"/>
      <c r="OSO125" s="4"/>
      <c r="OSP125" s="4"/>
      <c r="OSQ125" s="4"/>
      <c r="OSR125" s="4"/>
      <c r="OSS125" s="4"/>
      <c r="OST125" s="4"/>
      <c r="OSU125" s="4"/>
      <c r="OSV125" s="4"/>
      <c r="OSW125" s="4"/>
      <c r="OSX125" s="4"/>
      <c r="OSY125" s="4"/>
      <c r="OSZ125" s="4"/>
      <c r="OTA125" s="4"/>
      <c r="OTB125" s="4"/>
      <c r="OTC125" s="4"/>
      <c r="OTD125" s="4"/>
      <c r="OTE125" s="4"/>
      <c r="OTF125" s="4"/>
      <c r="OTG125" s="4"/>
      <c r="OTH125" s="4"/>
      <c r="OTI125" s="4"/>
      <c r="OTJ125" s="4"/>
      <c r="OTK125" s="4"/>
      <c r="OTL125" s="4"/>
      <c r="OTM125" s="4"/>
      <c r="OTN125" s="4"/>
      <c r="OTO125" s="4"/>
      <c r="OTP125" s="4"/>
      <c r="OTQ125" s="4"/>
      <c r="OTR125" s="4"/>
      <c r="OTS125" s="4"/>
      <c r="OTT125" s="4"/>
      <c r="OTU125" s="4"/>
      <c r="OTV125" s="4"/>
      <c r="OTW125" s="4"/>
      <c r="OTX125" s="4"/>
      <c r="OTY125" s="4"/>
      <c r="OTZ125" s="4"/>
      <c r="OUA125" s="4"/>
      <c r="OUB125" s="4"/>
      <c r="OUC125" s="4"/>
      <c r="OUD125" s="4"/>
      <c r="OUE125" s="4"/>
      <c r="OUF125" s="4"/>
      <c r="OUG125" s="4"/>
      <c r="OUH125" s="4"/>
      <c r="OUI125" s="4"/>
      <c r="OUJ125" s="4"/>
      <c r="OUK125" s="4"/>
      <c r="OUL125" s="4"/>
      <c r="OUM125" s="4"/>
      <c r="OUN125" s="4"/>
      <c r="OUO125" s="4"/>
      <c r="OUP125" s="4"/>
      <c r="OUQ125" s="4"/>
      <c r="OUR125" s="4"/>
      <c r="OUS125" s="4"/>
      <c r="OUT125" s="4"/>
      <c r="OUU125" s="4"/>
      <c r="OUV125" s="4"/>
      <c r="OUW125" s="4"/>
      <c r="OUX125" s="4"/>
      <c r="OUY125" s="4"/>
      <c r="OUZ125" s="4"/>
      <c r="OVA125" s="4"/>
      <c r="OVB125" s="4"/>
      <c r="OVC125" s="4"/>
      <c r="OVD125" s="4"/>
      <c r="OVE125" s="4"/>
      <c r="OVF125" s="4"/>
      <c r="OVG125" s="4"/>
      <c r="OVH125" s="4"/>
      <c r="OVI125" s="4"/>
      <c r="OVJ125" s="4"/>
      <c r="OVK125" s="4"/>
      <c r="OVL125" s="4"/>
      <c r="OVM125" s="4"/>
      <c r="OVN125" s="4"/>
      <c r="OVO125" s="4"/>
      <c r="OVP125" s="4"/>
      <c r="OVQ125" s="4"/>
      <c r="OVR125" s="4"/>
      <c r="OVS125" s="4"/>
      <c r="OVT125" s="4"/>
      <c r="OVU125" s="4"/>
      <c r="OVV125" s="4"/>
      <c r="OVW125" s="4"/>
      <c r="OVX125" s="4"/>
      <c r="OVY125" s="4"/>
      <c r="OVZ125" s="4"/>
      <c r="OWA125" s="4"/>
      <c r="OWB125" s="4"/>
      <c r="OWC125" s="4"/>
      <c r="OWD125" s="4"/>
      <c r="OWE125" s="4"/>
      <c r="OWF125" s="4"/>
      <c r="OWG125" s="4"/>
      <c r="OWH125" s="4"/>
      <c r="OWI125" s="4"/>
      <c r="OWJ125" s="4"/>
      <c r="OWK125" s="4"/>
      <c r="OWL125" s="4"/>
      <c r="OWM125" s="4"/>
      <c r="OWN125" s="4"/>
      <c r="OWO125" s="4"/>
      <c r="OWP125" s="4"/>
      <c r="OWQ125" s="4"/>
      <c r="OWR125" s="4"/>
      <c r="OWS125" s="4"/>
      <c r="OWT125" s="4"/>
      <c r="OWU125" s="4"/>
      <c r="OWV125" s="4"/>
      <c r="OWW125" s="4"/>
      <c r="OWX125" s="4"/>
      <c r="OWY125" s="4"/>
      <c r="OWZ125" s="4"/>
      <c r="OXA125" s="4"/>
      <c r="OXB125" s="4"/>
      <c r="OXC125" s="4"/>
      <c r="OXD125" s="4"/>
      <c r="OXE125" s="4"/>
      <c r="OXF125" s="4"/>
      <c r="OXG125" s="4"/>
      <c r="OXH125" s="4"/>
      <c r="OXI125" s="4"/>
      <c r="OXJ125" s="4"/>
      <c r="OXK125" s="4"/>
      <c r="OXL125" s="4"/>
      <c r="OXM125" s="4"/>
      <c r="OXN125" s="4"/>
      <c r="OXO125" s="4"/>
      <c r="OXP125" s="4"/>
      <c r="OXQ125" s="4"/>
      <c r="OXR125" s="4"/>
      <c r="OXS125" s="4"/>
      <c r="OXT125" s="4"/>
      <c r="OXU125" s="4"/>
      <c r="OXV125" s="4"/>
      <c r="OXW125" s="4"/>
      <c r="OXX125" s="4"/>
      <c r="OXY125" s="4"/>
      <c r="OXZ125" s="4"/>
      <c r="OYA125" s="4"/>
      <c r="OYB125" s="4"/>
      <c r="OYC125" s="4"/>
      <c r="OYD125" s="4"/>
      <c r="OYE125" s="4"/>
      <c r="OYF125" s="4"/>
      <c r="OYG125" s="4"/>
      <c r="OYH125" s="4"/>
      <c r="OYI125" s="4"/>
      <c r="OYJ125" s="4"/>
      <c r="OYK125" s="4"/>
      <c r="OYL125" s="4"/>
      <c r="OYM125" s="4"/>
      <c r="OYN125" s="4"/>
      <c r="OYO125" s="4"/>
      <c r="OYP125" s="4"/>
      <c r="OYQ125" s="4"/>
      <c r="OYR125" s="4"/>
      <c r="OYS125" s="4"/>
      <c r="OYT125" s="4"/>
      <c r="OYU125" s="4"/>
      <c r="OYV125" s="4"/>
      <c r="OYW125" s="4"/>
      <c r="OYX125" s="4"/>
      <c r="OYY125" s="4"/>
      <c r="OYZ125" s="4"/>
      <c r="OZA125" s="4"/>
      <c r="OZB125" s="4"/>
      <c r="OZC125" s="4"/>
      <c r="OZD125" s="4"/>
      <c r="OZE125" s="4"/>
      <c r="OZF125" s="4"/>
      <c r="OZG125" s="4"/>
      <c r="OZH125" s="4"/>
      <c r="OZI125" s="4"/>
      <c r="OZJ125" s="4"/>
      <c r="OZK125" s="4"/>
      <c r="OZL125" s="4"/>
      <c r="OZM125" s="4"/>
      <c r="OZN125" s="4"/>
      <c r="OZO125" s="4"/>
      <c r="OZP125" s="4"/>
      <c r="OZQ125" s="4"/>
      <c r="OZR125" s="4"/>
      <c r="OZS125" s="4"/>
      <c r="OZT125" s="4"/>
      <c r="OZU125" s="4"/>
      <c r="OZV125" s="4"/>
      <c r="OZW125" s="4"/>
      <c r="OZX125" s="4"/>
      <c r="OZY125" s="4"/>
      <c r="OZZ125" s="4"/>
      <c r="PAA125" s="4"/>
      <c r="PAB125" s="4"/>
      <c r="PAC125" s="4"/>
      <c r="PAD125" s="4"/>
      <c r="PAE125" s="4"/>
      <c r="PAF125" s="4"/>
      <c r="PAG125" s="4"/>
      <c r="PAH125" s="4"/>
      <c r="PAI125" s="4"/>
      <c r="PAJ125" s="4"/>
      <c r="PAK125" s="4"/>
      <c r="PAL125" s="4"/>
      <c r="PAM125" s="4"/>
      <c r="PAN125" s="4"/>
      <c r="PAO125" s="4"/>
      <c r="PAP125" s="4"/>
      <c r="PAQ125" s="4"/>
      <c r="PAR125" s="4"/>
      <c r="PAS125" s="4"/>
      <c r="PAT125" s="4"/>
      <c r="PAU125" s="4"/>
      <c r="PAV125" s="4"/>
      <c r="PAW125" s="4"/>
      <c r="PAX125" s="4"/>
      <c r="PAY125" s="4"/>
      <c r="PAZ125" s="4"/>
      <c r="PBA125" s="4"/>
      <c r="PBB125" s="4"/>
      <c r="PBC125" s="4"/>
      <c r="PBD125" s="4"/>
      <c r="PBE125" s="4"/>
      <c r="PBF125" s="4"/>
      <c r="PBG125" s="4"/>
      <c r="PBH125" s="4"/>
      <c r="PBI125" s="4"/>
      <c r="PBJ125" s="4"/>
      <c r="PBK125" s="4"/>
      <c r="PBL125" s="4"/>
      <c r="PBM125" s="4"/>
      <c r="PBN125" s="4"/>
      <c r="PBO125" s="4"/>
      <c r="PBP125" s="4"/>
      <c r="PBQ125" s="4"/>
      <c r="PBR125" s="4"/>
      <c r="PBS125" s="4"/>
      <c r="PBT125" s="4"/>
      <c r="PBU125" s="4"/>
      <c r="PBV125" s="4"/>
      <c r="PBW125" s="4"/>
      <c r="PBX125" s="4"/>
      <c r="PBY125" s="4"/>
      <c r="PBZ125" s="4"/>
      <c r="PCA125" s="4"/>
      <c r="PCB125" s="4"/>
      <c r="PCC125" s="4"/>
      <c r="PCD125" s="4"/>
      <c r="PCE125" s="4"/>
      <c r="PCF125" s="4"/>
      <c r="PCG125" s="4"/>
      <c r="PCH125" s="4"/>
      <c r="PCI125" s="4"/>
      <c r="PCJ125" s="4"/>
      <c r="PCK125" s="4"/>
      <c r="PCL125" s="4"/>
      <c r="PCM125" s="4"/>
      <c r="PCN125" s="4"/>
      <c r="PCO125" s="4"/>
      <c r="PCP125" s="4"/>
      <c r="PCQ125" s="4"/>
      <c r="PCR125" s="4"/>
      <c r="PCS125" s="4"/>
      <c r="PCT125" s="4"/>
      <c r="PCU125" s="4"/>
      <c r="PCV125" s="4"/>
      <c r="PCW125" s="4"/>
      <c r="PCX125" s="4"/>
      <c r="PCY125" s="4"/>
      <c r="PCZ125" s="4"/>
      <c r="PDA125" s="4"/>
      <c r="PDB125" s="4"/>
      <c r="PDC125" s="4"/>
      <c r="PDD125" s="4"/>
      <c r="PDE125" s="4"/>
      <c r="PDF125" s="4"/>
      <c r="PDG125" s="4"/>
      <c r="PDH125" s="4"/>
      <c r="PDI125" s="4"/>
      <c r="PDJ125" s="4"/>
      <c r="PDK125" s="4"/>
      <c r="PDL125" s="4"/>
      <c r="PDM125" s="4"/>
      <c r="PDN125" s="4"/>
      <c r="PDO125" s="4"/>
      <c r="PDP125" s="4"/>
      <c r="PDQ125" s="4"/>
      <c r="PDR125" s="4"/>
      <c r="PDS125" s="4"/>
      <c r="PDT125" s="4"/>
      <c r="PDU125" s="4"/>
      <c r="PDV125" s="4"/>
      <c r="PDW125" s="4"/>
      <c r="PDX125" s="4"/>
      <c r="PDY125" s="4"/>
      <c r="PDZ125" s="4"/>
      <c r="PEA125" s="4"/>
      <c r="PEB125" s="4"/>
      <c r="PEC125" s="4"/>
      <c r="PED125" s="4"/>
      <c r="PEE125" s="4"/>
      <c r="PEF125" s="4"/>
      <c r="PEG125" s="4"/>
      <c r="PEH125" s="4"/>
      <c r="PEI125" s="4"/>
      <c r="PEJ125" s="4"/>
      <c r="PEK125" s="4"/>
      <c r="PEL125" s="4"/>
      <c r="PEM125" s="4"/>
      <c r="PEN125" s="4"/>
      <c r="PEO125" s="4"/>
      <c r="PEP125" s="4"/>
      <c r="PEQ125" s="4"/>
      <c r="PER125" s="4"/>
      <c r="PES125" s="4"/>
      <c r="PET125" s="4"/>
      <c r="PEU125" s="4"/>
      <c r="PEV125" s="4"/>
      <c r="PEW125" s="4"/>
      <c r="PEX125" s="4"/>
      <c r="PEY125" s="4"/>
      <c r="PEZ125" s="4"/>
      <c r="PFA125" s="4"/>
      <c r="PFB125" s="4"/>
      <c r="PFC125" s="4"/>
      <c r="PFD125" s="4"/>
      <c r="PFE125" s="4"/>
      <c r="PFF125" s="4"/>
      <c r="PFG125" s="4"/>
      <c r="PFH125" s="4"/>
      <c r="PFI125" s="4"/>
      <c r="PFJ125" s="4"/>
      <c r="PFK125" s="4"/>
      <c r="PFL125" s="4"/>
      <c r="PFM125" s="4"/>
      <c r="PFN125" s="4"/>
      <c r="PFO125" s="4"/>
      <c r="PFP125" s="4"/>
      <c r="PFQ125" s="4"/>
      <c r="PFR125" s="4"/>
      <c r="PFS125" s="4"/>
      <c r="PFT125" s="4"/>
      <c r="PFU125" s="4"/>
      <c r="PFV125" s="4"/>
      <c r="PFW125" s="4"/>
      <c r="PFX125" s="4"/>
      <c r="PFY125" s="4"/>
      <c r="PFZ125" s="4"/>
      <c r="PGA125" s="4"/>
      <c r="PGB125" s="4"/>
      <c r="PGC125" s="4"/>
      <c r="PGD125" s="4"/>
      <c r="PGE125" s="4"/>
      <c r="PGF125" s="4"/>
      <c r="PGG125" s="4"/>
      <c r="PGH125" s="4"/>
      <c r="PGI125" s="4"/>
      <c r="PGJ125" s="4"/>
      <c r="PGK125" s="4"/>
      <c r="PGL125" s="4"/>
      <c r="PGM125" s="4"/>
      <c r="PGN125" s="4"/>
      <c r="PGO125" s="4"/>
      <c r="PGP125" s="4"/>
      <c r="PGQ125" s="4"/>
      <c r="PGR125" s="4"/>
      <c r="PGS125" s="4"/>
      <c r="PGT125" s="4"/>
      <c r="PGU125" s="4"/>
      <c r="PGV125" s="4"/>
      <c r="PGW125" s="4"/>
      <c r="PGX125" s="4"/>
      <c r="PGY125" s="4"/>
      <c r="PGZ125" s="4"/>
      <c r="PHA125" s="4"/>
      <c r="PHB125" s="4"/>
      <c r="PHC125" s="4"/>
      <c r="PHD125" s="4"/>
      <c r="PHE125" s="4"/>
      <c r="PHF125" s="4"/>
      <c r="PHG125" s="4"/>
      <c r="PHH125" s="4"/>
      <c r="PHI125" s="4"/>
      <c r="PHJ125" s="4"/>
      <c r="PHK125" s="4"/>
      <c r="PHL125" s="4"/>
      <c r="PHM125" s="4"/>
      <c r="PHN125" s="4"/>
      <c r="PHO125" s="4"/>
      <c r="PHP125" s="4"/>
      <c r="PHQ125" s="4"/>
      <c r="PHR125" s="4"/>
      <c r="PHS125" s="4"/>
      <c r="PHT125" s="4"/>
      <c r="PHU125" s="4"/>
      <c r="PHV125" s="4"/>
      <c r="PHW125" s="4"/>
      <c r="PHX125" s="4"/>
      <c r="PHY125" s="4"/>
      <c r="PHZ125" s="4"/>
      <c r="PIA125" s="4"/>
      <c r="PIB125" s="4"/>
      <c r="PIC125" s="4"/>
      <c r="PID125" s="4"/>
      <c r="PIE125" s="4"/>
      <c r="PIF125" s="4"/>
      <c r="PIG125" s="4"/>
      <c r="PIH125" s="4"/>
      <c r="PII125" s="4"/>
      <c r="PIJ125" s="4"/>
      <c r="PIK125" s="4"/>
      <c r="PIL125" s="4"/>
      <c r="PIM125" s="4"/>
      <c r="PIN125" s="4"/>
      <c r="PIO125" s="4"/>
      <c r="PIP125" s="4"/>
      <c r="PIQ125" s="4"/>
      <c r="PIR125" s="4"/>
      <c r="PIS125" s="4"/>
      <c r="PIT125" s="4"/>
      <c r="PIU125" s="4"/>
      <c r="PIV125" s="4"/>
      <c r="PIW125" s="4"/>
      <c r="PIX125" s="4"/>
      <c r="PIY125" s="4"/>
      <c r="PIZ125" s="4"/>
      <c r="PJA125" s="4"/>
      <c r="PJB125" s="4"/>
      <c r="PJC125" s="4"/>
      <c r="PJD125" s="4"/>
      <c r="PJE125" s="4"/>
      <c r="PJF125" s="4"/>
      <c r="PJG125" s="4"/>
      <c r="PJH125" s="4"/>
      <c r="PJI125" s="4"/>
      <c r="PJJ125" s="4"/>
      <c r="PJK125" s="4"/>
      <c r="PJL125" s="4"/>
      <c r="PJM125" s="4"/>
      <c r="PJN125" s="4"/>
      <c r="PJO125" s="4"/>
      <c r="PJP125" s="4"/>
      <c r="PJQ125" s="4"/>
      <c r="PJR125" s="4"/>
      <c r="PJS125" s="4"/>
      <c r="PJT125" s="4"/>
      <c r="PJU125" s="4"/>
      <c r="PJV125" s="4"/>
      <c r="PJW125" s="4"/>
      <c r="PJX125" s="4"/>
      <c r="PJY125" s="4"/>
      <c r="PJZ125" s="4"/>
      <c r="PKA125" s="4"/>
      <c r="PKB125" s="4"/>
      <c r="PKC125" s="4"/>
      <c r="PKD125" s="4"/>
      <c r="PKE125" s="4"/>
      <c r="PKF125" s="4"/>
      <c r="PKG125" s="4"/>
      <c r="PKH125" s="4"/>
      <c r="PKI125" s="4"/>
      <c r="PKJ125" s="4"/>
      <c r="PKK125" s="4"/>
      <c r="PKL125" s="4"/>
      <c r="PKM125" s="4"/>
      <c r="PKN125" s="4"/>
      <c r="PKO125" s="4"/>
      <c r="PKP125" s="4"/>
      <c r="PKQ125" s="4"/>
      <c r="PKR125" s="4"/>
      <c r="PKS125" s="4"/>
      <c r="PKT125" s="4"/>
      <c r="PKU125" s="4"/>
      <c r="PKV125" s="4"/>
      <c r="PKW125" s="4"/>
      <c r="PKX125" s="4"/>
      <c r="PKY125" s="4"/>
      <c r="PKZ125" s="4"/>
      <c r="PLA125" s="4"/>
      <c r="PLB125" s="4"/>
      <c r="PLC125" s="4"/>
      <c r="PLD125" s="4"/>
      <c r="PLE125" s="4"/>
      <c r="PLF125" s="4"/>
      <c r="PLG125" s="4"/>
      <c r="PLH125" s="4"/>
      <c r="PLI125" s="4"/>
      <c r="PLJ125" s="4"/>
      <c r="PLK125" s="4"/>
      <c r="PLL125" s="4"/>
      <c r="PLM125" s="4"/>
      <c r="PLN125" s="4"/>
      <c r="PLO125" s="4"/>
      <c r="PLP125" s="4"/>
      <c r="PLQ125" s="4"/>
      <c r="PLR125" s="4"/>
      <c r="PLS125" s="4"/>
      <c r="PLT125" s="4"/>
      <c r="PLU125" s="4"/>
      <c r="PLV125" s="4"/>
      <c r="PLW125" s="4"/>
      <c r="PLX125" s="4"/>
      <c r="PLY125" s="4"/>
      <c r="PLZ125" s="4"/>
      <c r="PMA125" s="4"/>
      <c r="PMB125" s="4"/>
      <c r="PMC125" s="4"/>
      <c r="PMD125" s="4"/>
      <c r="PME125" s="4"/>
      <c r="PMF125" s="4"/>
      <c r="PMG125" s="4"/>
      <c r="PMH125" s="4"/>
      <c r="PMI125" s="4"/>
      <c r="PMJ125" s="4"/>
      <c r="PMK125" s="4"/>
      <c r="PML125" s="4"/>
      <c r="PMM125" s="4"/>
      <c r="PMN125" s="4"/>
      <c r="PMO125" s="4"/>
      <c r="PMP125" s="4"/>
      <c r="PMQ125" s="4"/>
      <c r="PMR125" s="4"/>
      <c r="PMS125" s="4"/>
      <c r="PMT125" s="4"/>
      <c r="PMU125" s="4"/>
      <c r="PMV125" s="4"/>
      <c r="PMW125" s="4"/>
      <c r="PMX125" s="4"/>
      <c r="PMY125" s="4"/>
      <c r="PMZ125" s="4"/>
      <c r="PNA125" s="4"/>
      <c r="PNB125" s="4"/>
      <c r="PNC125" s="4"/>
      <c r="PND125" s="4"/>
      <c r="PNE125" s="4"/>
      <c r="PNF125" s="4"/>
      <c r="PNG125" s="4"/>
      <c r="PNH125" s="4"/>
      <c r="PNI125" s="4"/>
      <c r="PNJ125" s="4"/>
      <c r="PNK125" s="4"/>
      <c r="PNL125" s="4"/>
      <c r="PNM125" s="4"/>
      <c r="PNN125" s="4"/>
      <c r="PNO125" s="4"/>
      <c r="PNP125" s="4"/>
      <c r="PNQ125" s="4"/>
      <c r="PNR125" s="4"/>
      <c r="PNS125" s="4"/>
      <c r="PNT125" s="4"/>
      <c r="PNU125" s="4"/>
      <c r="PNV125" s="4"/>
      <c r="PNW125" s="4"/>
      <c r="PNX125" s="4"/>
      <c r="PNY125" s="4"/>
      <c r="PNZ125" s="4"/>
      <c r="POA125" s="4"/>
      <c r="POB125" s="4"/>
      <c r="POC125" s="4"/>
      <c r="POD125" s="4"/>
      <c r="POE125" s="4"/>
      <c r="POF125" s="4"/>
      <c r="POG125" s="4"/>
      <c r="POH125" s="4"/>
      <c r="POI125" s="4"/>
      <c r="POJ125" s="4"/>
      <c r="POK125" s="4"/>
      <c r="POL125" s="4"/>
      <c r="POM125" s="4"/>
      <c r="PON125" s="4"/>
      <c r="POO125" s="4"/>
      <c r="POP125" s="4"/>
      <c r="POQ125" s="4"/>
      <c r="POR125" s="4"/>
      <c r="POS125" s="4"/>
      <c r="POT125" s="4"/>
      <c r="POU125" s="4"/>
      <c r="POV125" s="4"/>
      <c r="POW125" s="4"/>
      <c r="POX125" s="4"/>
      <c r="POY125" s="4"/>
      <c r="POZ125" s="4"/>
      <c r="PPA125" s="4"/>
      <c r="PPB125" s="4"/>
      <c r="PPC125" s="4"/>
      <c r="PPD125" s="4"/>
      <c r="PPE125" s="4"/>
      <c r="PPF125" s="4"/>
      <c r="PPG125" s="4"/>
      <c r="PPH125" s="4"/>
      <c r="PPI125" s="4"/>
      <c r="PPJ125" s="4"/>
      <c r="PPK125" s="4"/>
      <c r="PPL125" s="4"/>
      <c r="PPM125" s="4"/>
      <c r="PPN125" s="4"/>
      <c r="PPO125" s="4"/>
      <c r="PPP125" s="4"/>
      <c r="PPQ125" s="4"/>
      <c r="PPR125" s="4"/>
      <c r="PPS125" s="4"/>
      <c r="PPT125" s="4"/>
      <c r="PPU125" s="4"/>
      <c r="PPV125" s="4"/>
      <c r="PPW125" s="4"/>
      <c r="PPX125" s="4"/>
      <c r="PPY125" s="4"/>
      <c r="PPZ125" s="4"/>
      <c r="PQA125" s="4"/>
      <c r="PQB125" s="4"/>
      <c r="PQC125" s="4"/>
      <c r="PQD125" s="4"/>
      <c r="PQE125" s="4"/>
      <c r="PQF125" s="4"/>
      <c r="PQG125" s="4"/>
      <c r="PQH125" s="4"/>
      <c r="PQI125" s="4"/>
      <c r="PQJ125" s="4"/>
      <c r="PQK125" s="4"/>
      <c r="PQL125" s="4"/>
      <c r="PQM125" s="4"/>
      <c r="PQN125" s="4"/>
      <c r="PQO125" s="4"/>
      <c r="PQP125" s="4"/>
      <c r="PQQ125" s="4"/>
      <c r="PQR125" s="4"/>
      <c r="PQS125" s="4"/>
      <c r="PQT125" s="4"/>
      <c r="PQU125" s="4"/>
      <c r="PQV125" s="4"/>
      <c r="PQW125" s="4"/>
      <c r="PQX125" s="4"/>
      <c r="PQY125" s="4"/>
      <c r="PQZ125" s="4"/>
      <c r="PRA125" s="4"/>
      <c r="PRB125" s="4"/>
      <c r="PRC125" s="4"/>
      <c r="PRD125" s="4"/>
      <c r="PRE125" s="4"/>
      <c r="PRF125" s="4"/>
      <c r="PRG125" s="4"/>
      <c r="PRH125" s="4"/>
      <c r="PRI125" s="4"/>
      <c r="PRJ125" s="4"/>
      <c r="PRK125" s="4"/>
      <c r="PRL125" s="4"/>
      <c r="PRM125" s="4"/>
      <c r="PRN125" s="4"/>
      <c r="PRO125" s="4"/>
      <c r="PRP125" s="4"/>
      <c r="PRQ125" s="4"/>
      <c r="PRR125" s="4"/>
      <c r="PRS125" s="4"/>
      <c r="PRT125" s="4"/>
      <c r="PRU125" s="4"/>
      <c r="PRV125" s="4"/>
      <c r="PRW125" s="4"/>
      <c r="PRX125" s="4"/>
      <c r="PRY125" s="4"/>
      <c r="PRZ125" s="4"/>
      <c r="PSA125" s="4"/>
      <c r="PSB125" s="4"/>
      <c r="PSC125" s="4"/>
      <c r="PSD125" s="4"/>
      <c r="PSE125" s="4"/>
      <c r="PSF125" s="4"/>
      <c r="PSG125" s="4"/>
      <c r="PSH125" s="4"/>
      <c r="PSI125" s="4"/>
      <c r="PSJ125" s="4"/>
      <c r="PSK125" s="4"/>
      <c r="PSL125" s="4"/>
      <c r="PSM125" s="4"/>
      <c r="PSN125" s="4"/>
      <c r="PSO125" s="4"/>
      <c r="PSP125" s="4"/>
      <c r="PSQ125" s="4"/>
      <c r="PSR125" s="4"/>
      <c r="PSS125" s="4"/>
      <c r="PST125" s="4"/>
      <c r="PSU125" s="4"/>
      <c r="PSV125" s="4"/>
      <c r="PSW125" s="4"/>
      <c r="PSX125" s="4"/>
      <c r="PSY125" s="4"/>
      <c r="PSZ125" s="4"/>
      <c r="PTA125" s="4"/>
      <c r="PTB125" s="4"/>
      <c r="PTC125" s="4"/>
      <c r="PTD125" s="4"/>
      <c r="PTE125" s="4"/>
      <c r="PTF125" s="4"/>
      <c r="PTG125" s="4"/>
      <c r="PTH125" s="4"/>
      <c r="PTI125" s="4"/>
      <c r="PTJ125" s="4"/>
      <c r="PTK125" s="4"/>
      <c r="PTL125" s="4"/>
      <c r="PTM125" s="4"/>
      <c r="PTN125" s="4"/>
      <c r="PTO125" s="4"/>
      <c r="PTP125" s="4"/>
      <c r="PTQ125" s="4"/>
      <c r="PTR125" s="4"/>
      <c r="PTS125" s="4"/>
      <c r="PTT125" s="4"/>
      <c r="PTU125" s="4"/>
      <c r="PTV125" s="4"/>
      <c r="PTW125" s="4"/>
      <c r="PTX125" s="4"/>
      <c r="PTY125" s="4"/>
      <c r="PTZ125" s="4"/>
      <c r="PUA125" s="4"/>
      <c r="PUB125" s="4"/>
      <c r="PUC125" s="4"/>
      <c r="PUD125" s="4"/>
      <c r="PUE125" s="4"/>
      <c r="PUF125" s="4"/>
      <c r="PUG125" s="4"/>
      <c r="PUH125" s="4"/>
      <c r="PUI125" s="4"/>
      <c r="PUJ125" s="4"/>
      <c r="PUK125" s="4"/>
      <c r="PUL125" s="4"/>
      <c r="PUM125" s="4"/>
      <c r="PUN125" s="4"/>
      <c r="PUO125" s="4"/>
      <c r="PUP125" s="4"/>
      <c r="PUQ125" s="4"/>
      <c r="PUR125" s="4"/>
      <c r="PUS125" s="4"/>
      <c r="PUT125" s="4"/>
      <c r="PUU125" s="4"/>
      <c r="PUV125" s="4"/>
      <c r="PUW125" s="4"/>
      <c r="PUX125" s="4"/>
      <c r="PUY125" s="4"/>
      <c r="PUZ125" s="4"/>
      <c r="PVA125" s="4"/>
      <c r="PVB125" s="4"/>
      <c r="PVC125" s="4"/>
      <c r="PVD125" s="4"/>
      <c r="PVE125" s="4"/>
      <c r="PVF125" s="4"/>
      <c r="PVG125" s="4"/>
      <c r="PVH125" s="4"/>
      <c r="PVI125" s="4"/>
      <c r="PVJ125" s="4"/>
      <c r="PVK125" s="4"/>
      <c r="PVL125" s="4"/>
      <c r="PVM125" s="4"/>
      <c r="PVN125" s="4"/>
      <c r="PVO125" s="4"/>
      <c r="PVP125" s="4"/>
      <c r="PVQ125" s="4"/>
      <c r="PVR125" s="4"/>
      <c r="PVS125" s="4"/>
      <c r="PVT125" s="4"/>
      <c r="PVU125" s="4"/>
      <c r="PVV125" s="4"/>
      <c r="PVW125" s="4"/>
      <c r="PVX125" s="4"/>
      <c r="PVY125" s="4"/>
      <c r="PVZ125" s="4"/>
      <c r="PWA125" s="4"/>
      <c r="PWB125" s="4"/>
      <c r="PWC125" s="4"/>
      <c r="PWD125" s="4"/>
      <c r="PWE125" s="4"/>
      <c r="PWF125" s="4"/>
      <c r="PWG125" s="4"/>
      <c r="PWH125" s="4"/>
      <c r="PWI125" s="4"/>
      <c r="PWJ125" s="4"/>
      <c r="PWK125" s="4"/>
      <c r="PWL125" s="4"/>
      <c r="PWM125" s="4"/>
      <c r="PWN125" s="4"/>
      <c r="PWO125" s="4"/>
      <c r="PWP125" s="4"/>
      <c r="PWQ125" s="4"/>
      <c r="PWR125" s="4"/>
      <c r="PWS125" s="4"/>
      <c r="PWT125" s="4"/>
      <c r="PWU125" s="4"/>
      <c r="PWV125" s="4"/>
      <c r="PWW125" s="4"/>
      <c r="PWX125" s="4"/>
      <c r="PWY125" s="4"/>
      <c r="PWZ125" s="4"/>
      <c r="PXA125" s="4"/>
      <c r="PXB125" s="4"/>
      <c r="PXC125" s="4"/>
      <c r="PXD125" s="4"/>
      <c r="PXE125" s="4"/>
      <c r="PXF125" s="4"/>
      <c r="PXG125" s="4"/>
      <c r="PXH125" s="4"/>
      <c r="PXI125" s="4"/>
      <c r="PXJ125" s="4"/>
      <c r="PXK125" s="4"/>
      <c r="PXL125" s="4"/>
      <c r="PXM125" s="4"/>
      <c r="PXN125" s="4"/>
      <c r="PXO125" s="4"/>
      <c r="PXP125" s="4"/>
      <c r="PXQ125" s="4"/>
      <c r="PXR125" s="4"/>
      <c r="PXS125" s="4"/>
      <c r="PXT125" s="4"/>
      <c r="PXU125" s="4"/>
      <c r="PXV125" s="4"/>
      <c r="PXW125" s="4"/>
      <c r="PXX125" s="4"/>
      <c r="PXY125" s="4"/>
      <c r="PXZ125" s="4"/>
      <c r="PYA125" s="4"/>
      <c r="PYB125" s="4"/>
      <c r="PYC125" s="4"/>
      <c r="PYD125" s="4"/>
      <c r="PYE125" s="4"/>
      <c r="PYF125" s="4"/>
      <c r="PYG125" s="4"/>
      <c r="PYH125" s="4"/>
      <c r="PYI125" s="4"/>
      <c r="PYJ125" s="4"/>
      <c r="PYK125" s="4"/>
      <c r="PYL125" s="4"/>
      <c r="PYM125" s="4"/>
      <c r="PYN125" s="4"/>
      <c r="PYO125" s="4"/>
      <c r="PYP125" s="4"/>
      <c r="PYQ125" s="4"/>
      <c r="PYR125" s="4"/>
      <c r="PYS125" s="4"/>
      <c r="PYT125" s="4"/>
      <c r="PYU125" s="4"/>
      <c r="PYV125" s="4"/>
      <c r="PYW125" s="4"/>
      <c r="PYX125" s="4"/>
      <c r="PYY125" s="4"/>
      <c r="PYZ125" s="4"/>
      <c r="PZA125" s="4"/>
      <c r="PZB125" s="4"/>
      <c r="PZC125" s="4"/>
      <c r="PZD125" s="4"/>
      <c r="PZE125" s="4"/>
      <c r="PZF125" s="4"/>
      <c r="PZG125" s="4"/>
      <c r="PZH125" s="4"/>
      <c r="PZI125" s="4"/>
      <c r="PZJ125" s="4"/>
      <c r="PZK125" s="4"/>
      <c r="PZL125" s="4"/>
      <c r="PZM125" s="4"/>
      <c r="PZN125" s="4"/>
      <c r="PZO125" s="4"/>
      <c r="PZP125" s="4"/>
      <c r="PZQ125" s="4"/>
      <c r="PZR125" s="4"/>
      <c r="PZS125" s="4"/>
      <c r="PZT125" s="4"/>
      <c r="PZU125" s="4"/>
      <c r="PZV125" s="4"/>
      <c r="PZW125" s="4"/>
      <c r="PZX125" s="4"/>
      <c r="PZY125" s="4"/>
      <c r="PZZ125" s="4"/>
      <c r="QAA125" s="4"/>
      <c r="QAB125" s="4"/>
      <c r="QAC125" s="4"/>
      <c r="QAD125" s="4"/>
      <c r="QAE125" s="4"/>
      <c r="QAF125" s="4"/>
      <c r="QAG125" s="4"/>
      <c r="QAH125" s="4"/>
      <c r="QAI125" s="4"/>
      <c r="QAJ125" s="4"/>
      <c r="QAK125" s="4"/>
      <c r="QAL125" s="4"/>
      <c r="QAM125" s="4"/>
      <c r="QAN125" s="4"/>
      <c r="QAO125" s="4"/>
      <c r="QAP125" s="4"/>
      <c r="QAQ125" s="4"/>
      <c r="QAR125" s="4"/>
      <c r="QAS125" s="4"/>
      <c r="QAT125" s="4"/>
      <c r="QAU125" s="4"/>
      <c r="QAV125" s="4"/>
      <c r="QAW125" s="4"/>
      <c r="QAX125" s="4"/>
      <c r="QAY125" s="4"/>
      <c r="QAZ125" s="4"/>
      <c r="QBA125" s="4"/>
      <c r="QBB125" s="4"/>
      <c r="QBC125" s="4"/>
      <c r="QBD125" s="4"/>
      <c r="QBE125" s="4"/>
      <c r="QBF125" s="4"/>
      <c r="QBG125" s="4"/>
      <c r="QBH125" s="4"/>
      <c r="QBI125" s="4"/>
      <c r="QBJ125" s="4"/>
      <c r="QBK125" s="4"/>
      <c r="QBL125" s="4"/>
      <c r="QBM125" s="4"/>
      <c r="QBN125" s="4"/>
      <c r="QBO125" s="4"/>
      <c r="QBP125" s="4"/>
      <c r="QBQ125" s="4"/>
      <c r="QBR125" s="4"/>
      <c r="QBS125" s="4"/>
      <c r="QBT125" s="4"/>
      <c r="QBU125" s="4"/>
      <c r="QBV125" s="4"/>
      <c r="QBW125" s="4"/>
      <c r="QBX125" s="4"/>
      <c r="QBY125" s="4"/>
      <c r="QBZ125" s="4"/>
      <c r="QCA125" s="4"/>
      <c r="QCB125" s="4"/>
      <c r="QCC125" s="4"/>
      <c r="QCD125" s="4"/>
      <c r="QCE125" s="4"/>
      <c r="QCF125" s="4"/>
      <c r="QCG125" s="4"/>
      <c r="QCH125" s="4"/>
      <c r="QCI125" s="4"/>
      <c r="QCJ125" s="4"/>
      <c r="QCK125" s="4"/>
      <c r="QCL125" s="4"/>
      <c r="QCM125" s="4"/>
      <c r="QCN125" s="4"/>
      <c r="QCO125" s="4"/>
      <c r="QCP125" s="4"/>
      <c r="QCQ125" s="4"/>
      <c r="QCR125" s="4"/>
      <c r="QCS125" s="4"/>
      <c r="QCT125" s="4"/>
      <c r="QCU125" s="4"/>
      <c r="QCV125" s="4"/>
      <c r="QCW125" s="4"/>
      <c r="QCX125" s="4"/>
      <c r="QCY125" s="4"/>
      <c r="QCZ125" s="4"/>
      <c r="QDA125" s="4"/>
      <c r="QDB125" s="4"/>
      <c r="QDC125" s="4"/>
      <c r="QDD125" s="4"/>
      <c r="QDE125" s="4"/>
      <c r="QDF125" s="4"/>
      <c r="QDG125" s="4"/>
      <c r="QDH125" s="4"/>
      <c r="QDI125" s="4"/>
      <c r="QDJ125" s="4"/>
      <c r="QDK125" s="4"/>
      <c r="QDL125" s="4"/>
      <c r="QDM125" s="4"/>
      <c r="QDN125" s="4"/>
      <c r="QDO125" s="4"/>
      <c r="QDP125" s="4"/>
      <c r="QDQ125" s="4"/>
      <c r="QDR125" s="4"/>
      <c r="QDS125" s="4"/>
      <c r="QDT125" s="4"/>
      <c r="QDU125" s="4"/>
      <c r="QDV125" s="4"/>
      <c r="QDW125" s="4"/>
      <c r="QDX125" s="4"/>
      <c r="QDY125" s="4"/>
      <c r="QDZ125" s="4"/>
      <c r="QEA125" s="4"/>
      <c r="QEB125" s="4"/>
      <c r="QEC125" s="4"/>
      <c r="QED125" s="4"/>
      <c r="QEE125" s="4"/>
      <c r="QEF125" s="4"/>
      <c r="QEG125" s="4"/>
      <c r="QEH125" s="4"/>
      <c r="QEI125" s="4"/>
      <c r="QEJ125" s="4"/>
      <c r="QEK125" s="4"/>
      <c r="QEL125" s="4"/>
      <c r="QEM125" s="4"/>
      <c r="QEN125" s="4"/>
      <c r="QEO125" s="4"/>
      <c r="QEP125" s="4"/>
      <c r="QEQ125" s="4"/>
      <c r="QER125" s="4"/>
      <c r="QES125" s="4"/>
      <c r="QET125" s="4"/>
      <c r="QEU125" s="4"/>
      <c r="QEV125" s="4"/>
      <c r="QEW125" s="4"/>
      <c r="QEX125" s="4"/>
      <c r="QEY125" s="4"/>
      <c r="QEZ125" s="4"/>
      <c r="QFA125" s="4"/>
      <c r="QFB125" s="4"/>
      <c r="QFC125" s="4"/>
      <c r="QFD125" s="4"/>
      <c r="QFE125" s="4"/>
      <c r="QFF125" s="4"/>
      <c r="QFG125" s="4"/>
      <c r="QFH125" s="4"/>
      <c r="QFI125" s="4"/>
      <c r="QFJ125" s="4"/>
      <c r="QFK125" s="4"/>
      <c r="QFL125" s="4"/>
      <c r="QFM125" s="4"/>
      <c r="QFN125" s="4"/>
      <c r="QFO125" s="4"/>
      <c r="QFP125" s="4"/>
      <c r="QFQ125" s="4"/>
      <c r="QFR125" s="4"/>
      <c r="QFS125" s="4"/>
      <c r="QFT125" s="4"/>
      <c r="QFU125" s="4"/>
      <c r="QFV125" s="4"/>
      <c r="QFW125" s="4"/>
      <c r="QFX125" s="4"/>
      <c r="QFY125" s="4"/>
      <c r="QFZ125" s="4"/>
      <c r="QGA125" s="4"/>
      <c r="QGB125" s="4"/>
      <c r="QGC125" s="4"/>
      <c r="QGD125" s="4"/>
      <c r="QGE125" s="4"/>
      <c r="QGF125" s="4"/>
      <c r="QGG125" s="4"/>
      <c r="QGH125" s="4"/>
      <c r="QGI125" s="4"/>
      <c r="QGJ125" s="4"/>
      <c r="QGK125" s="4"/>
      <c r="QGL125" s="4"/>
      <c r="QGM125" s="4"/>
      <c r="QGN125" s="4"/>
      <c r="QGO125" s="4"/>
      <c r="QGP125" s="4"/>
      <c r="QGQ125" s="4"/>
      <c r="QGR125" s="4"/>
      <c r="QGS125" s="4"/>
      <c r="QGT125" s="4"/>
      <c r="QGU125" s="4"/>
      <c r="QGV125" s="4"/>
      <c r="QGW125" s="4"/>
      <c r="QGX125" s="4"/>
      <c r="QGY125" s="4"/>
      <c r="QGZ125" s="4"/>
      <c r="QHA125" s="4"/>
      <c r="QHB125" s="4"/>
      <c r="QHC125" s="4"/>
      <c r="QHD125" s="4"/>
      <c r="QHE125" s="4"/>
      <c r="QHF125" s="4"/>
      <c r="QHG125" s="4"/>
      <c r="QHH125" s="4"/>
      <c r="QHI125" s="4"/>
      <c r="QHJ125" s="4"/>
      <c r="QHK125" s="4"/>
      <c r="QHL125" s="4"/>
      <c r="QHM125" s="4"/>
      <c r="QHN125" s="4"/>
      <c r="QHO125" s="4"/>
      <c r="QHP125" s="4"/>
      <c r="QHQ125" s="4"/>
      <c r="QHR125" s="4"/>
      <c r="QHS125" s="4"/>
      <c r="QHT125" s="4"/>
      <c r="QHU125" s="4"/>
      <c r="QHV125" s="4"/>
      <c r="QHW125" s="4"/>
      <c r="QHX125" s="4"/>
      <c r="QHY125" s="4"/>
      <c r="QHZ125" s="4"/>
      <c r="QIA125" s="4"/>
      <c r="QIB125" s="4"/>
      <c r="QIC125" s="4"/>
      <c r="QID125" s="4"/>
      <c r="QIE125" s="4"/>
      <c r="QIF125" s="4"/>
      <c r="QIG125" s="4"/>
      <c r="QIH125" s="4"/>
      <c r="QII125" s="4"/>
      <c r="QIJ125" s="4"/>
      <c r="QIK125" s="4"/>
      <c r="QIL125" s="4"/>
      <c r="QIM125" s="4"/>
      <c r="QIN125" s="4"/>
      <c r="QIO125" s="4"/>
      <c r="QIP125" s="4"/>
      <c r="QIQ125" s="4"/>
      <c r="QIR125" s="4"/>
      <c r="QIS125" s="4"/>
      <c r="QIT125" s="4"/>
      <c r="QIU125" s="4"/>
      <c r="QIV125" s="4"/>
      <c r="QIW125" s="4"/>
      <c r="QIX125" s="4"/>
      <c r="QIY125" s="4"/>
      <c r="QIZ125" s="4"/>
      <c r="QJA125" s="4"/>
      <c r="QJB125" s="4"/>
      <c r="QJC125" s="4"/>
      <c r="QJD125" s="4"/>
      <c r="QJE125" s="4"/>
      <c r="QJF125" s="4"/>
      <c r="QJG125" s="4"/>
      <c r="QJH125" s="4"/>
      <c r="QJI125" s="4"/>
      <c r="QJJ125" s="4"/>
      <c r="QJK125" s="4"/>
      <c r="QJL125" s="4"/>
      <c r="QJM125" s="4"/>
      <c r="QJN125" s="4"/>
      <c r="QJO125" s="4"/>
      <c r="QJP125" s="4"/>
      <c r="QJQ125" s="4"/>
      <c r="QJR125" s="4"/>
      <c r="QJS125" s="4"/>
      <c r="QJT125" s="4"/>
      <c r="QJU125" s="4"/>
      <c r="QJV125" s="4"/>
      <c r="QJW125" s="4"/>
      <c r="QJX125" s="4"/>
      <c r="QJY125" s="4"/>
      <c r="QJZ125" s="4"/>
      <c r="QKA125" s="4"/>
      <c r="QKB125" s="4"/>
      <c r="QKC125" s="4"/>
      <c r="QKD125" s="4"/>
      <c r="QKE125" s="4"/>
      <c r="QKF125" s="4"/>
      <c r="QKG125" s="4"/>
      <c r="QKH125" s="4"/>
      <c r="QKI125" s="4"/>
      <c r="QKJ125" s="4"/>
      <c r="QKK125" s="4"/>
      <c r="QKL125" s="4"/>
      <c r="QKM125" s="4"/>
      <c r="QKN125" s="4"/>
      <c r="QKO125" s="4"/>
      <c r="QKP125" s="4"/>
      <c r="QKQ125" s="4"/>
      <c r="QKR125" s="4"/>
      <c r="QKS125" s="4"/>
      <c r="QKT125" s="4"/>
      <c r="QKU125" s="4"/>
      <c r="QKV125" s="4"/>
      <c r="QKW125" s="4"/>
      <c r="QKX125" s="4"/>
      <c r="QKY125" s="4"/>
      <c r="QKZ125" s="4"/>
      <c r="QLA125" s="4"/>
      <c r="QLB125" s="4"/>
      <c r="QLC125" s="4"/>
      <c r="QLD125" s="4"/>
      <c r="QLE125" s="4"/>
      <c r="QLF125" s="4"/>
      <c r="QLG125" s="4"/>
      <c r="QLH125" s="4"/>
      <c r="QLI125" s="4"/>
      <c r="QLJ125" s="4"/>
      <c r="QLK125" s="4"/>
      <c r="QLL125" s="4"/>
      <c r="QLM125" s="4"/>
      <c r="QLN125" s="4"/>
      <c r="QLO125" s="4"/>
      <c r="QLP125" s="4"/>
      <c r="QLQ125" s="4"/>
      <c r="QLR125" s="4"/>
      <c r="QLS125" s="4"/>
      <c r="QLT125" s="4"/>
      <c r="QLU125" s="4"/>
      <c r="QLV125" s="4"/>
      <c r="QLW125" s="4"/>
      <c r="QLX125" s="4"/>
      <c r="QLY125" s="4"/>
      <c r="QLZ125" s="4"/>
      <c r="QMA125" s="4"/>
      <c r="QMB125" s="4"/>
      <c r="QMC125" s="4"/>
      <c r="QMD125" s="4"/>
      <c r="QME125" s="4"/>
      <c r="QMF125" s="4"/>
      <c r="QMG125" s="4"/>
      <c r="QMH125" s="4"/>
      <c r="QMI125" s="4"/>
      <c r="QMJ125" s="4"/>
      <c r="QMK125" s="4"/>
      <c r="QML125" s="4"/>
      <c r="QMM125" s="4"/>
      <c r="QMN125" s="4"/>
      <c r="QMO125" s="4"/>
      <c r="QMP125" s="4"/>
      <c r="QMQ125" s="4"/>
      <c r="QMR125" s="4"/>
      <c r="QMS125" s="4"/>
      <c r="QMT125" s="4"/>
      <c r="QMU125" s="4"/>
      <c r="QMV125" s="4"/>
      <c r="QMW125" s="4"/>
      <c r="QMX125" s="4"/>
      <c r="QMY125" s="4"/>
      <c r="QMZ125" s="4"/>
      <c r="QNA125" s="4"/>
      <c r="QNB125" s="4"/>
      <c r="QNC125" s="4"/>
      <c r="QND125" s="4"/>
      <c r="QNE125" s="4"/>
      <c r="QNF125" s="4"/>
      <c r="QNG125" s="4"/>
      <c r="QNH125" s="4"/>
      <c r="QNI125" s="4"/>
      <c r="QNJ125" s="4"/>
      <c r="QNK125" s="4"/>
      <c r="QNL125" s="4"/>
      <c r="QNM125" s="4"/>
      <c r="QNN125" s="4"/>
      <c r="QNO125" s="4"/>
      <c r="QNP125" s="4"/>
      <c r="QNQ125" s="4"/>
      <c r="QNR125" s="4"/>
      <c r="QNS125" s="4"/>
      <c r="QNT125" s="4"/>
      <c r="QNU125" s="4"/>
      <c r="QNV125" s="4"/>
      <c r="QNW125" s="4"/>
      <c r="QNX125" s="4"/>
      <c r="QNY125" s="4"/>
      <c r="QNZ125" s="4"/>
      <c r="QOA125" s="4"/>
      <c r="QOB125" s="4"/>
      <c r="QOC125" s="4"/>
      <c r="QOD125" s="4"/>
      <c r="QOE125" s="4"/>
      <c r="QOF125" s="4"/>
      <c r="QOG125" s="4"/>
      <c r="QOH125" s="4"/>
      <c r="QOI125" s="4"/>
      <c r="QOJ125" s="4"/>
      <c r="QOK125" s="4"/>
      <c r="QOL125" s="4"/>
      <c r="QOM125" s="4"/>
      <c r="QON125" s="4"/>
      <c r="QOO125" s="4"/>
      <c r="QOP125" s="4"/>
      <c r="QOQ125" s="4"/>
      <c r="QOR125" s="4"/>
      <c r="QOS125" s="4"/>
      <c r="QOT125" s="4"/>
      <c r="QOU125" s="4"/>
      <c r="QOV125" s="4"/>
      <c r="QOW125" s="4"/>
      <c r="QOX125" s="4"/>
      <c r="QOY125" s="4"/>
      <c r="QOZ125" s="4"/>
      <c r="QPA125" s="4"/>
      <c r="QPB125" s="4"/>
      <c r="QPC125" s="4"/>
      <c r="QPD125" s="4"/>
      <c r="QPE125" s="4"/>
      <c r="QPF125" s="4"/>
      <c r="QPG125" s="4"/>
      <c r="QPH125" s="4"/>
      <c r="QPI125" s="4"/>
      <c r="QPJ125" s="4"/>
      <c r="QPK125" s="4"/>
      <c r="QPL125" s="4"/>
      <c r="QPM125" s="4"/>
      <c r="QPN125" s="4"/>
      <c r="QPO125" s="4"/>
      <c r="QPP125" s="4"/>
      <c r="QPQ125" s="4"/>
      <c r="QPR125" s="4"/>
      <c r="QPS125" s="4"/>
      <c r="QPT125" s="4"/>
      <c r="QPU125" s="4"/>
      <c r="QPV125" s="4"/>
      <c r="QPW125" s="4"/>
      <c r="QPX125" s="4"/>
      <c r="QPY125" s="4"/>
      <c r="QPZ125" s="4"/>
      <c r="QQA125" s="4"/>
      <c r="QQB125" s="4"/>
      <c r="QQC125" s="4"/>
      <c r="QQD125" s="4"/>
      <c r="QQE125" s="4"/>
      <c r="QQF125" s="4"/>
      <c r="QQG125" s="4"/>
      <c r="QQH125" s="4"/>
      <c r="QQI125" s="4"/>
      <c r="QQJ125" s="4"/>
      <c r="QQK125" s="4"/>
      <c r="QQL125" s="4"/>
      <c r="QQM125" s="4"/>
      <c r="QQN125" s="4"/>
      <c r="QQO125" s="4"/>
      <c r="QQP125" s="4"/>
      <c r="QQQ125" s="4"/>
      <c r="QQR125" s="4"/>
      <c r="QQS125" s="4"/>
      <c r="QQT125" s="4"/>
      <c r="QQU125" s="4"/>
      <c r="QQV125" s="4"/>
      <c r="QQW125" s="4"/>
      <c r="QQX125" s="4"/>
      <c r="QQY125" s="4"/>
      <c r="QQZ125" s="4"/>
      <c r="QRA125" s="4"/>
      <c r="QRB125" s="4"/>
      <c r="QRC125" s="4"/>
      <c r="QRD125" s="4"/>
      <c r="QRE125" s="4"/>
      <c r="QRF125" s="4"/>
      <c r="QRG125" s="4"/>
      <c r="QRH125" s="4"/>
      <c r="QRI125" s="4"/>
      <c r="QRJ125" s="4"/>
      <c r="QRK125" s="4"/>
      <c r="QRL125" s="4"/>
      <c r="QRM125" s="4"/>
      <c r="QRN125" s="4"/>
      <c r="QRO125" s="4"/>
      <c r="QRP125" s="4"/>
      <c r="QRQ125" s="4"/>
      <c r="QRR125" s="4"/>
      <c r="QRS125" s="4"/>
      <c r="QRT125" s="4"/>
      <c r="QRU125" s="4"/>
      <c r="QRV125" s="4"/>
      <c r="QRW125" s="4"/>
      <c r="QRX125" s="4"/>
      <c r="QRY125" s="4"/>
      <c r="QRZ125" s="4"/>
      <c r="QSA125" s="4"/>
      <c r="QSB125" s="4"/>
      <c r="QSC125" s="4"/>
      <c r="QSD125" s="4"/>
      <c r="QSE125" s="4"/>
      <c r="QSF125" s="4"/>
      <c r="QSG125" s="4"/>
      <c r="QSH125" s="4"/>
      <c r="QSI125" s="4"/>
      <c r="QSJ125" s="4"/>
      <c r="QSK125" s="4"/>
      <c r="QSL125" s="4"/>
      <c r="QSM125" s="4"/>
      <c r="QSN125" s="4"/>
      <c r="QSO125" s="4"/>
      <c r="QSP125" s="4"/>
      <c r="QSQ125" s="4"/>
      <c r="QSR125" s="4"/>
      <c r="QSS125" s="4"/>
      <c r="QST125" s="4"/>
      <c r="QSU125" s="4"/>
      <c r="QSV125" s="4"/>
      <c r="QSW125" s="4"/>
      <c r="QSX125" s="4"/>
      <c r="QSY125" s="4"/>
      <c r="QSZ125" s="4"/>
      <c r="QTA125" s="4"/>
      <c r="QTB125" s="4"/>
      <c r="QTC125" s="4"/>
      <c r="QTD125" s="4"/>
      <c r="QTE125" s="4"/>
      <c r="QTF125" s="4"/>
      <c r="QTG125" s="4"/>
      <c r="QTH125" s="4"/>
      <c r="QTI125" s="4"/>
      <c r="QTJ125" s="4"/>
      <c r="QTK125" s="4"/>
      <c r="QTL125" s="4"/>
      <c r="QTM125" s="4"/>
      <c r="QTN125" s="4"/>
      <c r="QTO125" s="4"/>
      <c r="QTP125" s="4"/>
      <c r="QTQ125" s="4"/>
      <c r="QTR125" s="4"/>
      <c r="QTS125" s="4"/>
      <c r="QTT125" s="4"/>
      <c r="QTU125" s="4"/>
      <c r="QTV125" s="4"/>
      <c r="QTW125" s="4"/>
      <c r="QTX125" s="4"/>
      <c r="QTY125" s="4"/>
      <c r="QTZ125" s="4"/>
      <c r="QUA125" s="4"/>
      <c r="QUB125" s="4"/>
      <c r="QUC125" s="4"/>
      <c r="QUD125" s="4"/>
      <c r="QUE125" s="4"/>
      <c r="QUF125" s="4"/>
      <c r="QUG125" s="4"/>
      <c r="QUH125" s="4"/>
      <c r="QUI125" s="4"/>
      <c r="QUJ125" s="4"/>
      <c r="QUK125" s="4"/>
      <c r="QUL125" s="4"/>
      <c r="QUM125" s="4"/>
      <c r="QUN125" s="4"/>
      <c r="QUO125" s="4"/>
      <c r="QUP125" s="4"/>
      <c r="QUQ125" s="4"/>
      <c r="QUR125" s="4"/>
      <c r="QUS125" s="4"/>
      <c r="QUT125" s="4"/>
      <c r="QUU125" s="4"/>
      <c r="QUV125" s="4"/>
      <c r="QUW125" s="4"/>
      <c r="QUX125" s="4"/>
      <c r="QUY125" s="4"/>
      <c r="QUZ125" s="4"/>
      <c r="QVA125" s="4"/>
      <c r="QVB125" s="4"/>
      <c r="QVC125" s="4"/>
      <c r="QVD125" s="4"/>
      <c r="QVE125" s="4"/>
      <c r="QVF125" s="4"/>
      <c r="QVG125" s="4"/>
      <c r="QVH125" s="4"/>
      <c r="QVI125" s="4"/>
      <c r="QVJ125" s="4"/>
      <c r="QVK125" s="4"/>
      <c r="QVL125" s="4"/>
      <c r="QVM125" s="4"/>
      <c r="QVN125" s="4"/>
      <c r="QVO125" s="4"/>
      <c r="QVP125" s="4"/>
      <c r="QVQ125" s="4"/>
      <c r="QVR125" s="4"/>
      <c r="QVS125" s="4"/>
      <c r="QVT125" s="4"/>
      <c r="QVU125" s="4"/>
      <c r="QVV125" s="4"/>
      <c r="QVW125" s="4"/>
      <c r="QVX125" s="4"/>
      <c r="QVY125" s="4"/>
      <c r="QVZ125" s="4"/>
      <c r="QWA125" s="4"/>
      <c r="QWB125" s="4"/>
      <c r="QWC125" s="4"/>
      <c r="QWD125" s="4"/>
      <c r="QWE125" s="4"/>
      <c r="QWF125" s="4"/>
      <c r="QWG125" s="4"/>
      <c r="QWH125" s="4"/>
      <c r="QWI125" s="4"/>
      <c r="QWJ125" s="4"/>
      <c r="QWK125" s="4"/>
      <c r="QWL125" s="4"/>
      <c r="QWM125" s="4"/>
      <c r="QWN125" s="4"/>
      <c r="QWO125" s="4"/>
      <c r="QWP125" s="4"/>
      <c r="QWQ125" s="4"/>
      <c r="QWR125" s="4"/>
      <c r="QWS125" s="4"/>
      <c r="QWT125" s="4"/>
      <c r="QWU125" s="4"/>
      <c r="QWV125" s="4"/>
      <c r="QWW125" s="4"/>
      <c r="QWX125" s="4"/>
      <c r="QWY125" s="4"/>
      <c r="QWZ125" s="4"/>
      <c r="QXA125" s="4"/>
      <c r="QXB125" s="4"/>
      <c r="QXC125" s="4"/>
      <c r="QXD125" s="4"/>
      <c r="QXE125" s="4"/>
      <c r="QXF125" s="4"/>
      <c r="QXG125" s="4"/>
      <c r="QXH125" s="4"/>
      <c r="QXI125" s="4"/>
      <c r="QXJ125" s="4"/>
      <c r="QXK125" s="4"/>
      <c r="QXL125" s="4"/>
      <c r="QXM125" s="4"/>
      <c r="QXN125" s="4"/>
      <c r="QXO125" s="4"/>
      <c r="QXP125" s="4"/>
      <c r="QXQ125" s="4"/>
      <c r="QXR125" s="4"/>
      <c r="QXS125" s="4"/>
      <c r="QXT125" s="4"/>
      <c r="QXU125" s="4"/>
      <c r="QXV125" s="4"/>
      <c r="QXW125" s="4"/>
      <c r="QXX125" s="4"/>
      <c r="QXY125" s="4"/>
      <c r="QXZ125" s="4"/>
      <c r="QYA125" s="4"/>
      <c r="QYB125" s="4"/>
      <c r="QYC125" s="4"/>
      <c r="QYD125" s="4"/>
      <c r="QYE125" s="4"/>
      <c r="QYF125" s="4"/>
      <c r="QYG125" s="4"/>
      <c r="QYH125" s="4"/>
      <c r="QYI125" s="4"/>
      <c r="QYJ125" s="4"/>
      <c r="QYK125" s="4"/>
      <c r="QYL125" s="4"/>
      <c r="QYM125" s="4"/>
      <c r="QYN125" s="4"/>
      <c r="QYO125" s="4"/>
      <c r="QYP125" s="4"/>
      <c r="QYQ125" s="4"/>
      <c r="QYR125" s="4"/>
      <c r="QYS125" s="4"/>
      <c r="QYT125" s="4"/>
      <c r="QYU125" s="4"/>
      <c r="QYV125" s="4"/>
      <c r="QYW125" s="4"/>
      <c r="QYX125" s="4"/>
      <c r="QYY125" s="4"/>
      <c r="QYZ125" s="4"/>
      <c r="QZA125" s="4"/>
      <c r="QZB125" s="4"/>
      <c r="QZC125" s="4"/>
      <c r="QZD125" s="4"/>
      <c r="QZE125" s="4"/>
      <c r="QZF125" s="4"/>
      <c r="QZG125" s="4"/>
      <c r="QZH125" s="4"/>
      <c r="QZI125" s="4"/>
      <c r="QZJ125" s="4"/>
      <c r="QZK125" s="4"/>
      <c r="QZL125" s="4"/>
      <c r="QZM125" s="4"/>
      <c r="QZN125" s="4"/>
      <c r="QZO125" s="4"/>
      <c r="QZP125" s="4"/>
      <c r="QZQ125" s="4"/>
      <c r="QZR125" s="4"/>
      <c r="QZS125" s="4"/>
      <c r="QZT125" s="4"/>
      <c r="QZU125" s="4"/>
      <c r="QZV125" s="4"/>
      <c r="QZW125" s="4"/>
      <c r="QZX125" s="4"/>
      <c r="QZY125" s="4"/>
      <c r="QZZ125" s="4"/>
      <c r="RAA125" s="4"/>
      <c r="RAB125" s="4"/>
      <c r="RAC125" s="4"/>
      <c r="RAD125" s="4"/>
      <c r="RAE125" s="4"/>
      <c r="RAF125" s="4"/>
      <c r="RAG125" s="4"/>
      <c r="RAH125" s="4"/>
      <c r="RAI125" s="4"/>
      <c r="RAJ125" s="4"/>
      <c r="RAK125" s="4"/>
      <c r="RAL125" s="4"/>
      <c r="RAM125" s="4"/>
      <c r="RAN125" s="4"/>
      <c r="RAO125" s="4"/>
      <c r="RAP125" s="4"/>
      <c r="RAQ125" s="4"/>
      <c r="RAR125" s="4"/>
      <c r="RAS125" s="4"/>
      <c r="RAT125" s="4"/>
      <c r="RAU125" s="4"/>
      <c r="RAV125" s="4"/>
      <c r="RAW125" s="4"/>
      <c r="RAX125" s="4"/>
      <c r="RAY125" s="4"/>
      <c r="RAZ125" s="4"/>
      <c r="RBA125" s="4"/>
      <c r="RBB125" s="4"/>
      <c r="RBC125" s="4"/>
      <c r="RBD125" s="4"/>
      <c r="RBE125" s="4"/>
      <c r="RBF125" s="4"/>
      <c r="RBG125" s="4"/>
      <c r="RBH125" s="4"/>
      <c r="RBI125" s="4"/>
      <c r="RBJ125" s="4"/>
      <c r="RBK125" s="4"/>
      <c r="RBL125" s="4"/>
      <c r="RBM125" s="4"/>
      <c r="RBN125" s="4"/>
      <c r="RBO125" s="4"/>
      <c r="RBP125" s="4"/>
      <c r="RBQ125" s="4"/>
      <c r="RBR125" s="4"/>
      <c r="RBS125" s="4"/>
      <c r="RBT125" s="4"/>
      <c r="RBU125" s="4"/>
      <c r="RBV125" s="4"/>
      <c r="RBW125" s="4"/>
      <c r="RBX125" s="4"/>
      <c r="RBY125" s="4"/>
      <c r="RBZ125" s="4"/>
      <c r="RCA125" s="4"/>
      <c r="RCB125" s="4"/>
      <c r="RCC125" s="4"/>
      <c r="RCD125" s="4"/>
      <c r="RCE125" s="4"/>
      <c r="RCF125" s="4"/>
      <c r="RCG125" s="4"/>
      <c r="RCH125" s="4"/>
      <c r="RCI125" s="4"/>
      <c r="RCJ125" s="4"/>
      <c r="RCK125" s="4"/>
      <c r="RCL125" s="4"/>
      <c r="RCM125" s="4"/>
      <c r="RCN125" s="4"/>
      <c r="RCO125" s="4"/>
      <c r="RCP125" s="4"/>
      <c r="RCQ125" s="4"/>
      <c r="RCR125" s="4"/>
      <c r="RCS125" s="4"/>
      <c r="RCT125" s="4"/>
      <c r="RCU125" s="4"/>
      <c r="RCV125" s="4"/>
      <c r="RCW125" s="4"/>
      <c r="RCX125" s="4"/>
      <c r="RCY125" s="4"/>
      <c r="RCZ125" s="4"/>
      <c r="RDA125" s="4"/>
      <c r="RDB125" s="4"/>
      <c r="RDC125" s="4"/>
      <c r="RDD125" s="4"/>
      <c r="RDE125" s="4"/>
      <c r="RDF125" s="4"/>
      <c r="RDG125" s="4"/>
      <c r="RDH125" s="4"/>
      <c r="RDI125" s="4"/>
      <c r="RDJ125" s="4"/>
      <c r="RDK125" s="4"/>
      <c r="RDL125" s="4"/>
      <c r="RDM125" s="4"/>
      <c r="RDN125" s="4"/>
      <c r="RDO125" s="4"/>
      <c r="RDP125" s="4"/>
      <c r="RDQ125" s="4"/>
      <c r="RDR125" s="4"/>
      <c r="RDS125" s="4"/>
      <c r="RDT125" s="4"/>
      <c r="RDU125" s="4"/>
      <c r="RDV125" s="4"/>
      <c r="RDW125" s="4"/>
      <c r="RDX125" s="4"/>
      <c r="RDY125" s="4"/>
      <c r="RDZ125" s="4"/>
      <c r="REA125" s="4"/>
      <c r="REB125" s="4"/>
      <c r="REC125" s="4"/>
      <c r="RED125" s="4"/>
      <c r="REE125" s="4"/>
      <c r="REF125" s="4"/>
      <c r="REG125" s="4"/>
      <c r="REH125" s="4"/>
      <c r="REI125" s="4"/>
      <c r="REJ125" s="4"/>
      <c r="REK125" s="4"/>
      <c r="REL125" s="4"/>
      <c r="REM125" s="4"/>
      <c r="REN125" s="4"/>
      <c r="REO125" s="4"/>
      <c r="REP125" s="4"/>
      <c r="REQ125" s="4"/>
      <c r="RER125" s="4"/>
      <c r="RES125" s="4"/>
      <c r="RET125" s="4"/>
      <c r="REU125" s="4"/>
      <c r="REV125" s="4"/>
      <c r="REW125" s="4"/>
      <c r="REX125" s="4"/>
      <c r="REY125" s="4"/>
      <c r="REZ125" s="4"/>
      <c r="RFA125" s="4"/>
      <c r="RFB125" s="4"/>
      <c r="RFC125" s="4"/>
      <c r="RFD125" s="4"/>
      <c r="RFE125" s="4"/>
      <c r="RFF125" s="4"/>
      <c r="RFG125" s="4"/>
      <c r="RFH125" s="4"/>
      <c r="RFI125" s="4"/>
      <c r="RFJ125" s="4"/>
      <c r="RFK125" s="4"/>
      <c r="RFL125" s="4"/>
      <c r="RFM125" s="4"/>
      <c r="RFN125" s="4"/>
      <c r="RFO125" s="4"/>
      <c r="RFP125" s="4"/>
      <c r="RFQ125" s="4"/>
      <c r="RFR125" s="4"/>
      <c r="RFS125" s="4"/>
      <c r="RFT125" s="4"/>
      <c r="RFU125" s="4"/>
      <c r="RFV125" s="4"/>
      <c r="RFW125" s="4"/>
      <c r="RFX125" s="4"/>
      <c r="RFY125" s="4"/>
      <c r="RFZ125" s="4"/>
      <c r="RGA125" s="4"/>
      <c r="RGB125" s="4"/>
      <c r="RGC125" s="4"/>
      <c r="RGD125" s="4"/>
      <c r="RGE125" s="4"/>
      <c r="RGF125" s="4"/>
      <c r="RGG125" s="4"/>
      <c r="RGH125" s="4"/>
      <c r="RGI125" s="4"/>
      <c r="RGJ125" s="4"/>
      <c r="RGK125" s="4"/>
      <c r="RGL125" s="4"/>
      <c r="RGM125" s="4"/>
      <c r="RGN125" s="4"/>
      <c r="RGO125" s="4"/>
      <c r="RGP125" s="4"/>
      <c r="RGQ125" s="4"/>
      <c r="RGR125" s="4"/>
      <c r="RGS125" s="4"/>
      <c r="RGT125" s="4"/>
      <c r="RGU125" s="4"/>
      <c r="RGV125" s="4"/>
      <c r="RGW125" s="4"/>
      <c r="RGX125" s="4"/>
      <c r="RGY125" s="4"/>
      <c r="RGZ125" s="4"/>
      <c r="RHA125" s="4"/>
      <c r="RHB125" s="4"/>
      <c r="RHC125" s="4"/>
      <c r="RHD125" s="4"/>
      <c r="RHE125" s="4"/>
      <c r="RHF125" s="4"/>
      <c r="RHG125" s="4"/>
      <c r="RHH125" s="4"/>
      <c r="RHI125" s="4"/>
      <c r="RHJ125" s="4"/>
      <c r="RHK125" s="4"/>
      <c r="RHL125" s="4"/>
      <c r="RHM125" s="4"/>
      <c r="RHN125" s="4"/>
      <c r="RHO125" s="4"/>
      <c r="RHP125" s="4"/>
      <c r="RHQ125" s="4"/>
      <c r="RHR125" s="4"/>
      <c r="RHS125" s="4"/>
      <c r="RHT125" s="4"/>
      <c r="RHU125" s="4"/>
      <c r="RHV125" s="4"/>
      <c r="RHW125" s="4"/>
      <c r="RHX125" s="4"/>
      <c r="RHY125" s="4"/>
      <c r="RHZ125" s="4"/>
      <c r="RIA125" s="4"/>
      <c r="RIB125" s="4"/>
      <c r="RIC125" s="4"/>
      <c r="RID125" s="4"/>
      <c r="RIE125" s="4"/>
      <c r="RIF125" s="4"/>
      <c r="RIG125" s="4"/>
      <c r="RIH125" s="4"/>
      <c r="RII125" s="4"/>
      <c r="RIJ125" s="4"/>
      <c r="RIK125" s="4"/>
      <c r="RIL125" s="4"/>
      <c r="RIM125" s="4"/>
      <c r="RIN125" s="4"/>
      <c r="RIO125" s="4"/>
      <c r="RIP125" s="4"/>
      <c r="RIQ125" s="4"/>
      <c r="RIR125" s="4"/>
      <c r="RIS125" s="4"/>
      <c r="RIT125" s="4"/>
      <c r="RIU125" s="4"/>
      <c r="RIV125" s="4"/>
      <c r="RIW125" s="4"/>
      <c r="RIX125" s="4"/>
      <c r="RIY125" s="4"/>
      <c r="RIZ125" s="4"/>
      <c r="RJA125" s="4"/>
      <c r="RJB125" s="4"/>
      <c r="RJC125" s="4"/>
      <c r="RJD125" s="4"/>
      <c r="RJE125" s="4"/>
      <c r="RJF125" s="4"/>
      <c r="RJG125" s="4"/>
      <c r="RJH125" s="4"/>
      <c r="RJI125" s="4"/>
      <c r="RJJ125" s="4"/>
      <c r="RJK125" s="4"/>
      <c r="RJL125" s="4"/>
      <c r="RJM125" s="4"/>
      <c r="RJN125" s="4"/>
      <c r="RJO125" s="4"/>
      <c r="RJP125" s="4"/>
      <c r="RJQ125" s="4"/>
      <c r="RJR125" s="4"/>
      <c r="RJS125" s="4"/>
      <c r="RJT125" s="4"/>
      <c r="RJU125" s="4"/>
      <c r="RJV125" s="4"/>
      <c r="RJW125" s="4"/>
      <c r="RJX125" s="4"/>
      <c r="RJY125" s="4"/>
      <c r="RJZ125" s="4"/>
      <c r="RKA125" s="4"/>
      <c r="RKB125" s="4"/>
      <c r="RKC125" s="4"/>
      <c r="RKD125" s="4"/>
      <c r="RKE125" s="4"/>
      <c r="RKF125" s="4"/>
      <c r="RKG125" s="4"/>
      <c r="RKH125" s="4"/>
      <c r="RKI125" s="4"/>
      <c r="RKJ125" s="4"/>
      <c r="RKK125" s="4"/>
      <c r="RKL125" s="4"/>
      <c r="RKM125" s="4"/>
      <c r="RKN125" s="4"/>
      <c r="RKO125" s="4"/>
      <c r="RKP125" s="4"/>
      <c r="RKQ125" s="4"/>
      <c r="RKR125" s="4"/>
      <c r="RKS125" s="4"/>
      <c r="RKT125" s="4"/>
      <c r="RKU125" s="4"/>
      <c r="RKV125" s="4"/>
      <c r="RKW125" s="4"/>
      <c r="RKX125" s="4"/>
      <c r="RKY125" s="4"/>
      <c r="RKZ125" s="4"/>
      <c r="RLA125" s="4"/>
      <c r="RLB125" s="4"/>
      <c r="RLC125" s="4"/>
      <c r="RLD125" s="4"/>
      <c r="RLE125" s="4"/>
      <c r="RLF125" s="4"/>
      <c r="RLG125" s="4"/>
      <c r="RLH125" s="4"/>
      <c r="RLI125" s="4"/>
      <c r="RLJ125" s="4"/>
      <c r="RLK125" s="4"/>
      <c r="RLL125" s="4"/>
      <c r="RLM125" s="4"/>
      <c r="RLN125" s="4"/>
      <c r="RLO125" s="4"/>
      <c r="RLP125" s="4"/>
      <c r="RLQ125" s="4"/>
      <c r="RLR125" s="4"/>
      <c r="RLS125" s="4"/>
      <c r="RLT125" s="4"/>
      <c r="RLU125" s="4"/>
      <c r="RLV125" s="4"/>
      <c r="RLW125" s="4"/>
      <c r="RLX125" s="4"/>
      <c r="RLY125" s="4"/>
      <c r="RLZ125" s="4"/>
      <c r="RMA125" s="4"/>
      <c r="RMB125" s="4"/>
      <c r="RMC125" s="4"/>
      <c r="RMD125" s="4"/>
      <c r="RME125" s="4"/>
      <c r="RMF125" s="4"/>
      <c r="RMG125" s="4"/>
      <c r="RMH125" s="4"/>
      <c r="RMI125" s="4"/>
      <c r="RMJ125" s="4"/>
      <c r="RMK125" s="4"/>
      <c r="RML125" s="4"/>
      <c r="RMM125" s="4"/>
      <c r="RMN125" s="4"/>
      <c r="RMO125" s="4"/>
      <c r="RMP125" s="4"/>
      <c r="RMQ125" s="4"/>
      <c r="RMR125" s="4"/>
      <c r="RMS125" s="4"/>
      <c r="RMT125" s="4"/>
      <c r="RMU125" s="4"/>
      <c r="RMV125" s="4"/>
      <c r="RMW125" s="4"/>
      <c r="RMX125" s="4"/>
      <c r="RMY125" s="4"/>
      <c r="RMZ125" s="4"/>
      <c r="RNA125" s="4"/>
      <c r="RNB125" s="4"/>
      <c r="RNC125" s="4"/>
      <c r="RND125" s="4"/>
      <c r="RNE125" s="4"/>
      <c r="RNF125" s="4"/>
      <c r="RNG125" s="4"/>
      <c r="RNH125" s="4"/>
      <c r="RNI125" s="4"/>
      <c r="RNJ125" s="4"/>
      <c r="RNK125" s="4"/>
      <c r="RNL125" s="4"/>
      <c r="RNM125" s="4"/>
      <c r="RNN125" s="4"/>
      <c r="RNO125" s="4"/>
      <c r="RNP125" s="4"/>
      <c r="RNQ125" s="4"/>
      <c r="RNR125" s="4"/>
      <c r="RNS125" s="4"/>
      <c r="RNT125" s="4"/>
      <c r="RNU125" s="4"/>
      <c r="RNV125" s="4"/>
      <c r="RNW125" s="4"/>
      <c r="RNX125" s="4"/>
      <c r="RNY125" s="4"/>
      <c r="RNZ125" s="4"/>
      <c r="ROA125" s="4"/>
      <c r="ROB125" s="4"/>
      <c r="ROC125" s="4"/>
      <c r="ROD125" s="4"/>
      <c r="ROE125" s="4"/>
      <c r="ROF125" s="4"/>
      <c r="ROG125" s="4"/>
      <c r="ROH125" s="4"/>
      <c r="ROI125" s="4"/>
      <c r="ROJ125" s="4"/>
      <c r="ROK125" s="4"/>
      <c r="ROL125" s="4"/>
      <c r="ROM125" s="4"/>
      <c r="RON125" s="4"/>
      <c r="ROO125" s="4"/>
      <c r="ROP125" s="4"/>
      <c r="ROQ125" s="4"/>
      <c r="ROR125" s="4"/>
      <c r="ROS125" s="4"/>
      <c r="ROT125" s="4"/>
      <c r="ROU125" s="4"/>
      <c r="ROV125" s="4"/>
      <c r="ROW125" s="4"/>
      <c r="ROX125" s="4"/>
      <c r="ROY125" s="4"/>
      <c r="ROZ125" s="4"/>
      <c r="RPA125" s="4"/>
      <c r="RPB125" s="4"/>
      <c r="RPC125" s="4"/>
      <c r="RPD125" s="4"/>
      <c r="RPE125" s="4"/>
      <c r="RPF125" s="4"/>
      <c r="RPG125" s="4"/>
      <c r="RPH125" s="4"/>
      <c r="RPI125" s="4"/>
      <c r="RPJ125" s="4"/>
      <c r="RPK125" s="4"/>
      <c r="RPL125" s="4"/>
      <c r="RPM125" s="4"/>
      <c r="RPN125" s="4"/>
      <c r="RPO125" s="4"/>
      <c r="RPP125" s="4"/>
      <c r="RPQ125" s="4"/>
      <c r="RPR125" s="4"/>
      <c r="RPS125" s="4"/>
      <c r="RPT125" s="4"/>
      <c r="RPU125" s="4"/>
      <c r="RPV125" s="4"/>
      <c r="RPW125" s="4"/>
      <c r="RPX125" s="4"/>
      <c r="RPY125" s="4"/>
      <c r="RPZ125" s="4"/>
      <c r="RQA125" s="4"/>
      <c r="RQB125" s="4"/>
      <c r="RQC125" s="4"/>
      <c r="RQD125" s="4"/>
      <c r="RQE125" s="4"/>
      <c r="RQF125" s="4"/>
      <c r="RQG125" s="4"/>
      <c r="RQH125" s="4"/>
      <c r="RQI125" s="4"/>
      <c r="RQJ125" s="4"/>
      <c r="RQK125" s="4"/>
      <c r="RQL125" s="4"/>
      <c r="RQM125" s="4"/>
      <c r="RQN125" s="4"/>
      <c r="RQO125" s="4"/>
      <c r="RQP125" s="4"/>
      <c r="RQQ125" s="4"/>
      <c r="RQR125" s="4"/>
      <c r="RQS125" s="4"/>
      <c r="RQT125" s="4"/>
      <c r="RQU125" s="4"/>
      <c r="RQV125" s="4"/>
      <c r="RQW125" s="4"/>
      <c r="RQX125" s="4"/>
      <c r="RQY125" s="4"/>
      <c r="RQZ125" s="4"/>
      <c r="RRA125" s="4"/>
      <c r="RRB125" s="4"/>
      <c r="RRC125" s="4"/>
      <c r="RRD125" s="4"/>
      <c r="RRE125" s="4"/>
      <c r="RRF125" s="4"/>
      <c r="RRG125" s="4"/>
      <c r="RRH125" s="4"/>
      <c r="RRI125" s="4"/>
      <c r="RRJ125" s="4"/>
      <c r="RRK125" s="4"/>
      <c r="RRL125" s="4"/>
      <c r="RRM125" s="4"/>
      <c r="RRN125" s="4"/>
      <c r="RRO125" s="4"/>
      <c r="RRP125" s="4"/>
      <c r="RRQ125" s="4"/>
      <c r="RRR125" s="4"/>
      <c r="RRS125" s="4"/>
      <c r="RRT125" s="4"/>
      <c r="RRU125" s="4"/>
      <c r="RRV125" s="4"/>
      <c r="RRW125" s="4"/>
      <c r="RRX125" s="4"/>
      <c r="RRY125" s="4"/>
      <c r="RRZ125" s="4"/>
      <c r="RSA125" s="4"/>
      <c r="RSB125" s="4"/>
      <c r="RSC125" s="4"/>
      <c r="RSD125" s="4"/>
      <c r="RSE125" s="4"/>
      <c r="RSF125" s="4"/>
      <c r="RSG125" s="4"/>
      <c r="RSH125" s="4"/>
      <c r="RSI125" s="4"/>
      <c r="RSJ125" s="4"/>
      <c r="RSK125" s="4"/>
      <c r="RSL125" s="4"/>
      <c r="RSM125" s="4"/>
      <c r="RSN125" s="4"/>
      <c r="RSO125" s="4"/>
      <c r="RSP125" s="4"/>
      <c r="RSQ125" s="4"/>
      <c r="RSR125" s="4"/>
      <c r="RSS125" s="4"/>
      <c r="RST125" s="4"/>
      <c r="RSU125" s="4"/>
      <c r="RSV125" s="4"/>
      <c r="RSW125" s="4"/>
      <c r="RSX125" s="4"/>
      <c r="RSY125" s="4"/>
      <c r="RSZ125" s="4"/>
      <c r="RTA125" s="4"/>
      <c r="RTB125" s="4"/>
      <c r="RTC125" s="4"/>
      <c r="RTD125" s="4"/>
      <c r="RTE125" s="4"/>
      <c r="RTF125" s="4"/>
      <c r="RTG125" s="4"/>
      <c r="RTH125" s="4"/>
      <c r="RTI125" s="4"/>
      <c r="RTJ125" s="4"/>
      <c r="RTK125" s="4"/>
      <c r="RTL125" s="4"/>
      <c r="RTM125" s="4"/>
      <c r="RTN125" s="4"/>
      <c r="RTO125" s="4"/>
      <c r="RTP125" s="4"/>
      <c r="RTQ125" s="4"/>
      <c r="RTR125" s="4"/>
      <c r="RTS125" s="4"/>
      <c r="RTT125" s="4"/>
      <c r="RTU125" s="4"/>
      <c r="RTV125" s="4"/>
      <c r="RTW125" s="4"/>
      <c r="RTX125" s="4"/>
      <c r="RTY125" s="4"/>
      <c r="RTZ125" s="4"/>
      <c r="RUA125" s="4"/>
      <c r="RUB125" s="4"/>
      <c r="RUC125" s="4"/>
      <c r="RUD125" s="4"/>
      <c r="RUE125" s="4"/>
      <c r="RUF125" s="4"/>
      <c r="RUG125" s="4"/>
      <c r="RUH125" s="4"/>
      <c r="RUI125" s="4"/>
      <c r="RUJ125" s="4"/>
      <c r="RUK125" s="4"/>
      <c r="RUL125" s="4"/>
      <c r="RUM125" s="4"/>
      <c r="RUN125" s="4"/>
      <c r="RUO125" s="4"/>
      <c r="RUP125" s="4"/>
      <c r="RUQ125" s="4"/>
      <c r="RUR125" s="4"/>
      <c r="RUS125" s="4"/>
      <c r="RUT125" s="4"/>
      <c r="RUU125" s="4"/>
      <c r="RUV125" s="4"/>
      <c r="RUW125" s="4"/>
      <c r="RUX125" s="4"/>
      <c r="RUY125" s="4"/>
      <c r="RUZ125" s="4"/>
      <c r="RVA125" s="4"/>
      <c r="RVB125" s="4"/>
      <c r="RVC125" s="4"/>
      <c r="RVD125" s="4"/>
      <c r="RVE125" s="4"/>
      <c r="RVF125" s="4"/>
      <c r="RVG125" s="4"/>
      <c r="RVH125" s="4"/>
      <c r="RVI125" s="4"/>
      <c r="RVJ125" s="4"/>
      <c r="RVK125" s="4"/>
      <c r="RVL125" s="4"/>
      <c r="RVM125" s="4"/>
      <c r="RVN125" s="4"/>
      <c r="RVO125" s="4"/>
      <c r="RVP125" s="4"/>
      <c r="RVQ125" s="4"/>
      <c r="RVR125" s="4"/>
      <c r="RVS125" s="4"/>
      <c r="RVT125" s="4"/>
      <c r="RVU125" s="4"/>
      <c r="RVV125" s="4"/>
      <c r="RVW125" s="4"/>
      <c r="RVX125" s="4"/>
      <c r="RVY125" s="4"/>
      <c r="RVZ125" s="4"/>
      <c r="RWA125" s="4"/>
      <c r="RWB125" s="4"/>
      <c r="RWC125" s="4"/>
      <c r="RWD125" s="4"/>
      <c r="RWE125" s="4"/>
      <c r="RWF125" s="4"/>
      <c r="RWG125" s="4"/>
      <c r="RWH125" s="4"/>
      <c r="RWI125" s="4"/>
      <c r="RWJ125" s="4"/>
      <c r="RWK125" s="4"/>
      <c r="RWL125" s="4"/>
      <c r="RWM125" s="4"/>
      <c r="RWN125" s="4"/>
      <c r="RWO125" s="4"/>
      <c r="RWP125" s="4"/>
      <c r="RWQ125" s="4"/>
      <c r="RWR125" s="4"/>
      <c r="RWS125" s="4"/>
      <c r="RWT125" s="4"/>
      <c r="RWU125" s="4"/>
      <c r="RWV125" s="4"/>
      <c r="RWW125" s="4"/>
      <c r="RWX125" s="4"/>
      <c r="RWY125" s="4"/>
      <c r="RWZ125" s="4"/>
      <c r="RXA125" s="4"/>
      <c r="RXB125" s="4"/>
      <c r="RXC125" s="4"/>
      <c r="RXD125" s="4"/>
      <c r="RXE125" s="4"/>
      <c r="RXF125" s="4"/>
      <c r="RXG125" s="4"/>
      <c r="RXH125" s="4"/>
      <c r="RXI125" s="4"/>
      <c r="RXJ125" s="4"/>
      <c r="RXK125" s="4"/>
      <c r="RXL125" s="4"/>
      <c r="RXM125" s="4"/>
      <c r="RXN125" s="4"/>
      <c r="RXO125" s="4"/>
      <c r="RXP125" s="4"/>
      <c r="RXQ125" s="4"/>
      <c r="RXR125" s="4"/>
      <c r="RXS125" s="4"/>
      <c r="RXT125" s="4"/>
      <c r="RXU125" s="4"/>
      <c r="RXV125" s="4"/>
      <c r="RXW125" s="4"/>
      <c r="RXX125" s="4"/>
      <c r="RXY125" s="4"/>
      <c r="RXZ125" s="4"/>
      <c r="RYA125" s="4"/>
      <c r="RYB125" s="4"/>
      <c r="RYC125" s="4"/>
      <c r="RYD125" s="4"/>
      <c r="RYE125" s="4"/>
      <c r="RYF125" s="4"/>
      <c r="RYG125" s="4"/>
      <c r="RYH125" s="4"/>
      <c r="RYI125" s="4"/>
      <c r="RYJ125" s="4"/>
      <c r="RYK125" s="4"/>
      <c r="RYL125" s="4"/>
      <c r="RYM125" s="4"/>
      <c r="RYN125" s="4"/>
      <c r="RYO125" s="4"/>
      <c r="RYP125" s="4"/>
      <c r="RYQ125" s="4"/>
      <c r="RYR125" s="4"/>
      <c r="RYS125" s="4"/>
      <c r="RYT125" s="4"/>
      <c r="RYU125" s="4"/>
      <c r="RYV125" s="4"/>
      <c r="RYW125" s="4"/>
      <c r="RYX125" s="4"/>
      <c r="RYY125" s="4"/>
      <c r="RYZ125" s="4"/>
      <c r="RZA125" s="4"/>
      <c r="RZB125" s="4"/>
      <c r="RZC125" s="4"/>
      <c r="RZD125" s="4"/>
      <c r="RZE125" s="4"/>
      <c r="RZF125" s="4"/>
      <c r="RZG125" s="4"/>
      <c r="RZH125" s="4"/>
      <c r="RZI125" s="4"/>
      <c r="RZJ125" s="4"/>
      <c r="RZK125" s="4"/>
      <c r="RZL125" s="4"/>
      <c r="RZM125" s="4"/>
      <c r="RZN125" s="4"/>
      <c r="RZO125" s="4"/>
      <c r="RZP125" s="4"/>
      <c r="RZQ125" s="4"/>
      <c r="RZR125" s="4"/>
      <c r="RZS125" s="4"/>
      <c r="RZT125" s="4"/>
      <c r="RZU125" s="4"/>
      <c r="RZV125" s="4"/>
      <c r="RZW125" s="4"/>
      <c r="RZX125" s="4"/>
      <c r="RZY125" s="4"/>
      <c r="RZZ125" s="4"/>
      <c r="SAA125" s="4"/>
      <c r="SAB125" s="4"/>
      <c r="SAC125" s="4"/>
      <c r="SAD125" s="4"/>
      <c r="SAE125" s="4"/>
      <c r="SAF125" s="4"/>
      <c r="SAG125" s="4"/>
      <c r="SAH125" s="4"/>
      <c r="SAI125" s="4"/>
      <c r="SAJ125" s="4"/>
      <c r="SAK125" s="4"/>
      <c r="SAL125" s="4"/>
      <c r="SAM125" s="4"/>
      <c r="SAN125" s="4"/>
      <c r="SAO125" s="4"/>
      <c r="SAP125" s="4"/>
      <c r="SAQ125" s="4"/>
      <c r="SAR125" s="4"/>
      <c r="SAS125" s="4"/>
      <c r="SAT125" s="4"/>
      <c r="SAU125" s="4"/>
      <c r="SAV125" s="4"/>
      <c r="SAW125" s="4"/>
      <c r="SAX125" s="4"/>
      <c r="SAY125" s="4"/>
      <c r="SAZ125" s="4"/>
      <c r="SBA125" s="4"/>
      <c r="SBB125" s="4"/>
      <c r="SBC125" s="4"/>
      <c r="SBD125" s="4"/>
      <c r="SBE125" s="4"/>
      <c r="SBF125" s="4"/>
      <c r="SBG125" s="4"/>
      <c r="SBH125" s="4"/>
      <c r="SBI125" s="4"/>
      <c r="SBJ125" s="4"/>
      <c r="SBK125" s="4"/>
      <c r="SBL125" s="4"/>
      <c r="SBM125" s="4"/>
      <c r="SBN125" s="4"/>
      <c r="SBO125" s="4"/>
      <c r="SBP125" s="4"/>
      <c r="SBQ125" s="4"/>
      <c r="SBR125" s="4"/>
      <c r="SBS125" s="4"/>
      <c r="SBT125" s="4"/>
      <c r="SBU125" s="4"/>
      <c r="SBV125" s="4"/>
      <c r="SBW125" s="4"/>
      <c r="SBX125" s="4"/>
      <c r="SBY125" s="4"/>
      <c r="SBZ125" s="4"/>
      <c r="SCA125" s="4"/>
      <c r="SCB125" s="4"/>
      <c r="SCC125" s="4"/>
      <c r="SCD125" s="4"/>
      <c r="SCE125" s="4"/>
      <c r="SCF125" s="4"/>
      <c r="SCG125" s="4"/>
      <c r="SCH125" s="4"/>
      <c r="SCI125" s="4"/>
      <c r="SCJ125" s="4"/>
      <c r="SCK125" s="4"/>
      <c r="SCL125" s="4"/>
      <c r="SCM125" s="4"/>
      <c r="SCN125" s="4"/>
      <c r="SCO125" s="4"/>
      <c r="SCP125" s="4"/>
      <c r="SCQ125" s="4"/>
      <c r="SCR125" s="4"/>
      <c r="SCS125" s="4"/>
      <c r="SCT125" s="4"/>
      <c r="SCU125" s="4"/>
      <c r="SCV125" s="4"/>
      <c r="SCW125" s="4"/>
      <c r="SCX125" s="4"/>
      <c r="SCY125" s="4"/>
      <c r="SCZ125" s="4"/>
      <c r="SDA125" s="4"/>
      <c r="SDB125" s="4"/>
      <c r="SDC125" s="4"/>
      <c r="SDD125" s="4"/>
      <c r="SDE125" s="4"/>
      <c r="SDF125" s="4"/>
      <c r="SDG125" s="4"/>
      <c r="SDH125" s="4"/>
      <c r="SDI125" s="4"/>
      <c r="SDJ125" s="4"/>
      <c r="SDK125" s="4"/>
      <c r="SDL125" s="4"/>
      <c r="SDM125" s="4"/>
      <c r="SDN125" s="4"/>
      <c r="SDO125" s="4"/>
      <c r="SDP125" s="4"/>
      <c r="SDQ125" s="4"/>
      <c r="SDR125" s="4"/>
      <c r="SDS125" s="4"/>
      <c r="SDT125" s="4"/>
      <c r="SDU125" s="4"/>
      <c r="SDV125" s="4"/>
      <c r="SDW125" s="4"/>
      <c r="SDX125" s="4"/>
      <c r="SDY125" s="4"/>
      <c r="SDZ125" s="4"/>
      <c r="SEA125" s="4"/>
      <c r="SEB125" s="4"/>
      <c r="SEC125" s="4"/>
      <c r="SED125" s="4"/>
      <c r="SEE125" s="4"/>
      <c r="SEF125" s="4"/>
      <c r="SEG125" s="4"/>
      <c r="SEH125" s="4"/>
      <c r="SEI125" s="4"/>
      <c r="SEJ125" s="4"/>
      <c r="SEK125" s="4"/>
      <c r="SEL125" s="4"/>
      <c r="SEM125" s="4"/>
      <c r="SEN125" s="4"/>
      <c r="SEO125" s="4"/>
      <c r="SEP125" s="4"/>
      <c r="SEQ125" s="4"/>
      <c r="SER125" s="4"/>
      <c r="SES125" s="4"/>
      <c r="SET125" s="4"/>
      <c r="SEU125" s="4"/>
      <c r="SEV125" s="4"/>
      <c r="SEW125" s="4"/>
      <c r="SEX125" s="4"/>
      <c r="SEY125" s="4"/>
      <c r="SEZ125" s="4"/>
      <c r="SFA125" s="4"/>
      <c r="SFB125" s="4"/>
      <c r="SFC125" s="4"/>
      <c r="SFD125" s="4"/>
      <c r="SFE125" s="4"/>
      <c r="SFF125" s="4"/>
      <c r="SFG125" s="4"/>
      <c r="SFH125" s="4"/>
      <c r="SFI125" s="4"/>
      <c r="SFJ125" s="4"/>
      <c r="SFK125" s="4"/>
      <c r="SFL125" s="4"/>
      <c r="SFM125" s="4"/>
      <c r="SFN125" s="4"/>
      <c r="SFO125" s="4"/>
      <c r="SFP125" s="4"/>
      <c r="SFQ125" s="4"/>
      <c r="SFR125" s="4"/>
      <c r="SFS125" s="4"/>
      <c r="SFT125" s="4"/>
      <c r="SFU125" s="4"/>
      <c r="SFV125" s="4"/>
      <c r="SFW125" s="4"/>
      <c r="SFX125" s="4"/>
      <c r="SFY125" s="4"/>
      <c r="SFZ125" s="4"/>
      <c r="SGA125" s="4"/>
      <c r="SGB125" s="4"/>
      <c r="SGC125" s="4"/>
      <c r="SGD125" s="4"/>
      <c r="SGE125" s="4"/>
      <c r="SGF125" s="4"/>
      <c r="SGG125" s="4"/>
      <c r="SGH125" s="4"/>
      <c r="SGI125" s="4"/>
      <c r="SGJ125" s="4"/>
      <c r="SGK125" s="4"/>
      <c r="SGL125" s="4"/>
      <c r="SGM125" s="4"/>
      <c r="SGN125" s="4"/>
      <c r="SGO125" s="4"/>
      <c r="SGP125" s="4"/>
      <c r="SGQ125" s="4"/>
      <c r="SGR125" s="4"/>
      <c r="SGS125" s="4"/>
      <c r="SGT125" s="4"/>
      <c r="SGU125" s="4"/>
      <c r="SGV125" s="4"/>
      <c r="SGW125" s="4"/>
      <c r="SGX125" s="4"/>
      <c r="SGY125" s="4"/>
      <c r="SGZ125" s="4"/>
      <c r="SHA125" s="4"/>
      <c r="SHB125" s="4"/>
      <c r="SHC125" s="4"/>
      <c r="SHD125" s="4"/>
      <c r="SHE125" s="4"/>
      <c r="SHF125" s="4"/>
      <c r="SHG125" s="4"/>
      <c r="SHH125" s="4"/>
      <c r="SHI125" s="4"/>
      <c r="SHJ125" s="4"/>
      <c r="SHK125" s="4"/>
      <c r="SHL125" s="4"/>
      <c r="SHM125" s="4"/>
      <c r="SHN125" s="4"/>
      <c r="SHO125" s="4"/>
      <c r="SHP125" s="4"/>
      <c r="SHQ125" s="4"/>
      <c r="SHR125" s="4"/>
      <c r="SHS125" s="4"/>
      <c r="SHT125" s="4"/>
      <c r="SHU125" s="4"/>
      <c r="SHV125" s="4"/>
      <c r="SHW125" s="4"/>
      <c r="SHX125" s="4"/>
      <c r="SHY125" s="4"/>
      <c r="SHZ125" s="4"/>
      <c r="SIA125" s="4"/>
      <c r="SIB125" s="4"/>
      <c r="SIC125" s="4"/>
      <c r="SID125" s="4"/>
      <c r="SIE125" s="4"/>
      <c r="SIF125" s="4"/>
      <c r="SIG125" s="4"/>
      <c r="SIH125" s="4"/>
      <c r="SII125" s="4"/>
      <c r="SIJ125" s="4"/>
      <c r="SIK125" s="4"/>
      <c r="SIL125" s="4"/>
      <c r="SIM125" s="4"/>
      <c r="SIN125" s="4"/>
      <c r="SIO125" s="4"/>
      <c r="SIP125" s="4"/>
      <c r="SIQ125" s="4"/>
      <c r="SIR125" s="4"/>
      <c r="SIS125" s="4"/>
      <c r="SIT125" s="4"/>
      <c r="SIU125" s="4"/>
      <c r="SIV125" s="4"/>
      <c r="SIW125" s="4"/>
      <c r="SIX125" s="4"/>
      <c r="SIY125" s="4"/>
      <c r="SIZ125" s="4"/>
      <c r="SJA125" s="4"/>
      <c r="SJB125" s="4"/>
      <c r="SJC125" s="4"/>
      <c r="SJD125" s="4"/>
      <c r="SJE125" s="4"/>
      <c r="SJF125" s="4"/>
      <c r="SJG125" s="4"/>
      <c r="SJH125" s="4"/>
      <c r="SJI125" s="4"/>
      <c r="SJJ125" s="4"/>
      <c r="SJK125" s="4"/>
      <c r="SJL125" s="4"/>
      <c r="SJM125" s="4"/>
      <c r="SJN125" s="4"/>
      <c r="SJO125" s="4"/>
      <c r="SJP125" s="4"/>
      <c r="SJQ125" s="4"/>
      <c r="SJR125" s="4"/>
      <c r="SJS125" s="4"/>
      <c r="SJT125" s="4"/>
      <c r="SJU125" s="4"/>
      <c r="SJV125" s="4"/>
      <c r="SJW125" s="4"/>
      <c r="SJX125" s="4"/>
      <c r="SJY125" s="4"/>
      <c r="SJZ125" s="4"/>
      <c r="SKA125" s="4"/>
      <c r="SKB125" s="4"/>
      <c r="SKC125" s="4"/>
      <c r="SKD125" s="4"/>
      <c r="SKE125" s="4"/>
      <c r="SKF125" s="4"/>
      <c r="SKG125" s="4"/>
      <c r="SKH125" s="4"/>
      <c r="SKI125" s="4"/>
      <c r="SKJ125" s="4"/>
      <c r="SKK125" s="4"/>
      <c r="SKL125" s="4"/>
      <c r="SKM125" s="4"/>
      <c r="SKN125" s="4"/>
      <c r="SKO125" s="4"/>
      <c r="SKP125" s="4"/>
      <c r="SKQ125" s="4"/>
      <c r="SKR125" s="4"/>
      <c r="SKS125" s="4"/>
      <c r="SKT125" s="4"/>
      <c r="SKU125" s="4"/>
      <c r="SKV125" s="4"/>
      <c r="SKW125" s="4"/>
      <c r="SKX125" s="4"/>
      <c r="SKY125" s="4"/>
      <c r="SKZ125" s="4"/>
      <c r="SLA125" s="4"/>
      <c r="SLB125" s="4"/>
      <c r="SLC125" s="4"/>
      <c r="SLD125" s="4"/>
      <c r="SLE125" s="4"/>
      <c r="SLF125" s="4"/>
      <c r="SLG125" s="4"/>
      <c r="SLH125" s="4"/>
      <c r="SLI125" s="4"/>
      <c r="SLJ125" s="4"/>
      <c r="SLK125" s="4"/>
      <c r="SLL125" s="4"/>
      <c r="SLM125" s="4"/>
      <c r="SLN125" s="4"/>
      <c r="SLO125" s="4"/>
      <c r="SLP125" s="4"/>
      <c r="SLQ125" s="4"/>
      <c r="SLR125" s="4"/>
      <c r="SLS125" s="4"/>
      <c r="SLT125" s="4"/>
      <c r="SLU125" s="4"/>
      <c r="SLV125" s="4"/>
      <c r="SLW125" s="4"/>
      <c r="SLX125" s="4"/>
      <c r="SLY125" s="4"/>
      <c r="SLZ125" s="4"/>
      <c r="SMA125" s="4"/>
      <c r="SMB125" s="4"/>
      <c r="SMC125" s="4"/>
      <c r="SMD125" s="4"/>
      <c r="SME125" s="4"/>
      <c r="SMF125" s="4"/>
      <c r="SMG125" s="4"/>
      <c r="SMH125" s="4"/>
      <c r="SMI125" s="4"/>
      <c r="SMJ125" s="4"/>
      <c r="SMK125" s="4"/>
      <c r="SML125" s="4"/>
      <c r="SMM125" s="4"/>
      <c r="SMN125" s="4"/>
      <c r="SMO125" s="4"/>
      <c r="SMP125" s="4"/>
      <c r="SMQ125" s="4"/>
      <c r="SMR125" s="4"/>
      <c r="SMS125" s="4"/>
      <c r="SMT125" s="4"/>
      <c r="SMU125" s="4"/>
      <c r="SMV125" s="4"/>
      <c r="SMW125" s="4"/>
      <c r="SMX125" s="4"/>
      <c r="SMY125" s="4"/>
      <c r="SMZ125" s="4"/>
      <c r="SNA125" s="4"/>
      <c r="SNB125" s="4"/>
      <c r="SNC125" s="4"/>
      <c r="SND125" s="4"/>
      <c r="SNE125" s="4"/>
      <c r="SNF125" s="4"/>
      <c r="SNG125" s="4"/>
      <c r="SNH125" s="4"/>
      <c r="SNI125" s="4"/>
      <c r="SNJ125" s="4"/>
      <c r="SNK125" s="4"/>
      <c r="SNL125" s="4"/>
      <c r="SNM125" s="4"/>
      <c r="SNN125" s="4"/>
      <c r="SNO125" s="4"/>
      <c r="SNP125" s="4"/>
      <c r="SNQ125" s="4"/>
      <c r="SNR125" s="4"/>
      <c r="SNS125" s="4"/>
      <c r="SNT125" s="4"/>
      <c r="SNU125" s="4"/>
      <c r="SNV125" s="4"/>
      <c r="SNW125" s="4"/>
      <c r="SNX125" s="4"/>
      <c r="SNY125" s="4"/>
      <c r="SNZ125" s="4"/>
      <c r="SOA125" s="4"/>
      <c r="SOB125" s="4"/>
      <c r="SOC125" s="4"/>
      <c r="SOD125" s="4"/>
      <c r="SOE125" s="4"/>
      <c r="SOF125" s="4"/>
      <c r="SOG125" s="4"/>
      <c r="SOH125" s="4"/>
      <c r="SOI125" s="4"/>
      <c r="SOJ125" s="4"/>
      <c r="SOK125" s="4"/>
      <c r="SOL125" s="4"/>
      <c r="SOM125" s="4"/>
      <c r="SON125" s="4"/>
      <c r="SOO125" s="4"/>
      <c r="SOP125" s="4"/>
      <c r="SOQ125" s="4"/>
      <c r="SOR125" s="4"/>
      <c r="SOS125" s="4"/>
      <c r="SOT125" s="4"/>
      <c r="SOU125" s="4"/>
      <c r="SOV125" s="4"/>
      <c r="SOW125" s="4"/>
      <c r="SOX125" s="4"/>
      <c r="SOY125" s="4"/>
      <c r="SOZ125" s="4"/>
      <c r="SPA125" s="4"/>
      <c r="SPB125" s="4"/>
      <c r="SPC125" s="4"/>
      <c r="SPD125" s="4"/>
      <c r="SPE125" s="4"/>
      <c r="SPF125" s="4"/>
      <c r="SPG125" s="4"/>
      <c r="SPH125" s="4"/>
      <c r="SPI125" s="4"/>
      <c r="SPJ125" s="4"/>
      <c r="SPK125" s="4"/>
      <c r="SPL125" s="4"/>
      <c r="SPM125" s="4"/>
      <c r="SPN125" s="4"/>
      <c r="SPO125" s="4"/>
      <c r="SPP125" s="4"/>
      <c r="SPQ125" s="4"/>
      <c r="SPR125" s="4"/>
      <c r="SPS125" s="4"/>
      <c r="SPT125" s="4"/>
      <c r="SPU125" s="4"/>
      <c r="SPV125" s="4"/>
      <c r="SPW125" s="4"/>
      <c r="SPX125" s="4"/>
      <c r="SPY125" s="4"/>
      <c r="SPZ125" s="4"/>
      <c r="SQA125" s="4"/>
      <c r="SQB125" s="4"/>
      <c r="SQC125" s="4"/>
      <c r="SQD125" s="4"/>
      <c r="SQE125" s="4"/>
      <c r="SQF125" s="4"/>
      <c r="SQG125" s="4"/>
      <c r="SQH125" s="4"/>
      <c r="SQI125" s="4"/>
      <c r="SQJ125" s="4"/>
      <c r="SQK125" s="4"/>
      <c r="SQL125" s="4"/>
      <c r="SQM125" s="4"/>
      <c r="SQN125" s="4"/>
      <c r="SQO125" s="4"/>
      <c r="SQP125" s="4"/>
      <c r="SQQ125" s="4"/>
      <c r="SQR125" s="4"/>
      <c r="SQS125" s="4"/>
      <c r="SQT125" s="4"/>
      <c r="SQU125" s="4"/>
      <c r="SQV125" s="4"/>
      <c r="SQW125" s="4"/>
      <c r="SQX125" s="4"/>
      <c r="SQY125" s="4"/>
      <c r="SQZ125" s="4"/>
      <c r="SRA125" s="4"/>
      <c r="SRB125" s="4"/>
      <c r="SRC125" s="4"/>
      <c r="SRD125" s="4"/>
      <c r="SRE125" s="4"/>
      <c r="SRF125" s="4"/>
      <c r="SRG125" s="4"/>
      <c r="SRH125" s="4"/>
      <c r="SRI125" s="4"/>
      <c r="SRJ125" s="4"/>
      <c r="SRK125" s="4"/>
      <c r="SRL125" s="4"/>
      <c r="SRM125" s="4"/>
      <c r="SRN125" s="4"/>
      <c r="SRO125" s="4"/>
      <c r="SRP125" s="4"/>
      <c r="SRQ125" s="4"/>
      <c r="SRR125" s="4"/>
      <c r="SRS125" s="4"/>
      <c r="SRT125" s="4"/>
      <c r="SRU125" s="4"/>
      <c r="SRV125" s="4"/>
      <c r="SRW125" s="4"/>
      <c r="SRX125" s="4"/>
      <c r="SRY125" s="4"/>
      <c r="SRZ125" s="4"/>
      <c r="SSA125" s="4"/>
      <c r="SSB125" s="4"/>
      <c r="SSC125" s="4"/>
      <c r="SSD125" s="4"/>
      <c r="SSE125" s="4"/>
      <c r="SSF125" s="4"/>
      <c r="SSG125" s="4"/>
      <c r="SSH125" s="4"/>
      <c r="SSI125" s="4"/>
      <c r="SSJ125" s="4"/>
      <c r="SSK125" s="4"/>
      <c r="SSL125" s="4"/>
      <c r="SSM125" s="4"/>
      <c r="SSN125" s="4"/>
      <c r="SSO125" s="4"/>
      <c r="SSP125" s="4"/>
      <c r="SSQ125" s="4"/>
      <c r="SSR125" s="4"/>
      <c r="SSS125" s="4"/>
      <c r="SST125" s="4"/>
      <c r="SSU125" s="4"/>
      <c r="SSV125" s="4"/>
      <c r="SSW125" s="4"/>
      <c r="SSX125" s="4"/>
      <c r="SSY125" s="4"/>
      <c r="SSZ125" s="4"/>
      <c r="STA125" s="4"/>
      <c r="STB125" s="4"/>
      <c r="STC125" s="4"/>
      <c r="STD125" s="4"/>
      <c r="STE125" s="4"/>
      <c r="STF125" s="4"/>
      <c r="STG125" s="4"/>
      <c r="STH125" s="4"/>
      <c r="STI125" s="4"/>
      <c r="STJ125" s="4"/>
      <c r="STK125" s="4"/>
      <c r="STL125" s="4"/>
      <c r="STM125" s="4"/>
      <c r="STN125" s="4"/>
      <c r="STO125" s="4"/>
      <c r="STP125" s="4"/>
      <c r="STQ125" s="4"/>
      <c r="STR125" s="4"/>
      <c r="STS125" s="4"/>
      <c r="STT125" s="4"/>
      <c r="STU125" s="4"/>
      <c r="STV125" s="4"/>
      <c r="STW125" s="4"/>
      <c r="STX125" s="4"/>
      <c r="STY125" s="4"/>
      <c r="STZ125" s="4"/>
      <c r="SUA125" s="4"/>
      <c r="SUB125" s="4"/>
      <c r="SUC125" s="4"/>
      <c r="SUD125" s="4"/>
      <c r="SUE125" s="4"/>
      <c r="SUF125" s="4"/>
      <c r="SUG125" s="4"/>
      <c r="SUH125" s="4"/>
      <c r="SUI125" s="4"/>
      <c r="SUJ125" s="4"/>
      <c r="SUK125" s="4"/>
      <c r="SUL125" s="4"/>
      <c r="SUM125" s="4"/>
      <c r="SUN125" s="4"/>
      <c r="SUO125" s="4"/>
      <c r="SUP125" s="4"/>
      <c r="SUQ125" s="4"/>
      <c r="SUR125" s="4"/>
      <c r="SUS125" s="4"/>
      <c r="SUT125" s="4"/>
      <c r="SUU125" s="4"/>
      <c r="SUV125" s="4"/>
      <c r="SUW125" s="4"/>
      <c r="SUX125" s="4"/>
      <c r="SUY125" s="4"/>
      <c r="SUZ125" s="4"/>
      <c r="SVA125" s="4"/>
      <c r="SVB125" s="4"/>
      <c r="SVC125" s="4"/>
      <c r="SVD125" s="4"/>
      <c r="SVE125" s="4"/>
      <c r="SVF125" s="4"/>
      <c r="SVG125" s="4"/>
      <c r="SVH125" s="4"/>
      <c r="SVI125" s="4"/>
      <c r="SVJ125" s="4"/>
      <c r="SVK125" s="4"/>
      <c r="SVL125" s="4"/>
      <c r="SVM125" s="4"/>
      <c r="SVN125" s="4"/>
      <c r="SVO125" s="4"/>
      <c r="SVP125" s="4"/>
      <c r="SVQ125" s="4"/>
      <c r="SVR125" s="4"/>
      <c r="SVS125" s="4"/>
      <c r="SVT125" s="4"/>
      <c r="SVU125" s="4"/>
      <c r="SVV125" s="4"/>
      <c r="SVW125" s="4"/>
      <c r="SVX125" s="4"/>
      <c r="SVY125" s="4"/>
      <c r="SVZ125" s="4"/>
      <c r="SWA125" s="4"/>
      <c r="SWB125" s="4"/>
      <c r="SWC125" s="4"/>
      <c r="SWD125" s="4"/>
      <c r="SWE125" s="4"/>
      <c r="SWF125" s="4"/>
      <c r="SWG125" s="4"/>
      <c r="SWH125" s="4"/>
      <c r="SWI125" s="4"/>
      <c r="SWJ125" s="4"/>
      <c r="SWK125" s="4"/>
      <c r="SWL125" s="4"/>
      <c r="SWM125" s="4"/>
      <c r="SWN125" s="4"/>
      <c r="SWO125" s="4"/>
      <c r="SWP125" s="4"/>
      <c r="SWQ125" s="4"/>
      <c r="SWR125" s="4"/>
      <c r="SWS125" s="4"/>
      <c r="SWT125" s="4"/>
      <c r="SWU125" s="4"/>
      <c r="SWV125" s="4"/>
      <c r="SWW125" s="4"/>
      <c r="SWX125" s="4"/>
      <c r="SWY125" s="4"/>
      <c r="SWZ125" s="4"/>
      <c r="SXA125" s="4"/>
      <c r="SXB125" s="4"/>
      <c r="SXC125" s="4"/>
      <c r="SXD125" s="4"/>
      <c r="SXE125" s="4"/>
      <c r="SXF125" s="4"/>
      <c r="SXG125" s="4"/>
      <c r="SXH125" s="4"/>
      <c r="SXI125" s="4"/>
      <c r="SXJ125" s="4"/>
      <c r="SXK125" s="4"/>
      <c r="SXL125" s="4"/>
      <c r="SXM125" s="4"/>
      <c r="SXN125" s="4"/>
      <c r="SXO125" s="4"/>
      <c r="SXP125" s="4"/>
      <c r="SXQ125" s="4"/>
      <c r="SXR125" s="4"/>
      <c r="SXS125" s="4"/>
      <c r="SXT125" s="4"/>
      <c r="SXU125" s="4"/>
      <c r="SXV125" s="4"/>
      <c r="SXW125" s="4"/>
      <c r="SXX125" s="4"/>
      <c r="SXY125" s="4"/>
      <c r="SXZ125" s="4"/>
      <c r="SYA125" s="4"/>
      <c r="SYB125" s="4"/>
      <c r="SYC125" s="4"/>
      <c r="SYD125" s="4"/>
      <c r="SYE125" s="4"/>
      <c r="SYF125" s="4"/>
      <c r="SYG125" s="4"/>
      <c r="SYH125" s="4"/>
      <c r="SYI125" s="4"/>
      <c r="SYJ125" s="4"/>
      <c r="SYK125" s="4"/>
      <c r="SYL125" s="4"/>
      <c r="SYM125" s="4"/>
      <c r="SYN125" s="4"/>
      <c r="SYO125" s="4"/>
      <c r="SYP125" s="4"/>
      <c r="SYQ125" s="4"/>
      <c r="SYR125" s="4"/>
      <c r="SYS125" s="4"/>
      <c r="SYT125" s="4"/>
      <c r="SYU125" s="4"/>
      <c r="SYV125" s="4"/>
      <c r="SYW125" s="4"/>
      <c r="SYX125" s="4"/>
      <c r="SYY125" s="4"/>
      <c r="SYZ125" s="4"/>
      <c r="SZA125" s="4"/>
      <c r="SZB125" s="4"/>
      <c r="SZC125" s="4"/>
      <c r="SZD125" s="4"/>
      <c r="SZE125" s="4"/>
      <c r="SZF125" s="4"/>
      <c r="SZG125" s="4"/>
      <c r="SZH125" s="4"/>
      <c r="SZI125" s="4"/>
      <c r="SZJ125" s="4"/>
      <c r="SZK125" s="4"/>
      <c r="SZL125" s="4"/>
      <c r="SZM125" s="4"/>
      <c r="SZN125" s="4"/>
      <c r="SZO125" s="4"/>
      <c r="SZP125" s="4"/>
      <c r="SZQ125" s="4"/>
      <c r="SZR125" s="4"/>
      <c r="SZS125" s="4"/>
      <c r="SZT125" s="4"/>
      <c r="SZU125" s="4"/>
      <c r="SZV125" s="4"/>
      <c r="SZW125" s="4"/>
      <c r="SZX125" s="4"/>
      <c r="SZY125" s="4"/>
      <c r="SZZ125" s="4"/>
      <c r="TAA125" s="4"/>
      <c r="TAB125" s="4"/>
      <c r="TAC125" s="4"/>
      <c r="TAD125" s="4"/>
      <c r="TAE125" s="4"/>
      <c r="TAF125" s="4"/>
      <c r="TAG125" s="4"/>
      <c r="TAH125" s="4"/>
      <c r="TAI125" s="4"/>
      <c r="TAJ125" s="4"/>
      <c r="TAK125" s="4"/>
      <c r="TAL125" s="4"/>
      <c r="TAM125" s="4"/>
      <c r="TAN125" s="4"/>
      <c r="TAO125" s="4"/>
      <c r="TAP125" s="4"/>
      <c r="TAQ125" s="4"/>
      <c r="TAR125" s="4"/>
      <c r="TAS125" s="4"/>
      <c r="TAT125" s="4"/>
      <c r="TAU125" s="4"/>
      <c r="TAV125" s="4"/>
      <c r="TAW125" s="4"/>
      <c r="TAX125" s="4"/>
      <c r="TAY125" s="4"/>
      <c r="TAZ125" s="4"/>
      <c r="TBA125" s="4"/>
      <c r="TBB125" s="4"/>
      <c r="TBC125" s="4"/>
      <c r="TBD125" s="4"/>
      <c r="TBE125" s="4"/>
      <c r="TBF125" s="4"/>
      <c r="TBG125" s="4"/>
      <c r="TBH125" s="4"/>
      <c r="TBI125" s="4"/>
      <c r="TBJ125" s="4"/>
      <c r="TBK125" s="4"/>
      <c r="TBL125" s="4"/>
      <c r="TBM125" s="4"/>
      <c r="TBN125" s="4"/>
      <c r="TBO125" s="4"/>
      <c r="TBP125" s="4"/>
      <c r="TBQ125" s="4"/>
      <c r="TBR125" s="4"/>
      <c r="TBS125" s="4"/>
      <c r="TBT125" s="4"/>
      <c r="TBU125" s="4"/>
      <c r="TBV125" s="4"/>
      <c r="TBW125" s="4"/>
      <c r="TBX125" s="4"/>
      <c r="TBY125" s="4"/>
      <c r="TBZ125" s="4"/>
      <c r="TCA125" s="4"/>
      <c r="TCB125" s="4"/>
      <c r="TCC125" s="4"/>
      <c r="TCD125" s="4"/>
      <c r="TCE125" s="4"/>
      <c r="TCF125" s="4"/>
      <c r="TCG125" s="4"/>
      <c r="TCH125" s="4"/>
      <c r="TCI125" s="4"/>
      <c r="TCJ125" s="4"/>
      <c r="TCK125" s="4"/>
      <c r="TCL125" s="4"/>
      <c r="TCM125" s="4"/>
      <c r="TCN125" s="4"/>
      <c r="TCO125" s="4"/>
      <c r="TCP125" s="4"/>
      <c r="TCQ125" s="4"/>
      <c r="TCR125" s="4"/>
      <c r="TCS125" s="4"/>
      <c r="TCT125" s="4"/>
      <c r="TCU125" s="4"/>
      <c r="TCV125" s="4"/>
      <c r="TCW125" s="4"/>
      <c r="TCX125" s="4"/>
      <c r="TCY125" s="4"/>
      <c r="TCZ125" s="4"/>
      <c r="TDA125" s="4"/>
      <c r="TDB125" s="4"/>
      <c r="TDC125" s="4"/>
      <c r="TDD125" s="4"/>
      <c r="TDE125" s="4"/>
      <c r="TDF125" s="4"/>
      <c r="TDG125" s="4"/>
      <c r="TDH125" s="4"/>
      <c r="TDI125" s="4"/>
      <c r="TDJ125" s="4"/>
      <c r="TDK125" s="4"/>
      <c r="TDL125" s="4"/>
      <c r="TDM125" s="4"/>
      <c r="TDN125" s="4"/>
      <c r="TDO125" s="4"/>
      <c r="TDP125" s="4"/>
      <c r="TDQ125" s="4"/>
      <c r="TDR125" s="4"/>
      <c r="TDS125" s="4"/>
      <c r="TDT125" s="4"/>
      <c r="TDU125" s="4"/>
      <c r="TDV125" s="4"/>
      <c r="TDW125" s="4"/>
      <c r="TDX125" s="4"/>
      <c r="TDY125" s="4"/>
      <c r="TDZ125" s="4"/>
      <c r="TEA125" s="4"/>
      <c r="TEB125" s="4"/>
      <c r="TEC125" s="4"/>
      <c r="TED125" s="4"/>
      <c r="TEE125" s="4"/>
      <c r="TEF125" s="4"/>
      <c r="TEG125" s="4"/>
      <c r="TEH125" s="4"/>
      <c r="TEI125" s="4"/>
      <c r="TEJ125" s="4"/>
      <c r="TEK125" s="4"/>
      <c r="TEL125" s="4"/>
      <c r="TEM125" s="4"/>
      <c r="TEN125" s="4"/>
      <c r="TEO125" s="4"/>
      <c r="TEP125" s="4"/>
      <c r="TEQ125" s="4"/>
      <c r="TER125" s="4"/>
      <c r="TES125" s="4"/>
      <c r="TET125" s="4"/>
      <c r="TEU125" s="4"/>
      <c r="TEV125" s="4"/>
      <c r="TEW125" s="4"/>
      <c r="TEX125" s="4"/>
      <c r="TEY125" s="4"/>
      <c r="TEZ125" s="4"/>
      <c r="TFA125" s="4"/>
      <c r="TFB125" s="4"/>
      <c r="TFC125" s="4"/>
      <c r="TFD125" s="4"/>
      <c r="TFE125" s="4"/>
      <c r="TFF125" s="4"/>
      <c r="TFG125" s="4"/>
      <c r="TFH125" s="4"/>
      <c r="TFI125" s="4"/>
      <c r="TFJ125" s="4"/>
      <c r="TFK125" s="4"/>
      <c r="TFL125" s="4"/>
      <c r="TFM125" s="4"/>
      <c r="TFN125" s="4"/>
      <c r="TFO125" s="4"/>
      <c r="TFP125" s="4"/>
      <c r="TFQ125" s="4"/>
      <c r="TFR125" s="4"/>
      <c r="TFS125" s="4"/>
      <c r="TFT125" s="4"/>
      <c r="TFU125" s="4"/>
      <c r="TFV125" s="4"/>
      <c r="TFW125" s="4"/>
      <c r="TFX125" s="4"/>
      <c r="TFY125" s="4"/>
      <c r="TFZ125" s="4"/>
      <c r="TGA125" s="4"/>
      <c r="TGB125" s="4"/>
      <c r="TGC125" s="4"/>
      <c r="TGD125" s="4"/>
      <c r="TGE125" s="4"/>
      <c r="TGF125" s="4"/>
      <c r="TGG125" s="4"/>
      <c r="TGH125" s="4"/>
      <c r="TGI125" s="4"/>
      <c r="TGJ125" s="4"/>
      <c r="TGK125" s="4"/>
      <c r="TGL125" s="4"/>
      <c r="TGM125" s="4"/>
      <c r="TGN125" s="4"/>
      <c r="TGO125" s="4"/>
      <c r="TGP125" s="4"/>
      <c r="TGQ125" s="4"/>
      <c r="TGR125" s="4"/>
      <c r="TGS125" s="4"/>
      <c r="TGT125" s="4"/>
      <c r="TGU125" s="4"/>
      <c r="TGV125" s="4"/>
      <c r="TGW125" s="4"/>
      <c r="TGX125" s="4"/>
      <c r="TGY125" s="4"/>
      <c r="TGZ125" s="4"/>
      <c r="THA125" s="4"/>
      <c r="THB125" s="4"/>
      <c r="THC125" s="4"/>
      <c r="THD125" s="4"/>
      <c r="THE125" s="4"/>
      <c r="THF125" s="4"/>
      <c r="THG125" s="4"/>
      <c r="THH125" s="4"/>
      <c r="THI125" s="4"/>
      <c r="THJ125" s="4"/>
      <c r="THK125" s="4"/>
      <c r="THL125" s="4"/>
      <c r="THM125" s="4"/>
      <c r="THN125" s="4"/>
      <c r="THO125" s="4"/>
      <c r="THP125" s="4"/>
      <c r="THQ125" s="4"/>
      <c r="THR125" s="4"/>
      <c r="THS125" s="4"/>
      <c r="THT125" s="4"/>
      <c r="THU125" s="4"/>
      <c r="THV125" s="4"/>
      <c r="THW125" s="4"/>
      <c r="THX125" s="4"/>
      <c r="THY125" s="4"/>
      <c r="THZ125" s="4"/>
      <c r="TIA125" s="4"/>
      <c r="TIB125" s="4"/>
      <c r="TIC125" s="4"/>
      <c r="TID125" s="4"/>
      <c r="TIE125" s="4"/>
      <c r="TIF125" s="4"/>
      <c r="TIG125" s="4"/>
      <c r="TIH125" s="4"/>
      <c r="TII125" s="4"/>
      <c r="TIJ125" s="4"/>
      <c r="TIK125" s="4"/>
      <c r="TIL125" s="4"/>
      <c r="TIM125" s="4"/>
      <c r="TIN125" s="4"/>
      <c r="TIO125" s="4"/>
      <c r="TIP125" s="4"/>
      <c r="TIQ125" s="4"/>
      <c r="TIR125" s="4"/>
      <c r="TIS125" s="4"/>
      <c r="TIT125" s="4"/>
      <c r="TIU125" s="4"/>
      <c r="TIV125" s="4"/>
      <c r="TIW125" s="4"/>
      <c r="TIX125" s="4"/>
      <c r="TIY125" s="4"/>
      <c r="TIZ125" s="4"/>
      <c r="TJA125" s="4"/>
      <c r="TJB125" s="4"/>
      <c r="TJC125" s="4"/>
      <c r="TJD125" s="4"/>
      <c r="TJE125" s="4"/>
      <c r="TJF125" s="4"/>
      <c r="TJG125" s="4"/>
      <c r="TJH125" s="4"/>
      <c r="TJI125" s="4"/>
      <c r="TJJ125" s="4"/>
      <c r="TJK125" s="4"/>
      <c r="TJL125" s="4"/>
      <c r="TJM125" s="4"/>
      <c r="TJN125" s="4"/>
      <c r="TJO125" s="4"/>
      <c r="TJP125" s="4"/>
      <c r="TJQ125" s="4"/>
      <c r="TJR125" s="4"/>
      <c r="TJS125" s="4"/>
      <c r="TJT125" s="4"/>
      <c r="TJU125" s="4"/>
      <c r="TJV125" s="4"/>
      <c r="TJW125" s="4"/>
      <c r="TJX125" s="4"/>
      <c r="TJY125" s="4"/>
      <c r="TJZ125" s="4"/>
      <c r="TKA125" s="4"/>
      <c r="TKB125" s="4"/>
      <c r="TKC125" s="4"/>
      <c r="TKD125" s="4"/>
      <c r="TKE125" s="4"/>
      <c r="TKF125" s="4"/>
      <c r="TKG125" s="4"/>
      <c r="TKH125" s="4"/>
      <c r="TKI125" s="4"/>
      <c r="TKJ125" s="4"/>
      <c r="TKK125" s="4"/>
      <c r="TKL125" s="4"/>
      <c r="TKM125" s="4"/>
      <c r="TKN125" s="4"/>
      <c r="TKO125" s="4"/>
      <c r="TKP125" s="4"/>
      <c r="TKQ125" s="4"/>
      <c r="TKR125" s="4"/>
      <c r="TKS125" s="4"/>
      <c r="TKT125" s="4"/>
      <c r="TKU125" s="4"/>
      <c r="TKV125" s="4"/>
      <c r="TKW125" s="4"/>
      <c r="TKX125" s="4"/>
      <c r="TKY125" s="4"/>
      <c r="TKZ125" s="4"/>
      <c r="TLA125" s="4"/>
      <c r="TLB125" s="4"/>
      <c r="TLC125" s="4"/>
      <c r="TLD125" s="4"/>
      <c r="TLE125" s="4"/>
      <c r="TLF125" s="4"/>
      <c r="TLG125" s="4"/>
      <c r="TLH125" s="4"/>
      <c r="TLI125" s="4"/>
      <c r="TLJ125" s="4"/>
      <c r="TLK125" s="4"/>
      <c r="TLL125" s="4"/>
      <c r="TLM125" s="4"/>
      <c r="TLN125" s="4"/>
      <c r="TLO125" s="4"/>
      <c r="TLP125" s="4"/>
      <c r="TLQ125" s="4"/>
      <c r="TLR125" s="4"/>
      <c r="TLS125" s="4"/>
      <c r="TLT125" s="4"/>
      <c r="TLU125" s="4"/>
      <c r="TLV125" s="4"/>
      <c r="TLW125" s="4"/>
      <c r="TLX125" s="4"/>
      <c r="TLY125" s="4"/>
      <c r="TLZ125" s="4"/>
      <c r="TMA125" s="4"/>
      <c r="TMB125" s="4"/>
      <c r="TMC125" s="4"/>
      <c r="TMD125" s="4"/>
      <c r="TME125" s="4"/>
      <c r="TMF125" s="4"/>
      <c r="TMG125" s="4"/>
      <c r="TMH125" s="4"/>
      <c r="TMI125" s="4"/>
      <c r="TMJ125" s="4"/>
      <c r="TMK125" s="4"/>
      <c r="TML125" s="4"/>
      <c r="TMM125" s="4"/>
      <c r="TMN125" s="4"/>
      <c r="TMO125" s="4"/>
      <c r="TMP125" s="4"/>
      <c r="TMQ125" s="4"/>
      <c r="TMR125" s="4"/>
      <c r="TMS125" s="4"/>
      <c r="TMT125" s="4"/>
      <c r="TMU125" s="4"/>
      <c r="TMV125" s="4"/>
      <c r="TMW125" s="4"/>
      <c r="TMX125" s="4"/>
      <c r="TMY125" s="4"/>
      <c r="TMZ125" s="4"/>
      <c r="TNA125" s="4"/>
      <c r="TNB125" s="4"/>
      <c r="TNC125" s="4"/>
      <c r="TND125" s="4"/>
      <c r="TNE125" s="4"/>
      <c r="TNF125" s="4"/>
      <c r="TNG125" s="4"/>
      <c r="TNH125" s="4"/>
      <c r="TNI125" s="4"/>
      <c r="TNJ125" s="4"/>
      <c r="TNK125" s="4"/>
      <c r="TNL125" s="4"/>
      <c r="TNM125" s="4"/>
      <c r="TNN125" s="4"/>
      <c r="TNO125" s="4"/>
      <c r="TNP125" s="4"/>
      <c r="TNQ125" s="4"/>
      <c r="TNR125" s="4"/>
      <c r="TNS125" s="4"/>
      <c r="TNT125" s="4"/>
      <c r="TNU125" s="4"/>
      <c r="TNV125" s="4"/>
      <c r="TNW125" s="4"/>
      <c r="TNX125" s="4"/>
      <c r="TNY125" s="4"/>
      <c r="TNZ125" s="4"/>
      <c r="TOA125" s="4"/>
      <c r="TOB125" s="4"/>
      <c r="TOC125" s="4"/>
      <c r="TOD125" s="4"/>
      <c r="TOE125" s="4"/>
      <c r="TOF125" s="4"/>
      <c r="TOG125" s="4"/>
      <c r="TOH125" s="4"/>
      <c r="TOI125" s="4"/>
      <c r="TOJ125" s="4"/>
      <c r="TOK125" s="4"/>
      <c r="TOL125" s="4"/>
      <c r="TOM125" s="4"/>
      <c r="TON125" s="4"/>
      <c r="TOO125" s="4"/>
      <c r="TOP125" s="4"/>
      <c r="TOQ125" s="4"/>
      <c r="TOR125" s="4"/>
      <c r="TOS125" s="4"/>
      <c r="TOT125" s="4"/>
      <c r="TOU125" s="4"/>
      <c r="TOV125" s="4"/>
      <c r="TOW125" s="4"/>
      <c r="TOX125" s="4"/>
      <c r="TOY125" s="4"/>
      <c r="TOZ125" s="4"/>
      <c r="TPA125" s="4"/>
      <c r="TPB125" s="4"/>
      <c r="TPC125" s="4"/>
      <c r="TPD125" s="4"/>
      <c r="TPE125" s="4"/>
      <c r="TPF125" s="4"/>
      <c r="TPG125" s="4"/>
      <c r="TPH125" s="4"/>
      <c r="TPI125" s="4"/>
      <c r="TPJ125" s="4"/>
      <c r="TPK125" s="4"/>
      <c r="TPL125" s="4"/>
      <c r="TPM125" s="4"/>
      <c r="TPN125" s="4"/>
      <c r="TPO125" s="4"/>
      <c r="TPP125" s="4"/>
      <c r="TPQ125" s="4"/>
      <c r="TPR125" s="4"/>
      <c r="TPS125" s="4"/>
      <c r="TPT125" s="4"/>
      <c r="TPU125" s="4"/>
      <c r="TPV125" s="4"/>
      <c r="TPW125" s="4"/>
      <c r="TPX125" s="4"/>
      <c r="TPY125" s="4"/>
      <c r="TPZ125" s="4"/>
      <c r="TQA125" s="4"/>
      <c r="TQB125" s="4"/>
      <c r="TQC125" s="4"/>
      <c r="TQD125" s="4"/>
      <c r="TQE125" s="4"/>
      <c r="TQF125" s="4"/>
      <c r="TQG125" s="4"/>
      <c r="TQH125" s="4"/>
      <c r="TQI125" s="4"/>
      <c r="TQJ125" s="4"/>
      <c r="TQK125" s="4"/>
      <c r="TQL125" s="4"/>
      <c r="TQM125" s="4"/>
      <c r="TQN125" s="4"/>
      <c r="TQO125" s="4"/>
      <c r="TQP125" s="4"/>
      <c r="TQQ125" s="4"/>
      <c r="TQR125" s="4"/>
      <c r="TQS125" s="4"/>
      <c r="TQT125" s="4"/>
      <c r="TQU125" s="4"/>
      <c r="TQV125" s="4"/>
      <c r="TQW125" s="4"/>
      <c r="TQX125" s="4"/>
      <c r="TQY125" s="4"/>
      <c r="TQZ125" s="4"/>
      <c r="TRA125" s="4"/>
      <c r="TRB125" s="4"/>
      <c r="TRC125" s="4"/>
      <c r="TRD125" s="4"/>
      <c r="TRE125" s="4"/>
      <c r="TRF125" s="4"/>
      <c r="TRG125" s="4"/>
      <c r="TRH125" s="4"/>
      <c r="TRI125" s="4"/>
      <c r="TRJ125" s="4"/>
      <c r="TRK125" s="4"/>
      <c r="TRL125" s="4"/>
      <c r="TRM125" s="4"/>
      <c r="TRN125" s="4"/>
      <c r="TRO125" s="4"/>
      <c r="TRP125" s="4"/>
      <c r="TRQ125" s="4"/>
      <c r="TRR125" s="4"/>
      <c r="TRS125" s="4"/>
      <c r="TRT125" s="4"/>
      <c r="TRU125" s="4"/>
      <c r="TRV125" s="4"/>
      <c r="TRW125" s="4"/>
      <c r="TRX125" s="4"/>
      <c r="TRY125" s="4"/>
      <c r="TRZ125" s="4"/>
      <c r="TSA125" s="4"/>
      <c r="TSB125" s="4"/>
      <c r="TSC125" s="4"/>
      <c r="TSD125" s="4"/>
      <c r="TSE125" s="4"/>
      <c r="TSF125" s="4"/>
      <c r="TSG125" s="4"/>
      <c r="TSH125" s="4"/>
      <c r="TSI125" s="4"/>
      <c r="TSJ125" s="4"/>
      <c r="TSK125" s="4"/>
      <c r="TSL125" s="4"/>
      <c r="TSM125" s="4"/>
      <c r="TSN125" s="4"/>
      <c r="TSO125" s="4"/>
      <c r="TSP125" s="4"/>
      <c r="TSQ125" s="4"/>
      <c r="TSR125" s="4"/>
      <c r="TSS125" s="4"/>
      <c r="TST125" s="4"/>
      <c r="TSU125" s="4"/>
      <c r="TSV125" s="4"/>
      <c r="TSW125" s="4"/>
      <c r="TSX125" s="4"/>
      <c r="TSY125" s="4"/>
      <c r="TSZ125" s="4"/>
      <c r="TTA125" s="4"/>
      <c r="TTB125" s="4"/>
      <c r="TTC125" s="4"/>
      <c r="TTD125" s="4"/>
      <c r="TTE125" s="4"/>
      <c r="TTF125" s="4"/>
      <c r="TTG125" s="4"/>
      <c r="TTH125" s="4"/>
      <c r="TTI125" s="4"/>
      <c r="TTJ125" s="4"/>
      <c r="TTK125" s="4"/>
      <c r="TTL125" s="4"/>
      <c r="TTM125" s="4"/>
      <c r="TTN125" s="4"/>
      <c r="TTO125" s="4"/>
      <c r="TTP125" s="4"/>
      <c r="TTQ125" s="4"/>
      <c r="TTR125" s="4"/>
      <c r="TTS125" s="4"/>
      <c r="TTT125" s="4"/>
      <c r="TTU125" s="4"/>
      <c r="TTV125" s="4"/>
      <c r="TTW125" s="4"/>
      <c r="TTX125" s="4"/>
      <c r="TTY125" s="4"/>
      <c r="TTZ125" s="4"/>
      <c r="TUA125" s="4"/>
      <c r="TUB125" s="4"/>
      <c r="TUC125" s="4"/>
      <c r="TUD125" s="4"/>
      <c r="TUE125" s="4"/>
      <c r="TUF125" s="4"/>
      <c r="TUG125" s="4"/>
      <c r="TUH125" s="4"/>
      <c r="TUI125" s="4"/>
      <c r="TUJ125" s="4"/>
      <c r="TUK125" s="4"/>
      <c r="TUL125" s="4"/>
      <c r="TUM125" s="4"/>
      <c r="TUN125" s="4"/>
      <c r="TUO125" s="4"/>
      <c r="TUP125" s="4"/>
      <c r="TUQ125" s="4"/>
      <c r="TUR125" s="4"/>
      <c r="TUS125" s="4"/>
      <c r="TUT125" s="4"/>
      <c r="TUU125" s="4"/>
      <c r="TUV125" s="4"/>
      <c r="TUW125" s="4"/>
      <c r="TUX125" s="4"/>
      <c r="TUY125" s="4"/>
      <c r="TUZ125" s="4"/>
      <c r="TVA125" s="4"/>
      <c r="TVB125" s="4"/>
      <c r="TVC125" s="4"/>
      <c r="TVD125" s="4"/>
      <c r="TVE125" s="4"/>
      <c r="TVF125" s="4"/>
      <c r="TVG125" s="4"/>
      <c r="TVH125" s="4"/>
      <c r="TVI125" s="4"/>
      <c r="TVJ125" s="4"/>
      <c r="TVK125" s="4"/>
      <c r="TVL125" s="4"/>
      <c r="TVM125" s="4"/>
      <c r="TVN125" s="4"/>
      <c r="TVO125" s="4"/>
      <c r="TVP125" s="4"/>
      <c r="TVQ125" s="4"/>
      <c r="TVR125" s="4"/>
      <c r="TVS125" s="4"/>
      <c r="TVT125" s="4"/>
      <c r="TVU125" s="4"/>
      <c r="TVV125" s="4"/>
      <c r="TVW125" s="4"/>
      <c r="TVX125" s="4"/>
      <c r="TVY125" s="4"/>
      <c r="TVZ125" s="4"/>
      <c r="TWA125" s="4"/>
      <c r="TWB125" s="4"/>
      <c r="TWC125" s="4"/>
      <c r="TWD125" s="4"/>
      <c r="TWE125" s="4"/>
      <c r="TWF125" s="4"/>
      <c r="TWG125" s="4"/>
      <c r="TWH125" s="4"/>
      <c r="TWI125" s="4"/>
      <c r="TWJ125" s="4"/>
      <c r="TWK125" s="4"/>
      <c r="TWL125" s="4"/>
      <c r="TWM125" s="4"/>
      <c r="TWN125" s="4"/>
      <c r="TWO125" s="4"/>
      <c r="TWP125" s="4"/>
      <c r="TWQ125" s="4"/>
      <c r="TWR125" s="4"/>
      <c r="TWS125" s="4"/>
      <c r="TWT125" s="4"/>
      <c r="TWU125" s="4"/>
      <c r="TWV125" s="4"/>
      <c r="TWW125" s="4"/>
      <c r="TWX125" s="4"/>
      <c r="TWY125" s="4"/>
      <c r="TWZ125" s="4"/>
      <c r="TXA125" s="4"/>
      <c r="TXB125" s="4"/>
      <c r="TXC125" s="4"/>
      <c r="TXD125" s="4"/>
      <c r="TXE125" s="4"/>
      <c r="TXF125" s="4"/>
      <c r="TXG125" s="4"/>
      <c r="TXH125" s="4"/>
      <c r="TXI125" s="4"/>
      <c r="TXJ125" s="4"/>
      <c r="TXK125" s="4"/>
      <c r="TXL125" s="4"/>
      <c r="TXM125" s="4"/>
      <c r="TXN125" s="4"/>
      <c r="TXO125" s="4"/>
      <c r="TXP125" s="4"/>
      <c r="TXQ125" s="4"/>
      <c r="TXR125" s="4"/>
      <c r="TXS125" s="4"/>
      <c r="TXT125" s="4"/>
      <c r="TXU125" s="4"/>
      <c r="TXV125" s="4"/>
      <c r="TXW125" s="4"/>
      <c r="TXX125" s="4"/>
      <c r="TXY125" s="4"/>
      <c r="TXZ125" s="4"/>
      <c r="TYA125" s="4"/>
      <c r="TYB125" s="4"/>
      <c r="TYC125" s="4"/>
      <c r="TYD125" s="4"/>
      <c r="TYE125" s="4"/>
      <c r="TYF125" s="4"/>
      <c r="TYG125" s="4"/>
      <c r="TYH125" s="4"/>
      <c r="TYI125" s="4"/>
      <c r="TYJ125" s="4"/>
      <c r="TYK125" s="4"/>
      <c r="TYL125" s="4"/>
      <c r="TYM125" s="4"/>
      <c r="TYN125" s="4"/>
      <c r="TYO125" s="4"/>
      <c r="TYP125" s="4"/>
      <c r="TYQ125" s="4"/>
      <c r="TYR125" s="4"/>
      <c r="TYS125" s="4"/>
      <c r="TYT125" s="4"/>
      <c r="TYU125" s="4"/>
      <c r="TYV125" s="4"/>
      <c r="TYW125" s="4"/>
      <c r="TYX125" s="4"/>
      <c r="TYY125" s="4"/>
      <c r="TYZ125" s="4"/>
      <c r="TZA125" s="4"/>
      <c r="TZB125" s="4"/>
      <c r="TZC125" s="4"/>
      <c r="TZD125" s="4"/>
      <c r="TZE125" s="4"/>
      <c r="TZF125" s="4"/>
      <c r="TZG125" s="4"/>
      <c r="TZH125" s="4"/>
      <c r="TZI125" s="4"/>
      <c r="TZJ125" s="4"/>
      <c r="TZK125" s="4"/>
      <c r="TZL125" s="4"/>
      <c r="TZM125" s="4"/>
      <c r="TZN125" s="4"/>
      <c r="TZO125" s="4"/>
      <c r="TZP125" s="4"/>
      <c r="TZQ125" s="4"/>
      <c r="TZR125" s="4"/>
      <c r="TZS125" s="4"/>
      <c r="TZT125" s="4"/>
      <c r="TZU125" s="4"/>
      <c r="TZV125" s="4"/>
      <c r="TZW125" s="4"/>
      <c r="TZX125" s="4"/>
      <c r="TZY125" s="4"/>
      <c r="TZZ125" s="4"/>
      <c r="UAA125" s="4"/>
      <c r="UAB125" s="4"/>
      <c r="UAC125" s="4"/>
      <c r="UAD125" s="4"/>
      <c r="UAE125" s="4"/>
      <c r="UAF125" s="4"/>
      <c r="UAG125" s="4"/>
      <c r="UAH125" s="4"/>
      <c r="UAI125" s="4"/>
      <c r="UAJ125" s="4"/>
      <c r="UAK125" s="4"/>
      <c r="UAL125" s="4"/>
      <c r="UAM125" s="4"/>
      <c r="UAN125" s="4"/>
      <c r="UAO125" s="4"/>
      <c r="UAP125" s="4"/>
      <c r="UAQ125" s="4"/>
      <c r="UAR125" s="4"/>
      <c r="UAS125" s="4"/>
      <c r="UAT125" s="4"/>
      <c r="UAU125" s="4"/>
      <c r="UAV125" s="4"/>
      <c r="UAW125" s="4"/>
      <c r="UAX125" s="4"/>
      <c r="UAY125" s="4"/>
      <c r="UAZ125" s="4"/>
      <c r="UBA125" s="4"/>
      <c r="UBB125" s="4"/>
      <c r="UBC125" s="4"/>
      <c r="UBD125" s="4"/>
      <c r="UBE125" s="4"/>
      <c r="UBF125" s="4"/>
      <c r="UBG125" s="4"/>
      <c r="UBH125" s="4"/>
      <c r="UBI125" s="4"/>
      <c r="UBJ125" s="4"/>
      <c r="UBK125" s="4"/>
      <c r="UBL125" s="4"/>
      <c r="UBM125" s="4"/>
      <c r="UBN125" s="4"/>
      <c r="UBO125" s="4"/>
      <c r="UBP125" s="4"/>
      <c r="UBQ125" s="4"/>
      <c r="UBR125" s="4"/>
      <c r="UBS125" s="4"/>
      <c r="UBT125" s="4"/>
      <c r="UBU125" s="4"/>
      <c r="UBV125" s="4"/>
      <c r="UBW125" s="4"/>
      <c r="UBX125" s="4"/>
      <c r="UBY125" s="4"/>
      <c r="UBZ125" s="4"/>
      <c r="UCA125" s="4"/>
      <c r="UCB125" s="4"/>
      <c r="UCC125" s="4"/>
      <c r="UCD125" s="4"/>
      <c r="UCE125" s="4"/>
      <c r="UCF125" s="4"/>
      <c r="UCG125" s="4"/>
      <c r="UCH125" s="4"/>
      <c r="UCI125" s="4"/>
      <c r="UCJ125" s="4"/>
      <c r="UCK125" s="4"/>
      <c r="UCL125" s="4"/>
      <c r="UCM125" s="4"/>
      <c r="UCN125" s="4"/>
      <c r="UCO125" s="4"/>
      <c r="UCP125" s="4"/>
      <c r="UCQ125" s="4"/>
      <c r="UCR125" s="4"/>
      <c r="UCS125" s="4"/>
      <c r="UCT125" s="4"/>
      <c r="UCU125" s="4"/>
      <c r="UCV125" s="4"/>
      <c r="UCW125" s="4"/>
      <c r="UCX125" s="4"/>
      <c r="UCY125" s="4"/>
      <c r="UCZ125" s="4"/>
      <c r="UDA125" s="4"/>
      <c r="UDB125" s="4"/>
      <c r="UDC125" s="4"/>
      <c r="UDD125" s="4"/>
      <c r="UDE125" s="4"/>
      <c r="UDF125" s="4"/>
      <c r="UDG125" s="4"/>
      <c r="UDH125" s="4"/>
      <c r="UDI125" s="4"/>
      <c r="UDJ125" s="4"/>
      <c r="UDK125" s="4"/>
      <c r="UDL125" s="4"/>
      <c r="UDM125" s="4"/>
      <c r="UDN125" s="4"/>
      <c r="UDO125" s="4"/>
      <c r="UDP125" s="4"/>
      <c r="UDQ125" s="4"/>
      <c r="UDR125" s="4"/>
      <c r="UDS125" s="4"/>
      <c r="UDT125" s="4"/>
      <c r="UDU125" s="4"/>
      <c r="UDV125" s="4"/>
      <c r="UDW125" s="4"/>
      <c r="UDX125" s="4"/>
      <c r="UDY125" s="4"/>
      <c r="UDZ125" s="4"/>
      <c r="UEA125" s="4"/>
      <c r="UEB125" s="4"/>
      <c r="UEC125" s="4"/>
      <c r="UED125" s="4"/>
      <c r="UEE125" s="4"/>
      <c r="UEF125" s="4"/>
      <c r="UEG125" s="4"/>
      <c r="UEH125" s="4"/>
      <c r="UEI125" s="4"/>
      <c r="UEJ125" s="4"/>
      <c r="UEK125" s="4"/>
      <c r="UEL125" s="4"/>
      <c r="UEM125" s="4"/>
      <c r="UEN125" s="4"/>
      <c r="UEO125" s="4"/>
      <c r="UEP125" s="4"/>
      <c r="UEQ125" s="4"/>
      <c r="UER125" s="4"/>
      <c r="UES125" s="4"/>
      <c r="UET125" s="4"/>
      <c r="UEU125" s="4"/>
      <c r="UEV125" s="4"/>
      <c r="UEW125" s="4"/>
      <c r="UEX125" s="4"/>
      <c r="UEY125" s="4"/>
      <c r="UEZ125" s="4"/>
      <c r="UFA125" s="4"/>
      <c r="UFB125" s="4"/>
      <c r="UFC125" s="4"/>
      <c r="UFD125" s="4"/>
      <c r="UFE125" s="4"/>
      <c r="UFF125" s="4"/>
      <c r="UFG125" s="4"/>
      <c r="UFH125" s="4"/>
      <c r="UFI125" s="4"/>
      <c r="UFJ125" s="4"/>
      <c r="UFK125" s="4"/>
      <c r="UFL125" s="4"/>
      <c r="UFM125" s="4"/>
      <c r="UFN125" s="4"/>
      <c r="UFO125" s="4"/>
      <c r="UFP125" s="4"/>
      <c r="UFQ125" s="4"/>
      <c r="UFR125" s="4"/>
      <c r="UFS125" s="4"/>
      <c r="UFT125" s="4"/>
      <c r="UFU125" s="4"/>
      <c r="UFV125" s="4"/>
      <c r="UFW125" s="4"/>
      <c r="UFX125" s="4"/>
      <c r="UFY125" s="4"/>
      <c r="UFZ125" s="4"/>
      <c r="UGA125" s="4"/>
      <c r="UGB125" s="4"/>
      <c r="UGC125" s="4"/>
      <c r="UGD125" s="4"/>
      <c r="UGE125" s="4"/>
      <c r="UGF125" s="4"/>
      <c r="UGG125" s="4"/>
      <c r="UGH125" s="4"/>
      <c r="UGI125" s="4"/>
      <c r="UGJ125" s="4"/>
      <c r="UGK125" s="4"/>
      <c r="UGL125" s="4"/>
      <c r="UGM125" s="4"/>
      <c r="UGN125" s="4"/>
      <c r="UGO125" s="4"/>
      <c r="UGP125" s="4"/>
      <c r="UGQ125" s="4"/>
      <c r="UGR125" s="4"/>
      <c r="UGS125" s="4"/>
      <c r="UGT125" s="4"/>
      <c r="UGU125" s="4"/>
      <c r="UGV125" s="4"/>
      <c r="UGW125" s="4"/>
      <c r="UGX125" s="4"/>
      <c r="UGY125" s="4"/>
      <c r="UGZ125" s="4"/>
      <c r="UHA125" s="4"/>
      <c r="UHB125" s="4"/>
      <c r="UHC125" s="4"/>
      <c r="UHD125" s="4"/>
      <c r="UHE125" s="4"/>
      <c r="UHF125" s="4"/>
      <c r="UHG125" s="4"/>
      <c r="UHH125" s="4"/>
      <c r="UHI125" s="4"/>
      <c r="UHJ125" s="4"/>
      <c r="UHK125" s="4"/>
      <c r="UHL125" s="4"/>
      <c r="UHM125" s="4"/>
      <c r="UHN125" s="4"/>
      <c r="UHO125" s="4"/>
      <c r="UHP125" s="4"/>
      <c r="UHQ125" s="4"/>
      <c r="UHR125" s="4"/>
      <c r="UHS125" s="4"/>
      <c r="UHT125" s="4"/>
      <c r="UHU125" s="4"/>
      <c r="UHV125" s="4"/>
      <c r="UHW125" s="4"/>
      <c r="UHX125" s="4"/>
      <c r="UHY125" s="4"/>
      <c r="UHZ125" s="4"/>
      <c r="UIA125" s="4"/>
      <c r="UIB125" s="4"/>
      <c r="UIC125" s="4"/>
      <c r="UID125" s="4"/>
      <c r="UIE125" s="4"/>
      <c r="UIF125" s="4"/>
      <c r="UIG125" s="4"/>
      <c r="UIH125" s="4"/>
      <c r="UII125" s="4"/>
      <c r="UIJ125" s="4"/>
      <c r="UIK125" s="4"/>
      <c r="UIL125" s="4"/>
      <c r="UIM125" s="4"/>
      <c r="UIN125" s="4"/>
      <c r="UIO125" s="4"/>
      <c r="UIP125" s="4"/>
      <c r="UIQ125" s="4"/>
      <c r="UIR125" s="4"/>
      <c r="UIS125" s="4"/>
      <c r="UIT125" s="4"/>
      <c r="UIU125" s="4"/>
      <c r="UIV125" s="4"/>
      <c r="UIW125" s="4"/>
      <c r="UIX125" s="4"/>
      <c r="UIY125" s="4"/>
      <c r="UIZ125" s="4"/>
      <c r="UJA125" s="4"/>
      <c r="UJB125" s="4"/>
      <c r="UJC125" s="4"/>
      <c r="UJD125" s="4"/>
      <c r="UJE125" s="4"/>
      <c r="UJF125" s="4"/>
      <c r="UJG125" s="4"/>
      <c r="UJH125" s="4"/>
      <c r="UJI125" s="4"/>
      <c r="UJJ125" s="4"/>
      <c r="UJK125" s="4"/>
      <c r="UJL125" s="4"/>
      <c r="UJM125" s="4"/>
      <c r="UJN125" s="4"/>
      <c r="UJO125" s="4"/>
      <c r="UJP125" s="4"/>
      <c r="UJQ125" s="4"/>
      <c r="UJR125" s="4"/>
      <c r="UJS125" s="4"/>
      <c r="UJT125" s="4"/>
      <c r="UJU125" s="4"/>
      <c r="UJV125" s="4"/>
      <c r="UJW125" s="4"/>
      <c r="UJX125" s="4"/>
      <c r="UJY125" s="4"/>
      <c r="UJZ125" s="4"/>
      <c r="UKA125" s="4"/>
      <c r="UKB125" s="4"/>
      <c r="UKC125" s="4"/>
      <c r="UKD125" s="4"/>
      <c r="UKE125" s="4"/>
      <c r="UKF125" s="4"/>
      <c r="UKG125" s="4"/>
      <c r="UKH125" s="4"/>
      <c r="UKI125" s="4"/>
      <c r="UKJ125" s="4"/>
      <c r="UKK125" s="4"/>
      <c r="UKL125" s="4"/>
      <c r="UKM125" s="4"/>
      <c r="UKN125" s="4"/>
      <c r="UKO125" s="4"/>
      <c r="UKP125" s="4"/>
      <c r="UKQ125" s="4"/>
      <c r="UKR125" s="4"/>
      <c r="UKS125" s="4"/>
      <c r="UKT125" s="4"/>
      <c r="UKU125" s="4"/>
      <c r="UKV125" s="4"/>
      <c r="UKW125" s="4"/>
      <c r="UKX125" s="4"/>
      <c r="UKY125" s="4"/>
      <c r="UKZ125" s="4"/>
      <c r="ULA125" s="4"/>
      <c r="ULB125" s="4"/>
      <c r="ULC125" s="4"/>
      <c r="ULD125" s="4"/>
      <c r="ULE125" s="4"/>
      <c r="ULF125" s="4"/>
      <c r="ULG125" s="4"/>
      <c r="ULH125" s="4"/>
      <c r="ULI125" s="4"/>
      <c r="ULJ125" s="4"/>
      <c r="ULK125" s="4"/>
      <c r="ULL125" s="4"/>
      <c r="ULM125" s="4"/>
      <c r="ULN125" s="4"/>
      <c r="ULO125" s="4"/>
      <c r="ULP125" s="4"/>
      <c r="ULQ125" s="4"/>
      <c r="ULR125" s="4"/>
      <c r="ULS125" s="4"/>
      <c r="ULT125" s="4"/>
      <c r="ULU125" s="4"/>
      <c r="ULV125" s="4"/>
      <c r="ULW125" s="4"/>
      <c r="ULX125" s="4"/>
      <c r="ULY125" s="4"/>
      <c r="ULZ125" s="4"/>
      <c r="UMA125" s="4"/>
      <c r="UMB125" s="4"/>
      <c r="UMC125" s="4"/>
      <c r="UMD125" s="4"/>
      <c r="UME125" s="4"/>
      <c r="UMF125" s="4"/>
      <c r="UMG125" s="4"/>
      <c r="UMH125" s="4"/>
      <c r="UMI125" s="4"/>
      <c r="UMJ125" s="4"/>
      <c r="UMK125" s="4"/>
      <c r="UML125" s="4"/>
      <c r="UMM125" s="4"/>
      <c r="UMN125" s="4"/>
      <c r="UMO125" s="4"/>
      <c r="UMP125" s="4"/>
      <c r="UMQ125" s="4"/>
      <c r="UMR125" s="4"/>
      <c r="UMS125" s="4"/>
      <c r="UMT125" s="4"/>
      <c r="UMU125" s="4"/>
      <c r="UMV125" s="4"/>
      <c r="UMW125" s="4"/>
      <c r="UMX125" s="4"/>
      <c r="UMY125" s="4"/>
      <c r="UMZ125" s="4"/>
      <c r="UNA125" s="4"/>
      <c r="UNB125" s="4"/>
      <c r="UNC125" s="4"/>
      <c r="UND125" s="4"/>
      <c r="UNE125" s="4"/>
      <c r="UNF125" s="4"/>
      <c r="UNG125" s="4"/>
      <c r="UNH125" s="4"/>
      <c r="UNI125" s="4"/>
      <c r="UNJ125" s="4"/>
      <c r="UNK125" s="4"/>
      <c r="UNL125" s="4"/>
      <c r="UNM125" s="4"/>
      <c r="UNN125" s="4"/>
      <c r="UNO125" s="4"/>
      <c r="UNP125" s="4"/>
      <c r="UNQ125" s="4"/>
      <c r="UNR125" s="4"/>
      <c r="UNS125" s="4"/>
      <c r="UNT125" s="4"/>
      <c r="UNU125" s="4"/>
      <c r="UNV125" s="4"/>
      <c r="UNW125" s="4"/>
      <c r="UNX125" s="4"/>
      <c r="UNY125" s="4"/>
      <c r="UNZ125" s="4"/>
      <c r="UOA125" s="4"/>
      <c r="UOB125" s="4"/>
      <c r="UOC125" s="4"/>
      <c r="UOD125" s="4"/>
      <c r="UOE125" s="4"/>
      <c r="UOF125" s="4"/>
      <c r="UOG125" s="4"/>
      <c r="UOH125" s="4"/>
      <c r="UOI125" s="4"/>
      <c r="UOJ125" s="4"/>
      <c r="UOK125" s="4"/>
      <c r="UOL125" s="4"/>
      <c r="UOM125" s="4"/>
      <c r="UON125" s="4"/>
      <c r="UOO125" s="4"/>
      <c r="UOP125" s="4"/>
      <c r="UOQ125" s="4"/>
      <c r="UOR125" s="4"/>
      <c r="UOS125" s="4"/>
      <c r="UOT125" s="4"/>
      <c r="UOU125" s="4"/>
      <c r="UOV125" s="4"/>
      <c r="UOW125" s="4"/>
      <c r="UOX125" s="4"/>
      <c r="UOY125" s="4"/>
      <c r="UOZ125" s="4"/>
      <c r="UPA125" s="4"/>
      <c r="UPB125" s="4"/>
      <c r="UPC125" s="4"/>
      <c r="UPD125" s="4"/>
      <c r="UPE125" s="4"/>
      <c r="UPF125" s="4"/>
      <c r="UPG125" s="4"/>
      <c r="UPH125" s="4"/>
      <c r="UPI125" s="4"/>
      <c r="UPJ125" s="4"/>
      <c r="UPK125" s="4"/>
      <c r="UPL125" s="4"/>
      <c r="UPM125" s="4"/>
      <c r="UPN125" s="4"/>
      <c r="UPO125" s="4"/>
      <c r="UPP125" s="4"/>
      <c r="UPQ125" s="4"/>
      <c r="UPR125" s="4"/>
      <c r="UPS125" s="4"/>
      <c r="UPT125" s="4"/>
      <c r="UPU125" s="4"/>
      <c r="UPV125" s="4"/>
      <c r="UPW125" s="4"/>
      <c r="UPX125" s="4"/>
      <c r="UPY125" s="4"/>
      <c r="UPZ125" s="4"/>
      <c r="UQA125" s="4"/>
      <c r="UQB125" s="4"/>
      <c r="UQC125" s="4"/>
      <c r="UQD125" s="4"/>
      <c r="UQE125" s="4"/>
      <c r="UQF125" s="4"/>
      <c r="UQG125" s="4"/>
      <c r="UQH125" s="4"/>
      <c r="UQI125" s="4"/>
      <c r="UQJ125" s="4"/>
      <c r="UQK125" s="4"/>
      <c r="UQL125" s="4"/>
      <c r="UQM125" s="4"/>
      <c r="UQN125" s="4"/>
      <c r="UQO125" s="4"/>
      <c r="UQP125" s="4"/>
      <c r="UQQ125" s="4"/>
      <c r="UQR125" s="4"/>
      <c r="UQS125" s="4"/>
      <c r="UQT125" s="4"/>
      <c r="UQU125" s="4"/>
      <c r="UQV125" s="4"/>
      <c r="UQW125" s="4"/>
      <c r="UQX125" s="4"/>
      <c r="UQY125" s="4"/>
      <c r="UQZ125" s="4"/>
      <c r="URA125" s="4"/>
      <c r="URB125" s="4"/>
      <c r="URC125" s="4"/>
      <c r="URD125" s="4"/>
      <c r="URE125" s="4"/>
      <c r="URF125" s="4"/>
      <c r="URG125" s="4"/>
      <c r="URH125" s="4"/>
      <c r="URI125" s="4"/>
      <c r="URJ125" s="4"/>
      <c r="URK125" s="4"/>
      <c r="URL125" s="4"/>
      <c r="URM125" s="4"/>
      <c r="URN125" s="4"/>
      <c r="URO125" s="4"/>
      <c r="URP125" s="4"/>
      <c r="URQ125" s="4"/>
      <c r="URR125" s="4"/>
      <c r="URS125" s="4"/>
      <c r="URT125" s="4"/>
      <c r="URU125" s="4"/>
      <c r="URV125" s="4"/>
      <c r="URW125" s="4"/>
      <c r="URX125" s="4"/>
      <c r="URY125" s="4"/>
      <c r="URZ125" s="4"/>
      <c r="USA125" s="4"/>
      <c r="USB125" s="4"/>
      <c r="USC125" s="4"/>
      <c r="USD125" s="4"/>
      <c r="USE125" s="4"/>
      <c r="USF125" s="4"/>
      <c r="USG125" s="4"/>
      <c r="USH125" s="4"/>
      <c r="USI125" s="4"/>
      <c r="USJ125" s="4"/>
      <c r="USK125" s="4"/>
      <c r="USL125" s="4"/>
      <c r="USM125" s="4"/>
      <c r="USN125" s="4"/>
      <c r="USO125" s="4"/>
      <c r="USP125" s="4"/>
      <c r="USQ125" s="4"/>
      <c r="USR125" s="4"/>
      <c r="USS125" s="4"/>
      <c r="UST125" s="4"/>
      <c r="USU125" s="4"/>
      <c r="USV125" s="4"/>
      <c r="USW125" s="4"/>
      <c r="USX125" s="4"/>
      <c r="USY125" s="4"/>
      <c r="USZ125" s="4"/>
      <c r="UTA125" s="4"/>
      <c r="UTB125" s="4"/>
      <c r="UTC125" s="4"/>
      <c r="UTD125" s="4"/>
      <c r="UTE125" s="4"/>
      <c r="UTF125" s="4"/>
      <c r="UTG125" s="4"/>
      <c r="UTH125" s="4"/>
      <c r="UTI125" s="4"/>
      <c r="UTJ125" s="4"/>
      <c r="UTK125" s="4"/>
      <c r="UTL125" s="4"/>
      <c r="UTM125" s="4"/>
      <c r="UTN125" s="4"/>
      <c r="UTO125" s="4"/>
      <c r="UTP125" s="4"/>
      <c r="UTQ125" s="4"/>
      <c r="UTR125" s="4"/>
      <c r="UTS125" s="4"/>
      <c r="UTT125" s="4"/>
      <c r="UTU125" s="4"/>
      <c r="UTV125" s="4"/>
      <c r="UTW125" s="4"/>
      <c r="UTX125" s="4"/>
      <c r="UTY125" s="4"/>
      <c r="UTZ125" s="4"/>
      <c r="UUA125" s="4"/>
      <c r="UUB125" s="4"/>
      <c r="UUC125" s="4"/>
      <c r="UUD125" s="4"/>
      <c r="UUE125" s="4"/>
      <c r="UUF125" s="4"/>
      <c r="UUG125" s="4"/>
      <c r="UUH125" s="4"/>
      <c r="UUI125" s="4"/>
      <c r="UUJ125" s="4"/>
      <c r="UUK125" s="4"/>
      <c r="UUL125" s="4"/>
      <c r="UUM125" s="4"/>
      <c r="UUN125" s="4"/>
      <c r="UUO125" s="4"/>
      <c r="UUP125" s="4"/>
      <c r="UUQ125" s="4"/>
      <c r="UUR125" s="4"/>
      <c r="UUS125" s="4"/>
      <c r="UUT125" s="4"/>
      <c r="UUU125" s="4"/>
      <c r="UUV125" s="4"/>
      <c r="UUW125" s="4"/>
      <c r="UUX125" s="4"/>
      <c r="UUY125" s="4"/>
      <c r="UUZ125" s="4"/>
      <c r="UVA125" s="4"/>
      <c r="UVB125" s="4"/>
      <c r="UVC125" s="4"/>
      <c r="UVD125" s="4"/>
      <c r="UVE125" s="4"/>
      <c r="UVF125" s="4"/>
      <c r="UVG125" s="4"/>
      <c r="UVH125" s="4"/>
      <c r="UVI125" s="4"/>
      <c r="UVJ125" s="4"/>
      <c r="UVK125" s="4"/>
      <c r="UVL125" s="4"/>
      <c r="UVM125" s="4"/>
      <c r="UVN125" s="4"/>
      <c r="UVO125" s="4"/>
      <c r="UVP125" s="4"/>
      <c r="UVQ125" s="4"/>
      <c r="UVR125" s="4"/>
      <c r="UVS125" s="4"/>
      <c r="UVT125" s="4"/>
      <c r="UVU125" s="4"/>
      <c r="UVV125" s="4"/>
      <c r="UVW125" s="4"/>
      <c r="UVX125" s="4"/>
      <c r="UVY125" s="4"/>
      <c r="UVZ125" s="4"/>
      <c r="UWA125" s="4"/>
      <c r="UWB125" s="4"/>
      <c r="UWC125" s="4"/>
      <c r="UWD125" s="4"/>
      <c r="UWE125" s="4"/>
      <c r="UWF125" s="4"/>
      <c r="UWG125" s="4"/>
      <c r="UWH125" s="4"/>
      <c r="UWI125" s="4"/>
      <c r="UWJ125" s="4"/>
      <c r="UWK125" s="4"/>
      <c r="UWL125" s="4"/>
      <c r="UWM125" s="4"/>
      <c r="UWN125" s="4"/>
      <c r="UWO125" s="4"/>
      <c r="UWP125" s="4"/>
      <c r="UWQ125" s="4"/>
      <c r="UWR125" s="4"/>
      <c r="UWS125" s="4"/>
      <c r="UWT125" s="4"/>
      <c r="UWU125" s="4"/>
      <c r="UWV125" s="4"/>
      <c r="UWW125" s="4"/>
      <c r="UWX125" s="4"/>
      <c r="UWY125" s="4"/>
      <c r="UWZ125" s="4"/>
      <c r="UXA125" s="4"/>
      <c r="UXB125" s="4"/>
      <c r="UXC125" s="4"/>
      <c r="UXD125" s="4"/>
      <c r="UXE125" s="4"/>
      <c r="UXF125" s="4"/>
      <c r="UXG125" s="4"/>
      <c r="UXH125" s="4"/>
      <c r="UXI125" s="4"/>
      <c r="UXJ125" s="4"/>
      <c r="UXK125" s="4"/>
      <c r="UXL125" s="4"/>
      <c r="UXM125" s="4"/>
      <c r="UXN125" s="4"/>
      <c r="UXO125" s="4"/>
      <c r="UXP125" s="4"/>
      <c r="UXQ125" s="4"/>
      <c r="UXR125" s="4"/>
      <c r="UXS125" s="4"/>
      <c r="UXT125" s="4"/>
      <c r="UXU125" s="4"/>
      <c r="UXV125" s="4"/>
      <c r="UXW125" s="4"/>
      <c r="UXX125" s="4"/>
      <c r="UXY125" s="4"/>
      <c r="UXZ125" s="4"/>
      <c r="UYA125" s="4"/>
      <c r="UYB125" s="4"/>
      <c r="UYC125" s="4"/>
      <c r="UYD125" s="4"/>
      <c r="UYE125" s="4"/>
      <c r="UYF125" s="4"/>
      <c r="UYG125" s="4"/>
      <c r="UYH125" s="4"/>
      <c r="UYI125" s="4"/>
      <c r="UYJ125" s="4"/>
      <c r="UYK125" s="4"/>
      <c r="UYL125" s="4"/>
      <c r="UYM125" s="4"/>
      <c r="UYN125" s="4"/>
      <c r="UYO125" s="4"/>
      <c r="UYP125" s="4"/>
      <c r="UYQ125" s="4"/>
      <c r="UYR125" s="4"/>
      <c r="UYS125" s="4"/>
      <c r="UYT125" s="4"/>
      <c r="UYU125" s="4"/>
      <c r="UYV125" s="4"/>
      <c r="UYW125" s="4"/>
      <c r="UYX125" s="4"/>
      <c r="UYY125" s="4"/>
      <c r="UYZ125" s="4"/>
      <c r="UZA125" s="4"/>
      <c r="UZB125" s="4"/>
      <c r="UZC125" s="4"/>
      <c r="UZD125" s="4"/>
      <c r="UZE125" s="4"/>
      <c r="UZF125" s="4"/>
      <c r="UZG125" s="4"/>
      <c r="UZH125" s="4"/>
      <c r="UZI125" s="4"/>
      <c r="UZJ125" s="4"/>
      <c r="UZK125" s="4"/>
      <c r="UZL125" s="4"/>
      <c r="UZM125" s="4"/>
      <c r="UZN125" s="4"/>
      <c r="UZO125" s="4"/>
      <c r="UZP125" s="4"/>
      <c r="UZQ125" s="4"/>
      <c r="UZR125" s="4"/>
      <c r="UZS125" s="4"/>
      <c r="UZT125" s="4"/>
      <c r="UZU125" s="4"/>
      <c r="UZV125" s="4"/>
      <c r="UZW125" s="4"/>
      <c r="UZX125" s="4"/>
      <c r="UZY125" s="4"/>
      <c r="UZZ125" s="4"/>
      <c r="VAA125" s="4"/>
      <c r="VAB125" s="4"/>
      <c r="VAC125" s="4"/>
      <c r="VAD125" s="4"/>
      <c r="VAE125" s="4"/>
      <c r="VAF125" s="4"/>
      <c r="VAG125" s="4"/>
      <c r="VAH125" s="4"/>
      <c r="VAI125" s="4"/>
      <c r="VAJ125" s="4"/>
      <c r="VAK125" s="4"/>
      <c r="VAL125" s="4"/>
      <c r="VAM125" s="4"/>
      <c r="VAN125" s="4"/>
      <c r="VAO125" s="4"/>
      <c r="VAP125" s="4"/>
      <c r="VAQ125" s="4"/>
      <c r="VAR125" s="4"/>
      <c r="VAS125" s="4"/>
      <c r="VAT125" s="4"/>
      <c r="VAU125" s="4"/>
      <c r="VAV125" s="4"/>
      <c r="VAW125" s="4"/>
      <c r="VAX125" s="4"/>
      <c r="VAY125" s="4"/>
      <c r="VAZ125" s="4"/>
      <c r="VBA125" s="4"/>
      <c r="VBB125" s="4"/>
      <c r="VBC125" s="4"/>
      <c r="VBD125" s="4"/>
      <c r="VBE125" s="4"/>
      <c r="VBF125" s="4"/>
      <c r="VBG125" s="4"/>
      <c r="VBH125" s="4"/>
      <c r="VBI125" s="4"/>
      <c r="VBJ125" s="4"/>
      <c r="VBK125" s="4"/>
      <c r="VBL125" s="4"/>
      <c r="VBM125" s="4"/>
      <c r="VBN125" s="4"/>
      <c r="VBO125" s="4"/>
      <c r="VBP125" s="4"/>
      <c r="VBQ125" s="4"/>
      <c r="VBR125" s="4"/>
      <c r="VBS125" s="4"/>
      <c r="VBT125" s="4"/>
      <c r="VBU125" s="4"/>
      <c r="VBV125" s="4"/>
      <c r="VBW125" s="4"/>
      <c r="VBX125" s="4"/>
      <c r="VBY125" s="4"/>
      <c r="VBZ125" s="4"/>
      <c r="VCA125" s="4"/>
      <c r="VCB125" s="4"/>
      <c r="VCC125" s="4"/>
      <c r="VCD125" s="4"/>
      <c r="VCE125" s="4"/>
      <c r="VCF125" s="4"/>
      <c r="VCG125" s="4"/>
      <c r="VCH125" s="4"/>
      <c r="VCI125" s="4"/>
      <c r="VCJ125" s="4"/>
      <c r="VCK125" s="4"/>
      <c r="VCL125" s="4"/>
      <c r="VCM125" s="4"/>
      <c r="VCN125" s="4"/>
      <c r="VCO125" s="4"/>
      <c r="VCP125" s="4"/>
      <c r="VCQ125" s="4"/>
      <c r="VCR125" s="4"/>
      <c r="VCS125" s="4"/>
      <c r="VCT125" s="4"/>
      <c r="VCU125" s="4"/>
      <c r="VCV125" s="4"/>
      <c r="VCW125" s="4"/>
      <c r="VCX125" s="4"/>
      <c r="VCY125" s="4"/>
      <c r="VCZ125" s="4"/>
      <c r="VDA125" s="4"/>
      <c r="VDB125" s="4"/>
      <c r="VDC125" s="4"/>
      <c r="VDD125" s="4"/>
      <c r="VDE125" s="4"/>
      <c r="VDF125" s="4"/>
      <c r="VDG125" s="4"/>
      <c r="VDH125" s="4"/>
      <c r="VDI125" s="4"/>
      <c r="VDJ125" s="4"/>
      <c r="VDK125" s="4"/>
      <c r="VDL125" s="4"/>
      <c r="VDM125" s="4"/>
      <c r="VDN125" s="4"/>
      <c r="VDO125" s="4"/>
      <c r="VDP125" s="4"/>
      <c r="VDQ125" s="4"/>
      <c r="VDR125" s="4"/>
      <c r="VDS125" s="4"/>
      <c r="VDT125" s="4"/>
      <c r="VDU125" s="4"/>
      <c r="VDV125" s="4"/>
      <c r="VDW125" s="4"/>
      <c r="VDX125" s="4"/>
      <c r="VDY125" s="4"/>
      <c r="VDZ125" s="4"/>
      <c r="VEA125" s="4"/>
      <c r="VEB125" s="4"/>
      <c r="VEC125" s="4"/>
      <c r="VED125" s="4"/>
      <c r="VEE125" s="4"/>
      <c r="VEF125" s="4"/>
      <c r="VEG125" s="4"/>
      <c r="VEH125" s="4"/>
      <c r="VEI125" s="4"/>
      <c r="VEJ125" s="4"/>
      <c r="VEK125" s="4"/>
      <c r="VEL125" s="4"/>
      <c r="VEM125" s="4"/>
      <c r="VEN125" s="4"/>
      <c r="VEO125" s="4"/>
      <c r="VEP125" s="4"/>
      <c r="VEQ125" s="4"/>
      <c r="VER125" s="4"/>
      <c r="VES125" s="4"/>
      <c r="VET125" s="4"/>
      <c r="VEU125" s="4"/>
      <c r="VEV125" s="4"/>
      <c r="VEW125" s="4"/>
      <c r="VEX125" s="4"/>
      <c r="VEY125" s="4"/>
      <c r="VEZ125" s="4"/>
      <c r="VFA125" s="4"/>
      <c r="VFB125" s="4"/>
      <c r="VFC125" s="4"/>
      <c r="VFD125" s="4"/>
      <c r="VFE125" s="4"/>
      <c r="VFF125" s="4"/>
      <c r="VFG125" s="4"/>
      <c r="VFH125" s="4"/>
      <c r="VFI125" s="4"/>
      <c r="VFJ125" s="4"/>
      <c r="VFK125" s="4"/>
      <c r="VFL125" s="4"/>
      <c r="VFM125" s="4"/>
      <c r="VFN125" s="4"/>
      <c r="VFO125" s="4"/>
      <c r="VFP125" s="4"/>
      <c r="VFQ125" s="4"/>
      <c r="VFR125" s="4"/>
      <c r="VFS125" s="4"/>
      <c r="VFT125" s="4"/>
      <c r="VFU125" s="4"/>
      <c r="VFV125" s="4"/>
      <c r="VFW125" s="4"/>
      <c r="VFX125" s="4"/>
      <c r="VFY125" s="4"/>
      <c r="VFZ125" s="4"/>
      <c r="VGA125" s="4"/>
      <c r="VGB125" s="4"/>
      <c r="VGC125" s="4"/>
      <c r="VGD125" s="4"/>
      <c r="VGE125" s="4"/>
      <c r="VGF125" s="4"/>
      <c r="VGG125" s="4"/>
      <c r="VGH125" s="4"/>
      <c r="VGI125" s="4"/>
      <c r="VGJ125" s="4"/>
      <c r="VGK125" s="4"/>
      <c r="VGL125" s="4"/>
      <c r="VGM125" s="4"/>
      <c r="VGN125" s="4"/>
      <c r="VGO125" s="4"/>
      <c r="VGP125" s="4"/>
      <c r="VGQ125" s="4"/>
      <c r="VGR125" s="4"/>
      <c r="VGS125" s="4"/>
      <c r="VGT125" s="4"/>
      <c r="VGU125" s="4"/>
      <c r="VGV125" s="4"/>
      <c r="VGW125" s="4"/>
      <c r="VGX125" s="4"/>
      <c r="VGY125" s="4"/>
      <c r="VGZ125" s="4"/>
      <c r="VHA125" s="4"/>
      <c r="VHB125" s="4"/>
      <c r="VHC125" s="4"/>
      <c r="VHD125" s="4"/>
      <c r="VHE125" s="4"/>
      <c r="VHF125" s="4"/>
      <c r="VHG125" s="4"/>
      <c r="VHH125" s="4"/>
      <c r="VHI125" s="4"/>
      <c r="VHJ125" s="4"/>
      <c r="VHK125" s="4"/>
      <c r="VHL125" s="4"/>
      <c r="VHM125" s="4"/>
      <c r="VHN125" s="4"/>
      <c r="VHO125" s="4"/>
      <c r="VHP125" s="4"/>
      <c r="VHQ125" s="4"/>
      <c r="VHR125" s="4"/>
      <c r="VHS125" s="4"/>
      <c r="VHT125" s="4"/>
      <c r="VHU125" s="4"/>
      <c r="VHV125" s="4"/>
      <c r="VHW125" s="4"/>
      <c r="VHX125" s="4"/>
      <c r="VHY125" s="4"/>
      <c r="VHZ125" s="4"/>
      <c r="VIA125" s="4"/>
      <c r="VIB125" s="4"/>
      <c r="VIC125" s="4"/>
      <c r="VID125" s="4"/>
      <c r="VIE125" s="4"/>
      <c r="VIF125" s="4"/>
      <c r="VIG125" s="4"/>
      <c r="VIH125" s="4"/>
      <c r="VII125" s="4"/>
      <c r="VIJ125" s="4"/>
      <c r="VIK125" s="4"/>
      <c r="VIL125" s="4"/>
      <c r="VIM125" s="4"/>
      <c r="VIN125" s="4"/>
      <c r="VIO125" s="4"/>
      <c r="VIP125" s="4"/>
      <c r="VIQ125" s="4"/>
      <c r="VIR125" s="4"/>
      <c r="VIS125" s="4"/>
      <c r="VIT125" s="4"/>
      <c r="VIU125" s="4"/>
      <c r="VIV125" s="4"/>
      <c r="VIW125" s="4"/>
      <c r="VIX125" s="4"/>
      <c r="VIY125" s="4"/>
      <c r="VIZ125" s="4"/>
      <c r="VJA125" s="4"/>
      <c r="VJB125" s="4"/>
      <c r="VJC125" s="4"/>
      <c r="VJD125" s="4"/>
      <c r="VJE125" s="4"/>
      <c r="VJF125" s="4"/>
      <c r="VJG125" s="4"/>
      <c r="VJH125" s="4"/>
      <c r="VJI125" s="4"/>
      <c r="VJJ125" s="4"/>
      <c r="VJK125" s="4"/>
      <c r="VJL125" s="4"/>
      <c r="VJM125" s="4"/>
      <c r="VJN125" s="4"/>
      <c r="VJO125" s="4"/>
      <c r="VJP125" s="4"/>
      <c r="VJQ125" s="4"/>
      <c r="VJR125" s="4"/>
      <c r="VJS125" s="4"/>
      <c r="VJT125" s="4"/>
      <c r="VJU125" s="4"/>
      <c r="VJV125" s="4"/>
      <c r="VJW125" s="4"/>
      <c r="VJX125" s="4"/>
      <c r="VJY125" s="4"/>
      <c r="VJZ125" s="4"/>
      <c r="VKA125" s="4"/>
      <c r="VKB125" s="4"/>
      <c r="VKC125" s="4"/>
      <c r="VKD125" s="4"/>
      <c r="VKE125" s="4"/>
      <c r="VKF125" s="4"/>
      <c r="VKG125" s="4"/>
      <c r="VKH125" s="4"/>
      <c r="VKI125" s="4"/>
      <c r="VKJ125" s="4"/>
      <c r="VKK125" s="4"/>
      <c r="VKL125" s="4"/>
      <c r="VKM125" s="4"/>
      <c r="VKN125" s="4"/>
      <c r="VKO125" s="4"/>
      <c r="VKP125" s="4"/>
      <c r="VKQ125" s="4"/>
      <c r="VKR125" s="4"/>
      <c r="VKS125" s="4"/>
      <c r="VKT125" s="4"/>
      <c r="VKU125" s="4"/>
      <c r="VKV125" s="4"/>
      <c r="VKW125" s="4"/>
      <c r="VKX125" s="4"/>
      <c r="VKY125" s="4"/>
      <c r="VKZ125" s="4"/>
      <c r="VLA125" s="4"/>
      <c r="VLB125" s="4"/>
      <c r="VLC125" s="4"/>
      <c r="VLD125" s="4"/>
      <c r="VLE125" s="4"/>
      <c r="VLF125" s="4"/>
      <c r="VLG125" s="4"/>
      <c r="VLH125" s="4"/>
      <c r="VLI125" s="4"/>
      <c r="VLJ125" s="4"/>
      <c r="VLK125" s="4"/>
      <c r="VLL125" s="4"/>
      <c r="VLM125" s="4"/>
      <c r="VLN125" s="4"/>
      <c r="VLO125" s="4"/>
      <c r="VLP125" s="4"/>
      <c r="VLQ125" s="4"/>
      <c r="VLR125" s="4"/>
      <c r="VLS125" s="4"/>
      <c r="VLT125" s="4"/>
      <c r="VLU125" s="4"/>
      <c r="VLV125" s="4"/>
      <c r="VLW125" s="4"/>
      <c r="VLX125" s="4"/>
      <c r="VLY125" s="4"/>
      <c r="VLZ125" s="4"/>
      <c r="VMA125" s="4"/>
      <c r="VMB125" s="4"/>
      <c r="VMC125" s="4"/>
      <c r="VMD125" s="4"/>
      <c r="VME125" s="4"/>
      <c r="VMF125" s="4"/>
      <c r="VMG125" s="4"/>
      <c r="VMH125" s="4"/>
      <c r="VMI125" s="4"/>
      <c r="VMJ125" s="4"/>
      <c r="VMK125" s="4"/>
      <c r="VML125" s="4"/>
      <c r="VMM125" s="4"/>
      <c r="VMN125" s="4"/>
      <c r="VMO125" s="4"/>
      <c r="VMP125" s="4"/>
      <c r="VMQ125" s="4"/>
      <c r="VMR125" s="4"/>
      <c r="VMS125" s="4"/>
      <c r="VMT125" s="4"/>
      <c r="VMU125" s="4"/>
      <c r="VMV125" s="4"/>
      <c r="VMW125" s="4"/>
      <c r="VMX125" s="4"/>
      <c r="VMY125" s="4"/>
      <c r="VMZ125" s="4"/>
      <c r="VNA125" s="4"/>
      <c r="VNB125" s="4"/>
      <c r="VNC125" s="4"/>
      <c r="VND125" s="4"/>
      <c r="VNE125" s="4"/>
      <c r="VNF125" s="4"/>
      <c r="VNG125" s="4"/>
      <c r="VNH125" s="4"/>
      <c r="VNI125" s="4"/>
      <c r="VNJ125" s="4"/>
      <c r="VNK125" s="4"/>
      <c r="VNL125" s="4"/>
      <c r="VNM125" s="4"/>
      <c r="VNN125" s="4"/>
      <c r="VNO125" s="4"/>
      <c r="VNP125" s="4"/>
      <c r="VNQ125" s="4"/>
      <c r="VNR125" s="4"/>
      <c r="VNS125" s="4"/>
      <c r="VNT125" s="4"/>
      <c r="VNU125" s="4"/>
      <c r="VNV125" s="4"/>
      <c r="VNW125" s="4"/>
      <c r="VNX125" s="4"/>
      <c r="VNY125" s="4"/>
      <c r="VNZ125" s="4"/>
      <c r="VOA125" s="4"/>
      <c r="VOB125" s="4"/>
      <c r="VOC125" s="4"/>
      <c r="VOD125" s="4"/>
      <c r="VOE125" s="4"/>
      <c r="VOF125" s="4"/>
      <c r="VOG125" s="4"/>
      <c r="VOH125" s="4"/>
      <c r="VOI125" s="4"/>
      <c r="VOJ125" s="4"/>
      <c r="VOK125" s="4"/>
      <c r="VOL125" s="4"/>
      <c r="VOM125" s="4"/>
      <c r="VON125" s="4"/>
      <c r="VOO125" s="4"/>
      <c r="VOP125" s="4"/>
      <c r="VOQ125" s="4"/>
      <c r="VOR125" s="4"/>
      <c r="VOS125" s="4"/>
      <c r="VOT125" s="4"/>
      <c r="VOU125" s="4"/>
      <c r="VOV125" s="4"/>
      <c r="VOW125" s="4"/>
      <c r="VOX125" s="4"/>
      <c r="VOY125" s="4"/>
      <c r="VOZ125" s="4"/>
      <c r="VPA125" s="4"/>
      <c r="VPB125" s="4"/>
      <c r="VPC125" s="4"/>
      <c r="VPD125" s="4"/>
      <c r="VPE125" s="4"/>
      <c r="VPF125" s="4"/>
      <c r="VPG125" s="4"/>
      <c r="VPH125" s="4"/>
      <c r="VPI125" s="4"/>
      <c r="VPJ125" s="4"/>
      <c r="VPK125" s="4"/>
      <c r="VPL125" s="4"/>
      <c r="VPM125" s="4"/>
      <c r="VPN125" s="4"/>
      <c r="VPO125" s="4"/>
      <c r="VPP125" s="4"/>
      <c r="VPQ125" s="4"/>
      <c r="VPR125" s="4"/>
      <c r="VPS125" s="4"/>
      <c r="VPT125" s="4"/>
      <c r="VPU125" s="4"/>
      <c r="VPV125" s="4"/>
      <c r="VPW125" s="4"/>
      <c r="VPX125" s="4"/>
      <c r="VPY125" s="4"/>
      <c r="VPZ125" s="4"/>
      <c r="VQA125" s="4"/>
      <c r="VQB125" s="4"/>
      <c r="VQC125" s="4"/>
      <c r="VQD125" s="4"/>
      <c r="VQE125" s="4"/>
      <c r="VQF125" s="4"/>
      <c r="VQG125" s="4"/>
      <c r="VQH125" s="4"/>
      <c r="VQI125" s="4"/>
      <c r="VQJ125" s="4"/>
      <c r="VQK125" s="4"/>
      <c r="VQL125" s="4"/>
      <c r="VQM125" s="4"/>
      <c r="VQN125" s="4"/>
      <c r="VQO125" s="4"/>
      <c r="VQP125" s="4"/>
      <c r="VQQ125" s="4"/>
      <c r="VQR125" s="4"/>
      <c r="VQS125" s="4"/>
      <c r="VQT125" s="4"/>
      <c r="VQU125" s="4"/>
      <c r="VQV125" s="4"/>
      <c r="VQW125" s="4"/>
      <c r="VQX125" s="4"/>
      <c r="VQY125" s="4"/>
      <c r="VQZ125" s="4"/>
      <c r="VRA125" s="4"/>
      <c r="VRB125" s="4"/>
      <c r="VRC125" s="4"/>
      <c r="VRD125" s="4"/>
      <c r="VRE125" s="4"/>
      <c r="VRF125" s="4"/>
      <c r="VRG125" s="4"/>
      <c r="VRH125" s="4"/>
      <c r="VRI125" s="4"/>
      <c r="VRJ125" s="4"/>
      <c r="VRK125" s="4"/>
      <c r="VRL125" s="4"/>
      <c r="VRM125" s="4"/>
      <c r="VRN125" s="4"/>
      <c r="VRO125" s="4"/>
      <c r="VRP125" s="4"/>
      <c r="VRQ125" s="4"/>
      <c r="VRR125" s="4"/>
      <c r="VRS125" s="4"/>
      <c r="VRT125" s="4"/>
      <c r="VRU125" s="4"/>
      <c r="VRV125" s="4"/>
      <c r="VRW125" s="4"/>
      <c r="VRX125" s="4"/>
      <c r="VRY125" s="4"/>
      <c r="VRZ125" s="4"/>
      <c r="VSA125" s="4"/>
      <c r="VSB125" s="4"/>
      <c r="VSC125" s="4"/>
      <c r="VSD125" s="4"/>
      <c r="VSE125" s="4"/>
      <c r="VSF125" s="4"/>
      <c r="VSG125" s="4"/>
      <c r="VSH125" s="4"/>
      <c r="VSI125" s="4"/>
      <c r="VSJ125" s="4"/>
      <c r="VSK125" s="4"/>
      <c r="VSL125" s="4"/>
      <c r="VSM125" s="4"/>
      <c r="VSN125" s="4"/>
      <c r="VSO125" s="4"/>
      <c r="VSP125" s="4"/>
      <c r="VSQ125" s="4"/>
      <c r="VSR125" s="4"/>
      <c r="VSS125" s="4"/>
      <c r="VST125" s="4"/>
      <c r="VSU125" s="4"/>
      <c r="VSV125" s="4"/>
      <c r="VSW125" s="4"/>
      <c r="VSX125" s="4"/>
      <c r="VSY125" s="4"/>
      <c r="VSZ125" s="4"/>
      <c r="VTA125" s="4"/>
      <c r="VTB125" s="4"/>
      <c r="VTC125" s="4"/>
      <c r="VTD125" s="4"/>
      <c r="VTE125" s="4"/>
      <c r="VTF125" s="4"/>
      <c r="VTG125" s="4"/>
      <c r="VTH125" s="4"/>
      <c r="VTI125" s="4"/>
      <c r="VTJ125" s="4"/>
      <c r="VTK125" s="4"/>
      <c r="VTL125" s="4"/>
      <c r="VTM125" s="4"/>
      <c r="VTN125" s="4"/>
      <c r="VTO125" s="4"/>
      <c r="VTP125" s="4"/>
      <c r="VTQ125" s="4"/>
      <c r="VTR125" s="4"/>
      <c r="VTS125" s="4"/>
      <c r="VTT125" s="4"/>
      <c r="VTU125" s="4"/>
      <c r="VTV125" s="4"/>
      <c r="VTW125" s="4"/>
      <c r="VTX125" s="4"/>
      <c r="VTY125" s="4"/>
      <c r="VTZ125" s="4"/>
      <c r="VUA125" s="4"/>
      <c r="VUB125" s="4"/>
      <c r="VUC125" s="4"/>
      <c r="VUD125" s="4"/>
      <c r="VUE125" s="4"/>
      <c r="VUF125" s="4"/>
      <c r="VUG125" s="4"/>
      <c r="VUH125" s="4"/>
      <c r="VUI125" s="4"/>
      <c r="VUJ125" s="4"/>
      <c r="VUK125" s="4"/>
      <c r="VUL125" s="4"/>
      <c r="VUM125" s="4"/>
      <c r="VUN125" s="4"/>
      <c r="VUO125" s="4"/>
      <c r="VUP125" s="4"/>
      <c r="VUQ125" s="4"/>
      <c r="VUR125" s="4"/>
      <c r="VUS125" s="4"/>
      <c r="VUT125" s="4"/>
      <c r="VUU125" s="4"/>
      <c r="VUV125" s="4"/>
      <c r="VUW125" s="4"/>
      <c r="VUX125" s="4"/>
      <c r="VUY125" s="4"/>
      <c r="VUZ125" s="4"/>
      <c r="VVA125" s="4"/>
      <c r="VVB125" s="4"/>
      <c r="VVC125" s="4"/>
      <c r="VVD125" s="4"/>
      <c r="VVE125" s="4"/>
      <c r="VVF125" s="4"/>
      <c r="VVG125" s="4"/>
      <c r="VVH125" s="4"/>
      <c r="VVI125" s="4"/>
      <c r="VVJ125" s="4"/>
      <c r="VVK125" s="4"/>
      <c r="VVL125" s="4"/>
      <c r="VVM125" s="4"/>
      <c r="VVN125" s="4"/>
      <c r="VVO125" s="4"/>
      <c r="VVP125" s="4"/>
      <c r="VVQ125" s="4"/>
      <c r="VVR125" s="4"/>
      <c r="VVS125" s="4"/>
      <c r="VVT125" s="4"/>
      <c r="VVU125" s="4"/>
      <c r="VVV125" s="4"/>
      <c r="VVW125" s="4"/>
      <c r="VVX125" s="4"/>
      <c r="VVY125" s="4"/>
      <c r="VVZ125" s="4"/>
      <c r="VWA125" s="4"/>
      <c r="VWB125" s="4"/>
      <c r="VWC125" s="4"/>
      <c r="VWD125" s="4"/>
      <c r="VWE125" s="4"/>
      <c r="VWF125" s="4"/>
      <c r="VWG125" s="4"/>
      <c r="VWH125" s="4"/>
      <c r="VWI125" s="4"/>
      <c r="VWJ125" s="4"/>
      <c r="VWK125" s="4"/>
      <c r="VWL125" s="4"/>
      <c r="VWM125" s="4"/>
      <c r="VWN125" s="4"/>
      <c r="VWO125" s="4"/>
      <c r="VWP125" s="4"/>
      <c r="VWQ125" s="4"/>
      <c r="VWR125" s="4"/>
      <c r="VWS125" s="4"/>
      <c r="VWT125" s="4"/>
      <c r="VWU125" s="4"/>
      <c r="VWV125" s="4"/>
      <c r="VWW125" s="4"/>
      <c r="VWX125" s="4"/>
      <c r="VWY125" s="4"/>
      <c r="VWZ125" s="4"/>
      <c r="VXA125" s="4"/>
      <c r="VXB125" s="4"/>
      <c r="VXC125" s="4"/>
      <c r="VXD125" s="4"/>
      <c r="VXE125" s="4"/>
      <c r="VXF125" s="4"/>
      <c r="VXG125" s="4"/>
      <c r="VXH125" s="4"/>
      <c r="VXI125" s="4"/>
      <c r="VXJ125" s="4"/>
      <c r="VXK125" s="4"/>
      <c r="VXL125" s="4"/>
      <c r="VXM125" s="4"/>
      <c r="VXN125" s="4"/>
      <c r="VXO125" s="4"/>
      <c r="VXP125" s="4"/>
      <c r="VXQ125" s="4"/>
      <c r="VXR125" s="4"/>
      <c r="VXS125" s="4"/>
      <c r="VXT125" s="4"/>
      <c r="VXU125" s="4"/>
      <c r="VXV125" s="4"/>
      <c r="VXW125" s="4"/>
      <c r="VXX125" s="4"/>
      <c r="VXY125" s="4"/>
      <c r="VXZ125" s="4"/>
      <c r="VYA125" s="4"/>
      <c r="VYB125" s="4"/>
      <c r="VYC125" s="4"/>
      <c r="VYD125" s="4"/>
      <c r="VYE125" s="4"/>
      <c r="VYF125" s="4"/>
      <c r="VYG125" s="4"/>
      <c r="VYH125" s="4"/>
      <c r="VYI125" s="4"/>
      <c r="VYJ125" s="4"/>
      <c r="VYK125" s="4"/>
      <c r="VYL125" s="4"/>
      <c r="VYM125" s="4"/>
      <c r="VYN125" s="4"/>
      <c r="VYO125" s="4"/>
      <c r="VYP125" s="4"/>
      <c r="VYQ125" s="4"/>
      <c r="VYR125" s="4"/>
      <c r="VYS125" s="4"/>
      <c r="VYT125" s="4"/>
      <c r="VYU125" s="4"/>
      <c r="VYV125" s="4"/>
      <c r="VYW125" s="4"/>
      <c r="VYX125" s="4"/>
      <c r="VYY125" s="4"/>
      <c r="VYZ125" s="4"/>
      <c r="VZA125" s="4"/>
      <c r="VZB125" s="4"/>
      <c r="VZC125" s="4"/>
      <c r="VZD125" s="4"/>
      <c r="VZE125" s="4"/>
      <c r="VZF125" s="4"/>
      <c r="VZG125" s="4"/>
      <c r="VZH125" s="4"/>
      <c r="VZI125" s="4"/>
      <c r="VZJ125" s="4"/>
      <c r="VZK125" s="4"/>
      <c r="VZL125" s="4"/>
      <c r="VZM125" s="4"/>
      <c r="VZN125" s="4"/>
      <c r="VZO125" s="4"/>
      <c r="VZP125" s="4"/>
      <c r="VZQ125" s="4"/>
      <c r="VZR125" s="4"/>
      <c r="VZS125" s="4"/>
      <c r="VZT125" s="4"/>
      <c r="VZU125" s="4"/>
      <c r="VZV125" s="4"/>
      <c r="VZW125" s="4"/>
      <c r="VZX125" s="4"/>
      <c r="VZY125" s="4"/>
      <c r="VZZ125" s="4"/>
      <c r="WAA125" s="4"/>
      <c r="WAB125" s="4"/>
      <c r="WAC125" s="4"/>
      <c r="WAD125" s="4"/>
      <c r="WAE125" s="4"/>
      <c r="WAF125" s="4"/>
      <c r="WAG125" s="4"/>
      <c r="WAH125" s="4"/>
      <c r="WAI125" s="4"/>
      <c r="WAJ125" s="4"/>
      <c r="WAK125" s="4"/>
      <c r="WAL125" s="4"/>
      <c r="WAM125" s="4"/>
      <c r="WAN125" s="4"/>
      <c r="WAO125" s="4"/>
      <c r="WAP125" s="4"/>
      <c r="WAQ125" s="4"/>
      <c r="WAR125" s="4"/>
      <c r="WAS125" s="4"/>
      <c r="WAT125" s="4"/>
      <c r="WAU125" s="4"/>
      <c r="WAV125" s="4"/>
      <c r="WAW125" s="4"/>
      <c r="WAX125" s="4"/>
      <c r="WAY125" s="4"/>
      <c r="WAZ125" s="4"/>
      <c r="WBA125" s="4"/>
      <c r="WBB125" s="4"/>
      <c r="WBC125" s="4"/>
      <c r="WBD125" s="4"/>
      <c r="WBE125" s="4"/>
      <c r="WBF125" s="4"/>
      <c r="WBG125" s="4"/>
      <c r="WBH125" s="4"/>
      <c r="WBI125" s="4"/>
      <c r="WBJ125" s="4"/>
      <c r="WBK125" s="4"/>
      <c r="WBL125" s="4"/>
      <c r="WBM125" s="4"/>
      <c r="WBN125" s="4"/>
      <c r="WBO125" s="4"/>
      <c r="WBP125" s="4"/>
      <c r="WBQ125" s="4"/>
      <c r="WBR125" s="4"/>
      <c r="WBS125" s="4"/>
      <c r="WBT125" s="4"/>
      <c r="WBU125" s="4"/>
      <c r="WBV125" s="4"/>
      <c r="WBW125" s="4"/>
      <c r="WBX125" s="4"/>
      <c r="WBY125" s="4"/>
      <c r="WBZ125" s="4"/>
      <c r="WCA125" s="4"/>
      <c r="WCB125" s="4"/>
      <c r="WCC125" s="4"/>
      <c r="WCD125" s="4"/>
      <c r="WCE125" s="4"/>
      <c r="WCF125" s="4"/>
      <c r="WCG125" s="4"/>
      <c r="WCH125" s="4"/>
      <c r="WCI125" s="4"/>
      <c r="WCJ125" s="4"/>
      <c r="WCK125" s="4"/>
      <c r="WCL125" s="4"/>
      <c r="WCM125" s="4"/>
      <c r="WCN125" s="4"/>
      <c r="WCO125" s="4"/>
      <c r="WCP125" s="4"/>
      <c r="WCQ125" s="4"/>
      <c r="WCR125" s="4"/>
      <c r="WCS125" s="4"/>
      <c r="WCT125" s="4"/>
      <c r="WCU125" s="4"/>
      <c r="WCV125" s="4"/>
      <c r="WCW125" s="4"/>
      <c r="WCX125" s="4"/>
      <c r="WCY125" s="4"/>
      <c r="WCZ125" s="4"/>
      <c r="WDA125" s="4"/>
      <c r="WDB125" s="4"/>
      <c r="WDC125" s="4"/>
      <c r="WDD125" s="4"/>
      <c r="WDE125" s="4"/>
      <c r="WDF125" s="4"/>
      <c r="WDG125" s="4"/>
      <c r="WDH125" s="4"/>
      <c r="WDI125" s="4"/>
      <c r="WDJ125" s="4"/>
      <c r="WDK125" s="4"/>
      <c r="WDL125" s="4"/>
      <c r="WDM125" s="4"/>
      <c r="WDN125" s="4"/>
      <c r="WDO125" s="4"/>
      <c r="WDP125" s="4"/>
      <c r="WDQ125" s="4"/>
      <c r="WDR125" s="4"/>
      <c r="WDS125" s="4"/>
      <c r="WDT125" s="4"/>
      <c r="WDU125" s="4"/>
      <c r="WDV125" s="4"/>
      <c r="WDW125" s="4"/>
      <c r="WDX125" s="4"/>
      <c r="WDY125" s="4"/>
      <c r="WDZ125" s="4"/>
      <c r="WEA125" s="4"/>
      <c r="WEB125" s="4"/>
      <c r="WEC125" s="4"/>
      <c r="WED125" s="4"/>
      <c r="WEE125" s="4"/>
      <c r="WEF125" s="4"/>
      <c r="WEG125" s="4"/>
      <c r="WEH125" s="4"/>
      <c r="WEI125" s="4"/>
      <c r="WEJ125" s="4"/>
      <c r="WEK125" s="4"/>
      <c r="WEL125" s="4"/>
      <c r="WEM125" s="4"/>
      <c r="WEN125" s="4"/>
      <c r="WEO125" s="4"/>
      <c r="WEP125" s="4"/>
      <c r="WEQ125" s="4"/>
      <c r="WER125" s="4"/>
      <c r="WES125" s="4"/>
      <c r="WET125" s="4"/>
      <c r="WEU125" s="4"/>
      <c r="WEV125" s="4"/>
      <c r="WEW125" s="4"/>
      <c r="WEX125" s="4"/>
      <c r="WEY125" s="4"/>
      <c r="WEZ125" s="4"/>
      <c r="WFA125" s="4"/>
      <c r="WFB125" s="4"/>
      <c r="WFC125" s="4"/>
      <c r="WFD125" s="4"/>
      <c r="WFE125" s="4"/>
      <c r="WFF125" s="4"/>
      <c r="WFG125" s="4"/>
      <c r="WFH125" s="4"/>
      <c r="WFI125" s="4"/>
      <c r="WFJ125" s="4"/>
      <c r="WFK125" s="4"/>
      <c r="WFL125" s="4"/>
      <c r="WFM125" s="4"/>
      <c r="WFN125" s="4"/>
      <c r="WFO125" s="4"/>
      <c r="WFP125" s="4"/>
      <c r="WFQ125" s="4"/>
      <c r="WFR125" s="4"/>
      <c r="WFS125" s="4"/>
      <c r="WFT125" s="4"/>
      <c r="WFU125" s="4"/>
      <c r="WFV125" s="4"/>
      <c r="WFW125" s="4"/>
      <c r="WFX125" s="4"/>
      <c r="WFY125" s="4"/>
      <c r="WFZ125" s="4"/>
      <c r="WGA125" s="4"/>
      <c r="WGB125" s="4"/>
      <c r="WGC125" s="4"/>
      <c r="WGD125" s="4"/>
      <c r="WGE125" s="4"/>
      <c r="WGF125" s="4"/>
      <c r="WGG125" s="4"/>
      <c r="WGH125" s="4"/>
      <c r="WGI125" s="4"/>
      <c r="WGJ125" s="4"/>
      <c r="WGK125" s="4"/>
      <c r="WGL125" s="4"/>
      <c r="WGM125" s="4"/>
      <c r="WGN125" s="4"/>
      <c r="WGO125" s="4"/>
      <c r="WGP125" s="4"/>
      <c r="WGQ125" s="4"/>
      <c r="WGR125" s="4"/>
      <c r="WGS125" s="4"/>
      <c r="WGT125" s="4"/>
      <c r="WGU125" s="4"/>
      <c r="WGV125" s="4"/>
      <c r="WGW125" s="4"/>
      <c r="WGX125" s="4"/>
      <c r="WGY125" s="4"/>
      <c r="WGZ125" s="4"/>
      <c r="WHA125" s="4"/>
      <c r="WHB125" s="4"/>
      <c r="WHC125" s="4"/>
      <c r="WHD125" s="4"/>
      <c r="WHE125" s="4"/>
      <c r="WHF125" s="4"/>
      <c r="WHG125" s="4"/>
      <c r="WHH125" s="4"/>
      <c r="WHI125" s="4"/>
      <c r="WHJ125" s="4"/>
      <c r="WHK125" s="4"/>
      <c r="WHL125" s="4"/>
      <c r="WHM125" s="4"/>
      <c r="WHN125" s="4"/>
      <c r="WHO125" s="4"/>
      <c r="WHP125" s="4"/>
      <c r="WHQ125" s="4"/>
      <c r="WHR125" s="4"/>
      <c r="WHS125" s="4"/>
      <c r="WHT125" s="4"/>
      <c r="WHU125" s="4"/>
      <c r="WHV125" s="4"/>
      <c r="WHW125" s="4"/>
      <c r="WHX125" s="4"/>
      <c r="WHY125" s="4"/>
      <c r="WHZ125" s="4"/>
      <c r="WIA125" s="4"/>
      <c r="WIB125" s="4"/>
      <c r="WIC125" s="4"/>
      <c r="WID125" s="4"/>
      <c r="WIE125" s="4"/>
      <c r="WIF125" s="4"/>
      <c r="WIG125" s="4"/>
      <c r="WIH125" s="4"/>
      <c r="WII125" s="4"/>
      <c r="WIJ125" s="4"/>
      <c r="WIK125" s="4"/>
      <c r="WIL125" s="4"/>
      <c r="WIM125" s="4"/>
      <c r="WIN125" s="4"/>
      <c r="WIO125" s="4"/>
      <c r="WIP125" s="4"/>
      <c r="WIQ125" s="4"/>
      <c r="WIR125" s="4"/>
      <c r="WIS125" s="4"/>
      <c r="WIT125" s="4"/>
      <c r="WIU125" s="4"/>
      <c r="WIV125" s="4"/>
      <c r="WIW125" s="4"/>
      <c r="WIX125" s="4"/>
      <c r="WIY125" s="4"/>
      <c r="WIZ125" s="4"/>
      <c r="WJA125" s="4"/>
      <c r="WJB125" s="4"/>
      <c r="WJC125" s="4"/>
      <c r="WJD125" s="4"/>
      <c r="WJE125" s="4"/>
      <c r="WJF125" s="4"/>
      <c r="WJG125" s="4"/>
      <c r="WJH125" s="4"/>
      <c r="WJI125" s="4"/>
      <c r="WJJ125" s="4"/>
      <c r="WJK125" s="4"/>
      <c r="WJL125" s="4"/>
      <c r="WJM125" s="4"/>
      <c r="WJN125" s="4"/>
      <c r="WJO125" s="4"/>
      <c r="WJP125" s="4"/>
      <c r="WJQ125" s="4"/>
      <c r="WJR125" s="4"/>
      <c r="WJS125" s="4"/>
      <c r="WJT125" s="4"/>
      <c r="WJU125" s="4"/>
      <c r="WJV125" s="4"/>
      <c r="WJW125" s="4"/>
      <c r="WJX125" s="4"/>
      <c r="WJY125" s="4"/>
      <c r="WJZ125" s="4"/>
      <c r="WKA125" s="4"/>
      <c r="WKB125" s="4"/>
      <c r="WKC125" s="4"/>
      <c r="WKD125" s="4"/>
      <c r="WKE125" s="4"/>
      <c r="WKF125" s="4"/>
      <c r="WKG125" s="4"/>
      <c r="WKH125" s="4"/>
      <c r="WKI125" s="4"/>
      <c r="WKJ125" s="4"/>
      <c r="WKK125" s="4"/>
      <c r="WKL125" s="4"/>
      <c r="WKM125" s="4"/>
      <c r="WKN125" s="4"/>
      <c r="WKO125" s="4"/>
      <c r="WKP125" s="4"/>
      <c r="WKQ125" s="4"/>
      <c r="WKR125" s="4"/>
      <c r="WKS125" s="4"/>
      <c r="WKT125" s="4"/>
      <c r="WKU125" s="4"/>
      <c r="WKV125" s="4"/>
      <c r="WKW125" s="4"/>
      <c r="WKX125" s="4"/>
      <c r="WKY125" s="4"/>
      <c r="WKZ125" s="4"/>
      <c r="WLA125" s="4"/>
      <c r="WLB125" s="4"/>
      <c r="WLC125" s="4"/>
      <c r="WLD125" s="4"/>
      <c r="WLE125" s="4"/>
      <c r="WLF125" s="4"/>
      <c r="WLG125" s="4"/>
      <c r="WLH125" s="4"/>
      <c r="WLI125" s="4"/>
      <c r="WLJ125" s="4"/>
      <c r="WLK125" s="4"/>
      <c r="WLL125" s="4"/>
      <c r="WLM125" s="4"/>
      <c r="WLN125" s="4"/>
      <c r="WLO125" s="4"/>
      <c r="WLP125" s="4"/>
      <c r="WLQ125" s="4"/>
      <c r="WLR125" s="4"/>
      <c r="WLS125" s="4"/>
      <c r="WLT125" s="4"/>
      <c r="WLU125" s="4"/>
      <c r="WLV125" s="4"/>
      <c r="WLW125" s="4"/>
      <c r="WLX125" s="4"/>
      <c r="WLY125" s="4"/>
      <c r="WLZ125" s="4"/>
      <c r="WMA125" s="4"/>
      <c r="WMB125" s="4"/>
      <c r="WMC125" s="4"/>
      <c r="WMD125" s="4"/>
      <c r="WME125" s="4"/>
      <c r="WMF125" s="4"/>
      <c r="WMG125" s="4"/>
      <c r="WMH125" s="4"/>
      <c r="WMI125" s="4"/>
      <c r="WMJ125" s="4"/>
      <c r="WMK125" s="4"/>
      <c r="WML125" s="4"/>
      <c r="WMM125" s="4"/>
      <c r="WMN125" s="4"/>
      <c r="WMO125" s="4"/>
      <c r="WMP125" s="4"/>
      <c r="WMQ125" s="4"/>
      <c r="WMR125" s="4"/>
      <c r="WMS125" s="4"/>
      <c r="WMT125" s="4"/>
      <c r="WMU125" s="4"/>
      <c r="WMV125" s="4"/>
      <c r="WMW125" s="4"/>
      <c r="WMX125" s="4"/>
      <c r="WMY125" s="4"/>
      <c r="WMZ125" s="4"/>
      <c r="WNA125" s="4"/>
      <c r="WNB125" s="4"/>
      <c r="WNC125" s="4"/>
      <c r="WND125" s="4"/>
      <c r="WNE125" s="4"/>
      <c r="WNF125" s="4"/>
      <c r="WNG125" s="4"/>
      <c r="WNH125" s="4"/>
      <c r="WNI125" s="4"/>
      <c r="WNJ125" s="4"/>
      <c r="WNK125" s="4"/>
      <c r="WNL125" s="4"/>
      <c r="WNM125" s="4"/>
      <c r="WNN125" s="4"/>
      <c r="WNO125" s="4"/>
      <c r="WNP125" s="4"/>
      <c r="WNQ125" s="4"/>
      <c r="WNR125" s="4"/>
      <c r="WNS125" s="4"/>
      <c r="WNT125" s="4"/>
      <c r="WNU125" s="4"/>
      <c r="WNV125" s="4"/>
      <c r="WNW125" s="4"/>
      <c r="WNX125" s="4"/>
      <c r="WNY125" s="4"/>
      <c r="WNZ125" s="4"/>
      <c r="WOA125" s="4"/>
      <c r="WOB125" s="4"/>
      <c r="WOC125" s="4"/>
      <c r="WOD125" s="4"/>
      <c r="WOE125" s="4"/>
      <c r="WOF125" s="4"/>
      <c r="WOG125" s="4"/>
      <c r="WOH125" s="4"/>
      <c r="WOI125" s="4"/>
      <c r="WOJ125" s="4"/>
      <c r="WOK125" s="4"/>
      <c r="WOL125" s="4"/>
      <c r="WOM125" s="4"/>
      <c r="WON125" s="4"/>
      <c r="WOO125" s="4"/>
      <c r="WOP125" s="4"/>
      <c r="WOQ125" s="4"/>
      <c r="WOR125" s="4"/>
      <c r="WOS125" s="4"/>
      <c r="WOT125" s="4"/>
      <c r="WOU125" s="4"/>
      <c r="WOV125" s="4"/>
      <c r="WOW125" s="4"/>
      <c r="WOX125" s="4"/>
      <c r="WOY125" s="4"/>
      <c r="WOZ125" s="4"/>
      <c r="WPA125" s="4"/>
      <c r="WPB125" s="4"/>
      <c r="WPC125" s="4"/>
      <c r="WPD125" s="4"/>
      <c r="WPE125" s="4"/>
      <c r="WPF125" s="4"/>
      <c r="WPG125" s="4"/>
      <c r="WPH125" s="4"/>
      <c r="WPI125" s="4"/>
      <c r="WPJ125" s="4"/>
      <c r="WPK125" s="4"/>
      <c r="WPL125" s="4"/>
      <c r="WPM125" s="4"/>
      <c r="WPN125" s="4"/>
      <c r="WPO125" s="4"/>
      <c r="WPP125" s="4"/>
      <c r="WPQ125" s="4"/>
      <c r="WPR125" s="4"/>
      <c r="WPS125" s="4"/>
      <c r="WPT125" s="4"/>
      <c r="WPU125" s="4"/>
      <c r="WPV125" s="4"/>
      <c r="WPW125" s="4"/>
      <c r="WPX125" s="4"/>
      <c r="WPY125" s="4"/>
      <c r="WPZ125" s="4"/>
      <c r="WQA125" s="4"/>
      <c r="WQB125" s="4"/>
      <c r="WQC125" s="4"/>
      <c r="WQD125" s="4"/>
      <c r="WQE125" s="4"/>
      <c r="WQF125" s="4"/>
      <c r="WQG125" s="4"/>
      <c r="WQH125" s="4"/>
      <c r="WQI125" s="4"/>
      <c r="WQJ125" s="4"/>
      <c r="WQK125" s="4"/>
      <c r="WQL125" s="4"/>
      <c r="WQM125" s="4"/>
      <c r="WQN125" s="4"/>
      <c r="WQO125" s="4"/>
      <c r="WQP125" s="4"/>
      <c r="WQQ125" s="4"/>
      <c r="WQR125" s="4"/>
      <c r="WQS125" s="4"/>
      <c r="WQT125" s="4"/>
      <c r="WQU125" s="4"/>
      <c r="WQV125" s="4"/>
      <c r="WQW125" s="4"/>
      <c r="WQX125" s="4"/>
      <c r="WQY125" s="4"/>
      <c r="WQZ125" s="4"/>
      <c r="WRA125" s="4"/>
      <c r="WRB125" s="4"/>
      <c r="WRC125" s="4"/>
      <c r="WRD125" s="4"/>
      <c r="WRE125" s="4"/>
      <c r="WRF125" s="4"/>
      <c r="WRG125" s="4"/>
      <c r="WRH125" s="4"/>
      <c r="WRI125" s="4"/>
      <c r="WRJ125" s="4"/>
      <c r="WRK125" s="4"/>
      <c r="WRL125" s="4"/>
      <c r="WRM125" s="4"/>
      <c r="WRN125" s="4"/>
      <c r="WRO125" s="4"/>
      <c r="WRP125" s="4"/>
      <c r="WRQ125" s="4"/>
      <c r="WRR125" s="4"/>
      <c r="WRS125" s="4"/>
      <c r="WRT125" s="4"/>
      <c r="WRU125" s="4"/>
      <c r="WRV125" s="4"/>
      <c r="WRW125" s="4"/>
      <c r="WRX125" s="4"/>
      <c r="WRY125" s="4"/>
      <c r="WRZ125" s="4"/>
      <c r="WSA125" s="4"/>
      <c r="WSB125" s="4"/>
      <c r="WSC125" s="4"/>
      <c r="WSD125" s="4"/>
      <c r="WSE125" s="4"/>
      <c r="WSF125" s="4"/>
      <c r="WSG125" s="4"/>
      <c r="WSH125" s="4"/>
      <c r="WSI125" s="4"/>
      <c r="WSJ125" s="4"/>
      <c r="WSK125" s="4"/>
      <c r="WSL125" s="4"/>
      <c r="WSM125" s="4"/>
      <c r="WSN125" s="4"/>
      <c r="WSO125" s="4"/>
      <c r="WSP125" s="4"/>
      <c r="WSQ125" s="4"/>
      <c r="WSR125" s="4"/>
      <c r="WSS125" s="4"/>
      <c r="WST125" s="4"/>
      <c r="WSU125" s="4"/>
      <c r="WSV125" s="4"/>
      <c r="WSW125" s="4"/>
      <c r="WSX125" s="4"/>
      <c r="WSY125" s="4"/>
      <c r="WSZ125" s="4"/>
      <c r="WTA125" s="4"/>
      <c r="WTB125" s="4"/>
      <c r="WTC125" s="4"/>
      <c r="WTD125" s="4"/>
      <c r="WTE125" s="4"/>
      <c r="WTF125" s="4"/>
      <c r="WTG125" s="4"/>
      <c r="WTH125" s="4"/>
      <c r="WTI125" s="4"/>
      <c r="WTJ125" s="4"/>
      <c r="WTK125" s="4"/>
      <c r="WTL125" s="4"/>
      <c r="WTM125" s="4"/>
      <c r="WTN125" s="4"/>
      <c r="WTO125" s="4"/>
      <c r="WTP125" s="4"/>
      <c r="WTQ125" s="4"/>
      <c r="WTR125" s="4"/>
      <c r="WTS125" s="4"/>
      <c r="WTT125" s="4"/>
      <c r="WTU125" s="4"/>
      <c r="WTV125" s="4"/>
      <c r="WTW125" s="4"/>
      <c r="WTX125" s="4"/>
      <c r="WTY125" s="4"/>
      <c r="WTZ125" s="4"/>
      <c r="WUA125" s="4"/>
      <c r="WUB125" s="4"/>
      <c r="WUC125" s="4"/>
      <c r="WUD125" s="4"/>
      <c r="WUE125" s="4"/>
      <c r="WUF125" s="4"/>
      <c r="WUG125" s="4"/>
      <c r="WUH125" s="4"/>
      <c r="WUI125" s="4"/>
      <c r="WUJ125" s="4"/>
      <c r="WUK125" s="4"/>
      <c r="WUL125" s="4"/>
      <c r="WUM125" s="4"/>
      <c r="WUN125" s="4"/>
      <c r="WUO125" s="4"/>
      <c r="WUP125" s="4"/>
      <c r="WUQ125" s="4"/>
      <c r="WUR125" s="4"/>
      <c r="WUS125" s="4"/>
      <c r="WUT125" s="4"/>
      <c r="WUU125" s="4"/>
      <c r="WUV125" s="4"/>
      <c r="WUW125" s="4"/>
      <c r="WUX125" s="4"/>
      <c r="WUY125" s="4"/>
      <c r="WUZ125" s="4"/>
      <c r="WVA125" s="4"/>
      <c r="WVB125" s="4"/>
      <c r="WVC125" s="4"/>
      <c r="WVD125" s="4"/>
      <c r="WVE125" s="4"/>
      <c r="WVF125" s="4"/>
      <c r="WVG125" s="4"/>
      <c r="WVH125" s="4"/>
      <c r="WVI125" s="4"/>
      <c r="WVJ125" s="4"/>
      <c r="WVK125" s="4"/>
      <c r="WVL125" s="4"/>
      <c r="WVM125" s="4"/>
      <c r="WVN125" s="4"/>
      <c r="WVO125" s="4"/>
      <c r="WVP125" s="4"/>
      <c r="WVQ125" s="4"/>
      <c r="WVR125" s="4"/>
      <c r="WVS125" s="4"/>
      <c r="WVT125" s="4"/>
      <c r="WVU125" s="4"/>
      <c r="WVV125" s="4"/>
      <c r="WVW125" s="4"/>
      <c r="WVX125" s="4"/>
      <c r="WVY125" s="4"/>
      <c r="WVZ125" s="4"/>
      <c r="WWA125" s="4"/>
      <c r="WWB125" s="4"/>
      <c r="WWC125" s="4"/>
      <c r="WWD125" s="4"/>
      <c r="WWE125" s="4"/>
      <c r="WWF125" s="4"/>
      <c r="WWG125" s="4"/>
      <c r="WWH125" s="4"/>
      <c r="WWI125" s="4"/>
      <c r="WWJ125" s="4"/>
    </row>
    <row r="126" spans="1:16156" s="4" customFormat="1" x14ac:dyDescent="0.25">
      <c r="A126" s="605" t="s">
        <v>348</v>
      </c>
      <c r="B126" s="606" t="s">
        <v>358</v>
      </c>
      <c r="C126" s="607" t="s">
        <v>359</v>
      </c>
      <c r="D126" s="608">
        <v>1019</v>
      </c>
      <c r="E126" s="673">
        <v>991</v>
      </c>
      <c r="F126" s="673">
        <v>991</v>
      </c>
      <c r="G126" s="673">
        <v>781</v>
      </c>
      <c r="H126" s="673">
        <v>634</v>
      </c>
      <c r="I126" s="610">
        <f t="shared" si="30"/>
        <v>0.78809283551967713</v>
      </c>
      <c r="J126" s="611">
        <f t="shared" si="31"/>
        <v>0.78809283551967713</v>
      </c>
      <c r="K126" s="608">
        <v>1635</v>
      </c>
      <c r="L126" s="673">
        <v>1577</v>
      </c>
      <c r="M126" s="673">
        <v>1577</v>
      </c>
      <c r="N126" s="673">
        <v>1008</v>
      </c>
      <c r="O126" s="673">
        <v>748</v>
      </c>
      <c r="P126" s="610">
        <f t="shared" si="32"/>
        <v>0.63918833227647431</v>
      </c>
      <c r="Q126" s="611">
        <f t="shared" si="33"/>
        <v>0.63918833227647431</v>
      </c>
      <c r="R126" s="608">
        <v>1734</v>
      </c>
      <c r="S126" s="673">
        <v>1616</v>
      </c>
      <c r="T126" s="673">
        <v>1616</v>
      </c>
      <c r="U126" s="673">
        <v>1153</v>
      </c>
      <c r="V126" s="673">
        <v>846</v>
      </c>
      <c r="W126" s="610">
        <f t="shared" si="28"/>
        <v>0.71349009900990101</v>
      </c>
      <c r="X126" s="611">
        <f t="shared" si="29"/>
        <v>0.71349009900990101</v>
      </c>
      <c r="Y126" s="608">
        <v>1627</v>
      </c>
      <c r="Z126" s="673">
        <v>1530</v>
      </c>
      <c r="AA126" s="673">
        <v>1530</v>
      </c>
      <c r="AB126" s="673">
        <v>1151</v>
      </c>
      <c r="AC126" s="673">
        <v>834</v>
      </c>
      <c r="AD126" s="610">
        <f t="shared" si="34"/>
        <v>0.7522875816993464</v>
      </c>
      <c r="AE126" s="611">
        <f t="shared" si="35"/>
        <v>0.7522875816993464</v>
      </c>
      <c r="AF126" s="608">
        <v>1530</v>
      </c>
      <c r="AG126" s="673">
        <v>1469</v>
      </c>
      <c r="AH126" s="673">
        <v>1469</v>
      </c>
      <c r="AI126" s="673">
        <v>1109</v>
      </c>
      <c r="AJ126" s="673">
        <v>853</v>
      </c>
      <c r="AK126" s="610">
        <f t="shared" si="46"/>
        <v>0.75493533015656911</v>
      </c>
      <c r="AL126" s="611">
        <f t="shared" si="47"/>
        <v>0.75493533015656911</v>
      </c>
      <c r="AM126" s="608">
        <v>1098</v>
      </c>
      <c r="AN126" s="673">
        <v>1027</v>
      </c>
      <c r="AO126" s="673">
        <v>1027</v>
      </c>
      <c r="AP126" s="673">
        <v>827</v>
      </c>
      <c r="AQ126" s="673">
        <v>647</v>
      </c>
      <c r="AR126" s="610">
        <f t="shared" si="48"/>
        <v>0.80525803310613442</v>
      </c>
      <c r="AS126" s="611">
        <f t="shared" si="49"/>
        <v>0.80525803310613442</v>
      </c>
    </row>
    <row r="127" spans="1:16156" s="4" customFormat="1" x14ac:dyDescent="0.25">
      <c r="A127" s="605" t="s">
        <v>348</v>
      </c>
      <c r="B127" s="630" t="s">
        <v>360</v>
      </c>
      <c r="C127" s="631" t="s">
        <v>323</v>
      </c>
      <c r="D127" s="608">
        <v>520</v>
      </c>
      <c r="E127" s="673">
        <v>509</v>
      </c>
      <c r="F127" s="673">
        <v>453</v>
      </c>
      <c r="G127" s="673">
        <v>207</v>
      </c>
      <c r="H127" s="673">
        <v>163</v>
      </c>
      <c r="I127" s="610">
        <f t="shared" si="30"/>
        <v>0.40667976424361491</v>
      </c>
      <c r="J127" s="611">
        <f t="shared" si="31"/>
        <v>0.45695364238410596</v>
      </c>
      <c r="K127" s="608">
        <v>795</v>
      </c>
      <c r="L127" s="673">
        <v>709</v>
      </c>
      <c r="M127" s="673">
        <v>627</v>
      </c>
      <c r="N127" s="673">
        <v>303</v>
      </c>
      <c r="O127" s="673">
        <v>241</v>
      </c>
      <c r="P127" s="610">
        <f t="shared" si="32"/>
        <v>0.42736248236953456</v>
      </c>
      <c r="Q127" s="611">
        <f t="shared" si="33"/>
        <v>0.48325358851674644</v>
      </c>
      <c r="R127" s="608">
        <v>1030</v>
      </c>
      <c r="S127" s="673">
        <v>879</v>
      </c>
      <c r="T127" s="673">
        <v>732</v>
      </c>
      <c r="U127" s="673">
        <v>343</v>
      </c>
      <c r="V127" s="673">
        <v>245</v>
      </c>
      <c r="W127" s="610">
        <f t="shared" si="28"/>
        <v>0.39021615472127419</v>
      </c>
      <c r="X127" s="611">
        <f t="shared" si="29"/>
        <v>0.46857923497267762</v>
      </c>
      <c r="Y127" s="608">
        <v>1001</v>
      </c>
      <c r="Z127" s="673">
        <v>864</v>
      </c>
      <c r="AA127" s="673">
        <v>760</v>
      </c>
      <c r="AB127" s="673">
        <v>323</v>
      </c>
      <c r="AC127" s="673">
        <v>264</v>
      </c>
      <c r="AD127" s="610">
        <f t="shared" si="34"/>
        <v>0.37384259259259262</v>
      </c>
      <c r="AE127" s="611">
        <f t="shared" si="35"/>
        <v>0.42499999999999999</v>
      </c>
      <c r="AF127" s="608">
        <v>939</v>
      </c>
      <c r="AG127" s="673">
        <v>814</v>
      </c>
      <c r="AH127" s="673">
        <v>725</v>
      </c>
      <c r="AI127" s="673">
        <v>374</v>
      </c>
      <c r="AJ127" s="673">
        <v>283</v>
      </c>
      <c r="AK127" s="610">
        <f t="shared" si="46"/>
        <v>0.45945945945945948</v>
      </c>
      <c r="AL127" s="611">
        <f t="shared" si="47"/>
        <v>0.51586206896551723</v>
      </c>
      <c r="AM127" s="608">
        <v>970</v>
      </c>
      <c r="AN127" s="673">
        <v>799</v>
      </c>
      <c r="AO127" s="673">
        <v>701</v>
      </c>
      <c r="AP127" s="673">
        <v>365</v>
      </c>
      <c r="AQ127" s="673">
        <v>279</v>
      </c>
      <c r="AR127" s="610">
        <f t="shared" si="48"/>
        <v>0.45682102628285359</v>
      </c>
      <c r="AS127" s="611">
        <f t="shared" si="49"/>
        <v>0.52068473609129817</v>
      </c>
    </row>
    <row r="128" spans="1:16156" s="4" customFormat="1" x14ac:dyDescent="0.25">
      <c r="A128" s="605" t="s">
        <v>348</v>
      </c>
      <c r="B128" s="630">
        <v>25530</v>
      </c>
      <c r="C128" s="631" t="s">
        <v>361</v>
      </c>
      <c r="D128" s="608">
        <v>958</v>
      </c>
      <c r="E128" s="685">
        <v>867</v>
      </c>
      <c r="F128" s="685">
        <v>867</v>
      </c>
      <c r="G128" s="685">
        <v>627</v>
      </c>
      <c r="H128" s="685">
        <v>425</v>
      </c>
      <c r="I128" s="634">
        <f t="shared" si="30"/>
        <v>0.72318339100346019</v>
      </c>
      <c r="J128" s="635">
        <f t="shared" si="31"/>
        <v>0.72318339100346019</v>
      </c>
      <c r="K128" s="608">
        <v>974</v>
      </c>
      <c r="L128" s="685">
        <v>893</v>
      </c>
      <c r="M128" s="685">
        <v>893</v>
      </c>
      <c r="N128" s="685">
        <v>672</v>
      </c>
      <c r="O128" s="685">
        <v>449</v>
      </c>
      <c r="P128" s="634">
        <f t="shared" si="32"/>
        <v>0.75251959686450165</v>
      </c>
      <c r="Q128" s="635">
        <f t="shared" si="33"/>
        <v>0.75251959686450165</v>
      </c>
      <c r="R128" s="608">
        <v>1014</v>
      </c>
      <c r="S128" s="685">
        <v>896</v>
      </c>
      <c r="T128" s="685">
        <v>896</v>
      </c>
      <c r="U128" s="685">
        <v>593</v>
      </c>
      <c r="V128" s="685">
        <v>472</v>
      </c>
      <c r="W128" s="634">
        <f t="shared" si="28"/>
        <v>0.6618303571428571</v>
      </c>
      <c r="X128" s="635">
        <f t="shared" si="29"/>
        <v>0.6618303571428571</v>
      </c>
      <c r="Y128" s="608">
        <v>849</v>
      </c>
      <c r="Z128" s="685">
        <v>759</v>
      </c>
      <c r="AA128" s="685">
        <v>759</v>
      </c>
      <c r="AB128" s="685">
        <v>516</v>
      </c>
      <c r="AC128" s="685">
        <v>435</v>
      </c>
      <c r="AD128" s="634">
        <f t="shared" si="34"/>
        <v>0.67984189723320154</v>
      </c>
      <c r="AE128" s="635">
        <f t="shared" si="35"/>
        <v>0.67984189723320154</v>
      </c>
      <c r="AF128" s="608">
        <v>722</v>
      </c>
      <c r="AG128" s="685">
        <v>658</v>
      </c>
      <c r="AH128" s="685">
        <v>658</v>
      </c>
      <c r="AI128" s="685">
        <v>444</v>
      </c>
      <c r="AJ128" s="685">
        <v>365</v>
      </c>
      <c r="AK128" s="634">
        <f t="shared" si="46"/>
        <v>0.67477203647416417</v>
      </c>
      <c r="AL128" s="635">
        <f t="shared" si="47"/>
        <v>0.67477203647416417</v>
      </c>
      <c r="AM128" s="608">
        <v>600</v>
      </c>
      <c r="AN128" s="685">
        <v>541</v>
      </c>
      <c r="AO128" s="685">
        <v>541</v>
      </c>
      <c r="AP128" s="685">
        <v>381</v>
      </c>
      <c r="AQ128" s="685">
        <v>321</v>
      </c>
      <c r="AR128" s="634">
        <f t="shared" si="48"/>
        <v>0.70425138632162665</v>
      </c>
      <c r="AS128" s="635">
        <f t="shared" si="49"/>
        <v>0.70425138632162665</v>
      </c>
    </row>
    <row r="129" spans="1:45" s="4" customFormat="1" x14ac:dyDescent="0.25">
      <c r="A129" s="605" t="s">
        <v>348</v>
      </c>
      <c r="B129" s="615" t="s">
        <v>362</v>
      </c>
      <c r="C129" s="636" t="s">
        <v>203</v>
      </c>
      <c r="D129" s="632" t="s">
        <v>21</v>
      </c>
      <c r="E129" s="618" t="s">
        <v>21</v>
      </c>
      <c r="F129" s="618" t="s">
        <v>21</v>
      </c>
      <c r="G129" s="618" t="s">
        <v>21</v>
      </c>
      <c r="H129" s="618" t="s">
        <v>21</v>
      </c>
      <c r="I129" s="619" t="s">
        <v>69</v>
      </c>
      <c r="J129" s="620" t="s">
        <v>69</v>
      </c>
      <c r="K129" s="632" t="s">
        <v>69</v>
      </c>
      <c r="L129" s="618" t="s">
        <v>69</v>
      </c>
      <c r="M129" s="618" t="s">
        <v>69</v>
      </c>
      <c r="N129" s="618" t="s">
        <v>69</v>
      </c>
      <c r="O129" s="618" t="s">
        <v>69</v>
      </c>
      <c r="P129" s="619" t="s">
        <v>69</v>
      </c>
      <c r="Q129" s="620" t="s">
        <v>69</v>
      </c>
      <c r="R129" s="632" t="s">
        <v>69</v>
      </c>
      <c r="S129" s="618" t="s">
        <v>69</v>
      </c>
      <c r="T129" s="618" t="s">
        <v>69</v>
      </c>
      <c r="U129" s="618" t="s">
        <v>69</v>
      </c>
      <c r="V129" s="618" t="s">
        <v>69</v>
      </c>
      <c r="W129" s="619" t="s">
        <v>69</v>
      </c>
      <c r="X129" s="620" t="s">
        <v>69</v>
      </c>
      <c r="Y129" s="632" t="s">
        <v>69</v>
      </c>
      <c r="Z129" s="618" t="s">
        <v>69</v>
      </c>
      <c r="AA129" s="618" t="s">
        <v>69</v>
      </c>
      <c r="AB129" s="618" t="s">
        <v>69</v>
      </c>
      <c r="AC129" s="618" t="s">
        <v>69</v>
      </c>
      <c r="AD129" s="619" t="s">
        <v>69</v>
      </c>
      <c r="AE129" s="620" t="s">
        <v>69</v>
      </c>
      <c r="AF129" s="617" t="s">
        <v>69</v>
      </c>
      <c r="AG129" s="618" t="s">
        <v>69</v>
      </c>
      <c r="AH129" s="618" t="s">
        <v>69</v>
      </c>
      <c r="AI129" s="618" t="s">
        <v>69</v>
      </c>
      <c r="AJ129" s="618" t="s">
        <v>69</v>
      </c>
      <c r="AK129" s="619" t="s">
        <v>69</v>
      </c>
      <c r="AL129" s="620" t="s">
        <v>69</v>
      </c>
      <c r="AM129" s="617" t="s">
        <v>69</v>
      </c>
      <c r="AN129" s="618" t="s">
        <v>69</v>
      </c>
      <c r="AO129" s="618" t="s">
        <v>69</v>
      </c>
      <c r="AP129" s="618" t="s">
        <v>69</v>
      </c>
      <c r="AQ129" s="618" t="s">
        <v>69</v>
      </c>
      <c r="AR129" s="619" t="s">
        <v>69</v>
      </c>
      <c r="AS129" s="620" t="s">
        <v>69</v>
      </c>
    </row>
    <row r="130" spans="1:45" s="4" customFormat="1" x14ac:dyDescent="0.25">
      <c r="A130" s="655" t="s">
        <v>363</v>
      </c>
      <c r="B130" s="656" t="s">
        <v>364</v>
      </c>
      <c r="C130" s="657"/>
      <c r="D130" s="639">
        <v>12431</v>
      </c>
      <c r="E130" s="686">
        <v>10473</v>
      </c>
      <c r="F130" s="686">
        <v>8853</v>
      </c>
      <c r="G130" s="686">
        <v>6478</v>
      </c>
      <c r="H130" s="687">
        <v>5227</v>
      </c>
      <c r="I130" s="688">
        <f t="shared" si="30"/>
        <v>0.61854291988923904</v>
      </c>
      <c r="J130" s="689">
        <f t="shared" si="31"/>
        <v>0.73172935728001809</v>
      </c>
      <c r="K130" s="639">
        <v>12625</v>
      </c>
      <c r="L130" s="686">
        <v>10624</v>
      </c>
      <c r="M130" s="686">
        <v>9042</v>
      </c>
      <c r="N130" s="686">
        <v>6700</v>
      </c>
      <c r="O130" s="687">
        <v>5485</v>
      </c>
      <c r="P130" s="688">
        <f t="shared" ref="P130:P138" si="50">N130/L130</f>
        <v>0.6306475903614458</v>
      </c>
      <c r="Q130" s="689">
        <f t="shared" ref="Q130:Q138" si="51">N130/M130</f>
        <v>0.74098650740986505</v>
      </c>
      <c r="R130" s="639">
        <v>13331</v>
      </c>
      <c r="S130" s="686">
        <v>10560</v>
      </c>
      <c r="T130" s="686">
        <v>9035</v>
      </c>
      <c r="U130" s="686">
        <v>6942</v>
      </c>
      <c r="V130" s="687">
        <v>5509</v>
      </c>
      <c r="W130" s="688">
        <f t="shared" si="28"/>
        <v>0.6573863636363636</v>
      </c>
      <c r="X130" s="689">
        <f t="shared" si="29"/>
        <v>0.76834532374100717</v>
      </c>
      <c r="Y130" s="639">
        <v>12733</v>
      </c>
      <c r="Z130" s="686">
        <v>10418</v>
      </c>
      <c r="AA130" s="686">
        <v>8875</v>
      </c>
      <c r="AB130" s="686">
        <v>6531</v>
      </c>
      <c r="AC130" s="687">
        <v>5221</v>
      </c>
      <c r="AD130" s="688">
        <f t="shared" ref="AD130:AD138" si="52">AB130/Z130</f>
        <v>0.62689575734306013</v>
      </c>
      <c r="AE130" s="689">
        <f t="shared" ref="AE130:AE138" si="53">AB130/AA130</f>
        <v>0.73588732394366196</v>
      </c>
      <c r="AF130" s="639">
        <v>12054</v>
      </c>
      <c r="AG130" s="686">
        <v>9765</v>
      </c>
      <c r="AH130" s="686">
        <v>8293</v>
      </c>
      <c r="AI130" s="686">
        <v>6131</v>
      </c>
      <c r="AJ130" s="687">
        <v>4886</v>
      </c>
      <c r="AK130" s="688">
        <f t="shared" ref="AK130:AK138" si="54">AI130/AG130</f>
        <v>0.62785458269329242</v>
      </c>
      <c r="AL130" s="689">
        <f t="shared" ref="AL130:AL138" si="55">AI130/AH130</f>
        <v>0.73929820330399132</v>
      </c>
      <c r="AM130" s="639">
        <v>10159</v>
      </c>
      <c r="AN130" s="686">
        <v>8297</v>
      </c>
      <c r="AO130" s="686">
        <v>7183</v>
      </c>
      <c r="AP130" s="686">
        <v>5546</v>
      </c>
      <c r="AQ130" s="687">
        <v>4437</v>
      </c>
      <c r="AR130" s="688">
        <f t="shared" ref="AR130:AR138" si="56">AP130/AN130</f>
        <v>0.66843437387007354</v>
      </c>
      <c r="AS130" s="689">
        <f t="shared" ref="AS130:AS138" si="57">AP130/AO130</f>
        <v>0.77210079354030348</v>
      </c>
    </row>
    <row r="131" spans="1:45" s="4" customFormat="1" x14ac:dyDescent="0.25">
      <c r="A131" s="658" t="s">
        <v>363</v>
      </c>
      <c r="B131" s="659" t="s">
        <v>365</v>
      </c>
      <c r="C131" s="660" t="s">
        <v>291</v>
      </c>
      <c r="D131" s="628">
        <v>3106</v>
      </c>
      <c r="E131" s="602">
        <v>2892</v>
      </c>
      <c r="F131" s="602">
        <v>2583</v>
      </c>
      <c r="G131" s="602">
        <v>2208</v>
      </c>
      <c r="H131" s="602">
        <v>1551</v>
      </c>
      <c r="I131" s="603">
        <f t="shared" si="30"/>
        <v>0.76348547717842319</v>
      </c>
      <c r="J131" s="604">
        <f t="shared" si="31"/>
        <v>0.85481997677119625</v>
      </c>
      <c r="K131" s="628">
        <v>3296</v>
      </c>
      <c r="L131" s="602">
        <v>3102</v>
      </c>
      <c r="M131" s="602">
        <v>2742</v>
      </c>
      <c r="N131" s="602">
        <v>2585</v>
      </c>
      <c r="O131" s="602">
        <v>1844</v>
      </c>
      <c r="P131" s="603">
        <f t="shared" si="50"/>
        <v>0.83333333333333337</v>
      </c>
      <c r="Q131" s="604">
        <f t="shared" si="51"/>
        <v>0.94274252370532463</v>
      </c>
      <c r="R131" s="628">
        <v>3666</v>
      </c>
      <c r="S131" s="602">
        <v>3419</v>
      </c>
      <c r="T131" s="602">
        <v>3085</v>
      </c>
      <c r="U131" s="602">
        <v>3008</v>
      </c>
      <c r="V131" s="602">
        <v>1706</v>
      </c>
      <c r="W131" s="603">
        <f t="shared" si="28"/>
        <v>0.87978941210880379</v>
      </c>
      <c r="X131" s="604">
        <f t="shared" si="29"/>
        <v>0.97504051863857377</v>
      </c>
      <c r="Y131" s="628">
        <v>2943</v>
      </c>
      <c r="Z131" s="602">
        <v>2795</v>
      </c>
      <c r="AA131" s="602">
        <v>2447</v>
      </c>
      <c r="AB131" s="602">
        <v>2347</v>
      </c>
      <c r="AC131" s="602">
        <v>1435</v>
      </c>
      <c r="AD131" s="603">
        <f t="shared" si="52"/>
        <v>0.83971377459749552</v>
      </c>
      <c r="AE131" s="604">
        <f t="shared" si="53"/>
        <v>0.95913363302002452</v>
      </c>
      <c r="AF131" s="628">
        <v>2858</v>
      </c>
      <c r="AG131" s="602">
        <v>2606</v>
      </c>
      <c r="AH131" s="602">
        <v>2273</v>
      </c>
      <c r="AI131" s="602">
        <v>2172</v>
      </c>
      <c r="AJ131" s="602">
        <v>1371</v>
      </c>
      <c r="AK131" s="603">
        <f t="shared" si="54"/>
        <v>0.83346124328472759</v>
      </c>
      <c r="AL131" s="604">
        <f t="shared" si="55"/>
        <v>0.95556533216014083</v>
      </c>
      <c r="AM131" s="628">
        <v>2425</v>
      </c>
      <c r="AN131" s="602">
        <v>2220</v>
      </c>
      <c r="AO131" s="602">
        <v>1929</v>
      </c>
      <c r="AP131" s="602">
        <v>1864</v>
      </c>
      <c r="AQ131" s="602">
        <v>1207</v>
      </c>
      <c r="AR131" s="603">
        <f t="shared" si="56"/>
        <v>0.83963963963963961</v>
      </c>
      <c r="AS131" s="604">
        <f t="shared" si="57"/>
        <v>0.96630378434421982</v>
      </c>
    </row>
    <row r="132" spans="1:45" s="4" customFormat="1" x14ac:dyDescent="0.25">
      <c r="A132" s="605" t="s">
        <v>363</v>
      </c>
      <c r="B132" s="606" t="s">
        <v>366</v>
      </c>
      <c r="C132" s="607" t="s">
        <v>367</v>
      </c>
      <c r="D132" s="608">
        <v>2067</v>
      </c>
      <c r="E132" s="609">
        <v>1971</v>
      </c>
      <c r="F132" s="609">
        <v>1514</v>
      </c>
      <c r="G132" s="609">
        <v>1435</v>
      </c>
      <c r="H132" s="609">
        <v>1204</v>
      </c>
      <c r="I132" s="610">
        <f t="shared" si="30"/>
        <v>0.72805682394723492</v>
      </c>
      <c r="J132" s="611">
        <f t="shared" si="31"/>
        <v>0.94782034346103039</v>
      </c>
      <c r="K132" s="608">
        <v>2163</v>
      </c>
      <c r="L132" s="609">
        <v>2041</v>
      </c>
      <c r="M132" s="609">
        <v>1549</v>
      </c>
      <c r="N132" s="609">
        <v>1471</v>
      </c>
      <c r="O132" s="609">
        <v>1230</v>
      </c>
      <c r="P132" s="610">
        <f t="shared" si="50"/>
        <v>0.72072513473787359</v>
      </c>
      <c r="Q132" s="611">
        <f t="shared" si="51"/>
        <v>0.94964493221433177</v>
      </c>
      <c r="R132" s="608">
        <v>2193</v>
      </c>
      <c r="S132" s="609">
        <v>2048</v>
      </c>
      <c r="T132" s="609">
        <v>1608</v>
      </c>
      <c r="U132" s="609">
        <v>1370</v>
      </c>
      <c r="V132" s="609">
        <v>1261</v>
      </c>
      <c r="W132" s="610">
        <f t="shared" si="28"/>
        <v>0.6689453125</v>
      </c>
      <c r="X132" s="611">
        <f t="shared" si="29"/>
        <v>0.85199004975124382</v>
      </c>
      <c r="Y132" s="608">
        <v>2259</v>
      </c>
      <c r="Z132" s="609">
        <v>2121</v>
      </c>
      <c r="AA132" s="609">
        <v>1610</v>
      </c>
      <c r="AB132" s="609">
        <v>1336</v>
      </c>
      <c r="AC132" s="609">
        <v>1198</v>
      </c>
      <c r="AD132" s="610">
        <f t="shared" si="52"/>
        <v>0.62989156058462992</v>
      </c>
      <c r="AE132" s="611">
        <f t="shared" si="53"/>
        <v>0.82981366459627326</v>
      </c>
      <c r="AF132" s="608">
        <v>2268</v>
      </c>
      <c r="AG132" s="609">
        <v>2042</v>
      </c>
      <c r="AH132" s="609">
        <v>1577</v>
      </c>
      <c r="AI132" s="609">
        <v>1286</v>
      </c>
      <c r="AJ132" s="609">
        <v>1152</v>
      </c>
      <c r="AK132" s="610">
        <f t="shared" si="54"/>
        <v>0.62977473065621936</v>
      </c>
      <c r="AL132" s="611">
        <f t="shared" si="55"/>
        <v>0.81547241597970832</v>
      </c>
      <c r="AM132" s="608">
        <v>1894</v>
      </c>
      <c r="AN132" s="609">
        <v>1698</v>
      </c>
      <c r="AO132" s="609">
        <v>1397</v>
      </c>
      <c r="AP132" s="609">
        <v>1171</v>
      </c>
      <c r="AQ132" s="609">
        <v>1032</v>
      </c>
      <c r="AR132" s="610">
        <f t="shared" si="56"/>
        <v>0.68963486454652534</v>
      </c>
      <c r="AS132" s="611">
        <f t="shared" si="57"/>
        <v>0.83822476735862561</v>
      </c>
    </row>
    <row r="133" spans="1:45" s="4" customFormat="1" x14ac:dyDescent="0.25">
      <c r="A133" s="605" t="s">
        <v>363</v>
      </c>
      <c r="B133" s="606" t="s">
        <v>368</v>
      </c>
      <c r="C133" s="607" t="s">
        <v>369</v>
      </c>
      <c r="D133" s="608">
        <v>1497</v>
      </c>
      <c r="E133" s="609">
        <v>1441</v>
      </c>
      <c r="F133" s="609">
        <v>1052</v>
      </c>
      <c r="G133" s="609">
        <v>1013</v>
      </c>
      <c r="H133" s="609">
        <v>868</v>
      </c>
      <c r="I133" s="610">
        <f t="shared" si="30"/>
        <v>0.70298403886190142</v>
      </c>
      <c r="J133" s="611">
        <f t="shared" si="31"/>
        <v>0.96292775665399244</v>
      </c>
      <c r="K133" s="608">
        <v>1606</v>
      </c>
      <c r="L133" s="609">
        <v>1491</v>
      </c>
      <c r="M133" s="609">
        <v>1209</v>
      </c>
      <c r="N133" s="609">
        <v>1064</v>
      </c>
      <c r="O133" s="609">
        <v>930</v>
      </c>
      <c r="P133" s="610">
        <f t="shared" si="50"/>
        <v>0.71361502347417838</v>
      </c>
      <c r="Q133" s="611">
        <f t="shared" si="51"/>
        <v>0.88006617038875101</v>
      </c>
      <c r="R133" s="608">
        <v>1510</v>
      </c>
      <c r="S133" s="609">
        <v>1386</v>
      </c>
      <c r="T133" s="609">
        <v>1049</v>
      </c>
      <c r="U133" s="609">
        <v>900</v>
      </c>
      <c r="V133" s="609">
        <v>826</v>
      </c>
      <c r="W133" s="610">
        <f t="shared" si="28"/>
        <v>0.64935064935064934</v>
      </c>
      <c r="X133" s="611">
        <f t="shared" si="29"/>
        <v>0.85795996186844614</v>
      </c>
      <c r="Y133" s="608">
        <v>1561</v>
      </c>
      <c r="Z133" s="609">
        <v>1409</v>
      </c>
      <c r="AA133" s="609">
        <v>1087</v>
      </c>
      <c r="AB133" s="609">
        <v>919</v>
      </c>
      <c r="AC133" s="609">
        <v>835</v>
      </c>
      <c r="AD133" s="610">
        <f t="shared" si="52"/>
        <v>0.65223562810503899</v>
      </c>
      <c r="AE133" s="611">
        <f t="shared" si="53"/>
        <v>0.84544618215271394</v>
      </c>
      <c r="AF133" s="608">
        <v>1480</v>
      </c>
      <c r="AG133" s="609">
        <v>1320</v>
      </c>
      <c r="AH133" s="609">
        <v>1055</v>
      </c>
      <c r="AI133" s="609">
        <v>896</v>
      </c>
      <c r="AJ133" s="609">
        <v>801</v>
      </c>
      <c r="AK133" s="610">
        <f t="shared" si="54"/>
        <v>0.67878787878787883</v>
      </c>
      <c r="AL133" s="611">
        <f t="shared" si="55"/>
        <v>0.84928909952606635</v>
      </c>
      <c r="AM133" s="608">
        <v>1416</v>
      </c>
      <c r="AN133" s="609">
        <v>1266</v>
      </c>
      <c r="AO133" s="609">
        <v>1020</v>
      </c>
      <c r="AP133" s="609">
        <v>881</v>
      </c>
      <c r="AQ133" s="609">
        <v>777</v>
      </c>
      <c r="AR133" s="610">
        <f t="shared" si="56"/>
        <v>0.69589257503949442</v>
      </c>
      <c r="AS133" s="611">
        <f t="shared" si="57"/>
        <v>0.86372549019607847</v>
      </c>
    </row>
    <row r="134" spans="1:45" s="4" customFormat="1" x14ac:dyDescent="0.25">
      <c r="A134" s="605" t="s">
        <v>363</v>
      </c>
      <c r="B134" s="606" t="s">
        <v>370</v>
      </c>
      <c r="C134" s="607" t="s">
        <v>297</v>
      </c>
      <c r="D134" s="608">
        <v>1331</v>
      </c>
      <c r="E134" s="609">
        <v>1328</v>
      </c>
      <c r="F134" s="609">
        <v>1029</v>
      </c>
      <c r="G134" s="609">
        <v>636</v>
      </c>
      <c r="H134" s="609">
        <v>548</v>
      </c>
      <c r="I134" s="610">
        <f t="shared" si="30"/>
        <v>0.47891566265060243</v>
      </c>
      <c r="J134" s="611">
        <f t="shared" si="31"/>
        <v>0.61807580174927113</v>
      </c>
      <c r="K134" s="608">
        <v>1217</v>
      </c>
      <c r="L134" s="609">
        <v>1217</v>
      </c>
      <c r="M134" s="609">
        <v>969</v>
      </c>
      <c r="N134" s="609">
        <v>595</v>
      </c>
      <c r="O134" s="609">
        <v>515</v>
      </c>
      <c r="P134" s="610">
        <f t="shared" si="50"/>
        <v>0.48890714872637636</v>
      </c>
      <c r="Q134" s="611">
        <f t="shared" si="51"/>
        <v>0.61403508771929827</v>
      </c>
      <c r="R134" s="608">
        <v>979</v>
      </c>
      <c r="S134" s="609">
        <v>979</v>
      </c>
      <c r="T134" s="609">
        <v>768</v>
      </c>
      <c r="U134" s="609">
        <v>517</v>
      </c>
      <c r="V134" s="609">
        <v>512</v>
      </c>
      <c r="W134" s="610">
        <f t="shared" si="28"/>
        <v>0.5280898876404494</v>
      </c>
      <c r="X134" s="611">
        <f t="shared" si="29"/>
        <v>0.67317708333333337</v>
      </c>
      <c r="Y134" s="608">
        <v>964</v>
      </c>
      <c r="Z134" s="609">
        <v>964</v>
      </c>
      <c r="AA134" s="609">
        <v>710</v>
      </c>
      <c r="AB134" s="609">
        <v>490</v>
      </c>
      <c r="AC134" s="609">
        <v>479</v>
      </c>
      <c r="AD134" s="610">
        <f t="shared" si="52"/>
        <v>0.50829875518672196</v>
      </c>
      <c r="AE134" s="611">
        <f t="shared" si="53"/>
        <v>0.6901408450704225</v>
      </c>
      <c r="AF134" s="608">
        <v>906</v>
      </c>
      <c r="AG134" s="609">
        <v>906</v>
      </c>
      <c r="AH134" s="609">
        <v>719</v>
      </c>
      <c r="AI134" s="609">
        <v>460</v>
      </c>
      <c r="AJ134" s="609">
        <v>449</v>
      </c>
      <c r="AK134" s="610">
        <f t="shared" si="54"/>
        <v>0.50772626931567333</v>
      </c>
      <c r="AL134" s="611">
        <f t="shared" si="55"/>
        <v>0.63977746870653684</v>
      </c>
      <c r="AM134" s="608">
        <v>876</v>
      </c>
      <c r="AN134" s="609">
        <v>876</v>
      </c>
      <c r="AO134" s="609">
        <v>667</v>
      </c>
      <c r="AP134" s="609">
        <v>403</v>
      </c>
      <c r="AQ134" s="609">
        <v>369</v>
      </c>
      <c r="AR134" s="610">
        <f t="shared" si="56"/>
        <v>0.46004566210045661</v>
      </c>
      <c r="AS134" s="611">
        <f t="shared" si="57"/>
        <v>0.60419790104947524</v>
      </c>
    </row>
    <row r="135" spans="1:45" s="4" customFormat="1" x14ac:dyDescent="0.25">
      <c r="A135" s="605" t="s">
        <v>363</v>
      </c>
      <c r="B135" s="606" t="s">
        <v>371</v>
      </c>
      <c r="C135" s="607" t="s">
        <v>372</v>
      </c>
      <c r="D135" s="608">
        <v>612</v>
      </c>
      <c r="E135" s="609">
        <v>584</v>
      </c>
      <c r="F135" s="609">
        <v>554</v>
      </c>
      <c r="G135" s="609">
        <v>404</v>
      </c>
      <c r="H135" s="609">
        <v>228</v>
      </c>
      <c r="I135" s="610">
        <f t="shared" si="30"/>
        <v>0.69178082191780821</v>
      </c>
      <c r="J135" s="611">
        <f t="shared" si="31"/>
        <v>0.72924187725631773</v>
      </c>
      <c r="K135" s="608">
        <v>518</v>
      </c>
      <c r="L135" s="609">
        <v>500</v>
      </c>
      <c r="M135" s="609">
        <v>476</v>
      </c>
      <c r="N135" s="609">
        <v>360</v>
      </c>
      <c r="O135" s="609">
        <v>213</v>
      </c>
      <c r="P135" s="610">
        <f t="shared" si="50"/>
        <v>0.72</v>
      </c>
      <c r="Q135" s="611">
        <f t="shared" si="51"/>
        <v>0.75630252100840334</v>
      </c>
      <c r="R135" s="608">
        <v>918</v>
      </c>
      <c r="S135" s="609">
        <v>869</v>
      </c>
      <c r="T135" s="609">
        <v>858</v>
      </c>
      <c r="U135" s="609">
        <v>540</v>
      </c>
      <c r="V135" s="609">
        <v>403</v>
      </c>
      <c r="W135" s="610">
        <f t="shared" ref="W135:W198" si="58">U135/S135</f>
        <v>0.62140391254315308</v>
      </c>
      <c r="X135" s="611">
        <f t="shared" ref="X135:X198" si="59">U135/T135</f>
        <v>0.62937062937062938</v>
      </c>
      <c r="Y135" s="608">
        <v>881</v>
      </c>
      <c r="Z135" s="609">
        <v>824</v>
      </c>
      <c r="AA135" s="609">
        <v>815</v>
      </c>
      <c r="AB135" s="609">
        <v>576</v>
      </c>
      <c r="AC135" s="609">
        <v>424</v>
      </c>
      <c r="AD135" s="610">
        <f t="shared" si="52"/>
        <v>0.69902912621359226</v>
      </c>
      <c r="AE135" s="611">
        <f t="shared" si="53"/>
        <v>0.70674846625766874</v>
      </c>
      <c r="AF135" s="608">
        <v>924</v>
      </c>
      <c r="AG135" s="609">
        <v>832</v>
      </c>
      <c r="AH135" s="609">
        <v>804</v>
      </c>
      <c r="AI135" s="609">
        <v>557</v>
      </c>
      <c r="AJ135" s="609">
        <v>406</v>
      </c>
      <c r="AK135" s="610">
        <f t="shared" si="54"/>
        <v>0.66947115384615385</v>
      </c>
      <c r="AL135" s="611">
        <f t="shared" si="55"/>
        <v>0.69278606965174128</v>
      </c>
      <c r="AM135" s="608">
        <v>796</v>
      </c>
      <c r="AN135" s="609">
        <v>726</v>
      </c>
      <c r="AO135" s="609">
        <v>681</v>
      </c>
      <c r="AP135" s="609">
        <v>475</v>
      </c>
      <c r="AQ135" s="609">
        <v>336</v>
      </c>
      <c r="AR135" s="610">
        <f t="shared" si="56"/>
        <v>0.65426997245179064</v>
      </c>
      <c r="AS135" s="611">
        <f t="shared" si="57"/>
        <v>0.69750367107195299</v>
      </c>
    </row>
    <row r="136" spans="1:45" s="4" customFormat="1" x14ac:dyDescent="0.25">
      <c r="A136" s="605" t="s">
        <v>363</v>
      </c>
      <c r="B136" s="606" t="s">
        <v>373</v>
      </c>
      <c r="C136" s="607" t="s">
        <v>303</v>
      </c>
      <c r="D136" s="608">
        <v>527</v>
      </c>
      <c r="E136" s="609">
        <v>526</v>
      </c>
      <c r="F136" s="609">
        <v>526</v>
      </c>
      <c r="G136" s="609">
        <v>102</v>
      </c>
      <c r="H136" s="609">
        <v>95</v>
      </c>
      <c r="I136" s="610">
        <f t="shared" si="30"/>
        <v>0.19391634980988592</v>
      </c>
      <c r="J136" s="611">
        <f t="shared" si="31"/>
        <v>0.19391634980988592</v>
      </c>
      <c r="K136" s="608">
        <v>543</v>
      </c>
      <c r="L136" s="609">
        <v>543</v>
      </c>
      <c r="M136" s="609">
        <v>543</v>
      </c>
      <c r="N136" s="609">
        <v>100</v>
      </c>
      <c r="O136" s="609">
        <v>92</v>
      </c>
      <c r="P136" s="610">
        <f t="shared" si="50"/>
        <v>0.18416206261510129</v>
      </c>
      <c r="Q136" s="611">
        <f t="shared" si="51"/>
        <v>0.18416206261510129</v>
      </c>
      <c r="R136" s="608">
        <v>493</v>
      </c>
      <c r="S136" s="609">
        <v>493</v>
      </c>
      <c r="T136" s="609">
        <v>493</v>
      </c>
      <c r="U136" s="609">
        <v>89</v>
      </c>
      <c r="V136" s="609">
        <v>79</v>
      </c>
      <c r="W136" s="610">
        <f t="shared" si="58"/>
        <v>0.18052738336713997</v>
      </c>
      <c r="X136" s="611">
        <f t="shared" si="59"/>
        <v>0.18052738336713997</v>
      </c>
      <c r="Y136" s="608">
        <v>488</v>
      </c>
      <c r="Z136" s="609">
        <v>488</v>
      </c>
      <c r="AA136" s="609">
        <v>488</v>
      </c>
      <c r="AB136" s="609">
        <v>96</v>
      </c>
      <c r="AC136" s="609">
        <v>79</v>
      </c>
      <c r="AD136" s="610">
        <f t="shared" si="52"/>
        <v>0.19672131147540983</v>
      </c>
      <c r="AE136" s="611">
        <f t="shared" si="53"/>
        <v>0.19672131147540983</v>
      </c>
      <c r="AF136" s="608">
        <v>418</v>
      </c>
      <c r="AG136" s="609">
        <v>418</v>
      </c>
      <c r="AH136" s="609">
        <v>364</v>
      </c>
      <c r="AI136" s="609">
        <v>98</v>
      </c>
      <c r="AJ136" s="609">
        <v>77</v>
      </c>
      <c r="AK136" s="610">
        <f t="shared" si="54"/>
        <v>0.23444976076555024</v>
      </c>
      <c r="AL136" s="611">
        <f t="shared" si="55"/>
        <v>0.26923076923076922</v>
      </c>
      <c r="AM136" s="608">
        <v>331</v>
      </c>
      <c r="AN136" s="609">
        <v>331</v>
      </c>
      <c r="AO136" s="609">
        <v>331</v>
      </c>
      <c r="AP136" s="609">
        <v>81</v>
      </c>
      <c r="AQ136" s="609">
        <v>58</v>
      </c>
      <c r="AR136" s="610">
        <f t="shared" si="56"/>
        <v>0.24471299093655588</v>
      </c>
      <c r="AS136" s="611">
        <f t="shared" si="57"/>
        <v>0.24471299093655588</v>
      </c>
    </row>
    <row r="137" spans="1:45" s="4" customFormat="1" x14ac:dyDescent="0.25">
      <c r="A137" s="605" t="s">
        <v>363</v>
      </c>
      <c r="B137" s="606" t="s">
        <v>374</v>
      </c>
      <c r="C137" s="607" t="s">
        <v>375</v>
      </c>
      <c r="D137" s="608">
        <v>341</v>
      </c>
      <c r="E137" s="609">
        <v>339</v>
      </c>
      <c r="F137" s="609">
        <v>336</v>
      </c>
      <c r="G137" s="673">
        <v>50</v>
      </c>
      <c r="H137" s="673">
        <v>43</v>
      </c>
      <c r="I137" s="674">
        <f t="shared" si="30"/>
        <v>0.14749262536873156</v>
      </c>
      <c r="J137" s="675">
        <f t="shared" si="31"/>
        <v>0.14880952380952381</v>
      </c>
      <c r="K137" s="608">
        <v>323</v>
      </c>
      <c r="L137" s="609">
        <v>322</v>
      </c>
      <c r="M137" s="609">
        <v>317</v>
      </c>
      <c r="N137" s="673">
        <v>41</v>
      </c>
      <c r="O137" s="673">
        <v>41</v>
      </c>
      <c r="P137" s="674">
        <f t="shared" si="50"/>
        <v>0.12732919254658384</v>
      </c>
      <c r="Q137" s="675">
        <f t="shared" si="51"/>
        <v>0.12933753943217666</v>
      </c>
      <c r="R137" s="608">
        <v>372</v>
      </c>
      <c r="S137" s="609">
        <v>367</v>
      </c>
      <c r="T137" s="609">
        <v>357</v>
      </c>
      <c r="U137" s="673">
        <v>42</v>
      </c>
      <c r="V137" s="673">
        <v>41</v>
      </c>
      <c r="W137" s="674">
        <f t="shared" si="58"/>
        <v>0.11444141689373297</v>
      </c>
      <c r="X137" s="675">
        <f t="shared" si="59"/>
        <v>0.11764705882352941</v>
      </c>
      <c r="Y137" s="608">
        <v>295</v>
      </c>
      <c r="Z137" s="609">
        <v>292</v>
      </c>
      <c r="AA137" s="609">
        <v>289</v>
      </c>
      <c r="AB137" s="673">
        <v>44</v>
      </c>
      <c r="AC137" s="673">
        <v>37</v>
      </c>
      <c r="AD137" s="674">
        <f t="shared" si="52"/>
        <v>0.15068493150684931</v>
      </c>
      <c r="AE137" s="675">
        <f t="shared" si="53"/>
        <v>0.15224913494809689</v>
      </c>
      <c r="AF137" s="608">
        <v>293</v>
      </c>
      <c r="AG137" s="609">
        <v>290</v>
      </c>
      <c r="AH137" s="609">
        <v>272</v>
      </c>
      <c r="AI137" s="673">
        <v>44</v>
      </c>
      <c r="AJ137" s="673">
        <v>41</v>
      </c>
      <c r="AK137" s="674">
        <f t="shared" si="54"/>
        <v>0.15172413793103448</v>
      </c>
      <c r="AL137" s="675">
        <f t="shared" si="55"/>
        <v>0.16176470588235295</v>
      </c>
      <c r="AM137" s="608">
        <v>239</v>
      </c>
      <c r="AN137" s="609">
        <v>238</v>
      </c>
      <c r="AO137" s="609">
        <v>235</v>
      </c>
      <c r="AP137" s="673">
        <v>35</v>
      </c>
      <c r="AQ137" s="673">
        <v>34</v>
      </c>
      <c r="AR137" s="674">
        <f t="shared" si="56"/>
        <v>0.14705882352941177</v>
      </c>
      <c r="AS137" s="675">
        <f t="shared" si="57"/>
        <v>0.14893617021276595</v>
      </c>
    </row>
    <row r="138" spans="1:45" s="4" customFormat="1" x14ac:dyDescent="0.25">
      <c r="A138" s="605" t="s">
        <v>363</v>
      </c>
      <c r="B138" s="606" t="s">
        <v>376</v>
      </c>
      <c r="C138" s="607" t="s">
        <v>377</v>
      </c>
      <c r="D138" s="608">
        <v>2950</v>
      </c>
      <c r="E138" s="609">
        <v>2633</v>
      </c>
      <c r="F138" s="609">
        <v>2134</v>
      </c>
      <c r="G138" s="609">
        <v>990</v>
      </c>
      <c r="H138" s="609">
        <v>726</v>
      </c>
      <c r="I138" s="610">
        <f t="shared" ref="I138:I201" si="60">G138/E138</f>
        <v>0.375996961640714</v>
      </c>
      <c r="J138" s="611">
        <f t="shared" ref="J138:J201" si="61">G138/F138</f>
        <v>0.46391752577319589</v>
      </c>
      <c r="K138" s="608">
        <v>2959</v>
      </c>
      <c r="L138" s="609">
        <v>2623</v>
      </c>
      <c r="M138" s="609">
        <v>2099</v>
      </c>
      <c r="N138" s="609">
        <v>820</v>
      </c>
      <c r="O138" s="609">
        <v>669</v>
      </c>
      <c r="P138" s="610">
        <f t="shared" si="50"/>
        <v>0.31261913839115518</v>
      </c>
      <c r="Q138" s="611">
        <f t="shared" si="51"/>
        <v>0.39066222010481183</v>
      </c>
      <c r="R138" s="608">
        <v>3200</v>
      </c>
      <c r="S138" s="609">
        <v>2636</v>
      </c>
      <c r="T138" s="609">
        <v>2144</v>
      </c>
      <c r="U138" s="609">
        <v>932</v>
      </c>
      <c r="V138" s="609">
        <v>731</v>
      </c>
      <c r="W138" s="610">
        <f t="shared" si="58"/>
        <v>0.35356600910470409</v>
      </c>
      <c r="X138" s="611">
        <f t="shared" si="59"/>
        <v>0.43470149253731344</v>
      </c>
      <c r="Y138" s="608">
        <v>3342</v>
      </c>
      <c r="Z138" s="609">
        <v>2727</v>
      </c>
      <c r="AA138" s="609">
        <v>2282</v>
      </c>
      <c r="AB138" s="609">
        <v>1005</v>
      </c>
      <c r="AC138" s="609">
        <v>767</v>
      </c>
      <c r="AD138" s="610">
        <f t="shared" si="52"/>
        <v>0.36853685368536854</v>
      </c>
      <c r="AE138" s="611">
        <f t="shared" si="53"/>
        <v>0.4404031551270815</v>
      </c>
      <c r="AF138" s="608">
        <v>2907</v>
      </c>
      <c r="AG138" s="609">
        <v>2395</v>
      </c>
      <c r="AH138" s="609">
        <v>1950</v>
      </c>
      <c r="AI138" s="609">
        <v>880</v>
      </c>
      <c r="AJ138" s="609">
        <v>621</v>
      </c>
      <c r="AK138" s="610">
        <f t="shared" si="54"/>
        <v>0.36743215031315241</v>
      </c>
      <c r="AL138" s="611">
        <f t="shared" si="55"/>
        <v>0.45128205128205129</v>
      </c>
      <c r="AM138" s="608">
        <v>2182</v>
      </c>
      <c r="AN138" s="609">
        <v>1825</v>
      </c>
      <c r="AO138" s="609">
        <v>1532</v>
      </c>
      <c r="AP138" s="609">
        <v>881</v>
      </c>
      <c r="AQ138" s="609">
        <v>640</v>
      </c>
      <c r="AR138" s="610">
        <f t="shared" si="56"/>
        <v>0.48273972602739729</v>
      </c>
      <c r="AS138" s="611">
        <f t="shared" si="57"/>
        <v>0.57506527415143605</v>
      </c>
    </row>
    <row r="139" spans="1:45" s="4" customFormat="1" x14ac:dyDescent="0.25">
      <c r="A139" s="605" t="s">
        <v>363</v>
      </c>
      <c r="B139" s="606" t="s">
        <v>378</v>
      </c>
      <c r="C139" s="612" t="s">
        <v>379</v>
      </c>
      <c r="D139" s="608" t="s">
        <v>21</v>
      </c>
      <c r="E139" s="609" t="s">
        <v>21</v>
      </c>
      <c r="F139" s="609" t="s">
        <v>21</v>
      </c>
      <c r="G139" s="609" t="s">
        <v>21</v>
      </c>
      <c r="H139" s="609" t="s">
        <v>21</v>
      </c>
      <c r="I139" s="610" t="s">
        <v>69</v>
      </c>
      <c r="J139" s="611" t="s">
        <v>69</v>
      </c>
      <c r="K139" s="608" t="s">
        <v>69</v>
      </c>
      <c r="L139" s="609" t="s">
        <v>69</v>
      </c>
      <c r="M139" s="609" t="s">
        <v>69</v>
      </c>
      <c r="N139" s="609" t="s">
        <v>69</v>
      </c>
      <c r="O139" s="609" t="s">
        <v>69</v>
      </c>
      <c r="P139" s="610" t="s">
        <v>69</v>
      </c>
      <c r="Q139" s="611" t="s">
        <v>69</v>
      </c>
      <c r="R139" s="608" t="s">
        <v>69</v>
      </c>
      <c r="S139" s="609" t="s">
        <v>69</v>
      </c>
      <c r="T139" s="609" t="s">
        <v>69</v>
      </c>
      <c r="U139" s="609" t="s">
        <v>69</v>
      </c>
      <c r="V139" s="609" t="s">
        <v>69</v>
      </c>
      <c r="W139" s="610" t="s">
        <v>69</v>
      </c>
      <c r="X139" s="611" t="s">
        <v>69</v>
      </c>
      <c r="Y139" s="608" t="s">
        <v>69</v>
      </c>
      <c r="Z139" s="609" t="s">
        <v>69</v>
      </c>
      <c r="AA139" s="609" t="s">
        <v>69</v>
      </c>
      <c r="AB139" s="609" t="s">
        <v>69</v>
      </c>
      <c r="AC139" s="609" t="s">
        <v>69</v>
      </c>
      <c r="AD139" s="610" t="s">
        <v>69</v>
      </c>
      <c r="AE139" s="611" t="s">
        <v>69</v>
      </c>
      <c r="AF139" s="617" t="s">
        <v>69</v>
      </c>
      <c r="AG139" s="618" t="s">
        <v>69</v>
      </c>
      <c r="AH139" s="618" t="s">
        <v>69</v>
      </c>
      <c r="AI139" s="618" t="s">
        <v>69</v>
      </c>
      <c r="AJ139" s="618" t="s">
        <v>69</v>
      </c>
      <c r="AK139" s="619" t="s">
        <v>69</v>
      </c>
      <c r="AL139" s="620" t="s">
        <v>69</v>
      </c>
      <c r="AM139" s="617" t="s">
        <v>69</v>
      </c>
      <c r="AN139" s="618" t="s">
        <v>69</v>
      </c>
      <c r="AO139" s="618" t="s">
        <v>69</v>
      </c>
      <c r="AP139" s="618" t="s">
        <v>69</v>
      </c>
      <c r="AQ139" s="618" t="s">
        <v>69</v>
      </c>
      <c r="AR139" s="619" t="s">
        <v>69</v>
      </c>
      <c r="AS139" s="620" t="s">
        <v>69</v>
      </c>
    </row>
    <row r="140" spans="1:45" s="4" customFormat="1" x14ac:dyDescent="0.25">
      <c r="A140" s="614" t="s">
        <v>363</v>
      </c>
      <c r="B140" s="615" t="s">
        <v>380</v>
      </c>
      <c r="C140" s="636" t="s">
        <v>381</v>
      </c>
      <c r="D140" s="617" t="s">
        <v>21</v>
      </c>
      <c r="E140" s="676" t="s">
        <v>21</v>
      </c>
      <c r="F140" s="676" t="s">
        <v>21</v>
      </c>
      <c r="G140" s="676" t="s">
        <v>21</v>
      </c>
      <c r="H140" s="676" t="s">
        <v>21</v>
      </c>
      <c r="I140" s="677" t="s">
        <v>69</v>
      </c>
      <c r="J140" s="678" t="s">
        <v>69</v>
      </c>
      <c r="K140" s="617" t="s">
        <v>69</v>
      </c>
      <c r="L140" s="676" t="s">
        <v>69</v>
      </c>
      <c r="M140" s="676" t="s">
        <v>69</v>
      </c>
      <c r="N140" s="676" t="s">
        <v>69</v>
      </c>
      <c r="O140" s="676" t="s">
        <v>69</v>
      </c>
      <c r="P140" s="677" t="s">
        <v>69</v>
      </c>
      <c r="Q140" s="678" t="s">
        <v>69</v>
      </c>
      <c r="R140" s="617" t="s">
        <v>69</v>
      </c>
      <c r="S140" s="676" t="s">
        <v>69</v>
      </c>
      <c r="T140" s="676" t="s">
        <v>69</v>
      </c>
      <c r="U140" s="676" t="s">
        <v>69</v>
      </c>
      <c r="V140" s="676" t="s">
        <v>69</v>
      </c>
      <c r="W140" s="677" t="s">
        <v>69</v>
      </c>
      <c r="X140" s="678" t="s">
        <v>69</v>
      </c>
      <c r="Y140" s="617" t="s">
        <v>69</v>
      </c>
      <c r="Z140" s="676" t="s">
        <v>69</v>
      </c>
      <c r="AA140" s="676" t="s">
        <v>69</v>
      </c>
      <c r="AB140" s="676" t="s">
        <v>69</v>
      </c>
      <c r="AC140" s="676" t="s">
        <v>69</v>
      </c>
      <c r="AD140" s="677" t="s">
        <v>69</v>
      </c>
      <c r="AE140" s="678" t="s">
        <v>69</v>
      </c>
      <c r="AF140" s="617" t="s">
        <v>69</v>
      </c>
      <c r="AG140" s="618" t="s">
        <v>69</v>
      </c>
      <c r="AH140" s="618" t="s">
        <v>69</v>
      </c>
      <c r="AI140" s="618" t="s">
        <v>69</v>
      </c>
      <c r="AJ140" s="618" t="s">
        <v>69</v>
      </c>
      <c r="AK140" s="619" t="s">
        <v>69</v>
      </c>
      <c r="AL140" s="620" t="s">
        <v>69</v>
      </c>
      <c r="AM140" s="617" t="s">
        <v>69</v>
      </c>
      <c r="AN140" s="618" t="s">
        <v>69</v>
      </c>
      <c r="AO140" s="618" t="s">
        <v>69</v>
      </c>
      <c r="AP140" s="618" t="s">
        <v>69</v>
      </c>
      <c r="AQ140" s="618" t="s">
        <v>69</v>
      </c>
      <c r="AR140" s="619" t="s">
        <v>69</v>
      </c>
      <c r="AS140" s="620" t="s">
        <v>69</v>
      </c>
    </row>
    <row r="141" spans="1:45" s="4" customFormat="1" x14ac:dyDescent="0.25">
      <c r="A141" s="655" t="s">
        <v>382</v>
      </c>
      <c r="B141" s="656" t="s">
        <v>383</v>
      </c>
      <c r="C141" s="657"/>
      <c r="D141" s="690">
        <v>11977</v>
      </c>
      <c r="E141" s="624">
        <v>10657</v>
      </c>
      <c r="F141" s="624">
        <v>10178</v>
      </c>
      <c r="G141" s="624">
        <v>8628</v>
      </c>
      <c r="H141" s="625">
        <v>6996</v>
      </c>
      <c r="I141" s="626">
        <f t="shared" si="60"/>
        <v>0.80960870789152672</v>
      </c>
      <c r="J141" s="627">
        <f t="shared" si="61"/>
        <v>0.84771074867360974</v>
      </c>
      <c r="K141" s="690">
        <v>11986</v>
      </c>
      <c r="L141" s="624">
        <v>10452</v>
      </c>
      <c r="M141" s="624">
        <v>10075</v>
      </c>
      <c r="N141" s="624">
        <v>7962</v>
      </c>
      <c r="O141" s="625">
        <v>6376</v>
      </c>
      <c r="P141" s="626">
        <f t="shared" ref="P141:P156" si="62">N141/L141</f>
        <v>0.76176808266360507</v>
      </c>
      <c r="Q141" s="627">
        <f t="shared" ref="Q141:Q156" si="63">N141/M141</f>
        <v>0.790272952853598</v>
      </c>
      <c r="R141" s="690">
        <v>10848</v>
      </c>
      <c r="S141" s="624">
        <v>9392</v>
      </c>
      <c r="T141" s="624">
        <v>9232</v>
      </c>
      <c r="U141" s="624">
        <v>6648</v>
      </c>
      <c r="V141" s="625">
        <v>5959</v>
      </c>
      <c r="W141" s="626">
        <f t="shared" si="58"/>
        <v>0.70783645655877347</v>
      </c>
      <c r="X141" s="627">
        <f t="shared" si="59"/>
        <v>0.72010398613518201</v>
      </c>
      <c r="Y141" s="690">
        <v>10465</v>
      </c>
      <c r="Z141" s="624">
        <v>9223</v>
      </c>
      <c r="AA141" s="624">
        <v>8928</v>
      </c>
      <c r="AB141" s="624">
        <v>6628</v>
      </c>
      <c r="AC141" s="625">
        <v>5881</v>
      </c>
      <c r="AD141" s="626">
        <f t="shared" ref="AD141:AD156" si="64">AB141/Z141</f>
        <v>0.7186381871408436</v>
      </c>
      <c r="AE141" s="627">
        <f t="shared" ref="AE141:AE156" si="65">AB141/AA141</f>
        <v>0.74238351254480284</v>
      </c>
      <c r="AF141" s="690">
        <v>8769</v>
      </c>
      <c r="AG141" s="624">
        <v>7856</v>
      </c>
      <c r="AH141" s="624">
        <v>7525</v>
      </c>
      <c r="AI141" s="624">
        <v>6281</v>
      </c>
      <c r="AJ141" s="625">
        <v>5230</v>
      </c>
      <c r="AK141" s="626">
        <f t="shared" ref="AK141:AK156" si="66">AI141/AG141</f>
        <v>0.79951629327902241</v>
      </c>
      <c r="AL141" s="627">
        <f t="shared" ref="AL141:AL156" si="67">AI141/AH141</f>
        <v>0.8346843853820598</v>
      </c>
      <c r="AM141" s="690">
        <v>7095</v>
      </c>
      <c r="AN141" s="624">
        <v>6422</v>
      </c>
      <c r="AO141" s="624">
        <v>6068</v>
      </c>
      <c r="AP141" s="624">
        <v>5041</v>
      </c>
      <c r="AQ141" s="625">
        <v>4529</v>
      </c>
      <c r="AR141" s="626">
        <f t="shared" ref="AR141:AR156" si="68">AP141/AN141</f>
        <v>0.7849579570227343</v>
      </c>
      <c r="AS141" s="627">
        <f t="shared" ref="AS141:AS156" si="69">AP141/AO141</f>
        <v>0.83075148319050762</v>
      </c>
    </row>
    <row r="142" spans="1:45" s="4" customFormat="1" x14ac:dyDescent="0.25">
      <c r="A142" s="658" t="s">
        <v>382</v>
      </c>
      <c r="B142" s="659" t="s">
        <v>384</v>
      </c>
      <c r="C142" s="660" t="s">
        <v>291</v>
      </c>
      <c r="D142" s="601">
        <v>1615</v>
      </c>
      <c r="E142" s="602">
        <v>1535</v>
      </c>
      <c r="F142" s="602">
        <v>1119</v>
      </c>
      <c r="G142" s="602">
        <v>1013</v>
      </c>
      <c r="H142" s="602">
        <v>895</v>
      </c>
      <c r="I142" s="603">
        <f t="shared" si="60"/>
        <v>0.65993485342019542</v>
      </c>
      <c r="J142" s="604">
        <f t="shared" si="61"/>
        <v>0.90527256478999107</v>
      </c>
      <c r="K142" s="601">
        <v>1748</v>
      </c>
      <c r="L142" s="602">
        <v>1613</v>
      </c>
      <c r="M142" s="602">
        <v>1300</v>
      </c>
      <c r="N142" s="602">
        <v>915</v>
      </c>
      <c r="O142" s="602">
        <v>789</v>
      </c>
      <c r="P142" s="603">
        <f t="shared" si="62"/>
        <v>0.56726596404215746</v>
      </c>
      <c r="Q142" s="604">
        <f t="shared" si="63"/>
        <v>0.7038461538461539</v>
      </c>
      <c r="R142" s="601">
        <v>1267</v>
      </c>
      <c r="S142" s="602">
        <v>1177</v>
      </c>
      <c r="T142" s="602">
        <v>1164</v>
      </c>
      <c r="U142" s="602">
        <v>839</v>
      </c>
      <c r="V142" s="602">
        <v>648</v>
      </c>
      <c r="W142" s="603">
        <f t="shared" si="58"/>
        <v>0.71282922684791838</v>
      </c>
      <c r="X142" s="604">
        <f t="shared" si="59"/>
        <v>0.72079037800687284</v>
      </c>
      <c r="Y142" s="601">
        <v>1135</v>
      </c>
      <c r="Z142" s="602">
        <v>1090</v>
      </c>
      <c r="AA142" s="602">
        <v>1076</v>
      </c>
      <c r="AB142" s="602">
        <v>860</v>
      </c>
      <c r="AC142" s="602">
        <v>602</v>
      </c>
      <c r="AD142" s="603">
        <f t="shared" si="64"/>
        <v>0.78899082568807344</v>
      </c>
      <c r="AE142" s="604">
        <f t="shared" si="65"/>
        <v>0.7992565055762082</v>
      </c>
      <c r="AF142" s="601">
        <v>819</v>
      </c>
      <c r="AG142" s="602">
        <v>817</v>
      </c>
      <c r="AH142" s="602">
        <v>806</v>
      </c>
      <c r="AI142" s="602">
        <v>554</v>
      </c>
      <c r="AJ142" s="602">
        <v>491</v>
      </c>
      <c r="AK142" s="603">
        <f t="shared" si="66"/>
        <v>0.67809057527539784</v>
      </c>
      <c r="AL142" s="604">
        <f t="shared" si="67"/>
        <v>0.68734491315136481</v>
      </c>
      <c r="AM142" s="601">
        <v>614</v>
      </c>
      <c r="AN142" s="602">
        <v>612</v>
      </c>
      <c r="AO142" s="602">
        <v>601</v>
      </c>
      <c r="AP142" s="602">
        <v>419</v>
      </c>
      <c r="AQ142" s="602">
        <v>373</v>
      </c>
      <c r="AR142" s="603">
        <f t="shared" si="68"/>
        <v>0.684640522875817</v>
      </c>
      <c r="AS142" s="604">
        <f t="shared" si="69"/>
        <v>0.69717138103161402</v>
      </c>
    </row>
    <row r="143" spans="1:45" s="4" customFormat="1" x14ac:dyDescent="0.25">
      <c r="A143" s="605" t="s">
        <v>382</v>
      </c>
      <c r="B143" s="606" t="s">
        <v>385</v>
      </c>
      <c r="C143" s="607" t="s">
        <v>386</v>
      </c>
      <c r="D143" s="608">
        <v>758</v>
      </c>
      <c r="E143" s="609">
        <v>758</v>
      </c>
      <c r="F143" s="609">
        <v>657</v>
      </c>
      <c r="G143" s="609">
        <v>599</v>
      </c>
      <c r="H143" s="609">
        <v>494</v>
      </c>
      <c r="I143" s="610">
        <f t="shared" si="60"/>
        <v>0.79023746701846964</v>
      </c>
      <c r="J143" s="611">
        <f t="shared" si="61"/>
        <v>0.9117199391171994</v>
      </c>
      <c r="K143" s="608">
        <v>773</v>
      </c>
      <c r="L143" s="609">
        <v>767</v>
      </c>
      <c r="M143" s="609">
        <v>658</v>
      </c>
      <c r="N143" s="609">
        <v>575</v>
      </c>
      <c r="O143" s="609">
        <v>474</v>
      </c>
      <c r="P143" s="610">
        <f t="shared" si="62"/>
        <v>0.74967405475880056</v>
      </c>
      <c r="Q143" s="611">
        <f t="shared" si="63"/>
        <v>0.87386018237082064</v>
      </c>
      <c r="R143" s="608">
        <v>834</v>
      </c>
      <c r="S143" s="609">
        <v>827</v>
      </c>
      <c r="T143" s="609">
        <v>717</v>
      </c>
      <c r="U143" s="609">
        <v>613</v>
      </c>
      <c r="V143" s="609">
        <v>487</v>
      </c>
      <c r="W143" s="610">
        <f t="shared" si="58"/>
        <v>0.74123337363966146</v>
      </c>
      <c r="X143" s="611">
        <f t="shared" si="59"/>
        <v>0.8549511854951185</v>
      </c>
      <c r="Y143" s="608">
        <v>702</v>
      </c>
      <c r="Z143" s="609">
        <v>699</v>
      </c>
      <c r="AA143" s="609">
        <v>609</v>
      </c>
      <c r="AB143" s="609">
        <v>525</v>
      </c>
      <c r="AC143" s="609">
        <v>387</v>
      </c>
      <c r="AD143" s="610">
        <f t="shared" si="64"/>
        <v>0.75107296137339052</v>
      </c>
      <c r="AE143" s="611">
        <f t="shared" si="65"/>
        <v>0.86206896551724133</v>
      </c>
      <c r="AF143" s="608">
        <v>644</v>
      </c>
      <c r="AG143" s="609">
        <v>639</v>
      </c>
      <c r="AH143" s="609">
        <v>534</v>
      </c>
      <c r="AI143" s="609">
        <v>453</v>
      </c>
      <c r="AJ143" s="609">
        <v>369</v>
      </c>
      <c r="AK143" s="610">
        <f t="shared" si="66"/>
        <v>0.70892018779342725</v>
      </c>
      <c r="AL143" s="611">
        <f t="shared" si="67"/>
        <v>0.848314606741573</v>
      </c>
      <c r="AM143" s="608">
        <v>541</v>
      </c>
      <c r="AN143" s="609">
        <v>537</v>
      </c>
      <c r="AO143" s="609">
        <v>463</v>
      </c>
      <c r="AP143" s="609">
        <v>387</v>
      </c>
      <c r="AQ143" s="609">
        <v>333</v>
      </c>
      <c r="AR143" s="610">
        <f t="shared" si="68"/>
        <v>0.72067039106145248</v>
      </c>
      <c r="AS143" s="611">
        <f t="shared" si="69"/>
        <v>0.83585313174946008</v>
      </c>
    </row>
    <row r="144" spans="1:45" s="4" customFormat="1" x14ac:dyDescent="0.25">
      <c r="A144" s="605" t="s">
        <v>382</v>
      </c>
      <c r="B144" s="606" t="s">
        <v>387</v>
      </c>
      <c r="C144" s="607" t="s">
        <v>293</v>
      </c>
      <c r="D144" s="608">
        <v>1182</v>
      </c>
      <c r="E144" s="609">
        <v>1170</v>
      </c>
      <c r="F144" s="609">
        <v>1097</v>
      </c>
      <c r="G144" s="609">
        <v>1081</v>
      </c>
      <c r="H144" s="609">
        <v>786</v>
      </c>
      <c r="I144" s="610">
        <f t="shared" si="60"/>
        <v>0.92393162393162398</v>
      </c>
      <c r="J144" s="611">
        <f t="shared" si="61"/>
        <v>0.98541476754785784</v>
      </c>
      <c r="K144" s="608">
        <v>1051</v>
      </c>
      <c r="L144" s="609">
        <v>1040</v>
      </c>
      <c r="M144" s="609">
        <v>975</v>
      </c>
      <c r="N144" s="609">
        <v>962</v>
      </c>
      <c r="O144" s="609">
        <v>720</v>
      </c>
      <c r="P144" s="610">
        <f t="shared" si="62"/>
        <v>0.92500000000000004</v>
      </c>
      <c r="Q144" s="611">
        <f t="shared" si="63"/>
        <v>0.98666666666666669</v>
      </c>
      <c r="R144" s="608">
        <v>950</v>
      </c>
      <c r="S144" s="609">
        <v>929</v>
      </c>
      <c r="T144" s="609">
        <v>845</v>
      </c>
      <c r="U144" s="609">
        <v>619</v>
      </c>
      <c r="V144" s="609">
        <v>606</v>
      </c>
      <c r="W144" s="610">
        <f t="shared" si="58"/>
        <v>0.66630785791173308</v>
      </c>
      <c r="X144" s="611">
        <f t="shared" si="59"/>
        <v>0.73254437869822486</v>
      </c>
      <c r="Y144" s="608">
        <v>920</v>
      </c>
      <c r="Z144" s="609">
        <v>904</v>
      </c>
      <c r="AA144" s="609">
        <v>614</v>
      </c>
      <c r="AB144" s="609">
        <v>591</v>
      </c>
      <c r="AC144" s="609">
        <v>570</v>
      </c>
      <c r="AD144" s="610">
        <f t="shared" si="64"/>
        <v>0.65376106194690264</v>
      </c>
      <c r="AE144" s="611">
        <f t="shared" si="65"/>
        <v>0.96254071661237783</v>
      </c>
      <c r="AF144" s="608">
        <v>922</v>
      </c>
      <c r="AG144" s="609">
        <v>902</v>
      </c>
      <c r="AH144" s="609">
        <v>605</v>
      </c>
      <c r="AI144" s="609">
        <v>579</v>
      </c>
      <c r="AJ144" s="609">
        <v>579</v>
      </c>
      <c r="AK144" s="610">
        <f t="shared" si="66"/>
        <v>0.64190687361419074</v>
      </c>
      <c r="AL144" s="611">
        <f t="shared" si="67"/>
        <v>0.95702479338842972</v>
      </c>
      <c r="AM144" s="608">
        <v>718</v>
      </c>
      <c r="AN144" s="609">
        <v>702</v>
      </c>
      <c r="AO144" s="609">
        <v>508</v>
      </c>
      <c r="AP144" s="609">
        <v>486</v>
      </c>
      <c r="AQ144" s="609">
        <v>427</v>
      </c>
      <c r="AR144" s="610">
        <f t="shared" si="68"/>
        <v>0.69230769230769229</v>
      </c>
      <c r="AS144" s="611">
        <f t="shared" si="69"/>
        <v>0.95669291338582674</v>
      </c>
    </row>
    <row r="145" spans="1:45" s="4" customFormat="1" x14ac:dyDescent="0.25">
      <c r="A145" s="605" t="s">
        <v>382</v>
      </c>
      <c r="B145" s="606" t="s">
        <v>388</v>
      </c>
      <c r="C145" s="607" t="s">
        <v>361</v>
      </c>
      <c r="D145" s="608">
        <v>1609</v>
      </c>
      <c r="E145" s="609">
        <v>1555</v>
      </c>
      <c r="F145" s="609">
        <v>1553</v>
      </c>
      <c r="G145" s="609">
        <v>1225</v>
      </c>
      <c r="H145" s="609">
        <v>989</v>
      </c>
      <c r="I145" s="610">
        <f t="shared" si="60"/>
        <v>0.78778135048231512</v>
      </c>
      <c r="J145" s="611">
        <f t="shared" si="61"/>
        <v>0.7887958789439794</v>
      </c>
      <c r="K145" s="608">
        <v>1566</v>
      </c>
      <c r="L145" s="609">
        <v>1524</v>
      </c>
      <c r="M145" s="609">
        <v>1524</v>
      </c>
      <c r="N145" s="609">
        <v>1203</v>
      </c>
      <c r="O145" s="609">
        <v>985</v>
      </c>
      <c r="P145" s="610">
        <f t="shared" si="62"/>
        <v>0.78937007874015752</v>
      </c>
      <c r="Q145" s="611">
        <f t="shared" si="63"/>
        <v>0.78937007874015752</v>
      </c>
      <c r="R145" s="608">
        <v>1559</v>
      </c>
      <c r="S145" s="609">
        <v>1482</v>
      </c>
      <c r="T145" s="609">
        <v>1482</v>
      </c>
      <c r="U145" s="609">
        <v>1161</v>
      </c>
      <c r="V145" s="609">
        <v>937</v>
      </c>
      <c r="W145" s="610">
        <f t="shared" si="58"/>
        <v>0.7834008097165992</v>
      </c>
      <c r="X145" s="611">
        <f t="shared" si="59"/>
        <v>0.7834008097165992</v>
      </c>
      <c r="Y145" s="608">
        <v>1532</v>
      </c>
      <c r="Z145" s="609">
        <v>1493</v>
      </c>
      <c r="AA145" s="609">
        <v>1485</v>
      </c>
      <c r="AB145" s="609">
        <v>1094</v>
      </c>
      <c r="AC145" s="609">
        <v>885</v>
      </c>
      <c r="AD145" s="610">
        <f t="shared" si="64"/>
        <v>0.73275284661754858</v>
      </c>
      <c r="AE145" s="611">
        <f t="shared" si="65"/>
        <v>0.73670033670033674</v>
      </c>
      <c r="AF145" s="608">
        <v>1459</v>
      </c>
      <c r="AG145" s="609">
        <v>1389</v>
      </c>
      <c r="AH145" s="609">
        <v>1380</v>
      </c>
      <c r="AI145" s="609">
        <v>1063</v>
      </c>
      <c r="AJ145" s="609">
        <v>905</v>
      </c>
      <c r="AK145" s="610">
        <f t="shared" si="66"/>
        <v>0.76529877609791219</v>
      </c>
      <c r="AL145" s="611">
        <f t="shared" si="67"/>
        <v>0.77028985507246372</v>
      </c>
      <c r="AM145" s="608">
        <v>1226</v>
      </c>
      <c r="AN145" s="609">
        <v>1174</v>
      </c>
      <c r="AO145" s="609">
        <v>1164</v>
      </c>
      <c r="AP145" s="609">
        <v>886</v>
      </c>
      <c r="AQ145" s="609">
        <v>746</v>
      </c>
      <c r="AR145" s="610">
        <f t="shared" si="68"/>
        <v>0.75468483816013632</v>
      </c>
      <c r="AS145" s="611">
        <f t="shared" si="69"/>
        <v>0.76116838487972505</v>
      </c>
    </row>
    <row r="146" spans="1:45" s="4" customFormat="1" x14ac:dyDescent="0.25">
      <c r="A146" s="605" t="s">
        <v>382</v>
      </c>
      <c r="B146" s="606" t="s">
        <v>389</v>
      </c>
      <c r="C146" s="607" t="s">
        <v>390</v>
      </c>
      <c r="D146" s="608">
        <v>1694</v>
      </c>
      <c r="E146" s="609">
        <v>1625</v>
      </c>
      <c r="F146" s="609">
        <v>1605</v>
      </c>
      <c r="G146" s="609">
        <v>1248</v>
      </c>
      <c r="H146" s="609">
        <v>1057</v>
      </c>
      <c r="I146" s="610">
        <f t="shared" si="60"/>
        <v>0.76800000000000002</v>
      </c>
      <c r="J146" s="611">
        <f t="shared" si="61"/>
        <v>0.77757009345794392</v>
      </c>
      <c r="K146" s="608">
        <v>1628</v>
      </c>
      <c r="L146" s="609">
        <v>1575</v>
      </c>
      <c r="M146" s="609">
        <v>1559</v>
      </c>
      <c r="N146" s="609">
        <v>1248</v>
      </c>
      <c r="O146" s="609">
        <v>1072</v>
      </c>
      <c r="P146" s="610">
        <f t="shared" si="62"/>
        <v>0.79238095238095241</v>
      </c>
      <c r="Q146" s="611">
        <f t="shared" si="63"/>
        <v>0.80051314945477869</v>
      </c>
      <c r="R146" s="608">
        <v>1451</v>
      </c>
      <c r="S146" s="609">
        <v>1377</v>
      </c>
      <c r="T146" s="609">
        <v>1365</v>
      </c>
      <c r="U146" s="609">
        <v>1147</v>
      </c>
      <c r="V146" s="609">
        <v>979</v>
      </c>
      <c r="W146" s="610">
        <f t="shared" si="58"/>
        <v>0.83297022512708785</v>
      </c>
      <c r="X146" s="611">
        <f t="shared" si="59"/>
        <v>0.84029304029304031</v>
      </c>
      <c r="Y146" s="608">
        <v>1602</v>
      </c>
      <c r="Z146" s="609">
        <v>1527</v>
      </c>
      <c r="AA146" s="609">
        <v>1505</v>
      </c>
      <c r="AB146" s="609">
        <v>1357</v>
      </c>
      <c r="AC146" s="609">
        <v>1163</v>
      </c>
      <c r="AD146" s="610">
        <f t="shared" si="64"/>
        <v>0.88867059593975117</v>
      </c>
      <c r="AE146" s="611">
        <f t="shared" si="65"/>
        <v>0.90166112956810629</v>
      </c>
      <c r="AF146" s="608">
        <v>1420</v>
      </c>
      <c r="AG146" s="609">
        <v>1365</v>
      </c>
      <c r="AH146" s="609">
        <v>1355</v>
      </c>
      <c r="AI146" s="609">
        <v>1192</v>
      </c>
      <c r="AJ146" s="609">
        <v>1019</v>
      </c>
      <c r="AK146" s="610">
        <f t="shared" si="66"/>
        <v>0.87326007326007327</v>
      </c>
      <c r="AL146" s="611">
        <f t="shared" si="67"/>
        <v>0.87970479704797044</v>
      </c>
      <c r="AM146" s="608">
        <v>1132</v>
      </c>
      <c r="AN146" s="609">
        <v>1092</v>
      </c>
      <c r="AO146" s="609">
        <v>1092</v>
      </c>
      <c r="AP146" s="609">
        <v>1012</v>
      </c>
      <c r="AQ146" s="609">
        <v>874</v>
      </c>
      <c r="AR146" s="610">
        <f t="shared" si="68"/>
        <v>0.92673992673992678</v>
      </c>
      <c r="AS146" s="611">
        <f t="shared" si="69"/>
        <v>0.92673992673992678</v>
      </c>
    </row>
    <row r="147" spans="1:45" s="4" customFormat="1" x14ac:dyDescent="0.25">
      <c r="A147" s="605" t="s">
        <v>382</v>
      </c>
      <c r="B147" s="606" t="s">
        <v>391</v>
      </c>
      <c r="C147" s="607" t="s">
        <v>392</v>
      </c>
      <c r="D147" s="608">
        <v>848</v>
      </c>
      <c r="E147" s="609">
        <v>829</v>
      </c>
      <c r="F147" s="609">
        <v>825</v>
      </c>
      <c r="G147" s="609">
        <v>803</v>
      </c>
      <c r="H147" s="609">
        <v>665</v>
      </c>
      <c r="I147" s="610">
        <f t="shared" si="60"/>
        <v>0.96863691194209889</v>
      </c>
      <c r="J147" s="611">
        <f t="shared" si="61"/>
        <v>0.97333333333333338</v>
      </c>
      <c r="K147" s="608">
        <v>990</v>
      </c>
      <c r="L147" s="609">
        <v>961</v>
      </c>
      <c r="M147" s="609">
        <v>957</v>
      </c>
      <c r="N147" s="609">
        <v>931</v>
      </c>
      <c r="O147" s="609">
        <v>797</v>
      </c>
      <c r="P147" s="610">
        <f t="shared" si="62"/>
        <v>0.96878251821019767</v>
      </c>
      <c r="Q147" s="611">
        <f t="shared" si="63"/>
        <v>0.97283176593521425</v>
      </c>
      <c r="R147" s="608">
        <v>913</v>
      </c>
      <c r="S147" s="609">
        <v>873</v>
      </c>
      <c r="T147" s="609">
        <v>873</v>
      </c>
      <c r="U147" s="609">
        <v>833</v>
      </c>
      <c r="V147" s="609">
        <v>689</v>
      </c>
      <c r="W147" s="610">
        <f t="shared" si="58"/>
        <v>0.95418098510882021</v>
      </c>
      <c r="X147" s="611">
        <f t="shared" si="59"/>
        <v>0.95418098510882021</v>
      </c>
      <c r="Y147" s="608">
        <v>1298</v>
      </c>
      <c r="Z147" s="609">
        <v>1243</v>
      </c>
      <c r="AA147" s="609">
        <v>1241</v>
      </c>
      <c r="AB147" s="609">
        <v>832</v>
      </c>
      <c r="AC147" s="609">
        <v>717</v>
      </c>
      <c r="AD147" s="610">
        <f t="shared" si="64"/>
        <v>0.66934835076428001</v>
      </c>
      <c r="AE147" s="611">
        <f t="shared" si="65"/>
        <v>0.67042707493956488</v>
      </c>
      <c r="AF147" s="608">
        <v>1024</v>
      </c>
      <c r="AG147" s="609">
        <v>991</v>
      </c>
      <c r="AH147" s="609">
        <v>990</v>
      </c>
      <c r="AI147" s="609">
        <v>769</v>
      </c>
      <c r="AJ147" s="609">
        <v>678</v>
      </c>
      <c r="AK147" s="610">
        <f t="shared" si="66"/>
        <v>0.77598385469223008</v>
      </c>
      <c r="AL147" s="611">
        <f t="shared" si="67"/>
        <v>0.77676767676767677</v>
      </c>
      <c r="AM147" s="608">
        <v>693</v>
      </c>
      <c r="AN147" s="609">
        <v>672</v>
      </c>
      <c r="AO147" s="609">
        <v>672</v>
      </c>
      <c r="AP147" s="609">
        <v>602</v>
      </c>
      <c r="AQ147" s="609">
        <v>541</v>
      </c>
      <c r="AR147" s="610">
        <f t="shared" si="68"/>
        <v>0.89583333333333337</v>
      </c>
      <c r="AS147" s="611">
        <f t="shared" si="69"/>
        <v>0.89583333333333337</v>
      </c>
    </row>
    <row r="148" spans="1:45" s="4" customFormat="1" x14ac:dyDescent="0.25">
      <c r="A148" s="661" t="s">
        <v>382</v>
      </c>
      <c r="B148" s="630" t="s">
        <v>393</v>
      </c>
      <c r="C148" s="631" t="s">
        <v>199</v>
      </c>
      <c r="D148" s="608">
        <v>4195</v>
      </c>
      <c r="E148" s="609">
        <v>3980</v>
      </c>
      <c r="F148" s="609">
        <v>3980</v>
      </c>
      <c r="G148" s="609">
        <v>3017</v>
      </c>
      <c r="H148" s="609">
        <v>2127</v>
      </c>
      <c r="I148" s="610">
        <f t="shared" si="60"/>
        <v>0.75804020100502512</v>
      </c>
      <c r="J148" s="611">
        <f t="shared" si="61"/>
        <v>0.75804020100502512</v>
      </c>
      <c r="K148" s="608">
        <v>4158</v>
      </c>
      <c r="L148" s="609">
        <v>3916</v>
      </c>
      <c r="M148" s="609">
        <v>3916</v>
      </c>
      <c r="N148" s="609">
        <v>2449</v>
      </c>
      <c r="O148" s="609">
        <v>1545</v>
      </c>
      <c r="P148" s="610">
        <f t="shared" si="62"/>
        <v>0.62538304392236976</v>
      </c>
      <c r="Q148" s="611">
        <f t="shared" si="63"/>
        <v>0.62538304392236976</v>
      </c>
      <c r="R148" s="608">
        <v>3808</v>
      </c>
      <c r="S148" s="609">
        <v>3568</v>
      </c>
      <c r="T148" s="609">
        <v>3568</v>
      </c>
      <c r="U148" s="609">
        <v>1743</v>
      </c>
      <c r="V148" s="609">
        <v>1627</v>
      </c>
      <c r="W148" s="610">
        <f t="shared" si="58"/>
        <v>0.48850896860986548</v>
      </c>
      <c r="X148" s="611">
        <f t="shared" si="59"/>
        <v>0.48850896860986548</v>
      </c>
      <c r="Y148" s="608">
        <v>3208</v>
      </c>
      <c r="Z148" s="609">
        <v>3091</v>
      </c>
      <c r="AA148" s="609">
        <v>3091</v>
      </c>
      <c r="AB148" s="609">
        <v>1690</v>
      </c>
      <c r="AC148" s="609">
        <v>1559</v>
      </c>
      <c r="AD148" s="610">
        <f t="shared" si="64"/>
        <v>0.54674862504043997</v>
      </c>
      <c r="AE148" s="611">
        <f t="shared" si="65"/>
        <v>0.54674862504043997</v>
      </c>
      <c r="AF148" s="608">
        <v>2386</v>
      </c>
      <c r="AG148" s="609">
        <v>2342</v>
      </c>
      <c r="AH148" s="609">
        <v>2342</v>
      </c>
      <c r="AI148" s="609">
        <v>1872</v>
      </c>
      <c r="AJ148" s="609">
        <v>1173</v>
      </c>
      <c r="AK148" s="610">
        <f t="shared" si="66"/>
        <v>0.79931682322801023</v>
      </c>
      <c r="AL148" s="611">
        <f t="shared" si="67"/>
        <v>0.79931682322801023</v>
      </c>
      <c r="AM148" s="608">
        <v>2077</v>
      </c>
      <c r="AN148" s="609">
        <v>2027</v>
      </c>
      <c r="AO148" s="609">
        <v>1876</v>
      </c>
      <c r="AP148" s="609">
        <v>1363</v>
      </c>
      <c r="AQ148" s="609">
        <v>1218</v>
      </c>
      <c r="AR148" s="610">
        <f t="shared" si="68"/>
        <v>0.6724222989639862</v>
      </c>
      <c r="AS148" s="611">
        <f t="shared" si="69"/>
        <v>0.72654584221748397</v>
      </c>
    </row>
    <row r="149" spans="1:45" s="4" customFormat="1" x14ac:dyDescent="0.25">
      <c r="A149" s="614" t="s">
        <v>382</v>
      </c>
      <c r="B149" s="615" t="s">
        <v>394</v>
      </c>
      <c r="C149" s="616" t="s">
        <v>203</v>
      </c>
      <c r="D149" s="691">
        <v>76</v>
      </c>
      <c r="E149" s="692">
        <v>74</v>
      </c>
      <c r="F149" s="692">
        <v>68</v>
      </c>
      <c r="G149" s="692">
        <v>61</v>
      </c>
      <c r="H149" s="692">
        <v>45</v>
      </c>
      <c r="I149" s="693">
        <f t="shared" si="60"/>
        <v>0.82432432432432434</v>
      </c>
      <c r="J149" s="694">
        <f t="shared" si="61"/>
        <v>0.8970588235294118</v>
      </c>
      <c r="K149" s="691">
        <v>72</v>
      </c>
      <c r="L149" s="692">
        <v>69</v>
      </c>
      <c r="M149" s="692">
        <v>57</v>
      </c>
      <c r="N149" s="692">
        <v>53</v>
      </c>
      <c r="O149" s="692">
        <v>34</v>
      </c>
      <c r="P149" s="693">
        <f t="shared" si="62"/>
        <v>0.76811594202898548</v>
      </c>
      <c r="Q149" s="694">
        <f t="shared" si="63"/>
        <v>0.92982456140350878</v>
      </c>
      <c r="R149" s="691">
        <v>66</v>
      </c>
      <c r="S149" s="692">
        <v>64</v>
      </c>
      <c r="T149" s="692">
        <v>64</v>
      </c>
      <c r="U149" s="692">
        <v>47</v>
      </c>
      <c r="V149" s="692">
        <v>37</v>
      </c>
      <c r="W149" s="693">
        <f t="shared" si="58"/>
        <v>0.734375</v>
      </c>
      <c r="X149" s="694">
        <f t="shared" si="59"/>
        <v>0.734375</v>
      </c>
      <c r="Y149" s="691">
        <v>68</v>
      </c>
      <c r="Z149" s="692">
        <v>66</v>
      </c>
      <c r="AA149" s="692">
        <v>58</v>
      </c>
      <c r="AB149" s="692">
        <v>41</v>
      </c>
      <c r="AC149" s="692">
        <v>37</v>
      </c>
      <c r="AD149" s="693">
        <f t="shared" si="64"/>
        <v>0.62121212121212122</v>
      </c>
      <c r="AE149" s="694">
        <f t="shared" si="65"/>
        <v>0.7068965517241379</v>
      </c>
      <c r="AF149" s="691">
        <v>95</v>
      </c>
      <c r="AG149" s="692">
        <v>90</v>
      </c>
      <c r="AH149" s="692">
        <v>70</v>
      </c>
      <c r="AI149" s="692">
        <v>55</v>
      </c>
      <c r="AJ149" s="692">
        <v>43</v>
      </c>
      <c r="AK149" s="693">
        <f t="shared" si="66"/>
        <v>0.61111111111111116</v>
      </c>
      <c r="AL149" s="694">
        <f t="shared" si="67"/>
        <v>0.7857142857142857</v>
      </c>
      <c r="AM149" s="691">
        <v>94</v>
      </c>
      <c r="AN149" s="692">
        <v>88</v>
      </c>
      <c r="AO149" s="692">
        <v>73</v>
      </c>
      <c r="AP149" s="692">
        <v>52</v>
      </c>
      <c r="AQ149" s="692">
        <v>39</v>
      </c>
      <c r="AR149" s="693">
        <f t="shared" si="68"/>
        <v>0.59090909090909094</v>
      </c>
      <c r="AS149" s="694">
        <f t="shared" si="69"/>
        <v>0.71232876712328763</v>
      </c>
    </row>
    <row r="150" spans="1:45" s="4" customFormat="1" x14ac:dyDescent="0.25">
      <c r="A150" s="655" t="s">
        <v>395</v>
      </c>
      <c r="B150" s="591" t="s">
        <v>396</v>
      </c>
      <c r="C150" s="657"/>
      <c r="D150" s="662">
        <v>10684</v>
      </c>
      <c r="E150" s="663">
        <v>9012</v>
      </c>
      <c r="F150" s="663">
        <v>7987</v>
      </c>
      <c r="G150" s="663">
        <v>4708</v>
      </c>
      <c r="H150" s="664">
        <v>3714</v>
      </c>
      <c r="I150" s="665">
        <f t="shared" si="60"/>
        <v>0.52241455836662232</v>
      </c>
      <c r="J150" s="666">
        <f t="shared" si="61"/>
        <v>0.58945786903718544</v>
      </c>
      <c r="K150" s="662">
        <v>10993</v>
      </c>
      <c r="L150" s="663">
        <v>9250</v>
      </c>
      <c r="M150" s="663">
        <v>8324</v>
      </c>
      <c r="N150" s="663">
        <v>4360</v>
      </c>
      <c r="O150" s="664">
        <v>3417</v>
      </c>
      <c r="P150" s="665">
        <f t="shared" si="62"/>
        <v>0.47135135135135137</v>
      </c>
      <c r="Q150" s="666">
        <f t="shared" si="63"/>
        <v>0.52378664103796246</v>
      </c>
      <c r="R150" s="662">
        <v>9206</v>
      </c>
      <c r="S150" s="663">
        <v>7649</v>
      </c>
      <c r="T150" s="663">
        <v>6965</v>
      </c>
      <c r="U150" s="663">
        <v>3740</v>
      </c>
      <c r="V150" s="664">
        <v>3413</v>
      </c>
      <c r="W150" s="665">
        <f t="shared" si="58"/>
        <v>0.48895280428814225</v>
      </c>
      <c r="X150" s="666">
        <f t="shared" si="59"/>
        <v>0.53697056712132085</v>
      </c>
      <c r="Y150" s="662">
        <v>8812</v>
      </c>
      <c r="Z150" s="663">
        <v>7296</v>
      </c>
      <c r="AA150" s="663">
        <v>6702</v>
      </c>
      <c r="AB150" s="663">
        <v>3701</v>
      </c>
      <c r="AC150" s="664">
        <v>3244</v>
      </c>
      <c r="AD150" s="665">
        <f t="shared" si="64"/>
        <v>0.5072642543859649</v>
      </c>
      <c r="AE150" s="666">
        <f t="shared" si="65"/>
        <v>0.55222321695016408</v>
      </c>
      <c r="AF150" s="662">
        <v>8602</v>
      </c>
      <c r="AG150" s="663">
        <v>6942</v>
      </c>
      <c r="AH150" s="663">
        <v>6555</v>
      </c>
      <c r="AI150" s="663">
        <v>3620</v>
      </c>
      <c r="AJ150" s="664">
        <v>3093</v>
      </c>
      <c r="AK150" s="665">
        <f t="shared" si="66"/>
        <v>0.52146355517142029</v>
      </c>
      <c r="AL150" s="666">
        <f t="shared" si="67"/>
        <v>0.55225019069412662</v>
      </c>
      <c r="AM150" s="662">
        <v>7536</v>
      </c>
      <c r="AN150" s="663">
        <v>6108</v>
      </c>
      <c r="AO150" s="663">
        <v>5803</v>
      </c>
      <c r="AP150" s="663">
        <v>3369</v>
      </c>
      <c r="AQ150" s="664">
        <v>2946</v>
      </c>
      <c r="AR150" s="665">
        <f t="shared" si="68"/>
        <v>0.55157170923379173</v>
      </c>
      <c r="AS150" s="666">
        <f t="shared" si="69"/>
        <v>0.58056177839048773</v>
      </c>
    </row>
    <row r="151" spans="1:45" s="4" customFormat="1" x14ac:dyDescent="0.25">
      <c r="A151" s="658" t="s">
        <v>395</v>
      </c>
      <c r="B151" s="599" t="s">
        <v>397</v>
      </c>
      <c r="C151" s="660" t="s">
        <v>398</v>
      </c>
      <c r="D151" s="601">
        <v>1757</v>
      </c>
      <c r="E151" s="602">
        <v>1714</v>
      </c>
      <c r="F151" s="602">
        <v>1391</v>
      </c>
      <c r="G151" s="602">
        <v>1369</v>
      </c>
      <c r="H151" s="602">
        <v>1038</v>
      </c>
      <c r="I151" s="603">
        <f t="shared" si="60"/>
        <v>0.79871645274212366</v>
      </c>
      <c r="J151" s="604">
        <f t="shared" si="61"/>
        <v>0.98418404025880657</v>
      </c>
      <c r="K151" s="601">
        <v>1212</v>
      </c>
      <c r="L151" s="602">
        <v>1200</v>
      </c>
      <c r="M151" s="602">
        <v>1000</v>
      </c>
      <c r="N151" s="602">
        <v>884</v>
      </c>
      <c r="O151" s="602">
        <v>640</v>
      </c>
      <c r="P151" s="603">
        <f t="shared" si="62"/>
        <v>0.73666666666666669</v>
      </c>
      <c r="Q151" s="604">
        <f t="shared" si="63"/>
        <v>0.88400000000000001</v>
      </c>
      <c r="R151" s="601">
        <v>838</v>
      </c>
      <c r="S151" s="602">
        <v>832</v>
      </c>
      <c r="T151" s="602">
        <v>832</v>
      </c>
      <c r="U151" s="602">
        <v>601</v>
      </c>
      <c r="V151" s="602">
        <v>440</v>
      </c>
      <c r="W151" s="603">
        <f t="shared" si="58"/>
        <v>0.72235576923076927</v>
      </c>
      <c r="X151" s="604">
        <f t="shared" si="59"/>
        <v>0.72235576923076927</v>
      </c>
      <c r="Y151" s="601">
        <v>992</v>
      </c>
      <c r="Z151" s="602">
        <v>964</v>
      </c>
      <c r="AA151" s="602">
        <v>964</v>
      </c>
      <c r="AB151" s="602">
        <v>800</v>
      </c>
      <c r="AC151" s="602">
        <v>628</v>
      </c>
      <c r="AD151" s="603">
        <f t="shared" si="64"/>
        <v>0.82987551867219922</v>
      </c>
      <c r="AE151" s="604">
        <f t="shared" si="65"/>
        <v>0.82987551867219922</v>
      </c>
      <c r="AF151" s="601">
        <v>1028</v>
      </c>
      <c r="AG151" s="602">
        <v>1001</v>
      </c>
      <c r="AH151" s="602">
        <v>1001</v>
      </c>
      <c r="AI151" s="602">
        <v>845</v>
      </c>
      <c r="AJ151" s="602">
        <v>651</v>
      </c>
      <c r="AK151" s="603">
        <f t="shared" si="66"/>
        <v>0.8441558441558441</v>
      </c>
      <c r="AL151" s="604">
        <f t="shared" si="67"/>
        <v>0.8441558441558441</v>
      </c>
      <c r="AM151" s="601">
        <v>1064</v>
      </c>
      <c r="AN151" s="602">
        <v>1035</v>
      </c>
      <c r="AO151" s="602">
        <v>1035</v>
      </c>
      <c r="AP151" s="602">
        <v>920</v>
      </c>
      <c r="AQ151" s="602">
        <v>751</v>
      </c>
      <c r="AR151" s="603">
        <f t="shared" si="68"/>
        <v>0.88888888888888884</v>
      </c>
      <c r="AS151" s="604">
        <f t="shared" si="69"/>
        <v>0.88888888888888884</v>
      </c>
    </row>
    <row r="152" spans="1:45" s="4" customFormat="1" x14ac:dyDescent="0.25">
      <c r="A152" s="605" t="s">
        <v>395</v>
      </c>
      <c r="B152" s="606" t="s">
        <v>399</v>
      </c>
      <c r="C152" s="607" t="s">
        <v>400</v>
      </c>
      <c r="D152" s="608">
        <v>3174</v>
      </c>
      <c r="E152" s="609">
        <v>2692</v>
      </c>
      <c r="F152" s="609">
        <v>2475</v>
      </c>
      <c r="G152" s="609">
        <v>1203</v>
      </c>
      <c r="H152" s="609">
        <v>809</v>
      </c>
      <c r="I152" s="610">
        <f t="shared" si="60"/>
        <v>0.44687964338781577</v>
      </c>
      <c r="J152" s="611">
        <f t="shared" si="61"/>
        <v>0.48606060606060608</v>
      </c>
      <c r="K152" s="608">
        <v>2721</v>
      </c>
      <c r="L152" s="609">
        <v>2361</v>
      </c>
      <c r="M152" s="609">
        <v>2134</v>
      </c>
      <c r="N152" s="609">
        <v>1189</v>
      </c>
      <c r="O152" s="609">
        <v>822</v>
      </c>
      <c r="P152" s="610">
        <f t="shared" si="62"/>
        <v>0.5036001694197374</v>
      </c>
      <c r="Q152" s="611">
        <f t="shared" si="63"/>
        <v>0.55716963448922208</v>
      </c>
      <c r="R152" s="608">
        <v>2437</v>
      </c>
      <c r="S152" s="609">
        <v>2056</v>
      </c>
      <c r="T152" s="609">
        <v>1855</v>
      </c>
      <c r="U152" s="609">
        <v>818</v>
      </c>
      <c r="V152" s="609">
        <v>785</v>
      </c>
      <c r="W152" s="610">
        <f t="shared" si="58"/>
        <v>0.3978599221789883</v>
      </c>
      <c r="X152" s="611">
        <f t="shared" si="59"/>
        <v>0.44097035040431265</v>
      </c>
      <c r="Y152" s="608">
        <v>2258</v>
      </c>
      <c r="Z152" s="609">
        <v>1849</v>
      </c>
      <c r="AA152" s="609">
        <v>1701</v>
      </c>
      <c r="AB152" s="609">
        <v>704</v>
      </c>
      <c r="AC152" s="609">
        <v>645</v>
      </c>
      <c r="AD152" s="610">
        <f t="shared" si="64"/>
        <v>0.38074634937804219</v>
      </c>
      <c r="AE152" s="611">
        <f t="shared" si="65"/>
        <v>0.41387419165196943</v>
      </c>
      <c r="AF152" s="608">
        <v>1797</v>
      </c>
      <c r="AG152" s="609">
        <v>1490</v>
      </c>
      <c r="AH152" s="609">
        <v>1333</v>
      </c>
      <c r="AI152" s="609">
        <v>621</v>
      </c>
      <c r="AJ152" s="609">
        <v>569</v>
      </c>
      <c r="AK152" s="610">
        <f t="shared" si="66"/>
        <v>0.41677852348993288</v>
      </c>
      <c r="AL152" s="611">
        <f t="shared" si="67"/>
        <v>0.46586646661665415</v>
      </c>
      <c r="AM152" s="608">
        <v>1490</v>
      </c>
      <c r="AN152" s="609">
        <v>1205</v>
      </c>
      <c r="AO152" s="609">
        <v>1062</v>
      </c>
      <c r="AP152" s="609">
        <v>521</v>
      </c>
      <c r="AQ152" s="609">
        <v>503</v>
      </c>
      <c r="AR152" s="610">
        <f t="shared" si="68"/>
        <v>0.43236514522821579</v>
      </c>
      <c r="AS152" s="611">
        <f t="shared" si="69"/>
        <v>0.49058380414312619</v>
      </c>
    </row>
    <row r="153" spans="1:45" s="4" customFormat="1" x14ac:dyDescent="0.25">
      <c r="A153" s="605" t="s">
        <v>395</v>
      </c>
      <c r="B153" s="606" t="s">
        <v>401</v>
      </c>
      <c r="C153" s="607" t="s">
        <v>402</v>
      </c>
      <c r="D153" s="608">
        <v>1661</v>
      </c>
      <c r="E153" s="609">
        <v>1626</v>
      </c>
      <c r="F153" s="609">
        <v>1461</v>
      </c>
      <c r="G153" s="609">
        <v>321</v>
      </c>
      <c r="H153" s="609">
        <v>260</v>
      </c>
      <c r="I153" s="610">
        <f t="shared" si="60"/>
        <v>0.19741697416974169</v>
      </c>
      <c r="J153" s="611">
        <f t="shared" si="61"/>
        <v>0.21971252566735114</v>
      </c>
      <c r="K153" s="608">
        <v>1538</v>
      </c>
      <c r="L153" s="609">
        <v>1510</v>
      </c>
      <c r="M153" s="609">
        <v>1365</v>
      </c>
      <c r="N153" s="609">
        <v>290</v>
      </c>
      <c r="O153" s="609">
        <v>231</v>
      </c>
      <c r="P153" s="610">
        <f t="shared" si="62"/>
        <v>0.19205298013245034</v>
      </c>
      <c r="Q153" s="611">
        <f t="shared" si="63"/>
        <v>0.21245421245421245</v>
      </c>
      <c r="R153" s="608">
        <v>1289</v>
      </c>
      <c r="S153" s="609">
        <v>1264</v>
      </c>
      <c r="T153" s="609">
        <v>1018</v>
      </c>
      <c r="U153" s="609">
        <v>246</v>
      </c>
      <c r="V153" s="609">
        <v>244</v>
      </c>
      <c r="W153" s="610">
        <f t="shared" si="58"/>
        <v>0.19462025316455697</v>
      </c>
      <c r="X153" s="611">
        <f t="shared" si="59"/>
        <v>0.24165029469548133</v>
      </c>
      <c r="Y153" s="608">
        <v>1181</v>
      </c>
      <c r="Z153" s="609">
        <v>1152</v>
      </c>
      <c r="AA153" s="609">
        <v>944</v>
      </c>
      <c r="AB153" s="609">
        <v>203</v>
      </c>
      <c r="AC153" s="609">
        <v>200</v>
      </c>
      <c r="AD153" s="610">
        <f t="shared" si="64"/>
        <v>0.17621527777777779</v>
      </c>
      <c r="AE153" s="611">
        <f t="shared" si="65"/>
        <v>0.21504237288135594</v>
      </c>
      <c r="AF153" s="608">
        <v>1006</v>
      </c>
      <c r="AG153" s="609">
        <v>978</v>
      </c>
      <c r="AH153" s="609">
        <v>809</v>
      </c>
      <c r="AI153" s="609">
        <v>198</v>
      </c>
      <c r="AJ153" s="609">
        <v>181</v>
      </c>
      <c r="AK153" s="610">
        <f t="shared" si="66"/>
        <v>0.20245398773006135</v>
      </c>
      <c r="AL153" s="611">
        <f t="shared" si="67"/>
        <v>0.24474660074165636</v>
      </c>
      <c r="AM153" s="608">
        <v>1075</v>
      </c>
      <c r="AN153" s="609">
        <v>1047</v>
      </c>
      <c r="AO153" s="609">
        <v>854</v>
      </c>
      <c r="AP153" s="609">
        <v>156</v>
      </c>
      <c r="AQ153" s="609">
        <v>154</v>
      </c>
      <c r="AR153" s="610">
        <f t="shared" si="68"/>
        <v>0.14899713467048711</v>
      </c>
      <c r="AS153" s="611">
        <f t="shared" si="69"/>
        <v>0.18266978922716628</v>
      </c>
    </row>
    <row r="154" spans="1:45" s="4" customFormat="1" x14ac:dyDescent="0.25">
      <c r="A154" s="661" t="s">
        <v>395</v>
      </c>
      <c r="B154" s="630" t="s">
        <v>403</v>
      </c>
      <c r="C154" s="631" t="s">
        <v>404</v>
      </c>
      <c r="D154" s="608">
        <v>933</v>
      </c>
      <c r="E154" s="609">
        <v>840</v>
      </c>
      <c r="F154" s="609">
        <v>578</v>
      </c>
      <c r="G154" s="609">
        <v>518</v>
      </c>
      <c r="H154" s="609">
        <v>438</v>
      </c>
      <c r="I154" s="610">
        <f t="shared" si="60"/>
        <v>0.6166666666666667</v>
      </c>
      <c r="J154" s="611">
        <f t="shared" si="61"/>
        <v>0.89619377162629754</v>
      </c>
      <c r="K154" s="608">
        <v>952</v>
      </c>
      <c r="L154" s="609">
        <v>886</v>
      </c>
      <c r="M154" s="609">
        <v>581</v>
      </c>
      <c r="N154" s="609">
        <v>564</v>
      </c>
      <c r="O154" s="609">
        <v>508</v>
      </c>
      <c r="P154" s="610">
        <f t="shared" si="62"/>
        <v>0.63656884875846498</v>
      </c>
      <c r="Q154" s="611">
        <f t="shared" si="63"/>
        <v>0.97074010327022375</v>
      </c>
      <c r="R154" s="608">
        <v>879</v>
      </c>
      <c r="S154" s="609">
        <v>816</v>
      </c>
      <c r="T154" s="609">
        <v>666</v>
      </c>
      <c r="U154" s="609">
        <v>502</v>
      </c>
      <c r="V154" s="609">
        <v>447</v>
      </c>
      <c r="W154" s="610">
        <f t="shared" si="58"/>
        <v>0.61519607843137258</v>
      </c>
      <c r="X154" s="611">
        <f t="shared" si="59"/>
        <v>0.75375375375375375</v>
      </c>
      <c r="Y154" s="608">
        <v>798</v>
      </c>
      <c r="Z154" s="609">
        <v>715</v>
      </c>
      <c r="AA154" s="609">
        <v>516</v>
      </c>
      <c r="AB154" s="609">
        <v>460</v>
      </c>
      <c r="AC154" s="609">
        <v>421</v>
      </c>
      <c r="AD154" s="610">
        <f t="shared" si="64"/>
        <v>0.64335664335664333</v>
      </c>
      <c r="AE154" s="611">
        <f t="shared" si="65"/>
        <v>0.89147286821705429</v>
      </c>
      <c r="AF154" s="608">
        <v>929</v>
      </c>
      <c r="AG154" s="609">
        <v>796</v>
      </c>
      <c r="AH154" s="609">
        <v>764</v>
      </c>
      <c r="AI154" s="609">
        <v>513</v>
      </c>
      <c r="AJ154" s="609">
        <v>470</v>
      </c>
      <c r="AK154" s="610">
        <f t="shared" si="66"/>
        <v>0.64447236180904521</v>
      </c>
      <c r="AL154" s="611">
        <f t="shared" si="67"/>
        <v>0.67146596858638741</v>
      </c>
      <c r="AM154" s="608">
        <v>916</v>
      </c>
      <c r="AN154" s="609">
        <v>803</v>
      </c>
      <c r="AO154" s="609">
        <v>765</v>
      </c>
      <c r="AP154" s="609">
        <v>542</v>
      </c>
      <c r="AQ154" s="609">
        <v>475</v>
      </c>
      <c r="AR154" s="610">
        <f t="shared" si="68"/>
        <v>0.6749688667496887</v>
      </c>
      <c r="AS154" s="611">
        <f t="shared" si="69"/>
        <v>0.70849673202614383</v>
      </c>
    </row>
    <row r="155" spans="1:45" s="4" customFormat="1" x14ac:dyDescent="0.25">
      <c r="A155" s="661" t="s">
        <v>395</v>
      </c>
      <c r="B155" s="630" t="s">
        <v>405</v>
      </c>
      <c r="C155" s="631" t="s">
        <v>406</v>
      </c>
      <c r="D155" s="608">
        <v>2974</v>
      </c>
      <c r="E155" s="609">
        <v>2811</v>
      </c>
      <c r="F155" s="609">
        <v>2603</v>
      </c>
      <c r="G155" s="609">
        <v>1238</v>
      </c>
      <c r="H155" s="609">
        <v>1036</v>
      </c>
      <c r="I155" s="610">
        <f t="shared" si="60"/>
        <v>0.44041266453219496</v>
      </c>
      <c r="J155" s="611">
        <f t="shared" si="61"/>
        <v>0.47560507107184019</v>
      </c>
      <c r="K155" s="608">
        <v>3135</v>
      </c>
      <c r="L155" s="609">
        <v>2857</v>
      </c>
      <c r="M155" s="609">
        <v>2670</v>
      </c>
      <c r="N155" s="609">
        <v>1263</v>
      </c>
      <c r="O155" s="609">
        <v>1026</v>
      </c>
      <c r="P155" s="610">
        <f t="shared" si="62"/>
        <v>0.44207210360518023</v>
      </c>
      <c r="Q155" s="611">
        <f t="shared" si="63"/>
        <v>0.47303370786516852</v>
      </c>
      <c r="R155" s="608">
        <v>3000</v>
      </c>
      <c r="S155" s="609">
        <v>2715</v>
      </c>
      <c r="T155" s="609">
        <v>2516</v>
      </c>
      <c r="U155" s="609">
        <v>1177</v>
      </c>
      <c r="V155" s="609">
        <v>1119</v>
      </c>
      <c r="W155" s="610">
        <f t="shared" si="58"/>
        <v>0.43351749539594842</v>
      </c>
      <c r="X155" s="611">
        <f t="shared" si="59"/>
        <v>0.46780604133545312</v>
      </c>
      <c r="Y155" s="608">
        <v>2815</v>
      </c>
      <c r="Z155" s="609">
        <v>2510</v>
      </c>
      <c r="AA155" s="609">
        <v>2395</v>
      </c>
      <c r="AB155" s="609">
        <v>1011</v>
      </c>
      <c r="AC155" s="609">
        <v>924</v>
      </c>
      <c r="AD155" s="610">
        <f t="shared" si="64"/>
        <v>0.40278884462151393</v>
      </c>
      <c r="AE155" s="611">
        <f t="shared" si="65"/>
        <v>0.42212943632567851</v>
      </c>
      <c r="AF155" s="608">
        <v>2896</v>
      </c>
      <c r="AG155" s="609">
        <v>2539</v>
      </c>
      <c r="AH155" s="609">
        <v>2446</v>
      </c>
      <c r="AI155" s="609">
        <v>943</v>
      </c>
      <c r="AJ155" s="609">
        <v>845</v>
      </c>
      <c r="AK155" s="610">
        <f t="shared" si="66"/>
        <v>0.37140606538007087</v>
      </c>
      <c r="AL155" s="611">
        <f t="shared" si="67"/>
        <v>0.38552739165985284</v>
      </c>
      <c r="AM155" s="608">
        <v>2273</v>
      </c>
      <c r="AN155" s="609">
        <v>1910</v>
      </c>
      <c r="AO155" s="609">
        <v>1910</v>
      </c>
      <c r="AP155" s="609">
        <v>750</v>
      </c>
      <c r="AQ155" s="609">
        <v>690</v>
      </c>
      <c r="AR155" s="610">
        <f t="shared" si="68"/>
        <v>0.39267015706806285</v>
      </c>
      <c r="AS155" s="611">
        <f t="shared" si="69"/>
        <v>0.39267015706806285</v>
      </c>
    </row>
    <row r="156" spans="1:45" s="4" customFormat="1" x14ac:dyDescent="0.25">
      <c r="A156" s="661" t="s">
        <v>395</v>
      </c>
      <c r="B156" s="695" t="s">
        <v>407</v>
      </c>
      <c r="C156" s="631" t="s">
        <v>408</v>
      </c>
      <c r="D156" s="632">
        <v>185</v>
      </c>
      <c r="E156" s="633">
        <v>180</v>
      </c>
      <c r="F156" s="633">
        <v>171</v>
      </c>
      <c r="G156" s="633">
        <v>171</v>
      </c>
      <c r="H156" s="633">
        <v>156</v>
      </c>
      <c r="I156" s="634">
        <f t="shared" si="60"/>
        <v>0.95</v>
      </c>
      <c r="J156" s="635">
        <f t="shared" si="61"/>
        <v>1</v>
      </c>
      <c r="K156" s="632">
        <v>1435</v>
      </c>
      <c r="L156" s="633">
        <v>1405</v>
      </c>
      <c r="M156" s="633">
        <v>1405</v>
      </c>
      <c r="N156" s="633">
        <v>294</v>
      </c>
      <c r="O156" s="633">
        <v>209</v>
      </c>
      <c r="P156" s="634">
        <f t="shared" si="62"/>
        <v>0.20925266903914591</v>
      </c>
      <c r="Q156" s="635">
        <f t="shared" si="63"/>
        <v>0.20925266903914591</v>
      </c>
      <c r="R156" s="632">
        <v>763</v>
      </c>
      <c r="S156" s="633">
        <v>650</v>
      </c>
      <c r="T156" s="633">
        <v>650</v>
      </c>
      <c r="U156" s="633">
        <v>496</v>
      </c>
      <c r="V156" s="633">
        <v>418</v>
      </c>
      <c r="W156" s="634">
        <f t="shared" si="58"/>
        <v>0.7630769230769231</v>
      </c>
      <c r="X156" s="635">
        <f t="shared" si="59"/>
        <v>0.7630769230769231</v>
      </c>
      <c r="Y156" s="632">
        <v>768</v>
      </c>
      <c r="Z156" s="633">
        <v>696</v>
      </c>
      <c r="AA156" s="633">
        <v>696</v>
      </c>
      <c r="AB156" s="633">
        <v>652</v>
      </c>
      <c r="AC156" s="633">
        <v>456</v>
      </c>
      <c r="AD156" s="634">
        <f t="shared" si="64"/>
        <v>0.93678160919540232</v>
      </c>
      <c r="AE156" s="635">
        <f t="shared" si="65"/>
        <v>0.93678160919540232</v>
      </c>
      <c r="AF156" s="632">
        <v>946</v>
      </c>
      <c r="AG156" s="633">
        <v>771</v>
      </c>
      <c r="AH156" s="633">
        <v>771</v>
      </c>
      <c r="AI156" s="633">
        <v>620</v>
      </c>
      <c r="AJ156" s="633">
        <v>404</v>
      </c>
      <c r="AK156" s="634">
        <f t="shared" si="66"/>
        <v>0.80415045395590146</v>
      </c>
      <c r="AL156" s="635">
        <f t="shared" si="67"/>
        <v>0.80415045395590146</v>
      </c>
      <c r="AM156" s="632">
        <v>718</v>
      </c>
      <c r="AN156" s="633">
        <v>626</v>
      </c>
      <c r="AO156" s="633">
        <v>626</v>
      </c>
      <c r="AP156" s="633">
        <v>558</v>
      </c>
      <c r="AQ156" s="633">
        <v>397</v>
      </c>
      <c r="AR156" s="634">
        <f t="shared" si="68"/>
        <v>0.89137380191693294</v>
      </c>
      <c r="AS156" s="635">
        <f t="shared" si="69"/>
        <v>0.89137380191693294</v>
      </c>
    </row>
    <row r="157" spans="1:45" s="4" customFormat="1" x14ac:dyDescent="0.25">
      <c r="A157" s="614" t="s">
        <v>395</v>
      </c>
      <c r="B157" s="615" t="s">
        <v>409</v>
      </c>
      <c r="C157" s="616" t="s">
        <v>203</v>
      </c>
      <c r="D157" s="617" t="s">
        <v>21</v>
      </c>
      <c r="E157" s="676" t="s">
        <v>21</v>
      </c>
      <c r="F157" s="676" t="s">
        <v>21</v>
      </c>
      <c r="G157" s="676" t="s">
        <v>21</v>
      </c>
      <c r="H157" s="676" t="s">
        <v>21</v>
      </c>
      <c r="I157" s="677" t="s">
        <v>69</v>
      </c>
      <c r="J157" s="678" t="s">
        <v>69</v>
      </c>
      <c r="K157" s="617" t="s">
        <v>69</v>
      </c>
      <c r="L157" s="676" t="s">
        <v>69</v>
      </c>
      <c r="M157" s="676" t="s">
        <v>69</v>
      </c>
      <c r="N157" s="676" t="s">
        <v>69</v>
      </c>
      <c r="O157" s="676" t="s">
        <v>69</v>
      </c>
      <c r="P157" s="677" t="s">
        <v>69</v>
      </c>
      <c r="Q157" s="678" t="s">
        <v>69</v>
      </c>
      <c r="R157" s="617" t="s">
        <v>69</v>
      </c>
      <c r="S157" s="676" t="s">
        <v>69</v>
      </c>
      <c r="T157" s="676" t="s">
        <v>69</v>
      </c>
      <c r="U157" s="676" t="s">
        <v>69</v>
      </c>
      <c r="V157" s="676" t="s">
        <v>69</v>
      </c>
      <c r="W157" s="677" t="s">
        <v>69</v>
      </c>
      <c r="X157" s="678" t="s">
        <v>69</v>
      </c>
      <c r="Y157" s="617" t="s">
        <v>69</v>
      </c>
      <c r="Z157" s="676" t="s">
        <v>69</v>
      </c>
      <c r="AA157" s="676" t="s">
        <v>69</v>
      </c>
      <c r="AB157" s="676" t="s">
        <v>69</v>
      </c>
      <c r="AC157" s="676" t="s">
        <v>69</v>
      </c>
      <c r="AD157" s="677" t="s">
        <v>69</v>
      </c>
      <c r="AE157" s="678" t="s">
        <v>69</v>
      </c>
      <c r="AF157" s="617" t="s">
        <v>69</v>
      </c>
      <c r="AG157" s="618" t="s">
        <v>69</v>
      </c>
      <c r="AH157" s="618" t="s">
        <v>69</v>
      </c>
      <c r="AI157" s="618" t="s">
        <v>69</v>
      </c>
      <c r="AJ157" s="618" t="s">
        <v>69</v>
      </c>
      <c r="AK157" s="619" t="s">
        <v>69</v>
      </c>
      <c r="AL157" s="620" t="s">
        <v>69</v>
      </c>
      <c r="AM157" s="617" t="s">
        <v>69</v>
      </c>
      <c r="AN157" s="618" t="s">
        <v>69</v>
      </c>
      <c r="AO157" s="618" t="s">
        <v>69</v>
      </c>
      <c r="AP157" s="618" t="s">
        <v>69</v>
      </c>
      <c r="AQ157" s="618" t="s">
        <v>69</v>
      </c>
      <c r="AR157" s="619" t="s">
        <v>69</v>
      </c>
      <c r="AS157" s="620" t="s">
        <v>69</v>
      </c>
    </row>
    <row r="158" spans="1:45" s="4" customFormat="1" x14ac:dyDescent="0.25">
      <c r="A158" s="655" t="s">
        <v>410</v>
      </c>
      <c r="B158" s="591" t="s">
        <v>411</v>
      </c>
      <c r="C158" s="657"/>
      <c r="D158" s="679">
        <v>13486</v>
      </c>
      <c r="E158" s="663">
        <v>9213</v>
      </c>
      <c r="F158" s="663">
        <v>7956</v>
      </c>
      <c r="G158" s="663">
        <v>3910</v>
      </c>
      <c r="H158" s="664">
        <v>3485</v>
      </c>
      <c r="I158" s="665">
        <f t="shared" si="60"/>
        <v>0.42440030391837619</v>
      </c>
      <c r="J158" s="666">
        <f t="shared" si="61"/>
        <v>0.49145299145299143</v>
      </c>
      <c r="K158" s="679">
        <v>13522</v>
      </c>
      <c r="L158" s="663">
        <v>9173</v>
      </c>
      <c r="M158" s="663">
        <v>8008</v>
      </c>
      <c r="N158" s="663">
        <v>4137</v>
      </c>
      <c r="O158" s="664">
        <v>3782</v>
      </c>
      <c r="P158" s="665">
        <f t="shared" ref="P158:P170" si="70">N158/L158</f>
        <v>0.45099749264144773</v>
      </c>
      <c r="Q158" s="666">
        <f t="shared" ref="Q158:Q170" si="71">N158/M158</f>
        <v>0.51660839160839156</v>
      </c>
      <c r="R158" s="679">
        <v>13334</v>
      </c>
      <c r="S158" s="663">
        <v>9148</v>
      </c>
      <c r="T158" s="663">
        <v>7706</v>
      </c>
      <c r="U158" s="663">
        <v>3855</v>
      </c>
      <c r="V158" s="664">
        <v>3490</v>
      </c>
      <c r="W158" s="665">
        <f t="shared" si="58"/>
        <v>0.4214035854831657</v>
      </c>
      <c r="X158" s="666">
        <f t="shared" si="59"/>
        <v>0.50025953802232026</v>
      </c>
      <c r="Y158" s="679">
        <v>12148</v>
      </c>
      <c r="Z158" s="663">
        <v>8654</v>
      </c>
      <c r="AA158" s="663">
        <v>7447</v>
      </c>
      <c r="AB158" s="663">
        <v>3559</v>
      </c>
      <c r="AC158" s="664">
        <v>3145</v>
      </c>
      <c r="AD158" s="665">
        <f t="shared" ref="AD158:AD170" si="72">AB158/Z158</f>
        <v>0.41125491102380402</v>
      </c>
      <c r="AE158" s="666">
        <f t="shared" ref="AE158:AE170" si="73">AB158/AA158</f>
        <v>0.47791056801396536</v>
      </c>
      <c r="AF158" s="679">
        <v>10486</v>
      </c>
      <c r="AG158" s="663">
        <v>7573</v>
      </c>
      <c r="AH158" s="663">
        <v>6248</v>
      </c>
      <c r="AI158" s="663">
        <v>3275</v>
      </c>
      <c r="AJ158" s="664">
        <v>2930</v>
      </c>
      <c r="AK158" s="665">
        <f t="shared" ref="AK158:AK170" si="74">AI158/AG158</f>
        <v>0.43245741449887759</v>
      </c>
      <c r="AL158" s="666">
        <f t="shared" ref="AL158:AL170" si="75">AI158/AH158</f>
        <v>0.52416773367477598</v>
      </c>
      <c r="AM158" s="679">
        <v>8518</v>
      </c>
      <c r="AN158" s="663">
        <v>6232</v>
      </c>
      <c r="AO158" s="663">
        <v>5149</v>
      </c>
      <c r="AP158" s="663">
        <v>2881</v>
      </c>
      <c r="AQ158" s="664">
        <v>2584</v>
      </c>
      <c r="AR158" s="665">
        <f t="shared" ref="AR158:AR170" si="76">AP158/AN158</f>
        <v>0.4622913992297818</v>
      </c>
      <c r="AS158" s="666">
        <f t="shared" ref="AS158:AS170" si="77">AP158/AO158</f>
        <v>0.55952612157700521</v>
      </c>
    </row>
    <row r="159" spans="1:45" s="4" customFormat="1" x14ac:dyDescent="0.25">
      <c r="A159" s="658" t="s">
        <v>410</v>
      </c>
      <c r="B159" s="599" t="s">
        <v>412</v>
      </c>
      <c r="C159" s="660" t="s">
        <v>413</v>
      </c>
      <c r="D159" s="601">
        <v>2043</v>
      </c>
      <c r="E159" s="602">
        <v>2042</v>
      </c>
      <c r="F159" s="602">
        <v>1746</v>
      </c>
      <c r="G159" s="602">
        <v>860</v>
      </c>
      <c r="H159" s="602">
        <v>551</v>
      </c>
      <c r="I159" s="603">
        <f t="shared" si="60"/>
        <v>0.42115572967678744</v>
      </c>
      <c r="J159" s="604">
        <f t="shared" si="61"/>
        <v>0.4925544100801833</v>
      </c>
      <c r="K159" s="601">
        <v>2049</v>
      </c>
      <c r="L159" s="602">
        <v>2049</v>
      </c>
      <c r="M159" s="602">
        <v>1721</v>
      </c>
      <c r="N159" s="602">
        <v>834</v>
      </c>
      <c r="O159" s="602">
        <v>834</v>
      </c>
      <c r="P159" s="603">
        <f t="shared" si="70"/>
        <v>0.40702781844802344</v>
      </c>
      <c r="Q159" s="604">
        <f t="shared" si="71"/>
        <v>0.48460197559558399</v>
      </c>
      <c r="R159" s="601">
        <v>2094</v>
      </c>
      <c r="S159" s="602">
        <v>2094</v>
      </c>
      <c r="T159" s="602">
        <v>1774</v>
      </c>
      <c r="U159" s="602">
        <v>529</v>
      </c>
      <c r="V159" s="602">
        <v>520</v>
      </c>
      <c r="W159" s="603">
        <f t="shared" si="58"/>
        <v>0.25262655205348616</v>
      </c>
      <c r="X159" s="604">
        <f t="shared" si="59"/>
        <v>0.29819616685456596</v>
      </c>
      <c r="Y159" s="601">
        <v>1961</v>
      </c>
      <c r="Z159" s="602">
        <v>1961</v>
      </c>
      <c r="AA159" s="602">
        <v>1715</v>
      </c>
      <c r="AB159" s="602">
        <v>386</v>
      </c>
      <c r="AC159" s="602">
        <v>366</v>
      </c>
      <c r="AD159" s="603">
        <f t="shared" si="72"/>
        <v>0.196838347781744</v>
      </c>
      <c r="AE159" s="604">
        <f t="shared" si="73"/>
        <v>0.2250728862973761</v>
      </c>
      <c r="AF159" s="601">
        <v>1736</v>
      </c>
      <c r="AG159" s="602">
        <v>1736</v>
      </c>
      <c r="AH159" s="602">
        <v>1487</v>
      </c>
      <c r="AI159" s="602">
        <v>423</v>
      </c>
      <c r="AJ159" s="602">
        <v>412</v>
      </c>
      <c r="AK159" s="603">
        <f t="shared" si="74"/>
        <v>0.2436635944700461</v>
      </c>
      <c r="AL159" s="604">
        <f t="shared" si="75"/>
        <v>0.28446536650975118</v>
      </c>
      <c r="AM159" s="601">
        <v>1365</v>
      </c>
      <c r="AN159" s="602">
        <v>1364</v>
      </c>
      <c r="AO159" s="602">
        <v>1099</v>
      </c>
      <c r="AP159" s="602">
        <v>339</v>
      </c>
      <c r="AQ159" s="602">
        <v>334</v>
      </c>
      <c r="AR159" s="603">
        <f t="shared" si="76"/>
        <v>0.24853372434017595</v>
      </c>
      <c r="AS159" s="604">
        <f t="shared" si="77"/>
        <v>0.30846223839854414</v>
      </c>
    </row>
    <row r="160" spans="1:45" s="4" customFormat="1" x14ac:dyDescent="0.25">
      <c r="A160" s="605" t="s">
        <v>410</v>
      </c>
      <c r="B160" s="606" t="s">
        <v>414</v>
      </c>
      <c r="C160" s="607" t="s">
        <v>415</v>
      </c>
      <c r="D160" s="608">
        <v>2420</v>
      </c>
      <c r="E160" s="609">
        <v>2420</v>
      </c>
      <c r="F160" s="609">
        <v>1982</v>
      </c>
      <c r="G160" s="609">
        <v>919</v>
      </c>
      <c r="H160" s="609">
        <v>730</v>
      </c>
      <c r="I160" s="610">
        <f t="shared" si="60"/>
        <v>0.3797520661157025</v>
      </c>
      <c r="J160" s="611">
        <f t="shared" si="61"/>
        <v>0.46367305751765892</v>
      </c>
      <c r="K160" s="608">
        <v>2329</v>
      </c>
      <c r="L160" s="609">
        <v>2328</v>
      </c>
      <c r="M160" s="609">
        <v>1776</v>
      </c>
      <c r="N160" s="609">
        <v>1011</v>
      </c>
      <c r="O160" s="609">
        <v>801</v>
      </c>
      <c r="P160" s="610">
        <f t="shared" si="70"/>
        <v>0.43427835051546393</v>
      </c>
      <c r="Q160" s="611">
        <f t="shared" si="71"/>
        <v>0.5692567567567568</v>
      </c>
      <c r="R160" s="608">
        <v>2468</v>
      </c>
      <c r="S160" s="609">
        <v>2467</v>
      </c>
      <c r="T160" s="609">
        <v>1850</v>
      </c>
      <c r="U160" s="609">
        <v>977</v>
      </c>
      <c r="V160" s="609">
        <v>795</v>
      </c>
      <c r="W160" s="610">
        <f t="shared" si="58"/>
        <v>0.39602756384272397</v>
      </c>
      <c r="X160" s="611">
        <f t="shared" si="59"/>
        <v>0.52810810810810815</v>
      </c>
      <c r="Y160" s="608">
        <v>2296</v>
      </c>
      <c r="Z160" s="609">
        <v>2296</v>
      </c>
      <c r="AA160" s="609">
        <v>1864</v>
      </c>
      <c r="AB160" s="609">
        <v>880</v>
      </c>
      <c r="AC160" s="609">
        <v>737</v>
      </c>
      <c r="AD160" s="610">
        <f t="shared" si="72"/>
        <v>0.38327526132404183</v>
      </c>
      <c r="AE160" s="611">
        <f t="shared" si="73"/>
        <v>0.47210300429184548</v>
      </c>
      <c r="AF160" s="608">
        <v>2084</v>
      </c>
      <c r="AG160" s="609">
        <v>2077</v>
      </c>
      <c r="AH160" s="609">
        <v>1641</v>
      </c>
      <c r="AI160" s="609">
        <v>739</v>
      </c>
      <c r="AJ160" s="609">
        <v>620</v>
      </c>
      <c r="AK160" s="610">
        <f t="shared" si="74"/>
        <v>0.35580163697640826</v>
      </c>
      <c r="AL160" s="611">
        <f t="shared" si="75"/>
        <v>0.45033516148689823</v>
      </c>
      <c r="AM160" s="608">
        <v>1896</v>
      </c>
      <c r="AN160" s="609">
        <v>1889</v>
      </c>
      <c r="AO160" s="609">
        <v>1460</v>
      </c>
      <c r="AP160" s="609">
        <v>674</v>
      </c>
      <c r="AQ160" s="609">
        <v>533</v>
      </c>
      <c r="AR160" s="610">
        <f t="shared" si="76"/>
        <v>0.35680254102699843</v>
      </c>
      <c r="AS160" s="611">
        <f t="shared" si="77"/>
        <v>0.46164383561643835</v>
      </c>
    </row>
    <row r="161" spans="1:45" s="4" customFormat="1" x14ac:dyDescent="0.25">
      <c r="A161" s="605" t="s">
        <v>410</v>
      </c>
      <c r="B161" s="606" t="s">
        <v>416</v>
      </c>
      <c r="C161" s="607" t="s">
        <v>417</v>
      </c>
      <c r="D161" s="608">
        <v>3346</v>
      </c>
      <c r="E161" s="609">
        <v>3257</v>
      </c>
      <c r="F161" s="609">
        <v>2357</v>
      </c>
      <c r="G161" s="609">
        <v>788</v>
      </c>
      <c r="H161" s="609">
        <v>493</v>
      </c>
      <c r="I161" s="610">
        <f t="shared" si="60"/>
        <v>0.24194043598403439</v>
      </c>
      <c r="J161" s="611">
        <f t="shared" si="61"/>
        <v>0.3343232923207467</v>
      </c>
      <c r="K161" s="608">
        <v>3205</v>
      </c>
      <c r="L161" s="609">
        <v>3117</v>
      </c>
      <c r="M161" s="609">
        <v>2522</v>
      </c>
      <c r="N161" s="609">
        <v>810</v>
      </c>
      <c r="O161" s="609">
        <v>492</v>
      </c>
      <c r="P161" s="610">
        <f t="shared" si="70"/>
        <v>0.25986525505293551</v>
      </c>
      <c r="Q161" s="611">
        <f t="shared" si="71"/>
        <v>0.32117367168913563</v>
      </c>
      <c r="R161" s="608">
        <v>3314</v>
      </c>
      <c r="S161" s="609">
        <v>3223</v>
      </c>
      <c r="T161" s="609">
        <v>2412</v>
      </c>
      <c r="U161" s="609">
        <v>732</v>
      </c>
      <c r="V161" s="609">
        <v>483</v>
      </c>
      <c r="W161" s="610">
        <f t="shared" si="58"/>
        <v>0.22711759230530562</v>
      </c>
      <c r="X161" s="611">
        <f t="shared" si="59"/>
        <v>0.30348258706467662</v>
      </c>
      <c r="Y161" s="608">
        <v>3049</v>
      </c>
      <c r="Z161" s="609">
        <v>2973</v>
      </c>
      <c r="AA161" s="609">
        <v>2284</v>
      </c>
      <c r="AB161" s="609">
        <v>663</v>
      </c>
      <c r="AC161" s="609">
        <v>415</v>
      </c>
      <c r="AD161" s="610">
        <f t="shared" si="72"/>
        <v>0.22300706357214933</v>
      </c>
      <c r="AE161" s="611">
        <f t="shared" si="73"/>
        <v>0.29028021015761823</v>
      </c>
      <c r="AF161" s="608">
        <v>2440</v>
      </c>
      <c r="AG161" s="609">
        <v>2394</v>
      </c>
      <c r="AH161" s="609">
        <v>1890</v>
      </c>
      <c r="AI161" s="609">
        <v>614</v>
      </c>
      <c r="AJ161" s="609">
        <v>449</v>
      </c>
      <c r="AK161" s="610">
        <f t="shared" si="74"/>
        <v>0.25647451963241436</v>
      </c>
      <c r="AL161" s="611">
        <f t="shared" si="75"/>
        <v>0.32486772486772486</v>
      </c>
      <c r="AM161" s="608">
        <v>1800</v>
      </c>
      <c r="AN161" s="609">
        <v>1771</v>
      </c>
      <c r="AO161" s="609">
        <v>1257</v>
      </c>
      <c r="AP161" s="609">
        <v>630</v>
      </c>
      <c r="AQ161" s="609">
        <v>451</v>
      </c>
      <c r="AR161" s="610">
        <f t="shared" si="76"/>
        <v>0.35573122529644269</v>
      </c>
      <c r="AS161" s="611">
        <f t="shared" si="77"/>
        <v>0.50119331742243434</v>
      </c>
    </row>
    <row r="162" spans="1:45" s="4" customFormat="1" x14ac:dyDescent="0.25">
      <c r="A162" s="605" t="s">
        <v>410</v>
      </c>
      <c r="B162" s="606" t="s">
        <v>418</v>
      </c>
      <c r="C162" s="607" t="s">
        <v>419</v>
      </c>
      <c r="D162" s="608">
        <v>1812</v>
      </c>
      <c r="E162" s="609">
        <v>1708</v>
      </c>
      <c r="F162" s="609">
        <v>1401</v>
      </c>
      <c r="G162" s="609">
        <v>1020</v>
      </c>
      <c r="H162" s="609">
        <v>881</v>
      </c>
      <c r="I162" s="610">
        <f t="shared" si="60"/>
        <v>0.59718969555035128</v>
      </c>
      <c r="J162" s="611">
        <f t="shared" si="61"/>
        <v>0.72805139186295498</v>
      </c>
      <c r="K162" s="608">
        <v>1827</v>
      </c>
      <c r="L162" s="609">
        <v>1719</v>
      </c>
      <c r="M162" s="609">
        <v>1396</v>
      </c>
      <c r="N162" s="609">
        <v>985</v>
      </c>
      <c r="O162" s="609">
        <v>918</v>
      </c>
      <c r="P162" s="610">
        <f t="shared" si="70"/>
        <v>0.57300756253635832</v>
      </c>
      <c r="Q162" s="611">
        <f t="shared" si="71"/>
        <v>0.70558739255014324</v>
      </c>
      <c r="R162" s="608">
        <v>2021</v>
      </c>
      <c r="S162" s="609">
        <v>1870</v>
      </c>
      <c r="T162" s="609">
        <v>1476</v>
      </c>
      <c r="U162" s="609">
        <v>847</v>
      </c>
      <c r="V162" s="609">
        <v>785</v>
      </c>
      <c r="W162" s="610">
        <f t="shared" si="58"/>
        <v>0.45294117647058824</v>
      </c>
      <c r="X162" s="611">
        <f t="shared" si="59"/>
        <v>0.57384823848238486</v>
      </c>
      <c r="Y162" s="608">
        <v>1948</v>
      </c>
      <c r="Z162" s="609">
        <v>1830</v>
      </c>
      <c r="AA162" s="609">
        <v>1425</v>
      </c>
      <c r="AB162" s="609">
        <v>859</v>
      </c>
      <c r="AC162" s="609">
        <v>774</v>
      </c>
      <c r="AD162" s="610">
        <f t="shared" si="72"/>
        <v>0.46939890710382515</v>
      </c>
      <c r="AE162" s="611">
        <f t="shared" si="73"/>
        <v>0.60280701754385968</v>
      </c>
      <c r="AF162" s="608">
        <v>1843</v>
      </c>
      <c r="AG162" s="609">
        <v>1710</v>
      </c>
      <c r="AH162" s="609">
        <v>1382</v>
      </c>
      <c r="AI162" s="609">
        <v>734</v>
      </c>
      <c r="AJ162" s="609">
        <v>633</v>
      </c>
      <c r="AK162" s="610">
        <f t="shared" si="74"/>
        <v>0.42923976608187137</v>
      </c>
      <c r="AL162" s="611">
        <f t="shared" si="75"/>
        <v>0.53111432706222861</v>
      </c>
      <c r="AM162" s="608">
        <v>1429</v>
      </c>
      <c r="AN162" s="609">
        <v>1330</v>
      </c>
      <c r="AO162" s="609">
        <v>1019</v>
      </c>
      <c r="AP162" s="609">
        <v>530</v>
      </c>
      <c r="AQ162" s="609">
        <v>523</v>
      </c>
      <c r="AR162" s="610">
        <f t="shared" si="76"/>
        <v>0.39849624060150374</v>
      </c>
      <c r="AS162" s="611">
        <f t="shared" si="77"/>
        <v>0.52011776251226693</v>
      </c>
    </row>
    <row r="163" spans="1:45" s="4" customFormat="1" x14ac:dyDescent="0.25">
      <c r="A163" s="605" t="s">
        <v>410</v>
      </c>
      <c r="B163" s="606" t="s">
        <v>420</v>
      </c>
      <c r="C163" s="607" t="s">
        <v>421</v>
      </c>
      <c r="D163" s="608">
        <v>3001</v>
      </c>
      <c r="E163" s="609">
        <v>2999</v>
      </c>
      <c r="F163" s="609">
        <v>2999</v>
      </c>
      <c r="G163" s="609">
        <v>659</v>
      </c>
      <c r="H163" s="609">
        <v>659</v>
      </c>
      <c r="I163" s="610">
        <f t="shared" si="60"/>
        <v>0.21973991330443482</v>
      </c>
      <c r="J163" s="611">
        <f t="shared" si="61"/>
        <v>0.21973991330443482</v>
      </c>
      <c r="K163" s="608">
        <v>3094</v>
      </c>
      <c r="L163" s="609">
        <v>3093</v>
      </c>
      <c r="M163" s="609">
        <v>3093</v>
      </c>
      <c r="N163" s="609">
        <v>732</v>
      </c>
      <c r="O163" s="609">
        <v>732</v>
      </c>
      <c r="P163" s="610">
        <f t="shared" si="70"/>
        <v>0.23666343355965083</v>
      </c>
      <c r="Q163" s="611">
        <f t="shared" si="71"/>
        <v>0.23666343355965083</v>
      </c>
      <c r="R163" s="608">
        <v>2505</v>
      </c>
      <c r="S163" s="609">
        <v>2471</v>
      </c>
      <c r="T163" s="609">
        <v>2471</v>
      </c>
      <c r="U163" s="609">
        <v>810</v>
      </c>
      <c r="V163" s="609">
        <v>810</v>
      </c>
      <c r="W163" s="610">
        <f t="shared" si="58"/>
        <v>0.32780250910562525</v>
      </c>
      <c r="X163" s="611">
        <f t="shared" si="59"/>
        <v>0.32780250910562525</v>
      </c>
      <c r="Y163" s="608">
        <v>2067</v>
      </c>
      <c r="Z163" s="609">
        <v>2041</v>
      </c>
      <c r="AA163" s="609">
        <v>2041</v>
      </c>
      <c r="AB163" s="609">
        <v>616</v>
      </c>
      <c r="AC163" s="609">
        <v>616</v>
      </c>
      <c r="AD163" s="610">
        <f t="shared" si="72"/>
        <v>0.30181283684468396</v>
      </c>
      <c r="AE163" s="611">
        <f t="shared" si="73"/>
        <v>0.30181283684468396</v>
      </c>
      <c r="AF163" s="608">
        <v>1652</v>
      </c>
      <c r="AG163" s="609">
        <v>1629</v>
      </c>
      <c r="AH163" s="609">
        <v>1141</v>
      </c>
      <c r="AI163" s="609">
        <v>619</v>
      </c>
      <c r="AJ163" s="609">
        <v>618</v>
      </c>
      <c r="AK163" s="610">
        <f t="shared" si="74"/>
        <v>0.37998772252915897</v>
      </c>
      <c r="AL163" s="611">
        <f t="shared" si="75"/>
        <v>0.54250657318141982</v>
      </c>
      <c r="AM163" s="608">
        <v>1393</v>
      </c>
      <c r="AN163" s="609">
        <v>1362</v>
      </c>
      <c r="AO163" s="609">
        <v>1362</v>
      </c>
      <c r="AP163" s="609">
        <v>529</v>
      </c>
      <c r="AQ163" s="609">
        <v>529</v>
      </c>
      <c r="AR163" s="610">
        <f t="shared" si="76"/>
        <v>0.38839941262848754</v>
      </c>
      <c r="AS163" s="611">
        <f t="shared" si="77"/>
        <v>0.38839941262848754</v>
      </c>
    </row>
    <row r="164" spans="1:45" s="4" customFormat="1" x14ac:dyDescent="0.25">
      <c r="A164" s="614" t="s">
        <v>410</v>
      </c>
      <c r="B164" s="615" t="s">
        <v>422</v>
      </c>
      <c r="C164" s="636" t="s">
        <v>423</v>
      </c>
      <c r="D164" s="617">
        <v>864</v>
      </c>
      <c r="E164" s="618">
        <v>864</v>
      </c>
      <c r="F164" s="618">
        <v>536</v>
      </c>
      <c r="G164" s="618">
        <v>416</v>
      </c>
      <c r="H164" s="618">
        <v>281</v>
      </c>
      <c r="I164" s="619">
        <f t="shared" si="60"/>
        <v>0.48148148148148145</v>
      </c>
      <c r="J164" s="620">
        <f t="shared" si="61"/>
        <v>0.77611940298507465</v>
      </c>
      <c r="K164" s="617">
        <v>1018</v>
      </c>
      <c r="L164" s="618">
        <v>1012</v>
      </c>
      <c r="M164" s="618">
        <v>732</v>
      </c>
      <c r="N164" s="618">
        <v>571</v>
      </c>
      <c r="O164" s="618">
        <v>316</v>
      </c>
      <c r="P164" s="619">
        <f t="shared" si="70"/>
        <v>0.56422924901185767</v>
      </c>
      <c r="Q164" s="620">
        <f t="shared" si="71"/>
        <v>0.7800546448087432</v>
      </c>
      <c r="R164" s="617">
        <v>932</v>
      </c>
      <c r="S164" s="618">
        <v>918</v>
      </c>
      <c r="T164" s="618">
        <v>688</v>
      </c>
      <c r="U164" s="618">
        <v>587</v>
      </c>
      <c r="V164" s="618">
        <v>316</v>
      </c>
      <c r="W164" s="619">
        <f t="shared" si="58"/>
        <v>0.63943355119825707</v>
      </c>
      <c r="X164" s="620">
        <f t="shared" si="59"/>
        <v>0.85319767441860461</v>
      </c>
      <c r="Y164" s="617">
        <v>827</v>
      </c>
      <c r="Z164" s="618">
        <v>815</v>
      </c>
      <c r="AA164" s="618">
        <v>686</v>
      </c>
      <c r="AB164" s="618">
        <v>552</v>
      </c>
      <c r="AC164" s="618">
        <v>287</v>
      </c>
      <c r="AD164" s="619">
        <f t="shared" si="72"/>
        <v>0.67730061349693249</v>
      </c>
      <c r="AE164" s="620">
        <f t="shared" si="73"/>
        <v>0.80466472303206993</v>
      </c>
      <c r="AF164" s="617">
        <v>731</v>
      </c>
      <c r="AG164" s="618">
        <v>723</v>
      </c>
      <c r="AH164" s="618">
        <v>581</v>
      </c>
      <c r="AI164" s="618">
        <v>494</v>
      </c>
      <c r="AJ164" s="618">
        <v>261</v>
      </c>
      <c r="AK164" s="619">
        <f t="shared" si="74"/>
        <v>0.68326417704011067</v>
      </c>
      <c r="AL164" s="620">
        <f t="shared" si="75"/>
        <v>0.85025817555938032</v>
      </c>
      <c r="AM164" s="617">
        <v>635</v>
      </c>
      <c r="AN164" s="618">
        <v>623</v>
      </c>
      <c r="AO164" s="618">
        <v>490</v>
      </c>
      <c r="AP164" s="618">
        <v>450</v>
      </c>
      <c r="AQ164" s="618">
        <v>245</v>
      </c>
      <c r="AR164" s="619">
        <f t="shared" si="76"/>
        <v>0.7223113964686998</v>
      </c>
      <c r="AS164" s="620">
        <f t="shared" si="77"/>
        <v>0.91836734693877553</v>
      </c>
    </row>
    <row r="165" spans="1:45" s="4" customFormat="1" x14ac:dyDescent="0.25">
      <c r="A165" s="655" t="s">
        <v>424</v>
      </c>
      <c r="B165" s="591" t="s">
        <v>425</v>
      </c>
      <c r="C165" s="657"/>
      <c r="D165" s="662">
        <v>13672</v>
      </c>
      <c r="E165" s="663">
        <v>10275</v>
      </c>
      <c r="F165" s="663">
        <v>8309</v>
      </c>
      <c r="G165" s="663">
        <v>6695</v>
      </c>
      <c r="H165" s="664">
        <v>5546</v>
      </c>
      <c r="I165" s="665">
        <f t="shared" si="60"/>
        <v>0.65158150851581509</v>
      </c>
      <c r="J165" s="666">
        <f t="shared" si="61"/>
        <v>0.80575279817065837</v>
      </c>
      <c r="K165" s="662">
        <v>14116</v>
      </c>
      <c r="L165" s="663">
        <v>10889</v>
      </c>
      <c r="M165" s="663">
        <v>8748</v>
      </c>
      <c r="N165" s="663">
        <v>6781</v>
      </c>
      <c r="O165" s="664">
        <v>5760</v>
      </c>
      <c r="P165" s="665">
        <f t="shared" si="70"/>
        <v>0.62273854348425017</v>
      </c>
      <c r="Q165" s="666">
        <f t="shared" si="71"/>
        <v>0.775148605395519</v>
      </c>
      <c r="R165" s="662">
        <v>13866</v>
      </c>
      <c r="S165" s="663">
        <v>10642</v>
      </c>
      <c r="T165" s="663">
        <v>9190</v>
      </c>
      <c r="U165" s="663">
        <v>7313</v>
      </c>
      <c r="V165" s="664">
        <v>6010</v>
      </c>
      <c r="W165" s="665">
        <f t="shared" si="58"/>
        <v>0.68718286036459308</v>
      </c>
      <c r="X165" s="666">
        <f t="shared" si="59"/>
        <v>0.79575625680087048</v>
      </c>
      <c r="Y165" s="662">
        <v>15754</v>
      </c>
      <c r="Z165" s="663">
        <v>12191</v>
      </c>
      <c r="AA165" s="663">
        <v>10286</v>
      </c>
      <c r="AB165" s="663">
        <v>8278</v>
      </c>
      <c r="AC165" s="664">
        <v>6785</v>
      </c>
      <c r="AD165" s="665">
        <f t="shared" si="72"/>
        <v>0.67902551062259042</v>
      </c>
      <c r="AE165" s="666">
        <f t="shared" si="73"/>
        <v>0.80478320046665375</v>
      </c>
      <c r="AF165" s="662">
        <v>16024</v>
      </c>
      <c r="AG165" s="663">
        <v>12312</v>
      </c>
      <c r="AH165" s="663">
        <v>9970</v>
      </c>
      <c r="AI165" s="663">
        <v>7564</v>
      </c>
      <c r="AJ165" s="664">
        <v>6061</v>
      </c>
      <c r="AK165" s="665">
        <f t="shared" si="74"/>
        <v>0.61435997400909681</v>
      </c>
      <c r="AL165" s="666">
        <f t="shared" si="75"/>
        <v>0.75867602808425272</v>
      </c>
      <c r="AM165" s="662">
        <v>14824</v>
      </c>
      <c r="AN165" s="663">
        <v>11489</v>
      </c>
      <c r="AO165" s="663">
        <v>9163</v>
      </c>
      <c r="AP165" s="663">
        <v>6894</v>
      </c>
      <c r="AQ165" s="664">
        <v>5379</v>
      </c>
      <c r="AR165" s="665">
        <f t="shared" si="76"/>
        <v>0.60005222386630686</v>
      </c>
      <c r="AS165" s="666">
        <f t="shared" si="77"/>
        <v>0.75237367674342459</v>
      </c>
    </row>
    <row r="166" spans="1:45" s="4" customFormat="1" x14ac:dyDescent="0.25">
      <c r="A166" s="658" t="s">
        <v>424</v>
      </c>
      <c r="B166" s="599" t="s">
        <v>426</v>
      </c>
      <c r="C166" s="660" t="s">
        <v>427</v>
      </c>
      <c r="D166" s="601">
        <v>6773</v>
      </c>
      <c r="E166" s="602">
        <v>4994</v>
      </c>
      <c r="F166" s="602">
        <v>3725</v>
      </c>
      <c r="G166" s="602">
        <v>2297</v>
      </c>
      <c r="H166" s="602">
        <v>1786</v>
      </c>
      <c r="I166" s="603">
        <f t="shared" si="60"/>
        <v>0.45995194233079695</v>
      </c>
      <c r="J166" s="604">
        <f t="shared" si="61"/>
        <v>0.61664429530201337</v>
      </c>
      <c r="K166" s="601">
        <v>6181</v>
      </c>
      <c r="L166" s="602">
        <v>4861</v>
      </c>
      <c r="M166" s="602">
        <v>3752</v>
      </c>
      <c r="N166" s="602">
        <v>2464</v>
      </c>
      <c r="O166" s="602">
        <v>1888</v>
      </c>
      <c r="P166" s="603">
        <f t="shared" si="70"/>
        <v>0.50689158609339646</v>
      </c>
      <c r="Q166" s="604">
        <f t="shared" si="71"/>
        <v>0.65671641791044777</v>
      </c>
      <c r="R166" s="601">
        <v>6042</v>
      </c>
      <c r="S166" s="602">
        <v>4809</v>
      </c>
      <c r="T166" s="602">
        <v>4081</v>
      </c>
      <c r="U166" s="602">
        <v>2782</v>
      </c>
      <c r="V166" s="602">
        <v>2073</v>
      </c>
      <c r="W166" s="603">
        <f t="shared" si="58"/>
        <v>0.57849864836764398</v>
      </c>
      <c r="X166" s="604">
        <f t="shared" si="59"/>
        <v>0.6816956628277383</v>
      </c>
      <c r="Y166" s="601">
        <v>6500</v>
      </c>
      <c r="Z166" s="602">
        <v>5157</v>
      </c>
      <c r="AA166" s="602">
        <v>4127</v>
      </c>
      <c r="AB166" s="602">
        <v>2701</v>
      </c>
      <c r="AC166" s="602">
        <v>2086</v>
      </c>
      <c r="AD166" s="603">
        <f t="shared" si="72"/>
        <v>0.52375412061275939</v>
      </c>
      <c r="AE166" s="604">
        <f t="shared" si="73"/>
        <v>0.65447055972861645</v>
      </c>
      <c r="AF166" s="601">
        <v>7194</v>
      </c>
      <c r="AG166" s="602">
        <v>5638</v>
      </c>
      <c r="AH166" s="602">
        <v>4281</v>
      </c>
      <c r="AI166" s="602">
        <v>2674</v>
      </c>
      <c r="AJ166" s="602">
        <v>2152</v>
      </c>
      <c r="AK166" s="603">
        <f t="shared" si="74"/>
        <v>0.47428166016317841</v>
      </c>
      <c r="AL166" s="604">
        <f t="shared" si="75"/>
        <v>0.62462041579070315</v>
      </c>
      <c r="AM166" s="601">
        <v>5998</v>
      </c>
      <c r="AN166" s="602">
        <v>4847</v>
      </c>
      <c r="AO166" s="602">
        <v>3635</v>
      </c>
      <c r="AP166" s="602">
        <v>2278</v>
      </c>
      <c r="AQ166" s="602">
        <v>1672</v>
      </c>
      <c r="AR166" s="603">
        <f t="shared" si="76"/>
        <v>0.46998143181349289</v>
      </c>
      <c r="AS166" s="604">
        <f t="shared" si="77"/>
        <v>0.62668500687757911</v>
      </c>
    </row>
    <row r="167" spans="1:45" s="4" customFormat="1" x14ac:dyDescent="0.25">
      <c r="A167" s="605" t="s">
        <v>424</v>
      </c>
      <c r="B167" s="606" t="s">
        <v>428</v>
      </c>
      <c r="C167" s="607" t="s">
        <v>429</v>
      </c>
      <c r="D167" s="608">
        <v>2616</v>
      </c>
      <c r="E167" s="609">
        <v>2034</v>
      </c>
      <c r="F167" s="609">
        <v>1782</v>
      </c>
      <c r="G167" s="609">
        <v>1497</v>
      </c>
      <c r="H167" s="609">
        <v>1257</v>
      </c>
      <c r="I167" s="610">
        <f t="shared" si="60"/>
        <v>0.7359882005899705</v>
      </c>
      <c r="J167" s="611">
        <f t="shared" si="61"/>
        <v>0.84006734006734007</v>
      </c>
      <c r="K167" s="608">
        <v>3372</v>
      </c>
      <c r="L167" s="609">
        <v>2576</v>
      </c>
      <c r="M167" s="609">
        <v>2136</v>
      </c>
      <c r="N167" s="609">
        <v>1556</v>
      </c>
      <c r="O167" s="609">
        <v>1317</v>
      </c>
      <c r="P167" s="610">
        <f t="shared" si="70"/>
        <v>0.60403726708074534</v>
      </c>
      <c r="Q167" s="611">
        <f t="shared" si="71"/>
        <v>0.72846441947565543</v>
      </c>
      <c r="R167" s="608">
        <v>3273</v>
      </c>
      <c r="S167" s="609">
        <v>2428</v>
      </c>
      <c r="T167" s="609">
        <v>1986</v>
      </c>
      <c r="U167" s="609">
        <v>1485</v>
      </c>
      <c r="V167" s="609">
        <v>1248</v>
      </c>
      <c r="W167" s="610">
        <f t="shared" si="58"/>
        <v>0.61161449752883035</v>
      </c>
      <c r="X167" s="611">
        <f t="shared" si="59"/>
        <v>0.74773413897280971</v>
      </c>
      <c r="Y167" s="608">
        <v>3088</v>
      </c>
      <c r="Z167" s="609">
        <v>2367</v>
      </c>
      <c r="AA167" s="609">
        <v>1878</v>
      </c>
      <c r="AB167" s="609">
        <v>1555</v>
      </c>
      <c r="AC167" s="609">
        <v>1284</v>
      </c>
      <c r="AD167" s="610">
        <f t="shared" si="72"/>
        <v>0.65694972539079</v>
      </c>
      <c r="AE167" s="611">
        <f t="shared" si="73"/>
        <v>0.82800851970181044</v>
      </c>
      <c r="AF167" s="608">
        <v>2964</v>
      </c>
      <c r="AG167" s="609">
        <v>2339</v>
      </c>
      <c r="AH167" s="609">
        <v>1772</v>
      </c>
      <c r="AI167" s="609">
        <v>1465</v>
      </c>
      <c r="AJ167" s="609">
        <v>1205</v>
      </c>
      <c r="AK167" s="610">
        <f t="shared" si="74"/>
        <v>0.62633604104318086</v>
      </c>
      <c r="AL167" s="611">
        <f t="shared" si="75"/>
        <v>0.82674943566591419</v>
      </c>
      <c r="AM167" s="608">
        <v>3089</v>
      </c>
      <c r="AN167" s="609">
        <v>2391</v>
      </c>
      <c r="AO167" s="609">
        <v>1892</v>
      </c>
      <c r="AP167" s="609">
        <v>1498</v>
      </c>
      <c r="AQ167" s="609">
        <v>1222</v>
      </c>
      <c r="AR167" s="610">
        <f t="shared" si="76"/>
        <v>0.62651610204935171</v>
      </c>
      <c r="AS167" s="611">
        <f t="shared" si="77"/>
        <v>0.79175475687103591</v>
      </c>
    </row>
    <row r="168" spans="1:45" s="4" customFormat="1" x14ac:dyDescent="0.25">
      <c r="A168" s="605" t="s">
        <v>424</v>
      </c>
      <c r="B168" s="606" t="s">
        <v>430</v>
      </c>
      <c r="C168" s="607" t="s">
        <v>431</v>
      </c>
      <c r="D168" s="608">
        <v>1258</v>
      </c>
      <c r="E168" s="609">
        <v>1193</v>
      </c>
      <c r="F168" s="609">
        <v>923</v>
      </c>
      <c r="G168" s="609">
        <v>798</v>
      </c>
      <c r="H168" s="609">
        <v>640</v>
      </c>
      <c r="I168" s="610">
        <f t="shared" si="60"/>
        <v>0.66890192791282477</v>
      </c>
      <c r="J168" s="611">
        <f t="shared" si="61"/>
        <v>0.86457204767063922</v>
      </c>
      <c r="K168" s="608">
        <v>1193</v>
      </c>
      <c r="L168" s="609">
        <v>1137</v>
      </c>
      <c r="M168" s="609">
        <v>852</v>
      </c>
      <c r="N168" s="609">
        <v>735</v>
      </c>
      <c r="O168" s="609">
        <v>601</v>
      </c>
      <c r="P168" s="610">
        <f t="shared" si="70"/>
        <v>0.64643799472295516</v>
      </c>
      <c r="Q168" s="611">
        <f t="shared" si="71"/>
        <v>0.86267605633802813</v>
      </c>
      <c r="R168" s="608">
        <v>1157</v>
      </c>
      <c r="S168" s="609">
        <v>1100</v>
      </c>
      <c r="T168" s="609">
        <v>907</v>
      </c>
      <c r="U168" s="609">
        <v>796</v>
      </c>
      <c r="V168" s="609">
        <v>650</v>
      </c>
      <c r="W168" s="610">
        <f t="shared" si="58"/>
        <v>0.72363636363636363</v>
      </c>
      <c r="X168" s="611">
        <f t="shared" si="59"/>
        <v>0.87761852260198459</v>
      </c>
      <c r="Y168" s="608">
        <v>1935</v>
      </c>
      <c r="Z168" s="609">
        <v>1829</v>
      </c>
      <c r="AA168" s="609">
        <v>1689</v>
      </c>
      <c r="AB168" s="609">
        <v>1488</v>
      </c>
      <c r="AC168" s="609">
        <v>1056</v>
      </c>
      <c r="AD168" s="610">
        <f t="shared" si="72"/>
        <v>0.81355932203389836</v>
      </c>
      <c r="AE168" s="611">
        <f t="shared" si="73"/>
        <v>0.8809946714031972</v>
      </c>
      <c r="AF168" s="608">
        <v>2004</v>
      </c>
      <c r="AG168" s="609">
        <v>1897</v>
      </c>
      <c r="AH168" s="609">
        <v>1704</v>
      </c>
      <c r="AI168" s="609">
        <v>1427</v>
      </c>
      <c r="AJ168" s="609">
        <v>1006</v>
      </c>
      <c r="AK168" s="610">
        <f t="shared" si="74"/>
        <v>0.75224037954665257</v>
      </c>
      <c r="AL168" s="611">
        <f t="shared" si="75"/>
        <v>0.83744131455399062</v>
      </c>
      <c r="AM168" s="608">
        <v>1816</v>
      </c>
      <c r="AN168" s="609">
        <v>1687</v>
      </c>
      <c r="AO168" s="609">
        <v>1327</v>
      </c>
      <c r="AP168" s="609">
        <v>1143</v>
      </c>
      <c r="AQ168" s="609">
        <v>832</v>
      </c>
      <c r="AR168" s="610">
        <f t="shared" si="76"/>
        <v>0.67753408417308836</v>
      </c>
      <c r="AS168" s="611">
        <f t="shared" si="77"/>
        <v>0.86134137151469481</v>
      </c>
    </row>
    <row r="169" spans="1:45" s="4" customFormat="1" x14ac:dyDescent="0.25">
      <c r="A169" s="605" t="s">
        <v>424</v>
      </c>
      <c r="B169" s="606">
        <v>41320</v>
      </c>
      <c r="C169" s="607" t="s">
        <v>432</v>
      </c>
      <c r="D169" s="608">
        <v>1029</v>
      </c>
      <c r="E169" s="609">
        <v>986</v>
      </c>
      <c r="F169" s="609">
        <v>953</v>
      </c>
      <c r="G169" s="609">
        <v>953</v>
      </c>
      <c r="H169" s="609">
        <v>752</v>
      </c>
      <c r="I169" s="610">
        <f t="shared" si="60"/>
        <v>0.96653144016227177</v>
      </c>
      <c r="J169" s="611">
        <f t="shared" si="61"/>
        <v>1</v>
      </c>
      <c r="K169" s="608">
        <v>1217</v>
      </c>
      <c r="L169" s="609">
        <v>1124</v>
      </c>
      <c r="M169" s="609">
        <v>914</v>
      </c>
      <c r="N169" s="609">
        <v>914</v>
      </c>
      <c r="O169" s="609">
        <v>913</v>
      </c>
      <c r="P169" s="610">
        <f t="shared" si="70"/>
        <v>0.81316725978647686</v>
      </c>
      <c r="Q169" s="611">
        <f t="shared" si="71"/>
        <v>1</v>
      </c>
      <c r="R169" s="608">
        <v>1123</v>
      </c>
      <c r="S169" s="609">
        <v>1033</v>
      </c>
      <c r="T169" s="609">
        <v>822</v>
      </c>
      <c r="U169" s="609">
        <v>797</v>
      </c>
      <c r="V169" s="609">
        <v>689</v>
      </c>
      <c r="W169" s="610">
        <f t="shared" si="58"/>
        <v>0.77153920619554694</v>
      </c>
      <c r="X169" s="611">
        <f t="shared" si="59"/>
        <v>0.96958637469586373</v>
      </c>
      <c r="Y169" s="608">
        <v>1867</v>
      </c>
      <c r="Z169" s="609">
        <v>1770</v>
      </c>
      <c r="AA169" s="609">
        <v>1325</v>
      </c>
      <c r="AB169" s="609">
        <v>1324</v>
      </c>
      <c r="AC169" s="609">
        <v>1323</v>
      </c>
      <c r="AD169" s="610">
        <f t="shared" si="72"/>
        <v>0.74802259887005651</v>
      </c>
      <c r="AE169" s="611">
        <f t="shared" si="73"/>
        <v>0.99924528301886795</v>
      </c>
      <c r="AF169" s="608">
        <v>1618</v>
      </c>
      <c r="AG169" s="609">
        <v>1549</v>
      </c>
      <c r="AH169" s="609">
        <v>1181</v>
      </c>
      <c r="AI169" s="609">
        <v>1041</v>
      </c>
      <c r="AJ169" s="609">
        <v>691</v>
      </c>
      <c r="AK169" s="610">
        <f t="shared" si="74"/>
        <v>0.67204648160103297</v>
      </c>
      <c r="AL169" s="611">
        <f t="shared" si="75"/>
        <v>0.88145639288738353</v>
      </c>
      <c r="AM169" s="608">
        <v>1296</v>
      </c>
      <c r="AN169" s="609">
        <v>1191</v>
      </c>
      <c r="AO169" s="609">
        <v>933</v>
      </c>
      <c r="AP169" s="609">
        <v>772</v>
      </c>
      <c r="AQ169" s="609">
        <v>563</v>
      </c>
      <c r="AR169" s="610">
        <f t="shared" si="76"/>
        <v>0.64819479429051219</v>
      </c>
      <c r="AS169" s="611">
        <f t="shared" si="77"/>
        <v>0.827438370846731</v>
      </c>
    </row>
    <row r="170" spans="1:45" s="4" customFormat="1" x14ac:dyDescent="0.25">
      <c r="A170" s="605" t="s">
        <v>424</v>
      </c>
      <c r="B170" s="606" t="s">
        <v>433</v>
      </c>
      <c r="C170" s="607" t="s">
        <v>217</v>
      </c>
      <c r="D170" s="608">
        <v>1670</v>
      </c>
      <c r="E170" s="609">
        <v>1581</v>
      </c>
      <c r="F170" s="609">
        <v>1259</v>
      </c>
      <c r="G170" s="609">
        <v>1245</v>
      </c>
      <c r="H170" s="609">
        <v>949</v>
      </c>
      <c r="I170" s="610">
        <f t="shared" si="60"/>
        <v>0.78747628083491461</v>
      </c>
      <c r="J170" s="611">
        <f t="shared" si="61"/>
        <v>0.98888006354249403</v>
      </c>
      <c r="K170" s="608">
        <v>1715</v>
      </c>
      <c r="L170" s="609">
        <v>1599</v>
      </c>
      <c r="M170" s="609">
        <v>1219</v>
      </c>
      <c r="N170" s="609">
        <v>1083</v>
      </c>
      <c r="O170" s="609">
        <v>866</v>
      </c>
      <c r="P170" s="610">
        <f t="shared" si="70"/>
        <v>0.67729831144465291</v>
      </c>
      <c r="Q170" s="611">
        <f t="shared" si="71"/>
        <v>0.88843314191960621</v>
      </c>
      <c r="R170" s="608">
        <v>1832</v>
      </c>
      <c r="S170" s="609">
        <v>1696</v>
      </c>
      <c r="T170" s="609">
        <v>1651</v>
      </c>
      <c r="U170" s="609">
        <v>1438</v>
      </c>
      <c r="V170" s="609">
        <v>1149</v>
      </c>
      <c r="W170" s="610">
        <f t="shared" si="58"/>
        <v>0.847877358490566</v>
      </c>
      <c r="X170" s="611">
        <f t="shared" si="59"/>
        <v>0.8709872804360993</v>
      </c>
      <c r="Y170" s="608">
        <v>1683</v>
      </c>
      <c r="Z170" s="609">
        <v>1532</v>
      </c>
      <c r="AA170" s="609">
        <v>1414</v>
      </c>
      <c r="AB170" s="609">
        <v>1144</v>
      </c>
      <c r="AC170" s="609">
        <v>819</v>
      </c>
      <c r="AD170" s="610">
        <f t="shared" si="72"/>
        <v>0.74673629242819839</v>
      </c>
      <c r="AE170" s="611">
        <f t="shared" si="73"/>
        <v>0.80905233380480901</v>
      </c>
      <c r="AF170" s="608">
        <v>1346</v>
      </c>
      <c r="AG170" s="609">
        <v>1228</v>
      </c>
      <c r="AH170" s="609">
        <v>1102</v>
      </c>
      <c r="AI170" s="609">
        <v>915</v>
      </c>
      <c r="AJ170" s="609">
        <v>762</v>
      </c>
      <c r="AK170" s="610">
        <f t="shared" si="74"/>
        <v>0.74511400651465798</v>
      </c>
      <c r="AL170" s="611">
        <f t="shared" si="75"/>
        <v>0.83030852994555349</v>
      </c>
      <c r="AM170" s="608">
        <v>1790</v>
      </c>
      <c r="AN170" s="609">
        <v>1671</v>
      </c>
      <c r="AO170" s="609">
        <v>1462</v>
      </c>
      <c r="AP170" s="609">
        <v>1169</v>
      </c>
      <c r="AQ170" s="609">
        <v>883</v>
      </c>
      <c r="AR170" s="610">
        <f t="shared" si="76"/>
        <v>0.69958108916816275</v>
      </c>
      <c r="AS170" s="611">
        <f t="shared" si="77"/>
        <v>0.79958960328317374</v>
      </c>
    </row>
    <row r="171" spans="1:45" s="4" customFormat="1" x14ac:dyDescent="0.25">
      <c r="A171" s="605" t="s">
        <v>424</v>
      </c>
      <c r="B171" s="606" t="s">
        <v>434</v>
      </c>
      <c r="C171" s="607" t="s">
        <v>435</v>
      </c>
      <c r="D171" s="608" t="s">
        <v>21</v>
      </c>
      <c r="E171" s="609" t="s">
        <v>21</v>
      </c>
      <c r="F171" s="609" t="s">
        <v>21</v>
      </c>
      <c r="G171" s="609" t="s">
        <v>21</v>
      </c>
      <c r="H171" s="609" t="s">
        <v>21</v>
      </c>
      <c r="I171" s="610" t="s">
        <v>69</v>
      </c>
      <c r="J171" s="611" t="s">
        <v>69</v>
      </c>
      <c r="K171" s="608" t="s">
        <v>69</v>
      </c>
      <c r="L171" s="609" t="s">
        <v>69</v>
      </c>
      <c r="M171" s="609" t="s">
        <v>69</v>
      </c>
      <c r="N171" s="609" t="s">
        <v>69</v>
      </c>
      <c r="O171" s="609" t="s">
        <v>69</v>
      </c>
      <c r="P171" s="610" t="s">
        <v>69</v>
      </c>
      <c r="Q171" s="611" t="s">
        <v>69</v>
      </c>
      <c r="R171" s="608" t="s">
        <v>69</v>
      </c>
      <c r="S171" s="609" t="s">
        <v>69</v>
      </c>
      <c r="T171" s="609" t="s">
        <v>69</v>
      </c>
      <c r="U171" s="609" t="s">
        <v>69</v>
      </c>
      <c r="V171" s="609" t="s">
        <v>69</v>
      </c>
      <c r="W171" s="610" t="s">
        <v>69</v>
      </c>
      <c r="X171" s="611" t="s">
        <v>69</v>
      </c>
      <c r="Y171" s="608" t="s">
        <v>69</v>
      </c>
      <c r="Z171" s="609" t="s">
        <v>69</v>
      </c>
      <c r="AA171" s="609" t="s">
        <v>69</v>
      </c>
      <c r="AB171" s="609" t="s">
        <v>69</v>
      </c>
      <c r="AC171" s="609" t="s">
        <v>69</v>
      </c>
      <c r="AD171" s="610" t="s">
        <v>69</v>
      </c>
      <c r="AE171" s="611" t="s">
        <v>69</v>
      </c>
      <c r="AF171" s="608">
        <v>362</v>
      </c>
      <c r="AG171" s="609">
        <v>341</v>
      </c>
      <c r="AH171" s="609">
        <v>226</v>
      </c>
      <c r="AI171" s="609">
        <v>226</v>
      </c>
      <c r="AJ171" s="609">
        <v>186</v>
      </c>
      <c r="AK171" s="610" t="s">
        <v>69</v>
      </c>
      <c r="AL171" s="611" t="s">
        <v>69</v>
      </c>
      <c r="AM171" s="608">
        <v>283</v>
      </c>
      <c r="AN171" s="609">
        <v>273</v>
      </c>
      <c r="AO171" s="609">
        <v>214</v>
      </c>
      <c r="AP171" s="609">
        <v>204</v>
      </c>
      <c r="AQ171" s="609">
        <v>170</v>
      </c>
      <c r="AR171" s="610" t="s">
        <v>69</v>
      </c>
      <c r="AS171" s="611" t="s">
        <v>69</v>
      </c>
    </row>
    <row r="172" spans="1:45" s="4" customFormat="1" x14ac:dyDescent="0.25">
      <c r="A172" s="614" t="s">
        <v>424</v>
      </c>
      <c r="B172" s="615" t="s">
        <v>436</v>
      </c>
      <c r="C172" s="616" t="s">
        <v>203</v>
      </c>
      <c r="D172" s="617">
        <v>326</v>
      </c>
      <c r="E172" s="618">
        <v>324</v>
      </c>
      <c r="F172" s="618">
        <v>274</v>
      </c>
      <c r="G172" s="618">
        <v>274</v>
      </c>
      <c r="H172" s="618">
        <v>206</v>
      </c>
      <c r="I172" s="619">
        <f t="shared" si="60"/>
        <v>0.84567901234567899</v>
      </c>
      <c r="J172" s="620">
        <f t="shared" si="61"/>
        <v>1</v>
      </c>
      <c r="K172" s="617">
        <v>438</v>
      </c>
      <c r="L172" s="618">
        <v>429</v>
      </c>
      <c r="M172" s="618">
        <v>361</v>
      </c>
      <c r="N172" s="618">
        <v>255</v>
      </c>
      <c r="O172" s="618">
        <v>212</v>
      </c>
      <c r="P172" s="619">
        <f t="shared" ref="P172:P198" si="78">N172/L172</f>
        <v>0.59440559440559437</v>
      </c>
      <c r="Q172" s="620">
        <f t="shared" ref="Q172:Q198" si="79">N172/M172</f>
        <v>0.7063711911357341</v>
      </c>
      <c r="R172" s="617">
        <v>439</v>
      </c>
      <c r="S172" s="618">
        <v>427</v>
      </c>
      <c r="T172" s="618">
        <v>343</v>
      </c>
      <c r="U172" s="618">
        <v>298</v>
      </c>
      <c r="V172" s="618">
        <v>233</v>
      </c>
      <c r="W172" s="619">
        <f t="shared" si="58"/>
        <v>0.69789227166276346</v>
      </c>
      <c r="X172" s="620">
        <f t="shared" si="59"/>
        <v>0.86880466472303208</v>
      </c>
      <c r="Y172" s="617">
        <v>681</v>
      </c>
      <c r="Z172" s="618">
        <v>657</v>
      </c>
      <c r="AA172" s="618">
        <v>552</v>
      </c>
      <c r="AB172" s="618">
        <v>378</v>
      </c>
      <c r="AC172" s="618">
        <v>307</v>
      </c>
      <c r="AD172" s="619">
        <f t="shared" ref="AD172:AD198" si="80">AB172/Z172</f>
        <v>0.57534246575342463</v>
      </c>
      <c r="AE172" s="620">
        <f t="shared" ref="AE172:AE198" si="81">AB172/AA172</f>
        <v>0.68478260869565222</v>
      </c>
      <c r="AF172" s="617">
        <v>536</v>
      </c>
      <c r="AG172" s="618">
        <v>521</v>
      </c>
      <c r="AH172" s="618">
        <v>413</v>
      </c>
      <c r="AI172" s="618">
        <v>160</v>
      </c>
      <c r="AJ172" s="618">
        <v>147</v>
      </c>
      <c r="AK172" s="619">
        <f t="shared" ref="AK172:AK198" si="82">AI172/AG172</f>
        <v>0.30710172744721687</v>
      </c>
      <c r="AL172" s="620">
        <f t="shared" ref="AL172:AL198" si="83">AI172/AH172</f>
        <v>0.38740920096852299</v>
      </c>
      <c r="AM172" s="617">
        <v>552</v>
      </c>
      <c r="AN172" s="618">
        <v>529</v>
      </c>
      <c r="AO172" s="618">
        <v>403</v>
      </c>
      <c r="AP172" s="618">
        <v>155</v>
      </c>
      <c r="AQ172" s="618">
        <v>140</v>
      </c>
      <c r="AR172" s="619">
        <f t="shared" ref="AR172:AR198" si="84">AP172/AN172</f>
        <v>0.29300567107750475</v>
      </c>
      <c r="AS172" s="620">
        <f t="shared" ref="AS172:AS198" si="85">AP172/AO172</f>
        <v>0.38461538461538464</v>
      </c>
    </row>
    <row r="173" spans="1:45" s="4" customFormat="1" x14ac:dyDescent="0.25">
      <c r="A173" s="655" t="s">
        <v>437</v>
      </c>
      <c r="B173" s="591" t="s">
        <v>438</v>
      </c>
      <c r="C173" s="657"/>
      <c r="D173" s="662">
        <v>10493</v>
      </c>
      <c r="E173" s="663">
        <v>7779</v>
      </c>
      <c r="F173" s="663">
        <v>7092</v>
      </c>
      <c r="G173" s="663">
        <v>3665</v>
      </c>
      <c r="H173" s="664">
        <v>3218</v>
      </c>
      <c r="I173" s="665">
        <f t="shared" si="60"/>
        <v>0.47114024938938165</v>
      </c>
      <c r="J173" s="666">
        <f t="shared" si="61"/>
        <v>0.5167794698251551</v>
      </c>
      <c r="K173" s="662">
        <v>10094</v>
      </c>
      <c r="L173" s="663">
        <v>7599</v>
      </c>
      <c r="M173" s="663">
        <v>6975</v>
      </c>
      <c r="N173" s="663">
        <v>3237</v>
      </c>
      <c r="O173" s="664">
        <v>2851</v>
      </c>
      <c r="P173" s="665">
        <f t="shared" si="78"/>
        <v>0.42597710225029611</v>
      </c>
      <c r="Q173" s="666">
        <f t="shared" si="79"/>
        <v>0.46408602150537637</v>
      </c>
      <c r="R173" s="662">
        <v>9528</v>
      </c>
      <c r="S173" s="663">
        <v>7134</v>
      </c>
      <c r="T173" s="663">
        <v>6537</v>
      </c>
      <c r="U173" s="663">
        <v>3203</v>
      </c>
      <c r="V173" s="664">
        <v>2889</v>
      </c>
      <c r="W173" s="665">
        <f t="shared" si="58"/>
        <v>0.44897673114662179</v>
      </c>
      <c r="X173" s="666">
        <f t="shared" si="59"/>
        <v>0.48998011320177454</v>
      </c>
      <c r="Y173" s="662">
        <v>8827</v>
      </c>
      <c r="Z173" s="663">
        <v>6758</v>
      </c>
      <c r="AA173" s="663">
        <v>6227</v>
      </c>
      <c r="AB173" s="663">
        <v>3053</v>
      </c>
      <c r="AC173" s="664">
        <v>2763</v>
      </c>
      <c r="AD173" s="665">
        <f t="shared" si="80"/>
        <v>0.4517608759988162</v>
      </c>
      <c r="AE173" s="666">
        <f t="shared" si="81"/>
        <v>0.49028424602537335</v>
      </c>
      <c r="AF173" s="662">
        <v>8327</v>
      </c>
      <c r="AG173" s="663">
        <v>6253</v>
      </c>
      <c r="AH173" s="663">
        <v>5771</v>
      </c>
      <c r="AI173" s="663">
        <v>3179</v>
      </c>
      <c r="AJ173" s="664">
        <v>2947</v>
      </c>
      <c r="AK173" s="665">
        <f t="shared" si="82"/>
        <v>0.50839596993443148</v>
      </c>
      <c r="AL173" s="666">
        <f t="shared" si="83"/>
        <v>0.55085773696066542</v>
      </c>
      <c r="AM173" s="662">
        <v>7022</v>
      </c>
      <c r="AN173" s="663">
        <v>5309</v>
      </c>
      <c r="AO173" s="663">
        <v>4907</v>
      </c>
      <c r="AP173" s="663">
        <v>3335</v>
      </c>
      <c r="AQ173" s="664">
        <v>2384</v>
      </c>
      <c r="AR173" s="665">
        <f t="shared" si="84"/>
        <v>0.62817856470145039</v>
      </c>
      <c r="AS173" s="666">
        <f t="shared" si="85"/>
        <v>0.67964132871408189</v>
      </c>
    </row>
    <row r="174" spans="1:45" s="4" customFormat="1" x14ac:dyDescent="0.25">
      <c r="A174" s="658" t="s">
        <v>437</v>
      </c>
      <c r="B174" s="599" t="s">
        <v>439</v>
      </c>
      <c r="C174" s="660" t="s">
        <v>427</v>
      </c>
      <c r="D174" s="601">
        <v>3978</v>
      </c>
      <c r="E174" s="602">
        <v>3367</v>
      </c>
      <c r="F174" s="602">
        <v>2903</v>
      </c>
      <c r="G174" s="602">
        <v>1223</v>
      </c>
      <c r="H174" s="602">
        <v>1019</v>
      </c>
      <c r="I174" s="603">
        <f t="shared" si="60"/>
        <v>0.36323136323136324</v>
      </c>
      <c r="J174" s="604">
        <f t="shared" si="61"/>
        <v>0.42128832242507752</v>
      </c>
      <c r="K174" s="601">
        <v>3587</v>
      </c>
      <c r="L174" s="602">
        <v>3022</v>
      </c>
      <c r="M174" s="602">
        <v>2748</v>
      </c>
      <c r="N174" s="602">
        <v>847</v>
      </c>
      <c r="O174" s="602">
        <v>716</v>
      </c>
      <c r="P174" s="603">
        <f t="shared" si="78"/>
        <v>0.2802779616148246</v>
      </c>
      <c r="Q174" s="604">
        <f t="shared" si="79"/>
        <v>0.30822416302765648</v>
      </c>
      <c r="R174" s="601">
        <v>3251</v>
      </c>
      <c r="S174" s="602">
        <v>2786</v>
      </c>
      <c r="T174" s="602">
        <v>2478</v>
      </c>
      <c r="U174" s="602">
        <v>868</v>
      </c>
      <c r="V174" s="602">
        <v>758</v>
      </c>
      <c r="W174" s="603">
        <f t="shared" si="58"/>
        <v>0.31155778894472363</v>
      </c>
      <c r="X174" s="604">
        <f t="shared" si="59"/>
        <v>0.35028248587570621</v>
      </c>
      <c r="Y174" s="601">
        <v>2944</v>
      </c>
      <c r="Z174" s="602">
        <v>2481</v>
      </c>
      <c r="AA174" s="602">
        <v>2251</v>
      </c>
      <c r="AB174" s="602">
        <v>821</v>
      </c>
      <c r="AC174" s="602">
        <v>759</v>
      </c>
      <c r="AD174" s="603">
        <f t="shared" si="80"/>
        <v>0.33091495364772266</v>
      </c>
      <c r="AE174" s="604">
        <f t="shared" si="81"/>
        <v>0.36472678809418035</v>
      </c>
      <c r="AF174" s="601">
        <v>2836</v>
      </c>
      <c r="AG174" s="602">
        <v>2350</v>
      </c>
      <c r="AH174" s="602">
        <v>2134</v>
      </c>
      <c r="AI174" s="602">
        <v>962</v>
      </c>
      <c r="AJ174" s="602">
        <v>896</v>
      </c>
      <c r="AK174" s="603">
        <f t="shared" si="82"/>
        <v>0.4093617021276596</v>
      </c>
      <c r="AL174" s="604">
        <f t="shared" si="83"/>
        <v>0.450796626054358</v>
      </c>
      <c r="AM174" s="601">
        <v>2358</v>
      </c>
      <c r="AN174" s="602">
        <v>1925</v>
      </c>
      <c r="AO174" s="602">
        <v>1758</v>
      </c>
      <c r="AP174" s="602">
        <v>910</v>
      </c>
      <c r="AQ174" s="602">
        <v>652</v>
      </c>
      <c r="AR174" s="603">
        <f t="shared" si="84"/>
        <v>0.47272727272727272</v>
      </c>
      <c r="AS174" s="604">
        <f t="shared" si="85"/>
        <v>0.51763367463026166</v>
      </c>
    </row>
    <row r="175" spans="1:45" s="4" customFormat="1" x14ac:dyDescent="0.25">
      <c r="A175" s="605" t="s">
        <v>437</v>
      </c>
      <c r="B175" s="606" t="s">
        <v>440</v>
      </c>
      <c r="C175" s="607" t="s">
        <v>441</v>
      </c>
      <c r="D175" s="608">
        <v>2018</v>
      </c>
      <c r="E175" s="609">
        <v>1620</v>
      </c>
      <c r="F175" s="609">
        <v>1620</v>
      </c>
      <c r="G175" s="609">
        <v>822</v>
      </c>
      <c r="H175" s="609">
        <v>772</v>
      </c>
      <c r="I175" s="610">
        <f t="shared" si="60"/>
        <v>0.50740740740740742</v>
      </c>
      <c r="J175" s="611">
        <f t="shared" si="61"/>
        <v>0.50740740740740742</v>
      </c>
      <c r="K175" s="608">
        <v>1836</v>
      </c>
      <c r="L175" s="609">
        <v>1506</v>
      </c>
      <c r="M175" s="609">
        <v>1506</v>
      </c>
      <c r="N175" s="609">
        <v>713</v>
      </c>
      <c r="O175" s="609">
        <v>701</v>
      </c>
      <c r="P175" s="610">
        <f t="shared" si="78"/>
        <v>0.47343957503320055</v>
      </c>
      <c r="Q175" s="611">
        <f t="shared" si="79"/>
        <v>0.47343957503320055</v>
      </c>
      <c r="R175" s="608">
        <v>1696</v>
      </c>
      <c r="S175" s="609">
        <v>1394</v>
      </c>
      <c r="T175" s="609">
        <v>1394</v>
      </c>
      <c r="U175" s="609">
        <v>741</v>
      </c>
      <c r="V175" s="609">
        <v>715</v>
      </c>
      <c r="W175" s="610">
        <f t="shared" si="58"/>
        <v>0.53156384505021526</v>
      </c>
      <c r="X175" s="611">
        <f t="shared" si="59"/>
        <v>0.53156384505021526</v>
      </c>
      <c r="Y175" s="608">
        <v>1660</v>
      </c>
      <c r="Z175" s="609">
        <v>1396</v>
      </c>
      <c r="AA175" s="609">
        <v>1396</v>
      </c>
      <c r="AB175" s="609">
        <v>660</v>
      </c>
      <c r="AC175" s="609">
        <v>639</v>
      </c>
      <c r="AD175" s="610">
        <f t="shared" si="80"/>
        <v>0.47277936962750716</v>
      </c>
      <c r="AE175" s="611">
        <f t="shared" si="81"/>
        <v>0.47277936962750716</v>
      </c>
      <c r="AF175" s="608">
        <v>1525</v>
      </c>
      <c r="AG175" s="609">
        <v>1257</v>
      </c>
      <c r="AH175" s="609">
        <v>1257</v>
      </c>
      <c r="AI175" s="609">
        <v>610</v>
      </c>
      <c r="AJ175" s="609">
        <v>597</v>
      </c>
      <c r="AK175" s="610">
        <f t="shared" si="82"/>
        <v>0.48528241845664283</v>
      </c>
      <c r="AL175" s="611">
        <f t="shared" si="83"/>
        <v>0.48528241845664283</v>
      </c>
      <c r="AM175" s="608">
        <v>1504</v>
      </c>
      <c r="AN175" s="609">
        <v>1251</v>
      </c>
      <c r="AO175" s="609">
        <v>1251</v>
      </c>
      <c r="AP175" s="609">
        <v>1018</v>
      </c>
      <c r="AQ175" s="609">
        <v>591</v>
      </c>
      <c r="AR175" s="610">
        <f t="shared" si="84"/>
        <v>0.81374900079936052</v>
      </c>
      <c r="AS175" s="611">
        <f t="shared" si="85"/>
        <v>0.81374900079936052</v>
      </c>
    </row>
    <row r="176" spans="1:45" s="4" customFormat="1" x14ac:dyDescent="0.25">
      <c r="A176" s="605" t="s">
        <v>437</v>
      </c>
      <c r="B176" s="606">
        <v>43310</v>
      </c>
      <c r="C176" s="607" t="s">
        <v>442</v>
      </c>
      <c r="D176" s="608">
        <v>2036</v>
      </c>
      <c r="E176" s="609">
        <v>1733</v>
      </c>
      <c r="F176" s="609">
        <v>1485</v>
      </c>
      <c r="G176" s="609">
        <v>456</v>
      </c>
      <c r="H176" s="609">
        <v>380</v>
      </c>
      <c r="I176" s="610">
        <f t="shared" si="60"/>
        <v>0.26312752452394689</v>
      </c>
      <c r="J176" s="611">
        <f t="shared" si="61"/>
        <v>0.30707070707070705</v>
      </c>
      <c r="K176" s="608">
        <v>1983</v>
      </c>
      <c r="L176" s="609">
        <v>1675</v>
      </c>
      <c r="M176" s="609">
        <v>1353</v>
      </c>
      <c r="N176" s="609">
        <v>429</v>
      </c>
      <c r="O176" s="609">
        <v>349</v>
      </c>
      <c r="P176" s="610">
        <f t="shared" si="78"/>
        <v>0.25611940298507463</v>
      </c>
      <c r="Q176" s="611">
        <f t="shared" si="79"/>
        <v>0.31707317073170732</v>
      </c>
      <c r="R176" s="608">
        <v>1774</v>
      </c>
      <c r="S176" s="609">
        <v>1484</v>
      </c>
      <c r="T176" s="609">
        <v>1178</v>
      </c>
      <c r="U176" s="609">
        <v>310</v>
      </c>
      <c r="V176" s="609">
        <v>257</v>
      </c>
      <c r="W176" s="610">
        <f t="shared" si="58"/>
        <v>0.20889487870619947</v>
      </c>
      <c r="X176" s="611">
        <f t="shared" si="59"/>
        <v>0.26315789473684209</v>
      </c>
      <c r="Y176" s="608">
        <v>1460</v>
      </c>
      <c r="Z176" s="609">
        <v>1234</v>
      </c>
      <c r="AA176" s="609">
        <v>958</v>
      </c>
      <c r="AB176" s="609">
        <v>376</v>
      </c>
      <c r="AC176" s="609">
        <v>319</v>
      </c>
      <c r="AD176" s="610">
        <f t="shared" si="80"/>
        <v>0.3047001620745543</v>
      </c>
      <c r="AE176" s="611">
        <f t="shared" si="81"/>
        <v>0.39248434237995827</v>
      </c>
      <c r="AF176" s="608">
        <v>1389</v>
      </c>
      <c r="AG176" s="609">
        <v>1157</v>
      </c>
      <c r="AH176" s="609">
        <v>898</v>
      </c>
      <c r="AI176" s="609">
        <v>432</v>
      </c>
      <c r="AJ176" s="609">
        <v>379</v>
      </c>
      <c r="AK176" s="610">
        <f t="shared" si="82"/>
        <v>0.37337942955920483</v>
      </c>
      <c r="AL176" s="611">
        <f t="shared" si="83"/>
        <v>0.48106904231625836</v>
      </c>
      <c r="AM176" s="608">
        <v>997</v>
      </c>
      <c r="AN176" s="609">
        <v>848</v>
      </c>
      <c r="AO176" s="609">
        <v>666</v>
      </c>
      <c r="AP176" s="609">
        <v>265</v>
      </c>
      <c r="AQ176" s="609">
        <v>205</v>
      </c>
      <c r="AR176" s="610">
        <f t="shared" si="84"/>
        <v>0.3125</v>
      </c>
      <c r="AS176" s="611">
        <f t="shared" si="85"/>
        <v>0.39789789789789792</v>
      </c>
    </row>
    <row r="177" spans="1:45" s="4" customFormat="1" x14ac:dyDescent="0.25">
      <c r="A177" s="605" t="s">
        <v>437</v>
      </c>
      <c r="B177" s="606" t="s">
        <v>443</v>
      </c>
      <c r="C177" s="607" t="s">
        <v>444</v>
      </c>
      <c r="D177" s="608">
        <v>993</v>
      </c>
      <c r="E177" s="609">
        <v>846</v>
      </c>
      <c r="F177" s="609">
        <v>761</v>
      </c>
      <c r="G177" s="609">
        <v>521</v>
      </c>
      <c r="H177" s="609">
        <v>450</v>
      </c>
      <c r="I177" s="610">
        <f t="shared" si="60"/>
        <v>0.61583924349881791</v>
      </c>
      <c r="J177" s="611">
        <f t="shared" si="61"/>
        <v>0.68462549277266749</v>
      </c>
      <c r="K177" s="608">
        <v>1185</v>
      </c>
      <c r="L177" s="609">
        <v>992</v>
      </c>
      <c r="M177" s="609">
        <v>886</v>
      </c>
      <c r="N177" s="609">
        <v>584</v>
      </c>
      <c r="O177" s="609">
        <v>493</v>
      </c>
      <c r="P177" s="610">
        <f t="shared" si="78"/>
        <v>0.58870967741935487</v>
      </c>
      <c r="Q177" s="611">
        <f t="shared" si="79"/>
        <v>0.65914221218961622</v>
      </c>
      <c r="R177" s="608">
        <v>1091</v>
      </c>
      <c r="S177" s="609">
        <v>891</v>
      </c>
      <c r="T177" s="609">
        <v>803</v>
      </c>
      <c r="U177" s="609">
        <v>571</v>
      </c>
      <c r="V177" s="609">
        <v>512</v>
      </c>
      <c r="W177" s="610">
        <f t="shared" si="58"/>
        <v>0.64085297418630749</v>
      </c>
      <c r="X177" s="611">
        <f t="shared" si="59"/>
        <v>0.71108343711083433</v>
      </c>
      <c r="Y177" s="608">
        <v>1126</v>
      </c>
      <c r="Z177" s="609">
        <v>940</v>
      </c>
      <c r="AA177" s="609">
        <v>826</v>
      </c>
      <c r="AB177" s="609">
        <v>553</v>
      </c>
      <c r="AC177" s="609">
        <v>464</v>
      </c>
      <c r="AD177" s="610">
        <f t="shared" si="80"/>
        <v>0.58829787234042552</v>
      </c>
      <c r="AE177" s="611">
        <f t="shared" si="81"/>
        <v>0.66949152542372881</v>
      </c>
      <c r="AF177" s="608">
        <v>963</v>
      </c>
      <c r="AG177" s="609">
        <v>805</v>
      </c>
      <c r="AH177" s="609">
        <v>723</v>
      </c>
      <c r="AI177" s="609">
        <v>579</v>
      </c>
      <c r="AJ177" s="609">
        <v>491</v>
      </c>
      <c r="AK177" s="610">
        <f t="shared" si="82"/>
        <v>0.71925465838509317</v>
      </c>
      <c r="AL177" s="611">
        <f t="shared" si="83"/>
        <v>0.80082987551867224</v>
      </c>
      <c r="AM177" s="608">
        <v>876</v>
      </c>
      <c r="AN177" s="609">
        <v>707</v>
      </c>
      <c r="AO177" s="609">
        <v>635</v>
      </c>
      <c r="AP177" s="609">
        <v>612</v>
      </c>
      <c r="AQ177" s="609">
        <v>432</v>
      </c>
      <c r="AR177" s="610">
        <f t="shared" si="84"/>
        <v>0.86562942008486565</v>
      </c>
      <c r="AS177" s="611">
        <f t="shared" si="85"/>
        <v>0.96377952755905516</v>
      </c>
    </row>
    <row r="178" spans="1:45" s="4" customFormat="1" x14ac:dyDescent="0.25">
      <c r="A178" s="605" t="s">
        <v>437</v>
      </c>
      <c r="B178" s="606" t="s">
        <v>445</v>
      </c>
      <c r="C178" s="607" t="s">
        <v>446</v>
      </c>
      <c r="D178" s="608">
        <v>731</v>
      </c>
      <c r="E178" s="609">
        <v>572</v>
      </c>
      <c r="F178" s="609">
        <v>525</v>
      </c>
      <c r="G178" s="609">
        <v>396</v>
      </c>
      <c r="H178" s="609">
        <v>327</v>
      </c>
      <c r="I178" s="610">
        <f t="shared" si="60"/>
        <v>0.69230769230769229</v>
      </c>
      <c r="J178" s="611">
        <f t="shared" si="61"/>
        <v>0.75428571428571434</v>
      </c>
      <c r="K178" s="608">
        <v>706</v>
      </c>
      <c r="L178" s="609">
        <v>546</v>
      </c>
      <c r="M178" s="609">
        <v>524</v>
      </c>
      <c r="N178" s="609">
        <v>401</v>
      </c>
      <c r="O178" s="609">
        <v>318</v>
      </c>
      <c r="P178" s="610">
        <f t="shared" si="78"/>
        <v>0.73443223443223449</v>
      </c>
      <c r="Q178" s="611">
        <f t="shared" si="79"/>
        <v>0.76526717557251911</v>
      </c>
      <c r="R178" s="608">
        <v>984</v>
      </c>
      <c r="S178" s="609">
        <v>672</v>
      </c>
      <c r="T178" s="609">
        <v>660</v>
      </c>
      <c r="U178" s="609">
        <v>499</v>
      </c>
      <c r="V178" s="609">
        <v>414</v>
      </c>
      <c r="W178" s="610">
        <f t="shared" si="58"/>
        <v>0.74255952380952384</v>
      </c>
      <c r="X178" s="611">
        <f t="shared" si="59"/>
        <v>0.7560606060606061</v>
      </c>
      <c r="Y178" s="608">
        <v>959</v>
      </c>
      <c r="Z178" s="609">
        <v>744</v>
      </c>
      <c r="AA178" s="609">
        <v>727</v>
      </c>
      <c r="AB178" s="609">
        <v>493</v>
      </c>
      <c r="AC178" s="609">
        <v>381</v>
      </c>
      <c r="AD178" s="610">
        <f t="shared" si="80"/>
        <v>0.6626344086021505</v>
      </c>
      <c r="AE178" s="611">
        <f t="shared" si="81"/>
        <v>0.6781292984869326</v>
      </c>
      <c r="AF178" s="608">
        <v>1043</v>
      </c>
      <c r="AG178" s="609">
        <v>774</v>
      </c>
      <c r="AH178" s="609">
        <v>756</v>
      </c>
      <c r="AI178" s="609">
        <v>444</v>
      </c>
      <c r="AJ178" s="609">
        <v>378</v>
      </c>
      <c r="AK178" s="610">
        <f t="shared" si="82"/>
        <v>0.5736434108527132</v>
      </c>
      <c r="AL178" s="611">
        <f t="shared" si="83"/>
        <v>0.58730158730158732</v>
      </c>
      <c r="AM178" s="608">
        <v>754</v>
      </c>
      <c r="AN178" s="609">
        <v>586</v>
      </c>
      <c r="AO178" s="609">
        <v>574</v>
      </c>
      <c r="AP178" s="609">
        <v>398</v>
      </c>
      <c r="AQ178" s="609">
        <v>304</v>
      </c>
      <c r="AR178" s="610">
        <f t="shared" si="84"/>
        <v>0.67918088737201365</v>
      </c>
      <c r="AS178" s="611">
        <f t="shared" si="85"/>
        <v>0.69337979094076652</v>
      </c>
    </row>
    <row r="179" spans="1:45" s="4" customFormat="1" x14ac:dyDescent="0.25">
      <c r="A179" s="614" t="s">
        <v>437</v>
      </c>
      <c r="B179" s="615" t="s">
        <v>447</v>
      </c>
      <c r="C179" s="616" t="s">
        <v>203</v>
      </c>
      <c r="D179" s="617">
        <v>737</v>
      </c>
      <c r="E179" s="618">
        <v>720</v>
      </c>
      <c r="F179" s="618">
        <v>683</v>
      </c>
      <c r="G179" s="618">
        <v>354</v>
      </c>
      <c r="H179" s="618">
        <v>294</v>
      </c>
      <c r="I179" s="619">
        <f t="shared" si="60"/>
        <v>0.49166666666666664</v>
      </c>
      <c r="J179" s="620">
        <f t="shared" si="61"/>
        <v>0.51830161054172763</v>
      </c>
      <c r="K179" s="617">
        <v>797</v>
      </c>
      <c r="L179" s="618">
        <v>778</v>
      </c>
      <c r="M179" s="618">
        <v>725</v>
      </c>
      <c r="N179" s="618">
        <v>370</v>
      </c>
      <c r="O179" s="618">
        <v>288</v>
      </c>
      <c r="P179" s="619">
        <f t="shared" si="78"/>
        <v>0.47557840616966579</v>
      </c>
      <c r="Q179" s="620">
        <f t="shared" si="79"/>
        <v>0.51034482758620692</v>
      </c>
      <c r="R179" s="617">
        <v>732</v>
      </c>
      <c r="S179" s="618">
        <v>697</v>
      </c>
      <c r="T179" s="618">
        <v>670</v>
      </c>
      <c r="U179" s="618">
        <v>299</v>
      </c>
      <c r="V179" s="618">
        <v>254</v>
      </c>
      <c r="W179" s="619">
        <f t="shared" si="58"/>
        <v>0.42898134863701576</v>
      </c>
      <c r="X179" s="620">
        <f t="shared" si="59"/>
        <v>0.44626865671641791</v>
      </c>
      <c r="Y179" s="617">
        <v>678</v>
      </c>
      <c r="Z179" s="618">
        <v>651</v>
      </c>
      <c r="AA179" s="618">
        <v>641</v>
      </c>
      <c r="AB179" s="618">
        <v>246</v>
      </c>
      <c r="AC179" s="618">
        <v>223</v>
      </c>
      <c r="AD179" s="619">
        <f t="shared" si="80"/>
        <v>0.37788018433179721</v>
      </c>
      <c r="AE179" s="620">
        <f t="shared" si="81"/>
        <v>0.38377535101404059</v>
      </c>
      <c r="AF179" s="617">
        <v>571</v>
      </c>
      <c r="AG179" s="618">
        <v>549</v>
      </c>
      <c r="AH179" s="618">
        <v>530</v>
      </c>
      <c r="AI179" s="618">
        <v>240</v>
      </c>
      <c r="AJ179" s="618">
        <v>217</v>
      </c>
      <c r="AK179" s="619">
        <f t="shared" si="82"/>
        <v>0.43715846994535518</v>
      </c>
      <c r="AL179" s="620">
        <f t="shared" si="83"/>
        <v>0.45283018867924529</v>
      </c>
      <c r="AM179" s="617">
        <v>533</v>
      </c>
      <c r="AN179" s="618">
        <v>520</v>
      </c>
      <c r="AO179" s="618">
        <v>481</v>
      </c>
      <c r="AP179" s="618">
        <v>304</v>
      </c>
      <c r="AQ179" s="618">
        <v>208</v>
      </c>
      <c r="AR179" s="619">
        <f t="shared" si="84"/>
        <v>0.58461538461538465</v>
      </c>
      <c r="AS179" s="620">
        <f t="shared" si="85"/>
        <v>0.63201663201663205</v>
      </c>
    </row>
    <row r="180" spans="1:45" s="4" customFormat="1" x14ac:dyDescent="0.25">
      <c r="A180" s="655" t="s">
        <v>448</v>
      </c>
      <c r="B180" s="591" t="s">
        <v>449</v>
      </c>
      <c r="C180" s="657"/>
      <c r="D180" s="662">
        <v>1496</v>
      </c>
      <c r="E180" s="663">
        <v>1310</v>
      </c>
      <c r="F180" s="663">
        <v>1203</v>
      </c>
      <c r="G180" s="663">
        <v>223</v>
      </c>
      <c r="H180" s="664">
        <v>214</v>
      </c>
      <c r="I180" s="665">
        <f t="shared" si="60"/>
        <v>0.17022900763358778</v>
      </c>
      <c r="J180" s="666">
        <f t="shared" si="61"/>
        <v>0.1853699085619285</v>
      </c>
      <c r="K180" s="662">
        <v>1523</v>
      </c>
      <c r="L180" s="663">
        <v>1320</v>
      </c>
      <c r="M180" s="663">
        <v>1202</v>
      </c>
      <c r="N180" s="663">
        <v>206</v>
      </c>
      <c r="O180" s="664">
        <v>200</v>
      </c>
      <c r="P180" s="665">
        <f t="shared" si="78"/>
        <v>0.15606060606060607</v>
      </c>
      <c r="Q180" s="666">
        <f t="shared" si="79"/>
        <v>0.17138103161397669</v>
      </c>
      <c r="R180" s="662">
        <v>2974</v>
      </c>
      <c r="S180" s="663">
        <v>1403</v>
      </c>
      <c r="T180" s="663">
        <v>1270</v>
      </c>
      <c r="U180" s="663">
        <v>201</v>
      </c>
      <c r="V180" s="664">
        <v>186</v>
      </c>
      <c r="W180" s="665">
        <f t="shared" si="58"/>
        <v>0.14326443335709194</v>
      </c>
      <c r="X180" s="666">
        <f t="shared" si="59"/>
        <v>0.15826771653543306</v>
      </c>
      <c r="Y180" s="662">
        <v>1557</v>
      </c>
      <c r="Z180" s="663">
        <v>1369</v>
      </c>
      <c r="AA180" s="663">
        <v>1227</v>
      </c>
      <c r="AB180" s="663">
        <v>192</v>
      </c>
      <c r="AC180" s="664">
        <v>182</v>
      </c>
      <c r="AD180" s="665">
        <f t="shared" si="80"/>
        <v>0.14024835646457268</v>
      </c>
      <c r="AE180" s="666">
        <f t="shared" si="81"/>
        <v>0.15647921760391198</v>
      </c>
      <c r="AF180" s="662">
        <v>1674</v>
      </c>
      <c r="AG180" s="663">
        <v>1462</v>
      </c>
      <c r="AH180" s="663">
        <v>1285</v>
      </c>
      <c r="AI180" s="663">
        <v>199</v>
      </c>
      <c r="AJ180" s="664">
        <v>190</v>
      </c>
      <c r="AK180" s="665">
        <f t="shared" si="82"/>
        <v>0.13611491108071136</v>
      </c>
      <c r="AL180" s="666">
        <f t="shared" si="83"/>
        <v>0.15486381322957199</v>
      </c>
      <c r="AM180" s="662">
        <v>1684</v>
      </c>
      <c r="AN180" s="663">
        <v>1462</v>
      </c>
      <c r="AO180" s="663">
        <v>1291</v>
      </c>
      <c r="AP180" s="663">
        <v>204</v>
      </c>
      <c r="AQ180" s="664">
        <v>197</v>
      </c>
      <c r="AR180" s="665">
        <f t="shared" si="84"/>
        <v>0.13953488372093023</v>
      </c>
      <c r="AS180" s="666">
        <f t="shared" si="85"/>
        <v>0.15801704105344694</v>
      </c>
    </row>
    <row r="181" spans="1:45" s="4" customFormat="1" x14ac:dyDescent="0.25">
      <c r="A181" s="658" t="s">
        <v>448</v>
      </c>
      <c r="B181" s="599" t="s">
        <v>450</v>
      </c>
      <c r="C181" s="660" t="s">
        <v>451</v>
      </c>
      <c r="D181" s="601">
        <v>288</v>
      </c>
      <c r="E181" s="602">
        <v>276</v>
      </c>
      <c r="F181" s="602">
        <v>241</v>
      </c>
      <c r="G181" s="602">
        <v>95</v>
      </c>
      <c r="H181" s="602">
        <v>88</v>
      </c>
      <c r="I181" s="603">
        <f t="shared" si="60"/>
        <v>0.34420289855072461</v>
      </c>
      <c r="J181" s="604">
        <f t="shared" si="61"/>
        <v>0.39419087136929459</v>
      </c>
      <c r="K181" s="601">
        <v>237</v>
      </c>
      <c r="L181" s="602">
        <v>232</v>
      </c>
      <c r="M181" s="602">
        <v>194</v>
      </c>
      <c r="N181" s="602">
        <v>68</v>
      </c>
      <c r="O181" s="602">
        <v>63</v>
      </c>
      <c r="P181" s="603">
        <f t="shared" si="78"/>
        <v>0.29310344827586204</v>
      </c>
      <c r="Q181" s="604">
        <f t="shared" si="79"/>
        <v>0.35051546391752575</v>
      </c>
      <c r="R181" s="601">
        <v>338</v>
      </c>
      <c r="S181" s="602">
        <v>323</v>
      </c>
      <c r="T181" s="602">
        <v>280</v>
      </c>
      <c r="U181" s="602">
        <v>87</v>
      </c>
      <c r="V181" s="602">
        <v>81</v>
      </c>
      <c r="W181" s="603">
        <f t="shared" si="58"/>
        <v>0.26934984520123839</v>
      </c>
      <c r="X181" s="604">
        <f t="shared" si="59"/>
        <v>0.31071428571428572</v>
      </c>
      <c r="Y181" s="601">
        <v>270</v>
      </c>
      <c r="Z181" s="602">
        <v>265</v>
      </c>
      <c r="AA181" s="602">
        <v>230</v>
      </c>
      <c r="AB181" s="602">
        <v>73</v>
      </c>
      <c r="AC181" s="602">
        <v>66</v>
      </c>
      <c r="AD181" s="603">
        <f t="shared" si="80"/>
        <v>0.27547169811320754</v>
      </c>
      <c r="AE181" s="604">
        <f t="shared" si="81"/>
        <v>0.31739130434782609</v>
      </c>
      <c r="AF181" s="601">
        <v>297</v>
      </c>
      <c r="AG181" s="602">
        <v>288</v>
      </c>
      <c r="AH181" s="602">
        <v>246</v>
      </c>
      <c r="AI181" s="602">
        <v>85</v>
      </c>
      <c r="AJ181" s="602">
        <v>78</v>
      </c>
      <c r="AK181" s="603">
        <f t="shared" si="82"/>
        <v>0.2951388888888889</v>
      </c>
      <c r="AL181" s="604">
        <f t="shared" si="83"/>
        <v>0.34552845528455284</v>
      </c>
      <c r="AM181" s="601">
        <v>292</v>
      </c>
      <c r="AN181" s="602">
        <v>277</v>
      </c>
      <c r="AO181" s="602">
        <v>228</v>
      </c>
      <c r="AP181" s="602">
        <v>84</v>
      </c>
      <c r="AQ181" s="602">
        <v>79</v>
      </c>
      <c r="AR181" s="603">
        <f t="shared" si="84"/>
        <v>0.30324909747292417</v>
      </c>
      <c r="AS181" s="604">
        <f t="shared" si="85"/>
        <v>0.36842105263157893</v>
      </c>
    </row>
    <row r="182" spans="1:45" s="4" customFormat="1" x14ac:dyDescent="0.25">
      <c r="A182" s="605" t="s">
        <v>448</v>
      </c>
      <c r="B182" s="606" t="s">
        <v>452</v>
      </c>
      <c r="C182" s="607" t="s">
        <v>453</v>
      </c>
      <c r="D182" s="608">
        <v>727</v>
      </c>
      <c r="E182" s="673">
        <v>603</v>
      </c>
      <c r="F182" s="673">
        <v>531</v>
      </c>
      <c r="G182" s="673">
        <v>63</v>
      </c>
      <c r="H182" s="673">
        <v>63</v>
      </c>
      <c r="I182" s="674">
        <f t="shared" si="60"/>
        <v>0.1044776119402985</v>
      </c>
      <c r="J182" s="675">
        <f t="shared" si="61"/>
        <v>0.11864406779661017</v>
      </c>
      <c r="K182" s="608">
        <v>802</v>
      </c>
      <c r="L182" s="673">
        <v>655</v>
      </c>
      <c r="M182" s="673">
        <v>583</v>
      </c>
      <c r="N182" s="673">
        <v>74</v>
      </c>
      <c r="O182" s="673">
        <v>74</v>
      </c>
      <c r="P182" s="674">
        <f t="shared" si="78"/>
        <v>0.11297709923664122</v>
      </c>
      <c r="Q182" s="675">
        <f t="shared" si="79"/>
        <v>0.12692967409948541</v>
      </c>
      <c r="R182" s="608">
        <v>793</v>
      </c>
      <c r="S182" s="673">
        <v>652</v>
      </c>
      <c r="T182" s="673">
        <v>567</v>
      </c>
      <c r="U182" s="673">
        <v>58</v>
      </c>
      <c r="V182" s="673">
        <v>56</v>
      </c>
      <c r="W182" s="674">
        <f t="shared" si="58"/>
        <v>8.8957055214723926E-2</v>
      </c>
      <c r="X182" s="675">
        <f t="shared" si="59"/>
        <v>0.10229276895943562</v>
      </c>
      <c r="Y182" s="608">
        <v>765</v>
      </c>
      <c r="Z182" s="673">
        <v>645</v>
      </c>
      <c r="AA182" s="673">
        <v>530</v>
      </c>
      <c r="AB182" s="673">
        <v>61</v>
      </c>
      <c r="AC182" s="673">
        <v>60</v>
      </c>
      <c r="AD182" s="674">
        <f t="shared" si="80"/>
        <v>9.4573643410852712E-2</v>
      </c>
      <c r="AE182" s="675">
        <f t="shared" si="81"/>
        <v>0.11509433962264151</v>
      </c>
      <c r="AF182" s="608">
        <v>799</v>
      </c>
      <c r="AG182" s="673">
        <v>678</v>
      </c>
      <c r="AH182" s="673">
        <v>580</v>
      </c>
      <c r="AI182" s="673">
        <v>55</v>
      </c>
      <c r="AJ182" s="673">
        <v>54</v>
      </c>
      <c r="AK182" s="674">
        <f t="shared" si="82"/>
        <v>8.1120943952802366E-2</v>
      </c>
      <c r="AL182" s="675">
        <f t="shared" si="83"/>
        <v>9.4827586206896547E-2</v>
      </c>
      <c r="AM182" s="608">
        <v>845</v>
      </c>
      <c r="AN182" s="673">
        <v>719</v>
      </c>
      <c r="AO182" s="673">
        <v>619</v>
      </c>
      <c r="AP182" s="673">
        <v>70</v>
      </c>
      <c r="AQ182" s="673">
        <v>67</v>
      </c>
      <c r="AR182" s="674">
        <f t="shared" si="84"/>
        <v>9.7357440890125171E-2</v>
      </c>
      <c r="AS182" s="675">
        <f t="shared" si="85"/>
        <v>0.11308562197092084</v>
      </c>
    </row>
    <row r="183" spans="1:45" s="4" customFormat="1" x14ac:dyDescent="0.25">
      <c r="A183" s="614" t="s">
        <v>448</v>
      </c>
      <c r="B183" s="615" t="s">
        <v>454</v>
      </c>
      <c r="C183" s="616" t="s">
        <v>455</v>
      </c>
      <c r="D183" s="696">
        <v>481</v>
      </c>
      <c r="E183" s="618">
        <v>468</v>
      </c>
      <c r="F183" s="618">
        <v>461</v>
      </c>
      <c r="G183" s="618">
        <v>65</v>
      </c>
      <c r="H183" s="618">
        <v>63</v>
      </c>
      <c r="I183" s="619">
        <f t="shared" si="60"/>
        <v>0.1388888888888889</v>
      </c>
      <c r="J183" s="620">
        <f t="shared" si="61"/>
        <v>0.14099783080260303</v>
      </c>
      <c r="K183" s="696">
        <v>484</v>
      </c>
      <c r="L183" s="618">
        <v>462</v>
      </c>
      <c r="M183" s="618">
        <v>449</v>
      </c>
      <c r="N183" s="618">
        <v>64</v>
      </c>
      <c r="O183" s="618">
        <v>63</v>
      </c>
      <c r="P183" s="619">
        <f t="shared" si="78"/>
        <v>0.13852813852813853</v>
      </c>
      <c r="Q183" s="620">
        <f t="shared" si="79"/>
        <v>0.14253897550111358</v>
      </c>
      <c r="R183" s="696">
        <v>475</v>
      </c>
      <c r="S183" s="618">
        <v>464</v>
      </c>
      <c r="T183" s="618">
        <v>452</v>
      </c>
      <c r="U183" s="618">
        <v>56</v>
      </c>
      <c r="V183" s="618">
        <v>49</v>
      </c>
      <c r="W183" s="619">
        <f t="shared" si="58"/>
        <v>0.1206896551724138</v>
      </c>
      <c r="X183" s="620">
        <f t="shared" si="59"/>
        <v>0.12389380530973451</v>
      </c>
      <c r="Y183" s="696">
        <v>522</v>
      </c>
      <c r="Z183" s="618">
        <v>505</v>
      </c>
      <c r="AA183" s="618">
        <v>496</v>
      </c>
      <c r="AB183" s="618">
        <v>58</v>
      </c>
      <c r="AC183" s="618">
        <v>56</v>
      </c>
      <c r="AD183" s="619">
        <f t="shared" si="80"/>
        <v>0.11485148514851486</v>
      </c>
      <c r="AE183" s="620">
        <f t="shared" si="81"/>
        <v>0.11693548387096774</v>
      </c>
      <c r="AF183" s="696">
        <v>578</v>
      </c>
      <c r="AG183" s="618">
        <v>538</v>
      </c>
      <c r="AH183" s="618">
        <v>494</v>
      </c>
      <c r="AI183" s="618">
        <v>60</v>
      </c>
      <c r="AJ183" s="618">
        <v>58</v>
      </c>
      <c r="AK183" s="619">
        <f t="shared" si="82"/>
        <v>0.11152416356877323</v>
      </c>
      <c r="AL183" s="620">
        <f t="shared" si="83"/>
        <v>0.1214574898785425</v>
      </c>
      <c r="AM183" s="696">
        <v>547</v>
      </c>
      <c r="AN183" s="618">
        <v>507</v>
      </c>
      <c r="AO183" s="618">
        <v>477</v>
      </c>
      <c r="AP183" s="618">
        <v>51</v>
      </c>
      <c r="AQ183" s="618">
        <v>51</v>
      </c>
      <c r="AR183" s="619">
        <f t="shared" si="84"/>
        <v>0.10059171597633136</v>
      </c>
      <c r="AS183" s="620">
        <f t="shared" si="85"/>
        <v>0.1069182389937107</v>
      </c>
    </row>
    <row r="184" spans="1:45" s="4" customFormat="1" x14ac:dyDescent="0.25">
      <c r="A184" s="637" t="s">
        <v>456</v>
      </c>
      <c r="B184" s="591" t="s">
        <v>457</v>
      </c>
      <c r="C184" s="697"/>
      <c r="D184" s="662">
        <v>516</v>
      </c>
      <c r="E184" s="663">
        <v>404</v>
      </c>
      <c r="F184" s="663">
        <v>404</v>
      </c>
      <c r="G184" s="663">
        <v>51</v>
      </c>
      <c r="H184" s="664">
        <v>50</v>
      </c>
      <c r="I184" s="665">
        <f t="shared" si="60"/>
        <v>0.12623762376237624</v>
      </c>
      <c r="J184" s="666">
        <f t="shared" si="61"/>
        <v>0.12623762376237624</v>
      </c>
      <c r="K184" s="662">
        <v>494</v>
      </c>
      <c r="L184" s="663">
        <v>363</v>
      </c>
      <c r="M184" s="663">
        <v>309</v>
      </c>
      <c r="N184" s="663">
        <v>50</v>
      </c>
      <c r="O184" s="664">
        <v>50</v>
      </c>
      <c r="P184" s="665">
        <f t="shared" si="78"/>
        <v>0.13774104683195593</v>
      </c>
      <c r="Q184" s="666">
        <f t="shared" si="79"/>
        <v>0.16181229773462782</v>
      </c>
      <c r="R184" s="662">
        <v>488</v>
      </c>
      <c r="S184" s="663">
        <v>303</v>
      </c>
      <c r="T184" s="663">
        <v>265</v>
      </c>
      <c r="U184" s="663">
        <v>47</v>
      </c>
      <c r="V184" s="664">
        <v>46</v>
      </c>
      <c r="W184" s="665">
        <f t="shared" si="58"/>
        <v>0.15511551155115511</v>
      </c>
      <c r="X184" s="666">
        <f t="shared" si="59"/>
        <v>0.17735849056603772</v>
      </c>
      <c r="Y184" s="662">
        <v>545</v>
      </c>
      <c r="Z184" s="663">
        <v>343</v>
      </c>
      <c r="AA184" s="663">
        <v>309</v>
      </c>
      <c r="AB184" s="663">
        <v>53</v>
      </c>
      <c r="AC184" s="664">
        <v>51</v>
      </c>
      <c r="AD184" s="665">
        <f t="shared" si="80"/>
        <v>0.15451895043731778</v>
      </c>
      <c r="AE184" s="666">
        <f t="shared" si="81"/>
        <v>0.17152103559870549</v>
      </c>
      <c r="AF184" s="662">
        <v>575</v>
      </c>
      <c r="AG184" s="663">
        <v>346</v>
      </c>
      <c r="AH184" s="663">
        <v>307</v>
      </c>
      <c r="AI184" s="663">
        <v>64</v>
      </c>
      <c r="AJ184" s="664">
        <v>58</v>
      </c>
      <c r="AK184" s="665">
        <f t="shared" si="82"/>
        <v>0.18497109826589594</v>
      </c>
      <c r="AL184" s="666">
        <f t="shared" si="83"/>
        <v>0.20846905537459284</v>
      </c>
      <c r="AM184" s="662">
        <v>541</v>
      </c>
      <c r="AN184" s="663">
        <v>324</v>
      </c>
      <c r="AO184" s="663">
        <v>286</v>
      </c>
      <c r="AP184" s="663">
        <v>50</v>
      </c>
      <c r="AQ184" s="664">
        <v>49</v>
      </c>
      <c r="AR184" s="665">
        <f t="shared" si="84"/>
        <v>0.15432098765432098</v>
      </c>
      <c r="AS184" s="666">
        <f t="shared" si="85"/>
        <v>0.17482517482517482</v>
      </c>
    </row>
    <row r="185" spans="1:45" s="4" customFormat="1" x14ac:dyDescent="0.25">
      <c r="A185" s="637" t="s">
        <v>458</v>
      </c>
      <c r="B185" s="591" t="s">
        <v>459</v>
      </c>
      <c r="C185" s="697"/>
      <c r="D185" s="639">
        <v>760</v>
      </c>
      <c r="E185" s="686">
        <v>760</v>
      </c>
      <c r="F185" s="686">
        <v>688</v>
      </c>
      <c r="G185" s="686">
        <v>66</v>
      </c>
      <c r="H185" s="687">
        <v>66</v>
      </c>
      <c r="I185" s="688">
        <f t="shared" si="60"/>
        <v>8.6842105263157901E-2</v>
      </c>
      <c r="J185" s="689">
        <f t="shared" si="61"/>
        <v>9.5930232558139539E-2</v>
      </c>
      <c r="K185" s="639">
        <v>720</v>
      </c>
      <c r="L185" s="686">
        <v>720</v>
      </c>
      <c r="M185" s="686">
        <v>543</v>
      </c>
      <c r="N185" s="686">
        <v>59</v>
      </c>
      <c r="O185" s="687">
        <v>59</v>
      </c>
      <c r="P185" s="688">
        <f t="shared" si="78"/>
        <v>8.1944444444444445E-2</v>
      </c>
      <c r="Q185" s="689">
        <f t="shared" si="79"/>
        <v>0.10865561694290976</v>
      </c>
      <c r="R185" s="639">
        <v>880</v>
      </c>
      <c r="S185" s="686">
        <v>880</v>
      </c>
      <c r="T185" s="686">
        <v>790</v>
      </c>
      <c r="U185" s="686">
        <v>59</v>
      </c>
      <c r="V185" s="687">
        <v>59</v>
      </c>
      <c r="W185" s="688">
        <f t="shared" si="58"/>
        <v>6.7045454545454547E-2</v>
      </c>
      <c r="X185" s="689">
        <f t="shared" si="59"/>
        <v>7.4683544303797464E-2</v>
      </c>
      <c r="Y185" s="639">
        <v>734</v>
      </c>
      <c r="Z185" s="686">
        <v>733</v>
      </c>
      <c r="AA185" s="686">
        <v>667</v>
      </c>
      <c r="AB185" s="686">
        <v>64</v>
      </c>
      <c r="AC185" s="687">
        <v>62</v>
      </c>
      <c r="AD185" s="688">
        <f t="shared" si="80"/>
        <v>8.7312414733969987E-2</v>
      </c>
      <c r="AE185" s="689">
        <f t="shared" si="81"/>
        <v>9.5952023988005994E-2</v>
      </c>
      <c r="AF185" s="639">
        <v>633</v>
      </c>
      <c r="AG185" s="686">
        <v>633</v>
      </c>
      <c r="AH185" s="686">
        <v>578</v>
      </c>
      <c r="AI185" s="686">
        <v>84</v>
      </c>
      <c r="AJ185" s="687">
        <v>81</v>
      </c>
      <c r="AK185" s="688">
        <f t="shared" si="82"/>
        <v>0.13270142180094788</v>
      </c>
      <c r="AL185" s="689">
        <f t="shared" si="83"/>
        <v>0.1453287197231834</v>
      </c>
      <c r="AM185" s="639">
        <v>639</v>
      </c>
      <c r="AN185" s="686">
        <v>639</v>
      </c>
      <c r="AO185" s="686">
        <v>579</v>
      </c>
      <c r="AP185" s="686">
        <v>78</v>
      </c>
      <c r="AQ185" s="687">
        <v>72</v>
      </c>
      <c r="AR185" s="688">
        <f t="shared" si="84"/>
        <v>0.12206572769953052</v>
      </c>
      <c r="AS185" s="689">
        <f t="shared" si="85"/>
        <v>0.13471502590673576</v>
      </c>
    </row>
    <row r="186" spans="1:45" s="4" customFormat="1" x14ac:dyDescent="0.25">
      <c r="A186" s="655" t="s">
        <v>460</v>
      </c>
      <c r="B186" s="591" t="s">
        <v>461</v>
      </c>
      <c r="C186" s="698"/>
      <c r="D186" s="690">
        <v>633</v>
      </c>
      <c r="E186" s="663">
        <v>415</v>
      </c>
      <c r="F186" s="663">
        <v>352</v>
      </c>
      <c r="G186" s="663">
        <v>122</v>
      </c>
      <c r="H186" s="664">
        <v>117</v>
      </c>
      <c r="I186" s="665">
        <f t="shared" si="60"/>
        <v>0.29397590361445786</v>
      </c>
      <c r="J186" s="666">
        <f t="shared" si="61"/>
        <v>0.34659090909090912</v>
      </c>
      <c r="K186" s="690">
        <v>746</v>
      </c>
      <c r="L186" s="663">
        <v>665</v>
      </c>
      <c r="M186" s="663">
        <v>570</v>
      </c>
      <c r="N186" s="663">
        <v>124</v>
      </c>
      <c r="O186" s="664">
        <v>117</v>
      </c>
      <c r="P186" s="665">
        <f t="shared" si="78"/>
        <v>0.18646616541353384</v>
      </c>
      <c r="Q186" s="666">
        <f t="shared" si="79"/>
        <v>0.21754385964912282</v>
      </c>
      <c r="R186" s="690">
        <v>829</v>
      </c>
      <c r="S186" s="663">
        <v>745</v>
      </c>
      <c r="T186" s="663">
        <v>654</v>
      </c>
      <c r="U186" s="663">
        <v>182</v>
      </c>
      <c r="V186" s="664">
        <v>168</v>
      </c>
      <c r="W186" s="665">
        <f t="shared" si="58"/>
        <v>0.24429530201342281</v>
      </c>
      <c r="X186" s="666">
        <f t="shared" si="59"/>
        <v>0.27828746177370028</v>
      </c>
      <c r="Y186" s="690">
        <v>652</v>
      </c>
      <c r="Z186" s="663">
        <v>599</v>
      </c>
      <c r="AA186" s="663">
        <v>502</v>
      </c>
      <c r="AB186" s="663">
        <v>147</v>
      </c>
      <c r="AC186" s="664">
        <v>135</v>
      </c>
      <c r="AD186" s="665">
        <f t="shared" si="80"/>
        <v>0.24540901502504173</v>
      </c>
      <c r="AE186" s="666">
        <f t="shared" si="81"/>
        <v>0.29282868525896416</v>
      </c>
      <c r="AF186" s="690">
        <v>726</v>
      </c>
      <c r="AG186" s="663">
        <v>652</v>
      </c>
      <c r="AH186" s="663">
        <v>570</v>
      </c>
      <c r="AI186" s="663">
        <v>135</v>
      </c>
      <c r="AJ186" s="664">
        <v>127</v>
      </c>
      <c r="AK186" s="665">
        <f t="shared" si="82"/>
        <v>0.20705521472392638</v>
      </c>
      <c r="AL186" s="666">
        <f t="shared" si="83"/>
        <v>0.23684210526315788</v>
      </c>
      <c r="AM186" s="690">
        <v>708</v>
      </c>
      <c r="AN186" s="663">
        <v>641</v>
      </c>
      <c r="AO186" s="663">
        <v>574</v>
      </c>
      <c r="AP186" s="663">
        <v>158</v>
      </c>
      <c r="AQ186" s="664">
        <v>144</v>
      </c>
      <c r="AR186" s="665">
        <f t="shared" si="84"/>
        <v>0.24648985959438377</v>
      </c>
      <c r="AS186" s="666">
        <f t="shared" si="85"/>
        <v>0.27526132404181186</v>
      </c>
    </row>
    <row r="187" spans="1:45" s="4" customFormat="1" x14ac:dyDescent="0.25">
      <c r="A187" s="658" t="s">
        <v>460</v>
      </c>
      <c r="B187" s="599" t="s">
        <v>462</v>
      </c>
      <c r="C187" s="660" t="s">
        <v>463</v>
      </c>
      <c r="D187" s="601">
        <v>179</v>
      </c>
      <c r="E187" s="602">
        <v>174</v>
      </c>
      <c r="F187" s="602">
        <v>147</v>
      </c>
      <c r="G187" s="602">
        <v>71</v>
      </c>
      <c r="H187" s="602">
        <v>67</v>
      </c>
      <c r="I187" s="603">
        <f t="shared" si="60"/>
        <v>0.40804597701149425</v>
      </c>
      <c r="J187" s="604">
        <f t="shared" si="61"/>
        <v>0.48299319727891155</v>
      </c>
      <c r="K187" s="601">
        <v>181</v>
      </c>
      <c r="L187" s="602">
        <v>176</v>
      </c>
      <c r="M187" s="602">
        <v>143</v>
      </c>
      <c r="N187" s="602">
        <v>60</v>
      </c>
      <c r="O187" s="602">
        <v>54</v>
      </c>
      <c r="P187" s="603">
        <f t="shared" si="78"/>
        <v>0.34090909090909088</v>
      </c>
      <c r="Q187" s="604">
        <f t="shared" si="79"/>
        <v>0.41958041958041958</v>
      </c>
      <c r="R187" s="601">
        <v>220</v>
      </c>
      <c r="S187" s="602">
        <v>213</v>
      </c>
      <c r="T187" s="602">
        <v>181</v>
      </c>
      <c r="U187" s="602">
        <v>89</v>
      </c>
      <c r="V187" s="602">
        <v>84</v>
      </c>
      <c r="W187" s="603">
        <f t="shared" si="58"/>
        <v>0.41784037558685444</v>
      </c>
      <c r="X187" s="604">
        <f t="shared" si="59"/>
        <v>0.49171270718232046</v>
      </c>
      <c r="Y187" s="601">
        <v>197</v>
      </c>
      <c r="Z187" s="602">
        <v>194</v>
      </c>
      <c r="AA187" s="602">
        <v>166</v>
      </c>
      <c r="AB187" s="602">
        <v>89</v>
      </c>
      <c r="AC187" s="602">
        <v>81</v>
      </c>
      <c r="AD187" s="603">
        <f t="shared" si="80"/>
        <v>0.45876288659793812</v>
      </c>
      <c r="AE187" s="604">
        <f t="shared" si="81"/>
        <v>0.53614457831325302</v>
      </c>
      <c r="AF187" s="601">
        <v>189</v>
      </c>
      <c r="AG187" s="602">
        <v>188</v>
      </c>
      <c r="AH187" s="602">
        <v>163</v>
      </c>
      <c r="AI187" s="602">
        <v>64</v>
      </c>
      <c r="AJ187" s="602">
        <v>58</v>
      </c>
      <c r="AK187" s="603">
        <f t="shared" si="82"/>
        <v>0.34042553191489361</v>
      </c>
      <c r="AL187" s="604">
        <f t="shared" si="83"/>
        <v>0.39263803680981596</v>
      </c>
      <c r="AM187" s="601">
        <v>219</v>
      </c>
      <c r="AN187" s="602">
        <v>215</v>
      </c>
      <c r="AO187" s="602">
        <v>215</v>
      </c>
      <c r="AP187" s="602">
        <v>85</v>
      </c>
      <c r="AQ187" s="602">
        <v>75</v>
      </c>
      <c r="AR187" s="603">
        <f t="shared" si="84"/>
        <v>0.39534883720930231</v>
      </c>
      <c r="AS187" s="604">
        <f t="shared" si="85"/>
        <v>0.39534883720930231</v>
      </c>
    </row>
    <row r="188" spans="1:45" s="4" customFormat="1" x14ac:dyDescent="0.25">
      <c r="A188" s="614" t="s">
        <v>460</v>
      </c>
      <c r="B188" s="615" t="s">
        <v>464</v>
      </c>
      <c r="C188" s="616" t="s">
        <v>465</v>
      </c>
      <c r="D188" s="617">
        <v>454</v>
      </c>
      <c r="E188" s="618">
        <v>415</v>
      </c>
      <c r="F188" s="618">
        <v>352</v>
      </c>
      <c r="G188" s="618">
        <v>122</v>
      </c>
      <c r="H188" s="618">
        <v>117</v>
      </c>
      <c r="I188" s="619">
        <f t="shared" si="60"/>
        <v>0.29397590361445786</v>
      </c>
      <c r="J188" s="620">
        <f t="shared" si="61"/>
        <v>0.34659090909090912</v>
      </c>
      <c r="K188" s="617">
        <v>565</v>
      </c>
      <c r="L188" s="618">
        <v>493</v>
      </c>
      <c r="M188" s="618">
        <v>430</v>
      </c>
      <c r="N188" s="618">
        <v>64</v>
      </c>
      <c r="O188" s="618">
        <v>63</v>
      </c>
      <c r="P188" s="619">
        <f t="shared" si="78"/>
        <v>0.12981744421906694</v>
      </c>
      <c r="Q188" s="620">
        <f t="shared" si="79"/>
        <v>0.14883720930232558</v>
      </c>
      <c r="R188" s="617">
        <v>609</v>
      </c>
      <c r="S188" s="618">
        <v>535</v>
      </c>
      <c r="T188" s="618">
        <v>476</v>
      </c>
      <c r="U188" s="618">
        <v>93</v>
      </c>
      <c r="V188" s="618">
        <v>84</v>
      </c>
      <c r="W188" s="619">
        <f t="shared" si="58"/>
        <v>0.17383177570093458</v>
      </c>
      <c r="X188" s="620">
        <f t="shared" si="59"/>
        <v>0.1953781512605042</v>
      </c>
      <c r="Y188" s="617">
        <v>455</v>
      </c>
      <c r="Z188" s="618">
        <v>408</v>
      </c>
      <c r="AA188" s="618">
        <v>338</v>
      </c>
      <c r="AB188" s="618">
        <v>59</v>
      </c>
      <c r="AC188" s="618">
        <v>54</v>
      </c>
      <c r="AD188" s="619">
        <f t="shared" si="80"/>
        <v>0.14460784313725492</v>
      </c>
      <c r="AE188" s="620">
        <f t="shared" si="81"/>
        <v>0.17455621301775148</v>
      </c>
      <c r="AF188" s="617">
        <v>537</v>
      </c>
      <c r="AG188" s="618">
        <v>467</v>
      </c>
      <c r="AH188" s="618">
        <v>409</v>
      </c>
      <c r="AI188" s="618">
        <v>72</v>
      </c>
      <c r="AJ188" s="618">
        <v>69</v>
      </c>
      <c r="AK188" s="619">
        <f t="shared" si="82"/>
        <v>0.15417558886509636</v>
      </c>
      <c r="AL188" s="620">
        <f t="shared" si="83"/>
        <v>0.17603911980440098</v>
      </c>
      <c r="AM188" s="617">
        <v>489</v>
      </c>
      <c r="AN188" s="618">
        <v>434</v>
      </c>
      <c r="AO188" s="618">
        <v>366</v>
      </c>
      <c r="AP188" s="618">
        <v>73</v>
      </c>
      <c r="AQ188" s="618">
        <v>69</v>
      </c>
      <c r="AR188" s="619">
        <f t="shared" si="84"/>
        <v>0.16820276497695852</v>
      </c>
      <c r="AS188" s="620">
        <f t="shared" si="85"/>
        <v>0.19945355191256831</v>
      </c>
    </row>
    <row r="189" spans="1:45" s="4" customFormat="1" x14ac:dyDescent="0.25">
      <c r="A189" s="699" t="s">
        <v>466</v>
      </c>
      <c r="B189" s="700" t="s">
        <v>467</v>
      </c>
      <c r="C189" s="623" t="s">
        <v>203</v>
      </c>
      <c r="D189" s="679">
        <v>3088</v>
      </c>
      <c r="E189" s="686">
        <v>2732</v>
      </c>
      <c r="F189" s="686">
        <v>2732</v>
      </c>
      <c r="G189" s="686">
        <v>1391</v>
      </c>
      <c r="H189" s="687">
        <v>1156</v>
      </c>
      <c r="I189" s="688">
        <f t="shared" si="60"/>
        <v>0.50915080527086387</v>
      </c>
      <c r="J189" s="689">
        <f t="shared" si="61"/>
        <v>0.50915080527086387</v>
      </c>
      <c r="K189" s="679">
        <v>3172</v>
      </c>
      <c r="L189" s="686">
        <v>2675</v>
      </c>
      <c r="M189" s="686">
        <v>2675</v>
      </c>
      <c r="N189" s="686">
        <v>1696</v>
      </c>
      <c r="O189" s="687">
        <v>1398</v>
      </c>
      <c r="P189" s="688">
        <f t="shared" si="78"/>
        <v>0.6340186915887851</v>
      </c>
      <c r="Q189" s="689">
        <f t="shared" si="79"/>
        <v>0.6340186915887851</v>
      </c>
      <c r="R189" s="679">
        <v>2875</v>
      </c>
      <c r="S189" s="686">
        <v>2459</v>
      </c>
      <c r="T189" s="686">
        <v>2459</v>
      </c>
      <c r="U189" s="686">
        <v>1567</v>
      </c>
      <c r="V189" s="687">
        <v>1337</v>
      </c>
      <c r="W189" s="688">
        <f t="shared" si="58"/>
        <v>0.63725091500610009</v>
      </c>
      <c r="X189" s="689">
        <f t="shared" si="59"/>
        <v>0.63725091500610009</v>
      </c>
      <c r="Y189" s="679">
        <v>2618</v>
      </c>
      <c r="Z189" s="686">
        <v>2209</v>
      </c>
      <c r="AA189" s="686">
        <v>2209</v>
      </c>
      <c r="AB189" s="686">
        <v>1305</v>
      </c>
      <c r="AC189" s="687">
        <v>1093</v>
      </c>
      <c r="AD189" s="688">
        <f t="shared" si="80"/>
        <v>0.59076505205975549</v>
      </c>
      <c r="AE189" s="689">
        <f t="shared" si="81"/>
        <v>0.59076505205975549</v>
      </c>
      <c r="AF189" s="679">
        <v>2991</v>
      </c>
      <c r="AG189" s="686">
        <v>2556</v>
      </c>
      <c r="AH189" s="686">
        <v>2217</v>
      </c>
      <c r="AI189" s="686">
        <v>1867</v>
      </c>
      <c r="AJ189" s="687">
        <v>1524</v>
      </c>
      <c r="AK189" s="688">
        <f t="shared" si="82"/>
        <v>0.73043818466353683</v>
      </c>
      <c r="AL189" s="689">
        <f t="shared" si="83"/>
        <v>0.8421290031574199</v>
      </c>
      <c r="AM189" s="679">
        <v>2329</v>
      </c>
      <c r="AN189" s="686">
        <v>2054</v>
      </c>
      <c r="AO189" s="686">
        <v>1870</v>
      </c>
      <c r="AP189" s="686">
        <v>1607</v>
      </c>
      <c r="AQ189" s="687">
        <v>1274</v>
      </c>
      <c r="AR189" s="688">
        <f t="shared" si="84"/>
        <v>0.78237585199610515</v>
      </c>
      <c r="AS189" s="689">
        <f t="shared" si="85"/>
        <v>0.85935828877005349</v>
      </c>
    </row>
    <row r="190" spans="1:45" s="4" customFormat="1" ht="25.5" x14ac:dyDescent="0.25">
      <c r="A190" s="699" t="s">
        <v>468</v>
      </c>
      <c r="B190" s="700" t="s">
        <v>469</v>
      </c>
      <c r="C190" s="623" t="s">
        <v>203</v>
      </c>
      <c r="D190" s="679">
        <v>1262</v>
      </c>
      <c r="E190" s="686">
        <v>1209</v>
      </c>
      <c r="F190" s="686">
        <v>1206</v>
      </c>
      <c r="G190" s="686">
        <v>1088</v>
      </c>
      <c r="H190" s="687">
        <v>63</v>
      </c>
      <c r="I190" s="688">
        <f t="shared" si="60"/>
        <v>0.89991728701406126</v>
      </c>
      <c r="J190" s="689">
        <f t="shared" si="61"/>
        <v>0.9021558872305141</v>
      </c>
      <c r="K190" s="679">
        <v>2233</v>
      </c>
      <c r="L190" s="686">
        <v>2058</v>
      </c>
      <c r="M190" s="686">
        <v>2058</v>
      </c>
      <c r="N190" s="686">
        <v>1543</v>
      </c>
      <c r="O190" s="687">
        <v>1252</v>
      </c>
      <c r="P190" s="688">
        <f t="shared" si="78"/>
        <v>0.74975704567541301</v>
      </c>
      <c r="Q190" s="689">
        <f t="shared" si="79"/>
        <v>0.74975704567541301</v>
      </c>
      <c r="R190" s="679">
        <v>3080</v>
      </c>
      <c r="S190" s="686">
        <v>2829</v>
      </c>
      <c r="T190" s="686">
        <v>2829</v>
      </c>
      <c r="U190" s="686">
        <v>2343</v>
      </c>
      <c r="V190" s="687">
        <v>1817</v>
      </c>
      <c r="W190" s="688">
        <f t="shared" si="58"/>
        <v>0.82820784729586427</v>
      </c>
      <c r="X190" s="689">
        <f t="shared" si="59"/>
        <v>0.82820784729586427</v>
      </c>
      <c r="Y190" s="679">
        <v>2849</v>
      </c>
      <c r="Z190" s="686">
        <v>2597</v>
      </c>
      <c r="AA190" s="686">
        <v>2597</v>
      </c>
      <c r="AB190" s="686">
        <v>2124</v>
      </c>
      <c r="AC190" s="687">
        <v>1443</v>
      </c>
      <c r="AD190" s="688">
        <f t="shared" si="80"/>
        <v>0.81786676934924918</v>
      </c>
      <c r="AE190" s="689">
        <f t="shared" si="81"/>
        <v>0.81786676934924918</v>
      </c>
      <c r="AF190" s="679">
        <v>3331</v>
      </c>
      <c r="AG190" s="686">
        <v>2947</v>
      </c>
      <c r="AH190" s="686">
        <v>2947</v>
      </c>
      <c r="AI190" s="686">
        <v>2303</v>
      </c>
      <c r="AJ190" s="687">
        <v>1591</v>
      </c>
      <c r="AK190" s="688">
        <f t="shared" si="82"/>
        <v>0.78147268408551074</v>
      </c>
      <c r="AL190" s="689">
        <f t="shared" si="83"/>
        <v>0.78147268408551074</v>
      </c>
      <c r="AM190" s="679">
        <v>2273</v>
      </c>
      <c r="AN190" s="686">
        <v>2076</v>
      </c>
      <c r="AO190" s="686">
        <v>2076</v>
      </c>
      <c r="AP190" s="686">
        <v>1985</v>
      </c>
      <c r="AQ190" s="687">
        <v>1321</v>
      </c>
      <c r="AR190" s="688">
        <f t="shared" si="84"/>
        <v>0.95616570327552985</v>
      </c>
      <c r="AS190" s="689">
        <f t="shared" si="85"/>
        <v>0.95616570327552985</v>
      </c>
    </row>
    <row r="191" spans="1:45" s="4" customFormat="1" ht="25.5" x14ac:dyDescent="0.25">
      <c r="A191" s="701" t="s">
        <v>470</v>
      </c>
      <c r="B191" s="591" t="s">
        <v>471</v>
      </c>
      <c r="C191" s="670" t="s">
        <v>203</v>
      </c>
      <c r="D191" s="662">
        <v>854</v>
      </c>
      <c r="E191" s="663">
        <v>843</v>
      </c>
      <c r="F191" s="663">
        <v>843</v>
      </c>
      <c r="G191" s="663">
        <v>835</v>
      </c>
      <c r="H191" s="664">
        <v>631</v>
      </c>
      <c r="I191" s="665">
        <f t="shared" si="60"/>
        <v>0.99051008303677346</v>
      </c>
      <c r="J191" s="666">
        <f t="shared" si="61"/>
        <v>0.99051008303677346</v>
      </c>
      <c r="K191" s="662">
        <v>530</v>
      </c>
      <c r="L191" s="663">
        <v>527</v>
      </c>
      <c r="M191" s="663">
        <v>527</v>
      </c>
      <c r="N191" s="663">
        <v>527</v>
      </c>
      <c r="O191" s="664">
        <v>527</v>
      </c>
      <c r="P191" s="665">
        <f t="shared" si="78"/>
        <v>1</v>
      </c>
      <c r="Q191" s="666">
        <f t="shared" si="79"/>
        <v>1</v>
      </c>
      <c r="R191" s="662">
        <v>589</v>
      </c>
      <c r="S191" s="663">
        <v>584</v>
      </c>
      <c r="T191" s="663">
        <v>584</v>
      </c>
      <c r="U191" s="663">
        <v>567</v>
      </c>
      <c r="V191" s="664">
        <v>426</v>
      </c>
      <c r="W191" s="665">
        <f t="shared" si="58"/>
        <v>0.97089041095890416</v>
      </c>
      <c r="X191" s="666">
        <f t="shared" si="59"/>
        <v>0.97089041095890416</v>
      </c>
      <c r="Y191" s="662">
        <v>409</v>
      </c>
      <c r="Z191" s="663">
        <v>404</v>
      </c>
      <c r="AA191" s="663">
        <v>403</v>
      </c>
      <c r="AB191" s="663">
        <v>393</v>
      </c>
      <c r="AC191" s="664">
        <v>298</v>
      </c>
      <c r="AD191" s="665">
        <f t="shared" si="80"/>
        <v>0.97277227722772275</v>
      </c>
      <c r="AE191" s="666">
        <f t="shared" si="81"/>
        <v>0.97518610421836227</v>
      </c>
      <c r="AF191" s="662">
        <v>282</v>
      </c>
      <c r="AG191" s="663">
        <v>281</v>
      </c>
      <c r="AH191" s="663">
        <v>281</v>
      </c>
      <c r="AI191" s="663">
        <v>274</v>
      </c>
      <c r="AJ191" s="664">
        <v>220</v>
      </c>
      <c r="AK191" s="665">
        <f t="shared" si="82"/>
        <v>0.97508896797153022</v>
      </c>
      <c r="AL191" s="666">
        <f t="shared" si="83"/>
        <v>0.97508896797153022</v>
      </c>
      <c r="AM191" s="662">
        <v>145</v>
      </c>
      <c r="AN191" s="663">
        <v>144</v>
      </c>
      <c r="AO191" s="663">
        <v>144</v>
      </c>
      <c r="AP191" s="663">
        <v>142</v>
      </c>
      <c r="AQ191" s="664">
        <v>112</v>
      </c>
      <c r="AR191" s="665">
        <f t="shared" si="84"/>
        <v>0.98611111111111116</v>
      </c>
      <c r="AS191" s="666">
        <f t="shared" si="85"/>
        <v>0.98611111111111116</v>
      </c>
    </row>
    <row r="192" spans="1:45" s="4" customFormat="1" ht="25.5" x14ac:dyDescent="0.25">
      <c r="A192" s="701" t="s">
        <v>472</v>
      </c>
      <c r="B192" s="591" t="s">
        <v>473</v>
      </c>
      <c r="C192" s="670" t="s">
        <v>203</v>
      </c>
      <c r="D192" s="662">
        <v>627</v>
      </c>
      <c r="E192" s="663">
        <v>622</v>
      </c>
      <c r="F192" s="663">
        <v>618</v>
      </c>
      <c r="G192" s="663">
        <v>531</v>
      </c>
      <c r="H192" s="664">
        <v>450</v>
      </c>
      <c r="I192" s="665">
        <f t="shared" si="60"/>
        <v>0.8536977491961415</v>
      </c>
      <c r="J192" s="666">
        <f t="shared" si="61"/>
        <v>0.85922330097087374</v>
      </c>
      <c r="K192" s="662">
        <v>479</v>
      </c>
      <c r="L192" s="663">
        <v>477</v>
      </c>
      <c r="M192" s="663">
        <v>477</v>
      </c>
      <c r="N192" s="663">
        <v>412</v>
      </c>
      <c r="O192" s="664">
        <v>359</v>
      </c>
      <c r="P192" s="665">
        <f t="shared" si="78"/>
        <v>0.86373165618448633</v>
      </c>
      <c r="Q192" s="666">
        <f t="shared" si="79"/>
        <v>0.86373165618448633</v>
      </c>
      <c r="R192" s="662">
        <v>378</v>
      </c>
      <c r="S192" s="663">
        <v>374</v>
      </c>
      <c r="T192" s="663">
        <v>372</v>
      </c>
      <c r="U192" s="663">
        <v>264</v>
      </c>
      <c r="V192" s="664">
        <v>238</v>
      </c>
      <c r="W192" s="665">
        <f t="shared" si="58"/>
        <v>0.70588235294117652</v>
      </c>
      <c r="X192" s="666">
        <f t="shared" si="59"/>
        <v>0.70967741935483875</v>
      </c>
      <c r="Y192" s="662">
        <v>92</v>
      </c>
      <c r="Z192" s="663">
        <v>91</v>
      </c>
      <c r="AA192" s="663">
        <v>91</v>
      </c>
      <c r="AB192" s="663">
        <v>68</v>
      </c>
      <c r="AC192" s="664">
        <v>62</v>
      </c>
      <c r="AD192" s="665">
        <f t="shared" si="80"/>
        <v>0.74725274725274726</v>
      </c>
      <c r="AE192" s="666">
        <f t="shared" si="81"/>
        <v>0.74725274725274726</v>
      </c>
      <c r="AF192" s="662">
        <v>161</v>
      </c>
      <c r="AG192" s="663">
        <v>160</v>
      </c>
      <c r="AH192" s="663">
        <v>160</v>
      </c>
      <c r="AI192" s="663">
        <v>124</v>
      </c>
      <c r="AJ192" s="664">
        <v>97</v>
      </c>
      <c r="AK192" s="665">
        <f t="shared" si="82"/>
        <v>0.77500000000000002</v>
      </c>
      <c r="AL192" s="666">
        <f t="shared" si="83"/>
        <v>0.77500000000000002</v>
      </c>
      <c r="AM192" s="662">
        <v>185</v>
      </c>
      <c r="AN192" s="663">
        <v>184</v>
      </c>
      <c r="AO192" s="663">
        <v>184</v>
      </c>
      <c r="AP192" s="663">
        <v>170</v>
      </c>
      <c r="AQ192" s="664">
        <v>165</v>
      </c>
      <c r="AR192" s="665">
        <f t="shared" si="84"/>
        <v>0.92391304347826086</v>
      </c>
      <c r="AS192" s="666">
        <f t="shared" si="85"/>
        <v>0.92391304347826086</v>
      </c>
    </row>
    <row r="193" spans="1:16156" s="4" customFormat="1" ht="25.5" x14ac:dyDescent="0.25">
      <c r="A193" s="701" t="s">
        <v>474</v>
      </c>
      <c r="B193" s="591" t="s">
        <v>475</v>
      </c>
      <c r="C193" s="670" t="s">
        <v>203</v>
      </c>
      <c r="D193" s="662">
        <v>566</v>
      </c>
      <c r="E193" s="663">
        <v>566</v>
      </c>
      <c r="F193" s="663">
        <v>566</v>
      </c>
      <c r="G193" s="663">
        <v>566</v>
      </c>
      <c r="H193" s="664">
        <v>566</v>
      </c>
      <c r="I193" s="665">
        <f t="shared" si="60"/>
        <v>1</v>
      </c>
      <c r="J193" s="666">
        <f t="shared" si="61"/>
        <v>1</v>
      </c>
      <c r="K193" s="662">
        <v>773</v>
      </c>
      <c r="L193" s="663">
        <v>621</v>
      </c>
      <c r="M193" s="663">
        <v>621</v>
      </c>
      <c r="N193" s="663">
        <v>620</v>
      </c>
      <c r="O193" s="664">
        <v>439</v>
      </c>
      <c r="P193" s="665">
        <f t="shared" si="78"/>
        <v>0.99838969404186795</v>
      </c>
      <c r="Q193" s="666">
        <f t="shared" si="79"/>
        <v>0.99838969404186795</v>
      </c>
      <c r="R193" s="662">
        <v>399</v>
      </c>
      <c r="S193" s="663">
        <v>384</v>
      </c>
      <c r="T193" s="663">
        <v>384</v>
      </c>
      <c r="U193" s="663">
        <v>379</v>
      </c>
      <c r="V193" s="664">
        <v>238</v>
      </c>
      <c r="W193" s="665">
        <f t="shared" si="58"/>
        <v>0.98697916666666663</v>
      </c>
      <c r="X193" s="666">
        <f t="shared" si="59"/>
        <v>0.98697916666666663</v>
      </c>
      <c r="Y193" s="662">
        <v>410</v>
      </c>
      <c r="Z193" s="663">
        <v>385</v>
      </c>
      <c r="AA193" s="663">
        <v>194</v>
      </c>
      <c r="AB193" s="663">
        <v>194</v>
      </c>
      <c r="AC193" s="664">
        <v>194</v>
      </c>
      <c r="AD193" s="665">
        <f t="shared" si="80"/>
        <v>0.50389610389610384</v>
      </c>
      <c r="AE193" s="666">
        <f t="shared" si="81"/>
        <v>1</v>
      </c>
      <c r="AF193" s="662">
        <v>427</v>
      </c>
      <c r="AG193" s="663">
        <v>407</v>
      </c>
      <c r="AH193" s="663">
        <v>271</v>
      </c>
      <c r="AI193" s="663">
        <v>271</v>
      </c>
      <c r="AJ193" s="664">
        <v>224</v>
      </c>
      <c r="AK193" s="665">
        <f t="shared" si="82"/>
        <v>0.66584766584766586</v>
      </c>
      <c r="AL193" s="666">
        <f t="shared" si="83"/>
        <v>1</v>
      </c>
      <c r="AM193" s="662">
        <v>329</v>
      </c>
      <c r="AN193" s="663">
        <v>302</v>
      </c>
      <c r="AO193" s="663">
        <v>202</v>
      </c>
      <c r="AP193" s="663">
        <v>202</v>
      </c>
      <c r="AQ193" s="664">
        <v>160</v>
      </c>
      <c r="AR193" s="665">
        <f t="shared" si="84"/>
        <v>0.66887417218543044</v>
      </c>
      <c r="AS193" s="666">
        <f t="shared" si="85"/>
        <v>1</v>
      </c>
    </row>
    <row r="194" spans="1:16156" s="4" customFormat="1" ht="25.5" x14ac:dyDescent="0.25">
      <c r="A194" s="701" t="s">
        <v>476</v>
      </c>
      <c r="B194" s="591" t="s">
        <v>477</v>
      </c>
      <c r="C194" s="670" t="s">
        <v>203</v>
      </c>
      <c r="D194" s="662">
        <v>1565</v>
      </c>
      <c r="E194" s="663">
        <v>1562</v>
      </c>
      <c r="F194" s="663">
        <v>1562</v>
      </c>
      <c r="G194" s="663">
        <v>1217</v>
      </c>
      <c r="H194" s="664">
        <v>1111</v>
      </c>
      <c r="I194" s="665">
        <f t="shared" si="60"/>
        <v>0.77912932138284252</v>
      </c>
      <c r="J194" s="666">
        <f t="shared" si="61"/>
        <v>0.77912932138284252</v>
      </c>
      <c r="K194" s="662">
        <v>1306</v>
      </c>
      <c r="L194" s="663">
        <v>1300</v>
      </c>
      <c r="M194" s="663">
        <v>1300</v>
      </c>
      <c r="N194" s="663">
        <v>1005</v>
      </c>
      <c r="O194" s="664">
        <v>897</v>
      </c>
      <c r="P194" s="665">
        <f t="shared" si="78"/>
        <v>0.77307692307692311</v>
      </c>
      <c r="Q194" s="666">
        <f t="shared" si="79"/>
        <v>0.77307692307692311</v>
      </c>
      <c r="R194" s="662">
        <v>1220</v>
      </c>
      <c r="S194" s="663">
        <v>1200</v>
      </c>
      <c r="T194" s="663">
        <v>1200</v>
      </c>
      <c r="U194" s="663">
        <v>896</v>
      </c>
      <c r="V194" s="664">
        <v>802</v>
      </c>
      <c r="W194" s="665">
        <f t="shared" si="58"/>
        <v>0.7466666666666667</v>
      </c>
      <c r="X194" s="666">
        <f t="shared" si="59"/>
        <v>0.7466666666666667</v>
      </c>
      <c r="Y194" s="662">
        <v>1102</v>
      </c>
      <c r="Z194" s="663">
        <v>1090</v>
      </c>
      <c r="AA194" s="663">
        <v>799</v>
      </c>
      <c r="AB194" s="663">
        <v>799</v>
      </c>
      <c r="AC194" s="664">
        <v>704</v>
      </c>
      <c r="AD194" s="665">
        <f t="shared" si="80"/>
        <v>0.73302752293577977</v>
      </c>
      <c r="AE194" s="666">
        <f t="shared" si="81"/>
        <v>1</v>
      </c>
      <c r="AF194" s="662">
        <v>1080</v>
      </c>
      <c r="AG194" s="663">
        <v>1062</v>
      </c>
      <c r="AH194" s="663">
        <v>760</v>
      </c>
      <c r="AI194" s="663">
        <v>760</v>
      </c>
      <c r="AJ194" s="664">
        <v>681</v>
      </c>
      <c r="AK194" s="665">
        <f t="shared" si="82"/>
        <v>0.71563088512241058</v>
      </c>
      <c r="AL194" s="666">
        <f t="shared" si="83"/>
        <v>1</v>
      </c>
      <c r="AM194" s="662">
        <v>882</v>
      </c>
      <c r="AN194" s="663">
        <v>857</v>
      </c>
      <c r="AO194" s="663">
        <v>627</v>
      </c>
      <c r="AP194" s="663">
        <v>627</v>
      </c>
      <c r="AQ194" s="664">
        <v>559</v>
      </c>
      <c r="AR194" s="665">
        <f t="shared" si="84"/>
        <v>0.73162193698949829</v>
      </c>
      <c r="AS194" s="666">
        <f t="shared" si="85"/>
        <v>1</v>
      </c>
    </row>
    <row r="195" spans="1:16156" s="4" customFormat="1" ht="25.5" x14ac:dyDescent="0.25">
      <c r="A195" s="701" t="s">
        <v>478</v>
      </c>
      <c r="B195" s="591" t="s">
        <v>479</v>
      </c>
      <c r="C195" s="670" t="s">
        <v>203</v>
      </c>
      <c r="D195" s="662">
        <v>419</v>
      </c>
      <c r="E195" s="663">
        <v>419</v>
      </c>
      <c r="F195" s="663">
        <v>419</v>
      </c>
      <c r="G195" s="663">
        <v>374</v>
      </c>
      <c r="H195" s="664">
        <v>318</v>
      </c>
      <c r="I195" s="665">
        <f t="shared" si="60"/>
        <v>0.89260143198090691</v>
      </c>
      <c r="J195" s="666">
        <f t="shared" si="61"/>
        <v>0.89260143198090691</v>
      </c>
      <c r="K195" s="662">
        <v>341</v>
      </c>
      <c r="L195" s="663">
        <v>341</v>
      </c>
      <c r="M195" s="663">
        <v>310</v>
      </c>
      <c r="N195" s="663">
        <v>310</v>
      </c>
      <c r="O195" s="664">
        <v>249</v>
      </c>
      <c r="P195" s="665">
        <f t="shared" si="78"/>
        <v>0.90909090909090906</v>
      </c>
      <c r="Q195" s="666">
        <f t="shared" si="79"/>
        <v>1</v>
      </c>
      <c r="R195" s="662">
        <v>93</v>
      </c>
      <c r="S195" s="663">
        <v>93</v>
      </c>
      <c r="T195" s="663">
        <v>16</v>
      </c>
      <c r="U195" s="663">
        <v>16</v>
      </c>
      <c r="V195" s="664">
        <v>6</v>
      </c>
      <c r="W195" s="665">
        <f t="shared" si="58"/>
        <v>0.17204301075268819</v>
      </c>
      <c r="X195" s="666">
        <f t="shared" si="59"/>
        <v>1</v>
      </c>
      <c r="Y195" s="662">
        <v>252</v>
      </c>
      <c r="Z195" s="663">
        <v>250</v>
      </c>
      <c r="AA195" s="663">
        <v>166</v>
      </c>
      <c r="AB195" s="663">
        <v>166</v>
      </c>
      <c r="AC195" s="664">
        <v>140</v>
      </c>
      <c r="AD195" s="665">
        <f t="shared" si="80"/>
        <v>0.66400000000000003</v>
      </c>
      <c r="AE195" s="666">
        <f t="shared" si="81"/>
        <v>1</v>
      </c>
      <c r="AF195" s="662">
        <v>206</v>
      </c>
      <c r="AG195" s="663">
        <v>206</v>
      </c>
      <c r="AH195" s="663">
        <v>144</v>
      </c>
      <c r="AI195" s="663">
        <v>144</v>
      </c>
      <c r="AJ195" s="664">
        <v>121</v>
      </c>
      <c r="AK195" s="665">
        <f t="shared" si="82"/>
        <v>0.69902912621359226</v>
      </c>
      <c r="AL195" s="666">
        <f t="shared" si="83"/>
        <v>1</v>
      </c>
      <c r="AM195" s="662">
        <v>243</v>
      </c>
      <c r="AN195" s="663">
        <v>243</v>
      </c>
      <c r="AO195" s="663">
        <v>193</v>
      </c>
      <c r="AP195" s="663">
        <v>193</v>
      </c>
      <c r="AQ195" s="664">
        <v>170</v>
      </c>
      <c r="AR195" s="665">
        <f t="shared" si="84"/>
        <v>0.79423868312757206</v>
      </c>
      <c r="AS195" s="666">
        <f t="shared" si="85"/>
        <v>1</v>
      </c>
    </row>
    <row r="196" spans="1:16156" s="4" customFormat="1" ht="25.5" x14ac:dyDescent="0.25">
      <c r="A196" s="701" t="s">
        <v>480</v>
      </c>
      <c r="B196" s="591" t="s">
        <v>481</v>
      </c>
      <c r="C196" s="670" t="s">
        <v>203</v>
      </c>
      <c r="D196" s="662">
        <v>331</v>
      </c>
      <c r="E196" s="663">
        <v>327</v>
      </c>
      <c r="F196" s="663">
        <v>327</v>
      </c>
      <c r="G196" s="663">
        <v>277</v>
      </c>
      <c r="H196" s="664">
        <v>226</v>
      </c>
      <c r="I196" s="665">
        <f t="shared" si="60"/>
        <v>0.84709480122324154</v>
      </c>
      <c r="J196" s="666">
        <f t="shared" si="61"/>
        <v>0.84709480122324154</v>
      </c>
      <c r="K196" s="662">
        <v>336</v>
      </c>
      <c r="L196" s="663">
        <v>333</v>
      </c>
      <c r="M196" s="663">
        <v>333</v>
      </c>
      <c r="N196" s="663">
        <v>258</v>
      </c>
      <c r="O196" s="664">
        <v>228</v>
      </c>
      <c r="P196" s="665">
        <f t="shared" si="78"/>
        <v>0.77477477477477474</v>
      </c>
      <c r="Q196" s="666">
        <f t="shared" si="79"/>
        <v>0.77477477477477474</v>
      </c>
      <c r="R196" s="662">
        <v>451</v>
      </c>
      <c r="S196" s="663">
        <v>445</v>
      </c>
      <c r="T196" s="663">
        <v>445</v>
      </c>
      <c r="U196" s="663">
        <v>369</v>
      </c>
      <c r="V196" s="664">
        <v>324</v>
      </c>
      <c r="W196" s="665">
        <f t="shared" si="58"/>
        <v>0.82921348314606746</v>
      </c>
      <c r="X196" s="666">
        <f t="shared" si="59"/>
        <v>0.82921348314606746</v>
      </c>
      <c r="Y196" s="662">
        <v>403</v>
      </c>
      <c r="Z196" s="663">
        <v>401</v>
      </c>
      <c r="AA196" s="663">
        <v>401</v>
      </c>
      <c r="AB196" s="663">
        <v>301</v>
      </c>
      <c r="AC196" s="664">
        <v>272</v>
      </c>
      <c r="AD196" s="665">
        <f t="shared" si="80"/>
        <v>0.75062344139650872</v>
      </c>
      <c r="AE196" s="666">
        <f t="shared" si="81"/>
        <v>0.75062344139650872</v>
      </c>
      <c r="AF196" s="662">
        <v>310</v>
      </c>
      <c r="AG196" s="663">
        <v>306</v>
      </c>
      <c r="AH196" s="663">
        <v>306</v>
      </c>
      <c r="AI196" s="663">
        <v>193</v>
      </c>
      <c r="AJ196" s="664">
        <v>193</v>
      </c>
      <c r="AK196" s="665">
        <f t="shared" si="82"/>
        <v>0.63071895424836599</v>
      </c>
      <c r="AL196" s="666">
        <f t="shared" si="83"/>
        <v>0.63071895424836599</v>
      </c>
      <c r="AM196" s="662" t="s">
        <v>69</v>
      </c>
      <c r="AN196" s="663" t="s">
        <v>69</v>
      </c>
      <c r="AO196" s="663" t="s">
        <v>69</v>
      </c>
      <c r="AP196" s="663" t="s">
        <v>69</v>
      </c>
      <c r="AQ196" s="664" t="s">
        <v>69</v>
      </c>
      <c r="AR196" s="665" t="s">
        <v>69</v>
      </c>
      <c r="AS196" s="666" t="s">
        <v>69</v>
      </c>
    </row>
    <row r="197" spans="1:16156" s="4" customFormat="1" ht="38.25" x14ac:dyDescent="0.25">
      <c r="A197" s="701" t="s">
        <v>482</v>
      </c>
      <c r="B197" s="591" t="s">
        <v>483</v>
      </c>
      <c r="C197" s="670" t="s">
        <v>203</v>
      </c>
      <c r="D197" s="662">
        <v>166</v>
      </c>
      <c r="E197" s="663">
        <v>166</v>
      </c>
      <c r="F197" s="663">
        <v>84</v>
      </c>
      <c r="G197" s="663">
        <v>36</v>
      </c>
      <c r="H197" s="664">
        <v>35</v>
      </c>
      <c r="I197" s="665">
        <f t="shared" si="60"/>
        <v>0.21686746987951808</v>
      </c>
      <c r="J197" s="666">
        <f t="shared" si="61"/>
        <v>0.42857142857142855</v>
      </c>
      <c r="K197" s="662">
        <v>142</v>
      </c>
      <c r="L197" s="663">
        <v>142</v>
      </c>
      <c r="M197" s="663">
        <v>84</v>
      </c>
      <c r="N197" s="663">
        <v>72</v>
      </c>
      <c r="O197" s="664">
        <v>60</v>
      </c>
      <c r="P197" s="665">
        <f t="shared" si="78"/>
        <v>0.50704225352112675</v>
      </c>
      <c r="Q197" s="666">
        <f t="shared" si="79"/>
        <v>0.8571428571428571</v>
      </c>
      <c r="R197" s="662">
        <v>94</v>
      </c>
      <c r="S197" s="663">
        <v>94</v>
      </c>
      <c r="T197" s="663">
        <v>59</v>
      </c>
      <c r="U197" s="663">
        <v>54</v>
      </c>
      <c r="V197" s="664">
        <v>50</v>
      </c>
      <c r="W197" s="665">
        <f t="shared" si="58"/>
        <v>0.57446808510638303</v>
      </c>
      <c r="X197" s="666">
        <f t="shared" si="59"/>
        <v>0.9152542372881356</v>
      </c>
      <c r="Y197" s="662">
        <v>112</v>
      </c>
      <c r="Z197" s="663">
        <v>109</v>
      </c>
      <c r="AA197" s="663">
        <v>66</v>
      </c>
      <c r="AB197" s="663">
        <v>64</v>
      </c>
      <c r="AC197" s="664">
        <v>58</v>
      </c>
      <c r="AD197" s="665">
        <f t="shared" si="80"/>
        <v>0.58715596330275233</v>
      </c>
      <c r="AE197" s="666">
        <f t="shared" si="81"/>
        <v>0.96969696969696972</v>
      </c>
      <c r="AF197" s="662">
        <v>90</v>
      </c>
      <c r="AG197" s="663">
        <v>89</v>
      </c>
      <c r="AH197" s="663">
        <v>55</v>
      </c>
      <c r="AI197" s="663">
        <v>49</v>
      </c>
      <c r="AJ197" s="664">
        <v>40</v>
      </c>
      <c r="AK197" s="665">
        <f t="shared" si="82"/>
        <v>0.550561797752809</v>
      </c>
      <c r="AL197" s="666">
        <f t="shared" si="83"/>
        <v>0.89090909090909087</v>
      </c>
      <c r="AM197" s="662">
        <v>71</v>
      </c>
      <c r="AN197" s="663">
        <v>71</v>
      </c>
      <c r="AO197" s="663">
        <v>47</v>
      </c>
      <c r="AP197" s="663">
        <v>47</v>
      </c>
      <c r="AQ197" s="664">
        <v>38</v>
      </c>
      <c r="AR197" s="665">
        <f t="shared" si="84"/>
        <v>0.6619718309859155</v>
      </c>
      <c r="AS197" s="666">
        <f t="shared" si="85"/>
        <v>1</v>
      </c>
    </row>
    <row r="198" spans="1:16156" s="4" customFormat="1" ht="25.5" x14ac:dyDescent="0.25">
      <c r="A198" s="701" t="s">
        <v>484</v>
      </c>
      <c r="B198" s="591" t="s">
        <v>485</v>
      </c>
      <c r="C198" s="670" t="s">
        <v>203</v>
      </c>
      <c r="D198" s="662">
        <v>691</v>
      </c>
      <c r="E198" s="686">
        <v>667</v>
      </c>
      <c r="F198" s="686">
        <v>667</v>
      </c>
      <c r="G198" s="686">
        <v>667</v>
      </c>
      <c r="H198" s="687">
        <v>667</v>
      </c>
      <c r="I198" s="688">
        <f t="shared" si="60"/>
        <v>1</v>
      </c>
      <c r="J198" s="689">
        <f t="shared" si="61"/>
        <v>1</v>
      </c>
      <c r="K198" s="662">
        <v>888</v>
      </c>
      <c r="L198" s="686">
        <v>880</v>
      </c>
      <c r="M198" s="686">
        <v>880</v>
      </c>
      <c r="N198" s="686">
        <v>880</v>
      </c>
      <c r="O198" s="687">
        <v>590</v>
      </c>
      <c r="P198" s="688">
        <f t="shared" si="78"/>
        <v>1</v>
      </c>
      <c r="Q198" s="689">
        <f t="shared" si="79"/>
        <v>1</v>
      </c>
      <c r="R198" s="662">
        <v>513</v>
      </c>
      <c r="S198" s="686">
        <v>513</v>
      </c>
      <c r="T198" s="686">
        <v>513</v>
      </c>
      <c r="U198" s="686">
        <v>513</v>
      </c>
      <c r="V198" s="687">
        <v>513</v>
      </c>
      <c r="W198" s="688">
        <f t="shared" si="58"/>
        <v>1</v>
      </c>
      <c r="X198" s="689">
        <f t="shared" si="59"/>
        <v>1</v>
      </c>
      <c r="Y198" s="662">
        <v>396</v>
      </c>
      <c r="Z198" s="686">
        <v>392</v>
      </c>
      <c r="AA198" s="686">
        <v>392</v>
      </c>
      <c r="AB198" s="686">
        <v>392</v>
      </c>
      <c r="AC198" s="687">
        <v>392</v>
      </c>
      <c r="AD198" s="688">
        <f t="shared" si="80"/>
        <v>1</v>
      </c>
      <c r="AE198" s="689">
        <f t="shared" si="81"/>
        <v>1</v>
      </c>
      <c r="AF198" s="662">
        <v>520</v>
      </c>
      <c r="AG198" s="686">
        <v>519</v>
      </c>
      <c r="AH198" s="686">
        <v>519</v>
      </c>
      <c r="AI198" s="686">
        <v>519</v>
      </c>
      <c r="AJ198" s="687">
        <v>519</v>
      </c>
      <c r="AK198" s="688">
        <f t="shared" si="82"/>
        <v>1</v>
      </c>
      <c r="AL198" s="689">
        <f t="shared" si="83"/>
        <v>1</v>
      </c>
      <c r="AM198" s="662">
        <v>378</v>
      </c>
      <c r="AN198" s="686">
        <v>378</v>
      </c>
      <c r="AO198" s="686">
        <v>378</v>
      </c>
      <c r="AP198" s="686">
        <v>378</v>
      </c>
      <c r="AQ198" s="687">
        <v>378</v>
      </c>
      <c r="AR198" s="688">
        <f t="shared" si="84"/>
        <v>1</v>
      </c>
      <c r="AS198" s="689">
        <f t="shared" si="85"/>
        <v>1</v>
      </c>
      <c r="AT198" s="672"/>
      <c r="AU198" s="672"/>
      <c r="AV198" s="672"/>
      <c r="AW198" s="672"/>
      <c r="AX198" s="672"/>
      <c r="AY198" s="672"/>
      <c r="AZ198" s="672"/>
      <c r="BA198" s="672"/>
      <c r="BB198" s="672"/>
      <c r="BC198" s="672"/>
      <c r="BD198" s="672"/>
      <c r="BE198" s="672"/>
      <c r="BF198" s="672"/>
      <c r="BG198" s="672"/>
      <c r="BH198" s="672"/>
      <c r="BI198" s="672"/>
      <c r="BJ198" s="672"/>
      <c r="BK198" s="672"/>
      <c r="BL198" s="672"/>
      <c r="BM198" s="672"/>
      <c r="BN198" s="672"/>
      <c r="BO198" s="672"/>
      <c r="BP198" s="672"/>
      <c r="BQ198" s="672"/>
      <c r="BR198" s="672"/>
      <c r="BS198" s="672"/>
      <c r="BT198" s="672"/>
      <c r="BU198" s="672"/>
      <c r="BV198" s="672"/>
      <c r="BW198" s="672"/>
      <c r="BX198" s="672"/>
      <c r="BY198" s="672"/>
      <c r="BZ198" s="672"/>
      <c r="CA198" s="672"/>
      <c r="CB198" s="672"/>
      <c r="CC198" s="672"/>
      <c r="CD198" s="672"/>
      <c r="CE198" s="672"/>
      <c r="CF198" s="672"/>
      <c r="CG198" s="672"/>
      <c r="CH198" s="672"/>
      <c r="CI198" s="672"/>
      <c r="CJ198" s="672"/>
      <c r="CK198" s="672"/>
      <c r="CL198" s="672"/>
      <c r="CM198" s="672"/>
      <c r="CN198" s="672"/>
      <c r="CO198" s="672"/>
      <c r="CP198" s="672"/>
      <c r="CQ198" s="672"/>
      <c r="CR198" s="672"/>
      <c r="CS198" s="672"/>
      <c r="CT198" s="672"/>
      <c r="CU198" s="672"/>
      <c r="CV198" s="672"/>
      <c r="CW198" s="672"/>
      <c r="CX198" s="672"/>
      <c r="CY198" s="672"/>
      <c r="CZ198" s="672"/>
      <c r="DA198" s="672"/>
      <c r="DB198" s="672"/>
      <c r="DC198" s="672"/>
      <c r="DD198" s="672"/>
      <c r="DE198" s="672"/>
      <c r="DF198" s="672"/>
      <c r="DG198" s="672"/>
      <c r="DH198" s="672"/>
      <c r="DI198" s="672"/>
      <c r="DJ198" s="672"/>
      <c r="DK198" s="672"/>
      <c r="DL198" s="672"/>
      <c r="DM198" s="672"/>
      <c r="DN198" s="672"/>
      <c r="DO198" s="672"/>
      <c r="DP198" s="672"/>
      <c r="DQ198" s="672"/>
      <c r="DR198" s="672"/>
      <c r="DS198" s="672"/>
      <c r="DT198" s="672"/>
      <c r="DU198" s="672"/>
      <c r="DV198" s="672"/>
      <c r="DW198" s="672"/>
      <c r="DX198" s="672"/>
      <c r="DY198" s="672"/>
      <c r="DZ198" s="672"/>
      <c r="EA198" s="672"/>
      <c r="EB198" s="672"/>
      <c r="EC198" s="672"/>
      <c r="ED198" s="672"/>
      <c r="EE198" s="672"/>
      <c r="EF198" s="672"/>
      <c r="EG198" s="672"/>
      <c r="EH198" s="672"/>
      <c r="EI198" s="672"/>
      <c r="EJ198" s="672"/>
      <c r="EK198" s="672"/>
      <c r="EL198" s="672"/>
      <c r="EM198" s="672"/>
      <c r="EN198" s="672"/>
      <c r="EO198" s="672"/>
      <c r="EP198" s="672"/>
      <c r="EQ198" s="672"/>
      <c r="ER198" s="672"/>
      <c r="ES198" s="672"/>
      <c r="ET198" s="672"/>
      <c r="EU198" s="672"/>
      <c r="EV198" s="672"/>
      <c r="EW198" s="672"/>
      <c r="EX198" s="672"/>
      <c r="EY198" s="672"/>
      <c r="EZ198" s="672"/>
      <c r="FA198" s="672"/>
      <c r="FB198" s="672"/>
      <c r="FC198" s="672"/>
      <c r="FD198" s="672"/>
      <c r="FE198" s="672"/>
      <c r="FF198" s="672"/>
      <c r="FG198" s="672"/>
      <c r="FH198" s="672"/>
      <c r="FI198" s="672"/>
      <c r="FJ198" s="672"/>
      <c r="FK198" s="672"/>
      <c r="FL198" s="672"/>
      <c r="FM198" s="672"/>
      <c r="FN198" s="672"/>
      <c r="FO198" s="672"/>
      <c r="FP198" s="672"/>
      <c r="FQ198" s="672"/>
      <c r="FR198" s="672"/>
      <c r="FS198" s="672"/>
      <c r="FT198" s="672"/>
      <c r="FU198" s="672"/>
      <c r="FV198" s="672"/>
      <c r="FW198" s="672"/>
      <c r="FX198" s="672"/>
      <c r="FY198" s="672"/>
      <c r="FZ198" s="672"/>
      <c r="GA198" s="672"/>
      <c r="GB198" s="672"/>
      <c r="GC198" s="672"/>
      <c r="GD198" s="672"/>
      <c r="GE198" s="672"/>
      <c r="GF198" s="672"/>
      <c r="GG198" s="672"/>
      <c r="GH198" s="672"/>
      <c r="GI198" s="672"/>
      <c r="GJ198" s="672"/>
      <c r="GK198" s="672"/>
      <c r="GL198" s="672"/>
      <c r="GM198" s="672"/>
      <c r="GN198" s="672"/>
      <c r="GO198" s="672"/>
      <c r="GP198" s="672"/>
      <c r="GQ198" s="672"/>
      <c r="GR198" s="672"/>
      <c r="GS198" s="672"/>
      <c r="GT198" s="672"/>
      <c r="GU198" s="672"/>
      <c r="GV198" s="672"/>
      <c r="GW198" s="672"/>
      <c r="GX198" s="672"/>
      <c r="GY198" s="672"/>
      <c r="GZ198" s="672"/>
      <c r="HA198" s="672"/>
      <c r="HB198" s="672"/>
      <c r="HC198" s="672"/>
      <c r="HD198" s="672"/>
      <c r="HE198" s="672"/>
      <c r="HF198" s="672"/>
      <c r="HG198" s="672"/>
      <c r="HH198" s="672"/>
      <c r="HI198" s="672"/>
      <c r="HJ198" s="672"/>
      <c r="HK198" s="672"/>
      <c r="HL198" s="672"/>
      <c r="HM198" s="672"/>
      <c r="HN198" s="672"/>
      <c r="HO198" s="672"/>
      <c r="HP198" s="672"/>
      <c r="HQ198" s="672"/>
      <c r="HR198" s="672"/>
      <c r="HS198" s="672"/>
      <c r="HT198" s="672"/>
      <c r="HU198" s="672"/>
      <c r="HV198" s="672"/>
      <c r="HW198" s="672"/>
      <c r="HX198" s="672"/>
      <c r="HY198" s="672"/>
      <c r="HZ198" s="672"/>
      <c r="IA198" s="672"/>
      <c r="IB198" s="672"/>
      <c r="IC198" s="672"/>
      <c r="ID198" s="672"/>
      <c r="IE198" s="672"/>
      <c r="IF198" s="672"/>
      <c r="IG198" s="672"/>
      <c r="IH198" s="672"/>
      <c r="II198" s="672"/>
      <c r="IJ198" s="672"/>
      <c r="IK198" s="672"/>
      <c r="IL198" s="672"/>
      <c r="IM198" s="672"/>
      <c r="IN198" s="672"/>
      <c r="IO198" s="672"/>
      <c r="IP198" s="672"/>
      <c r="IQ198" s="672"/>
      <c r="IR198" s="672"/>
      <c r="IS198" s="672"/>
      <c r="IT198" s="672"/>
      <c r="IU198" s="672"/>
      <c r="IV198" s="672"/>
      <c r="IW198" s="672"/>
      <c r="IX198" s="672"/>
      <c r="IY198" s="672"/>
      <c r="IZ198" s="672"/>
      <c r="JA198" s="672"/>
      <c r="JB198" s="672"/>
      <c r="JC198" s="672"/>
      <c r="JD198" s="672"/>
      <c r="JE198" s="672"/>
      <c r="JF198" s="672"/>
      <c r="JG198" s="672"/>
      <c r="JH198" s="672"/>
      <c r="JI198" s="672"/>
      <c r="JJ198" s="672"/>
      <c r="JK198" s="672"/>
      <c r="JL198" s="672"/>
      <c r="JM198" s="672"/>
      <c r="JN198" s="672"/>
      <c r="JO198" s="672"/>
      <c r="JP198" s="672"/>
      <c r="JQ198" s="672"/>
      <c r="JR198" s="672"/>
      <c r="JS198" s="672"/>
      <c r="JT198" s="672"/>
      <c r="JU198" s="672"/>
      <c r="JV198" s="672"/>
      <c r="JW198" s="672"/>
      <c r="JX198" s="672"/>
      <c r="JY198" s="672"/>
      <c r="JZ198" s="672"/>
      <c r="KA198" s="672"/>
      <c r="KB198" s="672"/>
      <c r="KC198" s="672"/>
      <c r="KD198" s="672"/>
      <c r="KE198" s="672"/>
      <c r="KF198" s="672"/>
      <c r="KG198" s="672"/>
      <c r="KH198" s="672"/>
      <c r="KI198" s="672"/>
      <c r="KJ198" s="672"/>
      <c r="KK198" s="672"/>
      <c r="KL198" s="672"/>
      <c r="KM198" s="672"/>
      <c r="KN198" s="672"/>
      <c r="KO198" s="672"/>
      <c r="KP198" s="672"/>
      <c r="KQ198" s="672"/>
      <c r="KR198" s="672"/>
      <c r="KS198" s="672"/>
      <c r="KT198" s="672"/>
      <c r="KU198" s="672"/>
      <c r="KV198" s="672"/>
      <c r="KW198" s="672"/>
      <c r="KX198" s="672"/>
      <c r="KY198" s="672"/>
      <c r="KZ198" s="672"/>
      <c r="LA198" s="672"/>
      <c r="LB198" s="672"/>
      <c r="LC198" s="672"/>
      <c r="LD198" s="672"/>
      <c r="LE198" s="672"/>
      <c r="LF198" s="672"/>
      <c r="LG198" s="672"/>
      <c r="LH198" s="672"/>
      <c r="LI198" s="672"/>
      <c r="LJ198" s="672"/>
      <c r="LK198" s="672"/>
      <c r="LL198" s="672"/>
      <c r="LM198" s="672"/>
      <c r="LN198" s="672"/>
      <c r="LO198" s="672"/>
      <c r="LP198" s="672"/>
      <c r="LQ198" s="672"/>
      <c r="LR198" s="672"/>
      <c r="LS198" s="672"/>
      <c r="LT198" s="672"/>
      <c r="LU198" s="672"/>
      <c r="LV198" s="672"/>
      <c r="LW198" s="672"/>
      <c r="LX198" s="672"/>
      <c r="LY198" s="672"/>
      <c r="LZ198" s="672"/>
      <c r="MA198" s="672"/>
      <c r="MB198" s="672"/>
      <c r="MC198" s="672"/>
      <c r="MD198" s="672"/>
      <c r="ME198" s="672"/>
      <c r="MF198" s="672"/>
      <c r="MG198" s="672"/>
      <c r="MH198" s="672"/>
      <c r="MI198" s="672"/>
      <c r="MJ198" s="672"/>
      <c r="MK198" s="672"/>
      <c r="ML198" s="672"/>
      <c r="MM198" s="672"/>
      <c r="MN198" s="672"/>
      <c r="MO198" s="672"/>
      <c r="MP198" s="672"/>
      <c r="MQ198" s="672"/>
      <c r="MR198" s="672"/>
      <c r="MS198" s="672"/>
      <c r="MT198" s="672"/>
      <c r="MU198" s="672"/>
      <c r="MV198" s="672"/>
      <c r="MW198" s="672"/>
      <c r="MX198" s="672"/>
      <c r="MY198" s="672"/>
      <c r="MZ198" s="672"/>
      <c r="NA198" s="672"/>
      <c r="NB198" s="672"/>
      <c r="NC198" s="672"/>
      <c r="ND198" s="672"/>
      <c r="NE198" s="672"/>
      <c r="NF198" s="672"/>
      <c r="NG198" s="672"/>
      <c r="NH198" s="672"/>
      <c r="NI198" s="672"/>
      <c r="NJ198" s="672"/>
      <c r="NK198" s="672"/>
      <c r="NL198" s="672"/>
      <c r="NM198" s="672"/>
      <c r="NN198" s="672"/>
      <c r="NO198" s="672"/>
      <c r="NP198" s="672"/>
      <c r="NQ198" s="672"/>
      <c r="NR198" s="672"/>
      <c r="NS198" s="672"/>
      <c r="NT198" s="672"/>
      <c r="NU198" s="672"/>
      <c r="NV198" s="672"/>
      <c r="NW198" s="672"/>
      <c r="NX198" s="672"/>
      <c r="NY198" s="672"/>
      <c r="NZ198" s="672"/>
      <c r="OA198" s="672"/>
      <c r="OB198" s="672"/>
      <c r="OC198" s="672"/>
      <c r="OD198" s="672"/>
      <c r="OE198" s="672"/>
      <c r="OF198" s="672"/>
      <c r="OG198" s="672"/>
      <c r="OH198" s="672"/>
      <c r="OI198" s="672"/>
      <c r="OJ198" s="672"/>
      <c r="OK198" s="672"/>
      <c r="OL198" s="672"/>
      <c r="OM198" s="672"/>
      <c r="ON198" s="672"/>
      <c r="OO198" s="672"/>
      <c r="OP198" s="672"/>
      <c r="OQ198" s="672"/>
      <c r="OR198" s="672"/>
      <c r="OS198" s="672"/>
      <c r="OT198" s="672"/>
      <c r="OU198" s="672"/>
      <c r="OV198" s="672"/>
      <c r="OW198" s="672"/>
      <c r="OX198" s="672"/>
      <c r="OY198" s="672"/>
      <c r="OZ198" s="672"/>
      <c r="PA198" s="672"/>
      <c r="PB198" s="672"/>
      <c r="PC198" s="672"/>
      <c r="PD198" s="672"/>
      <c r="PE198" s="672"/>
      <c r="PF198" s="672"/>
      <c r="PG198" s="672"/>
      <c r="PH198" s="672"/>
      <c r="PI198" s="672"/>
      <c r="PJ198" s="672"/>
      <c r="PK198" s="672"/>
      <c r="PL198" s="672"/>
      <c r="PM198" s="672"/>
      <c r="PN198" s="672"/>
      <c r="PO198" s="672"/>
      <c r="PP198" s="672"/>
      <c r="PQ198" s="672"/>
      <c r="PR198" s="672"/>
      <c r="PS198" s="672"/>
      <c r="PT198" s="672"/>
      <c r="PU198" s="672"/>
      <c r="PV198" s="672"/>
      <c r="PW198" s="672"/>
      <c r="PX198" s="672"/>
      <c r="PY198" s="672"/>
      <c r="PZ198" s="672"/>
      <c r="QA198" s="672"/>
      <c r="QB198" s="672"/>
      <c r="QC198" s="672"/>
      <c r="QD198" s="672"/>
      <c r="QE198" s="672"/>
      <c r="QF198" s="672"/>
      <c r="QG198" s="672"/>
      <c r="QH198" s="672"/>
      <c r="QI198" s="672"/>
      <c r="QJ198" s="672"/>
      <c r="QK198" s="672"/>
      <c r="QL198" s="672"/>
      <c r="QM198" s="672"/>
      <c r="QN198" s="672"/>
      <c r="QO198" s="672"/>
      <c r="QP198" s="672"/>
      <c r="QQ198" s="672"/>
      <c r="QR198" s="672"/>
      <c r="QS198" s="672"/>
      <c r="QT198" s="672"/>
      <c r="QU198" s="672"/>
      <c r="QV198" s="672"/>
      <c r="QW198" s="672"/>
      <c r="QX198" s="672"/>
      <c r="QY198" s="672"/>
      <c r="QZ198" s="672"/>
      <c r="RA198" s="672"/>
      <c r="RB198" s="672"/>
      <c r="RC198" s="672"/>
      <c r="RD198" s="672"/>
      <c r="RE198" s="672"/>
      <c r="RF198" s="672"/>
      <c r="RG198" s="672"/>
      <c r="RH198" s="672"/>
      <c r="RI198" s="672"/>
      <c r="RJ198" s="672"/>
      <c r="RK198" s="672"/>
      <c r="RL198" s="672"/>
      <c r="RM198" s="672"/>
      <c r="RN198" s="672"/>
      <c r="RO198" s="672"/>
      <c r="RP198" s="672"/>
      <c r="RQ198" s="672"/>
      <c r="RR198" s="672"/>
      <c r="RS198" s="672"/>
      <c r="RT198" s="672"/>
      <c r="RU198" s="672"/>
      <c r="RV198" s="672"/>
      <c r="RW198" s="672"/>
      <c r="RX198" s="672"/>
      <c r="RY198" s="672"/>
      <c r="RZ198" s="672"/>
      <c r="SA198" s="672"/>
      <c r="SB198" s="672"/>
      <c r="SC198" s="672"/>
      <c r="SD198" s="672"/>
      <c r="SE198" s="672"/>
      <c r="SF198" s="672"/>
      <c r="SG198" s="672"/>
      <c r="SH198" s="672"/>
      <c r="SI198" s="672"/>
      <c r="SJ198" s="672"/>
      <c r="SK198" s="672"/>
      <c r="SL198" s="672"/>
      <c r="SM198" s="672"/>
      <c r="SN198" s="672"/>
      <c r="SO198" s="672"/>
      <c r="SP198" s="672"/>
      <c r="SQ198" s="672"/>
      <c r="SR198" s="672"/>
      <c r="SS198" s="672"/>
      <c r="ST198" s="672"/>
      <c r="SU198" s="672"/>
      <c r="SV198" s="672"/>
      <c r="SW198" s="672"/>
      <c r="SX198" s="672"/>
      <c r="SY198" s="672"/>
      <c r="SZ198" s="672"/>
      <c r="TA198" s="672"/>
      <c r="TB198" s="672"/>
      <c r="TC198" s="672"/>
      <c r="TD198" s="672"/>
      <c r="TE198" s="672"/>
      <c r="TF198" s="672"/>
      <c r="TG198" s="672"/>
      <c r="TH198" s="672"/>
      <c r="TI198" s="672"/>
      <c r="TJ198" s="672"/>
      <c r="TK198" s="672"/>
      <c r="TL198" s="672"/>
      <c r="TM198" s="672"/>
      <c r="TN198" s="672"/>
      <c r="TO198" s="672"/>
      <c r="TP198" s="672"/>
      <c r="TQ198" s="672"/>
      <c r="TR198" s="672"/>
      <c r="TS198" s="672"/>
      <c r="TT198" s="672"/>
      <c r="TU198" s="672"/>
      <c r="TV198" s="672"/>
      <c r="TW198" s="672"/>
      <c r="TX198" s="672"/>
      <c r="TY198" s="672"/>
      <c r="TZ198" s="672"/>
      <c r="UA198" s="672"/>
      <c r="UB198" s="672"/>
      <c r="UC198" s="672"/>
      <c r="UD198" s="672"/>
      <c r="UE198" s="672"/>
      <c r="UF198" s="672"/>
      <c r="UG198" s="672"/>
      <c r="UH198" s="672"/>
      <c r="UI198" s="672"/>
      <c r="UJ198" s="672"/>
      <c r="UK198" s="672"/>
      <c r="UL198" s="672"/>
      <c r="UM198" s="672"/>
      <c r="UN198" s="672"/>
      <c r="UO198" s="672"/>
      <c r="UP198" s="672"/>
      <c r="UQ198" s="672"/>
      <c r="UR198" s="672"/>
      <c r="US198" s="672"/>
      <c r="UT198" s="672"/>
      <c r="UU198" s="672"/>
      <c r="UV198" s="672"/>
      <c r="UW198" s="672"/>
      <c r="UX198" s="672"/>
      <c r="UY198" s="672"/>
      <c r="UZ198" s="672"/>
      <c r="VA198" s="672"/>
      <c r="VB198" s="672"/>
      <c r="VC198" s="672"/>
      <c r="VD198" s="672"/>
      <c r="VE198" s="672"/>
      <c r="VF198" s="672"/>
      <c r="VG198" s="672"/>
      <c r="VH198" s="672"/>
      <c r="VI198" s="672"/>
      <c r="VJ198" s="672"/>
      <c r="VK198" s="672"/>
      <c r="VL198" s="672"/>
      <c r="VM198" s="672"/>
      <c r="VN198" s="672"/>
      <c r="VO198" s="672"/>
      <c r="VP198" s="672"/>
      <c r="VQ198" s="672"/>
      <c r="VR198" s="672"/>
      <c r="VS198" s="672"/>
      <c r="VT198" s="672"/>
      <c r="VU198" s="672"/>
      <c r="VV198" s="672"/>
      <c r="VW198" s="672"/>
      <c r="VX198" s="672"/>
      <c r="VY198" s="672"/>
      <c r="VZ198" s="672"/>
      <c r="WA198" s="672"/>
      <c r="WB198" s="672"/>
      <c r="WC198" s="672"/>
      <c r="WD198" s="672"/>
      <c r="WE198" s="672"/>
      <c r="WF198" s="672"/>
      <c r="WG198" s="672"/>
      <c r="WH198" s="672"/>
      <c r="WI198" s="672"/>
      <c r="WJ198" s="672"/>
      <c r="WK198" s="672"/>
      <c r="WL198" s="672"/>
      <c r="WM198" s="672"/>
      <c r="WN198" s="672"/>
      <c r="WO198" s="672"/>
      <c r="WP198" s="672"/>
      <c r="WQ198" s="672"/>
      <c r="WR198" s="672"/>
      <c r="WS198" s="672"/>
      <c r="WT198" s="672"/>
      <c r="WU198" s="672"/>
      <c r="WV198" s="672"/>
      <c r="WW198" s="672"/>
      <c r="WX198" s="672"/>
      <c r="WY198" s="672"/>
      <c r="WZ198" s="672"/>
      <c r="XA198" s="672"/>
      <c r="XB198" s="672"/>
      <c r="XC198" s="672"/>
      <c r="XD198" s="672"/>
      <c r="XE198" s="672"/>
      <c r="XF198" s="672"/>
      <c r="XG198" s="672"/>
      <c r="XH198" s="672"/>
      <c r="XI198" s="672"/>
      <c r="XJ198" s="672"/>
      <c r="XK198" s="672"/>
      <c r="XL198" s="672"/>
      <c r="XM198" s="672"/>
      <c r="XN198" s="672"/>
      <c r="XO198" s="672"/>
      <c r="XP198" s="672"/>
      <c r="XQ198" s="672"/>
      <c r="XR198" s="672"/>
      <c r="XS198" s="672"/>
      <c r="XT198" s="672"/>
      <c r="XU198" s="672"/>
      <c r="XV198" s="672"/>
      <c r="XW198" s="672"/>
      <c r="XX198" s="672"/>
      <c r="XY198" s="672"/>
      <c r="XZ198" s="672"/>
      <c r="YA198" s="672"/>
      <c r="YB198" s="672"/>
      <c r="YC198" s="672"/>
      <c r="YD198" s="672"/>
      <c r="YE198" s="672"/>
      <c r="YF198" s="672"/>
      <c r="YG198" s="672"/>
      <c r="YH198" s="672"/>
      <c r="YI198" s="672"/>
      <c r="YJ198" s="672"/>
      <c r="YK198" s="672"/>
      <c r="YL198" s="672"/>
      <c r="YM198" s="672"/>
      <c r="YN198" s="672"/>
      <c r="YO198" s="672"/>
      <c r="YP198" s="672"/>
      <c r="YQ198" s="672"/>
      <c r="YR198" s="672"/>
      <c r="YS198" s="672"/>
      <c r="YT198" s="672"/>
      <c r="YU198" s="672"/>
      <c r="YV198" s="672"/>
      <c r="YW198" s="672"/>
      <c r="YX198" s="672"/>
      <c r="YY198" s="672"/>
      <c r="YZ198" s="672"/>
      <c r="ZA198" s="672"/>
      <c r="ZB198" s="672"/>
      <c r="ZC198" s="672"/>
      <c r="ZD198" s="672"/>
      <c r="ZE198" s="672"/>
      <c r="ZF198" s="672"/>
      <c r="ZG198" s="672"/>
      <c r="ZH198" s="672"/>
      <c r="ZI198" s="672"/>
      <c r="ZJ198" s="672"/>
      <c r="ZK198" s="672"/>
      <c r="ZL198" s="672"/>
      <c r="ZM198" s="672"/>
      <c r="ZN198" s="672"/>
      <c r="ZO198" s="672"/>
      <c r="ZP198" s="672"/>
      <c r="ZQ198" s="672"/>
      <c r="ZR198" s="672"/>
      <c r="ZS198" s="672"/>
      <c r="ZT198" s="672"/>
      <c r="ZU198" s="672"/>
      <c r="ZV198" s="672"/>
      <c r="ZW198" s="672"/>
      <c r="ZX198" s="672"/>
      <c r="ZY198" s="672"/>
      <c r="ZZ198" s="672"/>
      <c r="AAA198" s="672"/>
      <c r="AAB198" s="672"/>
      <c r="AAC198" s="672"/>
      <c r="AAD198" s="672"/>
      <c r="AAE198" s="672"/>
      <c r="AAF198" s="672"/>
      <c r="AAG198" s="672"/>
      <c r="AAH198" s="672"/>
      <c r="AAI198" s="672"/>
      <c r="AAJ198" s="672"/>
      <c r="AAK198" s="672"/>
      <c r="AAL198" s="672"/>
      <c r="AAM198" s="672"/>
      <c r="AAN198" s="672"/>
      <c r="AAO198" s="672"/>
      <c r="AAP198" s="672"/>
      <c r="AAQ198" s="672"/>
      <c r="AAR198" s="672"/>
      <c r="AAS198" s="672"/>
      <c r="AAT198" s="672"/>
      <c r="AAU198" s="672"/>
      <c r="AAV198" s="672"/>
      <c r="AAW198" s="672"/>
      <c r="AAX198" s="672"/>
      <c r="AAY198" s="672"/>
      <c r="AAZ198" s="672"/>
      <c r="ABA198" s="672"/>
      <c r="ABB198" s="672"/>
      <c r="ABC198" s="672"/>
      <c r="ABD198" s="672"/>
      <c r="ABE198" s="672"/>
      <c r="ABF198" s="672"/>
      <c r="ABG198" s="672"/>
      <c r="ABH198" s="672"/>
      <c r="ABI198" s="672"/>
      <c r="ABJ198" s="672"/>
      <c r="ABK198" s="672"/>
      <c r="ABL198" s="672"/>
      <c r="ABM198" s="672"/>
      <c r="ABN198" s="672"/>
      <c r="ABO198" s="672"/>
      <c r="ABP198" s="672"/>
      <c r="ABQ198" s="672"/>
      <c r="ABR198" s="672"/>
      <c r="ABS198" s="672"/>
      <c r="ABT198" s="672"/>
      <c r="ABU198" s="672"/>
      <c r="ABV198" s="672"/>
      <c r="ABW198" s="672"/>
      <c r="ABX198" s="672"/>
      <c r="ABY198" s="672"/>
      <c r="ABZ198" s="672"/>
      <c r="ACA198" s="672"/>
      <c r="ACB198" s="672"/>
      <c r="ACC198" s="672"/>
      <c r="ACD198" s="672"/>
      <c r="ACE198" s="672"/>
      <c r="ACF198" s="672"/>
      <c r="ACG198" s="672"/>
      <c r="ACH198" s="672"/>
      <c r="ACI198" s="672"/>
      <c r="ACJ198" s="672"/>
      <c r="ACK198" s="672"/>
      <c r="ACL198" s="672"/>
      <c r="ACM198" s="672"/>
      <c r="ACN198" s="672"/>
      <c r="ACO198" s="672"/>
      <c r="ACP198" s="672"/>
      <c r="ACQ198" s="672"/>
      <c r="ACR198" s="672"/>
      <c r="ACS198" s="672"/>
      <c r="ACT198" s="672"/>
      <c r="ACU198" s="672"/>
      <c r="ACV198" s="672"/>
      <c r="ACW198" s="672"/>
      <c r="ACX198" s="672"/>
      <c r="ACY198" s="672"/>
      <c r="ACZ198" s="672"/>
      <c r="ADA198" s="672"/>
      <c r="ADB198" s="672"/>
      <c r="ADC198" s="672"/>
      <c r="ADD198" s="672"/>
      <c r="ADE198" s="672"/>
      <c r="ADF198" s="672"/>
      <c r="ADG198" s="672"/>
      <c r="ADH198" s="672"/>
      <c r="ADI198" s="672"/>
      <c r="ADJ198" s="672"/>
      <c r="ADK198" s="672"/>
      <c r="ADL198" s="672"/>
      <c r="ADM198" s="672"/>
      <c r="ADN198" s="672"/>
      <c r="ADO198" s="672"/>
      <c r="ADP198" s="672"/>
      <c r="ADQ198" s="672"/>
      <c r="ADR198" s="672"/>
      <c r="ADS198" s="672"/>
      <c r="ADT198" s="672"/>
      <c r="ADU198" s="672"/>
      <c r="ADV198" s="672"/>
      <c r="ADW198" s="672"/>
      <c r="ADX198" s="672"/>
      <c r="ADY198" s="672"/>
      <c r="ADZ198" s="672"/>
      <c r="AEA198" s="672"/>
      <c r="AEB198" s="672"/>
      <c r="AEC198" s="672"/>
      <c r="AED198" s="672"/>
      <c r="AEE198" s="672"/>
      <c r="AEF198" s="672"/>
      <c r="AEG198" s="672"/>
      <c r="AEH198" s="672"/>
      <c r="AEI198" s="672"/>
      <c r="AEJ198" s="672"/>
      <c r="AEK198" s="672"/>
      <c r="AEL198" s="672"/>
      <c r="AEM198" s="672"/>
      <c r="AEN198" s="672"/>
      <c r="AEO198" s="672"/>
      <c r="AEP198" s="672"/>
      <c r="AEQ198" s="672"/>
      <c r="AER198" s="672"/>
      <c r="AES198" s="672"/>
      <c r="AET198" s="672"/>
      <c r="AEU198" s="672"/>
      <c r="AEV198" s="672"/>
      <c r="AEW198" s="672"/>
      <c r="AEX198" s="672"/>
      <c r="AEY198" s="672"/>
      <c r="AEZ198" s="672"/>
      <c r="AFA198" s="672"/>
      <c r="AFB198" s="672"/>
      <c r="AFC198" s="672"/>
      <c r="AFD198" s="672"/>
      <c r="AFE198" s="672"/>
      <c r="AFF198" s="672"/>
      <c r="AFG198" s="672"/>
      <c r="AFH198" s="672"/>
      <c r="AFI198" s="672"/>
      <c r="AFJ198" s="672"/>
      <c r="AFK198" s="672"/>
      <c r="AFL198" s="672"/>
      <c r="AFM198" s="672"/>
      <c r="AFN198" s="672"/>
      <c r="AFO198" s="672"/>
      <c r="AFP198" s="672"/>
      <c r="AFQ198" s="672"/>
      <c r="AFR198" s="672"/>
      <c r="AFS198" s="672"/>
      <c r="AFT198" s="672"/>
      <c r="AFU198" s="672"/>
      <c r="AFV198" s="672"/>
      <c r="AFW198" s="672"/>
      <c r="AFX198" s="672"/>
      <c r="AFY198" s="672"/>
      <c r="AFZ198" s="672"/>
      <c r="AGA198" s="672"/>
      <c r="AGB198" s="672"/>
      <c r="AGC198" s="672"/>
      <c r="AGD198" s="672"/>
      <c r="AGE198" s="672"/>
      <c r="AGF198" s="672"/>
      <c r="AGG198" s="672"/>
      <c r="AGH198" s="672"/>
      <c r="AGI198" s="672"/>
      <c r="AGJ198" s="672"/>
      <c r="AGK198" s="672"/>
      <c r="AGL198" s="672"/>
      <c r="AGM198" s="672"/>
      <c r="AGN198" s="672"/>
      <c r="AGO198" s="672"/>
      <c r="AGP198" s="672"/>
      <c r="AGQ198" s="672"/>
      <c r="AGR198" s="672"/>
      <c r="AGS198" s="672"/>
      <c r="AGT198" s="672"/>
      <c r="AGU198" s="672"/>
      <c r="AGV198" s="672"/>
      <c r="AGW198" s="672"/>
      <c r="AGX198" s="672"/>
      <c r="AGY198" s="672"/>
      <c r="AGZ198" s="672"/>
      <c r="AHA198" s="672"/>
      <c r="AHB198" s="672"/>
      <c r="AHC198" s="672"/>
      <c r="AHD198" s="672"/>
      <c r="AHE198" s="672"/>
      <c r="AHF198" s="672"/>
      <c r="AHG198" s="672"/>
      <c r="AHH198" s="672"/>
      <c r="AHI198" s="672"/>
      <c r="AHJ198" s="672"/>
      <c r="AHK198" s="672"/>
      <c r="AHL198" s="672"/>
      <c r="AHM198" s="672"/>
      <c r="AHN198" s="672"/>
      <c r="AHO198" s="672"/>
      <c r="AHP198" s="672"/>
      <c r="AHQ198" s="672"/>
      <c r="AHR198" s="672"/>
      <c r="AHS198" s="672"/>
      <c r="AHT198" s="672"/>
      <c r="AHU198" s="672"/>
      <c r="AHV198" s="672"/>
      <c r="AHW198" s="672"/>
      <c r="AHX198" s="672"/>
      <c r="AHY198" s="672"/>
      <c r="AHZ198" s="672"/>
      <c r="AIA198" s="672"/>
      <c r="AIB198" s="672"/>
      <c r="AIC198" s="672"/>
      <c r="AID198" s="672"/>
      <c r="AIE198" s="672"/>
      <c r="AIF198" s="672"/>
      <c r="AIG198" s="672"/>
      <c r="AIH198" s="672"/>
      <c r="AII198" s="672"/>
      <c r="AIJ198" s="672"/>
      <c r="AIK198" s="672"/>
      <c r="AIL198" s="672"/>
      <c r="AIM198" s="672"/>
      <c r="AIN198" s="672"/>
      <c r="AIO198" s="672"/>
      <c r="AIP198" s="672"/>
      <c r="AIQ198" s="672"/>
      <c r="AIR198" s="672"/>
      <c r="AIS198" s="672"/>
      <c r="AIT198" s="672"/>
      <c r="AIU198" s="672"/>
      <c r="AIV198" s="672"/>
      <c r="AIW198" s="672"/>
      <c r="AIX198" s="672"/>
      <c r="AIY198" s="672"/>
      <c r="AIZ198" s="672"/>
      <c r="AJA198" s="672"/>
      <c r="AJB198" s="672"/>
      <c r="AJC198" s="672"/>
      <c r="AJD198" s="672"/>
      <c r="AJE198" s="672"/>
      <c r="AJF198" s="672"/>
      <c r="AJG198" s="672"/>
      <c r="AJH198" s="672"/>
      <c r="AJI198" s="672"/>
      <c r="AJJ198" s="672"/>
      <c r="AJK198" s="672"/>
      <c r="AJL198" s="672"/>
      <c r="AJM198" s="672"/>
      <c r="AJN198" s="672"/>
      <c r="AJO198" s="672"/>
      <c r="AJP198" s="672"/>
      <c r="AJQ198" s="672"/>
      <c r="AJR198" s="672"/>
      <c r="AJS198" s="672"/>
      <c r="AJT198" s="672"/>
      <c r="AJU198" s="672"/>
      <c r="AJV198" s="672"/>
      <c r="AJW198" s="672"/>
      <c r="AJX198" s="672"/>
      <c r="AJY198" s="672"/>
      <c r="AJZ198" s="672"/>
      <c r="AKA198" s="672"/>
      <c r="AKB198" s="672"/>
      <c r="AKC198" s="672"/>
      <c r="AKD198" s="672"/>
      <c r="AKE198" s="672"/>
      <c r="AKF198" s="672"/>
      <c r="AKG198" s="672"/>
      <c r="AKH198" s="672"/>
      <c r="AKI198" s="672"/>
      <c r="AKJ198" s="672"/>
      <c r="AKK198" s="672"/>
      <c r="AKL198" s="672"/>
      <c r="AKM198" s="672"/>
      <c r="AKN198" s="672"/>
      <c r="AKO198" s="672"/>
      <c r="AKP198" s="672"/>
      <c r="AKQ198" s="672"/>
      <c r="AKR198" s="672"/>
      <c r="AKS198" s="672"/>
      <c r="AKT198" s="672"/>
      <c r="AKU198" s="672"/>
      <c r="AKV198" s="672"/>
      <c r="AKW198" s="672"/>
      <c r="AKX198" s="672"/>
      <c r="AKY198" s="672"/>
      <c r="AKZ198" s="672"/>
      <c r="ALA198" s="672"/>
      <c r="ALB198" s="672"/>
      <c r="ALC198" s="672"/>
      <c r="ALD198" s="672"/>
      <c r="ALE198" s="672"/>
      <c r="ALF198" s="672"/>
      <c r="ALG198" s="672"/>
      <c r="ALH198" s="672"/>
      <c r="ALI198" s="672"/>
      <c r="ALJ198" s="672"/>
      <c r="ALK198" s="672"/>
      <c r="ALL198" s="672"/>
      <c r="ALM198" s="672"/>
      <c r="ALN198" s="672"/>
      <c r="ALO198" s="672"/>
      <c r="ALP198" s="672"/>
      <c r="ALQ198" s="672"/>
      <c r="ALR198" s="672"/>
      <c r="ALS198" s="672"/>
      <c r="ALT198" s="672"/>
      <c r="ALU198" s="672"/>
      <c r="ALV198" s="672"/>
      <c r="ALW198" s="672"/>
      <c r="ALX198" s="672"/>
      <c r="ALY198" s="672"/>
      <c r="ALZ198" s="672"/>
      <c r="AMA198" s="672"/>
      <c r="AMB198" s="672"/>
      <c r="AMC198" s="672"/>
      <c r="AMD198" s="672"/>
      <c r="AME198" s="672"/>
      <c r="AMF198" s="672"/>
      <c r="AMG198" s="672"/>
      <c r="AMH198" s="672"/>
      <c r="AMI198" s="672"/>
      <c r="AMJ198" s="672"/>
      <c r="AMK198" s="672"/>
      <c r="AML198" s="672"/>
      <c r="AMM198" s="672"/>
      <c r="AMN198" s="672"/>
      <c r="AMO198" s="672"/>
      <c r="AMP198" s="672"/>
      <c r="AMQ198" s="672"/>
      <c r="AMR198" s="672"/>
      <c r="AMS198" s="672"/>
      <c r="AMT198" s="672"/>
      <c r="AMU198" s="672"/>
      <c r="AMV198" s="672"/>
      <c r="AMW198" s="672"/>
      <c r="AMX198" s="672"/>
      <c r="AMY198" s="672"/>
      <c r="AMZ198" s="672"/>
      <c r="ANA198" s="672"/>
      <c r="ANB198" s="672"/>
      <c r="ANC198" s="672"/>
      <c r="AND198" s="672"/>
      <c r="ANE198" s="672"/>
      <c r="ANF198" s="672"/>
      <c r="ANG198" s="672"/>
      <c r="ANH198" s="672"/>
      <c r="ANI198" s="672"/>
      <c r="ANJ198" s="672"/>
      <c r="ANK198" s="672"/>
      <c r="ANL198" s="672"/>
      <c r="ANM198" s="672"/>
      <c r="ANN198" s="672"/>
      <c r="ANO198" s="672"/>
      <c r="ANP198" s="672"/>
      <c r="ANQ198" s="672"/>
      <c r="ANR198" s="672"/>
      <c r="ANS198" s="672"/>
      <c r="ANT198" s="672"/>
      <c r="ANU198" s="672"/>
      <c r="ANV198" s="672"/>
      <c r="ANW198" s="672"/>
      <c r="ANX198" s="672"/>
      <c r="ANY198" s="672"/>
      <c r="ANZ198" s="672"/>
      <c r="AOA198" s="672"/>
      <c r="AOB198" s="672"/>
      <c r="AOC198" s="672"/>
      <c r="AOD198" s="672"/>
      <c r="AOE198" s="672"/>
      <c r="AOF198" s="672"/>
      <c r="AOG198" s="672"/>
      <c r="AOH198" s="672"/>
      <c r="AOI198" s="672"/>
      <c r="AOJ198" s="672"/>
      <c r="AOK198" s="672"/>
      <c r="AOL198" s="672"/>
      <c r="AOM198" s="672"/>
      <c r="AON198" s="672"/>
      <c r="AOO198" s="672"/>
      <c r="AOP198" s="672"/>
      <c r="AOQ198" s="672"/>
      <c r="AOR198" s="672"/>
      <c r="AOS198" s="672"/>
      <c r="AOT198" s="672"/>
      <c r="AOU198" s="672"/>
      <c r="AOV198" s="672"/>
      <c r="AOW198" s="672"/>
      <c r="AOX198" s="672"/>
      <c r="AOY198" s="672"/>
      <c r="AOZ198" s="672"/>
      <c r="APA198" s="672"/>
      <c r="APB198" s="672"/>
      <c r="APC198" s="672"/>
      <c r="APD198" s="672"/>
      <c r="APE198" s="672"/>
      <c r="APF198" s="672"/>
      <c r="APG198" s="672"/>
      <c r="APH198" s="672"/>
      <c r="API198" s="672"/>
      <c r="APJ198" s="672"/>
      <c r="APK198" s="672"/>
      <c r="APL198" s="672"/>
      <c r="APM198" s="672"/>
      <c r="APN198" s="672"/>
      <c r="APO198" s="672"/>
      <c r="APP198" s="672"/>
      <c r="APQ198" s="672"/>
      <c r="APR198" s="672"/>
      <c r="APS198" s="672"/>
      <c r="APT198" s="672"/>
      <c r="APU198" s="672"/>
      <c r="APV198" s="672"/>
      <c r="APW198" s="672"/>
      <c r="APX198" s="672"/>
      <c r="APY198" s="672"/>
      <c r="APZ198" s="672"/>
      <c r="AQA198" s="672"/>
      <c r="AQB198" s="672"/>
      <c r="AQC198" s="672"/>
      <c r="AQD198" s="672"/>
      <c r="AQE198" s="672"/>
      <c r="AQF198" s="672"/>
      <c r="AQG198" s="672"/>
      <c r="AQH198" s="672"/>
      <c r="AQI198" s="672"/>
      <c r="AQJ198" s="672"/>
      <c r="AQK198" s="672"/>
      <c r="AQL198" s="672"/>
      <c r="AQM198" s="672"/>
      <c r="AQN198" s="672"/>
      <c r="AQO198" s="672"/>
      <c r="AQP198" s="672"/>
      <c r="AQQ198" s="672"/>
      <c r="AQR198" s="672"/>
      <c r="AQS198" s="672"/>
      <c r="AQT198" s="672"/>
      <c r="AQU198" s="672"/>
      <c r="AQV198" s="672"/>
      <c r="AQW198" s="672"/>
      <c r="AQX198" s="672"/>
      <c r="AQY198" s="672"/>
      <c r="AQZ198" s="672"/>
      <c r="ARA198" s="672"/>
      <c r="ARB198" s="672"/>
      <c r="ARC198" s="672"/>
      <c r="ARD198" s="672"/>
      <c r="ARE198" s="672"/>
      <c r="ARF198" s="672"/>
      <c r="ARG198" s="672"/>
      <c r="ARH198" s="672"/>
      <c r="ARI198" s="672"/>
      <c r="ARJ198" s="672"/>
      <c r="ARK198" s="672"/>
      <c r="ARL198" s="672"/>
      <c r="ARM198" s="672"/>
      <c r="ARN198" s="672"/>
      <c r="ARO198" s="672"/>
      <c r="ARP198" s="672"/>
      <c r="ARQ198" s="672"/>
      <c r="ARR198" s="672"/>
      <c r="ARS198" s="672"/>
      <c r="ART198" s="672"/>
      <c r="ARU198" s="672"/>
      <c r="ARV198" s="672"/>
      <c r="ARW198" s="672"/>
      <c r="ARX198" s="672"/>
      <c r="ARY198" s="672"/>
      <c r="ARZ198" s="672"/>
      <c r="ASA198" s="672"/>
      <c r="ASB198" s="672"/>
      <c r="ASC198" s="672"/>
      <c r="ASD198" s="672"/>
      <c r="ASE198" s="672"/>
      <c r="ASF198" s="672"/>
      <c r="ASG198" s="672"/>
      <c r="ASH198" s="672"/>
      <c r="ASI198" s="672"/>
      <c r="ASJ198" s="672"/>
      <c r="ASK198" s="672"/>
      <c r="ASL198" s="672"/>
      <c r="ASM198" s="672"/>
      <c r="ASN198" s="672"/>
      <c r="ASO198" s="672"/>
      <c r="ASP198" s="672"/>
      <c r="ASQ198" s="672"/>
      <c r="ASR198" s="672"/>
      <c r="ASS198" s="672"/>
      <c r="AST198" s="672"/>
      <c r="ASU198" s="672"/>
      <c r="ASV198" s="672"/>
      <c r="ASW198" s="672"/>
      <c r="ASX198" s="672"/>
      <c r="ASY198" s="672"/>
      <c r="ASZ198" s="672"/>
      <c r="ATA198" s="672"/>
      <c r="ATB198" s="672"/>
      <c r="ATC198" s="672"/>
      <c r="ATD198" s="672"/>
      <c r="ATE198" s="672"/>
      <c r="ATF198" s="672"/>
      <c r="ATG198" s="672"/>
      <c r="ATH198" s="672"/>
      <c r="ATI198" s="672"/>
      <c r="ATJ198" s="672"/>
      <c r="ATK198" s="672"/>
      <c r="ATL198" s="672"/>
      <c r="ATM198" s="672"/>
      <c r="ATN198" s="672"/>
      <c r="ATO198" s="672"/>
      <c r="ATP198" s="672"/>
      <c r="ATQ198" s="672"/>
      <c r="ATR198" s="672"/>
      <c r="ATS198" s="672"/>
      <c r="ATT198" s="672"/>
      <c r="ATU198" s="672"/>
      <c r="ATV198" s="672"/>
      <c r="ATW198" s="672"/>
      <c r="ATX198" s="672"/>
      <c r="ATY198" s="672"/>
      <c r="ATZ198" s="672"/>
      <c r="AUA198" s="672"/>
      <c r="AUB198" s="672"/>
      <c r="AUC198" s="672"/>
      <c r="AUD198" s="672"/>
      <c r="AUE198" s="672"/>
      <c r="AUF198" s="672"/>
      <c r="AUG198" s="672"/>
      <c r="AUH198" s="672"/>
      <c r="AUI198" s="672"/>
      <c r="AUJ198" s="672"/>
      <c r="AUK198" s="672"/>
      <c r="AUL198" s="672"/>
      <c r="AUM198" s="672"/>
      <c r="AUN198" s="672"/>
      <c r="AUO198" s="672"/>
      <c r="AUP198" s="672"/>
      <c r="AUQ198" s="672"/>
      <c r="AUR198" s="672"/>
      <c r="AUS198" s="672"/>
      <c r="AUT198" s="672"/>
      <c r="AUU198" s="672"/>
      <c r="AUV198" s="672"/>
      <c r="AUW198" s="672"/>
      <c r="AUX198" s="672"/>
      <c r="AUY198" s="672"/>
      <c r="AUZ198" s="672"/>
      <c r="AVA198" s="672"/>
      <c r="AVB198" s="672"/>
      <c r="AVC198" s="672"/>
      <c r="AVD198" s="672"/>
      <c r="AVE198" s="672"/>
      <c r="AVF198" s="672"/>
      <c r="AVG198" s="672"/>
      <c r="AVH198" s="672"/>
      <c r="AVI198" s="672"/>
      <c r="AVJ198" s="672"/>
      <c r="AVK198" s="672"/>
      <c r="AVL198" s="672"/>
      <c r="AVM198" s="672"/>
      <c r="AVN198" s="672"/>
      <c r="AVO198" s="672"/>
      <c r="AVP198" s="672"/>
      <c r="AVQ198" s="672"/>
      <c r="AVR198" s="672"/>
      <c r="AVS198" s="672"/>
      <c r="AVT198" s="672"/>
      <c r="AVU198" s="672"/>
      <c r="AVV198" s="672"/>
      <c r="AVW198" s="672"/>
      <c r="AVX198" s="672"/>
      <c r="AVY198" s="672"/>
      <c r="AVZ198" s="672"/>
      <c r="AWA198" s="672"/>
      <c r="AWB198" s="672"/>
      <c r="AWC198" s="672"/>
      <c r="AWD198" s="672"/>
      <c r="AWE198" s="672"/>
      <c r="AWF198" s="672"/>
      <c r="AWG198" s="672"/>
      <c r="AWH198" s="672"/>
      <c r="AWI198" s="672"/>
      <c r="AWJ198" s="672"/>
      <c r="AWK198" s="672"/>
      <c r="AWL198" s="672"/>
      <c r="AWM198" s="672"/>
      <c r="AWN198" s="672"/>
      <c r="AWO198" s="672"/>
      <c r="AWP198" s="672"/>
      <c r="AWQ198" s="672"/>
      <c r="AWR198" s="672"/>
      <c r="AWS198" s="672"/>
      <c r="AWT198" s="672"/>
      <c r="AWU198" s="672"/>
      <c r="AWV198" s="672"/>
      <c r="AWW198" s="672"/>
      <c r="AWX198" s="672"/>
      <c r="AWY198" s="672"/>
      <c r="AWZ198" s="672"/>
      <c r="AXA198" s="672"/>
      <c r="AXB198" s="672"/>
      <c r="AXC198" s="672"/>
      <c r="AXD198" s="672"/>
      <c r="AXE198" s="672"/>
      <c r="AXF198" s="672"/>
      <c r="AXG198" s="672"/>
      <c r="AXH198" s="672"/>
      <c r="AXI198" s="672"/>
      <c r="AXJ198" s="672"/>
      <c r="AXK198" s="672"/>
      <c r="AXL198" s="672"/>
      <c r="AXM198" s="672"/>
      <c r="AXN198" s="672"/>
      <c r="AXO198" s="672"/>
      <c r="AXP198" s="672"/>
      <c r="AXQ198" s="672"/>
      <c r="AXR198" s="672"/>
      <c r="AXS198" s="672"/>
      <c r="AXT198" s="672"/>
      <c r="AXU198" s="672"/>
      <c r="AXV198" s="672"/>
      <c r="AXW198" s="672"/>
      <c r="AXX198" s="672"/>
      <c r="AXY198" s="672"/>
      <c r="AXZ198" s="672"/>
      <c r="AYA198" s="672"/>
      <c r="AYB198" s="672"/>
      <c r="AYC198" s="672"/>
      <c r="AYD198" s="672"/>
      <c r="AYE198" s="672"/>
      <c r="AYF198" s="672"/>
      <c r="AYG198" s="672"/>
      <c r="AYH198" s="672"/>
      <c r="AYI198" s="672"/>
      <c r="AYJ198" s="672"/>
      <c r="AYK198" s="672"/>
      <c r="AYL198" s="672"/>
      <c r="AYM198" s="672"/>
      <c r="AYN198" s="672"/>
      <c r="AYO198" s="672"/>
      <c r="AYP198" s="672"/>
      <c r="AYQ198" s="672"/>
      <c r="AYR198" s="672"/>
      <c r="AYS198" s="672"/>
      <c r="AYT198" s="672"/>
      <c r="AYU198" s="672"/>
      <c r="AYV198" s="672"/>
      <c r="AYW198" s="672"/>
      <c r="AYX198" s="672"/>
      <c r="AYY198" s="672"/>
      <c r="AYZ198" s="672"/>
      <c r="AZA198" s="672"/>
      <c r="AZB198" s="672"/>
      <c r="AZC198" s="672"/>
      <c r="AZD198" s="672"/>
      <c r="AZE198" s="672"/>
      <c r="AZF198" s="672"/>
      <c r="AZG198" s="672"/>
      <c r="AZH198" s="672"/>
      <c r="AZI198" s="672"/>
      <c r="AZJ198" s="672"/>
      <c r="AZK198" s="672"/>
      <c r="AZL198" s="672"/>
      <c r="AZM198" s="672"/>
      <c r="AZN198" s="672"/>
      <c r="AZO198" s="672"/>
      <c r="AZP198" s="672"/>
      <c r="AZQ198" s="672"/>
      <c r="AZR198" s="672"/>
      <c r="AZS198" s="672"/>
      <c r="AZT198" s="672"/>
      <c r="AZU198" s="672"/>
      <c r="AZV198" s="672"/>
      <c r="AZW198" s="672"/>
      <c r="AZX198" s="672"/>
      <c r="AZY198" s="672"/>
      <c r="AZZ198" s="672"/>
      <c r="BAA198" s="672"/>
      <c r="BAB198" s="672"/>
      <c r="BAC198" s="672"/>
      <c r="BAD198" s="672"/>
      <c r="BAE198" s="672"/>
      <c r="BAF198" s="672"/>
      <c r="BAG198" s="672"/>
      <c r="BAH198" s="672"/>
      <c r="BAI198" s="672"/>
      <c r="BAJ198" s="672"/>
      <c r="BAK198" s="672"/>
      <c r="BAL198" s="672"/>
      <c r="BAM198" s="672"/>
      <c r="BAN198" s="672"/>
      <c r="BAO198" s="672"/>
      <c r="BAP198" s="672"/>
      <c r="BAQ198" s="672"/>
      <c r="BAR198" s="672"/>
      <c r="BAS198" s="672"/>
      <c r="BAT198" s="672"/>
      <c r="BAU198" s="672"/>
      <c r="BAV198" s="672"/>
      <c r="BAW198" s="672"/>
      <c r="BAX198" s="672"/>
      <c r="BAY198" s="672"/>
      <c r="BAZ198" s="672"/>
      <c r="BBA198" s="672"/>
      <c r="BBB198" s="672"/>
      <c r="BBC198" s="672"/>
      <c r="BBD198" s="672"/>
      <c r="BBE198" s="672"/>
      <c r="BBF198" s="672"/>
      <c r="BBG198" s="672"/>
      <c r="BBH198" s="672"/>
      <c r="BBI198" s="672"/>
      <c r="BBJ198" s="672"/>
      <c r="BBK198" s="672"/>
      <c r="BBL198" s="672"/>
      <c r="BBM198" s="672"/>
      <c r="BBN198" s="672"/>
      <c r="BBO198" s="672"/>
      <c r="BBP198" s="672"/>
      <c r="BBQ198" s="672"/>
      <c r="BBR198" s="672"/>
      <c r="BBS198" s="672"/>
      <c r="BBT198" s="672"/>
      <c r="BBU198" s="672"/>
      <c r="BBV198" s="672"/>
      <c r="BBW198" s="672"/>
      <c r="BBX198" s="672"/>
      <c r="BBY198" s="672"/>
      <c r="BBZ198" s="672"/>
      <c r="BCA198" s="672"/>
      <c r="BCB198" s="672"/>
      <c r="BCC198" s="672"/>
      <c r="BCD198" s="672"/>
      <c r="BCE198" s="672"/>
      <c r="BCF198" s="672"/>
      <c r="BCG198" s="672"/>
      <c r="BCH198" s="672"/>
      <c r="BCI198" s="672"/>
      <c r="BCJ198" s="672"/>
      <c r="BCK198" s="672"/>
      <c r="BCL198" s="672"/>
      <c r="BCM198" s="672"/>
      <c r="BCN198" s="672"/>
      <c r="BCO198" s="672"/>
      <c r="BCP198" s="672"/>
      <c r="BCQ198" s="672"/>
      <c r="BCR198" s="672"/>
      <c r="BCS198" s="672"/>
      <c r="BCT198" s="672"/>
      <c r="BCU198" s="672"/>
      <c r="BCV198" s="672"/>
      <c r="BCW198" s="672"/>
      <c r="BCX198" s="672"/>
      <c r="BCY198" s="672"/>
      <c r="BCZ198" s="672"/>
      <c r="BDA198" s="672"/>
      <c r="BDB198" s="672"/>
      <c r="BDC198" s="672"/>
      <c r="BDD198" s="672"/>
      <c r="BDE198" s="672"/>
      <c r="BDF198" s="672"/>
      <c r="BDG198" s="672"/>
      <c r="BDH198" s="672"/>
      <c r="BDI198" s="672"/>
      <c r="BDJ198" s="672"/>
      <c r="BDK198" s="672"/>
      <c r="BDL198" s="672"/>
      <c r="BDM198" s="672"/>
      <c r="BDN198" s="672"/>
      <c r="BDO198" s="672"/>
      <c r="BDP198" s="672"/>
      <c r="BDQ198" s="672"/>
      <c r="BDR198" s="672"/>
      <c r="BDS198" s="672"/>
      <c r="BDT198" s="672"/>
      <c r="BDU198" s="672"/>
      <c r="BDV198" s="672"/>
      <c r="BDW198" s="672"/>
      <c r="BDX198" s="672"/>
      <c r="BDY198" s="672"/>
      <c r="BDZ198" s="672"/>
      <c r="BEA198" s="672"/>
      <c r="BEB198" s="672"/>
      <c r="BEC198" s="672"/>
      <c r="BED198" s="672"/>
      <c r="BEE198" s="672"/>
      <c r="BEF198" s="672"/>
      <c r="BEG198" s="672"/>
      <c r="BEH198" s="672"/>
      <c r="BEI198" s="672"/>
      <c r="BEJ198" s="672"/>
      <c r="BEK198" s="672"/>
      <c r="BEL198" s="672"/>
      <c r="BEM198" s="672"/>
      <c r="BEN198" s="672"/>
      <c r="BEO198" s="672"/>
      <c r="BEP198" s="672"/>
      <c r="BEQ198" s="672"/>
      <c r="BER198" s="672"/>
      <c r="BES198" s="672"/>
      <c r="BET198" s="672"/>
      <c r="BEU198" s="672"/>
      <c r="BEV198" s="672"/>
      <c r="BEW198" s="672"/>
      <c r="BEX198" s="672"/>
      <c r="BEY198" s="672"/>
      <c r="BEZ198" s="672"/>
      <c r="BFA198" s="672"/>
      <c r="BFB198" s="672"/>
      <c r="BFC198" s="672"/>
      <c r="BFD198" s="672"/>
      <c r="BFE198" s="672"/>
      <c r="BFF198" s="672"/>
      <c r="BFG198" s="672"/>
      <c r="BFH198" s="672"/>
      <c r="BFI198" s="672"/>
      <c r="BFJ198" s="672"/>
      <c r="BFK198" s="672"/>
      <c r="BFL198" s="672"/>
      <c r="BFM198" s="672"/>
      <c r="BFN198" s="672"/>
      <c r="BFO198" s="672"/>
      <c r="BFP198" s="672"/>
      <c r="BFQ198" s="672"/>
      <c r="BFR198" s="672"/>
      <c r="BFS198" s="672"/>
      <c r="BFT198" s="672"/>
      <c r="BFU198" s="672"/>
      <c r="BFV198" s="672"/>
      <c r="BFW198" s="672"/>
      <c r="BFX198" s="672"/>
      <c r="BFY198" s="672"/>
      <c r="BFZ198" s="672"/>
      <c r="BGA198" s="672"/>
      <c r="BGB198" s="672"/>
      <c r="BGC198" s="672"/>
      <c r="BGD198" s="672"/>
      <c r="BGE198" s="672"/>
      <c r="BGF198" s="672"/>
      <c r="BGG198" s="672"/>
      <c r="BGH198" s="672"/>
      <c r="BGI198" s="672"/>
      <c r="BGJ198" s="672"/>
      <c r="BGK198" s="672"/>
      <c r="BGL198" s="672"/>
      <c r="BGM198" s="672"/>
      <c r="BGN198" s="672"/>
      <c r="BGO198" s="672"/>
      <c r="BGP198" s="672"/>
      <c r="BGQ198" s="672"/>
      <c r="BGR198" s="672"/>
      <c r="BGS198" s="672"/>
      <c r="BGT198" s="672"/>
      <c r="BGU198" s="672"/>
      <c r="BGV198" s="672"/>
      <c r="BGW198" s="672"/>
      <c r="BGX198" s="672"/>
      <c r="BGY198" s="672"/>
      <c r="BGZ198" s="672"/>
      <c r="BHA198" s="672"/>
      <c r="BHB198" s="672"/>
      <c r="BHC198" s="672"/>
      <c r="BHD198" s="672"/>
      <c r="BHE198" s="672"/>
      <c r="BHF198" s="672"/>
      <c r="BHG198" s="672"/>
      <c r="BHH198" s="672"/>
      <c r="BHI198" s="672"/>
      <c r="BHJ198" s="672"/>
      <c r="BHK198" s="672"/>
      <c r="BHL198" s="672"/>
      <c r="BHM198" s="672"/>
      <c r="BHN198" s="672"/>
      <c r="BHO198" s="672"/>
      <c r="BHP198" s="672"/>
      <c r="BHQ198" s="672"/>
      <c r="BHR198" s="672"/>
      <c r="BHS198" s="672"/>
      <c r="BHT198" s="672"/>
      <c r="BHU198" s="672"/>
      <c r="BHV198" s="672"/>
      <c r="BHW198" s="672"/>
      <c r="BHX198" s="672"/>
      <c r="BHY198" s="672"/>
      <c r="BHZ198" s="672"/>
      <c r="BIA198" s="672"/>
      <c r="BIB198" s="672"/>
      <c r="BIC198" s="672"/>
      <c r="BID198" s="672"/>
      <c r="BIE198" s="672"/>
      <c r="BIF198" s="672"/>
      <c r="BIG198" s="672"/>
      <c r="BIH198" s="672"/>
      <c r="BII198" s="672"/>
      <c r="BIJ198" s="672"/>
      <c r="BIK198" s="672"/>
      <c r="BIL198" s="672"/>
      <c r="BIM198" s="672"/>
      <c r="BIN198" s="672"/>
      <c r="BIO198" s="672"/>
      <c r="BIP198" s="672"/>
      <c r="BIQ198" s="672"/>
      <c r="BIR198" s="672"/>
      <c r="BIS198" s="672"/>
      <c r="BIT198" s="672"/>
      <c r="BIU198" s="672"/>
      <c r="BIV198" s="672"/>
      <c r="BIW198" s="672"/>
      <c r="BIX198" s="672"/>
      <c r="BIY198" s="672"/>
      <c r="BIZ198" s="672"/>
      <c r="BJA198" s="672"/>
      <c r="BJB198" s="672"/>
      <c r="BJC198" s="672"/>
      <c r="BJD198" s="672"/>
      <c r="BJE198" s="672"/>
      <c r="BJF198" s="672"/>
      <c r="BJG198" s="672"/>
      <c r="BJH198" s="672"/>
      <c r="BJI198" s="672"/>
      <c r="BJJ198" s="672"/>
      <c r="BJK198" s="672"/>
      <c r="BJL198" s="672"/>
      <c r="BJM198" s="672"/>
      <c r="BJN198" s="672"/>
      <c r="BJO198" s="672"/>
      <c r="BJP198" s="672"/>
      <c r="BJQ198" s="672"/>
      <c r="BJR198" s="672"/>
      <c r="BJS198" s="672"/>
      <c r="BJT198" s="672"/>
      <c r="BJU198" s="672"/>
      <c r="BJV198" s="672"/>
      <c r="BJW198" s="672"/>
      <c r="BJX198" s="672"/>
      <c r="BJY198" s="672"/>
      <c r="BJZ198" s="672"/>
      <c r="BKA198" s="672"/>
      <c r="BKB198" s="672"/>
      <c r="BKC198" s="672"/>
      <c r="BKD198" s="672"/>
      <c r="BKE198" s="672"/>
      <c r="BKF198" s="672"/>
      <c r="BKG198" s="672"/>
      <c r="BKH198" s="672"/>
      <c r="BKI198" s="672"/>
      <c r="BKJ198" s="672"/>
      <c r="BKK198" s="672"/>
      <c r="BKL198" s="672"/>
      <c r="BKM198" s="672"/>
      <c r="BKN198" s="672"/>
      <c r="BKO198" s="672"/>
      <c r="BKP198" s="672"/>
      <c r="BKQ198" s="672"/>
      <c r="BKR198" s="672"/>
      <c r="BKS198" s="672"/>
      <c r="BKT198" s="672"/>
      <c r="BKU198" s="672"/>
      <c r="BKV198" s="672"/>
      <c r="BKW198" s="672"/>
      <c r="BKX198" s="672"/>
      <c r="BKY198" s="672"/>
      <c r="BKZ198" s="672"/>
      <c r="BLA198" s="672"/>
      <c r="BLB198" s="672"/>
      <c r="BLC198" s="672"/>
      <c r="BLD198" s="672"/>
      <c r="BLE198" s="672"/>
      <c r="BLF198" s="672"/>
      <c r="BLG198" s="672"/>
      <c r="BLH198" s="672"/>
      <c r="BLI198" s="672"/>
      <c r="BLJ198" s="672"/>
      <c r="BLK198" s="672"/>
      <c r="BLL198" s="672"/>
      <c r="BLM198" s="672"/>
      <c r="BLN198" s="672"/>
      <c r="BLO198" s="672"/>
      <c r="BLP198" s="672"/>
      <c r="BLQ198" s="672"/>
      <c r="BLR198" s="672"/>
      <c r="BLS198" s="672"/>
      <c r="BLT198" s="672"/>
      <c r="BLU198" s="672"/>
      <c r="BLV198" s="672"/>
      <c r="BLW198" s="672"/>
      <c r="BLX198" s="672"/>
      <c r="BLY198" s="672"/>
      <c r="BLZ198" s="672"/>
      <c r="BMA198" s="672"/>
      <c r="BMB198" s="672"/>
      <c r="BMC198" s="672"/>
      <c r="BMD198" s="672"/>
      <c r="BME198" s="672"/>
      <c r="BMF198" s="672"/>
      <c r="BMG198" s="672"/>
      <c r="BMH198" s="672"/>
      <c r="BMI198" s="672"/>
      <c r="BMJ198" s="672"/>
      <c r="BMK198" s="672"/>
      <c r="BML198" s="672"/>
      <c r="BMM198" s="672"/>
      <c r="BMN198" s="672"/>
      <c r="BMO198" s="672"/>
      <c r="BMP198" s="672"/>
      <c r="BMQ198" s="672"/>
      <c r="BMR198" s="672"/>
      <c r="BMS198" s="672"/>
      <c r="BMT198" s="672"/>
      <c r="BMU198" s="672"/>
      <c r="BMV198" s="672"/>
      <c r="BMW198" s="672"/>
      <c r="BMX198" s="672"/>
      <c r="BMY198" s="672"/>
      <c r="BMZ198" s="672"/>
      <c r="BNA198" s="672"/>
      <c r="BNB198" s="672"/>
      <c r="BNC198" s="672"/>
      <c r="BND198" s="672"/>
      <c r="BNE198" s="672"/>
      <c r="BNF198" s="672"/>
      <c r="BNG198" s="672"/>
      <c r="BNH198" s="672"/>
      <c r="BNI198" s="672"/>
      <c r="BNJ198" s="672"/>
      <c r="BNK198" s="672"/>
      <c r="BNL198" s="672"/>
      <c r="BNM198" s="672"/>
      <c r="BNN198" s="672"/>
      <c r="BNO198" s="672"/>
      <c r="BNP198" s="672"/>
      <c r="BNQ198" s="672"/>
      <c r="BNR198" s="672"/>
      <c r="BNS198" s="672"/>
      <c r="BNT198" s="672"/>
      <c r="BNU198" s="672"/>
      <c r="BNV198" s="672"/>
      <c r="BNW198" s="672"/>
      <c r="BNX198" s="672"/>
      <c r="BNY198" s="672"/>
      <c r="BNZ198" s="672"/>
      <c r="BOA198" s="672"/>
      <c r="BOB198" s="672"/>
      <c r="BOC198" s="672"/>
      <c r="BOD198" s="672"/>
      <c r="BOE198" s="672"/>
      <c r="BOF198" s="672"/>
      <c r="BOG198" s="672"/>
      <c r="BOH198" s="672"/>
      <c r="BOI198" s="672"/>
      <c r="BOJ198" s="672"/>
      <c r="BOK198" s="672"/>
      <c r="BOL198" s="672"/>
      <c r="BOM198" s="672"/>
      <c r="BON198" s="672"/>
      <c r="BOO198" s="672"/>
      <c r="BOP198" s="672"/>
      <c r="BOQ198" s="672"/>
      <c r="BOR198" s="672"/>
      <c r="BOS198" s="672"/>
      <c r="BOT198" s="672"/>
      <c r="BOU198" s="672"/>
      <c r="BOV198" s="672"/>
      <c r="BOW198" s="672"/>
      <c r="BOX198" s="672"/>
      <c r="BOY198" s="672"/>
      <c r="BOZ198" s="672"/>
      <c r="BPA198" s="672"/>
      <c r="BPB198" s="672"/>
      <c r="BPC198" s="672"/>
      <c r="BPD198" s="672"/>
      <c r="BPE198" s="672"/>
      <c r="BPF198" s="672"/>
      <c r="BPG198" s="672"/>
      <c r="BPH198" s="672"/>
      <c r="BPI198" s="672"/>
      <c r="BPJ198" s="672"/>
      <c r="BPK198" s="672"/>
      <c r="BPL198" s="672"/>
      <c r="BPM198" s="672"/>
      <c r="BPN198" s="672"/>
      <c r="BPO198" s="672"/>
      <c r="BPP198" s="672"/>
      <c r="BPQ198" s="672"/>
      <c r="BPR198" s="672"/>
      <c r="BPS198" s="672"/>
      <c r="BPT198" s="672"/>
      <c r="BPU198" s="672"/>
      <c r="BPV198" s="672"/>
      <c r="BPW198" s="672"/>
      <c r="BPX198" s="672"/>
      <c r="BPY198" s="672"/>
      <c r="BPZ198" s="672"/>
      <c r="BQA198" s="672"/>
      <c r="BQB198" s="672"/>
      <c r="BQC198" s="672"/>
      <c r="BQD198" s="672"/>
      <c r="BQE198" s="672"/>
      <c r="BQF198" s="672"/>
      <c r="BQG198" s="672"/>
      <c r="BQH198" s="672"/>
      <c r="BQI198" s="672"/>
      <c r="BQJ198" s="672"/>
      <c r="BQK198" s="672"/>
      <c r="BQL198" s="672"/>
      <c r="BQM198" s="672"/>
      <c r="BQN198" s="672"/>
      <c r="BQO198" s="672"/>
      <c r="BQP198" s="672"/>
      <c r="BQQ198" s="672"/>
      <c r="BQR198" s="672"/>
      <c r="BQS198" s="672"/>
      <c r="BQT198" s="672"/>
      <c r="BQU198" s="672"/>
      <c r="BQV198" s="672"/>
      <c r="BQW198" s="672"/>
      <c r="BQX198" s="672"/>
      <c r="BQY198" s="672"/>
      <c r="BQZ198" s="672"/>
      <c r="BRA198" s="672"/>
      <c r="BRB198" s="672"/>
      <c r="BRC198" s="672"/>
      <c r="BRD198" s="672"/>
      <c r="BRE198" s="672"/>
      <c r="BRF198" s="672"/>
      <c r="BRG198" s="672"/>
      <c r="BRH198" s="672"/>
      <c r="BRI198" s="672"/>
      <c r="BRJ198" s="672"/>
      <c r="BRK198" s="672"/>
      <c r="BRL198" s="672"/>
      <c r="BRM198" s="672"/>
      <c r="BRN198" s="672"/>
      <c r="BRO198" s="672"/>
      <c r="BRP198" s="672"/>
      <c r="BRQ198" s="672"/>
      <c r="BRR198" s="672"/>
      <c r="BRS198" s="672"/>
      <c r="BRT198" s="672"/>
      <c r="BRU198" s="672"/>
      <c r="BRV198" s="672"/>
      <c r="BRW198" s="672"/>
      <c r="BRX198" s="672"/>
      <c r="BRY198" s="672"/>
      <c r="BRZ198" s="672"/>
      <c r="BSA198" s="672"/>
      <c r="BSB198" s="672"/>
      <c r="BSC198" s="672"/>
      <c r="BSD198" s="672"/>
      <c r="BSE198" s="672"/>
      <c r="BSF198" s="672"/>
      <c r="BSG198" s="672"/>
      <c r="BSH198" s="672"/>
      <c r="BSI198" s="672"/>
      <c r="BSJ198" s="672"/>
      <c r="BSK198" s="672"/>
      <c r="BSL198" s="672"/>
      <c r="BSM198" s="672"/>
      <c r="BSN198" s="672"/>
      <c r="BSO198" s="672"/>
      <c r="BSP198" s="672"/>
      <c r="BSQ198" s="672"/>
      <c r="BSR198" s="672"/>
      <c r="BSS198" s="672"/>
      <c r="BST198" s="672"/>
      <c r="BSU198" s="672"/>
      <c r="BSV198" s="672"/>
      <c r="BSW198" s="672"/>
      <c r="BSX198" s="672"/>
      <c r="BSY198" s="672"/>
      <c r="BSZ198" s="672"/>
      <c r="BTA198" s="672"/>
      <c r="BTB198" s="672"/>
      <c r="BTC198" s="672"/>
      <c r="BTD198" s="672"/>
      <c r="BTE198" s="672"/>
      <c r="BTF198" s="672"/>
      <c r="BTG198" s="672"/>
      <c r="BTH198" s="672"/>
      <c r="BTI198" s="672"/>
      <c r="BTJ198" s="672"/>
      <c r="BTK198" s="672"/>
      <c r="BTL198" s="672"/>
      <c r="BTM198" s="672"/>
      <c r="BTN198" s="672"/>
      <c r="BTO198" s="672"/>
      <c r="BTP198" s="672"/>
      <c r="BTQ198" s="672"/>
      <c r="BTR198" s="672"/>
      <c r="BTS198" s="672"/>
      <c r="BTT198" s="672"/>
      <c r="BTU198" s="672"/>
      <c r="BTV198" s="672"/>
      <c r="BTW198" s="672"/>
      <c r="BTX198" s="672"/>
      <c r="BTY198" s="672"/>
      <c r="BTZ198" s="672"/>
      <c r="BUA198" s="672"/>
      <c r="BUB198" s="672"/>
      <c r="BUC198" s="672"/>
      <c r="BUD198" s="672"/>
      <c r="BUE198" s="672"/>
      <c r="BUF198" s="672"/>
      <c r="BUG198" s="672"/>
      <c r="BUH198" s="672"/>
      <c r="BUI198" s="672"/>
      <c r="BUJ198" s="672"/>
      <c r="BUK198" s="672"/>
      <c r="BUL198" s="672"/>
      <c r="BUM198" s="672"/>
      <c r="BUN198" s="672"/>
      <c r="BUO198" s="672"/>
      <c r="BUP198" s="672"/>
      <c r="BUQ198" s="672"/>
      <c r="BUR198" s="672"/>
      <c r="BUS198" s="672"/>
      <c r="BUT198" s="672"/>
      <c r="BUU198" s="672"/>
      <c r="BUV198" s="672"/>
      <c r="BUW198" s="672"/>
      <c r="BUX198" s="672"/>
      <c r="BUY198" s="672"/>
      <c r="BUZ198" s="672"/>
      <c r="BVA198" s="672"/>
      <c r="BVB198" s="672"/>
      <c r="BVC198" s="672"/>
      <c r="BVD198" s="672"/>
      <c r="BVE198" s="672"/>
      <c r="BVF198" s="672"/>
      <c r="BVG198" s="672"/>
      <c r="BVH198" s="672"/>
      <c r="BVI198" s="672"/>
      <c r="BVJ198" s="672"/>
      <c r="BVK198" s="672"/>
      <c r="BVL198" s="672"/>
      <c r="BVM198" s="672"/>
      <c r="BVN198" s="672"/>
      <c r="BVO198" s="672"/>
      <c r="BVP198" s="672"/>
      <c r="BVQ198" s="672"/>
      <c r="BVR198" s="672"/>
      <c r="BVS198" s="672"/>
      <c r="BVT198" s="672"/>
      <c r="BVU198" s="672"/>
      <c r="BVV198" s="672"/>
      <c r="BVW198" s="672"/>
      <c r="BVX198" s="672"/>
      <c r="BVY198" s="672"/>
      <c r="BVZ198" s="672"/>
      <c r="BWA198" s="672"/>
      <c r="BWB198" s="672"/>
      <c r="BWC198" s="672"/>
      <c r="BWD198" s="672"/>
      <c r="BWE198" s="672"/>
      <c r="BWF198" s="672"/>
      <c r="BWG198" s="672"/>
      <c r="BWH198" s="672"/>
      <c r="BWI198" s="672"/>
      <c r="BWJ198" s="672"/>
      <c r="BWK198" s="672"/>
      <c r="BWL198" s="672"/>
      <c r="BWM198" s="672"/>
      <c r="BWN198" s="672"/>
      <c r="BWO198" s="672"/>
      <c r="BWP198" s="672"/>
      <c r="BWQ198" s="672"/>
      <c r="BWR198" s="672"/>
      <c r="BWS198" s="672"/>
      <c r="BWT198" s="672"/>
      <c r="BWU198" s="672"/>
      <c r="BWV198" s="672"/>
      <c r="BWW198" s="672"/>
      <c r="BWX198" s="672"/>
      <c r="BWY198" s="672"/>
      <c r="BWZ198" s="672"/>
      <c r="BXA198" s="672"/>
      <c r="BXB198" s="672"/>
      <c r="BXC198" s="672"/>
      <c r="BXD198" s="672"/>
      <c r="BXE198" s="672"/>
      <c r="BXF198" s="672"/>
      <c r="BXG198" s="672"/>
      <c r="BXH198" s="672"/>
      <c r="BXI198" s="672"/>
      <c r="BXJ198" s="672"/>
      <c r="BXK198" s="672"/>
      <c r="BXL198" s="672"/>
      <c r="BXM198" s="672"/>
      <c r="BXN198" s="672"/>
      <c r="BXO198" s="672"/>
      <c r="BXP198" s="672"/>
      <c r="BXQ198" s="672"/>
      <c r="BXR198" s="672"/>
      <c r="BXS198" s="672"/>
      <c r="BXT198" s="672"/>
      <c r="BXU198" s="672"/>
      <c r="BXV198" s="672"/>
      <c r="BXW198" s="672"/>
      <c r="BXX198" s="672"/>
      <c r="BXY198" s="672"/>
      <c r="BXZ198" s="672"/>
      <c r="BYA198" s="672"/>
      <c r="BYB198" s="672"/>
      <c r="BYC198" s="672"/>
      <c r="BYD198" s="672"/>
      <c r="BYE198" s="672"/>
      <c r="BYF198" s="672"/>
      <c r="BYG198" s="672"/>
      <c r="BYH198" s="672"/>
      <c r="BYI198" s="672"/>
      <c r="BYJ198" s="672"/>
      <c r="BYK198" s="672"/>
      <c r="BYL198" s="672"/>
      <c r="BYM198" s="672"/>
      <c r="BYN198" s="672"/>
      <c r="BYO198" s="672"/>
      <c r="BYP198" s="672"/>
      <c r="BYQ198" s="672"/>
      <c r="BYR198" s="672"/>
      <c r="BYS198" s="672"/>
      <c r="BYT198" s="672"/>
      <c r="BYU198" s="672"/>
      <c r="BYV198" s="672"/>
      <c r="BYW198" s="672"/>
      <c r="BYX198" s="672"/>
      <c r="BYY198" s="672"/>
      <c r="BYZ198" s="672"/>
      <c r="BZA198" s="672"/>
      <c r="BZB198" s="672"/>
      <c r="BZC198" s="672"/>
      <c r="BZD198" s="672"/>
      <c r="BZE198" s="672"/>
      <c r="BZF198" s="672"/>
      <c r="BZG198" s="672"/>
      <c r="BZH198" s="672"/>
      <c r="BZI198" s="672"/>
      <c r="BZJ198" s="672"/>
      <c r="BZK198" s="672"/>
      <c r="BZL198" s="672"/>
      <c r="BZM198" s="672"/>
      <c r="BZN198" s="672"/>
      <c r="BZO198" s="672"/>
      <c r="BZP198" s="672"/>
      <c r="BZQ198" s="672"/>
      <c r="BZR198" s="672"/>
      <c r="BZS198" s="672"/>
      <c r="BZT198" s="672"/>
      <c r="BZU198" s="672"/>
      <c r="BZV198" s="672"/>
      <c r="BZW198" s="672"/>
      <c r="BZX198" s="672"/>
      <c r="BZY198" s="672"/>
      <c r="BZZ198" s="672"/>
      <c r="CAA198" s="672"/>
      <c r="CAB198" s="672"/>
      <c r="CAC198" s="672"/>
      <c r="CAD198" s="672"/>
      <c r="CAE198" s="672"/>
      <c r="CAF198" s="672"/>
      <c r="CAG198" s="672"/>
      <c r="CAH198" s="672"/>
      <c r="CAI198" s="672"/>
      <c r="CAJ198" s="672"/>
      <c r="CAK198" s="672"/>
      <c r="CAL198" s="672"/>
      <c r="CAM198" s="672"/>
      <c r="CAN198" s="672"/>
      <c r="CAO198" s="672"/>
      <c r="CAP198" s="672"/>
      <c r="CAQ198" s="672"/>
      <c r="CAR198" s="672"/>
      <c r="CAS198" s="672"/>
      <c r="CAT198" s="672"/>
      <c r="CAU198" s="672"/>
      <c r="CAV198" s="672"/>
      <c r="CAW198" s="672"/>
      <c r="CAX198" s="672"/>
      <c r="CAY198" s="672"/>
      <c r="CAZ198" s="672"/>
      <c r="CBA198" s="672"/>
      <c r="CBB198" s="672"/>
      <c r="CBC198" s="672"/>
      <c r="CBD198" s="672"/>
      <c r="CBE198" s="672"/>
      <c r="CBF198" s="672"/>
      <c r="CBG198" s="672"/>
      <c r="CBH198" s="672"/>
      <c r="CBI198" s="672"/>
      <c r="CBJ198" s="672"/>
      <c r="CBK198" s="672"/>
      <c r="CBL198" s="672"/>
      <c r="CBM198" s="672"/>
      <c r="CBN198" s="672"/>
      <c r="CBO198" s="672"/>
      <c r="CBP198" s="672"/>
      <c r="CBQ198" s="672"/>
      <c r="CBR198" s="672"/>
      <c r="CBS198" s="672"/>
      <c r="CBT198" s="672"/>
      <c r="CBU198" s="672"/>
      <c r="CBV198" s="672"/>
      <c r="CBW198" s="672"/>
      <c r="CBX198" s="672"/>
      <c r="CBY198" s="672"/>
      <c r="CBZ198" s="672"/>
      <c r="CCA198" s="672"/>
      <c r="CCB198" s="672"/>
      <c r="CCC198" s="672"/>
      <c r="CCD198" s="672"/>
      <c r="CCE198" s="672"/>
      <c r="CCF198" s="672"/>
      <c r="CCG198" s="672"/>
      <c r="CCH198" s="672"/>
      <c r="CCI198" s="672"/>
      <c r="CCJ198" s="672"/>
      <c r="CCK198" s="672"/>
      <c r="CCL198" s="672"/>
      <c r="CCM198" s="672"/>
      <c r="CCN198" s="672"/>
      <c r="CCO198" s="672"/>
      <c r="CCP198" s="672"/>
      <c r="CCQ198" s="672"/>
      <c r="CCR198" s="672"/>
      <c r="CCS198" s="672"/>
      <c r="CCT198" s="672"/>
      <c r="CCU198" s="672"/>
      <c r="CCV198" s="672"/>
      <c r="CCW198" s="672"/>
      <c r="CCX198" s="672"/>
      <c r="CCY198" s="672"/>
      <c r="CCZ198" s="672"/>
      <c r="CDA198" s="672"/>
      <c r="CDB198" s="672"/>
      <c r="CDC198" s="672"/>
      <c r="CDD198" s="672"/>
      <c r="CDE198" s="672"/>
      <c r="CDF198" s="672"/>
      <c r="CDG198" s="672"/>
      <c r="CDH198" s="672"/>
      <c r="CDI198" s="672"/>
      <c r="CDJ198" s="672"/>
      <c r="CDK198" s="672"/>
      <c r="CDL198" s="672"/>
      <c r="CDM198" s="672"/>
      <c r="CDN198" s="672"/>
      <c r="CDO198" s="672"/>
      <c r="CDP198" s="672"/>
      <c r="CDQ198" s="672"/>
      <c r="CDR198" s="672"/>
      <c r="CDS198" s="672"/>
      <c r="CDT198" s="672"/>
      <c r="CDU198" s="672"/>
      <c r="CDV198" s="672"/>
      <c r="CDW198" s="672"/>
      <c r="CDX198" s="672"/>
      <c r="CDY198" s="672"/>
      <c r="CDZ198" s="672"/>
      <c r="CEA198" s="672"/>
      <c r="CEB198" s="672"/>
      <c r="CEC198" s="672"/>
      <c r="CED198" s="672"/>
      <c r="CEE198" s="672"/>
      <c r="CEF198" s="672"/>
      <c r="CEG198" s="672"/>
      <c r="CEH198" s="672"/>
      <c r="CEI198" s="672"/>
      <c r="CEJ198" s="672"/>
      <c r="CEK198" s="672"/>
      <c r="CEL198" s="672"/>
      <c r="CEM198" s="672"/>
      <c r="CEN198" s="672"/>
      <c r="CEO198" s="672"/>
      <c r="CEP198" s="672"/>
      <c r="CEQ198" s="672"/>
      <c r="CER198" s="672"/>
      <c r="CES198" s="672"/>
      <c r="CET198" s="672"/>
      <c r="CEU198" s="672"/>
      <c r="CEV198" s="672"/>
      <c r="CEW198" s="672"/>
      <c r="CEX198" s="672"/>
      <c r="CEY198" s="672"/>
      <c r="CEZ198" s="672"/>
      <c r="CFA198" s="672"/>
      <c r="CFB198" s="672"/>
      <c r="CFC198" s="672"/>
      <c r="CFD198" s="672"/>
      <c r="CFE198" s="672"/>
      <c r="CFF198" s="672"/>
      <c r="CFG198" s="672"/>
      <c r="CFH198" s="672"/>
      <c r="CFI198" s="672"/>
      <c r="CFJ198" s="672"/>
      <c r="CFK198" s="672"/>
      <c r="CFL198" s="672"/>
      <c r="CFM198" s="672"/>
      <c r="CFN198" s="672"/>
      <c r="CFO198" s="672"/>
      <c r="CFP198" s="672"/>
      <c r="CFQ198" s="672"/>
      <c r="CFR198" s="672"/>
      <c r="CFS198" s="672"/>
      <c r="CFT198" s="672"/>
      <c r="CFU198" s="672"/>
      <c r="CFV198" s="672"/>
      <c r="CFW198" s="672"/>
      <c r="CFX198" s="672"/>
      <c r="CFY198" s="672"/>
      <c r="CFZ198" s="672"/>
      <c r="CGA198" s="672"/>
      <c r="CGB198" s="672"/>
      <c r="CGC198" s="672"/>
      <c r="CGD198" s="672"/>
      <c r="CGE198" s="672"/>
      <c r="CGF198" s="672"/>
      <c r="CGG198" s="672"/>
      <c r="CGH198" s="672"/>
      <c r="CGI198" s="672"/>
      <c r="CGJ198" s="672"/>
      <c r="CGK198" s="672"/>
      <c r="CGL198" s="672"/>
      <c r="CGM198" s="672"/>
      <c r="CGN198" s="672"/>
      <c r="CGO198" s="672"/>
      <c r="CGP198" s="672"/>
      <c r="CGQ198" s="672"/>
      <c r="CGR198" s="672"/>
      <c r="CGS198" s="672"/>
      <c r="CGT198" s="672"/>
      <c r="CGU198" s="672"/>
      <c r="CGV198" s="672"/>
      <c r="CGW198" s="672"/>
      <c r="CGX198" s="672"/>
      <c r="CGY198" s="672"/>
      <c r="CGZ198" s="672"/>
      <c r="CHA198" s="672"/>
      <c r="CHB198" s="672"/>
      <c r="CHC198" s="672"/>
      <c r="CHD198" s="672"/>
      <c r="CHE198" s="672"/>
      <c r="CHF198" s="672"/>
      <c r="CHG198" s="672"/>
      <c r="CHH198" s="672"/>
      <c r="CHI198" s="672"/>
      <c r="CHJ198" s="672"/>
      <c r="CHK198" s="672"/>
      <c r="CHL198" s="672"/>
      <c r="CHM198" s="672"/>
      <c r="CHN198" s="672"/>
      <c r="CHO198" s="672"/>
      <c r="CHP198" s="672"/>
      <c r="CHQ198" s="672"/>
      <c r="CHR198" s="672"/>
      <c r="CHS198" s="672"/>
      <c r="CHT198" s="672"/>
      <c r="CHU198" s="672"/>
      <c r="CHV198" s="672"/>
      <c r="CHW198" s="672"/>
      <c r="CHX198" s="672"/>
      <c r="CHY198" s="672"/>
      <c r="CHZ198" s="672"/>
      <c r="CIA198" s="672"/>
      <c r="CIB198" s="672"/>
      <c r="CIC198" s="672"/>
      <c r="CID198" s="672"/>
      <c r="CIE198" s="672"/>
      <c r="CIF198" s="672"/>
      <c r="CIG198" s="672"/>
      <c r="CIH198" s="672"/>
      <c r="CII198" s="672"/>
      <c r="CIJ198" s="672"/>
      <c r="CIK198" s="672"/>
      <c r="CIL198" s="672"/>
      <c r="CIM198" s="672"/>
      <c r="CIN198" s="672"/>
      <c r="CIO198" s="672"/>
      <c r="CIP198" s="672"/>
      <c r="CIQ198" s="672"/>
      <c r="CIR198" s="672"/>
      <c r="CIS198" s="672"/>
      <c r="CIT198" s="672"/>
      <c r="CIU198" s="672"/>
      <c r="CIV198" s="672"/>
      <c r="CIW198" s="672"/>
      <c r="CIX198" s="672"/>
      <c r="CIY198" s="672"/>
      <c r="CIZ198" s="672"/>
      <c r="CJA198" s="672"/>
      <c r="CJB198" s="672"/>
      <c r="CJC198" s="672"/>
      <c r="CJD198" s="672"/>
      <c r="CJE198" s="672"/>
      <c r="CJF198" s="672"/>
      <c r="CJG198" s="672"/>
      <c r="CJH198" s="672"/>
      <c r="CJI198" s="672"/>
      <c r="CJJ198" s="672"/>
      <c r="CJK198" s="672"/>
      <c r="CJL198" s="672"/>
      <c r="CJM198" s="672"/>
      <c r="CJN198" s="672"/>
      <c r="CJO198" s="672"/>
      <c r="CJP198" s="672"/>
      <c r="CJQ198" s="672"/>
      <c r="CJR198" s="672"/>
      <c r="CJS198" s="672"/>
      <c r="CJT198" s="672"/>
      <c r="CJU198" s="672"/>
      <c r="CJV198" s="672"/>
      <c r="CJW198" s="672"/>
      <c r="CJX198" s="672"/>
      <c r="CJY198" s="672"/>
      <c r="CJZ198" s="672"/>
      <c r="CKA198" s="672"/>
      <c r="CKB198" s="672"/>
      <c r="CKC198" s="672"/>
      <c r="CKD198" s="672"/>
      <c r="CKE198" s="672"/>
      <c r="CKF198" s="672"/>
      <c r="CKG198" s="672"/>
      <c r="CKH198" s="672"/>
      <c r="CKI198" s="672"/>
      <c r="CKJ198" s="672"/>
      <c r="CKK198" s="672"/>
      <c r="CKL198" s="672"/>
      <c r="CKM198" s="672"/>
      <c r="CKN198" s="672"/>
      <c r="CKO198" s="672"/>
      <c r="CKP198" s="672"/>
      <c r="CKQ198" s="672"/>
      <c r="CKR198" s="672"/>
      <c r="CKS198" s="672"/>
      <c r="CKT198" s="672"/>
      <c r="CKU198" s="672"/>
      <c r="CKV198" s="672"/>
      <c r="CKW198" s="672"/>
      <c r="CKX198" s="672"/>
      <c r="CKY198" s="672"/>
      <c r="CKZ198" s="672"/>
      <c r="CLA198" s="672"/>
      <c r="CLB198" s="672"/>
      <c r="CLC198" s="672"/>
      <c r="CLD198" s="672"/>
      <c r="CLE198" s="672"/>
      <c r="CLF198" s="672"/>
      <c r="CLG198" s="672"/>
      <c r="CLH198" s="672"/>
      <c r="CLI198" s="672"/>
      <c r="CLJ198" s="672"/>
      <c r="CLK198" s="672"/>
      <c r="CLL198" s="672"/>
      <c r="CLM198" s="672"/>
      <c r="CLN198" s="672"/>
      <c r="CLO198" s="672"/>
      <c r="CLP198" s="672"/>
      <c r="CLQ198" s="672"/>
      <c r="CLR198" s="672"/>
      <c r="CLS198" s="672"/>
      <c r="CLT198" s="672"/>
      <c r="CLU198" s="672"/>
      <c r="CLV198" s="672"/>
      <c r="CLW198" s="672"/>
      <c r="CLX198" s="672"/>
      <c r="CLY198" s="672"/>
      <c r="CLZ198" s="672"/>
      <c r="CMA198" s="672"/>
      <c r="CMB198" s="672"/>
      <c r="CMC198" s="672"/>
      <c r="CMD198" s="672"/>
      <c r="CME198" s="672"/>
      <c r="CMF198" s="672"/>
      <c r="CMG198" s="672"/>
      <c r="CMH198" s="672"/>
      <c r="CMI198" s="672"/>
      <c r="CMJ198" s="672"/>
      <c r="CMK198" s="672"/>
      <c r="CML198" s="672"/>
      <c r="CMM198" s="672"/>
      <c r="CMN198" s="672"/>
      <c r="CMO198" s="672"/>
      <c r="CMP198" s="672"/>
      <c r="CMQ198" s="672"/>
      <c r="CMR198" s="672"/>
      <c r="CMS198" s="672"/>
      <c r="CMT198" s="672"/>
      <c r="CMU198" s="672"/>
      <c r="CMV198" s="672"/>
      <c r="CMW198" s="672"/>
      <c r="CMX198" s="672"/>
      <c r="CMY198" s="672"/>
      <c r="CMZ198" s="672"/>
      <c r="CNA198" s="672"/>
      <c r="CNB198" s="672"/>
      <c r="CNC198" s="672"/>
      <c r="CND198" s="672"/>
      <c r="CNE198" s="672"/>
      <c r="CNF198" s="672"/>
      <c r="CNG198" s="672"/>
      <c r="CNH198" s="672"/>
      <c r="CNI198" s="672"/>
      <c r="CNJ198" s="672"/>
      <c r="CNK198" s="672"/>
      <c r="CNL198" s="672"/>
      <c r="CNM198" s="672"/>
      <c r="CNN198" s="672"/>
      <c r="CNO198" s="672"/>
      <c r="CNP198" s="672"/>
      <c r="CNQ198" s="672"/>
      <c r="CNR198" s="672"/>
      <c r="CNS198" s="672"/>
      <c r="CNT198" s="672"/>
      <c r="CNU198" s="672"/>
      <c r="CNV198" s="672"/>
      <c r="CNW198" s="672"/>
      <c r="CNX198" s="672"/>
      <c r="CNY198" s="672"/>
      <c r="CNZ198" s="672"/>
      <c r="COA198" s="672"/>
      <c r="COB198" s="672"/>
      <c r="COC198" s="672"/>
      <c r="COD198" s="672"/>
      <c r="COE198" s="672"/>
      <c r="COF198" s="672"/>
      <c r="COG198" s="672"/>
      <c r="COH198" s="672"/>
      <c r="COI198" s="672"/>
      <c r="COJ198" s="672"/>
      <c r="COK198" s="672"/>
      <c r="COL198" s="672"/>
      <c r="COM198" s="672"/>
      <c r="CON198" s="672"/>
      <c r="COO198" s="672"/>
      <c r="COP198" s="672"/>
      <c r="COQ198" s="672"/>
      <c r="COR198" s="672"/>
      <c r="COS198" s="672"/>
      <c r="COT198" s="672"/>
      <c r="COU198" s="672"/>
      <c r="COV198" s="672"/>
      <c r="COW198" s="672"/>
      <c r="COX198" s="672"/>
      <c r="COY198" s="672"/>
      <c r="COZ198" s="672"/>
      <c r="CPA198" s="672"/>
      <c r="CPB198" s="672"/>
      <c r="CPC198" s="672"/>
      <c r="CPD198" s="672"/>
      <c r="CPE198" s="672"/>
      <c r="CPF198" s="672"/>
      <c r="CPG198" s="672"/>
      <c r="CPH198" s="672"/>
      <c r="CPI198" s="672"/>
      <c r="CPJ198" s="672"/>
      <c r="CPK198" s="672"/>
      <c r="CPL198" s="672"/>
      <c r="CPM198" s="672"/>
      <c r="CPN198" s="672"/>
      <c r="CPO198" s="672"/>
      <c r="CPP198" s="672"/>
      <c r="CPQ198" s="672"/>
      <c r="CPR198" s="672"/>
      <c r="CPS198" s="672"/>
      <c r="CPT198" s="672"/>
      <c r="CPU198" s="672"/>
      <c r="CPV198" s="672"/>
      <c r="CPW198" s="672"/>
      <c r="CPX198" s="672"/>
      <c r="CPY198" s="672"/>
      <c r="CPZ198" s="672"/>
      <c r="CQA198" s="672"/>
      <c r="CQB198" s="672"/>
      <c r="CQC198" s="672"/>
      <c r="CQD198" s="672"/>
      <c r="CQE198" s="672"/>
      <c r="CQF198" s="672"/>
      <c r="CQG198" s="672"/>
      <c r="CQH198" s="672"/>
      <c r="CQI198" s="672"/>
      <c r="CQJ198" s="672"/>
      <c r="CQK198" s="672"/>
      <c r="CQL198" s="672"/>
      <c r="CQM198" s="672"/>
      <c r="CQN198" s="672"/>
      <c r="CQO198" s="672"/>
      <c r="CQP198" s="672"/>
      <c r="CQQ198" s="672"/>
      <c r="CQR198" s="672"/>
      <c r="CQS198" s="672"/>
      <c r="CQT198" s="672"/>
      <c r="CQU198" s="672"/>
      <c r="CQV198" s="672"/>
      <c r="CQW198" s="672"/>
      <c r="CQX198" s="672"/>
      <c r="CQY198" s="672"/>
      <c r="CQZ198" s="672"/>
      <c r="CRA198" s="672"/>
      <c r="CRB198" s="672"/>
      <c r="CRC198" s="672"/>
      <c r="CRD198" s="672"/>
      <c r="CRE198" s="672"/>
      <c r="CRF198" s="672"/>
      <c r="CRG198" s="672"/>
      <c r="CRH198" s="672"/>
      <c r="CRI198" s="672"/>
      <c r="CRJ198" s="672"/>
      <c r="CRK198" s="672"/>
      <c r="CRL198" s="672"/>
      <c r="CRM198" s="672"/>
      <c r="CRN198" s="672"/>
      <c r="CRO198" s="672"/>
      <c r="CRP198" s="672"/>
      <c r="CRQ198" s="672"/>
      <c r="CRR198" s="672"/>
      <c r="CRS198" s="672"/>
      <c r="CRT198" s="672"/>
      <c r="CRU198" s="672"/>
      <c r="CRV198" s="672"/>
      <c r="CRW198" s="672"/>
      <c r="CRX198" s="672"/>
      <c r="CRY198" s="672"/>
      <c r="CRZ198" s="672"/>
      <c r="CSA198" s="672"/>
      <c r="CSB198" s="672"/>
      <c r="CSC198" s="672"/>
      <c r="CSD198" s="672"/>
      <c r="CSE198" s="672"/>
      <c r="CSF198" s="672"/>
      <c r="CSG198" s="672"/>
      <c r="CSH198" s="672"/>
      <c r="CSI198" s="672"/>
      <c r="CSJ198" s="672"/>
      <c r="CSK198" s="672"/>
      <c r="CSL198" s="672"/>
      <c r="CSM198" s="672"/>
      <c r="CSN198" s="672"/>
      <c r="CSO198" s="672"/>
      <c r="CSP198" s="672"/>
      <c r="CSQ198" s="672"/>
      <c r="CSR198" s="672"/>
      <c r="CSS198" s="672"/>
      <c r="CST198" s="672"/>
      <c r="CSU198" s="672"/>
      <c r="CSV198" s="672"/>
      <c r="CSW198" s="672"/>
      <c r="CSX198" s="672"/>
      <c r="CSY198" s="672"/>
      <c r="CSZ198" s="672"/>
      <c r="CTA198" s="672"/>
      <c r="CTB198" s="672"/>
      <c r="CTC198" s="672"/>
      <c r="CTD198" s="672"/>
      <c r="CTE198" s="672"/>
      <c r="CTF198" s="672"/>
      <c r="CTG198" s="672"/>
      <c r="CTH198" s="672"/>
      <c r="CTI198" s="672"/>
      <c r="CTJ198" s="672"/>
      <c r="CTK198" s="672"/>
      <c r="CTL198" s="672"/>
      <c r="CTM198" s="672"/>
      <c r="CTN198" s="672"/>
      <c r="CTO198" s="672"/>
      <c r="CTP198" s="672"/>
      <c r="CTQ198" s="672"/>
      <c r="CTR198" s="672"/>
      <c r="CTS198" s="672"/>
      <c r="CTT198" s="672"/>
      <c r="CTU198" s="672"/>
      <c r="CTV198" s="672"/>
      <c r="CTW198" s="672"/>
      <c r="CTX198" s="672"/>
      <c r="CTY198" s="672"/>
      <c r="CTZ198" s="672"/>
      <c r="CUA198" s="672"/>
      <c r="CUB198" s="672"/>
      <c r="CUC198" s="672"/>
      <c r="CUD198" s="672"/>
      <c r="CUE198" s="672"/>
      <c r="CUF198" s="672"/>
      <c r="CUG198" s="672"/>
      <c r="CUH198" s="672"/>
      <c r="CUI198" s="672"/>
      <c r="CUJ198" s="672"/>
      <c r="CUK198" s="672"/>
      <c r="CUL198" s="672"/>
      <c r="CUM198" s="672"/>
      <c r="CUN198" s="672"/>
      <c r="CUO198" s="672"/>
      <c r="CUP198" s="672"/>
      <c r="CUQ198" s="672"/>
      <c r="CUR198" s="672"/>
      <c r="CUS198" s="672"/>
      <c r="CUT198" s="672"/>
      <c r="CUU198" s="672"/>
      <c r="CUV198" s="672"/>
      <c r="CUW198" s="672"/>
      <c r="CUX198" s="672"/>
      <c r="CUY198" s="672"/>
      <c r="CUZ198" s="672"/>
      <c r="CVA198" s="672"/>
      <c r="CVB198" s="672"/>
      <c r="CVC198" s="672"/>
      <c r="CVD198" s="672"/>
      <c r="CVE198" s="672"/>
      <c r="CVF198" s="672"/>
      <c r="CVG198" s="672"/>
      <c r="CVH198" s="672"/>
      <c r="CVI198" s="672"/>
      <c r="CVJ198" s="672"/>
      <c r="CVK198" s="672"/>
      <c r="CVL198" s="672"/>
      <c r="CVM198" s="672"/>
      <c r="CVN198" s="672"/>
      <c r="CVO198" s="672"/>
      <c r="CVP198" s="672"/>
      <c r="CVQ198" s="672"/>
      <c r="CVR198" s="672"/>
      <c r="CVS198" s="672"/>
      <c r="CVT198" s="672"/>
      <c r="CVU198" s="672"/>
      <c r="CVV198" s="672"/>
      <c r="CVW198" s="672"/>
      <c r="CVX198" s="672"/>
      <c r="CVY198" s="672"/>
      <c r="CVZ198" s="672"/>
      <c r="CWA198" s="672"/>
      <c r="CWB198" s="672"/>
      <c r="CWC198" s="672"/>
      <c r="CWD198" s="672"/>
      <c r="CWE198" s="672"/>
      <c r="CWF198" s="672"/>
      <c r="CWG198" s="672"/>
      <c r="CWH198" s="672"/>
      <c r="CWI198" s="672"/>
      <c r="CWJ198" s="672"/>
      <c r="CWK198" s="672"/>
      <c r="CWL198" s="672"/>
      <c r="CWM198" s="672"/>
      <c r="CWN198" s="672"/>
      <c r="CWO198" s="672"/>
      <c r="CWP198" s="672"/>
      <c r="CWQ198" s="672"/>
      <c r="CWR198" s="672"/>
      <c r="CWS198" s="672"/>
      <c r="CWT198" s="672"/>
      <c r="CWU198" s="672"/>
      <c r="CWV198" s="672"/>
      <c r="CWW198" s="672"/>
      <c r="CWX198" s="672"/>
      <c r="CWY198" s="672"/>
      <c r="CWZ198" s="672"/>
      <c r="CXA198" s="672"/>
      <c r="CXB198" s="672"/>
      <c r="CXC198" s="672"/>
      <c r="CXD198" s="672"/>
      <c r="CXE198" s="672"/>
      <c r="CXF198" s="672"/>
      <c r="CXG198" s="672"/>
      <c r="CXH198" s="672"/>
      <c r="CXI198" s="672"/>
      <c r="CXJ198" s="672"/>
      <c r="CXK198" s="672"/>
      <c r="CXL198" s="672"/>
      <c r="CXM198" s="672"/>
      <c r="CXN198" s="672"/>
      <c r="CXO198" s="672"/>
      <c r="CXP198" s="672"/>
      <c r="CXQ198" s="672"/>
      <c r="CXR198" s="672"/>
      <c r="CXS198" s="672"/>
      <c r="CXT198" s="672"/>
      <c r="CXU198" s="672"/>
      <c r="CXV198" s="672"/>
      <c r="CXW198" s="672"/>
      <c r="CXX198" s="672"/>
      <c r="CXY198" s="672"/>
      <c r="CXZ198" s="672"/>
      <c r="CYA198" s="672"/>
      <c r="CYB198" s="672"/>
      <c r="CYC198" s="672"/>
      <c r="CYD198" s="672"/>
      <c r="CYE198" s="672"/>
      <c r="CYF198" s="672"/>
      <c r="CYG198" s="672"/>
      <c r="CYH198" s="672"/>
      <c r="CYI198" s="672"/>
      <c r="CYJ198" s="672"/>
      <c r="CYK198" s="672"/>
      <c r="CYL198" s="672"/>
      <c r="CYM198" s="672"/>
      <c r="CYN198" s="672"/>
      <c r="CYO198" s="672"/>
      <c r="CYP198" s="672"/>
      <c r="CYQ198" s="672"/>
      <c r="CYR198" s="672"/>
      <c r="CYS198" s="672"/>
      <c r="CYT198" s="672"/>
      <c r="CYU198" s="672"/>
      <c r="CYV198" s="672"/>
      <c r="CYW198" s="672"/>
      <c r="CYX198" s="672"/>
      <c r="CYY198" s="672"/>
      <c r="CYZ198" s="672"/>
      <c r="CZA198" s="672"/>
      <c r="CZB198" s="672"/>
      <c r="CZC198" s="672"/>
      <c r="CZD198" s="672"/>
      <c r="CZE198" s="672"/>
      <c r="CZF198" s="672"/>
      <c r="CZG198" s="672"/>
      <c r="CZH198" s="672"/>
      <c r="CZI198" s="672"/>
      <c r="CZJ198" s="672"/>
      <c r="CZK198" s="672"/>
      <c r="CZL198" s="672"/>
      <c r="CZM198" s="672"/>
      <c r="CZN198" s="672"/>
      <c r="CZO198" s="672"/>
      <c r="CZP198" s="672"/>
      <c r="CZQ198" s="672"/>
      <c r="CZR198" s="672"/>
      <c r="CZS198" s="672"/>
      <c r="CZT198" s="672"/>
      <c r="CZU198" s="672"/>
      <c r="CZV198" s="672"/>
      <c r="CZW198" s="672"/>
      <c r="CZX198" s="672"/>
      <c r="CZY198" s="672"/>
      <c r="CZZ198" s="672"/>
      <c r="DAA198" s="672"/>
      <c r="DAB198" s="672"/>
      <c r="DAC198" s="672"/>
      <c r="DAD198" s="672"/>
      <c r="DAE198" s="672"/>
      <c r="DAF198" s="672"/>
      <c r="DAG198" s="672"/>
      <c r="DAH198" s="672"/>
      <c r="DAI198" s="672"/>
      <c r="DAJ198" s="672"/>
      <c r="DAK198" s="672"/>
      <c r="DAL198" s="672"/>
      <c r="DAM198" s="672"/>
      <c r="DAN198" s="672"/>
      <c r="DAO198" s="672"/>
      <c r="DAP198" s="672"/>
      <c r="DAQ198" s="672"/>
      <c r="DAR198" s="672"/>
      <c r="DAS198" s="672"/>
      <c r="DAT198" s="672"/>
      <c r="DAU198" s="672"/>
      <c r="DAV198" s="672"/>
      <c r="DAW198" s="672"/>
      <c r="DAX198" s="672"/>
      <c r="DAY198" s="672"/>
      <c r="DAZ198" s="672"/>
      <c r="DBA198" s="672"/>
      <c r="DBB198" s="672"/>
      <c r="DBC198" s="672"/>
      <c r="DBD198" s="672"/>
      <c r="DBE198" s="672"/>
      <c r="DBF198" s="672"/>
      <c r="DBG198" s="672"/>
      <c r="DBH198" s="672"/>
      <c r="DBI198" s="672"/>
      <c r="DBJ198" s="672"/>
      <c r="DBK198" s="672"/>
      <c r="DBL198" s="672"/>
      <c r="DBM198" s="672"/>
      <c r="DBN198" s="672"/>
      <c r="DBO198" s="672"/>
      <c r="DBP198" s="672"/>
      <c r="DBQ198" s="672"/>
      <c r="DBR198" s="672"/>
      <c r="DBS198" s="672"/>
      <c r="DBT198" s="672"/>
      <c r="DBU198" s="672"/>
      <c r="DBV198" s="672"/>
      <c r="DBW198" s="672"/>
      <c r="DBX198" s="672"/>
      <c r="DBY198" s="672"/>
      <c r="DBZ198" s="672"/>
      <c r="DCA198" s="672"/>
      <c r="DCB198" s="672"/>
      <c r="DCC198" s="672"/>
      <c r="DCD198" s="672"/>
      <c r="DCE198" s="672"/>
      <c r="DCF198" s="672"/>
      <c r="DCG198" s="672"/>
      <c r="DCH198" s="672"/>
      <c r="DCI198" s="672"/>
      <c r="DCJ198" s="672"/>
      <c r="DCK198" s="672"/>
      <c r="DCL198" s="672"/>
      <c r="DCM198" s="672"/>
      <c r="DCN198" s="672"/>
      <c r="DCO198" s="672"/>
      <c r="DCP198" s="672"/>
      <c r="DCQ198" s="672"/>
      <c r="DCR198" s="672"/>
      <c r="DCS198" s="672"/>
      <c r="DCT198" s="672"/>
      <c r="DCU198" s="672"/>
      <c r="DCV198" s="672"/>
      <c r="DCW198" s="672"/>
      <c r="DCX198" s="672"/>
      <c r="DCY198" s="672"/>
      <c r="DCZ198" s="672"/>
      <c r="DDA198" s="672"/>
      <c r="DDB198" s="672"/>
      <c r="DDC198" s="672"/>
      <c r="DDD198" s="672"/>
      <c r="DDE198" s="672"/>
      <c r="DDF198" s="672"/>
      <c r="DDG198" s="672"/>
      <c r="DDH198" s="672"/>
      <c r="DDI198" s="672"/>
      <c r="DDJ198" s="672"/>
      <c r="DDK198" s="672"/>
      <c r="DDL198" s="672"/>
      <c r="DDM198" s="672"/>
      <c r="DDN198" s="672"/>
      <c r="DDO198" s="672"/>
      <c r="DDP198" s="672"/>
      <c r="DDQ198" s="672"/>
      <c r="DDR198" s="672"/>
      <c r="DDS198" s="672"/>
      <c r="DDT198" s="672"/>
      <c r="DDU198" s="672"/>
      <c r="DDV198" s="672"/>
      <c r="DDW198" s="672"/>
      <c r="DDX198" s="672"/>
      <c r="DDY198" s="672"/>
      <c r="DDZ198" s="672"/>
      <c r="DEA198" s="672"/>
      <c r="DEB198" s="672"/>
      <c r="DEC198" s="672"/>
      <c r="DED198" s="672"/>
      <c r="DEE198" s="672"/>
      <c r="DEF198" s="672"/>
      <c r="DEG198" s="672"/>
      <c r="DEH198" s="672"/>
      <c r="DEI198" s="672"/>
      <c r="DEJ198" s="672"/>
      <c r="DEK198" s="672"/>
      <c r="DEL198" s="672"/>
      <c r="DEM198" s="672"/>
      <c r="DEN198" s="672"/>
      <c r="DEO198" s="672"/>
      <c r="DEP198" s="672"/>
      <c r="DEQ198" s="672"/>
      <c r="DER198" s="672"/>
      <c r="DES198" s="672"/>
      <c r="DET198" s="672"/>
      <c r="DEU198" s="672"/>
      <c r="DEV198" s="672"/>
      <c r="DEW198" s="672"/>
      <c r="DEX198" s="672"/>
      <c r="DEY198" s="672"/>
      <c r="DEZ198" s="672"/>
      <c r="DFA198" s="672"/>
      <c r="DFB198" s="672"/>
      <c r="DFC198" s="672"/>
      <c r="DFD198" s="672"/>
      <c r="DFE198" s="672"/>
      <c r="DFF198" s="672"/>
      <c r="DFG198" s="672"/>
      <c r="DFH198" s="672"/>
      <c r="DFI198" s="672"/>
      <c r="DFJ198" s="672"/>
      <c r="DFK198" s="672"/>
      <c r="DFL198" s="672"/>
      <c r="DFM198" s="672"/>
      <c r="DFN198" s="672"/>
      <c r="DFO198" s="672"/>
      <c r="DFP198" s="672"/>
      <c r="DFQ198" s="672"/>
      <c r="DFR198" s="672"/>
      <c r="DFS198" s="672"/>
      <c r="DFT198" s="672"/>
      <c r="DFU198" s="672"/>
      <c r="DFV198" s="672"/>
      <c r="DFW198" s="672"/>
      <c r="DFX198" s="672"/>
      <c r="DFY198" s="672"/>
      <c r="DFZ198" s="672"/>
      <c r="DGA198" s="672"/>
      <c r="DGB198" s="672"/>
      <c r="DGC198" s="672"/>
      <c r="DGD198" s="672"/>
      <c r="DGE198" s="672"/>
      <c r="DGF198" s="672"/>
      <c r="DGG198" s="672"/>
      <c r="DGH198" s="672"/>
      <c r="DGI198" s="672"/>
      <c r="DGJ198" s="672"/>
      <c r="DGK198" s="672"/>
      <c r="DGL198" s="672"/>
      <c r="DGM198" s="672"/>
      <c r="DGN198" s="672"/>
      <c r="DGO198" s="672"/>
      <c r="DGP198" s="672"/>
      <c r="DGQ198" s="672"/>
      <c r="DGR198" s="672"/>
      <c r="DGS198" s="672"/>
      <c r="DGT198" s="672"/>
      <c r="DGU198" s="672"/>
      <c r="DGV198" s="672"/>
      <c r="DGW198" s="672"/>
      <c r="DGX198" s="672"/>
      <c r="DGY198" s="672"/>
      <c r="DGZ198" s="672"/>
      <c r="DHA198" s="672"/>
      <c r="DHB198" s="672"/>
      <c r="DHC198" s="672"/>
      <c r="DHD198" s="672"/>
      <c r="DHE198" s="672"/>
      <c r="DHF198" s="672"/>
      <c r="DHG198" s="672"/>
      <c r="DHH198" s="672"/>
      <c r="DHI198" s="672"/>
      <c r="DHJ198" s="672"/>
      <c r="DHK198" s="672"/>
      <c r="DHL198" s="672"/>
      <c r="DHM198" s="672"/>
      <c r="DHN198" s="672"/>
      <c r="DHO198" s="672"/>
      <c r="DHP198" s="672"/>
      <c r="DHQ198" s="672"/>
      <c r="DHR198" s="672"/>
      <c r="DHS198" s="672"/>
      <c r="DHT198" s="672"/>
      <c r="DHU198" s="672"/>
      <c r="DHV198" s="672"/>
      <c r="DHW198" s="672"/>
      <c r="DHX198" s="672"/>
      <c r="DHY198" s="672"/>
      <c r="DHZ198" s="672"/>
      <c r="DIA198" s="672"/>
      <c r="DIB198" s="672"/>
      <c r="DIC198" s="672"/>
      <c r="DID198" s="672"/>
      <c r="DIE198" s="672"/>
      <c r="DIF198" s="672"/>
      <c r="DIG198" s="672"/>
      <c r="DIH198" s="672"/>
      <c r="DII198" s="672"/>
      <c r="DIJ198" s="672"/>
      <c r="DIK198" s="672"/>
      <c r="DIL198" s="672"/>
      <c r="DIM198" s="672"/>
      <c r="DIN198" s="672"/>
      <c r="DIO198" s="672"/>
      <c r="DIP198" s="672"/>
      <c r="DIQ198" s="672"/>
      <c r="DIR198" s="672"/>
      <c r="DIS198" s="672"/>
      <c r="DIT198" s="672"/>
      <c r="DIU198" s="672"/>
      <c r="DIV198" s="672"/>
      <c r="DIW198" s="672"/>
      <c r="DIX198" s="672"/>
      <c r="DIY198" s="672"/>
      <c r="DIZ198" s="672"/>
      <c r="DJA198" s="672"/>
      <c r="DJB198" s="672"/>
      <c r="DJC198" s="672"/>
      <c r="DJD198" s="672"/>
      <c r="DJE198" s="672"/>
      <c r="DJF198" s="672"/>
      <c r="DJG198" s="672"/>
      <c r="DJH198" s="672"/>
      <c r="DJI198" s="672"/>
      <c r="DJJ198" s="672"/>
      <c r="DJK198" s="672"/>
      <c r="DJL198" s="672"/>
      <c r="DJM198" s="672"/>
      <c r="DJN198" s="672"/>
      <c r="DJO198" s="672"/>
      <c r="DJP198" s="672"/>
      <c r="DJQ198" s="672"/>
      <c r="DJR198" s="672"/>
      <c r="DJS198" s="672"/>
      <c r="DJT198" s="672"/>
      <c r="DJU198" s="672"/>
      <c r="DJV198" s="672"/>
      <c r="DJW198" s="672"/>
      <c r="DJX198" s="672"/>
      <c r="DJY198" s="672"/>
      <c r="DJZ198" s="672"/>
      <c r="DKA198" s="672"/>
      <c r="DKB198" s="672"/>
      <c r="DKC198" s="672"/>
      <c r="DKD198" s="672"/>
      <c r="DKE198" s="672"/>
      <c r="DKF198" s="672"/>
      <c r="DKG198" s="672"/>
      <c r="DKH198" s="672"/>
      <c r="DKI198" s="672"/>
      <c r="DKJ198" s="672"/>
      <c r="DKK198" s="672"/>
      <c r="DKL198" s="672"/>
      <c r="DKM198" s="672"/>
      <c r="DKN198" s="672"/>
      <c r="DKO198" s="672"/>
      <c r="DKP198" s="672"/>
      <c r="DKQ198" s="672"/>
      <c r="DKR198" s="672"/>
      <c r="DKS198" s="672"/>
      <c r="DKT198" s="672"/>
      <c r="DKU198" s="672"/>
      <c r="DKV198" s="672"/>
      <c r="DKW198" s="672"/>
      <c r="DKX198" s="672"/>
      <c r="DKY198" s="672"/>
      <c r="DKZ198" s="672"/>
      <c r="DLA198" s="672"/>
      <c r="DLB198" s="672"/>
      <c r="DLC198" s="672"/>
      <c r="DLD198" s="672"/>
      <c r="DLE198" s="672"/>
      <c r="DLF198" s="672"/>
      <c r="DLG198" s="672"/>
      <c r="DLH198" s="672"/>
      <c r="DLI198" s="672"/>
      <c r="DLJ198" s="672"/>
      <c r="DLK198" s="672"/>
      <c r="DLL198" s="672"/>
      <c r="DLM198" s="672"/>
      <c r="DLN198" s="672"/>
      <c r="DLO198" s="672"/>
      <c r="DLP198" s="672"/>
      <c r="DLQ198" s="672"/>
      <c r="DLR198" s="672"/>
      <c r="DLS198" s="672"/>
      <c r="DLT198" s="672"/>
      <c r="DLU198" s="672"/>
      <c r="DLV198" s="672"/>
      <c r="DLW198" s="672"/>
      <c r="DLX198" s="672"/>
      <c r="DLY198" s="672"/>
      <c r="DLZ198" s="672"/>
      <c r="DMA198" s="672"/>
      <c r="DMB198" s="672"/>
      <c r="DMC198" s="672"/>
      <c r="DMD198" s="672"/>
      <c r="DME198" s="672"/>
      <c r="DMF198" s="672"/>
      <c r="DMG198" s="672"/>
      <c r="DMH198" s="672"/>
      <c r="DMI198" s="672"/>
      <c r="DMJ198" s="672"/>
      <c r="DMK198" s="672"/>
      <c r="DML198" s="672"/>
      <c r="DMM198" s="672"/>
      <c r="DMN198" s="672"/>
      <c r="DMO198" s="672"/>
      <c r="DMP198" s="672"/>
      <c r="DMQ198" s="672"/>
      <c r="DMR198" s="672"/>
      <c r="DMS198" s="672"/>
      <c r="DMT198" s="672"/>
      <c r="DMU198" s="672"/>
      <c r="DMV198" s="672"/>
      <c r="DMW198" s="672"/>
      <c r="DMX198" s="672"/>
      <c r="DMY198" s="672"/>
      <c r="DMZ198" s="672"/>
      <c r="DNA198" s="672"/>
      <c r="DNB198" s="672"/>
      <c r="DNC198" s="672"/>
      <c r="DND198" s="672"/>
      <c r="DNE198" s="672"/>
      <c r="DNF198" s="672"/>
      <c r="DNG198" s="672"/>
      <c r="DNH198" s="672"/>
      <c r="DNI198" s="672"/>
      <c r="DNJ198" s="672"/>
      <c r="DNK198" s="672"/>
      <c r="DNL198" s="672"/>
      <c r="DNM198" s="672"/>
      <c r="DNN198" s="672"/>
      <c r="DNO198" s="672"/>
      <c r="DNP198" s="672"/>
      <c r="DNQ198" s="672"/>
      <c r="DNR198" s="672"/>
      <c r="DNS198" s="672"/>
      <c r="DNT198" s="672"/>
      <c r="DNU198" s="672"/>
      <c r="DNV198" s="672"/>
      <c r="DNW198" s="672"/>
      <c r="DNX198" s="672"/>
      <c r="DNY198" s="672"/>
      <c r="DNZ198" s="672"/>
      <c r="DOA198" s="672"/>
      <c r="DOB198" s="672"/>
      <c r="DOC198" s="672"/>
      <c r="DOD198" s="672"/>
      <c r="DOE198" s="672"/>
      <c r="DOF198" s="672"/>
      <c r="DOG198" s="672"/>
      <c r="DOH198" s="672"/>
      <c r="DOI198" s="672"/>
      <c r="DOJ198" s="672"/>
      <c r="DOK198" s="672"/>
      <c r="DOL198" s="672"/>
      <c r="DOM198" s="672"/>
      <c r="DON198" s="672"/>
      <c r="DOO198" s="672"/>
      <c r="DOP198" s="672"/>
      <c r="DOQ198" s="672"/>
      <c r="DOR198" s="672"/>
      <c r="DOS198" s="672"/>
      <c r="DOT198" s="672"/>
      <c r="DOU198" s="672"/>
      <c r="DOV198" s="672"/>
      <c r="DOW198" s="672"/>
      <c r="DOX198" s="672"/>
      <c r="DOY198" s="672"/>
      <c r="DOZ198" s="672"/>
      <c r="DPA198" s="672"/>
      <c r="DPB198" s="672"/>
      <c r="DPC198" s="672"/>
      <c r="DPD198" s="672"/>
      <c r="DPE198" s="672"/>
      <c r="DPF198" s="672"/>
      <c r="DPG198" s="672"/>
      <c r="DPH198" s="672"/>
      <c r="DPI198" s="672"/>
      <c r="DPJ198" s="672"/>
      <c r="DPK198" s="672"/>
      <c r="DPL198" s="672"/>
      <c r="DPM198" s="672"/>
      <c r="DPN198" s="672"/>
      <c r="DPO198" s="672"/>
      <c r="DPP198" s="672"/>
      <c r="DPQ198" s="672"/>
      <c r="DPR198" s="672"/>
      <c r="DPS198" s="672"/>
      <c r="DPT198" s="672"/>
      <c r="DPU198" s="672"/>
      <c r="DPV198" s="672"/>
      <c r="DPW198" s="672"/>
      <c r="DPX198" s="672"/>
      <c r="DPY198" s="672"/>
      <c r="DPZ198" s="672"/>
      <c r="DQA198" s="672"/>
      <c r="DQB198" s="672"/>
      <c r="DQC198" s="672"/>
      <c r="DQD198" s="672"/>
      <c r="DQE198" s="672"/>
      <c r="DQF198" s="672"/>
      <c r="DQG198" s="672"/>
      <c r="DQH198" s="672"/>
      <c r="DQI198" s="672"/>
      <c r="DQJ198" s="672"/>
      <c r="DQK198" s="672"/>
      <c r="DQL198" s="672"/>
      <c r="DQM198" s="672"/>
      <c r="DQN198" s="672"/>
      <c r="DQO198" s="672"/>
      <c r="DQP198" s="672"/>
      <c r="DQQ198" s="672"/>
      <c r="DQR198" s="672"/>
      <c r="DQS198" s="672"/>
      <c r="DQT198" s="672"/>
      <c r="DQU198" s="672"/>
      <c r="DQV198" s="672"/>
      <c r="DQW198" s="672"/>
      <c r="DQX198" s="672"/>
      <c r="DQY198" s="672"/>
      <c r="DQZ198" s="672"/>
      <c r="DRA198" s="672"/>
      <c r="DRB198" s="672"/>
      <c r="DRC198" s="672"/>
      <c r="DRD198" s="672"/>
      <c r="DRE198" s="672"/>
      <c r="DRF198" s="672"/>
      <c r="DRG198" s="672"/>
      <c r="DRH198" s="672"/>
      <c r="DRI198" s="672"/>
      <c r="DRJ198" s="672"/>
      <c r="DRK198" s="672"/>
      <c r="DRL198" s="672"/>
      <c r="DRM198" s="672"/>
      <c r="DRN198" s="672"/>
      <c r="DRO198" s="672"/>
      <c r="DRP198" s="672"/>
      <c r="DRQ198" s="672"/>
      <c r="DRR198" s="672"/>
      <c r="DRS198" s="672"/>
      <c r="DRT198" s="672"/>
      <c r="DRU198" s="672"/>
      <c r="DRV198" s="672"/>
      <c r="DRW198" s="672"/>
      <c r="DRX198" s="672"/>
      <c r="DRY198" s="672"/>
      <c r="DRZ198" s="672"/>
      <c r="DSA198" s="672"/>
      <c r="DSB198" s="672"/>
      <c r="DSC198" s="672"/>
      <c r="DSD198" s="672"/>
      <c r="DSE198" s="672"/>
      <c r="DSF198" s="672"/>
      <c r="DSG198" s="672"/>
      <c r="DSH198" s="672"/>
      <c r="DSI198" s="672"/>
      <c r="DSJ198" s="672"/>
      <c r="DSK198" s="672"/>
      <c r="DSL198" s="672"/>
      <c r="DSM198" s="672"/>
      <c r="DSN198" s="672"/>
      <c r="DSO198" s="672"/>
      <c r="DSP198" s="672"/>
      <c r="DSQ198" s="672"/>
      <c r="DSR198" s="672"/>
      <c r="DSS198" s="672"/>
      <c r="DST198" s="672"/>
      <c r="DSU198" s="672"/>
      <c r="DSV198" s="672"/>
      <c r="DSW198" s="672"/>
      <c r="DSX198" s="672"/>
      <c r="DSY198" s="672"/>
      <c r="DSZ198" s="672"/>
      <c r="DTA198" s="672"/>
      <c r="DTB198" s="672"/>
      <c r="DTC198" s="672"/>
      <c r="DTD198" s="672"/>
      <c r="DTE198" s="672"/>
      <c r="DTF198" s="672"/>
      <c r="DTG198" s="672"/>
      <c r="DTH198" s="672"/>
      <c r="DTI198" s="672"/>
      <c r="DTJ198" s="672"/>
      <c r="DTK198" s="672"/>
      <c r="DTL198" s="672"/>
      <c r="DTM198" s="672"/>
      <c r="DTN198" s="672"/>
      <c r="DTO198" s="672"/>
      <c r="DTP198" s="672"/>
      <c r="DTQ198" s="672"/>
      <c r="DTR198" s="672"/>
      <c r="DTS198" s="672"/>
      <c r="DTT198" s="672"/>
      <c r="DTU198" s="672"/>
      <c r="DTV198" s="672"/>
      <c r="DTW198" s="672"/>
      <c r="DTX198" s="672"/>
      <c r="DTY198" s="672"/>
      <c r="DTZ198" s="672"/>
      <c r="DUA198" s="672"/>
      <c r="DUB198" s="672"/>
      <c r="DUC198" s="672"/>
      <c r="DUD198" s="672"/>
      <c r="DUE198" s="672"/>
      <c r="DUF198" s="672"/>
      <c r="DUG198" s="672"/>
      <c r="DUH198" s="672"/>
      <c r="DUI198" s="672"/>
      <c r="DUJ198" s="672"/>
      <c r="DUK198" s="672"/>
      <c r="DUL198" s="672"/>
      <c r="DUM198" s="672"/>
      <c r="DUN198" s="672"/>
      <c r="DUO198" s="672"/>
      <c r="DUP198" s="672"/>
      <c r="DUQ198" s="672"/>
      <c r="DUR198" s="672"/>
      <c r="DUS198" s="672"/>
      <c r="DUT198" s="672"/>
      <c r="DUU198" s="672"/>
      <c r="DUV198" s="672"/>
      <c r="DUW198" s="672"/>
      <c r="DUX198" s="672"/>
      <c r="DUY198" s="672"/>
      <c r="DUZ198" s="672"/>
      <c r="DVA198" s="672"/>
      <c r="DVB198" s="672"/>
      <c r="DVC198" s="672"/>
      <c r="DVD198" s="672"/>
      <c r="DVE198" s="672"/>
      <c r="DVF198" s="672"/>
      <c r="DVG198" s="672"/>
      <c r="DVH198" s="672"/>
      <c r="DVI198" s="672"/>
      <c r="DVJ198" s="672"/>
      <c r="DVK198" s="672"/>
      <c r="DVL198" s="672"/>
      <c r="DVM198" s="672"/>
      <c r="DVN198" s="672"/>
      <c r="DVO198" s="672"/>
      <c r="DVP198" s="672"/>
      <c r="DVQ198" s="672"/>
      <c r="DVR198" s="672"/>
      <c r="DVS198" s="672"/>
      <c r="DVT198" s="672"/>
      <c r="DVU198" s="672"/>
      <c r="DVV198" s="672"/>
      <c r="DVW198" s="672"/>
      <c r="DVX198" s="672"/>
      <c r="DVY198" s="672"/>
      <c r="DVZ198" s="672"/>
      <c r="DWA198" s="672"/>
      <c r="DWB198" s="672"/>
      <c r="DWC198" s="672"/>
      <c r="DWD198" s="672"/>
      <c r="DWE198" s="672"/>
      <c r="DWF198" s="672"/>
      <c r="DWG198" s="672"/>
      <c r="DWH198" s="672"/>
      <c r="DWI198" s="672"/>
      <c r="DWJ198" s="672"/>
      <c r="DWK198" s="672"/>
      <c r="DWL198" s="672"/>
      <c r="DWM198" s="672"/>
      <c r="DWN198" s="672"/>
      <c r="DWO198" s="672"/>
      <c r="DWP198" s="672"/>
      <c r="DWQ198" s="672"/>
      <c r="DWR198" s="672"/>
      <c r="DWS198" s="672"/>
      <c r="DWT198" s="672"/>
      <c r="DWU198" s="672"/>
      <c r="DWV198" s="672"/>
      <c r="DWW198" s="672"/>
      <c r="DWX198" s="672"/>
      <c r="DWY198" s="672"/>
      <c r="DWZ198" s="672"/>
      <c r="DXA198" s="672"/>
      <c r="DXB198" s="672"/>
      <c r="DXC198" s="672"/>
      <c r="DXD198" s="672"/>
      <c r="DXE198" s="672"/>
      <c r="DXF198" s="672"/>
      <c r="DXG198" s="672"/>
      <c r="DXH198" s="672"/>
      <c r="DXI198" s="672"/>
      <c r="DXJ198" s="672"/>
      <c r="DXK198" s="672"/>
      <c r="DXL198" s="672"/>
      <c r="DXM198" s="672"/>
      <c r="DXN198" s="672"/>
      <c r="DXO198" s="672"/>
      <c r="DXP198" s="672"/>
      <c r="DXQ198" s="672"/>
      <c r="DXR198" s="672"/>
      <c r="DXS198" s="672"/>
      <c r="DXT198" s="672"/>
      <c r="DXU198" s="672"/>
      <c r="DXV198" s="672"/>
      <c r="DXW198" s="672"/>
      <c r="DXX198" s="672"/>
      <c r="DXY198" s="672"/>
      <c r="DXZ198" s="672"/>
      <c r="DYA198" s="672"/>
      <c r="DYB198" s="672"/>
      <c r="DYC198" s="672"/>
      <c r="DYD198" s="672"/>
      <c r="DYE198" s="672"/>
      <c r="DYF198" s="672"/>
      <c r="DYG198" s="672"/>
      <c r="DYH198" s="672"/>
      <c r="DYI198" s="672"/>
      <c r="DYJ198" s="672"/>
      <c r="DYK198" s="672"/>
      <c r="DYL198" s="672"/>
      <c r="DYM198" s="672"/>
      <c r="DYN198" s="672"/>
      <c r="DYO198" s="672"/>
      <c r="DYP198" s="672"/>
      <c r="DYQ198" s="672"/>
      <c r="DYR198" s="672"/>
      <c r="DYS198" s="672"/>
      <c r="DYT198" s="672"/>
      <c r="DYU198" s="672"/>
      <c r="DYV198" s="672"/>
      <c r="DYW198" s="672"/>
      <c r="DYX198" s="672"/>
      <c r="DYY198" s="672"/>
      <c r="DYZ198" s="672"/>
      <c r="DZA198" s="672"/>
      <c r="DZB198" s="672"/>
      <c r="DZC198" s="672"/>
      <c r="DZD198" s="672"/>
      <c r="DZE198" s="672"/>
      <c r="DZF198" s="672"/>
      <c r="DZG198" s="672"/>
      <c r="DZH198" s="672"/>
      <c r="DZI198" s="672"/>
      <c r="DZJ198" s="672"/>
      <c r="DZK198" s="672"/>
      <c r="DZL198" s="672"/>
      <c r="DZM198" s="672"/>
      <c r="DZN198" s="672"/>
      <c r="DZO198" s="672"/>
      <c r="DZP198" s="672"/>
      <c r="DZQ198" s="672"/>
      <c r="DZR198" s="672"/>
      <c r="DZS198" s="672"/>
      <c r="DZT198" s="672"/>
      <c r="DZU198" s="672"/>
      <c r="DZV198" s="672"/>
      <c r="DZW198" s="672"/>
      <c r="DZX198" s="672"/>
      <c r="DZY198" s="672"/>
      <c r="DZZ198" s="672"/>
      <c r="EAA198" s="672"/>
      <c r="EAB198" s="672"/>
      <c r="EAC198" s="672"/>
      <c r="EAD198" s="672"/>
      <c r="EAE198" s="672"/>
      <c r="EAF198" s="672"/>
      <c r="EAG198" s="672"/>
      <c r="EAH198" s="672"/>
      <c r="EAI198" s="672"/>
      <c r="EAJ198" s="672"/>
      <c r="EAK198" s="672"/>
      <c r="EAL198" s="672"/>
      <c r="EAM198" s="672"/>
      <c r="EAN198" s="672"/>
      <c r="EAO198" s="672"/>
      <c r="EAP198" s="672"/>
      <c r="EAQ198" s="672"/>
      <c r="EAR198" s="672"/>
      <c r="EAS198" s="672"/>
      <c r="EAT198" s="672"/>
      <c r="EAU198" s="672"/>
      <c r="EAV198" s="672"/>
      <c r="EAW198" s="672"/>
      <c r="EAX198" s="672"/>
      <c r="EAY198" s="672"/>
      <c r="EAZ198" s="672"/>
      <c r="EBA198" s="672"/>
      <c r="EBB198" s="672"/>
      <c r="EBC198" s="672"/>
      <c r="EBD198" s="672"/>
      <c r="EBE198" s="672"/>
      <c r="EBF198" s="672"/>
      <c r="EBG198" s="672"/>
      <c r="EBH198" s="672"/>
      <c r="EBI198" s="672"/>
      <c r="EBJ198" s="672"/>
      <c r="EBK198" s="672"/>
      <c r="EBL198" s="672"/>
      <c r="EBM198" s="672"/>
      <c r="EBN198" s="672"/>
      <c r="EBO198" s="672"/>
      <c r="EBP198" s="672"/>
      <c r="EBQ198" s="672"/>
      <c r="EBR198" s="672"/>
      <c r="EBS198" s="672"/>
      <c r="EBT198" s="672"/>
      <c r="EBU198" s="672"/>
      <c r="EBV198" s="672"/>
      <c r="EBW198" s="672"/>
      <c r="EBX198" s="672"/>
      <c r="EBY198" s="672"/>
      <c r="EBZ198" s="672"/>
      <c r="ECA198" s="672"/>
      <c r="ECB198" s="672"/>
      <c r="ECC198" s="672"/>
      <c r="ECD198" s="672"/>
      <c r="ECE198" s="672"/>
      <c r="ECF198" s="672"/>
      <c r="ECG198" s="672"/>
      <c r="ECH198" s="672"/>
      <c r="ECI198" s="672"/>
      <c r="ECJ198" s="672"/>
      <c r="ECK198" s="672"/>
      <c r="ECL198" s="672"/>
      <c r="ECM198" s="672"/>
      <c r="ECN198" s="672"/>
      <c r="ECO198" s="672"/>
      <c r="ECP198" s="672"/>
      <c r="ECQ198" s="672"/>
      <c r="ECR198" s="672"/>
      <c r="ECS198" s="672"/>
      <c r="ECT198" s="672"/>
      <c r="ECU198" s="672"/>
      <c r="ECV198" s="672"/>
      <c r="ECW198" s="672"/>
      <c r="ECX198" s="672"/>
      <c r="ECY198" s="672"/>
      <c r="ECZ198" s="672"/>
      <c r="EDA198" s="672"/>
      <c r="EDB198" s="672"/>
      <c r="EDC198" s="672"/>
      <c r="EDD198" s="672"/>
      <c r="EDE198" s="672"/>
      <c r="EDF198" s="672"/>
      <c r="EDG198" s="672"/>
      <c r="EDH198" s="672"/>
      <c r="EDI198" s="672"/>
      <c r="EDJ198" s="672"/>
      <c r="EDK198" s="672"/>
      <c r="EDL198" s="672"/>
      <c r="EDM198" s="672"/>
      <c r="EDN198" s="672"/>
      <c r="EDO198" s="672"/>
      <c r="EDP198" s="672"/>
      <c r="EDQ198" s="672"/>
      <c r="EDR198" s="672"/>
      <c r="EDS198" s="672"/>
      <c r="EDT198" s="672"/>
      <c r="EDU198" s="672"/>
      <c r="EDV198" s="672"/>
      <c r="EDW198" s="672"/>
      <c r="EDX198" s="672"/>
      <c r="EDY198" s="672"/>
      <c r="EDZ198" s="672"/>
      <c r="EEA198" s="672"/>
      <c r="EEB198" s="672"/>
      <c r="EEC198" s="672"/>
      <c r="EED198" s="672"/>
      <c r="EEE198" s="672"/>
      <c r="EEF198" s="672"/>
      <c r="EEG198" s="672"/>
      <c r="EEH198" s="672"/>
      <c r="EEI198" s="672"/>
      <c r="EEJ198" s="672"/>
      <c r="EEK198" s="672"/>
      <c r="EEL198" s="672"/>
      <c r="EEM198" s="672"/>
      <c r="EEN198" s="672"/>
      <c r="EEO198" s="672"/>
      <c r="EEP198" s="672"/>
      <c r="EEQ198" s="672"/>
      <c r="EER198" s="672"/>
      <c r="EES198" s="672"/>
      <c r="EET198" s="672"/>
      <c r="EEU198" s="672"/>
      <c r="EEV198" s="672"/>
      <c r="EEW198" s="672"/>
      <c r="EEX198" s="672"/>
      <c r="EEY198" s="672"/>
      <c r="EEZ198" s="672"/>
      <c r="EFA198" s="672"/>
      <c r="EFB198" s="672"/>
      <c r="EFC198" s="672"/>
      <c r="EFD198" s="672"/>
      <c r="EFE198" s="672"/>
      <c r="EFF198" s="672"/>
      <c r="EFG198" s="672"/>
      <c r="EFH198" s="672"/>
      <c r="EFI198" s="672"/>
      <c r="EFJ198" s="672"/>
      <c r="EFK198" s="672"/>
      <c r="EFL198" s="672"/>
      <c r="EFM198" s="672"/>
      <c r="EFN198" s="672"/>
      <c r="EFO198" s="672"/>
      <c r="EFP198" s="672"/>
      <c r="EFQ198" s="672"/>
      <c r="EFR198" s="672"/>
      <c r="EFS198" s="672"/>
      <c r="EFT198" s="672"/>
      <c r="EFU198" s="672"/>
      <c r="EFV198" s="672"/>
      <c r="EFW198" s="672"/>
      <c r="EFX198" s="672"/>
      <c r="EFY198" s="672"/>
      <c r="EFZ198" s="672"/>
      <c r="EGA198" s="672"/>
      <c r="EGB198" s="672"/>
      <c r="EGC198" s="672"/>
      <c r="EGD198" s="672"/>
      <c r="EGE198" s="672"/>
      <c r="EGF198" s="672"/>
      <c r="EGG198" s="672"/>
      <c r="EGH198" s="672"/>
      <c r="EGI198" s="672"/>
      <c r="EGJ198" s="672"/>
      <c r="EGK198" s="672"/>
      <c r="EGL198" s="672"/>
      <c r="EGM198" s="672"/>
      <c r="EGN198" s="672"/>
      <c r="EGO198" s="672"/>
      <c r="EGP198" s="672"/>
      <c r="EGQ198" s="672"/>
      <c r="EGR198" s="672"/>
      <c r="EGS198" s="672"/>
      <c r="EGT198" s="672"/>
      <c r="EGU198" s="672"/>
      <c r="EGV198" s="672"/>
      <c r="EGW198" s="672"/>
      <c r="EGX198" s="672"/>
      <c r="EGY198" s="672"/>
      <c r="EGZ198" s="672"/>
      <c r="EHA198" s="672"/>
      <c r="EHB198" s="672"/>
      <c r="EHC198" s="672"/>
      <c r="EHD198" s="672"/>
      <c r="EHE198" s="672"/>
      <c r="EHF198" s="672"/>
      <c r="EHG198" s="672"/>
      <c r="EHH198" s="672"/>
      <c r="EHI198" s="672"/>
      <c r="EHJ198" s="672"/>
      <c r="EHK198" s="672"/>
      <c r="EHL198" s="672"/>
      <c r="EHM198" s="672"/>
      <c r="EHN198" s="672"/>
      <c r="EHO198" s="672"/>
      <c r="EHP198" s="672"/>
      <c r="EHQ198" s="672"/>
      <c r="EHR198" s="672"/>
      <c r="EHS198" s="672"/>
      <c r="EHT198" s="672"/>
      <c r="EHU198" s="672"/>
      <c r="EHV198" s="672"/>
      <c r="EHW198" s="672"/>
      <c r="EHX198" s="672"/>
      <c r="EHY198" s="672"/>
      <c r="EHZ198" s="672"/>
      <c r="EIA198" s="672"/>
      <c r="EIB198" s="672"/>
      <c r="EIC198" s="672"/>
      <c r="EID198" s="672"/>
      <c r="EIE198" s="672"/>
      <c r="EIF198" s="672"/>
      <c r="EIG198" s="672"/>
      <c r="EIH198" s="672"/>
      <c r="EII198" s="672"/>
      <c r="EIJ198" s="672"/>
      <c r="EIK198" s="672"/>
      <c r="EIL198" s="672"/>
      <c r="EIM198" s="672"/>
      <c r="EIN198" s="672"/>
      <c r="EIO198" s="672"/>
      <c r="EIP198" s="672"/>
      <c r="EIQ198" s="672"/>
      <c r="EIR198" s="672"/>
      <c r="EIS198" s="672"/>
      <c r="EIT198" s="672"/>
      <c r="EIU198" s="672"/>
      <c r="EIV198" s="672"/>
      <c r="EIW198" s="672"/>
      <c r="EIX198" s="672"/>
      <c r="EIY198" s="672"/>
      <c r="EIZ198" s="672"/>
      <c r="EJA198" s="672"/>
      <c r="EJB198" s="672"/>
      <c r="EJC198" s="672"/>
      <c r="EJD198" s="672"/>
      <c r="EJE198" s="672"/>
      <c r="EJF198" s="672"/>
      <c r="EJG198" s="672"/>
      <c r="EJH198" s="672"/>
      <c r="EJI198" s="672"/>
      <c r="EJJ198" s="672"/>
      <c r="EJK198" s="672"/>
      <c r="EJL198" s="672"/>
      <c r="EJM198" s="672"/>
      <c r="EJN198" s="672"/>
      <c r="EJO198" s="672"/>
      <c r="EJP198" s="672"/>
      <c r="EJQ198" s="672"/>
      <c r="EJR198" s="672"/>
      <c r="EJS198" s="672"/>
      <c r="EJT198" s="672"/>
      <c r="EJU198" s="672"/>
      <c r="EJV198" s="672"/>
      <c r="EJW198" s="672"/>
      <c r="EJX198" s="672"/>
      <c r="EJY198" s="672"/>
      <c r="EJZ198" s="672"/>
      <c r="EKA198" s="672"/>
      <c r="EKB198" s="672"/>
      <c r="EKC198" s="672"/>
      <c r="EKD198" s="672"/>
      <c r="EKE198" s="672"/>
      <c r="EKF198" s="672"/>
      <c r="EKG198" s="672"/>
      <c r="EKH198" s="672"/>
      <c r="EKI198" s="672"/>
      <c r="EKJ198" s="672"/>
      <c r="EKK198" s="672"/>
      <c r="EKL198" s="672"/>
      <c r="EKM198" s="672"/>
      <c r="EKN198" s="672"/>
      <c r="EKO198" s="672"/>
      <c r="EKP198" s="672"/>
      <c r="EKQ198" s="672"/>
      <c r="EKR198" s="672"/>
      <c r="EKS198" s="672"/>
      <c r="EKT198" s="672"/>
      <c r="EKU198" s="672"/>
      <c r="EKV198" s="672"/>
      <c r="EKW198" s="672"/>
      <c r="EKX198" s="672"/>
      <c r="EKY198" s="672"/>
      <c r="EKZ198" s="672"/>
      <c r="ELA198" s="672"/>
      <c r="ELB198" s="672"/>
      <c r="ELC198" s="672"/>
      <c r="ELD198" s="672"/>
      <c r="ELE198" s="672"/>
      <c r="ELF198" s="672"/>
      <c r="ELG198" s="672"/>
      <c r="ELH198" s="672"/>
      <c r="ELI198" s="672"/>
      <c r="ELJ198" s="672"/>
      <c r="ELK198" s="672"/>
      <c r="ELL198" s="672"/>
      <c r="ELM198" s="672"/>
      <c r="ELN198" s="672"/>
      <c r="ELO198" s="672"/>
      <c r="ELP198" s="672"/>
      <c r="ELQ198" s="672"/>
      <c r="ELR198" s="672"/>
      <c r="ELS198" s="672"/>
      <c r="ELT198" s="672"/>
      <c r="ELU198" s="672"/>
      <c r="ELV198" s="672"/>
      <c r="ELW198" s="672"/>
      <c r="ELX198" s="672"/>
      <c r="ELY198" s="672"/>
      <c r="ELZ198" s="672"/>
      <c r="EMA198" s="672"/>
      <c r="EMB198" s="672"/>
      <c r="EMC198" s="672"/>
      <c r="EMD198" s="672"/>
      <c r="EME198" s="672"/>
      <c r="EMF198" s="672"/>
      <c r="EMG198" s="672"/>
      <c r="EMH198" s="672"/>
      <c r="EMI198" s="672"/>
      <c r="EMJ198" s="672"/>
      <c r="EMK198" s="672"/>
      <c r="EML198" s="672"/>
      <c r="EMM198" s="672"/>
      <c r="EMN198" s="672"/>
      <c r="EMO198" s="672"/>
      <c r="EMP198" s="672"/>
      <c r="EMQ198" s="672"/>
      <c r="EMR198" s="672"/>
      <c r="EMS198" s="672"/>
      <c r="EMT198" s="672"/>
      <c r="EMU198" s="672"/>
      <c r="EMV198" s="672"/>
      <c r="EMW198" s="672"/>
      <c r="EMX198" s="672"/>
      <c r="EMY198" s="672"/>
      <c r="EMZ198" s="672"/>
      <c r="ENA198" s="672"/>
      <c r="ENB198" s="672"/>
      <c r="ENC198" s="672"/>
      <c r="END198" s="672"/>
      <c r="ENE198" s="672"/>
      <c r="ENF198" s="672"/>
      <c r="ENG198" s="672"/>
      <c r="ENH198" s="672"/>
      <c r="ENI198" s="672"/>
      <c r="ENJ198" s="672"/>
      <c r="ENK198" s="672"/>
      <c r="ENL198" s="672"/>
      <c r="ENM198" s="672"/>
      <c r="ENN198" s="672"/>
      <c r="ENO198" s="672"/>
      <c r="ENP198" s="672"/>
      <c r="ENQ198" s="672"/>
      <c r="ENR198" s="672"/>
      <c r="ENS198" s="672"/>
      <c r="ENT198" s="672"/>
      <c r="ENU198" s="672"/>
      <c r="ENV198" s="672"/>
      <c r="ENW198" s="672"/>
      <c r="ENX198" s="672"/>
      <c r="ENY198" s="672"/>
      <c r="ENZ198" s="672"/>
      <c r="EOA198" s="672"/>
      <c r="EOB198" s="672"/>
      <c r="EOC198" s="672"/>
      <c r="EOD198" s="672"/>
      <c r="EOE198" s="672"/>
      <c r="EOF198" s="672"/>
      <c r="EOG198" s="672"/>
      <c r="EOH198" s="672"/>
      <c r="EOI198" s="672"/>
      <c r="EOJ198" s="672"/>
      <c r="EOK198" s="672"/>
      <c r="EOL198" s="672"/>
      <c r="EOM198" s="672"/>
      <c r="EON198" s="672"/>
      <c r="EOO198" s="672"/>
      <c r="EOP198" s="672"/>
      <c r="EOQ198" s="672"/>
      <c r="EOR198" s="672"/>
      <c r="EOS198" s="672"/>
      <c r="EOT198" s="672"/>
      <c r="EOU198" s="672"/>
      <c r="EOV198" s="672"/>
      <c r="EOW198" s="672"/>
      <c r="EOX198" s="672"/>
      <c r="EOY198" s="672"/>
      <c r="EOZ198" s="672"/>
      <c r="EPA198" s="672"/>
      <c r="EPB198" s="672"/>
      <c r="EPC198" s="672"/>
      <c r="EPD198" s="672"/>
      <c r="EPE198" s="672"/>
      <c r="EPF198" s="672"/>
      <c r="EPG198" s="672"/>
      <c r="EPH198" s="672"/>
      <c r="EPI198" s="672"/>
      <c r="EPJ198" s="672"/>
      <c r="EPK198" s="672"/>
      <c r="EPL198" s="672"/>
      <c r="EPM198" s="672"/>
      <c r="EPN198" s="672"/>
      <c r="EPO198" s="672"/>
      <c r="EPP198" s="672"/>
      <c r="EPQ198" s="672"/>
      <c r="EPR198" s="672"/>
      <c r="EPS198" s="672"/>
      <c r="EPT198" s="672"/>
      <c r="EPU198" s="672"/>
      <c r="EPV198" s="672"/>
      <c r="EPW198" s="672"/>
      <c r="EPX198" s="672"/>
      <c r="EPY198" s="672"/>
      <c r="EPZ198" s="672"/>
      <c r="EQA198" s="672"/>
      <c r="EQB198" s="672"/>
      <c r="EQC198" s="672"/>
      <c r="EQD198" s="672"/>
      <c r="EQE198" s="672"/>
      <c r="EQF198" s="672"/>
      <c r="EQG198" s="672"/>
      <c r="EQH198" s="672"/>
      <c r="EQI198" s="672"/>
      <c r="EQJ198" s="672"/>
      <c r="EQK198" s="672"/>
      <c r="EQL198" s="672"/>
      <c r="EQM198" s="672"/>
      <c r="EQN198" s="672"/>
      <c r="EQO198" s="672"/>
      <c r="EQP198" s="672"/>
      <c r="EQQ198" s="672"/>
      <c r="EQR198" s="672"/>
      <c r="EQS198" s="672"/>
      <c r="EQT198" s="672"/>
      <c r="EQU198" s="672"/>
      <c r="EQV198" s="672"/>
      <c r="EQW198" s="672"/>
      <c r="EQX198" s="672"/>
      <c r="EQY198" s="672"/>
      <c r="EQZ198" s="672"/>
      <c r="ERA198" s="672"/>
      <c r="ERB198" s="672"/>
      <c r="ERC198" s="672"/>
      <c r="ERD198" s="672"/>
      <c r="ERE198" s="672"/>
      <c r="ERF198" s="672"/>
      <c r="ERG198" s="672"/>
      <c r="ERH198" s="672"/>
      <c r="ERI198" s="672"/>
      <c r="ERJ198" s="672"/>
      <c r="ERK198" s="672"/>
      <c r="ERL198" s="672"/>
      <c r="ERM198" s="672"/>
      <c r="ERN198" s="672"/>
      <c r="ERO198" s="672"/>
      <c r="ERP198" s="672"/>
      <c r="ERQ198" s="672"/>
      <c r="ERR198" s="672"/>
      <c r="ERS198" s="672"/>
      <c r="ERT198" s="672"/>
      <c r="ERU198" s="672"/>
      <c r="ERV198" s="672"/>
      <c r="ERW198" s="672"/>
      <c r="ERX198" s="672"/>
      <c r="ERY198" s="672"/>
      <c r="ERZ198" s="672"/>
      <c r="ESA198" s="672"/>
      <c r="ESB198" s="672"/>
      <c r="ESC198" s="672"/>
      <c r="ESD198" s="672"/>
      <c r="ESE198" s="672"/>
      <c r="ESF198" s="672"/>
      <c r="ESG198" s="672"/>
      <c r="ESH198" s="672"/>
      <c r="ESI198" s="672"/>
      <c r="ESJ198" s="672"/>
      <c r="ESK198" s="672"/>
      <c r="ESL198" s="672"/>
      <c r="ESM198" s="672"/>
      <c r="ESN198" s="672"/>
      <c r="ESO198" s="672"/>
      <c r="ESP198" s="672"/>
      <c r="ESQ198" s="672"/>
      <c r="ESR198" s="672"/>
      <c r="ESS198" s="672"/>
      <c r="EST198" s="672"/>
      <c r="ESU198" s="672"/>
      <c r="ESV198" s="672"/>
      <c r="ESW198" s="672"/>
      <c r="ESX198" s="672"/>
      <c r="ESY198" s="672"/>
      <c r="ESZ198" s="672"/>
      <c r="ETA198" s="672"/>
      <c r="ETB198" s="672"/>
      <c r="ETC198" s="672"/>
      <c r="ETD198" s="672"/>
      <c r="ETE198" s="672"/>
      <c r="ETF198" s="672"/>
      <c r="ETG198" s="672"/>
      <c r="ETH198" s="672"/>
      <c r="ETI198" s="672"/>
      <c r="ETJ198" s="672"/>
      <c r="ETK198" s="672"/>
      <c r="ETL198" s="672"/>
      <c r="ETM198" s="672"/>
      <c r="ETN198" s="672"/>
      <c r="ETO198" s="672"/>
      <c r="ETP198" s="672"/>
      <c r="ETQ198" s="672"/>
      <c r="ETR198" s="672"/>
      <c r="ETS198" s="672"/>
      <c r="ETT198" s="672"/>
      <c r="ETU198" s="672"/>
      <c r="ETV198" s="672"/>
      <c r="ETW198" s="672"/>
      <c r="ETX198" s="672"/>
      <c r="ETY198" s="672"/>
      <c r="ETZ198" s="672"/>
      <c r="EUA198" s="672"/>
      <c r="EUB198" s="672"/>
      <c r="EUC198" s="672"/>
      <c r="EUD198" s="672"/>
      <c r="EUE198" s="672"/>
      <c r="EUF198" s="672"/>
      <c r="EUG198" s="672"/>
      <c r="EUH198" s="672"/>
      <c r="EUI198" s="672"/>
      <c r="EUJ198" s="672"/>
      <c r="EUK198" s="672"/>
      <c r="EUL198" s="672"/>
      <c r="EUM198" s="672"/>
      <c r="EUN198" s="672"/>
      <c r="EUO198" s="672"/>
      <c r="EUP198" s="672"/>
      <c r="EUQ198" s="672"/>
      <c r="EUR198" s="672"/>
      <c r="EUS198" s="672"/>
      <c r="EUT198" s="672"/>
      <c r="EUU198" s="672"/>
      <c r="EUV198" s="672"/>
      <c r="EUW198" s="672"/>
      <c r="EUX198" s="672"/>
      <c r="EUY198" s="672"/>
      <c r="EUZ198" s="672"/>
      <c r="EVA198" s="672"/>
      <c r="EVB198" s="672"/>
      <c r="EVC198" s="672"/>
      <c r="EVD198" s="672"/>
      <c r="EVE198" s="672"/>
      <c r="EVF198" s="672"/>
      <c r="EVG198" s="672"/>
      <c r="EVH198" s="672"/>
      <c r="EVI198" s="672"/>
      <c r="EVJ198" s="672"/>
      <c r="EVK198" s="672"/>
      <c r="EVL198" s="672"/>
      <c r="EVM198" s="672"/>
      <c r="EVN198" s="672"/>
      <c r="EVO198" s="672"/>
      <c r="EVP198" s="672"/>
      <c r="EVQ198" s="672"/>
      <c r="EVR198" s="672"/>
      <c r="EVS198" s="672"/>
      <c r="EVT198" s="672"/>
      <c r="EVU198" s="672"/>
      <c r="EVV198" s="672"/>
      <c r="EVW198" s="672"/>
      <c r="EVX198" s="672"/>
      <c r="EVY198" s="672"/>
      <c r="EVZ198" s="672"/>
      <c r="EWA198" s="672"/>
      <c r="EWB198" s="672"/>
      <c r="EWC198" s="672"/>
      <c r="EWD198" s="672"/>
      <c r="EWE198" s="672"/>
      <c r="EWF198" s="672"/>
      <c r="EWG198" s="672"/>
      <c r="EWH198" s="672"/>
      <c r="EWI198" s="672"/>
      <c r="EWJ198" s="672"/>
      <c r="EWK198" s="672"/>
      <c r="EWL198" s="672"/>
      <c r="EWM198" s="672"/>
      <c r="EWN198" s="672"/>
      <c r="EWO198" s="672"/>
      <c r="EWP198" s="672"/>
      <c r="EWQ198" s="672"/>
      <c r="EWR198" s="672"/>
      <c r="EWS198" s="672"/>
      <c r="EWT198" s="672"/>
      <c r="EWU198" s="672"/>
      <c r="EWV198" s="672"/>
      <c r="EWW198" s="672"/>
      <c r="EWX198" s="672"/>
      <c r="EWY198" s="672"/>
      <c r="EWZ198" s="672"/>
      <c r="EXA198" s="672"/>
      <c r="EXB198" s="672"/>
      <c r="EXC198" s="672"/>
      <c r="EXD198" s="672"/>
      <c r="EXE198" s="672"/>
      <c r="EXF198" s="672"/>
      <c r="EXG198" s="672"/>
      <c r="EXH198" s="672"/>
      <c r="EXI198" s="672"/>
      <c r="EXJ198" s="672"/>
      <c r="EXK198" s="672"/>
      <c r="EXL198" s="672"/>
      <c r="EXM198" s="672"/>
      <c r="EXN198" s="672"/>
      <c r="EXO198" s="672"/>
      <c r="EXP198" s="672"/>
      <c r="EXQ198" s="672"/>
      <c r="EXR198" s="672"/>
      <c r="EXS198" s="672"/>
      <c r="EXT198" s="672"/>
      <c r="EXU198" s="672"/>
      <c r="EXV198" s="672"/>
      <c r="EXW198" s="672"/>
      <c r="EXX198" s="672"/>
      <c r="EXY198" s="672"/>
      <c r="EXZ198" s="672"/>
      <c r="EYA198" s="672"/>
      <c r="EYB198" s="672"/>
      <c r="EYC198" s="672"/>
      <c r="EYD198" s="672"/>
      <c r="EYE198" s="672"/>
      <c r="EYF198" s="672"/>
      <c r="EYG198" s="672"/>
      <c r="EYH198" s="672"/>
      <c r="EYI198" s="672"/>
      <c r="EYJ198" s="672"/>
      <c r="EYK198" s="672"/>
      <c r="EYL198" s="672"/>
      <c r="EYM198" s="672"/>
      <c r="EYN198" s="672"/>
      <c r="EYO198" s="672"/>
      <c r="EYP198" s="672"/>
      <c r="EYQ198" s="672"/>
      <c r="EYR198" s="672"/>
      <c r="EYS198" s="672"/>
      <c r="EYT198" s="672"/>
      <c r="EYU198" s="672"/>
      <c r="EYV198" s="672"/>
      <c r="EYW198" s="672"/>
      <c r="EYX198" s="672"/>
      <c r="EYY198" s="672"/>
      <c r="EYZ198" s="672"/>
      <c r="EZA198" s="672"/>
      <c r="EZB198" s="672"/>
      <c r="EZC198" s="672"/>
      <c r="EZD198" s="672"/>
      <c r="EZE198" s="672"/>
      <c r="EZF198" s="672"/>
      <c r="EZG198" s="672"/>
      <c r="EZH198" s="672"/>
      <c r="EZI198" s="672"/>
      <c r="EZJ198" s="672"/>
      <c r="EZK198" s="672"/>
      <c r="EZL198" s="672"/>
      <c r="EZM198" s="672"/>
      <c r="EZN198" s="672"/>
      <c r="EZO198" s="672"/>
      <c r="EZP198" s="672"/>
      <c r="EZQ198" s="672"/>
      <c r="EZR198" s="672"/>
      <c r="EZS198" s="672"/>
      <c r="EZT198" s="672"/>
      <c r="EZU198" s="672"/>
      <c r="EZV198" s="672"/>
      <c r="EZW198" s="672"/>
      <c r="EZX198" s="672"/>
      <c r="EZY198" s="672"/>
      <c r="EZZ198" s="672"/>
      <c r="FAA198" s="672"/>
      <c r="FAB198" s="672"/>
      <c r="FAC198" s="672"/>
      <c r="FAD198" s="672"/>
      <c r="FAE198" s="672"/>
      <c r="FAF198" s="672"/>
      <c r="FAG198" s="672"/>
      <c r="FAH198" s="672"/>
      <c r="FAI198" s="672"/>
      <c r="FAJ198" s="672"/>
      <c r="FAK198" s="672"/>
      <c r="FAL198" s="672"/>
      <c r="FAM198" s="672"/>
      <c r="FAN198" s="672"/>
      <c r="FAO198" s="672"/>
      <c r="FAP198" s="672"/>
      <c r="FAQ198" s="672"/>
      <c r="FAR198" s="672"/>
      <c r="FAS198" s="672"/>
      <c r="FAT198" s="672"/>
      <c r="FAU198" s="672"/>
      <c r="FAV198" s="672"/>
      <c r="FAW198" s="672"/>
      <c r="FAX198" s="672"/>
      <c r="FAY198" s="672"/>
      <c r="FAZ198" s="672"/>
      <c r="FBA198" s="672"/>
      <c r="FBB198" s="672"/>
      <c r="FBC198" s="672"/>
      <c r="FBD198" s="672"/>
      <c r="FBE198" s="672"/>
      <c r="FBF198" s="672"/>
      <c r="FBG198" s="672"/>
      <c r="FBH198" s="672"/>
      <c r="FBI198" s="672"/>
      <c r="FBJ198" s="672"/>
      <c r="FBK198" s="672"/>
      <c r="FBL198" s="672"/>
      <c r="FBM198" s="672"/>
      <c r="FBN198" s="672"/>
      <c r="FBO198" s="672"/>
      <c r="FBP198" s="672"/>
      <c r="FBQ198" s="672"/>
      <c r="FBR198" s="672"/>
      <c r="FBS198" s="672"/>
      <c r="FBT198" s="672"/>
      <c r="FBU198" s="672"/>
      <c r="FBV198" s="672"/>
      <c r="FBW198" s="672"/>
      <c r="FBX198" s="672"/>
      <c r="FBY198" s="672"/>
      <c r="FBZ198" s="672"/>
      <c r="FCA198" s="672"/>
      <c r="FCB198" s="672"/>
      <c r="FCC198" s="672"/>
      <c r="FCD198" s="672"/>
      <c r="FCE198" s="672"/>
      <c r="FCF198" s="672"/>
      <c r="FCG198" s="672"/>
      <c r="FCH198" s="672"/>
      <c r="FCI198" s="672"/>
      <c r="FCJ198" s="672"/>
      <c r="FCK198" s="672"/>
      <c r="FCL198" s="672"/>
      <c r="FCM198" s="672"/>
      <c r="FCN198" s="672"/>
      <c r="FCO198" s="672"/>
      <c r="FCP198" s="672"/>
      <c r="FCQ198" s="672"/>
      <c r="FCR198" s="672"/>
      <c r="FCS198" s="672"/>
      <c r="FCT198" s="672"/>
      <c r="FCU198" s="672"/>
      <c r="FCV198" s="672"/>
      <c r="FCW198" s="672"/>
      <c r="FCX198" s="672"/>
      <c r="FCY198" s="672"/>
      <c r="FCZ198" s="672"/>
      <c r="FDA198" s="672"/>
      <c r="FDB198" s="672"/>
      <c r="FDC198" s="672"/>
      <c r="FDD198" s="672"/>
      <c r="FDE198" s="672"/>
      <c r="FDF198" s="672"/>
      <c r="FDG198" s="672"/>
      <c r="FDH198" s="672"/>
      <c r="FDI198" s="672"/>
      <c r="FDJ198" s="672"/>
      <c r="FDK198" s="672"/>
      <c r="FDL198" s="672"/>
      <c r="FDM198" s="672"/>
      <c r="FDN198" s="672"/>
      <c r="FDO198" s="672"/>
      <c r="FDP198" s="672"/>
      <c r="FDQ198" s="672"/>
      <c r="FDR198" s="672"/>
      <c r="FDS198" s="672"/>
      <c r="FDT198" s="672"/>
      <c r="FDU198" s="672"/>
      <c r="FDV198" s="672"/>
      <c r="FDW198" s="672"/>
      <c r="FDX198" s="672"/>
      <c r="FDY198" s="672"/>
      <c r="FDZ198" s="672"/>
      <c r="FEA198" s="672"/>
      <c r="FEB198" s="672"/>
      <c r="FEC198" s="672"/>
      <c r="FED198" s="672"/>
      <c r="FEE198" s="672"/>
      <c r="FEF198" s="672"/>
      <c r="FEG198" s="672"/>
      <c r="FEH198" s="672"/>
      <c r="FEI198" s="672"/>
      <c r="FEJ198" s="672"/>
      <c r="FEK198" s="672"/>
      <c r="FEL198" s="672"/>
      <c r="FEM198" s="672"/>
      <c r="FEN198" s="672"/>
      <c r="FEO198" s="672"/>
      <c r="FEP198" s="672"/>
      <c r="FEQ198" s="672"/>
      <c r="FER198" s="672"/>
      <c r="FES198" s="672"/>
      <c r="FET198" s="672"/>
      <c r="FEU198" s="672"/>
      <c r="FEV198" s="672"/>
      <c r="FEW198" s="672"/>
      <c r="FEX198" s="672"/>
      <c r="FEY198" s="672"/>
      <c r="FEZ198" s="672"/>
      <c r="FFA198" s="672"/>
      <c r="FFB198" s="672"/>
      <c r="FFC198" s="672"/>
      <c r="FFD198" s="672"/>
      <c r="FFE198" s="672"/>
      <c r="FFF198" s="672"/>
      <c r="FFG198" s="672"/>
      <c r="FFH198" s="672"/>
      <c r="FFI198" s="672"/>
      <c r="FFJ198" s="672"/>
      <c r="FFK198" s="672"/>
      <c r="FFL198" s="672"/>
      <c r="FFM198" s="672"/>
      <c r="FFN198" s="672"/>
      <c r="FFO198" s="672"/>
      <c r="FFP198" s="672"/>
      <c r="FFQ198" s="672"/>
      <c r="FFR198" s="672"/>
      <c r="FFS198" s="672"/>
      <c r="FFT198" s="672"/>
      <c r="FFU198" s="672"/>
      <c r="FFV198" s="672"/>
      <c r="FFW198" s="672"/>
      <c r="FFX198" s="672"/>
      <c r="FFY198" s="672"/>
      <c r="FFZ198" s="672"/>
      <c r="FGA198" s="672"/>
      <c r="FGB198" s="672"/>
      <c r="FGC198" s="672"/>
      <c r="FGD198" s="672"/>
      <c r="FGE198" s="672"/>
      <c r="FGF198" s="672"/>
      <c r="FGG198" s="672"/>
      <c r="FGH198" s="672"/>
      <c r="FGI198" s="672"/>
      <c r="FGJ198" s="672"/>
      <c r="FGK198" s="672"/>
      <c r="FGL198" s="672"/>
      <c r="FGM198" s="672"/>
      <c r="FGN198" s="672"/>
      <c r="FGO198" s="672"/>
      <c r="FGP198" s="672"/>
      <c r="FGQ198" s="672"/>
      <c r="FGR198" s="672"/>
      <c r="FGS198" s="672"/>
      <c r="FGT198" s="672"/>
      <c r="FGU198" s="672"/>
      <c r="FGV198" s="672"/>
      <c r="FGW198" s="672"/>
      <c r="FGX198" s="672"/>
      <c r="FGY198" s="672"/>
      <c r="FGZ198" s="672"/>
      <c r="FHA198" s="672"/>
      <c r="FHB198" s="672"/>
      <c r="FHC198" s="672"/>
      <c r="FHD198" s="672"/>
      <c r="FHE198" s="672"/>
      <c r="FHF198" s="672"/>
      <c r="FHG198" s="672"/>
      <c r="FHH198" s="672"/>
      <c r="FHI198" s="672"/>
      <c r="FHJ198" s="672"/>
      <c r="FHK198" s="672"/>
      <c r="FHL198" s="672"/>
      <c r="FHM198" s="672"/>
      <c r="FHN198" s="672"/>
      <c r="FHO198" s="672"/>
      <c r="FHP198" s="672"/>
      <c r="FHQ198" s="672"/>
      <c r="FHR198" s="672"/>
      <c r="FHS198" s="672"/>
      <c r="FHT198" s="672"/>
      <c r="FHU198" s="672"/>
      <c r="FHV198" s="672"/>
      <c r="FHW198" s="672"/>
      <c r="FHX198" s="672"/>
      <c r="FHY198" s="672"/>
      <c r="FHZ198" s="672"/>
      <c r="FIA198" s="672"/>
      <c r="FIB198" s="672"/>
      <c r="FIC198" s="672"/>
      <c r="FID198" s="672"/>
      <c r="FIE198" s="672"/>
      <c r="FIF198" s="672"/>
      <c r="FIG198" s="672"/>
      <c r="FIH198" s="672"/>
      <c r="FII198" s="672"/>
      <c r="FIJ198" s="672"/>
      <c r="FIK198" s="672"/>
      <c r="FIL198" s="672"/>
      <c r="FIM198" s="672"/>
      <c r="FIN198" s="672"/>
      <c r="FIO198" s="672"/>
      <c r="FIP198" s="672"/>
      <c r="FIQ198" s="672"/>
      <c r="FIR198" s="672"/>
      <c r="FIS198" s="672"/>
      <c r="FIT198" s="672"/>
      <c r="FIU198" s="672"/>
      <c r="FIV198" s="672"/>
      <c r="FIW198" s="672"/>
      <c r="FIX198" s="672"/>
      <c r="FIY198" s="672"/>
      <c r="FIZ198" s="672"/>
      <c r="FJA198" s="672"/>
      <c r="FJB198" s="672"/>
      <c r="FJC198" s="672"/>
      <c r="FJD198" s="672"/>
      <c r="FJE198" s="672"/>
      <c r="FJF198" s="672"/>
      <c r="FJG198" s="672"/>
      <c r="FJH198" s="672"/>
      <c r="FJI198" s="672"/>
      <c r="FJJ198" s="672"/>
      <c r="FJK198" s="672"/>
      <c r="FJL198" s="672"/>
      <c r="FJM198" s="672"/>
      <c r="FJN198" s="672"/>
      <c r="FJO198" s="672"/>
      <c r="FJP198" s="672"/>
      <c r="FJQ198" s="672"/>
      <c r="FJR198" s="672"/>
      <c r="FJS198" s="672"/>
      <c r="FJT198" s="672"/>
      <c r="FJU198" s="672"/>
      <c r="FJV198" s="672"/>
      <c r="FJW198" s="672"/>
      <c r="FJX198" s="672"/>
      <c r="FJY198" s="672"/>
      <c r="FJZ198" s="672"/>
      <c r="FKA198" s="672"/>
      <c r="FKB198" s="672"/>
      <c r="FKC198" s="672"/>
      <c r="FKD198" s="672"/>
      <c r="FKE198" s="672"/>
      <c r="FKF198" s="672"/>
      <c r="FKG198" s="672"/>
      <c r="FKH198" s="672"/>
      <c r="FKI198" s="672"/>
      <c r="FKJ198" s="672"/>
      <c r="FKK198" s="672"/>
      <c r="FKL198" s="672"/>
      <c r="FKM198" s="672"/>
      <c r="FKN198" s="672"/>
      <c r="FKO198" s="672"/>
      <c r="FKP198" s="672"/>
      <c r="FKQ198" s="672"/>
      <c r="FKR198" s="672"/>
      <c r="FKS198" s="672"/>
      <c r="FKT198" s="672"/>
      <c r="FKU198" s="672"/>
      <c r="FKV198" s="672"/>
      <c r="FKW198" s="672"/>
      <c r="FKX198" s="672"/>
      <c r="FKY198" s="672"/>
      <c r="FKZ198" s="672"/>
      <c r="FLA198" s="672"/>
      <c r="FLB198" s="672"/>
      <c r="FLC198" s="672"/>
      <c r="FLD198" s="672"/>
      <c r="FLE198" s="672"/>
      <c r="FLF198" s="672"/>
      <c r="FLG198" s="672"/>
      <c r="FLH198" s="672"/>
      <c r="FLI198" s="672"/>
      <c r="FLJ198" s="672"/>
      <c r="FLK198" s="672"/>
      <c r="FLL198" s="672"/>
      <c r="FLM198" s="672"/>
      <c r="FLN198" s="672"/>
      <c r="FLO198" s="672"/>
      <c r="FLP198" s="672"/>
      <c r="FLQ198" s="672"/>
      <c r="FLR198" s="672"/>
      <c r="FLS198" s="672"/>
      <c r="FLT198" s="672"/>
      <c r="FLU198" s="672"/>
      <c r="FLV198" s="672"/>
      <c r="FLW198" s="672"/>
      <c r="FLX198" s="672"/>
      <c r="FLY198" s="672"/>
      <c r="FLZ198" s="672"/>
      <c r="FMA198" s="672"/>
      <c r="FMB198" s="672"/>
      <c r="FMC198" s="672"/>
      <c r="FMD198" s="672"/>
      <c r="FME198" s="672"/>
      <c r="FMF198" s="672"/>
      <c r="FMG198" s="672"/>
      <c r="FMH198" s="672"/>
      <c r="FMI198" s="672"/>
      <c r="FMJ198" s="672"/>
      <c r="FMK198" s="672"/>
      <c r="FML198" s="672"/>
      <c r="FMM198" s="672"/>
      <c r="FMN198" s="672"/>
      <c r="FMO198" s="672"/>
      <c r="FMP198" s="672"/>
      <c r="FMQ198" s="672"/>
      <c r="FMR198" s="672"/>
      <c r="FMS198" s="672"/>
      <c r="FMT198" s="672"/>
      <c r="FMU198" s="672"/>
      <c r="FMV198" s="672"/>
      <c r="FMW198" s="672"/>
      <c r="FMX198" s="672"/>
      <c r="FMY198" s="672"/>
      <c r="FMZ198" s="672"/>
      <c r="FNA198" s="672"/>
      <c r="FNB198" s="672"/>
      <c r="FNC198" s="672"/>
      <c r="FND198" s="672"/>
      <c r="FNE198" s="672"/>
      <c r="FNF198" s="672"/>
      <c r="FNG198" s="672"/>
      <c r="FNH198" s="672"/>
      <c r="FNI198" s="672"/>
      <c r="FNJ198" s="672"/>
      <c r="FNK198" s="672"/>
      <c r="FNL198" s="672"/>
      <c r="FNM198" s="672"/>
      <c r="FNN198" s="672"/>
      <c r="FNO198" s="672"/>
      <c r="FNP198" s="672"/>
      <c r="FNQ198" s="672"/>
      <c r="FNR198" s="672"/>
      <c r="FNS198" s="672"/>
      <c r="FNT198" s="672"/>
      <c r="FNU198" s="672"/>
      <c r="FNV198" s="672"/>
      <c r="FNW198" s="672"/>
      <c r="FNX198" s="672"/>
      <c r="FNY198" s="672"/>
      <c r="FNZ198" s="672"/>
      <c r="FOA198" s="672"/>
      <c r="FOB198" s="672"/>
      <c r="FOC198" s="672"/>
      <c r="FOD198" s="672"/>
      <c r="FOE198" s="672"/>
      <c r="FOF198" s="672"/>
      <c r="FOG198" s="672"/>
      <c r="FOH198" s="672"/>
      <c r="FOI198" s="672"/>
      <c r="FOJ198" s="672"/>
      <c r="FOK198" s="672"/>
      <c r="FOL198" s="672"/>
      <c r="FOM198" s="672"/>
      <c r="FON198" s="672"/>
      <c r="FOO198" s="672"/>
      <c r="FOP198" s="672"/>
      <c r="FOQ198" s="672"/>
      <c r="FOR198" s="672"/>
      <c r="FOS198" s="672"/>
      <c r="FOT198" s="672"/>
      <c r="FOU198" s="672"/>
      <c r="FOV198" s="672"/>
      <c r="FOW198" s="672"/>
      <c r="FOX198" s="672"/>
      <c r="FOY198" s="672"/>
      <c r="FOZ198" s="672"/>
      <c r="FPA198" s="672"/>
      <c r="FPB198" s="672"/>
      <c r="FPC198" s="672"/>
      <c r="FPD198" s="672"/>
      <c r="FPE198" s="672"/>
      <c r="FPF198" s="672"/>
      <c r="FPG198" s="672"/>
      <c r="FPH198" s="672"/>
      <c r="FPI198" s="672"/>
      <c r="FPJ198" s="672"/>
      <c r="FPK198" s="672"/>
      <c r="FPL198" s="672"/>
      <c r="FPM198" s="672"/>
      <c r="FPN198" s="672"/>
      <c r="FPO198" s="672"/>
      <c r="FPP198" s="672"/>
      <c r="FPQ198" s="672"/>
      <c r="FPR198" s="672"/>
      <c r="FPS198" s="672"/>
      <c r="FPT198" s="672"/>
      <c r="FPU198" s="672"/>
      <c r="FPV198" s="672"/>
      <c r="FPW198" s="672"/>
      <c r="FPX198" s="672"/>
      <c r="FPY198" s="672"/>
      <c r="FPZ198" s="672"/>
      <c r="FQA198" s="672"/>
      <c r="FQB198" s="672"/>
      <c r="FQC198" s="672"/>
      <c r="FQD198" s="672"/>
      <c r="FQE198" s="672"/>
      <c r="FQF198" s="672"/>
      <c r="FQG198" s="672"/>
      <c r="FQH198" s="672"/>
      <c r="FQI198" s="672"/>
      <c r="FQJ198" s="672"/>
      <c r="FQK198" s="672"/>
      <c r="FQL198" s="672"/>
      <c r="FQM198" s="672"/>
      <c r="FQN198" s="672"/>
      <c r="FQO198" s="672"/>
      <c r="FQP198" s="672"/>
      <c r="FQQ198" s="672"/>
      <c r="FQR198" s="672"/>
      <c r="FQS198" s="672"/>
      <c r="FQT198" s="672"/>
      <c r="FQU198" s="672"/>
      <c r="FQV198" s="672"/>
      <c r="FQW198" s="672"/>
      <c r="FQX198" s="672"/>
      <c r="FQY198" s="672"/>
      <c r="FQZ198" s="672"/>
      <c r="FRA198" s="672"/>
      <c r="FRB198" s="672"/>
      <c r="FRC198" s="672"/>
      <c r="FRD198" s="672"/>
      <c r="FRE198" s="672"/>
      <c r="FRF198" s="672"/>
      <c r="FRG198" s="672"/>
      <c r="FRH198" s="672"/>
      <c r="FRI198" s="672"/>
      <c r="FRJ198" s="672"/>
      <c r="FRK198" s="672"/>
      <c r="FRL198" s="672"/>
      <c r="FRM198" s="672"/>
      <c r="FRN198" s="672"/>
      <c r="FRO198" s="672"/>
      <c r="FRP198" s="672"/>
      <c r="FRQ198" s="672"/>
      <c r="FRR198" s="672"/>
      <c r="FRS198" s="672"/>
      <c r="FRT198" s="672"/>
      <c r="FRU198" s="672"/>
      <c r="FRV198" s="672"/>
      <c r="FRW198" s="672"/>
      <c r="FRX198" s="672"/>
      <c r="FRY198" s="672"/>
      <c r="FRZ198" s="672"/>
      <c r="FSA198" s="672"/>
      <c r="FSB198" s="672"/>
      <c r="FSC198" s="672"/>
      <c r="FSD198" s="672"/>
      <c r="FSE198" s="672"/>
      <c r="FSF198" s="672"/>
      <c r="FSG198" s="672"/>
      <c r="FSH198" s="672"/>
      <c r="FSI198" s="672"/>
      <c r="FSJ198" s="672"/>
      <c r="FSK198" s="672"/>
      <c r="FSL198" s="672"/>
      <c r="FSM198" s="672"/>
      <c r="FSN198" s="672"/>
      <c r="FSO198" s="672"/>
      <c r="FSP198" s="672"/>
      <c r="FSQ198" s="672"/>
      <c r="FSR198" s="672"/>
      <c r="FSS198" s="672"/>
      <c r="FST198" s="672"/>
      <c r="FSU198" s="672"/>
      <c r="FSV198" s="672"/>
      <c r="FSW198" s="672"/>
      <c r="FSX198" s="672"/>
      <c r="FSY198" s="672"/>
      <c r="FSZ198" s="672"/>
      <c r="FTA198" s="672"/>
      <c r="FTB198" s="672"/>
      <c r="FTC198" s="672"/>
      <c r="FTD198" s="672"/>
      <c r="FTE198" s="672"/>
      <c r="FTF198" s="672"/>
      <c r="FTG198" s="672"/>
      <c r="FTH198" s="672"/>
      <c r="FTI198" s="672"/>
      <c r="FTJ198" s="672"/>
      <c r="FTK198" s="672"/>
      <c r="FTL198" s="672"/>
      <c r="FTM198" s="672"/>
      <c r="FTN198" s="672"/>
      <c r="FTO198" s="672"/>
      <c r="FTP198" s="672"/>
      <c r="FTQ198" s="672"/>
      <c r="FTR198" s="672"/>
      <c r="FTS198" s="672"/>
      <c r="FTT198" s="672"/>
      <c r="FTU198" s="672"/>
      <c r="FTV198" s="672"/>
      <c r="FTW198" s="672"/>
      <c r="FTX198" s="672"/>
      <c r="FTY198" s="672"/>
      <c r="FTZ198" s="672"/>
      <c r="FUA198" s="672"/>
      <c r="FUB198" s="672"/>
      <c r="FUC198" s="672"/>
      <c r="FUD198" s="672"/>
      <c r="FUE198" s="672"/>
      <c r="FUF198" s="672"/>
      <c r="FUG198" s="672"/>
      <c r="FUH198" s="672"/>
      <c r="FUI198" s="672"/>
      <c r="FUJ198" s="672"/>
      <c r="FUK198" s="672"/>
      <c r="FUL198" s="672"/>
      <c r="FUM198" s="672"/>
      <c r="FUN198" s="672"/>
      <c r="FUO198" s="672"/>
      <c r="FUP198" s="672"/>
      <c r="FUQ198" s="672"/>
      <c r="FUR198" s="672"/>
      <c r="FUS198" s="672"/>
      <c r="FUT198" s="672"/>
      <c r="FUU198" s="672"/>
      <c r="FUV198" s="672"/>
      <c r="FUW198" s="672"/>
      <c r="FUX198" s="672"/>
      <c r="FUY198" s="672"/>
      <c r="FUZ198" s="672"/>
      <c r="FVA198" s="672"/>
      <c r="FVB198" s="672"/>
      <c r="FVC198" s="672"/>
      <c r="FVD198" s="672"/>
      <c r="FVE198" s="672"/>
      <c r="FVF198" s="672"/>
      <c r="FVG198" s="672"/>
      <c r="FVH198" s="672"/>
      <c r="FVI198" s="672"/>
      <c r="FVJ198" s="672"/>
      <c r="FVK198" s="672"/>
      <c r="FVL198" s="672"/>
      <c r="FVM198" s="672"/>
      <c r="FVN198" s="672"/>
      <c r="FVO198" s="672"/>
      <c r="FVP198" s="672"/>
      <c r="FVQ198" s="672"/>
      <c r="FVR198" s="672"/>
      <c r="FVS198" s="672"/>
      <c r="FVT198" s="672"/>
      <c r="FVU198" s="672"/>
      <c r="FVV198" s="672"/>
      <c r="FVW198" s="672"/>
      <c r="FVX198" s="672"/>
      <c r="FVY198" s="672"/>
      <c r="FVZ198" s="672"/>
      <c r="FWA198" s="672"/>
      <c r="FWB198" s="672"/>
      <c r="FWC198" s="672"/>
      <c r="FWD198" s="672"/>
      <c r="FWE198" s="672"/>
      <c r="FWF198" s="672"/>
      <c r="FWG198" s="672"/>
      <c r="FWH198" s="672"/>
      <c r="FWI198" s="672"/>
      <c r="FWJ198" s="672"/>
      <c r="FWK198" s="672"/>
      <c r="FWL198" s="672"/>
      <c r="FWM198" s="672"/>
      <c r="FWN198" s="672"/>
      <c r="FWO198" s="672"/>
      <c r="FWP198" s="672"/>
      <c r="FWQ198" s="672"/>
      <c r="FWR198" s="672"/>
      <c r="FWS198" s="672"/>
      <c r="FWT198" s="672"/>
      <c r="FWU198" s="672"/>
      <c r="FWV198" s="672"/>
      <c r="FWW198" s="672"/>
      <c r="FWX198" s="672"/>
      <c r="FWY198" s="672"/>
      <c r="FWZ198" s="672"/>
      <c r="FXA198" s="672"/>
      <c r="FXB198" s="672"/>
      <c r="FXC198" s="672"/>
      <c r="FXD198" s="672"/>
      <c r="FXE198" s="672"/>
      <c r="FXF198" s="672"/>
      <c r="FXG198" s="672"/>
      <c r="FXH198" s="672"/>
      <c r="FXI198" s="672"/>
      <c r="FXJ198" s="672"/>
      <c r="FXK198" s="672"/>
      <c r="FXL198" s="672"/>
      <c r="FXM198" s="672"/>
      <c r="FXN198" s="672"/>
      <c r="FXO198" s="672"/>
      <c r="FXP198" s="672"/>
      <c r="FXQ198" s="672"/>
      <c r="FXR198" s="672"/>
      <c r="FXS198" s="672"/>
      <c r="FXT198" s="672"/>
      <c r="FXU198" s="672"/>
      <c r="FXV198" s="672"/>
      <c r="FXW198" s="672"/>
      <c r="FXX198" s="672"/>
      <c r="FXY198" s="672"/>
      <c r="FXZ198" s="672"/>
      <c r="FYA198" s="672"/>
      <c r="FYB198" s="672"/>
      <c r="FYC198" s="672"/>
      <c r="FYD198" s="672"/>
      <c r="FYE198" s="672"/>
      <c r="FYF198" s="672"/>
      <c r="FYG198" s="672"/>
      <c r="FYH198" s="672"/>
      <c r="FYI198" s="672"/>
      <c r="FYJ198" s="672"/>
      <c r="FYK198" s="672"/>
      <c r="FYL198" s="672"/>
      <c r="FYM198" s="672"/>
      <c r="FYN198" s="672"/>
      <c r="FYO198" s="672"/>
      <c r="FYP198" s="672"/>
      <c r="FYQ198" s="672"/>
      <c r="FYR198" s="672"/>
      <c r="FYS198" s="672"/>
      <c r="FYT198" s="672"/>
      <c r="FYU198" s="672"/>
      <c r="FYV198" s="672"/>
      <c r="FYW198" s="672"/>
      <c r="FYX198" s="672"/>
      <c r="FYY198" s="672"/>
      <c r="FYZ198" s="672"/>
      <c r="FZA198" s="672"/>
      <c r="FZB198" s="672"/>
      <c r="FZC198" s="672"/>
      <c r="FZD198" s="672"/>
      <c r="FZE198" s="672"/>
      <c r="FZF198" s="672"/>
      <c r="FZG198" s="672"/>
      <c r="FZH198" s="672"/>
      <c r="FZI198" s="672"/>
      <c r="FZJ198" s="672"/>
      <c r="FZK198" s="672"/>
      <c r="FZL198" s="672"/>
      <c r="FZM198" s="672"/>
      <c r="FZN198" s="672"/>
      <c r="FZO198" s="672"/>
      <c r="FZP198" s="672"/>
      <c r="FZQ198" s="672"/>
      <c r="FZR198" s="672"/>
      <c r="FZS198" s="672"/>
      <c r="FZT198" s="672"/>
      <c r="FZU198" s="672"/>
      <c r="FZV198" s="672"/>
      <c r="FZW198" s="672"/>
      <c r="FZX198" s="672"/>
      <c r="FZY198" s="672"/>
      <c r="FZZ198" s="672"/>
      <c r="GAA198" s="672"/>
      <c r="GAB198" s="672"/>
      <c r="GAC198" s="672"/>
      <c r="GAD198" s="672"/>
      <c r="GAE198" s="672"/>
      <c r="GAF198" s="672"/>
      <c r="GAG198" s="672"/>
      <c r="GAH198" s="672"/>
      <c r="GAI198" s="672"/>
      <c r="GAJ198" s="672"/>
      <c r="GAK198" s="672"/>
      <c r="GAL198" s="672"/>
      <c r="GAM198" s="672"/>
      <c r="GAN198" s="672"/>
      <c r="GAO198" s="672"/>
      <c r="GAP198" s="672"/>
      <c r="GAQ198" s="672"/>
      <c r="GAR198" s="672"/>
      <c r="GAS198" s="672"/>
      <c r="GAT198" s="672"/>
      <c r="GAU198" s="672"/>
      <c r="GAV198" s="672"/>
      <c r="GAW198" s="672"/>
      <c r="GAX198" s="672"/>
      <c r="GAY198" s="672"/>
      <c r="GAZ198" s="672"/>
      <c r="GBA198" s="672"/>
      <c r="GBB198" s="672"/>
      <c r="GBC198" s="672"/>
      <c r="GBD198" s="672"/>
      <c r="GBE198" s="672"/>
      <c r="GBF198" s="672"/>
      <c r="GBG198" s="672"/>
      <c r="GBH198" s="672"/>
      <c r="GBI198" s="672"/>
      <c r="GBJ198" s="672"/>
      <c r="GBK198" s="672"/>
      <c r="GBL198" s="672"/>
      <c r="GBM198" s="672"/>
      <c r="GBN198" s="672"/>
      <c r="GBO198" s="672"/>
      <c r="GBP198" s="672"/>
      <c r="GBQ198" s="672"/>
      <c r="GBR198" s="672"/>
      <c r="GBS198" s="672"/>
      <c r="GBT198" s="672"/>
      <c r="GBU198" s="672"/>
      <c r="GBV198" s="672"/>
      <c r="GBW198" s="672"/>
      <c r="GBX198" s="672"/>
      <c r="GBY198" s="672"/>
      <c r="GBZ198" s="672"/>
      <c r="GCA198" s="672"/>
      <c r="GCB198" s="672"/>
      <c r="GCC198" s="672"/>
      <c r="GCD198" s="672"/>
      <c r="GCE198" s="672"/>
      <c r="GCF198" s="672"/>
      <c r="GCG198" s="672"/>
      <c r="GCH198" s="672"/>
      <c r="GCI198" s="672"/>
      <c r="GCJ198" s="672"/>
      <c r="GCK198" s="672"/>
      <c r="GCL198" s="672"/>
      <c r="GCM198" s="672"/>
      <c r="GCN198" s="672"/>
      <c r="GCO198" s="672"/>
      <c r="GCP198" s="672"/>
      <c r="GCQ198" s="672"/>
      <c r="GCR198" s="672"/>
      <c r="GCS198" s="672"/>
      <c r="GCT198" s="672"/>
      <c r="GCU198" s="672"/>
      <c r="GCV198" s="672"/>
      <c r="GCW198" s="672"/>
      <c r="GCX198" s="672"/>
      <c r="GCY198" s="672"/>
      <c r="GCZ198" s="672"/>
      <c r="GDA198" s="672"/>
      <c r="GDB198" s="672"/>
      <c r="GDC198" s="672"/>
      <c r="GDD198" s="672"/>
      <c r="GDE198" s="672"/>
      <c r="GDF198" s="672"/>
      <c r="GDG198" s="672"/>
      <c r="GDH198" s="672"/>
      <c r="GDI198" s="672"/>
      <c r="GDJ198" s="672"/>
      <c r="GDK198" s="672"/>
      <c r="GDL198" s="672"/>
      <c r="GDM198" s="672"/>
      <c r="GDN198" s="672"/>
      <c r="GDO198" s="672"/>
      <c r="GDP198" s="672"/>
      <c r="GDQ198" s="672"/>
      <c r="GDR198" s="672"/>
      <c r="GDS198" s="672"/>
      <c r="GDT198" s="672"/>
      <c r="GDU198" s="672"/>
      <c r="GDV198" s="672"/>
      <c r="GDW198" s="672"/>
      <c r="GDX198" s="672"/>
      <c r="GDY198" s="672"/>
      <c r="GDZ198" s="672"/>
      <c r="GEA198" s="672"/>
      <c r="GEB198" s="672"/>
      <c r="GEC198" s="672"/>
      <c r="GED198" s="672"/>
      <c r="GEE198" s="672"/>
      <c r="GEF198" s="672"/>
      <c r="GEG198" s="672"/>
      <c r="GEH198" s="672"/>
      <c r="GEI198" s="672"/>
      <c r="GEJ198" s="672"/>
      <c r="GEK198" s="672"/>
      <c r="GEL198" s="672"/>
      <c r="GEM198" s="672"/>
      <c r="GEN198" s="672"/>
      <c r="GEO198" s="672"/>
      <c r="GEP198" s="672"/>
      <c r="GEQ198" s="672"/>
      <c r="GER198" s="672"/>
      <c r="GES198" s="672"/>
      <c r="GET198" s="672"/>
      <c r="GEU198" s="672"/>
      <c r="GEV198" s="672"/>
      <c r="GEW198" s="672"/>
      <c r="GEX198" s="672"/>
      <c r="GEY198" s="672"/>
      <c r="GEZ198" s="672"/>
      <c r="GFA198" s="672"/>
      <c r="GFB198" s="672"/>
      <c r="GFC198" s="672"/>
      <c r="GFD198" s="672"/>
      <c r="GFE198" s="672"/>
      <c r="GFF198" s="672"/>
      <c r="GFG198" s="672"/>
      <c r="GFH198" s="672"/>
      <c r="GFI198" s="672"/>
      <c r="GFJ198" s="672"/>
      <c r="GFK198" s="672"/>
      <c r="GFL198" s="672"/>
      <c r="GFM198" s="672"/>
      <c r="GFN198" s="672"/>
      <c r="GFO198" s="672"/>
      <c r="GFP198" s="672"/>
      <c r="GFQ198" s="672"/>
      <c r="GFR198" s="672"/>
      <c r="GFS198" s="672"/>
      <c r="GFT198" s="672"/>
      <c r="GFU198" s="672"/>
      <c r="GFV198" s="672"/>
      <c r="GFW198" s="672"/>
      <c r="GFX198" s="672"/>
      <c r="GFY198" s="672"/>
      <c r="GFZ198" s="672"/>
      <c r="GGA198" s="672"/>
      <c r="GGB198" s="672"/>
      <c r="GGC198" s="672"/>
      <c r="GGD198" s="672"/>
      <c r="GGE198" s="672"/>
      <c r="GGF198" s="672"/>
      <c r="GGG198" s="672"/>
      <c r="GGH198" s="672"/>
      <c r="GGI198" s="672"/>
      <c r="GGJ198" s="672"/>
      <c r="GGK198" s="672"/>
      <c r="GGL198" s="672"/>
      <c r="GGM198" s="672"/>
      <c r="GGN198" s="672"/>
      <c r="GGO198" s="672"/>
      <c r="GGP198" s="672"/>
      <c r="GGQ198" s="672"/>
      <c r="GGR198" s="672"/>
      <c r="GGS198" s="672"/>
      <c r="GGT198" s="672"/>
      <c r="GGU198" s="672"/>
      <c r="GGV198" s="672"/>
      <c r="GGW198" s="672"/>
      <c r="GGX198" s="672"/>
      <c r="GGY198" s="672"/>
      <c r="GGZ198" s="672"/>
      <c r="GHA198" s="672"/>
      <c r="GHB198" s="672"/>
      <c r="GHC198" s="672"/>
      <c r="GHD198" s="672"/>
      <c r="GHE198" s="672"/>
      <c r="GHF198" s="672"/>
      <c r="GHG198" s="672"/>
      <c r="GHH198" s="672"/>
      <c r="GHI198" s="672"/>
      <c r="GHJ198" s="672"/>
      <c r="GHK198" s="672"/>
      <c r="GHL198" s="672"/>
      <c r="GHM198" s="672"/>
      <c r="GHN198" s="672"/>
      <c r="GHO198" s="672"/>
      <c r="GHP198" s="672"/>
      <c r="GHQ198" s="672"/>
      <c r="GHR198" s="672"/>
      <c r="GHS198" s="672"/>
      <c r="GHT198" s="672"/>
      <c r="GHU198" s="672"/>
      <c r="GHV198" s="672"/>
      <c r="GHW198" s="672"/>
      <c r="GHX198" s="672"/>
      <c r="GHY198" s="672"/>
      <c r="GHZ198" s="672"/>
      <c r="GIA198" s="672"/>
      <c r="GIB198" s="672"/>
      <c r="GIC198" s="672"/>
      <c r="GID198" s="672"/>
      <c r="GIE198" s="672"/>
      <c r="GIF198" s="672"/>
      <c r="GIG198" s="672"/>
      <c r="GIH198" s="672"/>
      <c r="GII198" s="672"/>
      <c r="GIJ198" s="672"/>
      <c r="GIK198" s="672"/>
      <c r="GIL198" s="672"/>
      <c r="GIM198" s="672"/>
      <c r="GIN198" s="672"/>
      <c r="GIO198" s="672"/>
      <c r="GIP198" s="672"/>
      <c r="GIQ198" s="672"/>
      <c r="GIR198" s="672"/>
      <c r="GIS198" s="672"/>
      <c r="GIT198" s="672"/>
      <c r="GIU198" s="672"/>
      <c r="GIV198" s="672"/>
      <c r="GIW198" s="672"/>
      <c r="GIX198" s="672"/>
      <c r="GIY198" s="672"/>
      <c r="GIZ198" s="672"/>
      <c r="GJA198" s="672"/>
      <c r="GJB198" s="672"/>
      <c r="GJC198" s="672"/>
      <c r="GJD198" s="672"/>
      <c r="GJE198" s="672"/>
      <c r="GJF198" s="672"/>
      <c r="GJG198" s="672"/>
      <c r="GJH198" s="672"/>
      <c r="GJI198" s="672"/>
      <c r="GJJ198" s="672"/>
      <c r="GJK198" s="672"/>
      <c r="GJL198" s="672"/>
      <c r="GJM198" s="672"/>
      <c r="GJN198" s="672"/>
      <c r="GJO198" s="672"/>
      <c r="GJP198" s="672"/>
      <c r="GJQ198" s="672"/>
      <c r="GJR198" s="672"/>
      <c r="GJS198" s="672"/>
      <c r="GJT198" s="672"/>
      <c r="GJU198" s="672"/>
      <c r="GJV198" s="672"/>
      <c r="GJW198" s="672"/>
      <c r="GJX198" s="672"/>
      <c r="GJY198" s="672"/>
      <c r="GJZ198" s="672"/>
      <c r="GKA198" s="672"/>
      <c r="GKB198" s="672"/>
      <c r="GKC198" s="672"/>
      <c r="GKD198" s="672"/>
      <c r="GKE198" s="672"/>
      <c r="GKF198" s="672"/>
      <c r="GKG198" s="672"/>
      <c r="GKH198" s="672"/>
      <c r="GKI198" s="672"/>
      <c r="GKJ198" s="672"/>
      <c r="GKK198" s="672"/>
      <c r="GKL198" s="672"/>
      <c r="GKM198" s="672"/>
      <c r="GKN198" s="672"/>
      <c r="GKO198" s="672"/>
      <c r="GKP198" s="672"/>
      <c r="GKQ198" s="672"/>
      <c r="GKR198" s="672"/>
      <c r="GKS198" s="672"/>
      <c r="GKT198" s="672"/>
      <c r="GKU198" s="672"/>
      <c r="GKV198" s="672"/>
      <c r="GKW198" s="672"/>
      <c r="GKX198" s="672"/>
      <c r="GKY198" s="672"/>
      <c r="GKZ198" s="672"/>
      <c r="GLA198" s="672"/>
      <c r="GLB198" s="672"/>
      <c r="GLC198" s="672"/>
      <c r="GLD198" s="672"/>
      <c r="GLE198" s="672"/>
      <c r="GLF198" s="672"/>
      <c r="GLG198" s="672"/>
      <c r="GLH198" s="672"/>
      <c r="GLI198" s="672"/>
      <c r="GLJ198" s="672"/>
      <c r="GLK198" s="672"/>
      <c r="GLL198" s="672"/>
      <c r="GLM198" s="672"/>
      <c r="GLN198" s="672"/>
      <c r="GLO198" s="672"/>
      <c r="GLP198" s="672"/>
      <c r="GLQ198" s="672"/>
      <c r="GLR198" s="672"/>
      <c r="GLS198" s="672"/>
      <c r="GLT198" s="672"/>
      <c r="GLU198" s="672"/>
      <c r="GLV198" s="672"/>
      <c r="GLW198" s="672"/>
      <c r="GLX198" s="672"/>
      <c r="GLY198" s="672"/>
      <c r="GLZ198" s="672"/>
      <c r="GMA198" s="672"/>
      <c r="GMB198" s="672"/>
      <c r="GMC198" s="672"/>
      <c r="GMD198" s="672"/>
      <c r="GME198" s="672"/>
      <c r="GMF198" s="672"/>
      <c r="GMG198" s="672"/>
      <c r="GMH198" s="672"/>
      <c r="GMI198" s="672"/>
      <c r="GMJ198" s="672"/>
      <c r="GMK198" s="672"/>
      <c r="GML198" s="672"/>
      <c r="GMM198" s="672"/>
      <c r="GMN198" s="672"/>
      <c r="GMO198" s="672"/>
      <c r="GMP198" s="672"/>
      <c r="GMQ198" s="672"/>
      <c r="GMR198" s="672"/>
      <c r="GMS198" s="672"/>
      <c r="GMT198" s="672"/>
      <c r="GMU198" s="672"/>
      <c r="GMV198" s="672"/>
      <c r="GMW198" s="672"/>
      <c r="GMX198" s="672"/>
      <c r="GMY198" s="672"/>
      <c r="GMZ198" s="672"/>
      <c r="GNA198" s="672"/>
      <c r="GNB198" s="672"/>
      <c r="GNC198" s="672"/>
      <c r="GND198" s="672"/>
      <c r="GNE198" s="672"/>
      <c r="GNF198" s="672"/>
      <c r="GNG198" s="672"/>
      <c r="GNH198" s="672"/>
      <c r="GNI198" s="672"/>
      <c r="GNJ198" s="672"/>
      <c r="GNK198" s="672"/>
      <c r="GNL198" s="672"/>
      <c r="GNM198" s="672"/>
      <c r="GNN198" s="672"/>
      <c r="GNO198" s="672"/>
      <c r="GNP198" s="672"/>
      <c r="GNQ198" s="672"/>
      <c r="GNR198" s="672"/>
      <c r="GNS198" s="672"/>
      <c r="GNT198" s="672"/>
      <c r="GNU198" s="672"/>
      <c r="GNV198" s="672"/>
      <c r="GNW198" s="672"/>
      <c r="GNX198" s="672"/>
      <c r="GNY198" s="672"/>
      <c r="GNZ198" s="672"/>
      <c r="GOA198" s="672"/>
      <c r="GOB198" s="672"/>
      <c r="GOC198" s="672"/>
      <c r="GOD198" s="672"/>
      <c r="GOE198" s="672"/>
      <c r="GOF198" s="672"/>
      <c r="GOG198" s="672"/>
      <c r="GOH198" s="672"/>
      <c r="GOI198" s="672"/>
      <c r="GOJ198" s="672"/>
      <c r="GOK198" s="672"/>
      <c r="GOL198" s="672"/>
      <c r="GOM198" s="672"/>
      <c r="GON198" s="672"/>
      <c r="GOO198" s="672"/>
      <c r="GOP198" s="672"/>
      <c r="GOQ198" s="672"/>
      <c r="GOR198" s="672"/>
      <c r="GOS198" s="672"/>
      <c r="GOT198" s="672"/>
      <c r="GOU198" s="672"/>
      <c r="GOV198" s="672"/>
      <c r="GOW198" s="672"/>
      <c r="GOX198" s="672"/>
      <c r="GOY198" s="672"/>
      <c r="GOZ198" s="672"/>
      <c r="GPA198" s="672"/>
      <c r="GPB198" s="672"/>
      <c r="GPC198" s="672"/>
      <c r="GPD198" s="672"/>
      <c r="GPE198" s="672"/>
      <c r="GPF198" s="672"/>
      <c r="GPG198" s="672"/>
      <c r="GPH198" s="672"/>
      <c r="GPI198" s="672"/>
      <c r="GPJ198" s="672"/>
      <c r="GPK198" s="672"/>
      <c r="GPL198" s="672"/>
      <c r="GPM198" s="672"/>
      <c r="GPN198" s="672"/>
      <c r="GPO198" s="672"/>
      <c r="GPP198" s="672"/>
      <c r="GPQ198" s="672"/>
      <c r="GPR198" s="672"/>
      <c r="GPS198" s="672"/>
      <c r="GPT198" s="672"/>
      <c r="GPU198" s="672"/>
      <c r="GPV198" s="672"/>
      <c r="GPW198" s="672"/>
      <c r="GPX198" s="672"/>
      <c r="GPY198" s="672"/>
      <c r="GPZ198" s="672"/>
      <c r="GQA198" s="672"/>
      <c r="GQB198" s="672"/>
      <c r="GQC198" s="672"/>
      <c r="GQD198" s="672"/>
      <c r="GQE198" s="672"/>
      <c r="GQF198" s="672"/>
      <c r="GQG198" s="672"/>
      <c r="GQH198" s="672"/>
      <c r="GQI198" s="672"/>
      <c r="GQJ198" s="672"/>
      <c r="GQK198" s="672"/>
      <c r="GQL198" s="672"/>
      <c r="GQM198" s="672"/>
      <c r="GQN198" s="672"/>
      <c r="GQO198" s="672"/>
      <c r="GQP198" s="672"/>
      <c r="GQQ198" s="672"/>
      <c r="GQR198" s="672"/>
      <c r="GQS198" s="672"/>
      <c r="GQT198" s="672"/>
      <c r="GQU198" s="672"/>
      <c r="GQV198" s="672"/>
      <c r="GQW198" s="672"/>
      <c r="GQX198" s="672"/>
      <c r="GQY198" s="672"/>
      <c r="GQZ198" s="672"/>
      <c r="GRA198" s="672"/>
      <c r="GRB198" s="672"/>
      <c r="GRC198" s="672"/>
      <c r="GRD198" s="672"/>
      <c r="GRE198" s="672"/>
      <c r="GRF198" s="672"/>
      <c r="GRG198" s="672"/>
      <c r="GRH198" s="672"/>
      <c r="GRI198" s="672"/>
      <c r="GRJ198" s="672"/>
      <c r="GRK198" s="672"/>
      <c r="GRL198" s="672"/>
      <c r="GRM198" s="672"/>
      <c r="GRN198" s="672"/>
      <c r="GRO198" s="672"/>
      <c r="GRP198" s="672"/>
      <c r="GRQ198" s="672"/>
      <c r="GRR198" s="672"/>
      <c r="GRS198" s="672"/>
      <c r="GRT198" s="672"/>
      <c r="GRU198" s="672"/>
      <c r="GRV198" s="672"/>
      <c r="GRW198" s="672"/>
      <c r="GRX198" s="672"/>
      <c r="GRY198" s="672"/>
      <c r="GRZ198" s="672"/>
      <c r="GSA198" s="672"/>
      <c r="GSB198" s="672"/>
      <c r="GSC198" s="672"/>
      <c r="GSD198" s="672"/>
      <c r="GSE198" s="672"/>
      <c r="GSF198" s="672"/>
      <c r="GSG198" s="672"/>
      <c r="GSH198" s="672"/>
      <c r="GSI198" s="672"/>
      <c r="GSJ198" s="672"/>
      <c r="GSK198" s="672"/>
      <c r="GSL198" s="672"/>
      <c r="GSM198" s="672"/>
      <c r="GSN198" s="672"/>
      <c r="GSO198" s="672"/>
      <c r="GSP198" s="672"/>
      <c r="GSQ198" s="672"/>
      <c r="GSR198" s="672"/>
      <c r="GSS198" s="672"/>
      <c r="GST198" s="672"/>
      <c r="GSU198" s="672"/>
      <c r="GSV198" s="672"/>
      <c r="GSW198" s="672"/>
      <c r="GSX198" s="672"/>
      <c r="GSY198" s="672"/>
      <c r="GSZ198" s="672"/>
      <c r="GTA198" s="672"/>
      <c r="GTB198" s="672"/>
      <c r="GTC198" s="672"/>
      <c r="GTD198" s="672"/>
      <c r="GTE198" s="672"/>
      <c r="GTF198" s="672"/>
      <c r="GTG198" s="672"/>
      <c r="GTH198" s="672"/>
      <c r="GTI198" s="672"/>
      <c r="GTJ198" s="672"/>
      <c r="GTK198" s="672"/>
      <c r="GTL198" s="672"/>
      <c r="GTM198" s="672"/>
      <c r="GTN198" s="672"/>
      <c r="GTO198" s="672"/>
      <c r="GTP198" s="672"/>
      <c r="GTQ198" s="672"/>
      <c r="GTR198" s="672"/>
      <c r="GTS198" s="672"/>
      <c r="GTT198" s="672"/>
      <c r="GTU198" s="672"/>
      <c r="GTV198" s="672"/>
      <c r="GTW198" s="672"/>
      <c r="GTX198" s="672"/>
      <c r="GTY198" s="672"/>
      <c r="GTZ198" s="672"/>
      <c r="GUA198" s="672"/>
      <c r="GUB198" s="672"/>
      <c r="GUC198" s="672"/>
      <c r="GUD198" s="672"/>
      <c r="GUE198" s="672"/>
      <c r="GUF198" s="672"/>
      <c r="GUG198" s="672"/>
      <c r="GUH198" s="672"/>
      <c r="GUI198" s="672"/>
      <c r="GUJ198" s="672"/>
      <c r="GUK198" s="672"/>
      <c r="GUL198" s="672"/>
      <c r="GUM198" s="672"/>
      <c r="GUN198" s="672"/>
      <c r="GUO198" s="672"/>
      <c r="GUP198" s="672"/>
      <c r="GUQ198" s="672"/>
      <c r="GUR198" s="672"/>
      <c r="GUS198" s="672"/>
      <c r="GUT198" s="672"/>
      <c r="GUU198" s="672"/>
      <c r="GUV198" s="672"/>
      <c r="GUW198" s="672"/>
      <c r="GUX198" s="672"/>
      <c r="GUY198" s="672"/>
      <c r="GUZ198" s="672"/>
      <c r="GVA198" s="672"/>
      <c r="GVB198" s="672"/>
      <c r="GVC198" s="672"/>
      <c r="GVD198" s="672"/>
      <c r="GVE198" s="672"/>
      <c r="GVF198" s="672"/>
      <c r="GVG198" s="672"/>
      <c r="GVH198" s="672"/>
      <c r="GVI198" s="672"/>
      <c r="GVJ198" s="672"/>
      <c r="GVK198" s="672"/>
      <c r="GVL198" s="672"/>
      <c r="GVM198" s="672"/>
      <c r="GVN198" s="672"/>
      <c r="GVO198" s="672"/>
      <c r="GVP198" s="672"/>
      <c r="GVQ198" s="672"/>
      <c r="GVR198" s="672"/>
      <c r="GVS198" s="672"/>
      <c r="GVT198" s="672"/>
      <c r="GVU198" s="672"/>
      <c r="GVV198" s="672"/>
      <c r="GVW198" s="672"/>
      <c r="GVX198" s="672"/>
      <c r="GVY198" s="672"/>
      <c r="GVZ198" s="672"/>
      <c r="GWA198" s="672"/>
      <c r="GWB198" s="672"/>
      <c r="GWC198" s="672"/>
      <c r="GWD198" s="672"/>
      <c r="GWE198" s="672"/>
      <c r="GWF198" s="672"/>
      <c r="GWG198" s="672"/>
      <c r="GWH198" s="672"/>
      <c r="GWI198" s="672"/>
      <c r="GWJ198" s="672"/>
      <c r="GWK198" s="672"/>
      <c r="GWL198" s="672"/>
      <c r="GWM198" s="672"/>
      <c r="GWN198" s="672"/>
      <c r="GWO198" s="672"/>
      <c r="GWP198" s="672"/>
      <c r="GWQ198" s="672"/>
      <c r="GWR198" s="672"/>
      <c r="GWS198" s="672"/>
      <c r="GWT198" s="672"/>
      <c r="GWU198" s="672"/>
      <c r="GWV198" s="672"/>
      <c r="GWW198" s="672"/>
      <c r="GWX198" s="672"/>
      <c r="GWY198" s="672"/>
      <c r="GWZ198" s="672"/>
      <c r="GXA198" s="672"/>
      <c r="GXB198" s="672"/>
      <c r="GXC198" s="672"/>
      <c r="GXD198" s="672"/>
      <c r="GXE198" s="672"/>
      <c r="GXF198" s="672"/>
      <c r="GXG198" s="672"/>
      <c r="GXH198" s="672"/>
      <c r="GXI198" s="672"/>
      <c r="GXJ198" s="672"/>
      <c r="GXK198" s="672"/>
      <c r="GXL198" s="672"/>
      <c r="GXM198" s="672"/>
      <c r="GXN198" s="672"/>
      <c r="GXO198" s="672"/>
      <c r="GXP198" s="672"/>
      <c r="GXQ198" s="672"/>
      <c r="GXR198" s="672"/>
      <c r="GXS198" s="672"/>
      <c r="GXT198" s="672"/>
      <c r="GXU198" s="672"/>
      <c r="GXV198" s="672"/>
      <c r="GXW198" s="672"/>
      <c r="GXX198" s="672"/>
      <c r="GXY198" s="672"/>
      <c r="GXZ198" s="672"/>
      <c r="GYA198" s="672"/>
      <c r="GYB198" s="672"/>
      <c r="GYC198" s="672"/>
      <c r="GYD198" s="672"/>
      <c r="GYE198" s="672"/>
      <c r="GYF198" s="672"/>
      <c r="GYG198" s="672"/>
      <c r="GYH198" s="672"/>
      <c r="GYI198" s="672"/>
      <c r="GYJ198" s="672"/>
      <c r="GYK198" s="672"/>
      <c r="GYL198" s="672"/>
      <c r="GYM198" s="672"/>
      <c r="GYN198" s="672"/>
      <c r="GYO198" s="672"/>
      <c r="GYP198" s="672"/>
      <c r="GYQ198" s="672"/>
      <c r="GYR198" s="672"/>
      <c r="GYS198" s="672"/>
      <c r="GYT198" s="672"/>
      <c r="GYU198" s="672"/>
      <c r="GYV198" s="672"/>
      <c r="GYW198" s="672"/>
      <c r="GYX198" s="672"/>
      <c r="GYY198" s="672"/>
      <c r="GYZ198" s="672"/>
      <c r="GZA198" s="672"/>
      <c r="GZB198" s="672"/>
      <c r="GZC198" s="672"/>
      <c r="GZD198" s="672"/>
      <c r="GZE198" s="672"/>
      <c r="GZF198" s="672"/>
      <c r="GZG198" s="672"/>
      <c r="GZH198" s="672"/>
      <c r="GZI198" s="672"/>
      <c r="GZJ198" s="672"/>
      <c r="GZK198" s="672"/>
      <c r="GZL198" s="672"/>
      <c r="GZM198" s="672"/>
      <c r="GZN198" s="672"/>
      <c r="GZO198" s="672"/>
      <c r="GZP198" s="672"/>
      <c r="GZQ198" s="672"/>
      <c r="GZR198" s="672"/>
      <c r="GZS198" s="672"/>
      <c r="GZT198" s="672"/>
      <c r="GZU198" s="672"/>
      <c r="GZV198" s="672"/>
      <c r="GZW198" s="672"/>
      <c r="GZX198" s="672"/>
      <c r="GZY198" s="672"/>
      <c r="GZZ198" s="672"/>
      <c r="HAA198" s="672"/>
      <c r="HAB198" s="672"/>
      <c r="HAC198" s="672"/>
      <c r="HAD198" s="672"/>
      <c r="HAE198" s="672"/>
      <c r="HAF198" s="672"/>
      <c r="HAG198" s="672"/>
      <c r="HAH198" s="672"/>
      <c r="HAI198" s="672"/>
      <c r="HAJ198" s="672"/>
      <c r="HAK198" s="672"/>
      <c r="HAL198" s="672"/>
      <c r="HAM198" s="672"/>
      <c r="HAN198" s="672"/>
      <c r="HAO198" s="672"/>
      <c r="HAP198" s="672"/>
      <c r="HAQ198" s="672"/>
      <c r="HAR198" s="672"/>
      <c r="HAS198" s="672"/>
      <c r="HAT198" s="672"/>
      <c r="HAU198" s="672"/>
      <c r="HAV198" s="672"/>
      <c r="HAW198" s="672"/>
      <c r="HAX198" s="672"/>
      <c r="HAY198" s="672"/>
      <c r="HAZ198" s="672"/>
      <c r="HBA198" s="672"/>
      <c r="HBB198" s="672"/>
      <c r="HBC198" s="672"/>
      <c r="HBD198" s="672"/>
      <c r="HBE198" s="672"/>
      <c r="HBF198" s="672"/>
      <c r="HBG198" s="672"/>
      <c r="HBH198" s="672"/>
      <c r="HBI198" s="672"/>
      <c r="HBJ198" s="672"/>
      <c r="HBK198" s="672"/>
      <c r="HBL198" s="672"/>
      <c r="HBM198" s="672"/>
      <c r="HBN198" s="672"/>
      <c r="HBO198" s="672"/>
      <c r="HBP198" s="672"/>
      <c r="HBQ198" s="672"/>
      <c r="HBR198" s="672"/>
      <c r="HBS198" s="672"/>
      <c r="HBT198" s="672"/>
      <c r="HBU198" s="672"/>
      <c r="HBV198" s="672"/>
      <c r="HBW198" s="672"/>
      <c r="HBX198" s="672"/>
      <c r="HBY198" s="672"/>
      <c r="HBZ198" s="672"/>
      <c r="HCA198" s="672"/>
      <c r="HCB198" s="672"/>
      <c r="HCC198" s="672"/>
      <c r="HCD198" s="672"/>
      <c r="HCE198" s="672"/>
      <c r="HCF198" s="672"/>
      <c r="HCG198" s="672"/>
      <c r="HCH198" s="672"/>
      <c r="HCI198" s="672"/>
      <c r="HCJ198" s="672"/>
      <c r="HCK198" s="672"/>
      <c r="HCL198" s="672"/>
      <c r="HCM198" s="672"/>
      <c r="HCN198" s="672"/>
      <c r="HCO198" s="672"/>
      <c r="HCP198" s="672"/>
      <c r="HCQ198" s="672"/>
      <c r="HCR198" s="672"/>
      <c r="HCS198" s="672"/>
      <c r="HCT198" s="672"/>
      <c r="HCU198" s="672"/>
      <c r="HCV198" s="672"/>
      <c r="HCW198" s="672"/>
      <c r="HCX198" s="672"/>
      <c r="HCY198" s="672"/>
      <c r="HCZ198" s="672"/>
      <c r="HDA198" s="672"/>
      <c r="HDB198" s="672"/>
      <c r="HDC198" s="672"/>
      <c r="HDD198" s="672"/>
      <c r="HDE198" s="672"/>
      <c r="HDF198" s="672"/>
      <c r="HDG198" s="672"/>
      <c r="HDH198" s="672"/>
      <c r="HDI198" s="672"/>
      <c r="HDJ198" s="672"/>
      <c r="HDK198" s="672"/>
      <c r="HDL198" s="672"/>
      <c r="HDM198" s="672"/>
      <c r="HDN198" s="672"/>
      <c r="HDO198" s="672"/>
      <c r="HDP198" s="672"/>
      <c r="HDQ198" s="672"/>
      <c r="HDR198" s="672"/>
      <c r="HDS198" s="672"/>
      <c r="HDT198" s="672"/>
      <c r="HDU198" s="672"/>
      <c r="HDV198" s="672"/>
      <c r="HDW198" s="672"/>
      <c r="HDX198" s="672"/>
      <c r="HDY198" s="672"/>
      <c r="HDZ198" s="672"/>
      <c r="HEA198" s="672"/>
      <c r="HEB198" s="672"/>
      <c r="HEC198" s="672"/>
      <c r="HED198" s="672"/>
      <c r="HEE198" s="672"/>
      <c r="HEF198" s="672"/>
      <c r="HEG198" s="672"/>
      <c r="HEH198" s="672"/>
      <c r="HEI198" s="672"/>
      <c r="HEJ198" s="672"/>
      <c r="HEK198" s="672"/>
      <c r="HEL198" s="672"/>
      <c r="HEM198" s="672"/>
      <c r="HEN198" s="672"/>
      <c r="HEO198" s="672"/>
      <c r="HEP198" s="672"/>
      <c r="HEQ198" s="672"/>
      <c r="HER198" s="672"/>
      <c r="HES198" s="672"/>
      <c r="HET198" s="672"/>
      <c r="HEU198" s="672"/>
      <c r="HEV198" s="672"/>
      <c r="HEW198" s="672"/>
      <c r="HEX198" s="672"/>
      <c r="HEY198" s="672"/>
      <c r="HEZ198" s="672"/>
      <c r="HFA198" s="672"/>
      <c r="HFB198" s="672"/>
      <c r="HFC198" s="672"/>
      <c r="HFD198" s="672"/>
      <c r="HFE198" s="672"/>
      <c r="HFF198" s="672"/>
      <c r="HFG198" s="672"/>
      <c r="HFH198" s="672"/>
      <c r="HFI198" s="672"/>
      <c r="HFJ198" s="672"/>
      <c r="HFK198" s="672"/>
      <c r="HFL198" s="672"/>
      <c r="HFM198" s="672"/>
      <c r="HFN198" s="672"/>
      <c r="HFO198" s="672"/>
      <c r="HFP198" s="672"/>
      <c r="HFQ198" s="672"/>
      <c r="HFR198" s="672"/>
      <c r="HFS198" s="672"/>
      <c r="HFT198" s="672"/>
      <c r="HFU198" s="672"/>
      <c r="HFV198" s="672"/>
      <c r="HFW198" s="672"/>
      <c r="HFX198" s="672"/>
      <c r="HFY198" s="672"/>
      <c r="HFZ198" s="672"/>
      <c r="HGA198" s="672"/>
      <c r="HGB198" s="672"/>
      <c r="HGC198" s="672"/>
      <c r="HGD198" s="672"/>
      <c r="HGE198" s="672"/>
      <c r="HGF198" s="672"/>
      <c r="HGG198" s="672"/>
      <c r="HGH198" s="672"/>
      <c r="HGI198" s="672"/>
      <c r="HGJ198" s="672"/>
      <c r="HGK198" s="672"/>
      <c r="HGL198" s="672"/>
      <c r="HGM198" s="672"/>
      <c r="HGN198" s="672"/>
      <c r="HGO198" s="672"/>
      <c r="HGP198" s="672"/>
      <c r="HGQ198" s="672"/>
      <c r="HGR198" s="672"/>
      <c r="HGS198" s="672"/>
      <c r="HGT198" s="672"/>
      <c r="HGU198" s="672"/>
      <c r="HGV198" s="672"/>
      <c r="HGW198" s="672"/>
      <c r="HGX198" s="672"/>
      <c r="HGY198" s="672"/>
      <c r="HGZ198" s="672"/>
      <c r="HHA198" s="672"/>
      <c r="HHB198" s="672"/>
      <c r="HHC198" s="672"/>
      <c r="HHD198" s="672"/>
      <c r="HHE198" s="672"/>
      <c r="HHF198" s="672"/>
      <c r="HHG198" s="672"/>
      <c r="HHH198" s="672"/>
      <c r="HHI198" s="672"/>
      <c r="HHJ198" s="672"/>
      <c r="HHK198" s="672"/>
      <c r="HHL198" s="672"/>
      <c r="HHM198" s="672"/>
      <c r="HHN198" s="672"/>
      <c r="HHO198" s="672"/>
      <c r="HHP198" s="672"/>
      <c r="HHQ198" s="672"/>
      <c r="HHR198" s="672"/>
      <c r="HHS198" s="672"/>
      <c r="HHT198" s="672"/>
      <c r="HHU198" s="672"/>
      <c r="HHV198" s="672"/>
      <c r="HHW198" s="672"/>
      <c r="HHX198" s="672"/>
      <c r="HHY198" s="672"/>
      <c r="HHZ198" s="672"/>
      <c r="HIA198" s="672"/>
      <c r="HIB198" s="672"/>
      <c r="HIC198" s="672"/>
      <c r="HID198" s="672"/>
      <c r="HIE198" s="672"/>
      <c r="HIF198" s="672"/>
      <c r="HIG198" s="672"/>
      <c r="HIH198" s="672"/>
      <c r="HII198" s="672"/>
      <c r="HIJ198" s="672"/>
      <c r="HIK198" s="672"/>
      <c r="HIL198" s="672"/>
      <c r="HIM198" s="672"/>
      <c r="HIN198" s="672"/>
      <c r="HIO198" s="672"/>
      <c r="HIP198" s="672"/>
      <c r="HIQ198" s="672"/>
      <c r="HIR198" s="672"/>
      <c r="HIS198" s="672"/>
      <c r="HIT198" s="672"/>
      <c r="HIU198" s="672"/>
      <c r="HIV198" s="672"/>
      <c r="HIW198" s="672"/>
      <c r="HIX198" s="672"/>
      <c r="HIY198" s="672"/>
      <c r="HIZ198" s="672"/>
      <c r="HJA198" s="672"/>
      <c r="HJB198" s="672"/>
      <c r="HJC198" s="672"/>
      <c r="HJD198" s="672"/>
      <c r="HJE198" s="672"/>
      <c r="HJF198" s="672"/>
      <c r="HJG198" s="672"/>
      <c r="HJH198" s="672"/>
      <c r="HJI198" s="672"/>
      <c r="HJJ198" s="672"/>
      <c r="HJK198" s="672"/>
      <c r="HJL198" s="672"/>
      <c r="HJM198" s="672"/>
      <c r="HJN198" s="672"/>
      <c r="HJO198" s="672"/>
      <c r="HJP198" s="672"/>
      <c r="HJQ198" s="672"/>
      <c r="HJR198" s="672"/>
      <c r="HJS198" s="672"/>
      <c r="HJT198" s="672"/>
      <c r="HJU198" s="672"/>
      <c r="HJV198" s="672"/>
      <c r="HJW198" s="672"/>
      <c r="HJX198" s="672"/>
      <c r="HJY198" s="672"/>
      <c r="HJZ198" s="672"/>
      <c r="HKA198" s="672"/>
      <c r="HKB198" s="672"/>
      <c r="HKC198" s="672"/>
      <c r="HKD198" s="672"/>
      <c r="HKE198" s="672"/>
      <c r="HKF198" s="672"/>
      <c r="HKG198" s="672"/>
      <c r="HKH198" s="672"/>
      <c r="HKI198" s="672"/>
      <c r="HKJ198" s="672"/>
      <c r="HKK198" s="672"/>
      <c r="HKL198" s="672"/>
      <c r="HKM198" s="672"/>
      <c r="HKN198" s="672"/>
      <c r="HKO198" s="672"/>
      <c r="HKP198" s="672"/>
      <c r="HKQ198" s="672"/>
      <c r="HKR198" s="672"/>
      <c r="HKS198" s="672"/>
      <c r="HKT198" s="672"/>
      <c r="HKU198" s="672"/>
      <c r="HKV198" s="672"/>
      <c r="HKW198" s="672"/>
      <c r="HKX198" s="672"/>
      <c r="HKY198" s="672"/>
      <c r="HKZ198" s="672"/>
      <c r="HLA198" s="672"/>
      <c r="HLB198" s="672"/>
      <c r="HLC198" s="672"/>
      <c r="HLD198" s="672"/>
      <c r="HLE198" s="672"/>
      <c r="HLF198" s="672"/>
      <c r="HLG198" s="672"/>
      <c r="HLH198" s="672"/>
      <c r="HLI198" s="672"/>
      <c r="HLJ198" s="672"/>
      <c r="HLK198" s="672"/>
      <c r="HLL198" s="672"/>
      <c r="HLM198" s="672"/>
      <c r="HLN198" s="672"/>
      <c r="HLO198" s="672"/>
      <c r="HLP198" s="672"/>
      <c r="HLQ198" s="672"/>
      <c r="HLR198" s="672"/>
      <c r="HLS198" s="672"/>
      <c r="HLT198" s="672"/>
      <c r="HLU198" s="672"/>
      <c r="HLV198" s="672"/>
      <c r="HLW198" s="672"/>
      <c r="HLX198" s="672"/>
      <c r="HLY198" s="672"/>
      <c r="HLZ198" s="672"/>
      <c r="HMA198" s="672"/>
      <c r="HMB198" s="672"/>
      <c r="HMC198" s="672"/>
      <c r="HMD198" s="672"/>
      <c r="HME198" s="672"/>
      <c r="HMF198" s="672"/>
      <c r="HMG198" s="672"/>
      <c r="HMH198" s="672"/>
      <c r="HMI198" s="672"/>
      <c r="HMJ198" s="672"/>
      <c r="HMK198" s="672"/>
      <c r="HML198" s="672"/>
      <c r="HMM198" s="672"/>
      <c r="HMN198" s="672"/>
      <c r="HMO198" s="672"/>
      <c r="HMP198" s="672"/>
      <c r="HMQ198" s="672"/>
      <c r="HMR198" s="672"/>
      <c r="HMS198" s="672"/>
      <c r="HMT198" s="672"/>
      <c r="HMU198" s="672"/>
      <c r="HMV198" s="672"/>
      <c r="HMW198" s="672"/>
      <c r="HMX198" s="672"/>
      <c r="HMY198" s="672"/>
      <c r="HMZ198" s="672"/>
      <c r="HNA198" s="672"/>
      <c r="HNB198" s="672"/>
      <c r="HNC198" s="672"/>
      <c r="HND198" s="672"/>
      <c r="HNE198" s="672"/>
      <c r="HNF198" s="672"/>
      <c r="HNG198" s="672"/>
      <c r="HNH198" s="672"/>
      <c r="HNI198" s="672"/>
      <c r="HNJ198" s="672"/>
      <c r="HNK198" s="672"/>
      <c r="HNL198" s="672"/>
      <c r="HNM198" s="672"/>
      <c r="HNN198" s="672"/>
      <c r="HNO198" s="672"/>
      <c r="HNP198" s="672"/>
      <c r="HNQ198" s="672"/>
      <c r="HNR198" s="672"/>
      <c r="HNS198" s="672"/>
      <c r="HNT198" s="672"/>
      <c r="HNU198" s="672"/>
      <c r="HNV198" s="672"/>
      <c r="HNW198" s="672"/>
      <c r="HNX198" s="672"/>
      <c r="HNY198" s="672"/>
      <c r="HNZ198" s="672"/>
      <c r="HOA198" s="672"/>
      <c r="HOB198" s="672"/>
      <c r="HOC198" s="672"/>
      <c r="HOD198" s="672"/>
      <c r="HOE198" s="672"/>
      <c r="HOF198" s="672"/>
      <c r="HOG198" s="672"/>
      <c r="HOH198" s="672"/>
      <c r="HOI198" s="672"/>
      <c r="HOJ198" s="672"/>
      <c r="HOK198" s="672"/>
      <c r="HOL198" s="672"/>
      <c r="HOM198" s="672"/>
      <c r="HON198" s="672"/>
      <c r="HOO198" s="672"/>
      <c r="HOP198" s="672"/>
      <c r="HOQ198" s="672"/>
      <c r="HOR198" s="672"/>
      <c r="HOS198" s="672"/>
      <c r="HOT198" s="672"/>
      <c r="HOU198" s="672"/>
      <c r="HOV198" s="672"/>
      <c r="HOW198" s="672"/>
      <c r="HOX198" s="672"/>
      <c r="HOY198" s="672"/>
      <c r="HOZ198" s="672"/>
      <c r="HPA198" s="672"/>
      <c r="HPB198" s="672"/>
      <c r="HPC198" s="672"/>
      <c r="HPD198" s="672"/>
      <c r="HPE198" s="672"/>
      <c r="HPF198" s="672"/>
      <c r="HPG198" s="672"/>
      <c r="HPH198" s="672"/>
      <c r="HPI198" s="672"/>
      <c r="HPJ198" s="672"/>
      <c r="HPK198" s="672"/>
      <c r="HPL198" s="672"/>
      <c r="HPM198" s="672"/>
      <c r="HPN198" s="672"/>
      <c r="HPO198" s="672"/>
      <c r="HPP198" s="672"/>
      <c r="HPQ198" s="672"/>
      <c r="HPR198" s="672"/>
      <c r="HPS198" s="672"/>
      <c r="HPT198" s="672"/>
      <c r="HPU198" s="672"/>
      <c r="HPV198" s="672"/>
      <c r="HPW198" s="672"/>
      <c r="HPX198" s="672"/>
      <c r="HPY198" s="672"/>
      <c r="HPZ198" s="672"/>
      <c r="HQA198" s="672"/>
      <c r="HQB198" s="672"/>
      <c r="HQC198" s="672"/>
      <c r="HQD198" s="672"/>
      <c r="HQE198" s="672"/>
      <c r="HQF198" s="672"/>
      <c r="HQG198" s="672"/>
      <c r="HQH198" s="672"/>
      <c r="HQI198" s="672"/>
      <c r="HQJ198" s="672"/>
      <c r="HQK198" s="672"/>
      <c r="HQL198" s="672"/>
      <c r="HQM198" s="672"/>
      <c r="HQN198" s="672"/>
      <c r="HQO198" s="672"/>
      <c r="HQP198" s="672"/>
      <c r="HQQ198" s="672"/>
      <c r="HQR198" s="672"/>
      <c r="HQS198" s="672"/>
      <c r="HQT198" s="672"/>
      <c r="HQU198" s="672"/>
      <c r="HQV198" s="672"/>
      <c r="HQW198" s="672"/>
      <c r="HQX198" s="672"/>
      <c r="HQY198" s="672"/>
      <c r="HQZ198" s="672"/>
      <c r="HRA198" s="672"/>
      <c r="HRB198" s="672"/>
      <c r="HRC198" s="672"/>
      <c r="HRD198" s="672"/>
      <c r="HRE198" s="672"/>
      <c r="HRF198" s="672"/>
      <c r="HRG198" s="672"/>
      <c r="HRH198" s="672"/>
      <c r="HRI198" s="672"/>
      <c r="HRJ198" s="672"/>
      <c r="HRK198" s="672"/>
      <c r="HRL198" s="672"/>
      <c r="HRM198" s="672"/>
      <c r="HRN198" s="672"/>
      <c r="HRO198" s="672"/>
      <c r="HRP198" s="672"/>
      <c r="HRQ198" s="672"/>
      <c r="HRR198" s="672"/>
      <c r="HRS198" s="672"/>
      <c r="HRT198" s="672"/>
      <c r="HRU198" s="672"/>
      <c r="HRV198" s="672"/>
      <c r="HRW198" s="672"/>
      <c r="HRX198" s="672"/>
      <c r="HRY198" s="672"/>
      <c r="HRZ198" s="672"/>
      <c r="HSA198" s="672"/>
      <c r="HSB198" s="672"/>
      <c r="HSC198" s="672"/>
      <c r="HSD198" s="672"/>
      <c r="HSE198" s="672"/>
      <c r="HSF198" s="672"/>
      <c r="HSG198" s="672"/>
      <c r="HSH198" s="672"/>
      <c r="HSI198" s="672"/>
      <c r="HSJ198" s="672"/>
      <c r="HSK198" s="672"/>
      <c r="HSL198" s="672"/>
      <c r="HSM198" s="672"/>
      <c r="HSN198" s="672"/>
      <c r="HSO198" s="672"/>
      <c r="HSP198" s="672"/>
      <c r="HSQ198" s="672"/>
      <c r="HSR198" s="672"/>
      <c r="HSS198" s="672"/>
      <c r="HST198" s="672"/>
      <c r="HSU198" s="672"/>
      <c r="HSV198" s="672"/>
      <c r="HSW198" s="672"/>
      <c r="HSX198" s="672"/>
      <c r="HSY198" s="672"/>
      <c r="HSZ198" s="672"/>
      <c r="HTA198" s="672"/>
      <c r="HTB198" s="672"/>
      <c r="HTC198" s="672"/>
      <c r="HTD198" s="672"/>
      <c r="HTE198" s="672"/>
      <c r="HTF198" s="672"/>
      <c r="HTG198" s="672"/>
      <c r="HTH198" s="672"/>
      <c r="HTI198" s="672"/>
      <c r="HTJ198" s="672"/>
      <c r="HTK198" s="672"/>
      <c r="HTL198" s="672"/>
      <c r="HTM198" s="672"/>
      <c r="HTN198" s="672"/>
      <c r="HTO198" s="672"/>
      <c r="HTP198" s="672"/>
      <c r="HTQ198" s="672"/>
      <c r="HTR198" s="672"/>
      <c r="HTS198" s="672"/>
      <c r="HTT198" s="672"/>
      <c r="HTU198" s="672"/>
      <c r="HTV198" s="672"/>
      <c r="HTW198" s="672"/>
      <c r="HTX198" s="672"/>
      <c r="HTY198" s="672"/>
      <c r="HTZ198" s="672"/>
      <c r="HUA198" s="672"/>
      <c r="HUB198" s="672"/>
      <c r="HUC198" s="672"/>
      <c r="HUD198" s="672"/>
      <c r="HUE198" s="672"/>
      <c r="HUF198" s="672"/>
      <c r="HUG198" s="672"/>
      <c r="HUH198" s="672"/>
      <c r="HUI198" s="672"/>
      <c r="HUJ198" s="672"/>
      <c r="HUK198" s="672"/>
      <c r="HUL198" s="672"/>
      <c r="HUM198" s="672"/>
      <c r="HUN198" s="672"/>
      <c r="HUO198" s="672"/>
      <c r="HUP198" s="672"/>
      <c r="HUQ198" s="672"/>
      <c r="HUR198" s="672"/>
      <c r="HUS198" s="672"/>
      <c r="HUT198" s="672"/>
      <c r="HUU198" s="672"/>
      <c r="HUV198" s="672"/>
      <c r="HUW198" s="672"/>
      <c r="HUX198" s="672"/>
      <c r="HUY198" s="672"/>
      <c r="HUZ198" s="672"/>
      <c r="HVA198" s="672"/>
      <c r="HVB198" s="672"/>
      <c r="HVC198" s="672"/>
      <c r="HVD198" s="672"/>
      <c r="HVE198" s="672"/>
      <c r="HVF198" s="672"/>
      <c r="HVG198" s="672"/>
      <c r="HVH198" s="672"/>
      <c r="HVI198" s="672"/>
      <c r="HVJ198" s="672"/>
      <c r="HVK198" s="672"/>
      <c r="HVL198" s="672"/>
      <c r="HVM198" s="672"/>
      <c r="HVN198" s="672"/>
      <c r="HVO198" s="672"/>
      <c r="HVP198" s="672"/>
      <c r="HVQ198" s="672"/>
      <c r="HVR198" s="672"/>
      <c r="HVS198" s="672"/>
      <c r="HVT198" s="672"/>
      <c r="HVU198" s="672"/>
      <c r="HVV198" s="672"/>
      <c r="HVW198" s="672"/>
      <c r="HVX198" s="672"/>
      <c r="HVY198" s="672"/>
      <c r="HVZ198" s="672"/>
      <c r="HWA198" s="672"/>
      <c r="HWB198" s="672"/>
      <c r="HWC198" s="672"/>
      <c r="HWD198" s="672"/>
      <c r="HWE198" s="672"/>
      <c r="HWF198" s="672"/>
      <c r="HWG198" s="672"/>
      <c r="HWH198" s="672"/>
      <c r="HWI198" s="672"/>
      <c r="HWJ198" s="672"/>
      <c r="HWK198" s="672"/>
      <c r="HWL198" s="672"/>
      <c r="HWM198" s="672"/>
      <c r="HWN198" s="672"/>
      <c r="HWO198" s="672"/>
      <c r="HWP198" s="672"/>
      <c r="HWQ198" s="672"/>
      <c r="HWR198" s="672"/>
      <c r="HWS198" s="672"/>
      <c r="HWT198" s="672"/>
      <c r="HWU198" s="672"/>
      <c r="HWV198" s="672"/>
      <c r="HWW198" s="672"/>
      <c r="HWX198" s="672"/>
      <c r="HWY198" s="672"/>
      <c r="HWZ198" s="672"/>
      <c r="HXA198" s="672"/>
      <c r="HXB198" s="672"/>
      <c r="HXC198" s="672"/>
      <c r="HXD198" s="672"/>
      <c r="HXE198" s="672"/>
      <c r="HXF198" s="672"/>
      <c r="HXG198" s="672"/>
      <c r="HXH198" s="672"/>
      <c r="HXI198" s="672"/>
      <c r="HXJ198" s="672"/>
      <c r="HXK198" s="672"/>
      <c r="HXL198" s="672"/>
      <c r="HXM198" s="672"/>
      <c r="HXN198" s="672"/>
      <c r="HXO198" s="672"/>
      <c r="HXP198" s="672"/>
      <c r="HXQ198" s="672"/>
      <c r="HXR198" s="672"/>
      <c r="HXS198" s="672"/>
      <c r="HXT198" s="672"/>
      <c r="HXU198" s="672"/>
      <c r="HXV198" s="672"/>
      <c r="HXW198" s="672"/>
      <c r="HXX198" s="672"/>
      <c r="HXY198" s="672"/>
      <c r="HXZ198" s="672"/>
      <c r="HYA198" s="672"/>
      <c r="HYB198" s="672"/>
      <c r="HYC198" s="672"/>
      <c r="HYD198" s="672"/>
      <c r="HYE198" s="672"/>
      <c r="HYF198" s="672"/>
      <c r="HYG198" s="672"/>
      <c r="HYH198" s="672"/>
      <c r="HYI198" s="672"/>
      <c r="HYJ198" s="672"/>
      <c r="HYK198" s="672"/>
      <c r="HYL198" s="672"/>
      <c r="HYM198" s="672"/>
      <c r="HYN198" s="672"/>
      <c r="HYO198" s="672"/>
      <c r="HYP198" s="672"/>
      <c r="HYQ198" s="672"/>
      <c r="HYR198" s="672"/>
      <c r="HYS198" s="672"/>
      <c r="HYT198" s="672"/>
      <c r="HYU198" s="672"/>
      <c r="HYV198" s="672"/>
      <c r="HYW198" s="672"/>
      <c r="HYX198" s="672"/>
      <c r="HYY198" s="672"/>
      <c r="HYZ198" s="672"/>
      <c r="HZA198" s="672"/>
      <c r="HZB198" s="672"/>
      <c r="HZC198" s="672"/>
      <c r="HZD198" s="672"/>
      <c r="HZE198" s="672"/>
      <c r="HZF198" s="672"/>
      <c r="HZG198" s="672"/>
      <c r="HZH198" s="672"/>
      <c r="HZI198" s="672"/>
      <c r="HZJ198" s="672"/>
      <c r="HZK198" s="672"/>
      <c r="HZL198" s="672"/>
      <c r="HZM198" s="672"/>
      <c r="HZN198" s="672"/>
      <c r="HZO198" s="672"/>
      <c r="HZP198" s="672"/>
      <c r="HZQ198" s="672"/>
      <c r="HZR198" s="672"/>
      <c r="HZS198" s="672"/>
      <c r="HZT198" s="672"/>
      <c r="HZU198" s="672"/>
      <c r="HZV198" s="672"/>
      <c r="HZW198" s="672"/>
      <c r="HZX198" s="672"/>
      <c r="HZY198" s="672"/>
      <c r="HZZ198" s="672"/>
      <c r="IAA198" s="672"/>
      <c r="IAB198" s="672"/>
      <c r="IAC198" s="672"/>
      <c r="IAD198" s="672"/>
      <c r="IAE198" s="672"/>
      <c r="IAF198" s="672"/>
      <c r="IAG198" s="672"/>
      <c r="IAH198" s="672"/>
      <c r="IAI198" s="672"/>
      <c r="IAJ198" s="672"/>
      <c r="IAK198" s="672"/>
      <c r="IAL198" s="672"/>
      <c r="IAM198" s="672"/>
      <c r="IAN198" s="672"/>
      <c r="IAO198" s="672"/>
      <c r="IAP198" s="672"/>
      <c r="IAQ198" s="672"/>
      <c r="IAR198" s="672"/>
      <c r="IAS198" s="672"/>
      <c r="IAT198" s="672"/>
      <c r="IAU198" s="672"/>
      <c r="IAV198" s="672"/>
      <c r="IAW198" s="672"/>
      <c r="IAX198" s="672"/>
      <c r="IAY198" s="672"/>
      <c r="IAZ198" s="672"/>
      <c r="IBA198" s="672"/>
      <c r="IBB198" s="672"/>
      <c r="IBC198" s="672"/>
      <c r="IBD198" s="672"/>
      <c r="IBE198" s="672"/>
      <c r="IBF198" s="672"/>
      <c r="IBG198" s="672"/>
      <c r="IBH198" s="672"/>
      <c r="IBI198" s="672"/>
      <c r="IBJ198" s="672"/>
      <c r="IBK198" s="672"/>
      <c r="IBL198" s="672"/>
      <c r="IBM198" s="672"/>
      <c r="IBN198" s="672"/>
      <c r="IBO198" s="672"/>
      <c r="IBP198" s="672"/>
      <c r="IBQ198" s="672"/>
      <c r="IBR198" s="672"/>
      <c r="IBS198" s="672"/>
      <c r="IBT198" s="672"/>
      <c r="IBU198" s="672"/>
      <c r="IBV198" s="672"/>
      <c r="IBW198" s="672"/>
      <c r="IBX198" s="672"/>
      <c r="IBY198" s="672"/>
      <c r="IBZ198" s="672"/>
      <c r="ICA198" s="672"/>
      <c r="ICB198" s="672"/>
      <c r="ICC198" s="672"/>
      <c r="ICD198" s="672"/>
      <c r="ICE198" s="672"/>
      <c r="ICF198" s="672"/>
      <c r="ICG198" s="672"/>
      <c r="ICH198" s="672"/>
      <c r="ICI198" s="672"/>
      <c r="ICJ198" s="672"/>
      <c r="ICK198" s="672"/>
      <c r="ICL198" s="672"/>
      <c r="ICM198" s="672"/>
      <c r="ICN198" s="672"/>
      <c r="ICO198" s="672"/>
      <c r="ICP198" s="672"/>
      <c r="ICQ198" s="672"/>
      <c r="ICR198" s="672"/>
      <c r="ICS198" s="672"/>
      <c r="ICT198" s="672"/>
      <c r="ICU198" s="672"/>
      <c r="ICV198" s="672"/>
      <c r="ICW198" s="672"/>
      <c r="ICX198" s="672"/>
      <c r="ICY198" s="672"/>
      <c r="ICZ198" s="672"/>
      <c r="IDA198" s="672"/>
      <c r="IDB198" s="672"/>
      <c r="IDC198" s="672"/>
      <c r="IDD198" s="672"/>
      <c r="IDE198" s="672"/>
      <c r="IDF198" s="672"/>
      <c r="IDG198" s="672"/>
      <c r="IDH198" s="672"/>
      <c r="IDI198" s="672"/>
      <c r="IDJ198" s="672"/>
      <c r="IDK198" s="672"/>
      <c r="IDL198" s="672"/>
      <c r="IDM198" s="672"/>
      <c r="IDN198" s="672"/>
      <c r="IDO198" s="672"/>
      <c r="IDP198" s="672"/>
      <c r="IDQ198" s="672"/>
      <c r="IDR198" s="672"/>
      <c r="IDS198" s="672"/>
      <c r="IDT198" s="672"/>
      <c r="IDU198" s="672"/>
      <c r="IDV198" s="672"/>
      <c r="IDW198" s="672"/>
      <c r="IDX198" s="672"/>
      <c r="IDY198" s="672"/>
      <c r="IDZ198" s="672"/>
      <c r="IEA198" s="672"/>
      <c r="IEB198" s="672"/>
      <c r="IEC198" s="672"/>
      <c r="IED198" s="672"/>
      <c r="IEE198" s="672"/>
      <c r="IEF198" s="672"/>
      <c r="IEG198" s="672"/>
      <c r="IEH198" s="672"/>
      <c r="IEI198" s="672"/>
      <c r="IEJ198" s="672"/>
      <c r="IEK198" s="672"/>
      <c r="IEL198" s="672"/>
      <c r="IEM198" s="672"/>
      <c r="IEN198" s="672"/>
      <c r="IEO198" s="672"/>
      <c r="IEP198" s="672"/>
      <c r="IEQ198" s="672"/>
      <c r="IER198" s="672"/>
      <c r="IES198" s="672"/>
      <c r="IET198" s="672"/>
      <c r="IEU198" s="672"/>
      <c r="IEV198" s="672"/>
      <c r="IEW198" s="672"/>
      <c r="IEX198" s="672"/>
      <c r="IEY198" s="672"/>
      <c r="IEZ198" s="672"/>
      <c r="IFA198" s="672"/>
      <c r="IFB198" s="672"/>
      <c r="IFC198" s="672"/>
      <c r="IFD198" s="672"/>
      <c r="IFE198" s="672"/>
      <c r="IFF198" s="672"/>
      <c r="IFG198" s="672"/>
      <c r="IFH198" s="672"/>
      <c r="IFI198" s="672"/>
      <c r="IFJ198" s="672"/>
      <c r="IFK198" s="672"/>
      <c r="IFL198" s="672"/>
      <c r="IFM198" s="672"/>
      <c r="IFN198" s="672"/>
      <c r="IFO198" s="672"/>
      <c r="IFP198" s="672"/>
      <c r="IFQ198" s="672"/>
      <c r="IFR198" s="672"/>
      <c r="IFS198" s="672"/>
      <c r="IFT198" s="672"/>
      <c r="IFU198" s="672"/>
      <c r="IFV198" s="672"/>
      <c r="IFW198" s="672"/>
      <c r="IFX198" s="672"/>
      <c r="IFY198" s="672"/>
      <c r="IFZ198" s="672"/>
      <c r="IGA198" s="672"/>
      <c r="IGB198" s="672"/>
      <c r="IGC198" s="672"/>
      <c r="IGD198" s="672"/>
      <c r="IGE198" s="672"/>
      <c r="IGF198" s="672"/>
      <c r="IGG198" s="672"/>
      <c r="IGH198" s="672"/>
      <c r="IGI198" s="672"/>
      <c r="IGJ198" s="672"/>
      <c r="IGK198" s="672"/>
      <c r="IGL198" s="672"/>
      <c r="IGM198" s="672"/>
      <c r="IGN198" s="672"/>
      <c r="IGO198" s="672"/>
      <c r="IGP198" s="672"/>
      <c r="IGQ198" s="672"/>
      <c r="IGR198" s="672"/>
      <c r="IGS198" s="672"/>
      <c r="IGT198" s="672"/>
      <c r="IGU198" s="672"/>
      <c r="IGV198" s="672"/>
      <c r="IGW198" s="672"/>
      <c r="IGX198" s="672"/>
      <c r="IGY198" s="672"/>
      <c r="IGZ198" s="672"/>
      <c r="IHA198" s="672"/>
      <c r="IHB198" s="672"/>
      <c r="IHC198" s="672"/>
      <c r="IHD198" s="672"/>
      <c r="IHE198" s="672"/>
      <c r="IHF198" s="672"/>
      <c r="IHG198" s="672"/>
      <c r="IHH198" s="672"/>
      <c r="IHI198" s="672"/>
      <c r="IHJ198" s="672"/>
      <c r="IHK198" s="672"/>
      <c r="IHL198" s="672"/>
      <c r="IHM198" s="672"/>
      <c r="IHN198" s="672"/>
      <c r="IHO198" s="672"/>
      <c r="IHP198" s="672"/>
      <c r="IHQ198" s="672"/>
      <c r="IHR198" s="672"/>
      <c r="IHS198" s="672"/>
      <c r="IHT198" s="672"/>
      <c r="IHU198" s="672"/>
      <c r="IHV198" s="672"/>
      <c r="IHW198" s="672"/>
      <c r="IHX198" s="672"/>
      <c r="IHY198" s="672"/>
      <c r="IHZ198" s="672"/>
      <c r="IIA198" s="672"/>
      <c r="IIB198" s="672"/>
      <c r="IIC198" s="672"/>
      <c r="IID198" s="672"/>
      <c r="IIE198" s="672"/>
      <c r="IIF198" s="672"/>
      <c r="IIG198" s="672"/>
      <c r="IIH198" s="672"/>
      <c r="III198" s="672"/>
      <c r="IIJ198" s="672"/>
      <c r="IIK198" s="672"/>
      <c r="IIL198" s="672"/>
      <c r="IIM198" s="672"/>
      <c r="IIN198" s="672"/>
      <c r="IIO198" s="672"/>
      <c r="IIP198" s="672"/>
      <c r="IIQ198" s="672"/>
      <c r="IIR198" s="672"/>
      <c r="IIS198" s="672"/>
      <c r="IIT198" s="672"/>
      <c r="IIU198" s="672"/>
      <c r="IIV198" s="672"/>
      <c r="IIW198" s="672"/>
      <c r="IIX198" s="672"/>
      <c r="IIY198" s="672"/>
      <c r="IIZ198" s="672"/>
      <c r="IJA198" s="672"/>
      <c r="IJB198" s="672"/>
      <c r="IJC198" s="672"/>
      <c r="IJD198" s="672"/>
      <c r="IJE198" s="672"/>
      <c r="IJF198" s="672"/>
      <c r="IJG198" s="672"/>
      <c r="IJH198" s="672"/>
      <c r="IJI198" s="672"/>
      <c r="IJJ198" s="672"/>
      <c r="IJK198" s="672"/>
      <c r="IJL198" s="672"/>
      <c r="IJM198" s="672"/>
      <c r="IJN198" s="672"/>
      <c r="IJO198" s="672"/>
      <c r="IJP198" s="672"/>
      <c r="IJQ198" s="672"/>
      <c r="IJR198" s="672"/>
      <c r="IJS198" s="672"/>
      <c r="IJT198" s="672"/>
      <c r="IJU198" s="672"/>
      <c r="IJV198" s="672"/>
      <c r="IJW198" s="672"/>
      <c r="IJX198" s="672"/>
      <c r="IJY198" s="672"/>
      <c r="IJZ198" s="672"/>
      <c r="IKA198" s="672"/>
      <c r="IKB198" s="672"/>
      <c r="IKC198" s="672"/>
      <c r="IKD198" s="672"/>
      <c r="IKE198" s="672"/>
      <c r="IKF198" s="672"/>
      <c r="IKG198" s="672"/>
      <c r="IKH198" s="672"/>
      <c r="IKI198" s="672"/>
      <c r="IKJ198" s="672"/>
      <c r="IKK198" s="672"/>
      <c r="IKL198" s="672"/>
      <c r="IKM198" s="672"/>
      <c r="IKN198" s="672"/>
      <c r="IKO198" s="672"/>
      <c r="IKP198" s="672"/>
      <c r="IKQ198" s="672"/>
      <c r="IKR198" s="672"/>
      <c r="IKS198" s="672"/>
      <c r="IKT198" s="672"/>
      <c r="IKU198" s="672"/>
      <c r="IKV198" s="672"/>
      <c r="IKW198" s="672"/>
      <c r="IKX198" s="672"/>
      <c r="IKY198" s="672"/>
      <c r="IKZ198" s="672"/>
      <c r="ILA198" s="672"/>
      <c r="ILB198" s="672"/>
      <c r="ILC198" s="672"/>
      <c r="ILD198" s="672"/>
      <c r="ILE198" s="672"/>
      <c r="ILF198" s="672"/>
      <c r="ILG198" s="672"/>
      <c r="ILH198" s="672"/>
      <c r="ILI198" s="672"/>
      <c r="ILJ198" s="672"/>
      <c r="ILK198" s="672"/>
      <c r="ILL198" s="672"/>
      <c r="ILM198" s="672"/>
      <c r="ILN198" s="672"/>
      <c r="ILO198" s="672"/>
      <c r="ILP198" s="672"/>
      <c r="ILQ198" s="672"/>
      <c r="ILR198" s="672"/>
      <c r="ILS198" s="672"/>
      <c r="ILT198" s="672"/>
      <c r="ILU198" s="672"/>
      <c r="ILV198" s="672"/>
      <c r="ILW198" s="672"/>
      <c r="ILX198" s="672"/>
      <c r="ILY198" s="672"/>
      <c r="ILZ198" s="672"/>
      <c r="IMA198" s="672"/>
      <c r="IMB198" s="672"/>
      <c r="IMC198" s="672"/>
      <c r="IMD198" s="672"/>
      <c r="IME198" s="672"/>
      <c r="IMF198" s="672"/>
      <c r="IMG198" s="672"/>
      <c r="IMH198" s="672"/>
      <c r="IMI198" s="672"/>
      <c r="IMJ198" s="672"/>
      <c r="IMK198" s="672"/>
      <c r="IML198" s="672"/>
      <c r="IMM198" s="672"/>
      <c r="IMN198" s="672"/>
      <c r="IMO198" s="672"/>
      <c r="IMP198" s="672"/>
      <c r="IMQ198" s="672"/>
      <c r="IMR198" s="672"/>
      <c r="IMS198" s="672"/>
      <c r="IMT198" s="672"/>
      <c r="IMU198" s="672"/>
      <c r="IMV198" s="672"/>
      <c r="IMW198" s="672"/>
      <c r="IMX198" s="672"/>
      <c r="IMY198" s="672"/>
      <c r="IMZ198" s="672"/>
      <c r="INA198" s="672"/>
      <c r="INB198" s="672"/>
      <c r="INC198" s="672"/>
      <c r="IND198" s="672"/>
      <c r="INE198" s="672"/>
      <c r="INF198" s="672"/>
      <c r="ING198" s="672"/>
      <c r="INH198" s="672"/>
      <c r="INI198" s="672"/>
      <c r="INJ198" s="672"/>
      <c r="INK198" s="672"/>
      <c r="INL198" s="672"/>
      <c r="INM198" s="672"/>
      <c r="INN198" s="672"/>
      <c r="INO198" s="672"/>
      <c r="INP198" s="672"/>
      <c r="INQ198" s="672"/>
      <c r="INR198" s="672"/>
      <c r="INS198" s="672"/>
      <c r="INT198" s="672"/>
      <c r="INU198" s="672"/>
      <c r="INV198" s="672"/>
      <c r="INW198" s="672"/>
      <c r="INX198" s="672"/>
      <c r="INY198" s="672"/>
      <c r="INZ198" s="672"/>
      <c r="IOA198" s="672"/>
      <c r="IOB198" s="672"/>
      <c r="IOC198" s="672"/>
      <c r="IOD198" s="672"/>
      <c r="IOE198" s="672"/>
      <c r="IOF198" s="672"/>
      <c r="IOG198" s="672"/>
      <c r="IOH198" s="672"/>
      <c r="IOI198" s="672"/>
      <c r="IOJ198" s="672"/>
      <c r="IOK198" s="672"/>
      <c r="IOL198" s="672"/>
      <c r="IOM198" s="672"/>
      <c r="ION198" s="672"/>
      <c r="IOO198" s="672"/>
      <c r="IOP198" s="672"/>
      <c r="IOQ198" s="672"/>
      <c r="IOR198" s="672"/>
      <c r="IOS198" s="672"/>
      <c r="IOT198" s="672"/>
      <c r="IOU198" s="672"/>
      <c r="IOV198" s="672"/>
      <c r="IOW198" s="672"/>
      <c r="IOX198" s="672"/>
      <c r="IOY198" s="672"/>
      <c r="IOZ198" s="672"/>
      <c r="IPA198" s="672"/>
      <c r="IPB198" s="672"/>
      <c r="IPC198" s="672"/>
      <c r="IPD198" s="672"/>
      <c r="IPE198" s="672"/>
      <c r="IPF198" s="672"/>
      <c r="IPG198" s="672"/>
      <c r="IPH198" s="672"/>
      <c r="IPI198" s="672"/>
      <c r="IPJ198" s="672"/>
      <c r="IPK198" s="672"/>
      <c r="IPL198" s="672"/>
      <c r="IPM198" s="672"/>
      <c r="IPN198" s="672"/>
      <c r="IPO198" s="672"/>
      <c r="IPP198" s="672"/>
      <c r="IPQ198" s="672"/>
      <c r="IPR198" s="672"/>
      <c r="IPS198" s="672"/>
      <c r="IPT198" s="672"/>
      <c r="IPU198" s="672"/>
      <c r="IPV198" s="672"/>
      <c r="IPW198" s="672"/>
      <c r="IPX198" s="672"/>
      <c r="IPY198" s="672"/>
      <c r="IPZ198" s="672"/>
      <c r="IQA198" s="672"/>
      <c r="IQB198" s="672"/>
      <c r="IQC198" s="672"/>
      <c r="IQD198" s="672"/>
      <c r="IQE198" s="672"/>
      <c r="IQF198" s="672"/>
      <c r="IQG198" s="672"/>
      <c r="IQH198" s="672"/>
      <c r="IQI198" s="672"/>
      <c r="IQJ198" s="672"/>
      <c r="IQK198" s="672"/>
      <c r="IQL198" s="672"/>
      <c r="IQM198" s="672"/>
      <c r="IQN198" s="672"/>
      <c r="IQO198" s="672"/>
      <c r="IQP198" s="672"/>
      <c r="IQQ198" s="672"/>
      <c r="IQR198" s="672"/>
      <c r="IQS198" s="672"/>
      <c r="IQT198" s="672"/>
      <c r="IQU198" s="672"/>
      <c r="IQV198" s="672"/>
      <c r="IQW198" s="672"/>
      <c r="IQX198" s="672"/>
      <c r="IQY198" s="672"/>
      <c r="IQZ198" s="672"/>
      <c r="IRA198" s="672"/>
      <c r="IRB198" s="672"/>
      <c r="IRC198" s="672"/>
      <c r="IRD198" s="672"/>
      <c r="IRE198" s="672"/>
      <c r="IRF198" s="672"/>
      <c r="IRG198" s="672"/>
      <c r="IRH198" s="672"/>
      <c r="IRI198" s="672"/>
      <c r="IRJ198" s="672"/>
      <c r="IRK198" s="672"/>
      <c r="IRL198" s="672"/>
      <c r="IRM198" s="672"/>
      <c r="IRN198" s="672"/>
      <c r="IRO198" s="672"/>
      <c r="IRP198" s="672"/>
      <c r="IRQ198" s="672"/>
      <c r="IRR198" s="672"/>
      <c r="IRS198" s="672"/>
      <c r="IRT198" s="672"/>
      <c r="IRU198" s="672"/>
      <c r="IRV198" s="672"/>
      <c r="IRW198" s="672"/>
      <c r="IRX198" s="672"/>
      <c r="IRY198" s="672"/>
      <c r="IRZ198" s="672"/>
      <c r="ISA198" s="672"/>
      <c r="ISB198" s="672"/>
      <c r="ISC198" s="672"/>
      <c r="ISD198" s="672"/>
      <c r="ISE198" s="672"/>
      <c r="ISF198" s="672"/>
      <c r="ISG198" s="672"/>
      <c r="ISH198" s="672"/>
      <c r="ISI198" s="672"/>
      <c r="ISJ198" s="672"/>
      <c r="ISK198" s="672"/>
      <c r="ISL198" s="672"/>
      <c r="ISM198" s="672"/>
      <c r="ISN198" s="672"/>
      <c r="ISO198" s="672"/>
      <c r="ISP198" s="672"/>
      <c r="ISQ198" s="672"/>
      <c r="ISR198" s="672"/>
      <c r="ISS198" s="672"/>
      <c r="IST198" s="672"/>
      <c r="ISU198" s="672"/>
      <c r="ISV198" s="672"/>
      <c r="ISW198" s="672"/>
      <c r="ISX198" s="672"/>
      <c r="ISY198" s="672"/>
      <c r="ISZ198" s="672"/>
      <c r="ITA198" s="672"/>
      <c r="ITB198" s="672"/>
      <c r="ITC198" s="672"/>
      <c r="ITD198" s="672"/>
      <c r="ITE198" s="672"/>
      <c r="ITF198" s="672"/>
      <c r="ITG198" s="672"/>
      <c r="ITH198" s="672"/>
      <c r="ITI198" s="672"/>
      <c r="ITJ198" s="672"/>
      <c r="ITK198" s="672"/>
      <c r="ITL198" s="672"/>
      <c r="ITM198" s="672"/>
      <c r="ITN198" s="672"/>
      <c r="ITO198" s="672"/>
      <c r="ITP198" s="672"/>
      <c r="ITQ198" s="672"/>
      <c r="ITR198" s="672"/>
      <c r="ITS198" s="672"/>
      <c r="ITT198" s="672"/>
      <c r="ITU198" s="672"/>
      <c r="ITV198" s="672"/>
      <c r="ITW198" s="672"/>
      <c r="ITX198" s="672"/>
      <c r="ITY198" s="672"/>
      <c r="ITZ198" s="672"/>
      <c r="IUA198" s="672"/>
      <c r="IUB198" s="672"/>
      <c r="IUC198" s="672"/>
      <c r="IUD198" s="672"/>
      <c r="IUE198" s="672"/>
      <c r="IUF198" s="672"/>
      <c r="IUG198" s="672"/>
      <c r="IUH198" s="672"/>
      <c r="IUI198" s="672"/>
      <c r="IUJ198" s="672"/>
      <c r="IUK198" s="672"/>
      <c r="IUL198" s="672"/>
      <c r="IUM198" s="672"/>
      <c r="IUN198" s="672"/>
      <c r="IUO198" s="672"/>
      <c r="IUP198" s="672"/>
      <c r="IUQ198" s="672"/>
      <c r="IUR198" s="672"/>
      <c r="IUS198" s="672"/>
      <c r="IUT198" s="672"/>
      <c r="IUU198" s="672"/>
      <c r="IUV198" s="672"/>
      <c r="IUW198" s="672"/>
      <c r="IUX198" s="672"/>
      <c r="IUY198" s="672"/>
      <c r="IUZ198" s="672"/>
      <c r="IVA198" s="672"/>
      <c r="IVB198" s="672"/>
      <c r="IVC198" s="672"/>
      <c r="IVD198" s="672"/>
      <c r="IVE198" s="672"/>
      <c r="IVF198" s="672"/>
      <c r="IVG198" s="672"/>
      <c r="IVH198" s="672"/>
      <c r="IVI198" s="672"/>
      <c r="IVJ198" s="672"/>
      <c r="IVK198" s="672"/>
      <c r="IVL198" s="672"/>
      <c r="IVM198" s="672"/>
      <c r="IVN198" s="672"/>
      <c r="IVO198" s="672"/>
      <c r="IVP198" s="672"/>
      <c r="IVQ198" s="672"/>
      <c r="IVR198" s="672"/>
      <c r="IVS198" s="672"/>
      <c r="IVT198" s="672"/>
      <c r="IVU198" s="672"/>
      <c r="IVV198" s="672"/>
      <c r="IVW198" s="672"/>
      <c r="IVX198" s="672"/>
      <c r="IVY198" s="672"/>
      <c r="IVZ198" s="672"/>
      <c r="IWA198" s="672"/>
      <c r="IWB198" s="672"/>
      <c r="IWC198" s="672"/>
      <c r="IWD198" s="672"/>
      <c r="IWE198" s="672"/>
      <c r="IWF198" s="672"/>
      <c r="IWG198" s="672"/>
      <c r="IWH198" s="672"/>
      <c r="IWI198" s="672"/>
      <c r="IWJ198" s="672"/>
      <c r="IWK198" s="672"/>
      <c r="IWL198" s="672"/>
      <c r="IWM198" s="672"/>
      <c r="IWN198" s="672"/>
      <c r="IWO198" s="672"/>
      <c r="IWP198" s="672"/>
      <c r="IWQ198" s="672"/>
      <c r="IWR198" s="672"/>
      <c r="IWS198" s="672"/>
      <c r="IWT198" s="672"/>
      <c r="IWU198" s="672"/>
      <c r="IWV198" s="672"/>
      <c r="IWW198" s="672"/>
      <c r="IWX198" s="672"/>
      <c r="IWY198" s="672"/>
      <c r="IWZ198" s="672"/>
      <c r="IXA198" s="672"/>
      <c r="IXB198" s="672"/>
      <c r="IXC198" s="672"/>
      <c r="IXD198" s="672"/>
      <c r="IXE198" s="672"/>
      <c r="IXF198" s="672"/>
      <c r="IXG198" s="672"/>
      <c r="IXH198" s="672"/>
      <c r="IXI198" s="672"/>
      <c r="IXJ198" s="672"/>
      <c r="IXK198" s="672"/>
      <c r="IXL198" s="672"/>
      <c r="IXM198" s="672"/>
      <c r="IXN198" s="672"/>
      <c r="IXO198" s="672"/>
      <c r="IXP198" s="672"/>
      <c r="IXQ198" s="672"/>
      <c r="IXR198" s="672"/>
      <c r="IXS198" s="672"/>
      <c r="IXT198" s="672"/>
      <c r="IXU198" s="672"/>
      <c r="IXV198" s="672"/>
      <c r="IXW198" s="672"/>
      <c r="IXX198" s="672"/>
      <c r="IXY198" s="672"/>
      <c r="IXZ198" s="672"/>
      <c r="IYA198" s="672"/>
      <c r="IYB198" s="672"/>
      <c r="IYC198" s="672"/>
      <c r="IYD198" s="672"/>
      <c r="IYE198" s="672"/>
      <c r="IYF198" s="672"/>
      <c r="IYG198" s="672"/>
      <c r="IYH198" s="672"/>
      <c r="IYI198" s="672"/>
      <c r="IYJ198" s="672"/>
      <c r="IYK198" s="672"/>
      <c r="IYL198" s="672"/>
      <c r="IYM198" s="672"/>
      <c r="IYN198" s="672"/>
      <c r="IYO198" s="672"/>
      <c r="IYP198" s="672"/>
      <c r="IYQ198" s="672"/>
      <c r="IYR198" s="672"/>
      <c r="IYS198" s="672"/>
      <c r="IYT198" s="672"/>
      <c r="IYU198" s="672"/>
      <c r="IYV198" s="672"/>
      <c r="IYW198" s="672"/>
      <c r="IYX198" s="672"/>
      <c r="IYY198" s="672"/>
      <c r="IYZ198" s="672"/>
      <c r="IZA198" s="672"/>
      <c r="IZB198" s="672"/>
      <c r="IZC198" s="672"/>
      <c r="IZD198" s="672"/>
      <c r="IZE198" s="672"/>
      <c r="IZF198" s="672"/>
      <c r="IZG198" s="672"/>
      <c r="IZH198" s="672"/>
      <c r="IZI198" s="672"/>
      <c r="IZJ198" s="672"/>
      <c r="IZK198" s="672"/>
      <c r="IZL198" s="672"/>
      <c r="IZM198" s="672"/>
      <c r="IZN198" s="672"/>
      <c r="IZO198" s="672"/>
      <c r="IZP198" s="672"/>
      <c r="IZQ198" s="672"/>
      <c r="IZR198" s="672"/>
      <c r="IZS198" s="672"/>
      <c r="IZT198" s="672"/>
      <c r="IZU198" s="672"/>
      <c r="IZV198" s="672"/>
      <c r="IZW198" s="672"/>
      <c r="IZX198" s="672"/>
      <c r="IZY198" s="672"/>
      <c r="IZZ198" s="672"/>
      <c r="JAA198" s="672"/>
      <c r="JAB198" s="672"/>
      <c r="JAC198" s="672"/>
      <c r="JAD198" s="672"/>
      <c r="JAE198" s="672"/>
      <c r="JAF198" s="672"/>
      <c r="JAG198" s="672"/>
      <c r="JAH198" s="672"/>
      <c r="JAI198" s="672"/>
      <c r="JAJ198" s="672"/>
      <c r="JAK198" s="672"/>
      <c r="JAL198" s="672"/>
      <c r="JAM198" s="672"/>
      <c r="JAN198" s="672"/>
      <c r="JAO198" s="672"/>
      <c r="JAP198" s="672"/>
      <c r="JAQ198" s="672"/>
      <c r="JAR198" s="672"/>
      <c r="JAS198" s="672"/>
      <c r="JAT198" s="672"/>
      <c r="JAU198" s="672"/>
      <c r="JAV198" s="672"/>
      <c r="JAW198" s="672"/>
      <c r="JAX198" s="672"/>
      <c r="JAY198" s="672"/>
      <c r="JAZ198" s="672"/>
      <c r="JBA198" s="672"/>
      <c r="JBB198" s="672"/>
      <c r="JBC198" s="672"/>
      <c r="JBD198" s="672"/>
      <c r="JBE198" s="672"/>
      <c r="JBF198" s="672"/>
      <c r="JBG198" s="672"/>
      <c r="JBH198" s="672"/>
      <c r="JBI198" s="672"/>
      <c r="JBJ198" s="672"/>
      <c r="JBK198" s="672"/>
      <c r="JBL198" s="672"/>
      <c r="JBM198" s="672"/>
      <c r="JBN198" s="672"/>
      <c r="JBO198" s="672"/>
      <c r="JBP198" s="672"/>
      <c r="JBQ198" s="672"/>
      <c r="JBR198" s="672"/>
      <c r="JBS198" s="672"/>
      <c r="JBT198" s="672"/>
      <c r="JBU198" s="672"/>
      <c r="JBV198" s="672"/>
      <c r="JBW198" s="672"/>
      <c r="JBX198" s="672"/>
      <c r="JBY198" s="672"/>
      <c r="JBZ198" s="672"/>
      <c r="JCA198" s="672"/>
      <c r="JCB198" s="672"/>
      <c r="JCC198" s="672"/>
      <c r="JCD198" s="672"/>
      <c r="JCE198" s="672"/>
      <c r="JCF198" s="672"/>
      <c r="JCG198" s="672"/>
      <c r="JCH198" s="672"/>
      <c r="JCI198" s="672"/>
      <c r="JCJ198" s="672"/>
      <c r="JCK198" s="672"/>
      <c r="JCL198" s="672"/>
      <c r="JCM198" s="672"/>
      <c r="JCN198" s="672"/>
      <c r="JCO198" s="672"/>
      <c r="JCP198" s="672"/>
      <c r="JCQ198" s="672"/>
      <c r="JCR198" s="672"/>
      <c r="JCS198" s="672"/>
      <c r="JCT198" s="672"/>
      <c r="JCU198" s="672"/>
      <c r="JCV198" s="672"/>
      <c r="JCW198" s="672"/>
      <c r="JCX198" s="672"/>
      <c r="JCY198" s="672"/>
      <c r="JCZ198" s="672"/>
      <c r="JDA198" s="672"/>
      <c r="JDB198" s="672"/>
      <c r="JDC198" s="672"/>
      <c r="JDD198" s="672"/>
      <c r="JDE198" s="672"/>
      <c r="JDF198" s="672"/>
      <c r="JDG198" s="672"/>
      <c r="JDH198" s="672"/>
      <c r="JDI198" s="672"/>
      <c r="JDJ198" s="672"/>
      <c r="JDK198" s="672"/>
      <c r="JDL198" s="672"/>
      <c r="JDM198" s="672"/>
      <c r="JDN198" s="672"/>
      <c r="JDO198" s="672"/>
      <c r="JDP198" s="672"/>
      <c r="JDQ198" s="672"/>
      <c r="JDR198" s="672"/>
      <c r="JDS198" s="672"/>
      <c r="JDT198" s="672"/>
      <c r="JDU198" s="672"/>
      <c r="JDV198" s="672"/>
      <c r="JDW198" s="672"/>
      <c r="JDX198" s="672"/>
      <c r="JDY198" s="672"/>
      <c r="JDZ198" s="672"/>
      <c r="JEA198" s="672"/>
      <c r="JEB198" s="672"/>
      <c r="JEC198" s="672"/>
      <c r="JED198" s="672"/>
      <c r="JEE198" s="672"/>
      <c r="JEF198" s="672"/>
      <c r="JEG198" s="672"/>
      <c r="JEH198" s="672"/>
      <c r="JEI198" s="672"/>
      <c r="JEJ198" s="672"/>
      <c r="JEK198" s="672"/>
      <c r="JEL198" s="672"/>
      <c r="JEM198" s="672"/>
      <c r="JEN198" s="672"/>
      <c r="JEO198" s="672"/>
      <c r="JEP198" s="672"/>
      <c r="JEQ198" s="672"/>
      <c r="JER198" s="672"/>
      <c r="JES198" s="672"/>
      <c r="JET198" s="672"/>
      <c r="JEU198" s="672"/>
      <c r="JEV198" s="672"/>
      <c r="JEW198" s="672"/>
      <c r="JEX198" s="672"/>
      <c r="JEY198" s="672"/>
      <c r="JEZ198" s="672"/>
      <c r="JFA198" s="672"/>
      <c r="JFB198" s="672"/>
      <c r="JFC198" s="672"/>
      <c r="JFD198" s="672"/>
      <c r="JFE198" s="672"/>
      <c r="JFF198" s="672"/>
      <c r="JFG198" s="672"/>
      <c r="JFH198" s="672"/>
      <c r="JFI198" s="672"/>
      <c r="JFJ198" s="672"/>
      <c r="JFK198" s="672"/>
      <c r="JFL198" s="672"/>
      <c r="JFM198" s="672"/>
      <c r="JFN198" s="672"/>
      <c r="JFO198" s="672"/>
      <c r="JFP198" s="672"/>
      <c r="JFQ198" s="672"/>
      <c r="JFR198" s="672"/>
      <c r="JFS198" s="672"/>
      <c r="JFT198" s="672"/>
      <c r="JFU198" s="672"/>
      <c r="JFV198" s="672"/>
      <c r="JFW198" s="672"/>
      <c r="JFX198" s="672"/>
      <c r="JFY198" s="672"/>
      <c r="JFZ198" s="672"/>
      <c r="JGA198" s="672"/>
      <c r="JGB198" s="672"/>
      <c r="JGC198" s="672"/>
      <c r="JGD198" s="672"/>
      <c r="JGE198" s="672"/>
      <c r="JGF198" s="672"/>
      <c r="JGG198" s="672"/>
      <c r="JGH198" s="672"/>
      <c r="JGI198" s="672"/>
      <c r="JGJ198" s="672"/>
      <c r="JGK198" s="672"/>
      <c r="JGL198" s="672"/>
      <c r="JGM198" s="672"/>
      <c r="JGN198" s="672"/>
      <c r="JGO198" s="672"/>
      <c r="JGP198" s="672"/>
      <c r="JGQ198" s="672"/>
      <c r="JGR198" s="672"/>
      <c r="JGS198" s="672"/>
      <c r="JGT198" s="672"/>
      <c r="JGU198" s="672"/>
      <c r="JGV198" s="672"/>
      <c r="JGW198" s="672"/>
      <c r="JGX198" s="672"/>
      <c r="JGY198" s="672"/>
      <c r="JGZ198" s="672"/>
      <c r="JHA198" s="672"/>
      <c r="JHB198" s="672"/>
      <c r="JHC198" s="672"/>
      <c r="JHD198" s="672"/>
      <c r="JHE198" s="672"/>
      <c r="JHF198" s="672"/>
      <c r="JHG198" s="672"/>
      <c r="JHH198" s="672"/>
      <c r="JHI198" s="672"/>
      <c r="JHJ198" s="672"/>
      <c r="JHK198" s="672"/>
      <c r="JHL198" s="672"/>
      <c r="JHM198" s="672"/>
      <c r="JHN198" s="672"/>
      <c r="JHO198" s="672"/>
      <c r="JHP198" s="672"/>
      <c r="JHQ198" s="672"/>
      <c r="JHR198" s="672"/>
      <c r="JHS198" s="672"/>
      <c r="JHT198" s="672"/>
      <c r="JHU198" s="672"/>
      <c r="JHV198" s="672"/>
      <c r="JHW198" s="672"/>
      <c r="JHX198" s="672"/>
      <c r="JHY198" s="672"/>
      <c r="JHZ198" s="672"/>
      <c r="JIA198" s="672"/>
      <c r="JIB198" s="672"/>
      <c r="JIC198" s="672"/>
      <c r="JID198" s="672"/>
      <c r="JIE198" s="672"/>
      <c r="JIF198" s="672"/>
      <c r="JIG198" s="672"/>
      <c r="JIH198" s="672"/>
      <c r="JII198" s="672"/>
      <c r="JIJ198" s="672"/>
      <c r="JIK198" s="672"/>
      <c r="JIL198" s="672"/>
      <c r="JIM198" s="672"/>
      <c r="JIN198" s="672"/>
      <c r="JIO198" s="672"/>
      <c r="JIP198" s="672"/>
      <c r="JIQ198" s="672"/>
      <c r="JIR198" s="672"/>
      <c r="JIS198" s="672"/>
      <c r="JIT198" s="672"/>
      <c r="JIU198" s="672"/>
      <c r="JIV198" s="672"/>
      <c r="JIW198" s="672"/>
      <c r="JIX198" s="672"/>
      <c r="JIY198" s="672"/>
      <c r="JIZ198" s="672"/>
      <c r="JJA198" s="672"/>
      <c r="JJB198" s="672"/>
      <c r="JJC198" s="672"/>
      <c r="JJD198" s="672"/>
      <c r="JJE198" s="672"/>
      <c r="JJF198" s="672"/>
      <c r="JJG198" s="672"/>
      <c r="JJH198" s="672"/>
      <c r="JJI198" s="672"/>
      <c r="JJJ198" s="672"/>
      <c r="JJK198" s="672"/>
      <c r="JJL198" s="672"/>
      <c r="JJM198" s="672"/>
      <c r="JJN198" s="672"/>
      <c r="JJO198" s="672"/>
      <c r="JJP198" s="672"/>
      <c r="JJQ198" s="672"/>
      <c r="JJR198" s="672"/>
      <c r="JJS198" s="672"/>
      <c r="JJT198" s="672"/>
      <c r="JJU198" s="672"/>
      <c r="JJV198" s="672"/>
      <c r="JJW198" s="672"/>
      <c r="JJX198" s="672"/>
      <c r="JJY198" s="672"/>
      <c r="JJZ198" s="672"/>
      <c r="JKA198" s="672"/>
      <c r="JKB198" s="672"/>
      <c r="JKC198" s="672"/>
      <c r="JKD198" s="672"/>
      <c r="JKE198" s="672"/>
      <c r="JKF198" s="672"/>
      <c r="JKG198" s="672"/>
      <c r="JKH198" s="672"/>
      <c r="JKI198" s="672"/>
      <c r="JKJ198" s="672"/>
      <c r="JKK198" s="672"/>
      <c r="JKL198" s="672"/>
      <c r="JKM198" s="672"/>
      <c r="JKN198" s="672"/>
      <c r="JKO198" s="672"/>
      <c r="JKP198" s="672"/>
      <c r="JKQ198" s="672"/>
      <c r="JKR198" s="672"/>
      <c r="JKS198" s="672"/>
      <c r="JKT198" s="672"/>
      <c r="JKU198" s="672"/>
      <c r="JKV198" s="672"/>
      <c r="JKW198" s="672"/>
      <c r="JKX198" s="672"/>
      <c r="JKY198" s="672"/>
      <c r="JKZ198" s="672"/>
      <c r="JLA198" s="672"/>
      <c r="JLB198" s="672"/>
      <c r="JLC198" s="672"/>
      <c r="JLD198" s="672"/>
      <c r="JLE198" s="672"/>
      <c r="JLF198" s="672"/>
      <c r="JLG198" s="672"/>
      <c r="JLH198" s="672"/>
      <c r="JLI198" s="672"/>
      <c r="JLJ198" s="672"/>
      <c r="JLK198" s="672"/>
      <c r="JLL198" s="672"/>
      <c r="JLM198" s="672"/>
      <c r="JLN198" s="672"/>
      <c r="JLO198" s="672"/>
      <c r="JLP198" s="672"/>
      <c r="JLQ198" s="672"/>
      <c r="JLR198" s="672"/>
      <c r="JLS198" s="672"/>
      <c r="JLT198" s="672"/>
      <c r="JLU198" s="672"/>
      <c r="JLV198" s="672"/>
      <c r="JLW198" s="672"/>
      <c r="JLX198" s="672"/>
      <c r="JLY198" s="672"/>
      <c r="JLZ198" s="672"/>
      <c r="JMA198" s="672"/>
      <c r="JMB198" s="672"/>
      <c r="JMC198" s="672"/>
      <c r="JMD198" s="672"/>
      <c r="JME198" s="672"/>
      <c r="JMF198" s="672"/>
      <c r="JMG198" s="672"/>
      <c r="JMH198" s="672"/>
      <c r="JMI198" s="672"/>
      <c r="JMJ198" s="672"/>
      <c r="JMK198" s="672"/>
      <c r="JML198" s="672"/>
      <c r="JMM198" s="672"/>
      <c r="JMN198" s="672"/>
      <c r="JMO198" s="672"/>
      <c r="JMP198" s="672"/>
      <c r="JMQ198" s="672"/>
      <c r="JMR198" s="672"/>
      <c r="JMS198" s="672"/>
      <c r="JMT198" s="672"/>
      <c r="JMU198" s="672"/>
      <c r="JMV198" s="672"/>
      <c r="JMW198" s="672"/>
      <c r="JMX198" s="672"/>
      <c r="JMY198" s="672"/>
      <c r="JMZ198" s="672"/>
      <c r="JNA198" s="672"/>
      <c r="JNB198" s="672"/>
      <c r="JNC198" s="672"/>
      <c r="JND198" s="672"/>
      <c r="JNE198" s="672"/>
      <c r="JNF198" s="672"/>
      <c r="JNG198" s="672"/>
      <c r="JNH198" s="672"/>
      <c r="JNI198" s="672"/>
      <c r="JNJ198" s="672"/>
      <c r="JNK198" s="672"/>
      <c r="JNL198" s="672"/>
      <c r="JNM198" s="672"/>
      <c r="JNN198" s="672"/>
      <c r="JNO198" s="672"/>
      <c r="JNP198" s="672"/>
      <c r="JNQ198" s="672"/>
      <c r="JNR198" s="672"/>
      <c r="JNS198" s="672"/>
      <c r="JNT198" s="672"/>
      <c r="JNU198" s="672"/>
      <c r="JNV198" s="672"/>
      <c r="JNW198" s="672"/>
      <c r="JNX198" s="672"/>
      <c r="JNY198" s="672"/>
      <c r="JNZ198" s="672"/>
      <c r="JOA198" s="672"/>
      <c r="JOB198" s="672"/>
      <c r="JOC198" s="672"/>
      <c r="JOD198" s="672"/>
      <c r="JOE198" s="672"/>
      <c r="JOF198" s="672"/>
      <c r="JOG198" s="672"/>
      <c r="JOH198" s="672"/>
      <c r="JOI198" s="672"/>
      <c r="JOJ198" s="672"/>
      <c r="JOK198" s="672"/>
      <c r="JOL198" s="672"/>
      <c r="JOM198" s="672"/>
      <c r="JON198" s="672"/>
      <c r="JOO198" s="672"/>
      <c r="JOP198" s="672"/>
      <c r="JOQ198" s="672"/>
      <c r="JOR198" s="672"/>
      <c r="JOS198" s="672"/>
      <c r="JOT198" s="672"/>
      <c r="JOU198" s="672"/>
      <c r="JOV198" s="672"/>
      <c r="JOW198" s="672"/>
      <c r="JOX198" s="672"/>
      <c r="JOY198" s="672"/>
      <c r="JOZ198" s="672"/>
      <c r="JPA198" s="672"/>
      <c r="JPB198" s="672"/>
      <c r="JPC198" s="672"/>
      <c r="JPD198" s="672"/>
      <c r="JPE198" s="672"/>
      <c r="JPF198" s="672"/>
      <c r="JPG198" s="672"/>
      <c r="JPH198" s="672"/>
      <c r="JPI198" s="672"/>
      <c r="JPJ198" s="672"/>
      <c r="JPK198" s="672"/>
      <c r="JPL198" s="672"/>
      <c r="JPM198" s="672"/>
      <c r="JPN198" s="672"/>
      <c r="JPO198" s="672"/>
      <c r="JPP198" s="672"/>
      <c r="JPQ198" s="672"/>
      <c r="JPR198" s="672"/>
      <c r="JPS198" s="672"/>
      <c r="JPT198" s="672"/>
      <c r="JPU198" s="672"/>
      <c r="JPV198" s="672"/>
      <c r="JPW198" s="672"/>
      <c r="JPX198" s="672"/>
      <c r="JPY198" s="672"/>
      <c r="JPZ198" s="672"/>
      <c r="JQA198" s="672"/>
      <c r="JQB198" s="672"/>
      <c r="JQC198" s="672"/>
      <c r="JQD198" s="672"/>
      <c r="JQE198" s="672"/>
      <c r="JQF198" s="672"/>
      <c r="JQG198" s="672"/>
      <c r="JQH198" s="672"/>
      <c r="JQI198" s="672"/>
      <c r="JQJ198" s="672"/>
      <c r="JQK198" s="672"/>
      <c r="JQL198" s="672"/>
      <c r="JQM198" s="672"/>
      <c r="JQN198" s="672"/>
      <c r="JQO198" s="672"/>
      <c r="JQP198" s="672"/>
      <c r="JQQ198" s="672"/>
      <c r="JQR198" s="672"/>
      <c r="JQS198" s="672"/>
      <c r="JQT198" s="672"/>
      <c r="JQU198" s="672"/>
      <c r="JQV198" s="672"/>
      <c r="JQW198" s="672"/>
      <c r="JQX198" s="672"/>
      <c r="JQY198" s="672"/>
      <c r="JQZ198" s="672"/>
      <c r="JRA198" s="672"/>
      <c r="JRB198" s="672"/>
      <c r="JRC198" s="672"/>
      <c r="JRD198" s="672"/>
      <c r="JRE198" s="672"/>
      <c r="JRF198" s="672"/>
      <c r="JRG198" s="672"/>
      <c r="JRH198" s="672"/>
      <c r="JRI198" s="672"/>
      <c r="JRJ198" s="672"/>
      <c r="JRK198" s="672"/>
      <c r="JRL198" s="672"/>
      <c r="JRM198" s="672"/>
      <c r="JRN198" s="672"/>
      <c r="JRO198" s="672"/>
      <c r="JRP198" s="672"/>
      <c r="JRQ198" s="672"/>
      <c r="JRR198" s="672"/>
      <c r="JRS198" s="672"/>
      <c r="JRT198" s="672"/>
      <c r="JRU198" s="672"/>
      <c r="JRV198" s="672"/>
      <c r="JRW198" s="672"/>
      <c r="JRX198" s="672"/>
      <c r="JRY198" s="672"/>
      <c r="JRZ198" s="672"/>
      <c r="JSA198" s="672"/>
      <c r="JSB198" s="672"/>
      <c r="JSC198" s="672"/>
      <c r="JSD198" s="672"/>
      <c r="JSE198" s="672"/>
      <c r="JSF198" s="672"/>
      <c r="JSG198" s="672"/>
      <c r="JSH198" s="672"/>
      <c r="JSI198" s="672"/>
      <c r="JSJ198" s="672"/>
      <c r="JSK198" s="672"/>
      <c r="JSL198" s="672"/>
      <c r="JSM198" s="672"/>
      <c r="JSN198" s="672"/>
      <c r="JSO198" s="672"/>
      <c r="JSP198" s="672"/>
      <c r="JSQ198" s="672"/>
      <c r="JSR198" s="672"/>
      <c r="JSS198" s="672"/>
      <c r="JST198" s="672"/>
      <c r="JSU198" s="672"/>
      <c r="JSV198" s="672"/>
      <c r="JSW198" s="672"/>
      <c r="JSX198" s="672"/>
      <c r="JSY198" s="672"/>
      <c r="JSZ198" s="672"/>
      <c r="JTA198" s="672"/>
      <c r="JTB198" s="672"/>
      <c r="JTC198" s="672"/>
      <c r="JTD198" s="672"/>
      <c r="JTE198" s="672"/>
      <c r="JTF198" s="672"/>
      <c r="JTG198" s="672"/>
      <c r="JTH198" s="672"/>
      <c r="JTI198" s="672"/>
      <c r="JTJ198" s="672"/>
      <c r="JTK198" s="672"/>
      <c r="JTL198" s="672"/>
      <c r="JTM198" s="672"/>
      <c r="JTN198" s="672"/>
      <c r="JTO198" s="672"/>
      <c r="JTP198" s="672"/>
      <c r="JTQ198" s="672"/>
      <c r="JTR198" s="672"/>
      <c r="JTS198" s="672"/>
      <c r="JTT198" s="672"/>
      <c r="JTU198" s="672"/>
      <c r="JTV198" s="672"/>
      <c r="JTW198" s="672"/>
      <c r="JTX198" s="672"/>
      <c r="JTY198" s="672"/>
      <c r="JTZ198" s="672"/>
      <c r="JUA198" s="672"/>
      <c r="JUB198" s="672"/>
      <c r="JUC198" s="672"/>
      <c r="JUD198" s="672"/>
      <c r="JUE198" s="672"/>
      <c r="JUF198" s="672"/>
      <c r="JUG198" s="672"/>
      <c r="JUH198" s="672"/>
      <c r="JUI198" s="672"/>
      <c r="JUJ198" s="672"/>
      <c r="JUK198" s="672"/>
      <c r="JUL198" s="672"/>
      <c r="JUM198" s="672"/>
      <c r="JUN198" s="672"/>
      <c r="JUO198" s="672"/>
      <c r="JUP198" s="672"/>
      <c r="JUQ198" s="672"/>
      <c r="JUR198" s="672"/>
      <c r="JUS198" s="672"/>
      <c r="JUT198" s="672"/>
      <c r="JUU198" s="672"/>
      <c r="JUV198" s="672"/>
      <c r="JUW198" s="672"/>
      <c r="JUX198" s="672"/>
      <c r="JUY198" s="672"/>
      <c r="JUZ198" s="672"/>
      <c r="JVA198" s="672"/>
      <c r="JVB198" s="672"/>
      <c r="JVC198" s="672"/>
      <c r="JVD198" s="672"/>
      <c r="JVE198" s="672"/>
      <c r="JVF198" s="672"/>
      <c r="JVG198" s="672"/>
      <c r="JVH198" s="672"/>
      <c r="JVI198" s="672"/>
      <c r="JVJ198" s="672"/>
      <c r="JVK198" s="672"/>
      <c r="JVL198" s="672"/>
      <c r="JVM198" s="672"/>
      <c r="JVN198" s="672"/>
      <c r="JVO198" s="672"/>
      <c r="JVP198" s="672"/>
      <c r="JVQ198" s="672"/>
      <c r="JVR198" s="672"/>
      <c r="JVS198" s="672"/>
      <c r="JVT198" s="672"/>
      <c r="JVU198" s="672"/>
      <c r="JVV198" s="672"/>
      <c r="JVW198" s="672"/>
      <c r="JVX198" s="672"/>
      <c r="JVY198" s="672"/>
      <c r="JVZ198" s="672"/>
      <c r="JWA198" s="672"/>
      <c r="JWB198" s="672"/>
      <c r="JWC198" s="672"/>
      <c r="JWD198" s="672"/>
      <c r="JWE198" s="672"/>
      <c r="JWF198" s="672"/>
      <c r="JWG198" s="672"/>
      <c r="JWH198" s="672"/>
      <c r="JWI198" s="672"/>
      <c r="JWJ198" s="672"/>
      <c r="JWK198" s="672"/>
      <c r="JWL198" s="672"/>
      <c r="JWM198" s="672"/>
      <c r="JWN198" s="672"/>
      <c r="JWO198" s="672"/>
      <c r="JWP198" s="672"/>
      <c r="JWQ198" s="672"/>
      <c r="JWR198" s="672"/>
      <c r="JWS198" s="672"/>
      <c r="JWT198" s="672"/>
      <c r="JWU198" s="672"/>
      <c r="JWV198" s="672"/>
      <c r="JWW198" s="672"/>
      <c r="JWX198" s="672"/>
      <c r="JWY198" s="672"/>
      <c r="JWZ198" s="672"/>
      <c r="JXA198" s="672"/>
      <c r="JXB198" s="672"/>
      <c r="JXC198" s="672"/>
      <c r="JXD198" s="672"/>
      <c r="JXE198" s="672"/>
      <c r="JXF198" s="672"/>
      <c r="JXG198" s="672"/>
      <c r="JXH198" s="672"/>
      <c r="JXI198" s="672"/>
      <c r="JXJ198" s="672"/>
      <c r="JXK198" s="672"/>
      <c r="JXL198" s="672"/>
      <c r="JXM198" s="672"/>
      <c r="JXN198" s="672"/>
      <c r="JXO198" s="672"/>
      <c r="JXP198" s="672"/>
      <c r="JXQ198" s="672"/>
      <c r="JXR198" s="672"/>
      <c r="JXS198" s="672"/>
      <c r="JXT198" s="672"/>
      <c r="JXU198" s="672"/>
      <c r="JXV198" s="672"/>
      <c r="JXW198" s="672"/>
      <c r="JXX198" s="672"/>
      <c r="JXY198" s="672"/>
      <c r="JXZ198" s="672"/>
      <c r="JYA198" s="672"/>
      <c r="JYB198" s="672"/>
      <c r="JYC198" s="672"/>
      <c r="JYD198" s="672"/>
      <c r="JYE198" s="672"/>
      <c r="JYF198" s="672"/>
      <c r="JYG198" s="672"/>
      <c r="JYH198" s="672"/>
      <c r="JYI198" s="672"/>
      <c r="JYJ198" s="672"/>
      <c r="JYK198" s="672"/>
      <c r="JYL198" s="672"/>
      <c r="JYM198" s="672"/>
      <c r="JYN198" s="672"/>
      <c r="JYO198" s="672"/>
      <c r="JYP198" s="672"/>
      <c r="JYQ198" s="672"/>
      <c r="JYR198" s="672"/>
      <c r="JYS198" s="672"/>
      <c r="JYT198" s="672"/>
      <c r="JYU198" s="672"/>
      <c r="JYV198" s="672"/>
      <c r="JYW198" s="672"/>
      <c r="JYX198" s="672"/>
      <c r="JYY198" s="672"/>
      <c r="JYZ198" s="672"/>
      <c r="JZA198" s="672"/>
      <c r="JZB198" s="672"/>
      <c r="JZC198" s="672"/>
      <c r="JZD198" s="672"/>
      <c r="JZE198" s="672"/>
      <c r="JZF198" s="672"/>
      <c r="JZG198" s="672"/>
      <c r="JZH198" s="672"/>
      <c r="JZI198" s="672"/>
      <c r="JZJ198" s="672"/>
      <c r="JZK198" s="672"/>
      <c r="JZL198" s="672"/>
      <c r="JZM198" s="672"/>
      <c r="JZN198" s="672"/>
      <c r="JZO198" s="672"/>
      <c r="JZP198" s="672"/>
      <c r="JZQ198" s="672"/>
      <c r="JZR198" s="672"/>
      <c r="JZS198" s="672"/>
      <c r="JZT198" s="672"/>
      <c r="JZU198" s="672"/>
      <c r="JZV198" s="672"/>
      <c r="JZW198" s="672"/>
      <c r="JZX198" s="672"/>
      <c r="JZY198" s="672"/>
      <c r="JZZ198" s="672"/>
      <c r="KAA198" s="672"/>
      <c r="KAB198" s="672"/>
      <c r="KAC198" s="672"/>
      <c r="KAD198" s="672"/>
      <c r="KAE198" s="672"/>
      <c r="KAF198" s="672"/>
      <c r="KAG198" s="672"/>
      <c r="KAH198" s="672"/>
      <c r="KAI198" s="672"/>
      <c r="KAJ198" s="672"/>
      <c r="KAK198" s="672"/>
      <c r="KAL198" s="672"/>
      <c r="KAM198" s="672"/>
      <c r="KAN198" s="672"/>
      <c r="KAO198" s="672"/>
      <c r="KAP198" s="672"/>
      <c r="KAQ198" s="672"/>
      <c r="KAR198" s="672"/>
      <c r="KAS198" s="672"/>
      <c r="KAT198" s="672"/>
      <c r="KAU198" s="672"/>
      <c r="KAV198" s="672"/>
      <c r="KAW198" s="672"/>
      <c r="KAX198" s="672"/>
      <c r="KAY198" s="672"/>
      <c r="KAZ198" s="672"/>
      <c r="KBA198" s="672"/>
      <c r="KBB198" s="672"/>
      <c r="KBC198" s="672"/>
      <c r="KBD198" s="672"/>
      <c r="KBE198" s="672"/>
      <c r="KBF198" s="672"/>
      <c r="KBG198" s="672"/>
      <c r="KBH198" s="672"/>
      <c r="KBI198" s="672"/>
      <c r="KBJ198" s="672"/>
      <c r="KBK198" s="672"/>
      <c r="KBL198" s="672"/>
      <c r="KBM198" s="672"/>
      <c r="KBN198" s="672"/>
      <c r="KBO198" s="672"/>
      <c r="KBP198" s="672"/>
      <c r="KBQ198" s="672"/>
      <c r="KBR198" s="672"/>
      <c r="KBS198" s="672"/>
      <c r="KBT198" s="672"/>
      <c r="KBU198" s="672"/>
      <c r="KBV198" s="672"/>
      <c r="KBW198" s="672"/>
      <c r="KBX198" s="672"/>
      <c r="KBY198" s="672"/>
      <c r="KBZ198" s="672"/>
      <c r="KCA198" s="672"/>
      <c r="KCB198" s="672"/>
      <c r="KCC198" s="672"/>
      <c r="KCD198" s="672"/>
      <c r="KCE198" s="672"/>
      <c r="KCF198" s="672"/>
      <c r="KCG198" s="672"/>
      <c r="KCH198" s="672"/>
      <c r="KCI198" s="672"/>
      <c r="KCJ198" s="672"/>
      <c r="KCK198" s="672"/>
      <c r="KCL198" s="672"/>
      <c r="KCM198" s="672"/>
      <c r="KCN198" s="672"/>
      <c r="KCO198" s="672"/>
      <c r="KCP198" s="672"/>
      <c r="KCQ198" s="672"/>
      <c r="KCR198" s="672"/>
      <c r="KCS198" s="672"/>
      <c r="KCT198" s="672"/>
      <c r="KCU198" s="672"/>
      <c r="KCV198" s="672"/>
      <c r="KCW198" s="672"/>
      <c r="KCX198" s="672"/>
      <c r="KCY198" s="672"/>
      <c r="KCZ198" s="672"/>
      <c r="KDA198" s="672"/>
      <c r="KDB198" s="672"/>
      <c r="KDC198" s="672"/>
      <c r="KDD198" s="672"/>
      <c r="KDE198" s="672"/>
      <c r="KDF198" s="672"/>
      <c r="KDG198" s="672"/>
      <c r="KDH198" s="672"/>
      <c r="KDI198" s="672"/>
      <c r="KDJ198" s="672"/>
      <c r="KDK198" s="672"/>
      <c r="KDL198" s="672"/>
      <c r="KDM198" s="672"/>
      <c r="KDN198" s="672"/>
      <c r="KDO198" s="672"/>
      <c r="KDP198" s="672"/>
      <c r="KDQ198" s="672"/>
      <c r="KDR198" s="672"/>
      <c r="KDS198" s="672"/>
      <c r="KDT198" s="672"/>
      <c r="KDU198" s="672"/>
      <c r="KDV198" s="672"/>
      <c r="KDW198" s="672"/>
      <c r="KDX198" s="672"/>
      <c r="KDY198" s="672"/>
      <c r="KDZ198" s="672"/>
      <c r="KEA198" s="672"/>
      <c r="KEB198" s="672"/>
      <c r="KEC198" s="672"/>
      <c r="KED198" s="672"/>
      <c r="KEE198" s="672"/>
      <c r="KEF198" s="672"/>
      <c r="KEG198" s="672"/>
      <c r="KEH198" s="672"/>
      <c r="KEI198" s="672"/>
      <c r="KEJ198" s="672"/>
      <c r="KEK198" s="672"/>
      <c r="KEL198" s="672"/>
      <c r="KEM198" s="672"/>
      <c r="KEN198" s="672"/>
      <c r="KEO198" s="672"/>
      <c r="KEP198" s="672"/>
      <c r="KEQ198" s="672"/>
      <c r="KER198" s="672"/>
      <c r="KES198" s="672"/>
      <c r="KET198" s="672"/>
      <c r="KEU198" s="672"/>
      <c r="KEV198" s="672"/>
      <c r="KEW198" s="672"/>
      <c r="KEX198" s="672"/>
      <c r="KEY198" s="672"/>
      <c r="KEZ198" s="672"/>
      <c r="KFA198" s="672"/>
      <c r="KFB198" s="672"/>
      <c r="KFC198" s="672"/>
      <c r="KFD198" s="672"/>
      <c r="KFE198" s="672"/>
      <c r="KFF198" s="672"/>
      <c r="KFG198" s="672"/>
      <c r="KFH198" s="672"/>
      <c r="KFI198" s="672"/>
      <c r="KFJ198" s="672"/>
      <c r="KFK198" s="672"/>
      <c r="KFL198" s="672"/>
      <c r="KFM198" s="672"/>
      <c r="KFN198" s="672"/>
      <c r="KFO198" s="672"/>
      <c r="KFP198" s="672"/>
      <c r="KFQ198" s="672"/>
      <c r="KFR198" s="672"/>
      <c r="KFS198" s="672"/>
      <c r="KFT198" s="672"/>
      <c r="KFU198" s="672"/>
      <c r="KFV198" s="672"/>
      <c r="KFW198" s="672"/>
      <c r="KFX198" s="672"/>
      <c r="KFY198" s="672"/>
      <c r="KFZ198" s="672"/>
      <c r="KGA198" s="672"/>
      <c r="KGB198" s="672"/>
      <c r="KGC198" s="672"/>
      <c r="KGD198" s="672"/>
      <c r="KGE198" s="672"/>
      <c r="KGF198" s="672"/>
      <c r="KGG198" s="672"/>
      <c r="KGH198" s="672"/>
      <c r="KGI198" s="672"/>
      <c r="KGJ198" s="672"/>
      <c r="KGK198" s="672"/>
      <c r="KGL198" s="672"/>
      <c r="KGM198" s="672"/>
      <c r="KGN198" s="672"/>
      <c r="KGO198" s="672"/>
      <c r="KGP198" s="672"/>
      <c r="KGQ198" s="672"/>
      <c r="KGR198" s="672"/>
      <c r="KGS198" s="672"/>
      <c r="KGT198" s="672"/>
      <c r="KGU198" s="672"/>
      <c r="KGV198" s="672"/>
      <c r="KGW198" s="672"/>
      <c r="KGX198" s="672"/>
      <c r="KGY198" s="672"/>
      <c r="KGZ198" s="672"/>
      <c r="KHA198" s="672"/>
      <c r="KHB198" s="672"/>
      <c r="KHC198" s="672"/>
      <c r="KHD198" s="672"/>
      <c r="KHE198" s="672"/>
      <c r="KHF198" s="672"/>
      <c r="KHG198" s="672"/>
      <c r="KHH198" s="672"/>
      <c r="KHI198" s="672"/>
      <c r="KHJ198" s="672"/>
      <c r="KHK198" s="672"/>
      <c r="KHL198" s="672"/>
      <c r="KHM198" s="672"/>
      <c r="KHN198" s="672"/>
      <c r="KHO198" s="672"/>
      <c r="KHP198" s="672"/>
      <c r="KHQ198" s="672"/>
      <c r="KHR198" s="672"/>
      <c r="KHS198" s="672"/>
      <c r="KHT198" s="672"/>
      <c r="KHU198" s="672"/>
      <c r="KHV198" s="672"/>
      <c r="KHW198" s="672"/>
      <c r="KHX198" s="672"/>
      <c r="KHY198" s="672"/>
      <c r="KHZ198" s="672"/>
      <c r="KIA198" s="672"/>
      <c r="KIB198" s="672"/>
      <c r="KIC198" s="672"/>
      <c r="KID198" s="672"/>
      <c r="KIE198" s="672"/>
      <c r="KIF198" s="672"/>
      <c r="KIG198" s="672"/>
      <c r="KIH198" s="672"/>
      <c r="KII198" s="672"/>
      <c r="KIJ198" s="672"/>
      <c r="KIK198" s="672"/>
      <c r="KIL198" s="672"/>
      <c r="KIM198" s="672"/>
      <c r="KIN198" s="672"/>
      <c r="KIO198" s="672"/>
      <c r="KIP198" s="672"/>
      <c r="KIQ198" s="672"/>
      <c r="KIR198" s="672"/>
      <c r="KIS198" s="672"/>
      <c r="KIT198" s="672"/>
      <c r="KIU198" s="672"/>
      <c r="KIV198" s="672"/>
      <c r="KIW198" s="672"/>
      <c r="KIX198" s="672"/>
      <c r="KIY198" s="672"/>
      <c r="KIZ198" s="672"/>
      <c r="KJA198" s="672"/>
      <c r="KJB198" s="672"/>
      <c r="KJC198" s="672"/>
      <c r="KJD198" s="672"/>
      <c r="KJE198" s="672"/>
      <c r="KJF198" s="672"/>
      <c r="KJG198" s="672"/>
      <c r="KJH198" s="672"/>
      <c r="KJI198" s="672"/>
      <c r="KJJ198" s="672"/>
      <c r="KJK198" s="672"/>
      <c r="KJL198" s="672"/>
      <c r="KJM198" s="672"/>
      <c r="KJN198" s="672"/>
      <c r="KJO198" s="672"/>
      <c r="KJP198" s="672"/>
      <c r="KJQ198" s="672"/>
      <c r="KJR198" s="672"/>
      <c r="KJS198" s="672"/>
      <c r="KJT198" s="672"/>
      <c r="KJU198" s="672"/>
      <c r="KJV198" s="672"/>
      <c r="KJW198" s="672"/>
      <c r="KJX198" s="672"/>
      <c r="KJY198" s="672"/>
      <c r="KJZ198" s="672"/>
      <c r="KKA198" s="672"/>
      <c r="KKB198" s="672"/>
      <c r="KKC198" s="672"/>
      <c r="KKD198" s="672"/>
      <c r="KKE198" s="672"/>
      <c r="KKF198" s="672"/>
      <c r="KKG198" s="672"/>
      <c r="KKH198" s="672"/>
      <c r="KKI198" s="672"/>
      <c r="KKJ198" s="672"/>
      <c r="KKK198" s="672"/>
      <c r="KKL198" s="672"/>
      <c r="KKM198" s="672"/>
      <c r="KKN198" s="672"/>
      <c r="KKO198" s="672"/>
      <c r="KKP198" s="672"/>
      <c r="KKQ198" s="672"/>
      <c r="KKR198" s="672"/>
      <c r="KKS198" s="672"/>
      <c r="KKT198" s="672"/>
      <c r="KKU198" s="672"/>
      <c r="KKV198" s="672"/>
      <c r="KKW198" s="672"/>
      <c r="KKX198" s="672"/>
      <c r="KKY198" s="672"/>
      <c r="KKZ198" s="672"/>
      <c r="KLA198" s="672"/>
      <c r="KLB198" s="672"/>
      <c r="KLC198" s="672"/>
      <c r="KLD198" s="672"/>
      <c r="KLE198" s="672"/>
      <c r="KLF198" s="672"/>
      <c r="KLG198" s="672"/>
      <c r="KLH198" s="672"/>
      <c r="KLI198" s="672"/>
      <c r="KLJ198" s="672"/>
      <c r="KLK198" s="672"/>
      <c r="KLL198" s="672"/>
      <c r="KLM198" s="672"/>
      <c r="KLN198" s="672"/>
      <c r="KLO198" s="672"/>
      <c r="KLP198" s="672"/>
      <c r="KLQ198" s="672"/>
      <c r="KLR198" s="672"/>
      <c r="KLS198" s="672"/>
      <c r="KLT198" s="672"/>
      <c r="KLU198" s="672"/>
      <c r="KLV198" s="672"/>
      <c r="KLW198" s="672"/>
      <c r="KLX198" s="672"/>
      <c r="KLY198" s="672"/>
      <c r="KLZ198" s="672"/>
      <c r="KMA198" s="672"/>
      <c r="KMB198" s="672"/>
      <c r="KMC198" s="672"/>
      <c r="KMD198" s="672"/>
      <c r="KME198" s="672"/>
      <c r="KMF198" s="672"/>
      <c r="KMG198" s="672"/>
      <c r="KMH198" s="672"/>
      <c r="KMI198" s="672"/>
      <c r="KMJ198" s="672"/>
      <c r="KMK198" s="672"/>
      <c r="KML198" s="672"/>
      <c r="KMM198" s="672"/>
      <c r="KMN198" s="672"/>
      <c r="KMO198" s="672"/>
      <c r="KMP198" s="672"/>
      <c r="KMQ198" s="672"/>
      <c r="KMR198" s="672"/>
      <c r="KMS198" s="672"/>
      <c r="KMT198" s="672"/>
      <c r="KMU198" s="672"/>
      <c r="KMV198" s="672"/>
      <c r="KMW198" s="672"/>
      <c r="KMX198" s="672"/>
      <c r="KMY198" s="672"/>
      <c r="KMZ198" s="672"/>
      <c r="KNA198" s="672"/>
      <c r="KNB198" s="672"/>
      <c r="KNC198" s="672"/>
      <c r="KND198" s="672"/>
      <c r="KNE198" s="672"/>
      <c r="KNF198" s="672"/>
      <c r="KNG198" s="672"/>
      <c r="KNH198" s="672"/>
      <c r="KNI198" s="672"/>
      <c r="KNJ198" s="672"/>
      <c r="KNK198" s="672"/>
      <c r="KNL198" s="672"/>
      <c r="KNM198" s="672"/>
      <c r="KNN198" s="672"/>
      <c r="KNO198" s="672"/>
      <c r="KNP198" s="672"/>
      <c r="KNQ198" s="672"/>
      <c r="KNR198" s="672"/>
      <c r="KNS198" s="672"/>
      <c r="KNT198" s="672"/>
      <c r="KNU198" s="672"/>
      <c r="KNV198" s="672"/>
      <c r="KNW198" s="672"/>
      <c r="KNX198" s="672"/>
      <c r="KNY198" s="672"/>
      <c r="KNZ198" s="672"/>
      <c r="KOA198" s="672"/>
      <c r="KOB198" s="672"/>
      <c r="KOC198" s="672"/>
      <c r="KOD198" s="672"/>
      <c r="KOE198" s="672"/>
      <c r="KOF198" s="672"/>
      <c r="KOG198" s="672"/>
      <c r="KOH198" s="672"/>
      <c r="KOI198" s="672"/>
      <c r="KOJ198" s="672"/>
      <c r="KOK198" s="672"/>
      <c r="KOL198" s="672"/>
      <c r="KOM198" s="672"/>
      <c r="KON198" s="672"/>
      <c r="KOO198" s="672"/>
      <c r="KOP198" s="672"/>
      <c r="KOQ198" s="672"/>
      <c r="KOR198" s="672"/>
      <c r="KOS198" s="672"/>
      <c r="KOT198" s="672"/>
      <c r="KOU198" s="672"/>
      <c r="KOV198" s="672"/>
      <c r="KOW198" s="672"/>
      <c r="KOX198" s="672"/>
      <c r="KOY198" s="672"/>
      <c r="KOZ198" s="672"/>
      <c r="KPA198" s="672"/>
      <c r="KPB198" s="672"/>
      <c r="KPC198" s="672"/>
      <c r="KPD198" s="672"/>
      <c r="KPE198" s="672"/>
      <c r="KPF198" s="672"/>
      <c r="KPG198" s="672"/>
      <c r="KPH198" s="672"/>
      <c r="KPI198" s="672"/>
      <c r="KPJ198" s="672"/>
      <c r="KPK198" s="672"/>
      <c r="KPL198" s="672"/>
      <c r="KPM198" s="672"/>
      <c r="KPN198" s="672"/>
      <c r="KPO198" s="672"/>
      <c r="KPP198" s="672"/>
      <c r="KPQ198" s="672"/>
      <c r="KPR198" s="672"/>
      <c r="KPS198" s="672"/>
      <c r="KPT198" s="672"/>
      <c r="KPU198" s="672"/>
      <c r="KPV198" s="672"/>
      <c r="KPW198" s="672"/>
      <c r="KPX198" s="672"/>
      <c r="KPY198" s="672"/>
      <c r="KPZ198" s="672"/>
      <c r="KQA198" s="672"/>
      <c r="KQB198" s="672"/>
      <c r="KQC198" s="672"/>
      <c r="KQD198" s="672"/>
      <c r="KQE198" s="672"/>
      <c r="KQF198" s="672"/>
      <c r="KQG198" s="672"/>
      <c r="KQH198" s="672"/>
      <c r="KQI198" s="672"/>
      <c r="KQJ198" s="672"/>
      <c r="KQK198" s="672"/>
      <c r="KQL198" s="672"/>
      <c r="KQM198" s="672"/>
      <c r="KQN198" s="672"/>
      <c r="KQO198" s="672"/>
      <c r="KQP198" s="672"/>
      <c r="KQQ198" s="672"/>
      <c r="KQR198" s="672"/>
      <c r="KQS198" s="672"/>
      <c r="KQT198" s="672"/>
      <c r="KQU198" s="672"/>
      <c r="KQV198" s="672"/>
      <c r="KQW198" s="672"/>
      <c r="KQX198" s="672"/>
      <c r="KQY198" s="672"/>
      <c r="KQZ198" s="672"/>
      <c r="KRA198" s="672"/>
      <c r="KRB198" s="672"/>
      <c r="KRC198" s="672"/>
      <c r="KRD198" s="672"/>
      <c r="KRE198" s="672"/>
      <c r="KRF198" s="672"/>
      <c r="KRG198" s="672"/>
      <c r="KRH198" s="672"/>
      <c r="KRI198" s="672"/>
      <c r="KRJ198" s="672"/>
      <c r="KRK198" s="672"/>
      <c r="KRL198" s="672"/>
      <c r="KRM198" s="672"/>
      <c r="KRN198" s="672"/>
      <c r="KRO198" s="672"/>
      <c r="KRP198" s="672"/>
      <c r="KRQ198" s="672"/>
      <c r="KRR198" s="672"/>
      <c r="KRS198" s="672"/>
      <c r="KRT198" s="672"/>
      <c r="KRU198" s="672"/>
      <c r="KRV198" s="672"/>
      <c r="KRW198" s="672"/>
      <c r="KRX198" s="672"/>
      <c r="KRY198" s="672"/>
      <c r="KRZ198" s="672"/>
      <c r="KSA198" s="672"/>
      <c r="KSB198" s="672"/>
      <c r="KSC198" s="672"/>
      <c r="KSD198" s="672"/>
      <c r="KSE198" s="672"/>
      <c r="KSF198" s="672"/>
      <c r="KSG198" s="672"/>
      <c r="KSH198" s="672"/>
      <c r="KSI198" s="672"/>
      <c r="KSJ198" s="672"/>
      <c r="KSK198" s="672"/>
      <c r="KSL198" s="672"/>
      <c r="KSM198" s="672"/>
      <c r="KSN198" s="672"/>
      <c r="KSO198" s="672"/>
      <c r="KSP198" s="672"/>
      <c r="KSQ198" s="672"/>
      <c r="KSR198" s="672"/>
      <c r="KSS198" s="672"/>
      <c r="KST198" s="672"/>
      <c r="KSU198" s="672"/>
      <c r="KSV198" s="672"/>
      <c r="KSW198" s="672"/>
      <c r="KSX198" s="672"/>
      <c r="KSY198" s="672"/>
      <c r="KSZ198" s="672"/>
      <c r="KTA198" s="672"/>
      <c r="KTB198" s="672"/>
      <c r="KTC198" s="672"/>
      <c r="KTD198" s="672"/>
      <c r="KTE198" s="672"/>
      <c r="KTF198" s="672"/>
      <c r="KTG198" s="672"/>
      <c r="KTH198" s="672"/>
      <c r="KTI198" s="672"/>
      <c r="KTJ198" s="672"/>
      <c r="KTK198" s="672"/>
      <c r="KTL198" s="672"/>
      <c r="KTM198" s="672"/>
      <c r="KTN198" s="672"/>
      <c r="KTO198" s="672"/>
      <c r="KTP198" s="672"/>
      <c r="KTQ198" s="672"/>
      <c r="KTR198" s="672"/>
      <c r="KTS198" s="672"/>
      <c r="KTT198" s="672"/>
      <c r="KTU198" s="672"/>
      <c r="KTV198" s="672"/>
      <c r="KTW198" s="672"/>
      <c r="KTX198" s="672"/>
      <c r="KTY198" s="672"/>
      <c r="KTZ198" s="672"/>
      <c r="KUA198" s="672"/>
      <c r="KUB198" s="672"/>
      <c r="KUC198" s="672"/>
      <c r="KUD198" s="672"/>
      <c r="KUE198" s="672"/>
      <c r="KUF198" s="672"/>
      <c r="KUG198" s="672"/>
      <c r="KUH198" s="672"/>
      <c r="KUI198" s="672"/>
      <c r="KUJ198" s="672"/>
      <c r="KUK198" s="672"/>
      <c r="KUL198" s="672"/>
      <c r="KUM198" s="672"/>
      <c r="KUN198" s="672"/>
      <c r="KUO198" s="672"/>
      <c r="KUP198" s="672"/>
      <c r="KUQ198" s="672"/>
      <c r="KUR198" s="672"/>
      <c r="KUS198" s="672"/>
      <c r="KUT198" s="672"/>
      <c r="KUU198" s="672"/>
      <c r="KUV198" s="672"/>
      <c r="KUW198" s="672"/>
      <c r="KUX198" s="672"/>
      <c r="KUY198" s="672"/>
      <c r="KUZ198" s="672"/>
      <c r="KVA198" s="672"/>
      <c r="KVB198" s="672"/>
      <c r="KVC198" s="672"/>
      <c r="KVD198" s="672"/>
      <c r="KVE198" s="672"/>
      <c r="KVF198" s="672"/>
      <c r="KVG198" s="672"/>
      <c r="KVH198" s="672"/>
      <c r="KVI198" s="672"/>
      <c r="KVJ198" s="672"/>
      <c r="KVK198" s="672"/>
      <c r="KVL198" s="672"/>
      <c r="KVM198" s="672"/>
      <c r="KVN198" s="672"/>
      <c r="KVO198" s="672"/>
      <c r="KVP198" s="672"/>
      <c r="KVQ198" s="672"/>
      <c r="KVR198" s="672"/>
      <c r="KVS198" s="672"/>
      <c r="KVT198" s="672"/>
      <c r="KVU198" s="672"/>
      <c r="KVV198" s="672"/>
      <c r="KVW198" s="672"/>
      <c r="KVX198" s="672"/>
      <c r="KVY198" s="672"/>
      <c r="KVZ198" s="672"/>
      <c r="KWA198" s="672"/>
      <c r="KWB198" s="672"/>
      <c r="KWC198" s="672"/>
      <c r="KWD198" s="672"/>
      <c r="KWE198" s="672"/>
      <c r="KWF198" s="672"/>
      <c r="KWG198" s="672"/>
      <c r="KWH198" s="672"/>
      <c r="KWI198" s="672"/>
      <c r="KWJ198" s="672"/>
      <c r="KWK198" s="672"/>
      <c r="KWL198" s="672"/>
      <c r="KWM198" s="672"/>
      <c r="KWN198" s="672"/>
      <c r="KWO198" s="672"/>
      <c r="KWP198" s="672"/>
      <c r="KWQ198" s="672"/>
      <c r="KWR198" s="672"/>
      <c r="KWS198" s="672"/>
      <c r="KWT198" s="672"/>
      <c r="KWU198" s="672"/>
      <c r="KWV198" s="672"/>
      <c r="KWW198" s="672"/>
      <c r="KWX198" s="672"/>
      <c r="KWY198" s="672"/>
      <c r="KWZ198" s="672"/>
      <c r="KXA198" s="672"/>
      <c r="KXB198" s="672"/>
      <c r="KXC198" s="672"/>
      <c r="KXD198" s="672"/>
      <c r="KXE198" s="672"/>
      <c r="KXF198" s="672"/>
      <c r="KXG198" s="672"/>
      <c r="KXH198" s="672"/>
      <c r="KXI198" s="672"/>
      <c r="KXJ198" s="672"/>
      <c r="KXK198" s="672"/>
      <c r="KXL198" s="672"/>
      <c r="KXM198" s="672"/>
      <c r="KXN198" s="672"/>
      <c r="KXO198" s="672"/>
      <c r="KXP198" s="672"/>
      <c r="KXQ198" s="672"/>
      <c r="KXR198" s="672"/>
      <c r="KXS198" s="672"/>
      <c r="KXT198" s="672"/>
      <c r="KXU198" s="672"/>
      <c r="KXV198" s="672"/>
      <c r="KXW198" s="672"/>
      <c r="KXX198" s="672"/>
      <c r="KXY198" s="672"/>
      <c r="KXZ198" s="672"/>
      <c r="KYA198" s="672"/>
      <c r="KYB198" s="672"/>
      <c r="KYC198" s="672"/>
      <c r="KYD198" s="672"/>
      <c r="KYE198" s="672"/>
      <c r="KYF198" s="672"/>
      <c r="KYG198" s="672"/>
      <c r="KYH198" s="672"/>
      <c r="KYI198" s="672"/>
      <c r="KYJ198" s="672"/>
      <c r="KYK198" s="672"/>
      <c r="KYL198" s="672"/>
      <c r="KYM198" s="672"/>
      <c r="KYN198" s="672"/>
      <c r="KYO198" s="672"/>
      <c r="KYP198" s="672"/>
      <c r="KYQ198" s="672"/>
      <c r="KYR198" s="672"/>
      <c r="KYS198" s="672"/>
      <c r="KYT198" s="672"/>
      <c r="KYU198" s="672"/>
      <c r="KYV198" s="672"/>
      <c r="KYW198" s="672"/>
      <c r="KYX198" s="672"/>
      <c r="KYY198" s="672"/>
      <c r="KYZ198" s="672"/>
      <c r="KZA198" s="672"/>
      <c r="KZB198" s="672"/>
      <c r="KZC198" s="672"/>
      <c r="KZD198" s="672"/>
      <c r="KZE198" s="672"/>
      <c r="KZF198" s="672"/>
      <c r="KZG198" s="672"/>
      <c r="KZH198" s="672"/>
      <c r="KZI198" s="672"/>
      <c r="KZJ198" s="672"/>
      <c r="KZK198" s="672"/>
      <c r="KZL198" s="672"/>
      <c r="KZM198" s="672"/>
      <c r="KZN198" s="672"/>
      <c r="KZO198" s="672"/>
      <c r="KZP198" s="672"/>
      <c r="KZQ198" s="672"/>
      <c r="KZR198" s="672"/>
      <c r="KZS198" s="672"/>
      <c r="KZT198" s="672"/>
      <c r="KZU198" s="672"/>
      <c r="KZV198" s="672"/>
      <c r="KZW198" s="672"/>
      <c r="KZX198" s="672"/>
      <c r="KZY198" s="672"/>
      <c r="KZZ198" s="672"/>
      <c r="LAA198" s="672"/>
      <c r="LAB198" s="672"/>
      <c r="LAC198" s="672"/>
      <c r="LAD198" s="672"/>
      <c r="LAE198" s="672"/>
      <c r="LAF198" s="672"/>
      <c r="LAG198" s="672"/>
      <c r="LAH198" s="672"/>
      <c r="LAI198" s="672"/>
      <c r="LAJ198" s="672"/>
      <c r="LAK198" s="672"/>
      <c r="LAL198" s="672"/>
      <c r="LAM198" s="672"/>
      <c r="LAN198" s="672"/>
      <c r="LAO198" s="672"/>
      <c r="LAP198" s="672"/>
      <c r="LAQ198" s="672"/>
      <c r="LAR198" s="672"/>
      <c r="LAS198" s="672"/>
      <c r="LAT198" s="672"/>
      <c r="LAU198" s="672"/>
      <c r="LAV198" s="672"/>
      <c r="LAW198" s="672"/>
      <c r="LAX198" s="672"/>
      <c r="LAY198" s="672"/>
      <c r="LAZ198" s="672"/>
      <c r="LBA198" s="672"/>
      <c r="LBB198" s="672"/>
      <c r="LBC198" s="672"/>
      <c r="LBD198" s="672"/>
      <c r="LBE198" s="672"/>
      <c r="LBF198" s="672"/>
      <c r="LBG198" s="672"/>
      <c r="LBH198" s="672"/>
      <c r="LBI198" s="672"/>
      <c r="LBJ198" s="672"/>
      <c r="LBK198" s="672"/>
      <c r="LBL198" s="672"/>
      <c r="LBM198" s="672"/>
      <c r="LBN198" s="672"/>
      <c r="LBO198" s="672"/>
      <c r="LBP198" s="672"/>
      <c r="LBQ198" s="672"/>
      <c r="LBR198" s="672"/>
      <c r="LBS198" s="672"/>
      <c r="LBT198" s="672"/>
      <c r="LBU198" s="672"/>
      <c r="LBV198" s="672"/>
      <c r="LBW198" s="672"/>
      <c r="LBX198" s="672"/>
      <c r="LBY198" s="672"/>
      <c r="LBZ198" s="672"/>
      <c r="LCA198" s="672"/>
      <c r="LCB198" s="672"/>
      <c r="LCC198" s="672"/>
      <c r="LCD198" s="672"/>
      <c r="LCE198" s="672"/>
      <c r="LCF198" s="672"/>
      <c r="LCG198" s="672"/>
      <c r="LCH198" s="672"/>
      <c r="LCI198" s="672"/>
      <c r="LCJ198" s="672"/>
      <c r="LCK198" s="672"/>
      <c r="LCL198" s="672"/>
      <c r="LCM198" s="672"/>
      <c r="LCN198" s="672"/>
      <c r="LCO198" s="672"/>
      <c r="LCP198" s="672"/>
      <c r="LCQ198" s="672"/>
      <c r="LCR198" s="672"/>
      <c r="LCS198" s="672"/>
      <c r="LCT198" s="672"/>
      <c r="LCU198" s="672"/>
      <c r="LCV198" s="672"/>
      <c r="LCW198" s="672"/>
      <c r="LCX198" s="672"/>
      <c r="LCY198" s="672"/>
      <c r="LCZ198" s="672"/>
      <c r="LDA198" s="672"/>
      <c r="LDB198" s="672"/>
      <c r="LDC198" s="672"/>
      <c r="LDD198" s="672"/>
      <c r="LDE198" s="672"/>
      <c r="LDF198" s="672"/>
      <c r="LDG198" s="672"/>
      <c r="LDH198" s="672"/>
      <c r="LDI198" s="672"/>
      <c r="LDJ198" s="672"/>
      <c r="LDK198" s="672"/>
      <c r="LDL198" s="672"/>
      <c r="LDM198" s="672"/>
      <c r="LDN198" s="672"/>
      <c r="LDO198" s="672"/>
      <c r="LDP198" s="672"/>
      <c r="LDQ198" s="672"/>
      <c r="LDR198" s="672"/>
      <c r="LDS198" s="672"/>
      <c r="LDT198" s="672"/>
      <c r="LDU198" s="672"/>
      <c r="LDV198" s="672"/>
      <c r="LDW198" s="672"/>
      <c r="LDX198" s="672"/>
      <c r="LDY198" s="672"/>
      <c r="LDZ198" s="672"/>
      <c r="LEA198" s="672"/>
      <c r="LEB198" s="672"/>
      <c r="LEC198" s="672"/>
      <c r="LED198" s="672"/>
      <c r="LEE198" s="672"/>
      <c r="LEF198" s="672"/>
      <c r="LEG198" s="672"/>
      <c r="LEH198" s="672"/>
      <c r="LEI198" s="672"/>
      <c r="LEJ198" s="672"/>
      <c r="LEK198" s="672"/>
      <c r="LEL198" s="672"/>
      <c r="LEM198" s="672"/>
      <c r="LEN198" s="672"/>
      <c r="LEO198" s="672"/>
      <c r="LEP198" s="672"/>
      <c r="LEQ198" s="672"/>
      <c r="LER198" s="672"/>
      <c r="LES198" s="672"/>
      <c r="LET198" s="672"/>
      <c r="LEU198" s="672"/>
      <c r="LEV198" s="672"/>
      <c r="LEW198" s="672"/>
      <c r="LEX198" s="672"/>
      <c r="LEY198" s="672"/>
      <c r="LEZ198" s="672"/>
      <c r="LFA198" s="672"/>
      <c r="LFB198" s="672"/>
      <c r="LFC198" s="672"/>
      <c r="LFD198" s="672"/>
      <c r="LFE198" s="672"/>
      <c r="LFF198" s="672"/>
      <c r="LFG198" s="672"/>
      <c r="LFH198" s="672"/>
      <c r="LFI198" s="672"/>
      <c r="LFJ198" s="672"/>
      <c r="LFK198" s="672"/>
      <c r="LFL198" s="672"/>
      <c r="LFM198" s="672"/>
      <c r="LFN198" s="672"/>
      <c r="LFO198" s="672"/>
      <c r="LFP198" s="672"/>
      <c r="LFQ198" s="672"/>
      <c r="LFR198" s="672"/>
      <c r="LFS198" s="672"/>
      <c r="LFT198" s="672"/>
      <c r="LFU198" s="672"/>
      <c r="LFV198" s="672"/>
      <c r="LFW198" s="672"/>
      <c r="LFX198" s="672"/>
      <c r="LFY198" s="672"/>
      <c r="LFZ198" s="672"/>
      <c r="LGA198" s="672"/>
      <c r="LGB198" s="672"/>
      <c r="LGC198" s="672"/>
      <c r="LGD198" s="672"/>
      <c r="LGE198" s="672"/>
      <c r="LGF198" s="672"/>
      <c r="LGG198" s="672"/>
      <c r="LGH198" s="672"/>
      <c r="LGI198" s="672"/>
      <c r="LGJ198" s="672"/>
      <c r="LGK198" s="672"/>
      <c r="LGL198" s="672"/>
      <c r="LGM198" s="672"/>
      <c r="LGN198" s="672"/>
      <c r="LGO198" s="672"/>
      <c r="LGP198" s="672"/>
      <c r="LGQ198" s="672"/>
      <c r="LGR198" s="672"/>
      <c r="LGS198" s="672"/>
      <c r="LGT198" s="672"/>
      <c r="LGU198" s="672"/>
      <c r="LGV198" s="672"/>
      <c r="LGW198" s="672"/>
      <c r="LGX198" s="672"/>
      <c r="LGY198" s="672"/>
      <c r="LGZ198" s="672"/>
      <c r="LHA198" s="672"/>
      <c r="LHB198" s="672"/>
      <c r="LHC198" s="672"/>
      <c r="LHD198" s="672"/>
      <c r="LHE198" s="672"/>
      <c r="LHF198" s="672"/>
      <c r="LHG198" s="672"/>
      <c r="LHH198" s="672"/>
      <c r="LHI198" s="672"/>
      <c r="LHJ198" s="672"/>
      <c r="LHK198" s="672"/>
      <c r="LHL198" s="672"/>
      <c r="LHM198" s="672"/>
      <c r="LHN198" s="672"/>
      <c r="LHO198" s="672"/>
      <c r="LHP198" s="672"/>
      <c r="LHQ198" s="672"/>
      <c r="LHR198" s="672"/>
      <c r="LHS198" s="672"/>
      <c r="LHT198" s="672"/>
      <c r="LHU198" s="672"/>
      <c r="LHV198" s="672"/>
      <c r="LHW198" s="672"/>
      <c r="LHX198" s="672"/>
      <c r="LHY198" s="672"/>
      <c r="LHZ198" s="672"/>
      <c r="LIA198" s="672"/>
      <c r="LIB198" s="672"/>
      <c r="LIC198" s="672"/>
      <c r="LID198" s="672"/>
      <c r="LIE198" s="672"/>
      <c r="LIF198" s="672"/>
      <c r="LIG198" s="672"/>
      <c r="LIH198" s="672"/>
      <c r="LII198" s="672"/>
      <c r="LIJ198" s="672"/>
      <c r="LIK198" s="672"/>
      <c r="LIL198" s="672"/>
      <c r="LIM198" s="672"/>
      <c r="LIN198" s="672"/>
      <c r="LIO198" s="672"/>
      <c r="LIP198" s="672"/>
      <c r="LIQ198" s="672"/>
      <c r="LIR198" s="672"/>
      <c r="LIS198" s="672"/>
      <c r="LIT198" s="672"/>
      <c r="LIU198" s="672"/>
      <c r="LIV198" s="672"/>
      <c r="LIW198" s="672"/>
      <c r="LIX198" s="672"/>
      <c r="LIY198" s="672"/>
      <c r="LIZ198" s="672"/>
      <c r="LJA198" s="672"/>
      <c r="LJB198" s="672"/>
      <c r="LJC198" s="672"/>
      <c r="LJD198" s="672"/>
      <c r="LJE198" s="672"/>
      <c r="LJF198" s="672"/>
      <c r="LJG198" s="672"/>
      <c r="LJH198" s="672"/>
      <c r="LJI198" s="672"/>
      <c r="LJJ198" s="672"/>
      <c r="LJK198" s="672"/>
      <c r="LJL198" s="672"/>
      <c r="LJM198" s="672"/>
      <c r="LJN198" s="672"/>
      <c r="LJO198" s="672"/>
      <c r="LJP198" s="672"/>
      <c r="LJQ198" s="672"/>
      <c r="LJR198" s="672"/>
      <c r="LJS198" s="672"/>
      <c r="LJT198" s="672"/>
      <c r="LJU198" s="672"/>
      <c r="LJV198" s="672"/>
      <c r="LJW198" s="672"/>
      <c r="LJX198" s="672"/>
      <c r="LJY198" s="672"/>
      <c r="LJZ198" s="672"/>
      <c r="LKA198" s="672"/>
      <c r="LKB198" s="672"/>
      <c r="LKC198" s="672"/>
      <c r="LKD198" s="672"/>
      <c r="LKE198" s="672"/>
      <c r="LKF198" s="672"/>
      <c r="LKG198" s="672"/>
      <c r="LKH198" s="672"/>
      <c r="LKI198" s="672"/>
      <c r="LKJ198" s="672"/>
      <c r="LKK198" s="672"/>
      <c r="LKL198" s="672"/>
      <c r="LKM198" s="672"/>
      <c r="LKN198" s="672"/>
      <c r="LKO198" s="672"/>
      <c r="LKP198" s="672"/>
      <c r="LKQ198" s="672"/>
      <c r="LKR198" s="672"/>
      <c r="LKS198" s="672"/>
      <c r="LKT198" s="672"/>
      <c r="LKU198" s="672"/>
      <c r="LKV198" s="672"/>
      <c r="LKW198" s="672"/>
      <c r="LKX198" s="672"/>
      <c r="LKY198" s="672"/>
      <c r="LKZ198" s="672"/>
      <c r="LLA198" s="672"/>
      <c r="LLB198" s="672"/>
      <c r="LLC198" s="672"/>
      <c r="LLD198" s="672"/>
      <c r="LLE198" s="672"/>
      <c r="LLF198" s="672"/>
      <c r="LLG198" s="672"/>
      <c r="LLH198" s="672"/>
      <c r="LLI198" s="672"/>
      <c r="LLJ198" s="672"/>
      <c r="LLK198" s="672"/>
      <c r="LLL198" s="672"/>
      <c r="LLM198" s="672"/>
      <c r="LLN198" s="672"/>
      <c r="LLO198" s="672"/>
      <c r="LLP198" s="672"/>
      <c r="LLQ198" s="672"/>
      <c r="LLR198" s="672"/>
      <c r="LLS198" s="672"/>
      <c r="LLT198" s="672"/>
      <c r="LLU198" s="672"/>
      <c r="LLV198" s="672"/>
      <c r="LLW198" s="672"/>
      <c r="LLX198" s="672"/>
      <c r="LLY198" s="672"/>
      <c r="LLZ198" s="672"/>
      <c r="LMA198" s="672"/>
      <c r="LMB198" s="672"/>
      <c r="LMC198" s="672"/>
      <c r="LMD198" s="672"/>
      <c r="LME198" s="672"/>
      <c r="LMF198" s="672"/>
      <c r="LMG198" s="672"/>
      <c r="LMH198" s="672"/>
      <c r="LMI198" s="672"/>
      <c r="LMJ198" s="672"/>
      <c r="LMK198" s="672"/>
      <c r="LML198" s="672"/>
      <c r="LMM198" s="672"/>
      <c r="LMN198" s="672"/>
      <c r="LMO198" s="672"/>
      <c r="LMP198" s="672"/>
      <c r="LMQ198" s="672"/>
      <c r="LMR198" s="672"/>
      <c r="LMS198" s="672"/>
      <c r="LMT198" s="672"/>
      <c r="LMU198" s="672"/>
      <c r="LMV198" s="672"/>
      <c r="LMW198" s="672"/>
      <c r="LMX198" s="672"/>
      <c r="LMY198" s="672"/>
      <c r="LMZ198" s="672"/>
      <c r="LNA198" s="672"/>
      <c r="LNB198" s="672"/>
      <c r="LNC198" s="672"/>
      <c r="LND198" s="672"/>
      <c r="LNE198" s="672"/>
      <c r="LNF198" s="672"/>
      <c r="LNG198" s="672"/>
      <c r="LNH198" s="672"/>
      <c r="LNI198" s="672"/>
      <c r="LNJ198" s="672"/>
      <c r="LNK198" s="672"/>
      <c r="LNL198" s="672"/>
      <c r="LNM198" s="672"/>
      <c r="LNN198" s="672"/>
      <c r="LNO198" s="672"/>
      <c r="LNP198" s="672"/>
      <c r="LNQ198" s="672"/>
      <c r="LNR198" s="672"/>
      <c r="LNS198" s="672"/>
      <c r="LNT198" s="672"/>
      <c r="LNU198" s="672"/>
      <c r="LNV198" s="672"/>
      <c r="LNW198" s="672"/>
      <c r="LNX198" s="672"/>
      <c r="LNY198" s="672"/>
      <c r="LNZ198" s="672"/>
      <c r="LOA198" s="672"/>
      <c r="LOB198" s="672"/>
      <c r="LOC198" s="672"/>
      <c r="LOD198" s="672"/>
      <c r="LOE198" s="672"/>
      <c r="LOF198" s="672"/>
      <c r="LOG198" s="672"/>
      <c r="LOH198" s="672"/>
      <c r="LOI198" s="672"/>
      <c r="LOJ198" s="672"/>
      <c r="LOK198" s="672"/>
      <c r="LOL198" s="672"/>
      <c r="LOM198" s="672"/>
      <c r="LON198" s="672"/>
      <c r="LOO198" s="672"/>
      <c r="LOP198" s="672"/>
      <c r="LOQ198" s="672"/>
      <c r="LOR198" s="672"/>
      <c r="LOS198" s="672"/>
      <c r="LOT198" s="672"/>
      <c r="LOU198" s="672"/>
      <c r="LOV198" s="672"/>
      <c r="LOW198" s="672"/>
      <c r="LOX198" s="672"/>
      <c r="LOY198" s="672"/>
      <c r="LOZ198" s="672"/>
      <c r="LPA198" s="672"/>
      <c r="LPB198" s="672"/>
      <c r="LPC198" s="672"/>
      <c r="LPD198" s="672"/>
      <c r="LPE198" s="672"/>
      <c r="LPF198" s="672"/>
      <c r="LPG198" s="672"/>
      <c r="LPH198" s="672"/>
      <c r="LPI198" s="672"/>
      <c r="LPJ198" s="672"/>
      <c r="LPK198" s="672"/>
      <c r="LPL198" s="672"/>
      <c r="LPM198" s="672"/>
      <c r="LPN198" s="672"/>
      <c r="LPO198" s="672"/>
      <c r="LPP198" s="672"/>
      <c r="LPQ198" s="672"/>
      <c r="LPR198" s="672"/>
      <c r="LPS198" s="672"/>
      <c r="LPT198" s="672"/>
      <c r="LPU198" s="672"/>
      <c r="LPV198" s="672"/>
      <c r="LPW198" s="672"/>
      <c r="LPX198" s="672"/>
      <c r="LPY198" s="672"/>
      <c r="LPZ198" s="672"/>
      <c r="LQA198" s="672"/>
      <c r="LQB198" s="672"/>
      <c r="LQC198" s="672"/>
      <c r="LQD198" s="672"/>
      <c r="LQE198" s="672"/>
      <c r="LQF198" s="672"/>
      <c r="LQG198" s="672"/>
      <c r="LQH198" s="672"/>
      <c r="LQI198" s="672"/>
      <c r="LQJ198" s="672"/>
      <c r="LQK198" s="672"/>
      <c r="LQL198" s="672"/>
      <c r="LQM198" s="672"/>
      <c r="LQN198" s="672"/>
      <c r="LQO198" s="672"/>
      <c r="LQP198" s="672"/>
      <c r="LQQ198" s="672"/>
      <c r="LQR198" s="672"/>
      <c r="LQS198" s="672"/>
      <c r="LQT198" s="672"/>
      <c r="LQU198" s="672"/>
      <c r="LQV198" s="672"/>
      <c r="LQW198" s="672"/>
      <c r="LQX198" s="672"/>
      <c r="LQY198" s="672"/>
      <c r="LQZ198" s="672"/>
      <c r="LRA198" s="672"/>
      <c r="LRB198" s="672"/>
      <c r="LRC198" s="672"/>
      <c r="LRD198" s="672"/>
      <c r="LRE198" s="672"/>
      <c r="LRF198" s="672"/>
      <c r="LRG198" s="672"/>
      <c r="LRH198" s="672"/>
      <c r="LRI198" s="672"/>
      <c r="LRJ198" s="672"/>
      <c r="LRK198" s="672"/>
      <c r="LRL198" s="672"/>
      <c r="LRM198" s="672"/>
      <c r="LRN198" s="672"/>
      <c r="LRO198" s="672"/>
      <c r="LRP198" s="672"/>
      <c r="LRQ198" s="672"/>
      <c r="LRR198" s="672"/>
      <c r="LRS198" s="672"/>
      <c r="LRT198" s="672"/>
      <c r="LRU198" s="672"/>
      <c r="LRV198" s="672"/>
      <c r="LRW198" s="672"/>
      <c r="LRX198" s="672"/>
      <c r="LRY198" s="672"/>
      <c r="LRZ198" s="672"/>
      <c r="LSA198" s="672"/>
      <c r="LSB198" s="672"/>
      <c r="LSC198" s="672"/>
      <c r="LSD198" s="672"/>
      <c r="LSE198" s="672"/>
      <c r="LSF198" s="672"/>
      <c r="LSG198" s="672"/>
      <c r="LSH198" s="672"/>
      <c r="LSI198" s="672"/>
      <c r="LSJ198" s="672"/>
      <c r="LSK198" s="672"/>
      <c r="LSL198" s="672"/>
      <c r="LSM198" s="672"/>
      <c r="LSN198" s="672"/>
      <c r="LSO198" s="672"/>
      <c r="LSP198" s="672"/>
      <c r="LSQ198" s="672"/>
      <c r="LSR198" s="672"/>
      <c r="LSS198" s="672"/>
      <c r="LST198" s="672"/>
      <c r="LSU198" s="672"/>
      <c r="LSV198" s="672"/>
      <c r="LSW198" s="672"/>
      <c r="LSX198" s="672"/>
      <c r="LSY198" s="672"/>
      <c r="LSZ198" s="672"/>
      <c r="LTA198" s="672"/>
      <c r="LTB198" s="672"/>
      <c r="LTC198" s="672"/>
      <c r="LTD198" s="672"/>
      <c r="LTE198" s="672"/>
      <c r="LTF198" s="672"/>
      <c r="LTG198" s="672"/>
      <c r="LTH198" s="672"/>
      <c r="LTI198" s="672"/>
      <c r="LTJ198" s="672"/>
      <c r="LTK198" s="672"/>
      <c r="LTL198" s="672"/>
      <c r="LTM198" s="672"/>
      <c r="LTN198" s="672"/>
      <c r="LTO198" s="672"/>
      <c r="LTP198" s="672"/>
      <c r="LTQ198" s="672"/>
      <c r="LTR198" s="672"/>
      <c r="LTS198" s="672"/>
      <c r="LTT198" s="672"/>
      <c r="LTU198" s="672"/>
      <c r="LTV198" s="672"/>
      <c r="LTW198" s="672"/>
      <c r="LTX198" s="672"/>
      <c r="LTY198" s="672"/>
      <c r="LTZ198" s="672"/>
      <c r="LUA198" s="672"/>
      <c r="LUB198" s="672"/>
      <c r="LUC198" s="672"/>
      <c r="LUD198" s="672"/>
      <c r="LUE198" s="672"/>
      <c r="LUF198" s="672"/>
      <c r="LUG198" s="672"/>
      <c r="LUH198" s="672"/>
      <c r="LUI198" s="672"/>
      <c r="LUJ198" s="672"/>
      <c r="LUK198" s="672"/>
      <c r="LUL198" s="672"/>
      <c r="LUM198" s="672"/>
      <c r="LUN198" s="672"/>
      <c r="LUO198" s="672"/>
      <c r="LUP198" s="672"/>
      <c r="LUQ198" s="672"/>
      <c r="LUR198" s="672"/>
      <c r="LUS198" s="672"/>
      <c r="LUT198" s="672"/>
      <c r="LUU198" s="672"/>
      <c r="LUV198" s="672"/>
      <c r="LUW198" s="672"/>
      <c r="LUX198" s="672"/>
      <c r="LUY198" s="672"/>
      <c r="LUZ198" s="672"/>
      <c r="LVA198" s="672"/>
      <c r="LVB198" s="672"/>
      <c r="LVC198" s="672"/>
      <c r="LVD198" s="672"/>
      <c r="LVE198" s="672"/>
      <c r="LVF198" s="672"/>
      <c r="LVG198" s="672"/>
      <c r="LVH198" s="672"/>
      <c r="LVI198" s="672"/>
      <c r="LVJ198" s="672"/>
      <c r="LVK198" s="672"/>
      <c r="LVL198" s="672"/>
      <c r="LVM198" s="672"/>
      <c r="LVN198" s="672"/>
      <c r="LVO198" s="672"/>
      <c r="LVP198" s="672"/>
      <c r="LVQ198" s="672"/>
      <c r="LVR198" s="672"/>
      <c r="LVS198" s="672"/>
      <c r="LVT198" s="672"/>
      <c r="LVU198" s="672"/>
      <c r="LVV198" s="672"/>
      <c r="LVW198" s="672"/>
      <c r="LVX198" s="672"/>
      <c r="LVY198" s="672"/>
      <c r="LVZ198" s="672"/>
      <c r="LWA198" s="672"/>
      <c r="LWB198" s="672"/>
      <c r="LWC198" s="672"/>
      <c r="LWD198" s="672"/>
      <c r="LWE198" s="672"/>
      <c r="LWF198" s="672"/>
      <c r="LWG198" s="672"/>
      <c r="LWH198" s="672"/>
      <c r="LWI198" s="672"/>
      <c r="LWJ198" s="672"/>
      <c r="LWK198" s="672"/>
      <c r="LWL198" s="672"/>
      <c r="LWM198" s="672"/>
      <c r="LWN198" s="672"/>
      <c r="LWO198" s="672"/>
      <c r="LWP198" s="672"/>
      <c r="LWQ198" s="672"/>
      <c r="LWR198" s="672"/>
      <c r="LWS198" s="672"/>
      <c r="LWT198" s="672"/>
      <c r="LWU198" s="672"/>
      <c r="LWV198" s="672"/>
      <c r="LWW198" s="672"/>
      <c r="LWX198" s="672"/>
      <c r="LWY198" s="672"/>
      <c r="LWZ198" s="672"/>
      <c r="LXA198" s="672"/>
      <c r="LXB198" s="672"/>
      <c r="LXC198" s="672"/>
      <c r="LXD198" s="672"/>
      <c r="LXE198" s="672"/>
      <c r="LXF198" s="672"/>
      <c r="LXG198" s="672"/>
      <c r="LXH198" s="672"/>
      <c r="LXI198" s="672"/>
      <c r="LXJ198" s="672"/>
      <c r="LXK198" s="672"/>
      <c r="LXL198" s="672"/>
      <c r="LXM198" s="672"/>
      <c r="LXN198" s="672"/>
      <c r="LXO198" s="672"/>
      <c r="LXP198" s="672"/>
      <c r="LXQ198" s="672"/>
      <c r="LXR198" s="672"/>
      <c r="LXS198" s="672"/>
      <c r="LXT198" s="672"/>
      <c r="LXU198" s="672"/>
      <c r="LXV198" s="672"/>
      <c r="LXW198" s="672"/>
      <c r="LXX198" s="672"/>
      <c r="LXY198" s="672"/>
      <c r="LXZ198" s="672"/>
      <c r="LYA198" s="672"/>
      <c r="LYB198" s="672"/>
      <c r="LYC198" s="672"/>
      <c r="LYD198" s="672"/>
      <c r="LYE198" s="672"/>
      <c r="LYF198" s="672"/>
      <c r="LYG198" s="672"/>
      <c r="LYH198" s="672"/>
      <c r="LYI198" s="672"/>
      <c r="LYJ198" s="672"/>
      <c r="LYK198" s="672"/>
      <c r="LYL198" s="672"/>
      <c r="LYM198" s="672"/>
      <c r="LYN198" s="672"/>
      <c r="LYO198" s="672"/>
      <c r="LYP198" s="672"/>
      <c r="LYQ198" s="672"/>
      <c r="LYR198" s="672"/>
      <c r="LYS198" s="672"/>
      <c r="LYT198" s="672"/>
      <c r="LYU198" s="672"/>
      <c r="LYV198" s="672"/>
      <c r="LYW198" s="672"/>
      <c r="LYX198" s="672"/>
      <c r="LYY198" s="672"/>
      <c r="LYZ198" s="672"/>
      <c r="LZA198" s="672"/>
      <c r="LZB198" s="672"/>
      <c r="LZC198" s="672"/>
      <c r="LZD198" s="672"/>
      <c r="LZE198" s="672"/>
      <c r="LZF198" s="672"/>
      <c r="LZG198" s="672"/>
      <c r="LZH198" s="672"/>
      <c r="LZI198" s="672"/>
      <c r="LZJ198" s="672"/>
      <c r="LZK198" s="672"/>
      <c r="LZL198" s="672"/>
      <c r="LZM198" s="672"/>
      <c r="LZN198" s="672"/>
      <c r="LZO198" s="672"/>
      <c r="LZP198" s="672"/>
      <c r="LZQ198" s="672"/>
      <c r="LZR198" s="672"/>
      <c r="LZS198" s="672"/>
      <c r="LZT198" s="672"/>
      <c r="LZU198" s="672"/>
      <c r="LZV198" s="672"/>
      <c r="LZW198" s="672"/>
      <c r="LZX198" s="672"/>
      <c r="LZY198" s="672"/>
      <c r="LZZ198" s="672"/>
      <c r="MAA198" s="672"/>
      <c r="MAB198" s="672"/>
      <c r="MAC198" s="672"/>
      <c r="MAD198" s="672"/>
      <c r="MAE198" s="672"/>
      <c r="MAF198" s="672"/>
      <c r="MAG198" s="672"/>
      <c r="MAH198" s="672"/>
      <c r="MAI198" s="672"/>
      <c r="MAJ198" s="672"/>
      <c r="MAK198" s="672"/>
      <c r="MAL198" s="672"/>
      <c r="MAM198" s="672"/>
      <c r="MAN198" s="672"/>
      <c r="MAO198" s="672"/>
      <c r="MAP198" s="672"/>
      <c r="MAQ198" s="672"/>
      <c r="MAR198" s="672"/>
      <c r="MAS198" s="672"/>
      <c r="MAT198" s="672"/>
      <c r="MAU198" s="672"/>
      <c r="MAV198" s="672"/>
      <c r="MAW198" s="672"/>
      <c r="MAX198" s="672"/>
      <c r="MAY198" s="672"/>
      <c r="MAZ198" s="672"/>
      <c r="MBA198" s="672"/>
      <c r="MBB198" s="672"/>
      <c r="MBC198" s="672"/>
      <c r="MBD198" s="672"/>
      <c r="MBE198" s="672"/>
      <c r="MBF198" s="672"/>
      <c r="MBG198" s="672"/>
      <c r="MBH198" s="672"/>
      <c r="MBI198" s="672"/>
      <c r="MBJ198" s="672"/>
      <c r="MBK198" s="672"/>
      <c r="MBL198" s="672"/>
      <c r="MBM198" s="672"/>
      <c r="MBN198" s="672"/>
      <c r="MBO198" s="672"/>
      <c r="MBP198" s="672"/>
      <c r="MBQ198" s="672"/>
      <c r="MBR198" s="672"/>
      <c r="MBS198" s="672"/>
      <c r="MBT198" s="672"/>
      <c r="MBU198" s="672"/>
      <c r="MBV198" s="672"/>
      <c r="MBW198" s="672"/>
      <c r="MBX198" s="672"/>
      <c r="MBY198" s="672"/>
      <c r="MBZ198" s="672"/>
      <c r="MCA198" s="672"/>
      <c r="MCB198" s="672"/>
      <c r="MCC198" s="672"/>
      <c r="MCD198" s="672"/>
      <c r="MCE198" s="672"/>
      <c r="MCF198" s="672"/>
      <c r="MCG198" s="672"/>
      <c r="MCH198" s="672"/>
      <c r="MCI198" s="672"/>
      <c r="MCJ198" s="672"/>
      <c r="MCK198" s="672"/>
      <c r="MCL198" s="672"/>
      <c r="MCM198" s="672"/>
      <c r="MCN198" s="672"/>
      <c r="MCO198" s="672"/>
      <c r="MCP198" s="672"/>
      <c r="MCQ198" s="672"/>
      <c r="MCR198" s="672"/>
      <c r="MCS198" s="672"/>
      <c r="MCT198" s="672"/>
      <c r="MCU198" s="672"/>
      <c r="MCV198" s="672"/>
      <c r="MCW198" s="672"/>
      <c r="MCX198" s="672"/>
      <c r="MCY198" s="672"/>
      <c r="MCZ198" s="672"/>
      <c r="MDA198" s="672"/>
      <c r="MDB198" s="672"/>
      <c r="MDC198" s="672"/>
      <c r="MDD198" s="672"/>
      <c r="MDE198" s="672"/>
      <c r="MDF198" s="672"/>
      <c r="MDG198" s="672"/>
      <c r="MDH198" s="672"/>
      <c r="MDI198" s="672"/>
      <c r="MDJ198" s="672"/>
      <c r="MDK198" s="672"/>
      <c r="MDL198" s="672"/>
      <c r="MDM198" s="672"/>
      <c r="MDN198" s="672"/>
      <c r="MDO198" s="672"/>
      <c r="MDP198" s="672"/>
      <c r="MDQ198" s="672"/>
      <c r="MDR198" s="672"/>
      <c r="MDS198" s="672"/>
      <c r="MDT198" s="672"/>
      <c r="MDU198" s="672"/>
      <c r="MDV198" s="672"/>
      <c r="MDW198" s="672"/>
      <c r="MDX198" s="672"/>
      <c r="MDY198" s="672"/>
      <c r="MDZ198" s="672"/>
      <c r="MEA198" s="672"/>
      <c r="MEB198" s="672"/>
      <c r="MEC198" s="672"/>
      <c r="MED198" s="672"/>
      <c r="MEE198" s="672"/>
      <c r="MEF198" s="672"/>
      <c r="MEG198" s="672"/>
      <c r="MEH198" s="672"/>
      <c r="MEI198" s="672"/>
      <c r="MEJ198" s="672"/>
      <c r="MEK198" s="672"/>
      <c r="MEL198" s="672"/>
      <c r="MEM198" s="672"/>
      <c r="MEN198" s="672"/>
      <c r="MEO198" s="672"/>
      <c r="MEP198" s="672"/>
      <c r="MEQ198" s="672"/>
      <c r="MER198" s="672"/>
      <c r="MES198" s="672"/>
      <c r="MET198" s="672"/>
      <c r="MEU198" s="672"/>
      <c r="MEV198" s="672"/>
      <c r="MEW198" s="672"/>
      <c r="MEX198" s="672"/>
      <c r="MEY198" s="672"/>
      <c r="MEZ198" s="672"/>
      <c r="MFA198" s="672"/>
      <c r="MFB198" s="672"/>
      <c r="MFC198" s="672"/>
      <c r="MFD198" s="672"/>
      <c r="MFE198" s="672"/>
      <c r="MFF198" s="672"/>
      <c r="MFG198" s="672"/>
      <c r="MFH198" s="672"/>
      <c r="MFI198" s="672"/>
      <c r="MFJ198" s="672"/>
      <c r="MFK198" s="672"/>
      <c r="MFL198" s="672"/>
      <c r="MFM198" s="672"/>
      <c r="MFN198" s="672"/>
      <c r="MFO198" s="672"/>
      <c r="MFP198" s="672"/>
      <c r="MFQ198" s="672"/>
      <c r="MFR198" s="672"/>
      <c r="MFS198" s="672"/>
      <c r="MFT198" s="672"/>
      <c r="MFU198" s="672"/>
      <c r="MFV198" s="672"/>
      <c r="MFW198" s="672"/>
      <c r="MFX198" s="672"/>
      <c r="MFY198" s="672"/>
      <c r="MFZ198" s="672"/>
      <c r="MGA198" s="672"/>
      <c r="MGB198" s="672"/>
      <c r="MGC198" s="672"/>
      <c r="MGD198" s="672"/>
      <c r="MGE198" s="672"/>
      <c r="MGF198" s="672"/>
      <c r="MGG198" s="672"/>
      <c r="MGH198" s="672"/>
      <c r="MGI198" s="672"/>
      <c r="MGJ198" s="672"/>
      <c r="MGK198" s="672"/>
      <c r="MGL198" s="672"/>
      <c r="MGM198" s="672"/>
      <c r="MGN198" s="672"/>
      <c r="MGO198" s="672"/>
      <c r="MGP198" s="672"/>
      <c r="MGQ198" s="672"/>
      <c r="MGR198" s="672"/>
      <c r="MGS198" s="672"/>
      <c r="MGT198" s="672"/>
      <c r="MGU198" s="672"/>
      <c r="MGV198" s="672"/>
      <c r="MGW198" s="672"/>
      <c r="MGX198" s="672"/>
      <c r="MGY198" s="672"/>
      <c r="MGZ198" s="672"/>
      <c r="MHA198" s="672"/>
      <c r="MHB198" s="672"/>
      <c r="MHC198" s="672"/>
      <c r="MHD198" s="672"/>
      <c r="MHE198" s="672"/>
      <c r="MHF198" s="672"/>
      <c r="MHG198" s="672"/>
      <c r="MHH198" s="672"/>
      <c r="MHI198" s="672"/>
      <c r="MHJ198" s="672"/>
      <c r="MHK198" s="672"/>
      <c r="MHL198" s="672"/>
      <c r="MHM198" s="672"/>
      <c r="MHN198" s="672"/>
      <c r="MHO198" s="672"/>
      <c r="MHP198" s="672"/>
      <c r="MHQ198" s="672"/>
      <c r="MHR198" s="672"/>
      <c r="MHS198" s="672"/>
      <c r="MHT198" s="672"/>
      <c r="MHU198" s="672"/>
      <c r="MHV198" s="672"/>
      <c r="MHW198" s="672"/>
      <c r="MHX198" s="672"/>
      <c r="MHY198" s="672"/>
      <c r="MHZ198" s="672"/>
      <c r="MIA198" s="672"/>
      <c r="MIB198" s="672"/>
      <c r="MIC198" s="672"/>
      <c r="MID198" s="672"/>
      <c r="MIE198" s="672"/>
      <c r="MIF198" s="672"/>
      <c r="MIG198" s="672"/>
      <c r="MIH198" s="672"/>
      <c r="MII198" s="672"/>
      <c r="MIJ198" s="672"/>
      <c r="MIK198" s="672"/>
      <c r="MIL198" s="672"/>
      <c r="MIM198" s="672"/>
      <c r="MIN198" s="672"/>
      <c r="MIO198" s="672"/>
      <c r="MIP198" s="672"/>
      <c r="MIQ198" s="672"/>
      <c r="MIR198" s="672"/>
      <c r="MIS198" s="672"/>
      <c r="MIT198" s="672"/>
      <c r="MIU198" s="672"/>
      <c r="MIV198" s="672"/>
      <c r="MIW198" s="672"/>
      <c r="MIX198" s="672"/>
      <c r="MIY198" s="672"/>
      <c r="MIZ198" s="672"/>
      <c r="MJA198" s="672"/>
      <c r="MJB198" s="672"/>
      <c r="MJC198" s="672"/>
      <c r="MJD198" s="672"/>
      <c r="MJE198" s="672"/>
      <c r="MJF198" s="672"/>
      <c r="MJG198" s="672"/>
      <c r="MJH198" s="672"/>
      <c r="MJI198" s="672"/>
      <c r="MJJ198" s="672"/>
      <c r="MJK198" s="672"/>
      <c r="MJL198" s="672"/>
      <c r="MJM198" s="672"/>
      <c r="MJN198" s="672"/>
      <c r="MJO198" s="672"/>
      <c r="MJP198" s="672"/>
      <c r="MJQ198" s="672"/>
      <c r="MJR198" s="672"/>
      <c r="MJS198" s="672"/>
      <c r="MJT198" s="672"/>
      <c r="MJU198" s="672"/>
      <c r="MJV198" s="672"/>
      <c r="MJW198" s="672"/>
      <c r="MJX198" s="672"/>
      <c r="MJY198" s="672"/>
      <c r="MJZ198" s="672"/>
      <c r="MKA198" s="672"/>
      <c r="MKB198" s="672"/>
      <c r="MKC198" s="672"/>
      <c r="MKD198" s="672"/>
      <c r="MKE198" s="672"/>
      <c r="MKF198" s="672"/>
      <c r="MKG198" s="672"/>
      <c r="MKH198" s="672"/>
      <c r="MKI198" s="672"/>
      <c r="MKJ198" s="672"/>
      <c r="MKK198" s="672"/>
      <c r="MKL198" s="672"/>
      <c r="MKM198" s="672"/>
      <c r="MKN198" s="672"/>
      <c r="MKO198" s="672"/>
      <c r="MKP198" s="672"/>
      <c r="MKQ198" s="672"/>
      <c r="MKR198" s="672"/>
      <c r="MKS198" s="672"/>
      <c r="MKT198" s="672"/>
      <c r="MKU198" s="672"/>
      <c r="MKV198" s="672"/>
      <c r="MKW198" s="672"/>
      <c r="MKX198" s="672"/>
      <c r="MKY198" s="672"/>
      <c r="MKZ198" s="672"/>
      <c r="MLA198" s="672"/>
      <c r="MLB198" s="672"/>
      <c r="MLC198" s="672"/>
      <c r="MLD198" s="672"/>
      <c r="MLE198" s="672"/>
      <c r="MLF198" s="672"/>
      <c r="MLG198" s="672"/>
      <c r="MLH198" s="672"/>
      <c r="MLI198" s="672"/>
      <c r="MLJ198" s="672"/>
      <c r="MLK198" s="672"/>
      <c r="MLL198" s="672"/>
      <c r="MLM198" s="672"/>
      <c r="MLN198" s="672"/>
      <c r="MLO198" s="672"/>
      <c r="MLP198" s="672"/>
      <c r="MLQ198" s="672"/>
      <c r="MLR198" s="672"/>
      <c r="MLS198" s="672"/>
      <c r="MLT198" s="672"/>
      <c r="MLU198" s="672"/>
      <c r="MLV198" s="672"/>
      <c r="MLW198" s="672"/>
      <c r="MLX198" s="672"/>
      <c r="MLY198" s="672"/>
      <c r="MLZ198" s="672"/>
      <c r="MMA198" s="672"/>
      <c r="MMB198" s="672"/>
      <c r="MMC198" s="672"/>
      <c r="MMD198" s="672"/>
      <c r="MME198" s="672"/>
      <c r="MMF198" s="672"/>
      <c r="MMG198" s="672"/>
      <c r="MMH198" s="672"/>
      <c r="MMI198" s="672"/>
      <c r="MMJ198" s="672"/>
      <c r="MMK198" s="672"/>
      <c r="MML198" s="672"/>
      <c r="MMM198" s="672"/>
      <c r="MMN198" s="672"/>
      <c r="MMO198" s="672"/>
      <c r="MMP198" s="672"/>
      <c r="MMQ198" s="672"/>
      <c r="MMR198" s="672"/>
      <c r="MMS198" s="672"/>
      <c r="MMT198" s="672"/>
      <c r="MMU198" s="672"/>
      <c r="MMV198" s="672"/>
      <c r="MMW198" s="672"/>
      <c r="MMX198" s="672"/>
      <c r="MMY198" s="672"/>
      <c r="MMZ198" s="672"/>
      <c r="MNA198" s="672"/>
      <c r="MNB198" s="672"/>
      <c r="MNC198" s="672"/>
      <c r="MND198" s="672"/>
      <c r="MNE198" s="672"/>
      <c r="MNF198" s="672"/>
      <c r="MNG198" s="672"/>
      <c r="MNH198" s="672"/>
      <c r="MNI198" s="672"/>
      <c r="MNJ198" s="672"/>
      <c r="MNK198" s="672"/>
      <c r="MNL198" s="672"/>
      <c r="MNM198" s="672"/>
      <c r="MNN198" s="672"/>
      <c r="MNO198" s="672"/>
      <c r="MNP198" s="672"/>
      <c r="MNQ198" s="672"/>
      <c r="MNR198" s="672"/>
      <c r="MNS198" s="672"/>
      <c r="MNT198" s="672"/>
      <c r="MNU198" s="672"/>
      <c r="MNV198" s="672"/>
      <c r="MNW198" s="672"/>
      <c r="MNX198" s="672"/>
      <c r="MNY198" s="672"/>
      <c r="MNZ198" s="672"/>
      <c r="MOA198" s="672"/>
      <c r="MOB198" s="672"/>
      <c r="MOC198" s="672"/>
      <c r="MOD198" s="672"/>
      <c r="MOE198" s="672"/>
      <c r="MOF198" s="672"/>
      <c r="MOG198" s="672"/>
      <c r="MOH198" s="672"/>
      <c r="MOI198" s="672"/>
      <c r="MOJ198" s="672"/>
      <c r="MOK198" s="672"/>
      <c r="MOL198" s="672"/>
      <c r="MOM198" s="672"/>
      <c r="MON198" s="672"/>
      <c r="MOO198" s="672"/>
      <c r="MOP198" s="672"/>
      <c r="MOQ198" s="672"/>
      <c r="MOR198" s="672"/>
      <c r="MOS198" s="672"/>
      <c r="MOT198" s="672"/>
      <c r="MOU198" s="672"/>
      <c r="MOV198" s="672"/>
      <c r="MOW198" s="672"/>
      <c r="MOX198" s="672"/>
      <c r="MOY198" s="672"/>
      <c r="MOZ198" s="672"/>
      <c r="MPA198" s="672"/>
      <c r="MPB198" s="672"/>
      <c r="MPC198" s="672"/>
      <c r="MPD198" s="672"/>
      <c r="MPE198" s="672"/>
      <c r="MPF198" s="672"/>
      <c r="MPG198" s="672"/>
      <c r="MPH198" s="672"/>
      <c r="MPI198" s="672"/>
      <c r="MPJ198" s="672"/>
      <c r="MPK198" s="672"/>
      <c r="MPL198" s="672"/>
      <c r="MPM198" s="672"/>
      <c r="MPN198" s="672"/>
      <c r="MPO198" s="672"/>
      <c r="MPP198" s="672"/>
      <c r="MPQ198" s="672"/>
      <c r="MPR198" s="672"/>
      <c r="MPS198" s="672"/>
      <c r="MPT198" s="672"/>
      <c r="MPU198" s="672"/>
      <c r="MPV198" s="672"/>
      <c r="MPW198" s="672"/>
      <c r="MPX198" s="672"/>
      <c r="MPY198" s="672"/>
      <c r="MPZ198" s="672"/>
      <c r="MQA198" s="672"/>
      <c r="MQB198" s="672"/>
      <c r="MQC198" s="672"/>
      <c r="MQD198" s="672"/>
      <c r="MQE198" s="672"/>
      <c r="MQF198" s="672"/>
      <c r="MQG198" s="672"/>
      <c r="MQH198" s="672"/>
      <c r="MQI198" s="672"/>
      <c r="MQJ198" s="672"/>
      <c r="MQK198" s="672"/>
      <c r="MQL198" s="672"/>
      <c r="MQM198" s="672"/>
      <c r="MQN198" s="672"/>
      <c r="MQO198" s="672"/>
      <c r="MQP198" s="672"/>
      <c r="MQQ198" s="672"/>
      <c r="MQR198" s="672"/>
      <c r="MQS198" s="672"/>
      <c r="MQT198" s="672"/>
      <c r="MQU198" s="672"/>
      <c r="MQV198" s="672"/>
      <c r="MQW198" s="672"/>
      <c r="MQX198" s="672"/>
      <c r="MQY198" s="672"/>
      <c r="MQZ198" s="672"/>
      <c r="MRA198" s="672"/>
      <c r="MRB198" s="672"/>
      <c r="MRC198" s="672"/>
      <c r="MRD198" s="672"/>
      <c r="MRE198" s="672"/>
      <c r="MRF198" s="672"/>
      <c r="MRG198" s="672"/>
      <c r="MRH198" s="672"/>
      <c r="MRI198" s="672"/>
      <c r="MRJ198" s="672"/>
      <c r="MRK198" s="672"/>
      <c r="MRL198" s="672"/>
      <c r="MRM198" s="672"/>
      <c r="MRN198" s="672"/>
      <c r="MRO198" s="672"/>
      <c r="MRP198" s="672"/>
      <c r="MRQ198" s="672"/>
      <c r="MRR198" s="672"/>
      <c r="MRS198" s="672"/>
      <c r="MRT198" s="672"/>
      <c r="MRU198" s="672"/>
      <c r="MRV198" s="672"/>
      <c r="MRW198" s="672"/>
      <c r="MRX198" s="672"/>
      <c r="MRY198" s="672"/>
      <c r="MRZ198" s="672"/>
      <c r="MSA198" s="672"/>
      <c r="MSB198" s="672"/>
      <c r="MSC198" s="672"/>
      <c r="MSD198" s="672"/>
      <c r="MSE198" s="672"/>
      <c r="MSF198" s="672"/>
      <c r="MSG198" s="672"/>
      <c r="MSH198" s="672"/>
      <c r="MSI198" s="672"/>
      <c r="MSJ198" s="672"/>
      <c r="MSK198" s="672"/>
      <c r="MSL198" s="672"/>
      <c r="MSM198" s="672"/>
      <c r="MSN198" s="672"/>
      <c r="MSO198" s="672"/>
      <c r="MSP198" s="672"/>
      <c r="MSQ198" s="672"/>
      <c r="MSR198" s="672"/>
      <c r="MSS198" s="672"/>
      <c r="MST198" s="672"/>
      <c r="MSU198" s="672"/>
      <c r="MSV198" s="672"/>
      <c r="MSW198" s="672"/>
      <c r="MSX198" s="672"/>
      <c r="MSY198" s="672"/>
      <c r="MSZ198" s="672"/>
      <c r="MTA198" s="672"/>
      <c r="MTB198" s="672"/>
      <c r="MTC198" s="672"/>
      <c r="MTD198" s="672"/>
      <c r="MTE198" s="672"/>
      <c r="MTF198" s="672"/>
      <c r="MTG198" s="672"/>
      <c r="MTH198" s="672"/>
      <c r="MTI198" s="672"/>
      <c r="MTJ198" s="672"/>
      <c r="MTK198" s="672"/>
      <c r="MTL198" s="672"/>
      <c r="MTM198" s="672"/>
      <c r="MTN198" s="672"/>
      <c r="MTO198" s="672"/>
      <c r="MTP198" s="672"/>
      <c r="MTQ198" s="672"/>
      <c r="MTR198" s="672"/>
      <c r="MTS198" s="672"/>
      <c r="MTT198" s="672"/>
      <c r="MTU198" s="672"/>
      <c r="MTV198" s="672"/>
      <c r="MTW198" s="672"/>
      <c r="MTX198" s="672"/>
      <c r="MTY198" s="672"/>
      <c r="MTZ198" s="672"/>
      <c r="MUA198" s="672"/>
      <c r="MUB198" s="672"/>
      <c r="MUC198" s="672"/>
      <c r="MUD198" s="672"/>
      <c r="MUE198" s="672"/>
      <c r="MUF198" s="672"/>
      <c r="MUG198" s="672"/>
      <c r="MUH198" s="672"/>
      <c r="MUI198" s="672"/>
      <c r="MUJ198" s="672"/>
      <c r="MUK198" s="672"/>
      <c r="MUL198" s="672"/>
      <c r="MUM198" s="672"/>
      <c r="MUN198" s="672"/>
      <c r="MUO198" s="672"/>
      <c r="MUP198" s="672"/>
      <c r="MUQ198" s="672"/>
      <c r="MUR198" s="672"/>
      <c r="MUS198" s="672"/>
      <c r="MUT198" s="672"/>
      <c r="MUU198" s="672"/>
      <c r="MUV198" s="672"/>
      <c r="MUW198" s="672"/>
      <c r="MUX198" s="672"/>
      <c r="MUY198" s="672"/>
      <c r="MUZ198" s="672"/>
      <c r="MVA198" s="672"/>
      <c r="MVB198" s="672"/>
      <c r="MVC198" s="672"/>
      <c r="MVD198" s="672"/>
      <c r="MVE198" s="672"/>
      <c r="MVF198" s="672"/>
      <c r="MVG198" s="672"/>
      <c r="MVH198" s="672"/>
      <c r="MVI198" s="672"/>
      <c r="MVJ198" s="672"/>
      <c r="MVK198" s="672"/>
      <c r="MVL198" s="672"/>
      <c r="MVM198" s="672"/>
      <c r="MVN198" s="672"/>
      <c r="MVO198" s="672"/>
      <c r="MVP198" s="672"/>
      <c r="MVQ198" s="672"/>
      <c r="MVR198" s="672"/>
      <c r="MVS198" s="672"/>
      <c r="MVT198" s="672"/>
      <c r="MVU198" s="672"/>
      <c r="MVV198" s="672"/>
      <c r="MVW198" s="672"/>
      <c r="MVX198" s="672"/>
      <c r="MVY198" s="672"/>
      <c r="MVZ198" s="672"/>
      <c r="MWA198" s="672"/>
      <c r="MWB198" s="672"/>
      <c r="MWC198" s="672"/>
      <c r="MWD198" s="672"/>
      <c r="MWE198" s="672"/>
      <c r="MWF198" s="672"/>
      <c r="MWG198" s="672"/>
      <c r="MWH198" s="672"/>
      <c r="MWI198" s="672"/>
      <c r="MWJ198" s="672"/>
      <c r="MWK198" s="672"/>
      <c r="MWL198" s="672"/>
      <c r="MWM198" s="672"/>
      <c r="MWN198" s="672"/>
      <c r="MWO198" s="672"/>
      <c r="MWP198" s="672"/>
      <c r="MWQ198" s="672"/>
      <c r="MWR198" s="672"/>
      <c r="MWS198" s="672"/>
      <c r="MWT198" s="672"/>
      <c r="MWU198" s="672"/>
      <c r="MWV198" s="672"/>
      <c r="MWW198" s="672"/>
      <c r="MWX198" s="672"/>
      <c r="MWY198" s="672"/>
      <c r="MWZ198" s="672"/>
      <c r="MXA198" s="672"/>
      <c r="MXB198" s="672"/>
      <c r="MXC198" s="672"/>
      <c r="MXD198" s="672"/>
      <c r="MXE198" s="672"/>
      <c r="MXF198" s="672"/>
      <c r="MXG198" s="672"/>
      <c r="MXH198" s="672"/>
      <c r="MXI198" s="672"/>
      <c r="MXJ198" s="672"/>
      <c r="MXK198" s="672"/>
      <c r="MXL198" s="672"/>
      <c r="MXM198" s="672"/>
      <c r="MXN198" s="672"/>
      <c r="MXO198" s="672"/>
      <c r="MXP198" s="672"/>
      <c r="MXQ198" s="672"/>
      <c r="MXR198" s="672"/>
      <c r="MXS198" s="672"/>
      <c r="MXT198" s="672"/>
      <c r="MXU198" s="672"/>
      <c r="MXV198" s="672"/>
      <c r="MXW198" s="672"/>
      <c r="MXX198" s="672"/>
      <c r="MXY198" s="672"/>
      <c r="MXZ198" s="672"/>
      <c r="MYA198" s="672"/>
      <c r="MYB198" s="672"/>
      <c r="MYC198" s="672"/>
      <c r="MYD198" s="672"/>
      <c r="MYE198" s="672"/>
      <c r="MYF198" s="672"/>
      <c r="MYG198" s="672"/>
      <c r="MYH198" s="672"/>
      <c r="MYI198" s="672"/>
      <c r="MYJ198" s="672"/>
      <c r="MYK198" s="672"/>
      <c r="MYL198" s="672"/>
      <c r="MYM198" s="672"/>
      <c r="MYN198" s="672"/>
      <c r="MYO198" s="672"/>
      <c r="MYP198" s="672"/>
      <c r="MYQ198" s="672"/>
      <c r="MYR198" s="672"/>
      <c r="MYS198" s="672"/>
      <c r="MYT198" s="672"/>
      <c r="MYU198" s="672"/>
      <c r="MYV198" s="672"/>
      <c r="MYW198" s="672"/>
      <c r="MYX198" s="672"/>
      <c r="MYY198" s="672"/>
      <c r="MYZ198" s="672"/>
      <c r="MZA198" s="672"/>
      <c r="MZB198" s="672"/>
      <c r="MZC198" s="672"/>
      <c r="MZD198" s="672"/>
      <c r="MZE198" s="672"/>
      <c r="MZF198" s="672"/>
      <c r="MZG198" s="672"/>
      <c r="MZH198" s="672"/>
      <c r="MZI198" s="672"/>
      <c r="MZJ198" s="672"/>
      <c r="MZK198" s="672"/>
      <c r="MZL198" s="672"/>
      <c r="MZM198" s="672"/>
      <c r="MZN198" s="672"/>
      <c r="MZO198" s="672"/>
      <c r="MZP198" s="672"/>
      <c r="MZQ198" s="672"/>
      <c r="MZR198" s="672"/>
      <c r="MZS198" s="672"/>
      <c r="MZT198" s="672"/>
      <c r="MZU198" s="672"/>
      <c r="MZV198" s="672"/>
      <c r="MZW198" s="672"/>
      <c r="MZX198" s="672"/>
      <c r="MZY198" s="672"/>
      <c r="MZZ198" s="672"/>
      <c r="NAA198" s="672"/>
      <c r="NAB198" s="672"/>
      <c r="NAC198" s="672"/>
      <c r="NAD198" s="672"/>
      <c r="NAE198" s="672"/>
      <c r="NAF198" s="672"/>
      <c r="NAG198" s="672"/>
      <c r="NAH198" s="672"/>
      <c r="NAI198" s="672"/>
      <c r="NAJ198" s="672"/>
      <c r="NAK198" s="672"/>
      <c r="NAL198" s="672"/>
      <c r="NAM198" s="672"/>
      <c r="NAN198" s="672"/>
      <c r="NAO198" s="672"/>
      <c r="NAP198" s="672"/>
      <c r="NAQ198" s="672"/>
      <c r="NAR198" s="672"/>
      <c r="NAS198" s="672"/>
      <c r="NAT198" s="672"/>
      <c r="NAU198" s="672"/>
      <c r="NAV198" s="672"/>
      <c r="NAW198" s="672"/>
      <c r="NAX198" s="672"/>
      <c r="NAY198" s="672"/>
      <c r="NAZ198" s="672"/>
      <c r="NBA198" s="672"/>
      <c r="NBB198" s="672"/>
      <c r="NBC198" s="672"/>
      <c r="NBD198" s="672"/>
      <c r="NBE198" s="672"/>
      <c r="NBF198" s="672"/>
      <c r="NBG198" s="672"/>
      <c r="NBH198" s="672"/>
      <c r="NBI198" s="672"/>
      <c r="NBJ198" s="672"/>
      <c r="NBK198" s="672"/>
      <c r="NBL198" s="672"/>
      <c r="NBM198" s="672"/>
      <c r="NBN198" s="672"/>
      <c r="NBO198" s="672"/>
      <c r="NBP198" s="672"/>
      <c r="NBQ198" s="672"/>
      <c r="NBR198" s="672"/>
      <c r="NBS198" s="672"/>
      <c r="NBT198" s="672"/>
      <c r="NBU198" s="672"/>
      <c r="NBV198" s="672"/>
      <c r="NBW198" s="672"/>
      <c r="NBX198" s="672"/>
      <c r="NBY198" s="672"/>
      <c r="NBZ198" s="672"/>
      <c r="NCA198" s="672"/>
      <c r="NCB198" s="672"/>
      <c r="NCC198" s="672"/>
      <c r="NCD198" s="672"/>
      <c r="NCE198" s="672"/>
      <c r="NCF198" s="672"/>
      <c r="NCG198" s="672"/>
      <c r="NCH198" s="672"/>
      <c r="NCI198" s="672"/>
      <c r="NCJ198" s="672"/>
      <c r="NCK198" s="672"/>
      <c r="NCL198" s="672"/>
      <c r="NCM198" s="672"/>
      <c r="NCN198" s="672"/>
      <c r="NCO198" s="672"/>
      <c r="NCP198" s="672"/>
      <c r="NCQ198" s="672"/>
      <c r="NCR198" s="672"/>
      <c r="NCS198" s="672"/>
      <c r="NCT198" s="672"/>
      <c r="NCU198" s="672"/>
      <c r="NCV198" s="672"/>
      <c r="NCW198" s="672"/>
      <c r="NCX198" s="672"/>
      <c r="NCY198" s="672"/>
      <c r="NCZ198" s="672"/>
      <c r="NDA198" s="672"/>
      <c r="NDB198" s="672"/>
      <c r="NDC198" s="672"/>
      <c r="NDD198" s="672"/>
      <c r="NDE198" s="672"/>
      <c r="NDF198" s="672"/>
      <c r="NDG198" s="672"/>
      <c r="NDH198" s="672"/>
      <c r="NDI198" s="672"/>
      <c r="NDJ198" s="672"/>
      <c r="NDK198" s="672"/>
      <c r="NDL198" s="672"/>
      <c r="NDM198" s="672"/>
      <c r="NDN198" s="672"/>
      <c r="NDO198" s="672"/>
      <c r="NDP198" s="672"/>
      <c r="NDQ198" s="672"/>
      <c r="NDR198" s="672"/>
      <c r="NDS198" s="672"/>
      <c r="NDT198" s="672"/>
      <c r="NDU198" s="672"/>
      <c r="NDV198" s="672"/>
      <c r="NDW198" s="672"/>
      <c r="NDX198" s="672"/>
      <c r="NDY198" s="672"/>
      <c r="NDZ198" s="672"/>
      <c r="NEA198" s="672"/>
      <c r="NEB198" s="672"/>
      <c r="NEC198" s="672"/>
      <c r="NED198" s="672"/>
      <c r="NEE198" s="672"/>
      <c r="NEF198" s="672"/>
      <c r="NEG198" s="672"/>
      <c r="NEH198" s="672"/>
      <c r="NEI198" s="672"/>
      <c r="NEJ198" s="672"/>
      <c r="NEK198" s="672"/>
      <c r="NEL198" s="672"/>
      <c r="NEM198" s="672"/>
      <c r="NEN198" s="672"/>
      <c r="NEO198" s="672"/>
      <c r="NEP198" s="672"/>
      <c r="NEQ198" s="672"/>
      <c r="NER198" s="672"/>
      <c r="NES198" s="672"/>
      <c r="NET198" s="672"/>
      <c r="NEU198" s="672"/>
      <c r="NEV198" s="672"/>
      <c r="NEW198" s="672"/>
      <c r="NEX198" s="672"/>
      <c r="NEY198" s="672"/>
      <c r="NEZ198" s="672"/>
      <c r="NFA198" s="672"/>
      <c r="NFB198" s="672"/>
      <c r="NFC198" s="672"/>
      <c r="NFD198" s="672"/>
      <c r="NFE198" s="672"/>
      <c r="NFF198" s="672"/>
      <c r="NFG198" s="672"/>
      <c r="NFH198" s="672"/>
      <c r="NFI198" s="672"/>
      <c r="NFJ198" s="672"/>
      <c r="NFK198" s="672"/>
      <c r="NFL198" s="672"/>
      <c r="NFM198" s="672"/>
      <c r="NFN198" s="672"/>
      <c r="NFO198" s="672"/>
      <c r="NFP198" s="672"/>
      <c r="NFQ198" s="672"/>
      <c r="NFR198" s="672"/>
      <c r="NFS198" s="672"/>
      <c r="NFT198" s="672"/>
      <c r="NFU198" s="672"/>
      <c r="NFV198" s="672"/>
      <c r="NFW198" s="672"/>
      <c r="NFX198" s="672"/>
      <c r="NFY198" s="672"/>
      <c r="NFZ198" s="672"/>
      <c r="NGA198" s="672"/>
      <c r="NGB198" s="672"/>
      <c r="NGC198" s="672"/>
      <c r="NGD198" s="672"/>
      <c r="NGE198" s="672"/>
      <c r="NGF198" s="672"/>
      <c r="NGG198" s="672"/>
      <c r="NGH198" s="672"/>
      <c r="NGI198" s="672"/>
      <c r="NGJ198" s="672"/>
      <c r="NGK198" s="672"/>
      <c r="NGL198" s="672"/>
      <c r="NGM198" s="672"/>
      <c r="NGN198" s="672"/>
      <c r="NGO198" s="672"/>
      <c r="NGP198" s="672"/>
      <c r="NGQ198" s="672"/>
      <c r="NGR198" s="672"/>
      <c r="NGS198" s="672"/>
      <c r="NGT198" s="672"/>
      <c r="NGU198" s="672"/>
      <c r="NGV198" s="672"/>
      <c r="NGW198" s="672"/>
      <c r="NGX198" s="672"/>
      <c r="NGY198" s="672"/>
      <c r="NGZ198" s="672"/>
      <c r="NHA198" s="672"/>
      <c r="NHB198" s="672"/>
      <c r="NHC198" s="672"/>
      <c r="NHD198" s="672"/>
      <c r="NHE198" s="672"/>
      <c r="NHF198" s="672"/>
      <c r="NHG198" s="672"/>
      <c r="NHH198" s="672"/>
      <c r="NHI198" s="672"/>
      <c r="NHJ198" s="672"/>
      <c r="NHK198" s="672"/>
      <c r="NHL198" s="672"/>
      <c r="NHM198" s="672"/>
      <c r="NHN198" s="672"/>
      <c r="NHO198" s="672"/>
      <c r="NHP198" s="672"/>
      <c r="NHQ198" s="672"/>
      <c r="NHR198" s="672"/>
      <c r="NHS198" s="672"/>
      <c r="NHT198" s="672"/>
      <c r="NHU198" s="672"/>
      <c r="NHV198" s="672"/>
      <c r="NHW198" s="672"/>
      <c r="NHX198" s="672"/>
      <c r="NHY198" s="672"/>
      <c r="NHZ198" s="672"/>
      <c r="NIA198" s="672"/>
      <c r="NIB198" s="672"/>
      <c r="NIC198" s="672"/>
      <c r="NID198" s="672"/>
      <c r="NIE198" s="672"/>
      <c r="NIF198" s="672"/>
      <c r="NIG198" s="672"/>
      <c r="NIH198" s="672"/>
      <c r="NII198" s="672"/>
      <c r="NIJ198" s="672"/>
      <c r="NIK198" s="672"/>
      <c r="NIL198" s="672"/>
      <c r="NIM198" s="672"/>
      <c r="NIN198" s="672"/>
      <c r="NIO198" s="672"/>
      <c r="NIP198" s="672"/>
      <c r="NIQ198" s="672"/>
      <c r="NIR198" s="672"/>
      <c r="NIS198" s="672"/>
      <c r="NIT198" s="672"/>
      <c r="NIU198" s="672"/>
      <c r="NIV198" s="672"/>
      <c r="NIW198" s="672"/>
      <c r="NIX198" s="672"/>
      <c r="NIY198" s="672"/>
      <c r="NIZ198" s="672"/>
      <c r="NJA198" s="672"/>
      <c r="NJB198" s="672"/>
      <c r="NJC198" s="672"/>
      <c r="NJD198" s="672"/>
      <c r="NJE198" s="672"/>
      <c r="NJF198" s="672"/>
      <c r="NJG198" s="672"/>
      <c r="NJH198" s="672"/>
      <c r="NJI198" s="672"/>
      <c r="NJJ198" s="672"/>
      <c r="NJK198" s="672"/>
      <c r="NJL198" s="672"/>
      <c r="NJM198" s="672"/>
      <c r="NJN198" s="672"/>
      <c r="NJO198" s="672"/>
      <c r="NJP198" s="672"/>
      <c r="NJQ198" s="672"/>
      <c r="NJR198" s="672"/>
      <c r="NJS198" s="672"/>
      <c r="NJT198" s="672"/>
      <c r="NJU198" s="672"/>
      <c r="NJV198" s="672"/>
      <c r="NJW198" s="672"/>
      <c r="NJX198" s="672"/>
      <c r="NJY198" s="672"/>
      <c r="NJZ198" s="672"/>
      <c r="NKA198" s="672"/>
      <c r="NKB198" s="672"/>
      <c r="NKC198" s="672"/>
      <c r="NKD198" s="672"/>
      <c r="NKE198" s="672"/>
      <c r="NKF198" s="672"/>
      <c r="NKG198" s="672"/>
      <c r="NKH198" s="672"/>
      <c r="NKI198" s="672"/>
      <c r="NKJ198" s="672"/>
      <c r="NKK198" s="672"/>
      <c r="NKL198" s="672"/>
      <c r="NKM198" s="672"/>
      <c r="NKN198" s="672"/>
      <c r="NKO198" s="672"/>
      <c r="NKP198" s="672"/>
      <c r="NKQ198" s="672"/>
      <c r="NKR198" s="672"/>
      <c r="NKS198" s="672"/>
      <c r="NKT198" s="672"/>
      <c r="NKU198" s="672"/>
      <c r="NKV198" s="672"/>
      <c r="NKW198" s="672"/>
      <c r="NKX198" s="672"/>
      <c r="NKY198" s="672"/>
      <c r="NKZ198" s="672"/>
      <c r="NLA198" s="672"/>
      <c r="NLB198" s="672"/>
      <c r="NLC198" s="672"/>
      <c r="NLD198" s="672"/>
      <c r="NLE198" s="672"/>
      <c r="NLF198" s="672"/>
      <c r="NLG198" s="672"/>
      <c r="NLH198" s="672"/>
      <c r="NLI198" s="672"/>
      <c r="NLJ198" s="672"/>
      <c r="NLK198" s="672"/>
      <c r="NLL198" s="672"/>
      <c r="NLM198" s="672"/>
      <c r="NLN198" s="672"/>
      <c r="NLO198" s="672"/>
      <c r="NLP198" s="672"/>
      <c r="NLQ198" s="672"/>
      <c r="NLR198" s="672"/>
      <c r="NLS198" s="672"/>
      <c r="NLT198" s="672"/>
      <c r="NLU198" s="672"/>
      <c r="NLV198" s="672"/>
      <c r="NLW198" s="672"/>
      <c r="NLX198" s="672"/>
      <c r="NLY198" s="672"/>
      <c r="NLZ198" s="672"/>
      <c r="NMA198" s="672"/>
      <c r="NMB198" s="672"/>
      <c r="NMC198" s="672"/>
      <c r="NMD198" s="672"/>
      <c r="NME198" s="672"/>
      <c r="NMF198" s="672"/>
      <c r="NMG198" s="672"/>
      <c r="NMH198" s="672"/>
      <c r="NMI198" s="672"/>
      <c r="NMJ198" s="672"/>
      <c r="NMK198" s="672"/>
      <c r="NML198" s="672"/>
      <c r="NMM198" s="672"/>
      <c r="NMN198" s="672"/>
      <c r="NMO198" s="672"/>
      <c r="NMP198" s="672"/>
      <c r="NMQ198" s="672"/>
      <c r="NMR198" s="672"/>
      <c r="NMS198" s="672"/>
      <c r="NMT198" s="672"/>
      <c r="NMU198" s="672"/>
      <c r="NMV198" s="672"/>
      <c r="NMW198" s="672"/>
      <c r="NMX198" s="672"/>
      <c r="NMY198" s="672"/>
      <c r="NMZ198" s="672"/>
      <c r="NNA198" s="672"/>
      <c r="NNB198" s="672"/>
      <c r="NNC198" s="672"/>
      <c r="NND198" s="672"/>
      <c r="NNE198" s="672"/>
      <c r="NNF198" s="672"/>
      <c r="NNG198" s="672"/>
      <c r="NNH198" s="672"/>
      <c r="NNI198" s="672"/>
      <c r="NNJ198" s="672"/>
      <c r="NNK198" s="672"/>
      <c r="NNL198" s="672"/>
      <c r="NNM198" s="672"/>
      <c r="NNN198" s="672"/>
      <c r="NNO198" s="672"/>
      <c r="NNP198" s="672"/>
      <c r="NNQ198" s="672"/>
      <c r="NNR198" s="672"/>
      <c r="NNS198" s="672"/>
      <c r="NNT198" s="672"/>
      <c r="NNU198" s="672"/>
      <c r="NNV198" s="672"/>
      <c r="NNW198" s="672"/>
      <c r="NNX198" s="672"/>
      <c r="NNY198" s="672"/>
      <c r="NNZ198" s="672"/>
      <c r="NOA198" s="672"/>
      <c r="NOB198" s="672"/>
      <c r="NOC198" s="672"/>
      <c r="NOD198" s="672"/>
      <c r="NOE198" s="672"/>
      <c r="NOF198" s="672"/>
      <c r="NOG198" s="672"/>
      <c r="NOH198" s="672"/>
      <c r="NOI198" s="672"/>
      <c r="NOJ198" s="672"/>
      <c r="NOK198" s="672"/>
      <c r="NOL198" s="672"/>
      <c r="NOM198" s="672"/>
      <c r="NON198" s="672"/>
      <c r="NOO198" s="672"/>
      <c r="NOP198" s="672"/>
      <c r="NOQ198" s="672"/>
      <c r="NOR198" s="672"/>
      <c r="NOS198" s="672"/>
      <c r="NOT198" s="672"/>
      <c r="NOU198" s="672"/>
      <c r="NOV198" s="672"/>
      <c r="NOW198" s="672"/>
      <c r="NOX198" s="672"/>
      <c r="NOY198" s="672"/>
      <c r="NOZ198" s="672"/>
      <c r="NPA198" s="672"/>
      <c r="NPB198" s="672"/>
      <c r="NPC198" s="672"/>
      <c r="NPD198" s="672"/>
      <c r="NPE198" s="672"/>
      <c r="NPF198" s="672"/>
      <c r="NPG198" s="672"/>
      <c r="NPH198" s="672"/>
      <c r="NPI198" s="672"/>
      <c r="NPJ198" s="672"/>
      <c r="NPK198" s="672"/>
      <c r="NPL198" s="672"/>
      <c r="NPM198" s="672"/>
      <c r="NPN198" s="672"/>
      <c r="NPO198" s="672"/>
      <c r="NPP198" s="672"/>
      <c r="NPQ198" s="672"/>
      <c r="NPR198" s="672"/>
      <c r="NPS198" s="672"/>
      <c r="NPT198" s="672"/>
      <c r="NPU198" s="672"/>
      <c r="NPV198" s="672"/>
      <c r="NPW198" s="672"/>
      <c r="NPX198" s="672"/>
      <c r="NPY198" s="672"/>
      <c r="NPZ198" s="672"/>
      <c r="NQA198" s="672"/>
      <c r="NQB198" s="672"/>
      <c r="NQC198" s="672"/>
      <c r="NQD198" s="672"/>
      <c r="NQE198" s="672"/>
      <c r="NQF198" s="672"/>
      <c r="NQG198" s="672"/>
      <c r="NQH198" s="672"/>
      <c r="NQI198" s="672"/>
      <c r="NQJ198" s="672"/>
      <c r="NQK198" s="672"/>
      <c r="NQL198" s="672"/>
      <c r="NQM198" s="672"/>
      <c r="NQN198" s="672"/>
      <c r="NQO198" s="672"/>
      <c r="NQP198" s="672"/>
      <c r="NQQ198" s="672"/>
      <c r="NQR198" s="672"/>
      <c r="NQS198" s="672"/>
      <c r="NQT198" s="672"/>
      <c r="NQU198" s="672"/>
      <c r="NQV198" s="672"/>
      <c r="NQW198" s="672"/>
      <c r="NQX198" s="672"/>
      <c r="NQY198" s="672"/>
      <c r="NQZ198" s="672"/>
      <c r="NRA198" s="672"/>
      <c r="NRB198" s="672"/>
      <c r="NRC198" s="672"/>
      <c r="NRD198" s="672"/>
      <c r="NRE198" s="672"/>
      <c r="NRF198" s="672"/>
      <c r="NRG198" s="672"/>
      <c r="NRH198" s="672"/>
      <c r="NRI198" s="672"/>
      <c r="NRJ198" s="672"/>
      <c r="NRK198" s="672"/>
      <c r="NRL198" s="672"/>
      <c r="NRM198" s="672"/>
      <c r="NRN198" s="672"/>
      <c r="NRO198" s="672"/>
      <c r="NRP198" s="672"/>
      <c r="NRQ198" s="672"/>
      <c r="NRR198" s="672"/>
      <c r="NRS198" s="672"/>
      <c r="NRT198" s="672"/>
      <c r="NRU198" s="672"/>
      <c r="NRV198" s="672"/>
      <c r="NRW198" s="672"/>
      <c r="NRX198" s="672"/>
      <c r="NRY198" s="672"/>
      <c r="NRZ198" s="672"/>
      <c r="NSA198" s="672"/>
      <c r="NSB198" s="672"/>
      <c r="NSC198" s="672"/>
      <c r="NSD198" s="672"/>
      <c r="NSE198" s="672"/>
      <c r="NSF198" s="672"/>
      <c r="NSG198" s="672"/>
      <c r="NSH198" s="672"/>
      <c r="NSI198" s="672"/>
      <c r="NSJ198" s="672"/>
      <c r="NSK198" s="672"/>
      <c r="NSL198" s="672"/>
      <c r="NSM198" s="672"/>
      <c r="NSN198" s="672"/>
      <c r="NSO198" s="672"/>
      <c r="NSP198" s="672"/>
      <c r="NSQ198" s="672"/>
      <c r="NSR198" s="672"/>
      <c r="NSS198" s="672"/>
      <c r="NST198" s="672"/>
      <c r="NSU198" s="672"/>
      <c r="NSV198" s="672"/>
      <c r="NSW198" s="672"/>
      <c r="NSX198" s="672"/>
      <c r="NSY198" s="672"/>
      <c r="NSZ198" s="672"/>
      <c r="NTA198" s="672"/>
      <c r="NTB198" s="672"/>
      <c r="NTC198" s="672"/>
      <c r="NTD198" s="672"/>
      <c r="NTE198" s="672"/>
      <c r="NTF198" s="672"/>
      <c r="NTG198" s="672"/>
      <c r="NTH198" s="672"/>
      <c r="NTI198" s="672"/>
      <c r="NTJ198" s="672"/>
      <c r="NTK198" s="672"/>
      <c r="NTL198" s="672"/>
      <c r="NTM198" s="672"/>
      <c r="NTN198" s="672"/>
      <c r="NTO198" s="672"/>
      <c r="NTP198" s="672"/>
      <c r="NTQ198" s="672"/>
      <c r="NTR198" s="672"/>
      <c r="NTS198" s="672"/>
      <c r="NTT198" s="672"/>
      <c r="NTU198" s="672"/>
      <c r="NTV198" s="672"/>
      <c r="NTW198" s="672"/>
      <c r="NTX198" s="672"/>
      <c r="NTY198" s="672"/>
      <c r="NTZ198" s="672"/>
      <c r="NUA198" s="672"/>
      <c r="NUB198" s="672"/>
      <c r="NUC198" s="672"/>
      <c r="NUD198" s="672"/>
      <c r="NUE198" s="672"/>
      <c r="NUF198" s="672"/>
      <c r="NUG198" s="672"/>
      <c r="NUH198" s="672"/>
      <c r="NUI198" s="672"/>
      <c r="NUJ198" s="672"/>
      <c r="NUK198" s="672"/>
      <c r="NUL198" s="672"/>
      <c r="NUM198" s="672"/>
      <c r="NUN198" s="672"/>
      <c r="NUO198" s="672"/>
      <c r="NUP198" s="672"/>
      <c r="NUQ198" s="672"/>
      <c r="NUR198" s="672"/>
      <c r="NUS198" s="672"/>
      <c r="NUT198" s="672"/>
      <c r="NUU198" s="672"/>
      <c r="NUV198" s="672"/>
      <c r="NUW198" s="672"/>
      <c r="NUX198" s="672"/>
      <c r="NUY198" s="672"/>
      <c r="NUZ198" s="672"/>
      <c r="NVA198" s="672"/>
      <c r="NVB198" s="672"/>
      <c r="NVC198" s="672"/>
      <c r="NVD198" s="672"/>
      <c r="NVE198" s="672"/>
      <c r="NVF198" s="672"/>
      <c r="NVG198" s="672"/>
      <c r="NVH198" s="672"/>
      <c r="NVI198" s="672"/>
      <c r="NVJ198" s="672"/>
      <c r="NVK198" s="672"/>
      <c r="NVL198" s="672"/>
      <c r="NVM198" s="672"/>
      <c r="NVN198" s="672"/>
      <c r="NVO198" s="672"/>
      <c r="NVP198" s="672"/>
      <c r="NVQ198" s="672"/>
      <c r="NVR198" s="672"/>
      <c r="NVS198" s="672"/>
      <c r="NVT198" s="672"/>
      <c r="NVU198" s="672"/>
      <c r="NVV198" s="672"/>
      <c r="NVW198" s="672"/>
      <c r="NVX198" s="672"/>
      <c r="NVY198" s="672"/>
      <c r="NVZ198" s="672"/>
      <c r="NWA198" s="672"/>
      <c r="NWB198" s="672"/>
      <c r="NWC198" s="672"/>
      <c r="NWD198" s="672"/>
      <c r="NWE198" s="672"/>
      <c r="NWF198" s="672"/>
      <c r="NWG198" s="672"/>
      <c r="NWH198" s="672"/>
      <c r="NWI198" s="672"/>
      <c r="NWJ198" s="672"/>
      <c r="NWK198" s="672"/>
      <c r="NWL198" s="672"/>
      <c r="NWM198" s="672"/>
      <c r="NWN198" s="672"/>
      <c r="NWO198" s="672"/>
      <c r="NWP198" s="672"/>
      <c r="NWQ198" s="672"/>
      <c r="NWR198" s="672"/>
      <c r="NWS198" s="672"/>
      <c r="NWT198" s="672"/>
      <c r="NWU198" s="672"/>
      <c r="NWV198" s="672"/>
      <c r="NWW198" s="672"/>
      <c r="NWX198" s="672"/>
      <c r="NWY198" s="672"/>
      <c r="NWZ198" s="672"/>
      <c r="NXA198" s="672"/>
      <c r="NXB198" s="672"/>
      <c r="NXC198" s="672"/>
      <c r="NXD198" s="672"/>
      <c r="NXE198" s="672"/>
      <c r="NXF198" s="672"/>
      <c r="NXG198" s="672"/>
      <c r="NXH198" s="672"/>
      <c r="NXI198" s="672"/>
      <c r="NXJ198" s="672"/>
      <c r="NXK198" s="672"/>
      <c r="NXL198" s="672"/>
      <c r="NXM198" s="672"/>
      <c r="NXN198" s="672"/>
      <c r="NXO198" s="672"/>
      <c r="NXP198" s="672"/>
      <c r="NXQ198" s="672"/>
      <c r="NXR198" s="672"/>
      <c r="NXS198" s="672"/>
      <c r="NXT198" s="672"/>
      <c r="NXU198" s="672"/>
      <c r="NXV198" s="672"/>
      <c r="NXW198" s="672"/>
      <c r="NXX198" s="672"/>
      <c r="NXY198" s="672"/>
      <c r="NXZ198" s="672"/>
      <c r="NYA198" s="672"/>
      <c r="NYB198" s="672"/>
      <c r="NYC198" s="672"/>
      <c r="NYD198" s="672"/>
      <c r="NYE198" s="672"/>
      <c r="NYF198" s="672"/>
      <c r="NYG198" s="672"/>
      <c r="NYH198" s="672"/>
      <c r="NYI198" s="672"/>
      <c r="NYJ198" s="672"/>
      <c r="NYK198" s="672"/>
      <c r="NYL198" s="672"/>
      <c r="NYM198" s="672"/>
      <c r="NYN198" s="672"/>
      <c r="NYO198" s="672"/>
      <c r="NYP198" s="672"/>
      <c r="NYQ198" s="672"/>
      <c r="NYR198" s="672"/>
      <c r="NYS198" s="672"/>
      <c r="NYT198" s="672"/>
      <c r="NYU198" s="672"/>
      <c r="NYV198" s="672"/>
      <c r="NYW198" s="672"/>
      <c r="NYX198" s="672"/>
      <c r="NYY198" s="672"/>
      <c r="NYZ198" s="672"/>
      <c r="NZA198" s="672"/>
      <c r="NZB198" s="672"/>
      <c r="NZC198" s="672"/>
      <c r="NZD198" s="672"/>
      <c r="NZE198" s="672"/>
      <c r="NZF198" s="672"/>
      <c r="NZG198" s="672"/>
      <c r="NZH198" s="672"/>
      <c r="NZI198" s="672"/>
      <c r="NZJ198" s="672"/>
      <c r="NZK198" s="672"/>
      <c r="NZL198" s="672"/>
      <c r="NZM198" s="672"/>
      <c r="NZN198" s="672"/>
      <c r="NZO198" s="672"/>
      <c r="NZP198" s="672"/>
      <c r="NZQ198" s="672"/>
      <c r="NZR198" s="672"/>
      <c r="NZS198" s="672"/>
      <c r="NZT198" s="672"/>
      <c r="NZU198" s="672"/>
      <c r="NZV198" s="672"/>
      <c r="NZW198" s="672"/>
      <c r="NZX198" s="672"/>
      <c r="NZY198" s="672"/>
      <c r="NZZ198" s="672"/>
      <c r="OAA198" s="672"/>
      <c r="OAB198" s="672"/>
      <c r="OAC198" s="672"/>
      <c r="OAD198" s="672"/>
      <c r="OAE198" s="672"/>
      <c r="OAF198" s="672"/>
      <c r="OAG198" s="672"/>
      <c r="OAH198" s="672"/>
      <c r="OAI198" s="672"/>
      <c r="OAJ198" s="672"/>
      <c r="OAK198" s="672"/>
      <c r="OAL198" s="672"/>
      <c r="OAM198" s="672"/>
      <c r="OAN198" s="672"/>
      <c r="OAO198" s="672"/>
      <c r="OAP198" s="672"/>
      <c r="OAQ198" s="672"/>
      <c r="OAR198" s="672"/>
      <c r="OAS198" s="672"/>
      <c r="OAT198" s="672"/>
      <c r="OAU198" s="672"/>
      <c r="OAV198" s="672"/>
      <c r="OAW198" s="672"/>
      <c r="OAX198" s="672"/>
      <c r="OAY198" s="672"/>
      <c r="OAZ198" s="672"/>
      <c r="OBA198" s="672"/>
      <c r="OBB198" s="672"/>
      <c r="OBC198" s="672"/>
      <c r="OBD198" s="672"/>
      <c r="OBE198" s="672"/>
      <c r="OBF198" s="672"/>
      <c r="OBG198" s="672"/>
      <c r="OBH198" s="672"/>
      <c r="OBI198" s="672"/>
      <c r="OBJ198" s="672"/>
      <c r="OBK198" s="672"/>
      <c r="OBL198" s="672"/>
      <c r="OBM198" s="672"/>
      <c r="OBN198" s="672"/>
      <c r="OBO198" s="672"/>
      <c r="OBP198" s="672"/>
      <c r="OBQ198" s="672"/>
      <c r="OBR198" s="672"/>
      <c r="OBS198" s="672"/>
      <c r="OBT198" s="672"/>
      <c r="OBU198" s="672"/>
      <c r="OBV198" s="672"/>
      <c r="OBW198" s="672"/>
      <c r="OBX198" s="672"/>
      <c r="OBY198" s="672"/>
      <c r="OBZ198" s="672"/>
      <c r="OCA198" s="672"/>
      <c r="OCB198" s="672"/>
      <c r="OCC198" s="672"/>
      <c r="OCD198" s="672"/>
      <c r="OCE198" s="672"/>
      <c r="OCF198" s="672"/>
      <c r="OCG198" s="672"/>
      <c r="OCH198" s="672"/>
      <c r="OCI198" s="672"/>
      <c r="OCJ198" s="672"/>
      <c r="OCK198" s="672"/>
      <c r="OCL198" s="672"/>
      <c r="OCM198" s="672"/>
      <c r="OCN198" s="672"/>
      <c r="OCO198" s="672"/>
      <c r="OCP198" s="672"/>
      <c r="OCQ198" s="672"/>
      <c r="OCR198" s="672"/>
      <c r="OCS198" s="672"/>
      <c r="OCT198" s="672"/>
      <c r="OCU198" s="672"/>
      <c r="OCV198" s="672"/>
      <c r="OCW198" s="672"/>
      <c r="OCX198" s="672"/>
      <c r="OCY198" s="672"/>
      <c r="OCZ198" s="672"/>
      <c r="ODA198" s="672"/>
      <c r="ODB198" s="672"/>
      <c r="ODC198" s="672"/>
      <c r="ODD198" s="672"/>
      <c r="ODE198" s="672"/>
      <c r="ODF198" s="672"/>
      <c r="ODG198" s="672"/>
      <c r="ODH198" s="672"/>
      <c r="ODI198" s="672"/>
      <c r="ODJ198" s="672"/>
      <c r="ODK198" s="672"/>
      <c r="ODL198" s="672"/>
      <c r="ODM198" s="672"/>
      <c r="ODN198" s="672"/>
      <c r="ODO198" s="672"/>
      <c r="ODP198" s="672"/>
      <c r="ODQ198" s="672"/>
      <c r="ODR198" s="672"/>
      <c r="ODS198" s="672"/>
      <c r="ODT198" s="672"/>
      <c r="ODU198" s="672"/>
      <c r="ODV198" s="672"/>
      <c r="ODW198" s="672"/>
      <c r="ODX198" s="672"/>
      <c r="ODY198" s="672"/>
      <c r="ODZ198" s="672"/>
      <c r="OEA198" s="672"/>
      <c r="OEB198" s="672"/>
      <c r="OEC198" s="672"/>
      <c r="OED198" s="672"/>
      <c r="OEE198" s="672"/>
      <c r="OEF198" s="672"/>
      <c r="OEG198" s="672"/>
      <c r="OEH198" s="672"/>
      <c r="OEI198" s="672"/>
      <c r="OEJ198" s="672"/>
      <c r="OEK198" s="672"/>
      <c r="OEL198" s="672"/>
      <c r="OEM198" s="672"/>
      <c r="OEN198" s="672"/>
      <c r="OEO198" s="672"/>
      <c r="OEP198" s="672"/>
      <c r="OEQ198" s="672"/>
      <c r="OER198" s="672"/>
      <c r="OES198" s="672"/>
      <c r="OET198" s="672"/>
      <c r="OEU198" s="672"/>
      <c r="OEV198" s="672"/>
      <c r="OEW198" s="672"/>
      <c r="OEX198" s="672"/>
      <c r="OEY198" s="672"/>
      <c r="OEZ198" s="672"/>
      <c r="OFA198" s="672"/>
      <c r="OFB198" s="672"/>
      <c r="OFC198" s="672"/>
      <c r="OFD198" s="672"/>
      <c r="OFE198" s="672"/>
      <c r="OFF198" s="672"/>
      <c r="OFG198" s="672"/>
      <c r="OFH198" s="672"/>
      <c r="OFI198" s="672"/>
      <c r="OFJ198" s="672"/>
      <c r="OFK198" s="672"/>
      <c r="OFL198" s="672"/>
      <c r="OFM198" s="672"/>
      <c r="OFN198" s="672"/>
      <c r="OFO198" s="672"/>
      <c r="OFP198" s="672"/>
      <c r="OFQ198" s="672"/>
      <c r="OFR198" s="672"/>
      <c r="OFS198" s="672"/>
      <c r="OFT198" s="672"/>
      <c r="OFU198" s="672"/>
      <c r="OFV198" s="672"/>
      <c r="OFW198" s="672"/>
      <c r="OFX198" s="672"/>
      <c r="OFY198" s="672"/>
      <c r="OFZ198" s="672"/>
      <c r="OGA198" s="672"/>
      <c r="OGB198" s="672"/>
      <c r="OGC198" s="672"/>
      <c r="OGD198" s="672"/>
      <c r="OGE198" s="672"/>
      <c r="OGF198" s="672"/>
      <c r="OGG198" s="672"/>
      <c r="OGH198" s="672"/>
      <c r="OGI198" s="672"/>
      <c r="OGJ198" s="672"/>
      <c r="OGK198" s="672"/>
      <c r="OGL198" s="672"/>
      <c r="OGM198" s="672"/>
      <c r="OGN198" s="672"/>
      <c r="OGO198" s="672"/>
      <c r="OGP198" s="672"/>
      <c r="OGQ198" s="672"/>
      <c r="OGR198" s="672"/>
      <c r="OGS198" s="672"/>
      <c r="OGT198" s="672"/>
      <c r="OGU198" s="672"/>
      <c r="OGV198" s="672"/>
      <c r="OGW198" s="672"/>
      <c r="OGX198" s="672"/>
      <c r="OGY198" s="672"/>
      <c r="OGZ198" s="672"/>
      <c r="OHA198" s="672"/>
      <c r="OHB198" s="672"/>
      <c r="OHC198" s="672"/>
      <c r="OHD198" s="672"/>
      <c r="OHE198" s="672"/>
      <c r="OHF198" s="672"/>
      <c r="OHG198" s="672"/>
      <c r="OHH198" s="672"/>
      <c r="OHI198" s="672"/>
      <c r="OHJ198" s="672"/>
      <c r="OHK198" s="672"/>
      <c r="OHL198" s="672"/>
      <c r="OHM198" s="672"/>
      <c r="OHN198" s="672"/>
      <c r="OHO198" s="672"/>
      <c r="OHP198" s="672"/>
      <c r="OHQ198" s="672"/>
      <c r="OHR198" s="672"/>
      <c r="OHS198" s="672"/>
      <c r="OHT198" s="672"/>
      <c r="OHU198" s="672"/>
      <c r="OHV198" s="672"/>
      <c r="OHW198" s="672"/>
      <c r="OHX198" s="672"/>
      <c r="OHY198" s="672"/>
      <c r="OHZ198" s="672"/>
      <c r="OIA198" s="672"/>
      <c r="OIB198" s="672"/>
      <c r="OIC198" s="672"/>
      <c r="OID198" s="672"/>
      <c r="OIE198" s="672"/>
      <c r="OIF198" s="672"/>
      <c r="OIG198" s="672"/>
      <c r="OIH198" s="672"/>
      <c r="OII198" s="672"/>
      <c r="OIJ198" s="672"/>
      <c r="OIK198" s="672"/>
      <c r="OIL198" s="672"/>
      <c r="OIM198" s="672"/>
      <c r="OIN198" s="672"/>
      <c r="OIO198" s="672"/>
      <c r="OIP198" s="672"/>
      <c r="OIQ198" s="672"/>
      <c r="OIR198" s="672"/>
      <c r="OIS198" s="672"/>
      <c r="OIT198" s="672"/>
      <c r="OIU198" s="672"/>
      <c r="OIV198" s="672"/>
      <c r="OIW198" s="672"/>
      <c r="OIX198" s="672"/>
      <c r="OIY198" s="672"/>
      <c r="OIZ198" s="672"/>
      <c r="OJA198" s="672"/>
      <c r="OJB198" s="672"/>
      <c r="OJC198" s="672"/>
      <c r="OJD198" s="672"/>
      <c r="OJE198" s="672"/>
      <c r="OJF198" s="672"/>
      <c r="OJG198" s="672"/>
      <c r="OJH198" s="672"/>
      <c r="OJI198" s="672"/>
      <c r="OJJ198" s="672"/>
      <c r="OJK198" s="672"/>
      <c r="OJL198" s="672"/>
      <c r="OJM198" s="672"/>
      <c r="OJN198" s="672"/>
      <c r="OJO198" s="672"/>
      <c r="OJP198" s="672"/>
      <c r="OJQ198" s="672"/>
      <c r="OJR198" s="672"/>
      <c r="OJS198" s="672"/>
      <c r="OJT198" s="672"/>
      <c r="OJU198" s="672"/>
      <c r="OJV198" s="672"/>
      <c r="OJW198" s="672"/>
      <c r="OJX198" s="672"/>
      <c r="OJY198" s="672"/>
      <c r="OJZ198" s="672"/>
      <c r="OKA198" s="672"/>
      <c r="OKB198" s="672"/>
      <c r="OKC198" s="672"/>
      <c r="OKD198" s="672"/>
      <c r="OKE198" s="672"/>
      <c r="OKF198" s="672"/>
      <c r="OKG198" s="672"/>
      <c r="OKH198" s="672"/>
      <c r="OKI198" s="672"/>
      <c r="OKJ198" s="672"/>
      <c r="OKK198" s="672"/>
      <c r="OKL198" s="672"/>
      <c r="OKM198" s="672"/>
      <c r="OKN198" s="672"/>
      <c r="OKO198" s="672"/>
      <c r="OKP198" s="672"/>
      <c r="OKQ198" s="672"/>
      <c r="OKR198" s="672"/>
      <c r="OKS198" s="672"/>
      <c r="OKT198" s="672"/>
      <c r="OKU198" s="672"/>
      <c r="OKV198" s="672"/>
      <c r="OKW198" s="672"/>
      <c r="OKX198" s="672"/>
      <c r="OKY198" s="672"/>
      <c r="OKZ198" s="672"/>
      <c r="OLA198" s="672"/>
      <c r="OLB198" s="672"/>
      <c r="OLC198" s="672"/>
      <c r="OLD198" s="672"/>
      <c r="OLE198" s="672"/>
      <c r="OLF198" s="672"/>
      <c r="OLG198" s="672"/>
      <c r="OLH198" s="672"/>
      <c r="OLI198" s="672"/>
      <c r="OLJ198" s="672"/>
      <c r="OLK198" s="672"/>
      <c r="OLL198" s="672"/>
      <c r="OLM198" s="672"/>
      <c r="OLN198" s="672"/>
      <c r="OLO198" s="672"/>
      <c r="OLP198" s="672"/>
      <c r="OLQ198" s="672"/>
      <c r="OLR198" s="672"/>
      <c r="OLS198" s="672"/>
      <c r="OLT198" s="672"/>
      <c r="OLU198" s="672"/>
      <c r="OLV198" s="672"/>
      <c r="OLW198" s="672"/>
      <c r="OLX198" s="672"/>
      <c r="OLY198" s="672"/>
      <c r="OLZ198" s="672"/>
      <c r="OMA198" s="672"/>
      <c r="OMB198" s="672"/>
      <c r="OMC198" s="672"/>
      <c r="OMD198" s="672"/>
      <c r="OME198" s="672"/>
      <c r="OMF198" s="672"/>
      <c r="OMG198" s="672"/>
      <c r="OMH198" s="672"/>
      <c r="OMI198" s="672"/>
      <c r="OMJ198" s="672"/>
      <c r="OMK198" s="672"/>
      <c r="OML198" s="672"/>
      <c r="OMM198" s="672"/>
      <c r="OMN198" s="672"/>
      <c r="OMO198" s="672"/>
      <c r="OMP198" s="672"/>
      <c r="OMQ198" s="672"/>
      <c r="OMR198" s="672"/>
      <c r="OMS198" s="672"/>
      <c r="OMT198" s="672"/>
      <c r="OMU198" s="672"/>
      <c r="OMV198" s="672"/>
      <c r="OMW198" s="672"/>
      <c r="OMX198" s="672"/>
      <c r="OMY198" s="672"/>
      <c r="OMZ198" s="672"/>
      <c r="ONA198" s="672"/>
      <c r="ONB198" s="672"/>
      <c r="ONC198" s="672"/>
      <c r="OND198" s="672"/>
      <c r="ONE198" s="672"/>
      <c r="ONF198" s="672"/>
      <c r="ONG198" s="672"/>
      <c r="ONH198" s="672"/>
      <c r="ONI198" s="672"/>
      <c r="ONJ198" s="672"/>
      <c r="ONK198" s="672"/>
      <c r="ONL198" s="672"/>
      <c r="ONM198" s="672"/>
      <c r="ONN198" s="672"/>
      <c r="ONO198" s="672"/>
      <c r="ONP198" s="672"/>
      <c r="ONQ198" s="672"/>
      <c r="ONR198" s="672"/>
      <c r="ONS198" s="672"/>
      <c r="ONT198" s="672"/>
      <c r="ONU198" s="672"/>
      <c r="ONV198" s="672"/>
      <c r="ONW198" s="672"/>
      <c r="ONX198" s="672"/>
      <c r="ONY198" s="672"/>
      <c r="ONZ198" s="672"/>
      <c r="OOA198" s="672"/>
      <c r="OOB198" s="672"/>
      <c r="OOC198" s="672"/>
      <c r="OOD198" s="672"/>
      <c r="OOE198" s="672"/>
      <c r="OOF198" s="672"/>
      <c r="OOG198" s="672"/>
      <c r="OOH198" s="672"/>
      <c r="OOI198" s="672"/>
      <c r="OOJ198" s="672"/>
      <c r="OOK198" s="672"/>
      <c r="OOL198" s="672"/>
      <c r="OOM198" s="672"/>
      <c r="OON198" s="672"/>
      <c r="OOO198" s="672"/>
      <c r="OOP198" s="672"/>
      <c r="OOQ198" s="672"/>
      <c r="OOR198" s="672"/>
      <c r="OOS198" s="672"/>
      <c r="OOT198" s="672"/>
      <c r="OOU198" s="672"/>
      <c r="OOV198" s="672"/>
      <c r="OOW198" s="672"/>
      <c r="OOX198" s="672"/>
      <c r="OOY198" s="672"/>
      <c r="OOZ198" s="672"/>
      <c r="OPA198" s="672"/>
      <c r="OPB198" s="672"/>
      <c r="OPC198" s="672"/>
      <c r="OPD198" s="672"/>
      <c r="OPE198" s="672"/>
      <c r="OPF198" s="672"/>
      <c r="OPG198" s="672"/>
      <c r="OPH198" s="672"/>
      <c r="OPI198" s="672"/>
      <c r="OPJ198" s="672"/>
      <c r="OPK198" s="672"/>
      <c r="OPL198" s="672"/>
      <c r="OPM198" s="672"/>
      <c r="OPN198" s="672"/>
      <c r="OPO198" s="672"/>
      <c r="OPP198" s="672"/>
      <c r="OPQ198" s="672"/>
      <c r="OPR198" s="672"/>
      <c r="OPS198" s="672"/>
      <c r="OPT198" s="672"/>
      <c r="OPU198" s="672"/>
      <c r="OPV198" s="672"/>
      <c r="OPW198" s="672"/>
      <c r="OPX198" s="672"/>
      <c r="OPY198" s="672"/>
      <c r="OPZ198" s="672"/>
      <c r="OQA198" s="672"/>
      <c r="OQB198" s="672"/>
      <c r="OQC198" s="672"/>
      <c r="OQD198" s="672"/>
      <c r="OQE198" s="672"/>
      <c r="OQF198" s="672"/>
      <c r="OQG198" s="672"/>
      <c r="OQH198" s="672"/>
      <c r="OQI198" s="672"/>
      <c r="OQJ198" s="672"/>
      <c r="OQK198" s="672"/>
      <c r="OQL198" s="672"/>
      <c r="OQM198" s="672"/>
      <c r="OQN198" s="672"/>
      <c r="OQO198" s="672"/>
      <c r="OQP198" s="672"/>
      <c r="OQQ198" s="672"/>
      <c r="OQR198" s="672"/>
      <c r="OQS198" s="672"/>
      <c r="OQT198" s="672"/>
      <c r="OQU198" s="672"/>
      <c r="OQV198" s="672"/>
      <c r="OQW198" s="672"/>
      <c r="OQX198" s="672"/>
      <c r="OQY198" s="672"/>
      <c r="OQZ198" s="672"/>
      <c r="ORA198" s="672"/>
      <c r="ORB198" s="672"/>
      <c r="ORC198" s="672"/>
      <c r="ORD198" s="672"/>
      <c r="ORE198" s="672"/>
      <c r="ORF198" s="672"/>
      <c r="ORG198" s="672"/>
      <c r="ORH198" s="672"/>
      <c r="ORI198" s="672"/>
      <c r="ORJ198" s="672"/>
      <c r="ORK198" s="672"/>
      <c r="ORL198" s="672"/>
      <c r="ORM198" s="672"/>
      <c r="ORN198" s="672"/>
      <c r="ORO198" s="672"/>
      <c r="ORP198" s="672"/>
      <c r="ORQ198" s="672"/>
      <c r="ORR198" s="672"/>
      <c r="ORS198" s="672"/>
      <c r="ORT198" s="672"/>
      <c r="ORU198" s="672"/>
      <c r="ORV198" s="672"/>
      <c r="ORW198" s="672"/>
      <c r="ORX198" s="672"/>
      <c r="ORY198" s="672"/>
      <c r="ORZ198" s="672"/>
      <c r="OSA198" s="672"/>
      <c r="OSB198" s="672"/>
      <c r="OSC198" s="672"/>
      <c r="OSD198" s="672"/>
      <c r="OSE198" s="672"/>
      <c r="OSF198" s="672"/>
      <c r="OSG198" s="672"/>
      <c r="OSH198" s="672"/>
      <c r="OSI198" s="672"/>
      <c r="OSJ198" s="672"/>
      <c r="OSK198" s="672"/>
      <c r="OSL198" s="672"/>
      <c r="OSM198" s="672"/>
      <c r="OSN198" s="672"/>
      <c r="OSO198" s="672"/>
      <c r="OSP198" s="672"/>
      <c r="OSQ198" s="672"/>
      <c r="OSR198" s="672"/>
      <c r="OSS198" s="672"/>
      <c r="OST198" s="672"/>
      <c r="OSU198" s="672"/>
      <c r="OSV198" s="672"/>
      <c r="OSW198" s="672"/>
      <c r="OSX198" s="672"/>
      <c r="OSY198" s="672"/>
      <c r="OSZ198" s="672"/>
      <c r="OTA198" s="672"/>
      <c r="OTB198" s="672"/>
      <c r="OTC198" s="672"/>
      <c r="OTD198" s="672"/>
      <c r="OTE198" s="672"/>
      <c r="OTF198" s="672"/>
      <c r="OTG198" s="672"/>
      <c r="OTH198" s="672"/>
      <c r="OTI198" s="672"/>
      <c r="OTJ198" s="672"/>
      <c r="OTK198" s="672"/>
      <c r="OTL198" s="672"/>
      <c r="OTM198" s="672"/>
      <c r="OTN198" s="672"/>
      <c r="OTO198" s="672"/>
      <c r="OTP198" s="672"/>
      <c r="OTQ198" s="672"/>
      <c r="OTR198" s="672"/>
      <c r="OTS198" s="672"/>
      <c r="OTT198" s="672"/>
      <c r="OTU198" s="672"/>
      <c r="OTV198" s="672"/>
      <c r="OTW198" s="672"/>
      <c r="OTX198" s="672"/>
      <c r="OTY198" s="672"/>
      <c r="OTZ198" s="672"/>
      <c r="OUA198" s="672"/>
      <c r="OUB198" s="672"/>
      <c r="OUC198" s="672"/>
      <c r="OUD198" s="672"/>
      <c r="OUE198" s="672"/>
      <c r="OUF198" s="672"/>
      <c r="OUG198" s="672"/>
      <c r="OUH198" s="672"/>
      <c r="OUI198" s="672"/>
      <c r="OUJ198" s="672"/>
      <c r="OUK198" s="672"/>
      <c r="OUL198" s="672"/>
      <c r="OUM198" s="672"/>
      <c r="OUN198" s="672"/>
      <c r="OUO198" s="672"/>
      <c r="OUP198" s="672"/>
      <c r="OUQ198" s="672"/>
      <c r="OUR198" s="672"/>
      <c r="OUS198" s="672"/>
      <c r="OUT198" s="672"/>
      <c r="OUU198" s="672"/>
      <c r="OUV198" s="672"/>
      <c r="OUW198" s="672"/>
      <c r="OUX198" s="672"/>
      <c r="OUY198" s="672"/>
      <c r="OUZ198" s="672"/>
      <c r="OVA198" s="672"/>
      <c r="OVB198" s="672"/>
      <c r="OVC198" s="672"/>
      <c r="OVD198" s="672"/>
      <c r="OVE198" s="672"/>
      <c r="OVF198" s="672"/>
      <c r="OVG198" s="672"/>
      <c r="OVH198" s="672"/>
      <c r="OVI198" s="672"/>
      <c r="OVJ198" s="672"/>
      <c r="OVK198" s="672"/>
      <c r="OVL198" s="672"/>
      <c r="OVM198" s="672"/>
      <c r="OVN198" s="672"/>
      <c r="OVO198" s="672"/>
      <c r="OVP198" s="672"/>
      <c r="OVQ198" s="672"/>
      <c r="OVR198" s="672"/>
      <c r="OVS198" s="672"/>
      <c r="OVT198" s="672"/>
      <c r="OVU198" s="672"/>
      <c r="OVV198" s="672"/>
      <c r="OVW198" s="672"/>
      <c r="OVX198" s="672"/>
      <c r="OVY198" s="672"/>
      <c r="OVZ198" s="672"/>
      <c r="OWA198" s="672"/>
      <c r="OWB198" s="672"/>
      <c r="OWC198" s="672"/>
      <c r="OWD198" s="672"/>
      <c r="OWE198" s="672"/>
      <c r="OWF198" s="672"/>
      <c r="OWG198" s="672"/>
      <c r="OWH198" s="672"/>
      <c r="OWI198" s="672"/>
      <c r="OWJ198" s="672"/>
      <c r="OWK198" s="672"/>
      <c r="OWL198" s="672"/>
      <c r="OWM198" s="672"/>
      <c r="OWN198" s="672"/>
      <c r="OWO198" s="672"/>
      <c r="OWP198" s="672"/>
      <c r="OWQ198" s="672"/>
      <c r="OWR198" s="672"/>
      <c r="OWS198" s="672"/>
      <c r="OWT198" s="672"/>
      <c r="OWU198" s="672"/>
      <c r="OWV198" s="672"/>
      <c r="OWW198" s="672"/>
      <c r="OWX198" s="672"/>
      <c r="OWY198" s="672"/>
      <c r="OWZ198" s="672"/>
      <c r="OXA198" s="672"/>
      <c r="OXB198" s="672"/>
      <c r="OXC198" s="672"/>
      <c r="OXD198" s="672"/>
      <c r="OXE198" s="672"/>
      <c r="OXF198" s="672"/>
      <c r="OXG198" s="672"/>
      <c r="OXH198" s="672"/>
      <c r="OXI198" s="672"/>
      <c r="OXJ198" s="672"/>
      <c r="OXK198" s="672"/>
      <c r="OXL198" s="672"/>
      <c r="OXM198" s="672"/>
      <c r="OXN198" s="672"/>
      <c r="OXO198" s="672"/>
      <c r="OXP198" s="672"/>
      <c r="OXQ198" s="672"/>
      <c r="OXR198" s="672"/>
      <c r="OXS198" s="672"/>
      <c r="OXT198" s="672"/>
      <c r="OXU198" s="672"/>
      <c r="OXV198" s="672"/>
      <c r="OXW198" s="672"/>
      <c r="OXX198" s="672"/>
      <c r="OXY198" s="672"/>
      <c r="OXZ198" s="672"/>
      <c r="OYA198" s="672"/>
      <c r="OYB198" s="672"/>
      <c r="OYC198" s="672"/>
      <c r="OYD198" s="672"/>
      <c r="OYE198" s="672"/>
      <c r="OYF198" s="672"/>
      <c r="OYG198" s="672"/>
      <c r="OYH198" s="672"/>
      <c r="OYI198" s="672"/>
      <c r="OYJ198" s="672"/>
      <c r="OYK198" s="672"/>
      <c r="OYL198" s="672"/>
      <c r="OYM198" s="672"/>
      <c r="OYN198" s="672"/>
      <c r="OYO198" s="672"/>
      <c r="OYP198" s="672"/>
      <c r="OYQ198" s="672"/>
      <c r="OYR198" s="672"/>
      <c r="OYS198" s="672"/>
      <c r="OYT198" s="672"/>
      <c r="OYU198" s="672"/>
      <c r="OYV198" s="672"/>
      <c r="OYW198" s="672"/>
      <c r="OYX198" s="672"/>
      <c r="OYY198" s="672"/>
      <c r="OYZ198" s="672"/>
      <c r="OZA198" s="672"/>
      <c r="OZB198" s="672"/>
      <c r="OZC198" s="672"/>
      <c r="OZD198" s="672"/>
      <c r="OZE198" s="672"/>
      <c r="OZF198" s="672"/>
      <c r="OZG198" s="672"/>
      <c r="OZH198" s="672"/>
      <c r="OZI198" s="672"/>
      <c r="OZJ198" s="672"/>
      <c r="OZK198" s="672"/>
      <c r="OZL198" s="672"/>
      <c r="OZM198" s="672"/>
      <c r="OZN198" s="672"/>
      <c r="OZO198" s="672"/>
      <c r="OZP198" s="672"/>
      <c r="OZQ198" s="672"/>
      <c r="OZR198" s="672"/>
      <c r="OZS198" s="672"/>
      <c r="OZT198" s="672"/>
      <c r="OZU198" s="672"/>
      <c r="OZV198" s="672"/>
      <c r="OZW198" s="672"/>
      <c r="OZX198" s="672"/>
      <c r="OZY198" s="672"/>
      <c r="OZZ198" s="672"/>
      <c r="PAA198" s="672"/>
      <c r="PAB198" s="672"/>
      <c r="PAC198" s="672"/>
      <c r="PAD198" s="672"/>
      <c r="PAE198" s="672"/>
      <c r="PAF198" s="672"/>
      <c r="PAG198" s="672"/>
      <c r="PAH198" s="672"/>
      <c r="PAI198" s="672"/>
      <c r="PAJ198" s="672"/>
      <c r="PAK198" s="672"/>
      <c r="PAL198" s="672"/>
      <c r="PAM198" s="672"/>
      <c r="PAN198" s="672"/>
      <c r="PAO198" s="672"/>
      <c r="PAP198" s="672"/>
      <c r="PAQ198" s="672"/>
      <c r="PAR198" s="672"/>
      <c r="PAS198" s="672"/>
      <c r="PAT198" s="672"/>
      <c r="PAU198" s="672"/>
      <c r="PAV198" s="672"/>
      <c r="PAW198" s="672"/>
      <c r="PAX198" s="672"/>
      <c r="PAY198" s="672"/>
      <c r="PAZ198" s="672"/>
      <c r="PBA198" s="672"/>
      <c r="PBB198" s="672"/>
      <c r="PBC198" s="672"/>
      <c r="PBD198" s="672"/>
      <c r="PBE198" s="672"/>
      <c r="PBF198" s="672"/>
      <c r="PBG198" s="672"/>
      <c r="PBH198" s="672"/>
      <c r="PBI198" s="672"/>
      <c r="PBJ198" s="672"/>
      <c r="PBK198" s="672"/>
      <c r="PBL198" s="672"/>
      <c r="PBM198" s="672"/>
      <c r="PBN198" s="672"/>
      <c r="PBO198" s="672"/>
      <c r="PBP198" s="672"/>
      <c r="PBQ198" s="672"/>
      <c r="PBR198" s="672"/>
      <c r="PBS198" s="672"/>
      <c r="PBT198" s="672"/>
      <c r="PBU198" s="672"/>
      <c r="PBV198" s="672"/>
      <c r="PBW198" s="672"/>
      <c r="PBX198" s="672"/>
      <c r="PBY198" s="672"/>
      <c r="PBZ198" s="672"/>
      <c r="PCA198" s="672"/>
      <c r="PCB198" s="672"/>
      <c r="PCC198" s="672"/>
      <c r="PCD198" s="672"/>
      <c r="PCE198" s="672"/>
      <c r="PCF198" s="672"/>
      <c r="PCG198" s="672"/>
      <c r="PCH198" s="672"/>
      <c r="PCI198" s="672"/>
      <c r="PCJ198" s="672"/>
      <c r="PCK198" s="672"/>
      <c r="PCL198" s="672"/>
      <c r="PCM198" s="672"/>
      <c r="PCN198" s="672"/>
      <c r="PCO198" s="672"/>
      <c r="PCP198" s="672"/>
      <c r="PCQ198" s="672"/>
      <c r="PCR198" s="672"/>
      <c r="PCS198" s="672"/>
      <c r="PCT198" s="672"/>
      <c r="PCU198" s="672"/>
      <c r="PCV198" s="672"/>
      <c r="PCW198" s="672"/>
      <c r="PCX198" s="672"/>
      <c r="PCY198" s="672"/>
      <c r="PCZ198" s="672"/>
      <c r="PDA198" s="672"/>
      <c r="PDB198" s="672"/>
      <c r="PDC198" s="672"/>
      <c r="PDD198" s="672"/>
      <c r="PDE198" s="672"/>
      <c r="PDF198" s="672"/>
      <c r="PDG198" s="672"/>
      <c r="PDH198" s="672"/>
      <c r="PDI198" s="672"/>
      <c r="PDJ198" s="672"/>
      <c r="PDK198" s="672"/>
      <c r="PDL198" s="672"/>
      <c r="PDM198" s="672"/>
      <c r="PDN198" s="672"/>
      <c r="PDO198" s="672"/>
      <c r="PDP198" s="672"/>
      <c r="PDQ198" s="672"/>
      <c r="PDR198" s="672"/>
      <c r="PDS198" s="672"/>
      <c r="PDT198" s="672"/>
      <c r="PDU198" s="672"/>
      <c r="PDV198" s="672"/>
      <c r="PDW198" s="672"/>
      <c r="PDX198" s="672"/>
      <c r="PDY198" s="672"/>
      <c r="PDZ198" s="672"/>
      <c r="PEA198" s="672"/>
      <c r="PEB198" s="672"/>
      <c r="PEC198" s="672"/>
      <c r="PED198" s="672"/>
      <c r="PEE198" s="672"/>
      <c r="PEF198" s="672"/>
      <c r="PEG198" s="672"/>
      <c r="PEH198" s="672"/>
      <c r="PEI198" s="672"/>
      <c r="PEJ198" s="672"/>
      <c r="PEK198" s="672"/>
      <c r="PEL198" s="672"/>
      <c r="PEM198" s="672"/>
      <c r="PEN198" s="672"/>
      <c r="PEO198" s="672"/>
      <c r="PEP198" s="672"/>
      <c r="PEQ198" s="672"/>
      <c r="PER198" s="672"/>
      <c r="PES198" s="672"/>
      <c r="PET198" s="672"/>
      <c r="PEU198" s="672"/>
      <c r="PEV198" s="672"/>
      <c r="PEW198" s="672"/>
      <c r="PEX198" s="672"/>
      <c r="PEY198" s="672"/>
      <c r="PEZ198" s="672"/>
      <c r="PFA198" s="672"/>
      <c r="PFB198" s="672"/>
      <c r="PFC198" s="672"/>
      <c r="PFD198" s="672"/>
      <c r="PFE198" s="672"/>
      <c r="PFF198" s="672"/>
      <c r="PFG198" s="672"/>
      <c r="PFH198" s="672"/>
      <c r="PFI198" s="672"/>
      <c r="PFJ198" s="672"/>
      <c r="PFK198" s="672"/>
      <c r="PFL198" s="672"/>
      <c r="PFM198" s="672"/>
      <c r="PFN198" s="672"/>
      <c r="PFO198" s="672"/>
      <c r="PFP198" s="672"/>
      <c r="PFQ198" s="672"/>
      <c r="PFR198" s="672"/>
      <c r="PFS198" s="672"/>
      <c r="PFT198" s="672"/>
      <c r="PFU198" s="672"/>
      <c r="PFV198" s="672"/>
      <c r="PFW198" s="672"/>
      <c r="PFX198" s="672"/>
      <c r="PFY198" s="672"/>
      <c r="PFZ198" s="672"/>
      <c r="PGA198" s="672"/>
      <c r="PGB198" s="672"/>
      <c r="PGC198" s="672"/>
      <c r="PGD198" s="672"/>
      <c r="PGE198" s="672"/>
      <c r="PGF198" s="672"/>
      <c r="PGG198" s="672"/>
      <c r="PGH198" s="672"/>
      <c r="PGI198" s="672"/>
      <c r="PGJ198" s="672"/>
      <c r="PGK198" s="672"/>
      <c r="PGL198" s="672"/>
      <c r="PGM198" s="672"/>
      <c r="PGN198" s="672"/>
      <c r="PGO198" s="672"/>
      <c r="PGP198" s="672"/>
      <c r="PGQ198" s="672"/>
      <c r="PGR198" s="672"/>
      <c r="PGS198" s="672"/>
      <c r="PGT198" s="672"/>
      <c r="PGU198" s="672"/>
      <c r="PGV198" s="672"/>
      <c r="PGW198" s="672"/>
      <c r="PGX198" s="672"/>
      <c r="PGY198" s="672"/>
      <c r="PGZ198" s="672"/>
      <c r="PHA198" s="672"/>
      <c r="PHB198" s="672"/>
      <c r="PHC198" s="672"/>
      <c r="PHD198" s="672"/>
      <c r="PHE198" s="672"/>
      <c r="PHF198" s="672"/>
      <c r="PHG198" s="672"/>
      <c r="PHH198" s="672"/>
      <c r="PHI198" s="672"/>
      <c r="PHJ198" s="672"/>
      <c r="PHK198" s="672"/>
      <c r="PHL198" s="672"/>
      <c r="PHM198" s="672"/>
      <c r="PHN198" s="672"/>
      <c r="PHO198" s="672"/>
      <c r="PHP198" s="672"/>
      <c r="PHQ198" s="672"/>
      <c r="PHR198" s="672"/>
      <c r="PHS198" s="672"/>
      <c r="PHT198" s="672"/>
      <c r="PHU198" s="672"/>
      <c r="PHV198" s="672"/>
      <c r="PHW198" s="672"/>
      <c r="PHX198" s="672"/>
      <c r="PHY198" s="672"/>
      <c r="PHZ198" s="672"/>
      <c r="PIA198" s="672"/>
      <c r="PIB198" s="672"/>
      <c r="PIC198" s="672"/>
      <c r="PID198" s="672"/>
      <c r="PIE198" s="672"/>
      <c r="PIF198" s="672"/>
      <c r="PIG198" s="672"/>
      <c r="PIH198" s="672"/>
      <c r="PII198" s="672"/>
      <c r="PIJ198" s="672"/>
      <c r="PIK198" s="672"/>
      <c r="PIL198" s="672"/>
      <c r="PIM198" s="672"/>
      <c r="PIN198" s="672"/>
      <c r="PIO198" s="672"/>
      <c r="PIP198" s="672"/>
      <c r="PIQ198" s="672"/>
      <c r="PIR198" s="672"/>
      <c r="PIS198" s="672"/>
      <c r="PIT198" s="672"/>
      <c r="PIU198" s="672"/>
      <c r="PIV198" s="672"/>
      <c r="PIW198" s="672"/>
      <c r="PIX198" s="672"/>
      <c r="PIY198" s="672"/>
      <c r="PIZ198" s="672"/>
      <c r="PJA198" s="672"/>
      <c r="PJB198" s="672"/>
      <c r="PJC198" s="672"/>
      <c r="PJD198" s="672"/>
      <c r="PJE198" s="672"/>
      <c r="PJF198" s="672"/>
      <c r="PJG198" s="672"/>
      <c r="PJH198" s="672"/>
      <c r="PJI198" s="672"/>
      <c r="PJJ198" s="672"/>
      <c r="PJK198" s="672"/>
      <c r="PJL198" s="672"/>
      <c r="PJM198" s="672"/>
      <c r="PJN198" s="672"/>
      <c r="PJO198" s="672"/>
      <c r="PJP198" s="672"/>
      <c r="PJQ198" s="672"/>
      <c r="PJR198" s="672"/>
      <c r="PJS198" s="672"/>
      <c r="PJT198" s="672"/>
      <c r="PJU198" s="672"/>
      <c r="PJV198" s="672"/>
      <c r="PJW198" s="672"/>
      <c r="PJX198" s="672"/>
      <c r="PJY198" s="672"/>
      <c r="PJZ198" s="672"/>
      <c r="PKA198" s="672"/>
      <c r="PKB198" s="672"/>
      <c r="PKC198" s="672"/>
      <c r="PKD198" s="672"/>
      <c r="PKE198" s="672"/>
      <c r="PKF198" s="672"/>
      <c r="PKG198" s="672"/>
      <c r="PKH198" s="672"/>
      <c r="PKI198" s="672"/>
      <c r="PKJ198" s="672"/>
      <c r="PKK198" s="672"/>
      <c r="PKL198" s="672"/>
      <c r="PKM198" s="672"/>
      <c r="PKN198" s="672"/>
      <c r="PKO198" s="672"/>
      <c r="PKP198" s="672"/>
      <c r="PKQ198" s="672"/>
      <c r="PKR198" s="672"/>
      <c r="PKS198" s="672"/>
      <c r="PKT198" s="672"/>
      <c r="PKU198" s="672"/>
      <c r="PKV198" s="672"/>
      <c r="PKW198" s="672"/>
      <c r="PKX198" s="672"/>
      <c r="PKY198" s="672"/>
      <c r="PKZ198" s="672"/>
      <c r="PLA198" s="672"/>
      <c r="PLB198" s="672"/>
      <c r="PLC198" s="672"/>
      <c r="PLD198" s="672"/>
      <c r="PLE198" s="672"/>
      <c r="PLF198" s="672"/>
      <c r="PLG198" s="672"/>
      <c r="PLH198" s="672"/>
      <c r="PLI198" s="672"/>
      <c r="PLJ198" s="672"/>
      <c r="PLK198" s="672"/>
      <c r="PLL198" s="672"/>
      <c r="PLM198" s="672"/>
      <c r="PLN198" s="672"/>
      <c r="PLO198" s="672"/>
      <c r="PLP198" s="672"/>
      <c r="PLQ198" s="672"/>
      <c r="PLR198" s="672"/>
      <c r="PLS198" s="672"/>
      <c r="PLT198" s="672"/>
      <c r="PLU198" s="672"/>
      <c r="PLV198" s="672"/>
      <c r="PLW198" s="672"/>
      <c r="PLX198" s="672"/>
      <c r="PLY198" s="672"/>
      <c r="PLZ198" s="672"/>
      <c r="PMA198" s="672"/>
      <c r="PMB198" s="672"/>
      <c r="PMC198" s="672"/>
      <c r="PMD198" s="672"/>
      <c r="PME198" s="672"/>
      <c r="PMF198" s="672"/>
      <c r="PMG198" s="672"/>
      <c r="PMH198" s="672"/>
      <c r="PMI198" s="672"/>
      <c r="PMJ198" s="672"/>
      <c r="PMK198" s="672"/>
      <c r="PML198" s="672"/>
      <c r="PMM198" s="672"/>
      <c r="PMN198" s="672"/>
      <c r="PMO198" s="672"/>
      <c r="PMP198" s="672"/>
      <c r="PMQ198" s="672"/>
      <c r="PMR198" s="672"/>
      <c r="PMS198" s="672"/>
      <c r="PMT198" s="672"/>
      <c r="PMU198" s="672"/>
      <c r="PMV198" s="672"/>
      <c r="PMW198" s="672"/>
      <c r="PMX198" s="672"/>
      <c r="PMY198" s="672"/>
      <c r="PMZ198" s="672"/>
      <c r="PNA198" s="672"/>
      <c r="PNB198" s="672"/>
      <c r="PNC198" s="672"/>
      <c r="PND198" s="672"/>
      <c r="PNE198" s="672"/>
      <c r="PNF198" s="672"/>
      <c r="PNG198" s="672"/>
      <c r="PNH198" s="672"/>
      <c r="PNI198" s="672"/>
      <c r="PNJ198" s="672"/>
      <c r="PNK198" s="672"/>
      <c r="PNL198" s="672"/>
      <c r="PNM198" s="672"/>
      <c r="PNN198" s="672"/>
      <c r="PNO198" s="672"/>
      <c r="PNP198" s="672"/>
      <c r="PNQ198" s="672"/>
      <c r="PNR198" s="672"/>
      <c r="PNS198" s="672"/>
      <c r="PNT198" s="672"/>
      <c r="PNU198" s="672"/>
      <c r="PNV198" s="672"/>
      <c r="PNW198" s="672"/>
      <c r="PNX198" s="672"/>
      <c r="PNY198" s="672"/>
      <c r="PNZ198" s="672"/>
      <c r="POA198" s="672"/>
      <c r="POB198" s="672"/>
      <c r="POC198" s="672"/>
      <c r="POD198" s="672"/>
      <c r="POE198" s="672"/>
      <c r="POF198" s="672"/>
      <c r="POG198" s="672"/>
      <c r="POH198" s="672"/>
      <c r="POI198" s="672"/>
      <c r="POJ198" s="672"/>
      <c r="POK198" s="672"/>
      <c r="POL198" s="672"/>
      <c r="POM198" s="672"/>
      <c r="PON198" s="672"/>
      <c r="POO198" s="672"/>
      <c r="POP198" s="672"/>
      <c r="POQ198" s="672"/>
      <c r="POR198" s="672"/>
      <c r="POS198" s="672"/>
      <c r="POT198" s="672"/>
      <c r="POU198" s="672"/>
      <c r="POV198" s="672"/>
      <c r="POW198" s="672"/>
      <c r="POX198" s="672"/>
      <c r="POY198" s="672"/>
      <c r="POZ198" s="672"/>
      <c r="PPA198" s="672"/>
      <c r="PPB198" s="672"/>
      <c r="PPC198" s="672"/>
      <c r="PPD198" s="672"/>
      <c r="PPE198" s="672"/>
      <c r="PPF198" s="672"/>
      <c r="PPG198" s="672"/>
      <c r="PPH198" s="672"/>
      <c r="PPI198" s="672"/>
      <c r="PPJ198" s="672"/>
      <c r="PPK198" s="672"/>
      <c r="PPL198" s="672"/>
      <c r="PPM198" s="672"/>
      <c r="PPN198" s="672"/>
      <c r="PPO198" s="672"/>
      <c r="PPP198" s="672"/>
      <c r="PPQ198" s="672"/>
      <c r="PPR198" s="672"/>
      <c r="PPS198" s="672"/>
      <c r="PPT198" s="672"/>
      <c r="PPU198" s="672"/>
      <c r="PPV198" s="672"/>
      <c r="PPW198" s="672"/>
      <c r="PPX198" s="672"/>
      <c r="PPY198" s="672"/>
      <c r="PPZ198" s="672"/>
      <c r="PQA198" s="672"/>
      <c r="PQB198" s="672"/>
      <c r="PQC198" s="672"/>
      <c r="PQD198" s="672"/>
      <c r="PQE198" s="672"/>
      <c r="PQF198" s="672"/>
      <c r="PQG198" s="672"/>
      <c r="PQH198" s="672"/>
      <c r="PQI198" s="672"/>
      <c r="PQJ198" s="672"/>
      <c r="PQK198" s="672"/>
      <c r="PQL198" s="672"/>
      <c r="PQM198" s="672"/>
      <c r="PQN198" s="672"/>
      <c r="PQO198" s="672"/>
      <c r="PQP198" s="672"/>
      <c r="PQQ198" s="672"/>
      <c r="PQR198" s="672"/>
      <c r="PQS198" s="672"/>
      <c r="PQT198" s="672"/>
      <c r="PQU198" s="672"/>
      <c r="PQV198" s="672"/>
      <c r="PQW198" s="672"/>
      <c r="PQX198" s="672"/>
      <c r="PQY198" s="672"/>
      <c r="PQZ198" s="672"/>
      <c r="PRA198" s="672"/>
      <c r="PRB198" s="672"/>
      <c r="PRC198" s="672"/>
      <c r="PRD198" s="672"/>
      <c r="PRE198" s="672"/>
      <c r="PRF198" s="672"/>
      <c r="PRG198" s="672"/>
      <c r="PRH198" s="672"/>
      <c r="PRI198" s="672"/>
      <c r="PRJ198" s="672"/>
      <c r="PRK198" s="672"/>
      <c r="PRL198" s="672"/>
      <c r="PRM198" s="672"/>
      <c r="PRN198" s="672"/>
      <c r="PRO198" s="672"/>
      <c r="PRP198" s="672"/>
      <c r="PRQ198" s="672"/>
      <c r="PRR198" s="672"/>
      <c r="PRS198" s="672"/>
      <c r="PRT198" s="672"/>
      <c r="PRU198" s="672"/>
      <c r="PRV198" s="672"/>
      <c r="PRW198" s="672"/>
      <c r="PRX198" s="672"/>
      <c r="PRY198" s="672"/>
      <c r="PRZ198" s="672"/>
      <c r="PSA198" s="672"/>
      <c r="PSB198" s="672"/>
      <c r="PSC198" s="672"/>
      <c r="PSD198" s="672"/>
      <c r="PSE198" s="672"/>
      <c r="PSF198" s="672"/>
      <c r="PSG198" s="672"/>
      <c r="PSH198" s="672"/>
      <c r="PSI198" s="672"/>
      <c r="PSJ198" s="672"/>
      <c r="PSK198" s="672"/>
      <c r="PSL198" s="672"/>
      <c r="PSM198" s="672"/>
      <c r="PSN198" s="672"/>
      <c r="PSO198" s="672"/>
      <c r="PSP198" s="672"/>
      <c r="PSQ198" s="672"/>
      <c r="PSR198" s="672"/>
      <c r="PSS198" s="672"/>
      <c r="PST198" s="672"/>
      <c r="PSU198" s="672"/>
      <c r="PSV198" s="672"/>
      <c r="PSW198" s="672"/>
      <c r="PSX198" s="672"/>
      <c r="PSY198" s="672"/>
      <c r="PSZ198" s="672"/>
      <c r="PTA198" s="672"/>
      <c r="PTB198" s="672"/>
      <c r="PTC198" s="672"/>
      <c r="PTD198" s="672"/>
      <c r="PTE198" s="672"/>
      <c r="PTF198" s="672"/>
      <c r="PTG198" s="672"/>
      <c r="PTH198" s="672"/>
      <c r="PTI198" s="672"/>
      <c r="PTJ198" s="672"/>
      <c r="PTK198" s="672"/>
      <c r="PTL198" s="672"/>
      <c r="PTM198" s="672"/>
      <c r="PTN198" s="672"/>
      <c r="PTO198" s="672"/>
      <c r="PTP198" s="672"/>
      <c r="PTQ198" s="672"/>
      <c r="PTR198" s="672"/>
      <c r="PTS198" s="672"/>
      <c r="PTT198" s="672"/>
      <c r="PTU198" s="672"/>
      <c r="PTV198" s="672"/>
      <c r="PTW198" s="672"/>
      <c r="PTX198" s="672"/>
      <c r="PTY198" s="672"/>
      <c r="PTZ198" s="672"/>
      <c r="PUA198" s="672"/>
      <c r="PUB198" s="672"/>
      <c r="PUC198" s="672"/>
      <c r="PUD198" s="672"/>
      <c r="PUE198" s="672"/>
      <c r="PUF198" s="672"/>
      <c r="PUG198" s="672"/>
      <c r="PUH198" s="672"/>
      <c r="PUI198" s="672"/>
      <c r="PUJ198" s="672"/>
      <c r="PUK198" s="672"/>
      <c r="PUL198" s="672"/>
      <c r="PUM198" s="672"/>
      <c r="PUN198" s="672"/>
      <c r="PUO198" s="672"/>
      <c r="PUP198" s="672"/>
      <c r="PUQ198" s="672"/>
      <c r="PUR198" s="672"/>
      <c r="PUS198" s="672"/>
      <c r="PUT198" s="672"/>
      <c r="PUU198" s="672"/>
      <c r="PUV198" s="672"/>
      <c r="PUW198" s="672"/>
      <c r="PUX198" s="672"/>
      <c r="PUY198" s="672"/>
      <c r="PUZ198" s="672"/>
      <c r="PVA198" s="672"/>
      <c r="PVB198" s="672"/>
      <c r="PVC198" s="672"/>
      <c r="PVD198" s="672"/>
      <c r="PVE198" s="672"/>
      <c r="PVF198" s="672"/>
      <c r="PVG198" s="672"/>
      <c r="PVH198" s="672"/>
      <c r="PVI198" s="672"/>
      <c r="PVJ198" s="672"/>
      <c r="PVK198" s="672"/>
      <c r="PVL198" s="672"/>
      <c r="PVM198" s="672"/>
      <c r="PVN198" s="672"/>
      <c r="PVO198" s="672"/>
      <c r="PVP198" s="672"/>
      <c r="PVQ198" s="672"/>
      <c r="PVR198" s="672"/>
      <c r="PVS198" s="672"/>
      <c r="PVT198" s="672"/>
      <c r="PVU198" s="672"/>
      <c r="PVV198" s="672"/>
      <c r="PVW198" s="672"/>
      <c r="PVX198" s="672"/>
      <c r="PVY198" s="672"/>
      <c r="PVZ198" s="672"/>
      <c r="PWA198" s="672"/>
      <c r="PWB198" s="672"/>
      <c r="PWC198" s="672"/>
      <c r="PWD198" s="672"/>
      <c r="PWE198" s="672"/>
      <c r="PWF198" s="672"/>
      <c r="PWG198" s="672"/>
      <c r="PWH198" s="672"/>
      <c r="PWI198" s="672"/>
      <c r="PWJ198" s="672"/>
      <c r="PWK198" s="672"/>
      <c r="PWL198" s="672"/>
      <c r="PWM198" s="672"/>
      <c r="PWN198" s="672"/>
      <c r="PWO198" s="672"/>
      <c r="PWP198" s="672"/>
      <c r="PWQ198" s="672"/>
      <c r="PWR198" s="672"/>
      <c r="PWS198" s="672"/>
      <c r="PWT198" s="672"/>
      <c r="PWU198" s="672"/>
      <c r="PWV198" s="672"/>
      <c r="PWW198" s="672"/>
      <c r="PWX198" s="672"/>
      <c r="PWY198" s="672"/>
      <c r="PWZ198" s="672"/>
      <c r="PXA198" s="672"/>
      <c r="PXB198" s="672"/>
      <c r="PXC198" s="672"/>
      <c r="PXD198" s="672"/>
      <c r="PXE198" s="672"/>
      <c r="PXF198" s="672"/>
      <c r="PXG198" s="672"/>
      <c r="PXH198" s="672"/>
      <c r="PXI198" s="672"/>
      <c r="PXJ198" s="672"/>
      <c r="PXK198" s="672"/>
      <c r="PXL198" s="672"/>
      <c r="PXM198" s="672"/>
      <c r="PXN198" s="672"/>
      <c r="PXO198" s="672"/>
      <c r="PXP198" s="672"/>
      <c r="PXQ198" s="672"/>
      <c r="PXR198" s="672"/>
      <c r="PXS198" s="672"/>
      <c r="PXT198" s="672"/>
      <c r="PXU198" s="672"/>
      <c r="PXV198" s="672"/>
      <c r="PXW198" s="672"/>
      <c r="PXX198" s="672"/>
      <c r="PXY198" s="672"/>
      <c r="PXZ198" s="672"/>
      <c r="PYA198" s="672"/>
      <c r="PYB198" s="672"/>
      <c r="PYC198" s="672"/>
      <c r="PYD198" s="672"/>
      <c r="PYE198" s="672"/>
      <c r="PYF198" s="672"/>
      <c r="PYG198" s="672"/>
      <c r="PYH198" s="672"/>
      <c r="PYI198" s="672"/>
      <c r="PYJ198" s="672"/>
      <c r="PYK198" s="672"/>
      <c r="PYL198" s="672"/>
      <c r="PYM198" s="672"/>
      <c r="PYN198" s="672"/>
      <c r="PYO198" s="672"/>
      <c r="PYP198" s="672"/>
      <c r="PYQ198" s="672"/>
      <c r="PYR198" s="672"/>
      <c r="PYS198" s="672"/>
      <c r="PYT198" s="672"/>
      <c r="PYU198" s="672"/>
      <c r="PYV198" s="672"/>
      <c r="PYW198" s="672"/>
      <c r="PYX198" s="672"/>
      <c r="PYY198" s="672"/>
      <c r="PYZ198" s="672"/>
      <c r="PZA198" s="672"/>
      <c r="PZB198" s="672"/>
      <c r="PZC198" s="672"/>
      <c r="PZD198" s="672"/>
      <c r="PZE198" s="672"/>
      <c r="PZF198" s="672"/>
      <c r="PZG198" s="672"/>
      <c r="PZH198" s="672"/>
      <c r="PZI198" s="672"/>
      <c r="PZJ198" s="672"/>
      <c r="PZK198" s="672"/>
      <c r="PZL198" s="672"/>
      <c r="PZM198" s="672"/>
      <c r="PZN198" s="672"/>
      <c r="PZO198" s="672"/>
      <c r="PZP198" s="672"/>
      <c r="PZQ198" s="672"/>
      <c r="PZR198" s="672"/>
      <c r="PZS198" s="672"/>
      <c r="PZT198" s="672"/>
      <c r="PZU198" s="672"/>
      <c r="PZV198" s="672"/>
      <c r="PZW198" s="672"/>
      <c r="PZX198" s="672"/>
      <c r="PZY198" s="672"/>
      <c r="PZZ198" s="672"/>
      <c r="QAA198" s="672"/>
      <c r="QAB198" s="672"/>
      <c r="QAC198" s="672"/>
      <c r="QAD198" s="672"/>
      <c r="QAE198" s="672"/>
      <c r="QAF198" s="672"/>
      <c r="QAG198" s="672"/>
      <c r="QAH198" s="672"/>
      <c r="QAI198" s="672"/>
      <c r="QAJ198" s="672"/>
      <c r="QAK198" s="672"/>
      <c r="QAL198" s="672"/>
      <c r="QAM198" s="672"/>
      <c r="QAN198" s="672"/>
      <c r="QAO198" s="672"/>
      <c r="QAP198" s="672"/>
      <c r="QAQ198" s="672"/>
      <c r="QAR198" s="672"/>
      <c r="QAS198" s="672"/>
      <c r="QAT198" s="672"/>
      <c r="QAU198" s="672"/>
      <c r="QAV198" s="672"/>
      <c r="QAW198" s="672"/>
      <c r="QAX198" s="672"/>
      <c r="QAY198" s="672"/>
      <c r="QAZ198" s="672"/>
      <c r="QBA198" s="672"/>
      <c r="QBB198" s="672"/>
      <c r="QBC198" s="672"/>
      <c r="QBD198" s="672"/>
      <c r="QBE198" s="672"/>
      <c r="QBF198" s="672"/>
      <c r="QBG198" s="672"/>
      <c r="QBH198" s="672"/>
      <c r="QBI198" s="672"/>
      <c r="QBJ198" s="672"/>
      <c r="QBK198" s="672"/>
      <c r="QBL198" s="672"/>
      <c r="QBM198" s="672"/>
      <c r="QBN198" s="672"/>
      <c r="QBO198" s="672"/>
      <c r="QBP198" s="672"/>
      <c r="QBQ198" s="672"/>
      <c r="QBR198" s="672"/>
      <c r="QBS198" s="672"/>
      <c r="QBT198" s="672"/>
      <c r="QBU198" s="672"/>
      <c r="QBV198" s="672"/>
      <c r="QBW198" s="672"/>
      <c r="QBX198" s="672"/>
      <c r="QBY198" s="672"/>
      <c r="QBZ198" s="672"/>
      <c r="QCA198" s="672"/>
      <c r="QCB198" s="672"/>
      <c r="QCC198" s="672"/>
      <c r="QCD198" s="672"/>
      <c r="QCE198" s="672"/>
      <c r="QCF198" s="672"/>
      <c r="QCG198" s="672"/>
      <c r="QCH198" s="672"/>
      <c r="QCI198" s="672"/>
      <c r="QCJ198" s="672"/>
      <c r="QCK198" s="672"/>
      <c r="QCL198" s="672"/>
      <c r="QCM198" s="672"/>
      <c r="QCN198" s="672"/>
      <c r="QCO198" s="672"/>
      <c r="QCP198" s="672"/>
      <c r="QCQ198" s="672"/>
      <c r="QCR198" s="672"/>
      <c r="QCS198" s="672"/>
      <c r="QCT198" s="672"/>
      <c r="QCU198" s="672"/>
      <c r="QCV198" s="672"/>
      <c r="QCW198" s="672"/>
      <c r="QCX198" s="672"/>
      <c r="QCY198" s="672"/>
      <c r="QCZ198" s="672"/>
      <c r="QDA198" s="672"/>
      <c r="QDB198" s="672"/>
      <c r="QDC198" s="672"/>
      <c r="QDD198" s="672"/>
      <c r="QDE198" s="672"/>
      <c r="QDF198" s="672"/>
      <c r="QDG198" s="672"/>
      <c r="QDH198" s="672"/>
      <c r="QDI198" s="672"/>
      <c r="QDJ198" s="672"/>
      <c r="QDK198" s="672"/>
      <c r="QDL198" s="672"/>
      <c r="QDM198" s="672"/>
      <c r="QDN198" s="672"/>
      <c r="QDO198" s="672"/>
      <c r="QDP198" s="672"/>
      <c r="QDQ198" s="672"/>
      <c r="QDR198" s="672"/>
      <c r="QDS198" s="672"/>
      <c r="QDT198" s="672"/>
      <c r="QDU198" s="672"/>
      <c r="QDV198" s="672"/>
      <c r="QDW198" s="672"/>
      <c r="QDX198" s="672"/>
      <c r="QDY198" s="672"/>
      <c r="QDZ198" s="672"/>
      <c r="QEA198" s="672"/>
      <c r="QEB198" s="672"/>
      <c r="QEC198" s="672"/>
      <c r="QED198" s="672"/>
      <c r="QEE198" s="672"/>
      <c r="QEF198" s="672"/>
      <c r="QEG198" s="672"/>
      <c r="QEH198" s="672"/>
      <c r="QEI198" s="672"/>
      <c r="QEJ198" s="672"/>
      <c r="QEK198" s="672"/>
      <c r="QEL198" s="672"/>
      <c r="QEM198" s="672"/>
      <c r="QEN198" s="672"/>
      <c r="QEO198" s="672"/>
      <c r="QEP198" s="672"/>
      <c r="QEQ198" s="672"/>
      <c r="QER198" s="672"/>
      <c r="QES198" s="672"/>
      <c r="QET198" s="672"/>
      <c r="QEU198" s="672"/>
      <c r="QEV198" s="672"/>
      <c r="QEW198" s="672"/>
      <c r="QEX198" s="672"/>
      <c r="QEY198" s="672"/>
      <c r="QEZ198" s="672"/>
      <c r="QFA198" s="672"/>
      <c r="QFB198" s="672"/>
      <c r="QFC198" s="672"/>
      <c r="QFD198" s="672"/>
      <c r="QFE198" s="672"/>
      <c r="QFF198" s="672"/>
      <c r="QFG198" s="672"/>
      <c r="QFH198" s="672"/>
      <c r="QFI198" s="672"/>
      <c r="QFJ198" s="672"/>
      <c r="QFK198" s="672"/>
      <c r="QFL198" s="672"/>
      <c r="QFM198" s="672"/>
      <c r="QFN198" s="672"/>
      <c r="QFO198" s="672"/>
      <c r="QFP198" s="672"/>
      <c r="QFQ198" s="672"/>
      <c r="QFR198" s="672"/>
      <c r="QFS198" s="672"/>
      <c r="QFT198" s="672"/>
      <c r="QFU198" s="672"/>
      <c r="QFV198" s="672"/>
      <c r="QFW198" s="672"/>
      <c r="QFX198" s="672"/>
      <c r="QFY198" s="672"/>
      <c r="QFZ198" s="672"/>
      <c r="QGA198" s="672"/>
      <c r="QGB198" s="672"/>
      <c r="QGC198" s="672"/>
      <c r="QGD198" s="672"/>
      <c r="QGE198" s="672"/>
      <c r="QGF198" s="672"/>
      <c r="QGG198" s="672"/>
      <c r="QGH198" s="672"/>
      <c r="QGI198" s="672"/>
      <c r="QGJ198" s="672"/>
      <c r="QGK198" s="672"/>
      <c r="QGL198" s="672"/>
      <c r="QGM198" s="672"/>
      <c r="QGN198" s="672"/>
      <c r="QGO198" s="672"/>
      <c r="QGP198" s="672"/>
      <c r="QGQ198" s="672"/>
      <c r="QGR198" s="672"/>
      <c r="QGS198" s="672"/>
      <c r="QGT198" s="672"/>
      <c r="QGU198" s="672"/>
      <c r="QGV198" s="672"/>
      <c r="QGW198" s="672"/>
      <c r="QGX198" s="672"/>
      <c r="QGY198" s="672"/>
      <c r="QGZ198" s="672"/>
      <c r="QHA198" s="672"/>
      <c r="QHB198" s="672"/>
      <c r="QHC198" s="672"/>
      <c r="QHD198" s="672"/>
      <c r="QHE198" s="672"/>
      <c r="QHF198" s="672"/>
      <c r="QHG198" s="672"/>
      <c r="QHH198" s="672"/>
      <c r="QHI198" s="672"/>
      <c r="QHJ198" s="672"/>
      <c r="QHK198" s="672"/>
      <c r="QHL198" s="672"/>
      <c r="QHM198" s="672"/>
      <c r="QHN198" s="672"/>
      <c r="QHO198" s="672"/>
      <c r="QHP198" s="672"/>
      <c r="QHQ198" s="672"/>
      <c r="QHR198" s="672"/>
      <c r="QHS198" s="672"/>
      <c r="QHT198" s="672"/>
      <c r="QHU198" s="672"/>
      <c r="QHV198" s="672"/>
      <c r="QHW198" s="672"/>
      <c r="QHX198" s="672"/>
      <c r="QHY198" s="672"/>
      <c r="QHZ198" s="672"/>
      <c r="QIA198" s="672"/>
      <c r="QIB198" s="672"/>
      <c r="QIC198" s="672"/>
      <c r="QID198" s="672"/>
      <c r="QIE198" s="672"/>
      <c r="QIF198" s="672"/>
      <c r="QIG198" s="672"/>
      <c r="QIH198" s="672"/>
      <c r="QII198" s="672"/>
      <c r="QIJ198" s="672"/>
      <c r="QIK198" s="672"/>
      <c r="QIL198" s="672"/>
      <c r="QIM198" s="672"/>
      <c r="QIN198" s="672"/>
      <c r="QIO198" s="672"/>
      <c r="QIP198" s="672"/>
      <c r="QIQ198" s="672"/>
      <c r="QIR198" s="672"/>
      <c r="QIS198" s="672"/>
      <c r="QIT198" s="672"/>
      <c r="QIU198" s="672"/>
      <c r="QIV198" s="672"/>
      <c r="QIW198" s="672"/>
      <c r="QIX198" s="672"/>
      <c r="QIY198" s="672"/>
      <c r="QIZ198" s="672"/>
      <c r="QJA198" s="672"/>
      <c r="QJB198" s="672"/>
      <c r="QJC198" s="672"/>
      <c r="QJD198" s="672"/>
      <c r="QJE198" s="672"/>
      <c r="QJF198" s="672"/>
      <c r="QJG198" s="672"/>
      <c r="QJH198" s="672"/>
      <c r="QJI198" s="672"/>
      <c r="QJJ198" s="672"/>
      <c r="QJK198" s="672"/>
      <c r="QJL198" s="672"/>
      <c r="QJM198" s="672"/>
      <c r="QJN198" s="672"/>
      <c r="QJO198" s="672"/>
      <c r="QJP198" s="672"/>
      <c r="QJQ198" s="672"/>
      <c r="QJR198" s="672"/>
      <c r="QJS198" s="672"/>
      <c r="QJT198" s="672"/>
      <c r="QJU198" s="672"/>
      <c r="QJV198" s="672"/>
      <c r="QJW198" s="672"/>
      <c r="QJX198" s="672"/>
      <c r="QJY198" s="672"/>
      <c r="QJZ198" s="672"/>
      <c r="QKA198" s="672"/>
      <c r="QKB198" s="672"/>
      <c r="QKC198" s="672"/>
      <c r="QKD198" s="672"/>
      <c r="QKE198" s="672"/>
      <c r="QKF198" s="672"/>
      <c r="QKG198" s="672"/>
      <c r="QKH198" s="672"/>
      <c r="QKI198" s="672"/>
      <c r="QKJ198" s="672"/>
      <c r="QKK198" s="672"/>
      <c r="QKL198" s="672"/>
      <c r="QKM198" s="672"/>
      <c r="QKN198" s="672"/>
      <c r="QKO198" s="672"/>
      <c r="QKP198" s="672"/>
      <c r="QKQ198" s="672"/>
      <c r="QKR198" s="672"/>
      <c r="QKS198" s="672"/>
      <c r="QKT198" s="672"/>
      <c r="QKU198" s="672"/>
      <c r="QKV198" s="672"/>
      <c r="QKW198" s="672"/>
      <c r="QKX198" s="672"/>
      <c r="QKY198" s="672"/>
      <c r="QKZ198" s="672"/>
      <c r="QLA198" s="672"/>
      <c r="QLB198" s="672"/>
      <c r="QLC198" s="672"/>
      <c r="QLD198" s="672"/>
      <c r="QLE198" s="672"/>
      <c r="QLF198" s="672"/>
      <c r="QLG198" s="672"/>
      <c r="QLH198" s="672"/>
      <c r="QLI198" s="672"/>
      <c r="QLJ198" s="672"/>
      <c r="QLK198" s="672"/>
      <c r="QLL198" s="672"/>
      <c r="QLM198" s="672"/>
      <c r="QLN198" s="672"/>
      <c r="QLO198" s="672"/>
      <c r="QLP198" s="672"/>
      <c r="QLQ198" s="672"/>
      <c r="QLR198" s="672"/>
      <c r="QLS198" s="672"/>
      <c r="QLT198" s="672"/>
      <c r="QLU198" s="672"/>
      <c r="QLV198" s="672"/>
      <c r="QLW198" s="672"/>
      <c r="QLX198" s="672"/>
      <c r="QLY198" s="672"/>
      <c r="QLZ198" s="672"/>
      <c r="QMA198" s="672"/>
      <c r="QMB198" s="672"/>
      <c r="QMC198" s="672"/>
      <c r="QMD198" s="672"/>
      <c r="QME198" s="672"/>
      <c r="QMF198" s="672"/>
      <c r="QMG198" s="672"/>
      <c r="QMH198" s="672"/>
      <c r="QMI198" s="672"/>
      <c r="QMJ198" s="672"/>
      <c r="QMK198" s="672"/>
      <c r="QML198" s="672"/>
      <c r="QMM198" s="672"/>
      <c r="QMN198" s="672"/>
      <c r="QMO198" s="672"/>
      <c r="QMP198" s="672"/>
      <c r="QMQ198" s="672"/>
      <c r="QMR198" s="672"/>
      <c r="QMS198" s="672"/>
      <c r="QMT198" s="672"/>
      <c r="QMU198" s="672"/>
      <c r="QMV198" s="672"/>
      <c r="QMW198" s="672"/>
      <c r="QMX198" s="672"/>
      <c r="QMY198" s="672"/>
      <c r="QMZ198" s="672"/>
      <c r="QNA198" s="672"/>
      <c r="QNB198" s="672"/>
      <c r="QNC198" s="672"/>
      <c r="QND198" s="672"/>
      <c r="QNE198" s="672"/>
      <c r="QNF198" s="672"/>
      <c r="QNG198" s="672"/>
      <c r="QNH198" s="672"/>
      <c r="QNI198" s="672"/>
      <c r="QNJ198" s="672"/>
      <c r="QNK198" s="672"/>
      <c r="QNL198" s="672"/>
      <c r="QNM198" s="672"/>
      <c r="QNN198" s="672"/>
      <c r="QNO198" s="672"/>
      <c r="QNP198" s="672"/>
      <c r="QNQ198" s="672"/>
      <c r="QNR198" s="672"/>
      <c r="QNS198" s="672"/>
      <c r="QNT198" s="672"/>
      <c r="QNU198" s="672"/>
      <c r="QNV198" s="672"/>
      <c r="QNW198" s="672"/>
      <c r="QNX198" s="672"/>
      <c r="QNY198" s="672"/>
      <c r="QNZ198" s="672"/>
      <c r="QOA198" s="672"/>
      <c r="QOB198" s="672"/>
      <c r="QOC198" s="672"/>
      <c r="QOD198" s="672"/>
      <c r="QOE198" s="672"/>
      <c r="QOF198" s="672"/>
      <c r="QOG198" s="672"/>
      <c r="QOH198" s="672"/>
      <c r="QOI198" s="672"/>
      <c r="QOJ198" s="672"/>
      <c r="QOK198" s="672"/>
      <c r="QOL198" s="672"/>
      <c r="QOM198" s="672"/>
      <c r="QON198" s="672"/>
      <c r="QOO198" s="672"/>
      <c r="QOP198" s="672"/>
      <c r="QOQ198" s="672"/>
      <c r="QOR198" s="672"/>
      <c r="QOS198" s="672"/>
      <c r="QOT198" s="672"/>
      <c r="QOU198" s="672"/>
      <c r="QOV198" s="672"/>
      <c r="QOW198" s="672"/>
      <c r="QOX198" s="672"/>
      <c r="QOY198" s="672"/>
      <c r="QOZ198" s="672"/>
      <c r="QPA198" s="672"/>
      <c r="QPB198" s="672"/>
      <c r="QPC198" s="672"/>
      <c r="QPD198" s="672"/>
      <c r="QPE198" s="672"/>
      <c r="QPF198" s="672"/>
      <c r="QPG198" s="672"/>
      <c r="QPH198" s="672"/>
      <c r="QPI198" s="672"/>
      <c r="QPJ198" s="672"/>
      <c r="QPK198" s="672"/>
      <c r="QPL198" s="672"/>
      <c r="QPM198" s="672"/>
      <c r="QPN198" s="672"/>
      <c r="QPO198" s="672"/>
      <c r="QPP198" s="672"/>
      <c r="QPQ198" s="672"/>
      <c r="QPR198" s="672"/>
      <c r="QPS198" s="672"/>
      <c r="QPT198" s="672"/>
      <c r="QPU198" s="672"/>
      <c r="QPV198" s="672"/>
      <c r="QPW198" s="672"/>
      <c r="QPX198" s="672"/>
      <c r="QPY198" s="672"/>
      <c r="QPZ198" s="672"/>
      <c r="QQA198" s="672"/>
      <c r="QQB198" s="672"/>
      <c r="QQC198" s="672"/>
      <c r="QQD198" s="672"/>
      <c r="QQE198" s="672"/>
      <c r="QQF198" s="672"/>
      <c r="QQG198" s="672"/>
      <c r="QQH198" s="672"/>
      <c r="QQI198" s="672"/>
      <c r="QQJ198" s="672"/>
      <c r="QQK198" s="672"/>
      <c r="QQL198" s="672"/>
      <c r="QQM198" s="672"/>
      <c r="QQN198" s="672"/>
      <c r="QQO198" s="672"/>
      <c r="QQP198" s="672"/>
      <c r="QQQ198" s="672"/>
      <c r="QQR198" s="672"/>
      <c r="QQS198" s="672"/>
      <c r="QQT198" s="672"/>
      <c r="QQU198" s="672"/>
      <c r="QQV198" s="672"/>
      <c r="QQW198" s="672"/>
      <c r="QQX198" s="672"/>
      <c r="QQY198" s="672"/>
      <c r="QQZ198" s="672"/>
      <c r="QRA198" s="672"/>
      <c r="QRB198" s="672"/>
      <c r="QRC198" s="672"/>
      <c r="QRD198" s="672"/>
      <c r="QRE198" s="672"/>
      <c r="QRF198" s="672"/>
      <c r="QRG198" s="672"/>
      <c r="QRH198" s="672"/>
      <c r="QRI198" s="672"/>
      <c r="QRJ198" s="672"/>
      <c r="QRK198" s="672"/>
      <c r="QRL198" s="672"/>
      <c r="QRM198" s="672"/>
      <c r="QRN198" s="672"/>
      <c r="QRO198" s="672"/>
      <c r="QRP198" s="672"/>
      <c r="QRQ198" s="672"/>
      <c r="QRR198" s="672"/>
      <c r="QRS198" s="672"/>
      <c r="QRT198" s="672"/>
      <c r="QRU198" s="672"/>
      <c r="QRV198" s="672"/>
      <c r="QRW198" s="672"/>
      <c r="QRX198" s="672"/>
      <c r="QRY198" s="672"/>
      <c r="QRZ198" s="672"/>
      <c r="QSA198" s="672"/>
      <c r="QSB198" s="672"/>
      <c r="QSC198" s="672"/>
      <c r="QSD198" s="672"/>
      <c r="QSE198" s="672"/>
      <c r="QSF198" s="672"/>
      <c r="QSG198" s="672"/>
      <c r="QSH198" s="672"/>
      <c r="QSI198" s="672"/>
      <c r="QSJ198" s="672"/>
      <c r="QSK198" s="672"/>
      <c r="QSL198" s="672"/>
      <c r="QSM198" s="672"/>
      <c r="QSN198" s="672"/>
      <c r="QSO198" s="672"/>
      <c r="QSP198" s="672"/>
      <c r="QSQ198" s="672"/>
      <c r="QSR198" s="672"/>
      <c r="QSS198" s="672"/>
      <c r="QST198" s="672"/>
      <c r="QSU198" s="672"/>
      <c r="QSV198" s="672"/>
      <c r="QSW198" s="672"/>
      <c r="QSX198" s="672"/>
      <c r="QSY198" s="672"/>
      <c r="QSZ198" s="672"/>
      <c r="QTA198" s="672"/>
      <c r="QTB198" s="672"/>
      <c r="QTC198" s="672"/>
      <c r="QTD198" s="672"/>
      <c r="QTE198" s="672"/>
      <c r="QTF198" s="672"/>
      <c r="QTG198" s="672"/>
      <c r="QTH198" s="672"/>
      <c r="QTI198" s="672"/>
      <c r="QTJ198" s="672"/>
      <c r="QTK198" s="672"/>
      <c r="QTL198" s="672"/>
      <c r="QTM198" s="672"/>
      <c r="QTN198" s="672"/>
      <c r="QTO198" s="672"/>
      <c r="QTP198" s="672"/>
      <c r="QTQ198" s="672"/>
      <c r="QTR198" s="672"/>
      <c r="QTS198" s="672"/>
      <c r="QTT198" s="672"/>
      <c r="QTU198" s="672"/>
      <c r="QTV198" s="672"/>
      <c r="QTW198" s="672"/>
      <c r="QTX198" s="672"/>
      <c r="QTY198" s="672"/>
      <c r="QTZ198" s="672"/>
      <c r="QUA198" s="672"/>
      <c r="QUB198" s="672"/>
      <c r="QUC198" s="672"/>
      <c r="QUD198" s="672"/>
      <c r="QUE198" s="672"/>
      <c r="QUF198" s="672"/>
      <c r="QUG198" s="672"/>
      <c r="QUH198" s="672"/>
      <c r="QUI198" s="672"/>
      <c r="QUJ198" s="672"/>
      <c r="QUK198" s="672"/>
      <c r="QUL198" s="672"/>
      <c r="QUM198" s="672"/>
      <c r="QUN198" s="672"/>
      <c r="QUO198" s="672"/>
      <c r="QUP198" s="672"/>
      <c r="QUQ198" s="672"/>
      <c r="QUR198" s="672"/>
      <c r="QUS198" s="672"/>
      <c r="QUT198" s="672"/>
      <c r="QUU198" s="672"/>
      <c r="QUV198" s="672"/>
      <c r="QUW198" s="672"/>
      <c r="QUX198" s="672"/>
      <c r="QUY198" s="672"/>
      <c r="QUZ198" s="672"/>
      <c r="QVA198" s="672"/>
      <c r="QVB198" s="672"/>
      <c r="QVC198" s="672"/>
      <c r="QVD198" s="672"/>
      <c r="QVE198" s="672"/>
      <c r="QVF198" s="672"/>
      <c r="QVG198" s="672"/>
      <c r="QVH198" s="672"/>
      <c r="QVI198" s="672"/>
      <c r="QVJ198" s="672"/>
      <c r="QVK198" s="672"/>
      <c r="QVL198" s="672"/>
      <c r="QVM198" s="672"/>
      <c r="QVN198" s="672"/>
      <c r="QVO198" s="672"/>
      <c r="QVP198" s="672"/>
      <c r="QVQ198" s="672"/>
      <c r="QVR198" s="672"/>
      <c r="QVS198" s="672"/>
      <c r="QVT198" s="672"/>
      <c r="QVU198" s="672"/>
      <c r="QVV198" s="672"/>
      <c r="QVW198" s="672"/>
      <c r="QVX198" s="672"/>
      <c r="QVY198" s="672"/>
      <c r="QVZ198" s="672"/>
      <c r="QWA198" s="672"/>
      <c r="QWB198" s="672"/>
      <c r="QWC198" s="672"/>
      <c r="QWD198" s="672"/>
      <c r="QWE198" s="672"/>
      <c r="QWF198" s="672"/>
      <c r="QWG198" s="672"/>
      <c r="QWH198" s="672"/>
      <c r="QWI198" s="672"/>
      <c r="QWJ198" s="672"/>
      <c r="QWK198" s="672"/>
      <c r="QWL198" s="672"/>
      <c r="QWM198" s="672"/>
      <c r="QWN198" s="672"/>
      <c r="QWO198" s="672"/>
      <c r="QWP198" s="672"/>
      <c r="QWQ198" s="672"/>
      <c r="QWR198" s="672"/>
      <c r="QWS198" s="672"/>
      <c r="QWT198" s="672"/>
      <c r="QWU198" s="672"/>
      <c r="QWV198" s="672"/>
      <c r="QWW198" s="672"/>
      <c r="QWX198" s="672"/>
      <c r="QWY198" s="672"/>
      <c r="QWZ198" s="672"/>
      <c r="QXA198" s="672"/>
      <c r="QXB198" s="672"/>
      <c r="QXC198" s="672"/>
      <c r="QXD198" s="672"/>
      <c r="QXE198" s="672"/>
      <c r="QXF198" s="672"/>
      <c r="QXG198" s="672"/>
      <c r="QXH198" s="672"/>
      <c r="QXI198" s="672"/>
      <c r="QXJ198" s="672"/>
      <c r="QXK198" s="672"/>
      <c r="QXL198" s="672"/>
      <c r="QXM198" s="672"/>
      <c r="QXN198" s="672"/>
      <c r="QXO198" s="672"/>
      <c r="QXP198" s="672"/>
      <c r="QXQ198" s="672"/>
      <c r="QXR198" s="672"/>
      <c r="QXS198" s="672"/>
      <c r="QXT198" s="672"/>
      <c r="QXU198" s="672"/>
      <c r="QXV198" s="672"/>
      <c r="QXW198" s="672"/>
      <c r="QXX198" s="672"/>
      <c r="QXY198" s="672"/>
      <c r="QXZ198" s="672"/>
      <c r="QYA198" s="672"/>
      <c r="QYB198" s="672"/>
      <c r="QYC198" s="672"/>
      <c r="QYD198" s="672"/>
      <c r="QYE198" s="672"/>
      <c r="QYF198" s="672"/>
      <c r="QYG198" s="672"/>
      <c r="QYH198" s="672"/>
      <c r="QYI198" s="672"/>
      <c r="QYJ198" s="672"/>
      <c r="QYK198" s="672"/>
      <c r="QYL198" s="672"/>
      <c r="QYM198" s="672"/>
      <c r="QYN198" s="672"/>
      <c r="QYO198" s="672"/>
      <c r="QYP198" s="672"/>
      <c r="QYQ198" s="672"/>
      <c r="QYR198" s="672"/>
      <c r="QYS198" s="672"/>
      <c r="QYT198" s="672"/>
      <c r="QYU198" s="672"/>
      <c r="QYV198" s="672"/>
      <c r="QYW198" s="672"/>
      <c r="QYX198" s="672"/>
      <c r="QYY198" s="672"/>
      <c r="QYZ198" s="672"/>
      <c r="QZA198" s="672"/>
      <c r="QZB198" s="672"/>
      <c r="QZC198" s="672"/>
      <c r="QZD198" s="672"/>
      <c r="QZE198" s="672"/>
      <c r="QZF198" s="672"/>
      <c r="QZG198" s="672"/>
      <c r="QZH198" s="672"/>
      <c r="QZI198" s="672"/>
      <c r="QZJ198" s="672"/>
      <c r="QZK198" s="672"/>
      <c r="QZL198" s="672"/>
      <c r="QZM198" s="672"/>
      <c r="QZN198" s="672"/>
      <c r="QZO198" s="672"/>
      <c r="QZP198" s="672"/>
      <c r="QZQ198" s="672"/>
      <c r="QZR198" s="672"/>
      <c r="QZS198" s="672"/>
      <c r="QZT198" s="672"/>
      <c r="QZU198" s="672"/>
      <c r="QZV198" s="672"/>
      <c r="QZW198" s="672"/>
      <c r="QZX198" s="672"/>
      <c r="QZY198" s="672"/>
      <c r="QZZ198" s="672"/>
      <c r="RAA198" s="672"/>
      <c r="RAB198" s="672"/>
      <c r="RAC198" s="672"/>
      <c r="RAD198" s="672"/>
      <c r="RAE198" s="672"/>
      <c r="RAF198" s="672"/>
      <c r="RAG198" s="672"/>
      <c r="RAH198" s="672"/>
      <c r="RAI198" s="672"/>
      <c r="RAJ198" s="672"/>
      <c r="RAK198" s="672"/>
      <c r="RAL198" s="672"/>
      <c r="RAM198" s="672"/>
      <c r="RAN198" s="672"/>
      <c r="RAO198" s="672"/>
      <c r="RAP198" s="672"/>
      <c r="RAQ198" s="672"/>
      <c r="RAR198" s="672"/>
      <c r="RAS198" s="672"/>
      <c r="RAT198" s="672"/>
      <c r="RAU198" s="672"/>
      <c r="RAV198" s="672"/>
      <c r="RAW198" s="672"/>
      <c r="RAX198" s="672"/>
      <c r="RAY198" s="672"/>
      <c r="RAZ198" s="672"/>
      <c r="RBA198" s="672"/>
      <c r="RBB198" s="672"/>
      <c r="RBC198" s="672"/>
      <c r="RBD198" s="672"/>
      <c r="RBE198" s="672"/>
      <c r="RBF198" s="672"/>
      <c r="RBG198" s="672"/>
      <c r="RBH198" s="672"/>
      <c r="RBI198" s="672"/>
      <c r="RBJ198" s="672"/>
      <c r="RBK198" s="672"/>
      <c r="RBL198" s="672"/>
      <c r="RBM198" s="672"/>
      <c r="RBN198" s="672"/>
      <c r="RBO198" s="672"/>
      <c r="RBP198" s="672"/>
      <c r="RBQ198" s="672"/>
      <c r="RBR198" s="672"/>
      <c r="RBS198" s="672"/>
      <c r="RBT198" s="672"/>
      <c r="RBU198" s="672"/>
      <c r="RBV198" s="672"/>
      <c r="RBW198" s="672"/>
      <c r="RBX198" s="672"/>
      <c r="RBY198" s="672"/>
      <c r="RBZ198" s="672"/>
      <c r="RCA198" s="672"/>
      <c r="RCB198" s="672"/>
      <c r="RCC198" s="672"/>
      <c r="RCD198" s="672"/>
      <c r="RCE198" s="672"/>
      <c r="RCF198" s="672"/>
      <c r="RCG198" s="672"/>
      <c r="RCH198" s="672"/>
      <c r="RCI198" s="672"/>
      <c r="RCJ198" s="672"/>
      <c r="RCK198" s="672"/>
      <c r="RCL198" s="672"/>
      <c r="RCM198" s="672"/>
      <c r="RCN198" s="672"/>
      <c r="RCO198" s="672"/>
      <c r="RCP198" s="672"/>
      <c r="RCQ198" s="672"/>
      <c r="RCR198" s="672"/>
      <c r="RCS198" s="672"/>
      <c r="RCT198" s="672"/>
      <c r="RCU198" s="672"/>
      <c r="RCV198" s="672"/>
      <c r="RCW198" s="672"/>
      <c r="RCX198" s="672"/>
      <c r="RCY198" s="672"/>
      <c r="RCZ198" s="672"/>
      <c r="RDA198" s="672"/>
      <c r="RDB198" s="672"/>
      <c r="RDC198" s="672"/>
      <c r="RDD198" s="672"/>
      <c r="RDE198" s="672"/>
      <c r="RDF198" s="672"/>
      <c r="RDG198" s="672"/>
      <c r="RDH198" s="672"/>
      <c r="RDI198" s="672"/>
      <c r="RDJ198" s="672"/>
      <c r="RDK198" s="672"/>
      <c r="RDL198" s="672"/>
      <c r="RDM198" s="672"/>
      <c r="RDN198" s="672"/>
      <c r="RDO198" s="672"/>
      <c r="RDP198" s="672"/>
      <c r="RDQ198" s="672"/>
      <c r="RDR198" s="672"/>
      <c r="RDS198" s="672"/>
      <c r="RDT198" s="672"/>
      <c r="RDU198" s="672"/>
      <c r="RDV198" s="672"/>
      <c r="RDW198" s="672"/>
      <c r="RDX198" s="672"/>
      <c r="RDY198" s="672"/>
      <c r="RDZ198" s="672"/>
      <c r="REA198" s="672"/>
      <c r="REB198" s="672"/>
      <c r="REC198" s="672"/>
      <c r="RED198" s="672"/>
      <c r="REE198" s="672"/>
      <c r="REF198" s="672"/>
      <c r="REG198" s="672"/>
      <c r="REH198" s="672"/>
      <c r="REI198" s="672"/>
      <c r="REJ198" s="672"/>
      <c r="REK198" s="672"/>
      <c r="REL198" s="672"/>
      <c r="REM198" s="672"/>
      <c r="REN198" s="672"/>
      <c r="REO198" s="672"/>
      <c r="REP198" s="672"/>
      <c r="REQ198" s="672"/>
      <c r="RER198" s="672"/>
      <c r="RES198" s="672"/>
      <c r="RET198" s="672"/>
      <c r="REU198" s="672"/>
      <c r="REV198" s="672"/>
      <c r="REW198" s="672"/>
      <c r="REX198" s="672"/>
      <c r="REY198" s="672"/>
      <c r="REZ198" s="672"/>
      <c r="RFA198" s="672"/>
      <c r="RFB198" s="672"/>
      <c r="RFC198" s="672"/>
      <c r="RFD198" s="672"/>
      <c r="RFE198" s="672"/>
      <c r="RFF198" s="672"/>
      <c r="RFG198" s="672"/>
      <c r="RFH198" s="672"/>
      <c r="RFI198" s="672"/>
      <c r="RFJ198" s="672"/>
      <c r="RFK198" s="672"/>
      <c r="RFL198" s="672"/>
      <c r="RFM198" s="672"/>
      <c r="RFN198" s="672"/>
      <c r="RFO198" s="672"/>
      <c r="RFP198" s="672"/>
      <c r="RFQ198" s="672"/>
      <c r="RFR198" s="672"/>
      <c r="RFS198" s="672"/>
      <c r="RFT198" s="672"/>
      <c r="RFU198" s="672"/>
      <c r="RFV198" s="672"/>
      <c r="RFW198" s="672"/>
      <c r="RFX198" s="672"/>
      <c r="RFY198" s="672"/>
      <c r="RFZ198" s="672"/>
      <c r="RGA198" s="672"/>
      <c r="RGB198" s="672"/>
      <c r="RGC198" s="672"/>
      <c r="RGD198" s="672"/>
      <c r="RGE198" s="672"/>
      <c r="RGF198" s="672"/>
      <c r="RGG198" s="672"/>
      <c r="RGH198" s="672"/>
      <c r="RGI198" s="672"/>
      <c r="RGJ198" s="672"/>
      <c r="RGK198" s="672"/>
      <c r="RGL198" s="672"/>
      <c r="RGM198" s="672"/>
      <c r="RGN198" s="672"/>
      <c r="RGO198" s="672"/>
      <c r="RGP198" s="672"/>
      <c r="RGQ198" s="672"/>
      <c r="RGR198" s="672"/>
      <c r="RGS198" s="672"/>
      <c r="RGT198" s="672"/>
      <c r="RGU198" s="672"/>
      <c r="RGV198" s="672"/>
      <c r="RGW198" s="672"/>
      <c r="RGX198" s="672"/>
      <c r="RGY198" s="672"/>
      <c r="RGZ198" s="672"/>
      <c r="RHA198" s="672"/>
      <c r="RHB198" s="672"/>
      <c r="RHC198" s="672"/>
      <c r="RHD198" s="672"/>
      <c r="RHE198" s="672"/>
      <c r="RHF198" s="672"/>
      <c r="RHG198" s="672"/>
      <c r="RHH198" s="672"/>
      <c r="RHI198" s="672"/>
      <c r="RHJ198" s="672"/>
      <c r="RHK198" s="672"/>
      <c r="RHL198" s="672"/>
      <c r="RHM198" s="672"/>
      <c r="RHN198" s="672"/>
      <c r="RHO198" s="672"/>
      <c r="RHP198" s="672"/>
      <c r="RHQ198" s="672"/>
      <c r="RHR198" s="672"/>
      <c r="RHS198" s="672"/>
      <c r="RHT198" s="672"/>
      <c r="RHU198" s="672"/>
      <c r="RHV198" s="672"/>
      <c r="RHW198" s="672"/>
      <c r="RHX198" s="672"/>
      <c r="RHY198" s="672"/>
      <c r="RHZ198" s="672"/>
      <c r="RIA198" s="672"/>
      <c r="RIB198" s="672"/>
      <c r="RIC198" s="672"/>
      <c r="RID198" s="672"/>
      <c r="RIE198" s="672"/>
      <c r="RIF198" s="672"/>
      <c r="RIG198" s="672"/>
      <c r="RIH198" s="672"/>
      <c r="RII198" s="672"/>
      <c r="RIJ198" s="672"/>
      <c r="RIK198" s="672"/>
      <c r="RIL198" s="672"/>
      <c r="RIM198" s="672"/>
      <c r="RIN198" s="672"/>
      <c r="RIO198" s="672"/>
      <c r="RIP198" s="672"/>
      <c r="RIQ198" s="672"/>
      <c r="RIR198" s="672"/>
      <c r="RIS198" s="672"/>
      <c r="RIT198" s="672"/>
      <c r="RIU198" s="672"/>
      <c r="RIV198" s="672"/>
      <c r="RIW198" s="672"/>
      <c r="RIX198" s="672"/>
      <c r="RIY198" s="672"/>
      <c r="RIZ198" s="672"/>
      <c r="RJA198" s="672"/>
      <c r="RJB198" s="672"/>
      <c r="RJC198" s="672"/>
      <c r="RJD198" s="672"/>
      <c r="RJE198" s="672"/>
      <c r="RJF198" s="672"/>
      <c r="RJG198" s="672"/>
      <c r="RJH198" s="672"/>
      <c r="RJI198" s="672"/>
      <c r="RJJ198" s="672"/>
      <c r="RJK198" s="672"/>
      <c r="RJL198" s="672"/>
      <c r="RJM198" s="672"/>
      <c r="RJN198" s="672"/>
      <c r="RJO198" s="672"/>
      <c r="RJP198" s="672"/>
      <c r="RJQ198" s="672"/>
      <c r="RJR198" s="672"/>
      <c r="RJS198" s="672"/>
      <c r="RJT198" s="672"/>
      <c r="RJU198" s="672"/>
      <c r="RJV198" s="672"/>
      <c r="RJW198" s="672"/>
      <c r="RJX198" s="672"/>
      <c r="RJY198" s="672"/>
      <c r="RJZ198" s="672"/>
      <c r="RKA198" s="672"/>
      <c r="RKB198" s="672"/>
      <c r="RKC198" s="672"/>
      <c r="RKD198" s="672"/>
      <c r="RKE198" s="672"/>
      <c r="RKF198" s="672"/>
      <c r="RKG198" s="672"/>
      <c r="RKH198" s="672"/>
      <c r="RKI198" s="672"/>
      <c r="RKJ198" s="672"/>
      <c r="RKK198" s="672"/>
      <c r="RKL198" s="672"/>
      <c r="RKM198" s="672"/>
      <c r="RKN198" s="672"/>
      <c r="RKO198" s="672"/>
      <c r="RKP198" s="672"/>
      <c r="RKQ198" s="672"/>
      <c r="RKR198" s="672"/>
      <c r="RKS198" s="672"/>
      <c r="RKT198" s="672"/>
      <c r="RKU198" s="672"/>
      <c r="RKV198" s="672"/>
      <c r="RKW198" s="672"/>
      <c r="RKX198" s="672"/>
      <c r="RKY198" s="672"/>
      <c r="RKZ198" s="672"/>
      <c r="RLA198" s="672"/>
      <c r="RLB198" s="672"/>
      <c r="RLC198" s="672"/>
      <c r="RLD198" s="672"/>
      <c r="RLE198" s="672"/>
      <c r="RLF198" s="672"/>
      <c r="RLG198" s="672"/>
      <c r="RLH198" s="672"/>
      <c r="RLI198" s="672"/>
      <c r="RLJ198" s="672"/>
      <c r="RLK198" s="672"/>
      <c r="RLL198" s="672"/>
      <c r="RLM198" s="672"/>
      <c r="RLN198" s="672"/>
      <c r="RLO198" s="672"/>
      <c r="RLP198" s="672"/>
      <c r="RLQ198" s="672"/>
      <c r="RLR198" s="672"/>
      <c r="RLS198" s="672"/>
      <c r="RLT198" s="672"/>
      <c r="RLU198" s="672"/>
      <c r="RLV198" s="672"/>
      <c r="RLW198" s="672"/>
      <c r="RLX198" s="672"/>
      <c r="RLY198" s="672"/>
      <c r="RLZ198" s="672"/>
      <c r="RMA198" s="672"/>
      <c r="RMB198" s="672"/>
      <c r="RMC198" s="672"/>
      <c r="RMD198" s="672"/>
      <c r="RME198" s="672"/>
      <c r="RMF198" s="672"/>
      <c r="RMG198" s="672"/>
      <c r="RMH198" s="672"/>
      <c r="RMI198" s="672"/>
      <c r="RMJ198" s="672"/>
      <c r="RMK198" s="672"/>
      <c r="RML198" s="672"/>
      <c r="RMM198" s="672"/>
      <c r="RMN198" s="672"/>
      <c r="RMO198" s="672"/>
      <c r="RMP198" s="672"/>
      <c r="RMQ198" s="672"/>
      <c r="RMR198" s="672"/>
      <c r="RMS198" s="672"/>
      <c r="RMT198" s="672"/>
      <c r="RMU198" s="672"/>
      <c r="RMV198" s="672"/>
      <c r="RMW198" s="672"/>
      <c r="RMX198" s="672"/>
      <c r="RMY198" s="672"/>
      <c r="RMZ198" s="672"/>
      <c r="RNA198" s="672"/>
      <c r="RNB198" s="672"/>
      <c r="RNC198" s="672"/>
      <c r="RND198" s="672"/>
      <c r="RNE198" s="672"/>
      <c r="RNF198" s="672"/>
      <c r="RNG198" s="672"/>
      <c r="RNH198" s="672"/>
      <c r="RNI198" s="672"/>
      <c r="RNJ198" s="672"/>
      <c r="RNK198" s="672"/>
      <c r="RNL198" s="672"/>
      <c r="RNM198" s="672"/>
      <c r="RNN198" s="672"/>
      <c r="RNO198" s="672"/>
      <c r="RNP198" s="672"/>
      <c r="RNQ198" s="672"/>
      <c r="RNR198" s="672"/>
      <c r="RNS198" s="672"/>
      <c r="RNT198" s="672"/>
      <c r="RNU198" s="672"/>
      <c r="RNV198" s="672"/>
      <c r="RNW198" s="672"/>
      <c r="RNX198" s="672"/>
      <c r="RNY198" s="672"/>
      <c r="RNZ198" s="672"/>
      <c r="ROA198" s="672"/>
      <c r="ROB198" s="672"/>
      <c r="ROC198" s="672"/>
      <c r="ROD198" s="672"/>
      <c r="ROE198" s="672"/>
      <c r="ROF198" s="672"/>
      <c r="ROG198" s="672"/>
      <c r="ROH198" s="672"/>
      <c r="ROI198" s="672"/>
      <c r="ROJ198" s="672"/>
      <c r="ROK198" s="672"/>
      <c r="ROL198" s="672"/>
      <c r="ROM198" s="672"/>
      <c r="RON198" s="672"/>
      <c r="ROO198" s="672"/>
      <c r="ROP198" s="672"/>
      <c r="ROQ198" s="672"/>
      <c r="ROR198" s="672"/>
      <c r="ROS198" s="672"/>
      <c r="ROT198" s="672"/>
      <c r="ROU198" s="672"/>
      <c r="ROV198" s="672"/>
      <c r="ROW198" s="672"/>
      <c r="ROX198" s="672"/>
      <c r="ROY198" s="672"/>
      <c r="ROZ198" s="672"/>
      <c r="RPA198" s="672"/>
      <c r="RPB198" s="672"/>
      <c r="RPC198" s="672"/>
      <c r="RPD198" s="672"/>
      <c r="RPE198" s="672"/>
      <c r="RPF198" s="672"/>
      <c r="RPG198" s="672"/>
      <c r="RPH198" s="672"/>
      <c r="RPI198" s="672"/>
      <c r="RPJ198" s="672"/>
      <c r="RPK198" s="672"/>
      <c r="RPL198" s="672"/>
      <c r="RPM198" s="672"/>
      <c r="RPN198" s="672"/>
      <c r="RPO198" s="672"/>
      <c r="RPP198" s="672"/>
      <c r="RPQ198" s="672"/>
      <c r="RPR198" s="672"/>
      <c r="RPS198" s="672"/>
      <c r="RPT198" s="672"/>
      <c r="RPU198" s="672"/>
      <c r="RPV198" s="672"/>
      <c r="RPW198" s="672"/>
      <c r="RPX198" s="672"/>
      <c r="RPY198" s="672"/>
      <c r="RPZ198" s="672"/>
      <c r="RQA198" s="672"/>
      <c r="RQB198" s="672"/>
      <c r="RQC198" s="672"/>
      <c r="RQD198" s="672"/>
      <c r="RQE198" s="672"/>
      <c r="RQF198" s="672"/>
      <c r="RQG198" s="672"/>
      <c r="RQH198" s="672"/>
      <c r="RQI198" s="672"/>
      <c r="RQJ198" s="672"/>
      <c r="RQK198" s="672"/>
      <c r="RQL198" s="672"/>
      <c r="RQM198" s="672"/>
      <c r="RQN198" s="672"/>
      <c r="RQO198" s="672"/>
      <c r="RQP198" s="672"/>
      <c r="RQQ198" s="672"/>
      <c r="RQR198" s="672"/>
      <c r="RQS198" s="672"/>
      <c r="RQT198" s="672"/>
      <c r="RQU198" s="672"/>
      <c r="RQV198" s="672"/>
      <c r="RQW198" s="672"/>
      <c r="RQX198" s="672"/>
      <c r="RQY198" s="672"/>
      <c r="RQZ198" s="672"/>
      <c r="RRA198" s="672"/>
      <c r="RRB198" s="672"/>
      <c r="RRC198" s="672"/>
      <c r="RRD198" s="672"/>
      <c r="RRE198" s="672"/>
      <c r="RRF198" s="672"/>
      <c r="RRG198" s="672"/>
      <c r="RRH198" s="672"/>
      <c r="RRI198" s="672"/>
      <c r="RRJ198" s="672"/>
      <c r="RRK198" s="672"/>
      <c r="RRL198" s="672"/>
      <c r="RRM198" s="672"/>
      <c r="RRN198" s="672"/>
      <c r="RRO198" s="672"/>
      <c r="RRP198" s="672"/>
      <c r="RRQ198" s="672"/>
      <c r="RRR198" s="672"/>
      <c r="RRS198" s="672"/>
      <c r="RRT198" s="672"/>
      <c r="RRU198" s="672"/>
      <c r="RRV198" s="672"/>
      <c r="RRW198" s="672"/>
      <c r="RRX198" s="672"/>
      <c r="RRY198" s="672"/>
      <c r="RRZ198" s="672"/>
      <c r="RSA198" s="672"/>
      <c r="RSB198" s="672"/>
      <c r="RSC198" s="672"/>
      <c r="RSD198" s="672"/>
      <c r="RSE198" s="672"/>
      <c r="RSF198" s="672"/>
      <c r="RSG198" s="672"/>
      <c r="RSH198" s="672"/>
      <c r="RSI198" s="672"/>
      <c r="RSJ198" s="672"/>
      <c r="RSK198" s="672"/>
      <c r="RSL198" s="672"/>
      <c r="RSM198" s="672"/>
      <c r="RSN198" s="672"/>
      <c r="RSO198" s="672"/>
      <c r="RSP198" s="672"/>
      <c r="RSQ198" s="672"/>
      <c r="RSR198" s="672"/>
      <c r="RSS198" s="672"/>
      <c r="RST198" s="672"/>
      <c r="RSU198" s="672"/>
      <c r="RSV198" s="672"/>
      <c r="RSW198" s="672"/>
      <c r="RSX198" s="672"/>
      <c r="RSY198" s="672"/>
      <c r="RSZ198" s="672"/>
      <c r="RTA198" s="672"/>
      <c r="RTB198" s="672"/>
      <c r="RTC198" s="672"/>
      <c r="RTD198" s="672"/>
      <c r="RTE198" s="672"/>
      <c r="RTF198" s="672"/>
      <c r="RTG198" s="672"/>
      <c r="RTH198" s="672"/>
      <c r="RTI198" s="672"/>
      <c r="RTJ198" s="672"/>
      <c r="RTK198" s="672"/>
      <c r="RTL198" s="672"/>
      <c r="RTM198" s="672"/>
      <c r="RTN198" s="672"/>
      <c r="RTO198" s="672"/>
      <c r="RTP198" s="672"/>
      <c r="RTQ198" s="672"/>
      <c r="RTR198" s="672"/>
      <c r="RTS198" s="672"/>
      <c r="RTT198" s="672"/>
      <c r="RTU198" s="672"/>
      <c r="RTV198" s="672"/>
      <c r="RTW198" s="672"/>
      <c r="RTX198" s="672"/>
      <c r="RTY198" s="672"/>
      <c r="RTZ198" s="672"/>
      <c r="RUA198" s="672"/>
      <c r="RUB198" s="672"/>
      <c r="RUC198" s="672"/>
      <c r="RUD198" s="672"/>
      <c r="RUE198" s="672"/>
      <c r="RUF198" s="672"/>
      <c r="RUG198" s="672"/>
      <c r="RUH198" s="672"/>
      <c r="RUI198" s="672"/>
      <c r="RUJ198" s="672"/>
      <c r="RUK198" s="672"/>
      <c r="RUL198" s="672"/>
      <c r="RUM198" s="672"/>
      <c r="RUN198" s="672"/>
      <c r="RUO198" s="672"/>
      <c r="RUP198" s="672"/>
      <c r="RUQ198" s="672"/>
      <c r="RUR198" s="672"/>
      <c r="RUS198" s="672"/>
      <c r="RUT198" s="672"/>
      <c r="RUU198" s="672"/>
      <c r="RUV198" s="672"/>
      <c r="RUW198" s="672"/>
      <c r="RUX198" s="672"/>
      <c r="RUY198" s="672"/>
      <c r="RUZ198" s="672"/>
      <c r="RVA198" s="672"/>
      <c r="RVB198" s="672"/>
      <c r="RVC198" s="672"/>
      <c r="RVD198" s="672"/>
      <c r="RVE198" s="672"/>
      <c r="RVF198" s="672"/>
      <c r="RVG198" s="672"/>
      <c r="RVH198" s="672"/>
      <c r="RVI198" s="672"/>
      <c r="RVJ198" s="672"/>
      <c r="RVK198" s="672"/>
      <c r="RVL198" s="672"/>
      <c r="RVM198" s="672"/>
      <c r="RVN198" s="672"/>
      <c r="RVO198" s="672"/>
      <c r="RVP198" s="672"/>
      <c r="RVQ198" s="672"/>
      <c r="RVR198" s="672"/>
      <c r="RVS198" s="672"/>
      <c r="RVT198" s="672"/>
      <c r="RVU198" s="672"/>
      <c r="RVV198" s="672"/>
      <c r="RVW198" s="672"/>
      <c r="RVX198" s="672"/>
      <c r="RVY198" s="672"/>
      <c r="RVZ198" s="672"/>
      <c r="RWA198" s="672"/>
      <c r="RWB198" s="672"/>
      <c r="RWC198" s="672"/>
      <c r="RWD198" s="672"/>
      <c r="RWE198" s="672"/>
      <c r="RWF198" s="672"/>
      <c r="RWG198" s="672"/>
      <c r="RWH198" s="672"/>
      <c r="RWI198" s="672"/>
      <c r="RWJ198" s="672"/>
      <c r="RWK198" s="672"/>
      <c r="RWL198" s="672"/>
      <c r="RWM198" s="672"/>
      <c r="RWN198" s="672"/>
      <c r="RWO198" s="672"/>
      <c r="RWP198" s="672"/>
      <c r="RWQ198" s="672"/>
      <c r="RWR198" s="672"/>
      <c r="RWS198" s="672"/>
      <c r="RWT198" s="672"/>
      <c r="RWU198" s="672"/>
      <c r="RWV198" s="672"/>
      <c r="RWW198" s="672"/>
      <c r="RWX198" s="672"/>
      <c r="RWY198" s="672"/>
      <c r="RWZ198" s="672"/>
      <c r="RXA198" s="672"/>
      <c r="RXB198" s="672"/>
      <c r="RXC198" s="672"/>
      <c r="RXD198" s="672"/>
      <c r="RXE198" s="672"/>
      <c r="RXF198" s="672"/>
      <c r="RXG198" s="672"/>
      <c r="RXH198" s="672"/>
      <c r="RXI198" s="672"/>
      <c r="RXJ198" s="672"/>
      <c r="RXK198" s="672"/>
      <c r="RXL198" s="672"/>
      <c r="RXM198" s="672"/>
      <c r="RXN198" s="672"/>
      <c r="RXO198" s="672"/>
      <c r="RXP198" s="672"/>
      <c r="RXQ198" s="672"/>
      <c r="RXR198" s="672"/>
      <c r="RXS198" s="672"/>
      <c r="RXT198" s="672"/>
      <c r="RXU198" s="672"/>
      <c r="RXV198" s="672"/>
      <c r="RXW198" s="672"/>
      <c r="RXX198" s="672"/>
      <c r="RXY198" s="672"/>
      <c r="RXZ198" s="672"/>
      <c r="RYA198" s="672"/>
      <c r="RYB198" s="672"/>
      <c r="RYC198" s="672"/>
      <c r="RYD198" s="672"/>
      <c r="RYE198" s="672"/>
      <c r="RYF198" s="672"/>
      <c r="RYG198" s="672"/>
      <c r="RYH198" s="672"/>
      <c r="RYI198" s="672"/>
      <c r="RYJ198" s="672"/>
      <c r="RYK198" s="672"/>
      <c r="RYL198" s="672"/>
      <c r="RYM198" s="672"/>
      <c r="RYN198" s="672"/>
      <c r="RYO198" s="672"/>
      <c r="RYP198" s="672"/>
      <c r="RYQ198" s="672"/>
      <c r="RYR198" s="672"/>
      <c r="RYS198" s="672"/>
      <c r="RYT198" s="672"/>
      <c r="RYU198" s="672"/>
      <c r="RYV198" s="672"/>
      <c r="RYW198" s="672"/>
      <c r="RYX198" s="672"/>
      <c r="RYY198" s="672"/>
      <c r="RYZ198" s="672"/>
      <c r="RZA198" s="672"/>
      <c r="RZB198" s="672"/>
      <c r="RZC198" s="672"/>
      <c r="RZD198" s="672"/>
      <c r="RZE198" s="672"/>
      <c r="RZF198" s="672"/>
      <c r="RZG198" s="672"/>
      <c r="RZH198" s="672"/>
      <c r="RZI198" s="672"/>
      <c r="RZJ198" s="672"/>
      <c r="RZK198" s="672"/>
      <c r="RZL198" s="672"/>
      <c r="RZM198" s="672"/>
      <c r="RZN198" s="672"/>
      <c r="RZO198" s="672"/>
      <c r="RZP198" s="672"/>
      <c r="RZQ198" s="672"/>
      <c r="RZR198" s="672"/>
      <c r="RZS198" s="672"/>
      <c r="RZT198" s="672"/>
      <c r="RZU198" s="672"/>
      <c r="RZV198" s="672"/>
      <c r="RZW198" s="672"/>
      <c r="RZX198" s="672"/>
      <c r="RZY198" s="672"/>
      <c r="RZZ198" s="672"/>
      <c r="SAA198" s="672"/>
      <c r="SAB198" s="672"/>
      <c r="SAC198" s="672"/>
      <c r="SAD198" s="672"/>
      <c r="SAE198" s="672"/>
      <c r="SAF198" s="672"/>
      <c r="SAG198" s="672"/>
      <c r="SAH198" s="672"/>
      <c r="SAI198" s="672"/>
      <c r="SAJ198" s="672"/>
      <c r="SAK198" s="672"/>
      <c r="SAL198" s="672"/>
      <c r="SAM198" s="672"/>
      <c r="SAN198" s="672"/>
      <c r="SAO198" s="672"/>
      <c r="SAP198" s="672"/>
      <c r="SAQ198" s="672"/>
      <c r="SAR198" s="672"/>
      <c r="SAS198" s="672"/>
      <c r="SAT198" s="672"/>
      <c r="SAU198" s="672"/>
      <c r="SAV198" s="672"/>
      <c r="SAW198" s="672"/>
      <c r="SAX198" s="672"/>
      <c r="SAY198" s="672"/>
      <c r="SAZ198" s="672"/>
      <c r="SBA198" s="672"/>
      <c r="SBB198" s="672"/>
      <c r="SBC198" s="672"/>
      <c r="SBD198" s="672"/>
      <c r="SBE198" s="672"/>
      <c r="SBF198" s="672"/>
      <c r="SBG198" s="672"/>
      <c r="SBH198" s="672"/>
      <c r="SBI198" s="672"/>
      <c r="SBJ198" s="672"/>
      <c r="SBK198" s="672"/>
      <c r="SBL198" s="672"/>
      <c r="SBM198" s="672"/>
      <c r="SBN198" s="672"/>
      <c r="SBO198" s="672"/>
      <c r="SBP198" s="672"/>
      <c r="SBQ198" s="672"/>
      <c r="SBR198" s="672"/>
      <c r="SBS198" s="672"/>
      <c r="SBT198" s="672"/>
      <c r="SBU198" s="672"/>
      <c r="SBV198" s="672"/>
      <c r="SBW198" s="672"/>
      <c r="SBX198" s="672"/>
      <c r="SBY198" s="672"/>
      <c r="SBZ198" s="672"/>
      <c r="SCA198" s="672"/>
      <c r="SCB198" s="672"/>
      <c r="SCC198" s="672"/>
      <c r="SCD198" s="672"/>
      <c r="SCE198" s="672"/>
      <c r="SCF198" s="672"/>
      <c r="SCG198" s="672"/>
      <c r="SCH198" s="672"/>
      <c r="SCI198" s="672"/>
      <c r="SCJ198" s="672"/>
      <c r="SCK198" s="672"/>
      <c r="SCL198" s="672"/>
      <c r="SCM198" s="672"/>
      <c r="SCN198" s="672"/>
      <c r="SCO198" s="672"/>
      <c r="SCP198" s="672"/>
      <c r="SCQ198" s="672"/>
      <c r="SCR198" s="672"/>
      <c r="SCS198" s="672"/>
      <c r="SCT198" s="672"/>
      <c r="SCU198" s="672"/>
      <c r="SCV198" s="672"/>
      <c r="SCW198" s="672"/>
      <c r="SCX198" s="672"/>
      <c r="SCY198" s="672"/>
      <c r="SCZ198" s="672"/>
      <c r="SDA198" s="672"/>
      <c r="SDB198" s="672"/>
      <c r="SDC198" s="672"/>
      <c r="SDD198" s="672"/>
      <c r="SDE198" s="672"/>
      <c r="SDF198" s="672"/>
      <c r="SDG198" s="672"/>
      <c r="SDH198" s="672"/>
      <c r="SDI198" s="672"/>
      <c r="SDJ198" s="672"/>
      <c r="SDK198" s="672"/>
      <c r="SDL198" s="672"/>
      <c r="SDM198" s="672"/>
      <c r="SDN198" s="672"/>
      <c r="SDO198" s="672"/>
      <c r="SDP198" s="672"/>
      <c r="SDQ198" s="672"/>
      <c r="SDR198" s="672"/>
      <c r="SDS198" s="672"/>
      <c r="SDT198" s="672"/>
      <c r="SDU198" s="672"/>
      <c r="SDV198" s="672"/>
      <c r="SDW198" s="672"/>
      <c r="SDX198" s="672"/>
      <c r="SDY198" s="672"/>
      <c r="SDZ198" s="672"/>
      <c r="SEA198" s="672"/>
      <c r="SEB198" s="672"/>
      <c r="SEC198" s="672"/>
      <c r="SED198" s="672"/>
      <c r="SEE198" s="672"/>
      <c r="SEF198" s="672"/>
      <c r="SEG198" s="672"/>
      <c r="SEH198" s="672"/>
      <c r="SEI198" s="672"/>
      <c r="SEJ198" s="672"/>
      <c r="SEK198" s="672"/>
      <c r="SEL198" s="672"/>
      <c r="SEM198" s="672"/>
      <c r="SEN198" s="672"/>
      <c r="SEO198" s="672"/>
      <c r="SEP198" s="672"/>
      <c r="SEQ198" s="672"/>
      <c r="SER198" s="672"/>
      <c r="SES198" s="672"/>
      <c r="SET198" s="672"/>
      <c r="SEU198" s="672"/>
      <c r="SEV198" s="672"/>
      <c r="SEW198" s="672"/>
      <c r="SEX198" s="672"/>
      <c r="SEY198" s="672"/>
      <c r="SEZ198" s="672"/>
      <c r="SFA198" s="672"/>
      <c r="SFB198" s="672"/>
      <c r="SFC198" s="672"/>
      <c r="SFD198" s="672"/>
      <c r="SFE198" s="672"/>
      <c r="SFF198" s="672"/>
      <c r="SFG198" s="672"/>
      <c r="SFH198" s="672"/>
      <c r="SFI198" s="672"/>
      <c r="SFJ198" s="672"/>
      <c r="SFK198" s="672"/>
      <c r="SFL198" s="672"/>
      <c r="SFM198" s="672"/>
      <c r="SFN198" s="672"/>
      <c r="SFO198" s="672"/>
      <c r="SFP198" s="672"/>
      <c r="SFQ198" s="672"/>
      <c r="SFR198" s="672"/>
      <c r="SFS198" s="672"/>
      <c r="SFT198" s="672"/>
      <c r="SFU198" s="672"/>
      <c r="SFV198" s="672"/>
      <c r="SFW198" s="672"/>
      <c r="SFX198" s="672"/>
      <c r="SFY198" s="672"/>
      <c r="SFZ198" s="672"/>
      <c r="SGA198" s="672"/>
      <c r="SGB198" s="672"/>
      <c r="SGC198" s="672"/>
      <c r="SGD198" s="672"/>
      <c r="SGE198" s="672"/>
      <c r="SGF198" s="672"/>
      <c r="SGG198" s="672"/>
      <c r="SGH198" s="672"/>
      <c r="SGI198" s="672"/>
      <c r="SGJ198" s="672"/>
      <c r="SGK198" s="672"/>
      <c r="SGL198" s="672"/>
      <c r="SGM198" s="672"/>
      <c r="SGN198" s="672"/>
      <c r="SGO198" s="672"/>
      <c r="SGP198" s="672"/>
      <c r="SGQ198" s="672"/>
      <c r="SGR198" s="672"/>
      <c r="SGS198" s="672"/>
      <c r="SGT198" s="672"/>
      <c r="SGU198" s="672"/>
      <c r="SGV198" s="672"/>
      <c r="SGW198" s="672"/>
      <c r="SGX198" s="672"/>
      <c r="SGY198" s="672"/>
      <c r="SGZ198" s="672"/>
      <c r="SHA198" s="672"/>
      <c r="SHB198" s="672"/>
      <c r="SHC198" s="672"/>
      <c r="SHD198" s="672"/>
      <c r="SHE198" s="672"/>
      <c r="SHF198" s="672"/>
      <c r="SHG198" s="672"/>
      <c r="SHH198" s="672"/>
      <c r="SHI198" s="672"/>
      <c r="SHJ198" s="672"/>
      <c r="SHK198" s="672"/>
      <c r="SHL198" s="672"/>
      <c r="SHM198" s="672"/>
      <c r="SHN198" s="672"/>
      <c r="SHO198" s="672"/>
      <c r="SHP198" s="672"/>
      <c r="SHQ198" s="672"/>
      <c r="SHR198" s="672"/>
      <c r="SHS198" s="672"/>
      <c r="SHT198" s="672"/>
      <c r="SHU198" s="672"/>
      <c r="SHV198" s="672"/>
      <c r="SHW198" s="672"/>
      <c r="SHX198" s="672"/>
      <c r="SHY198" s="672"/>
      <c r="SHZ198" s="672"/>
      <c r="SIA198" s="672"/>
      <c r="SIB198" s="672"/>
      <c r="SIC198" s="672"/>
      <c r="SID198" s="672"/>
      <c r="SIE198" s="672"/>
      <c r="SIF198" s="672"/>
      <c r="SIG198" s="672"/>
      <c r="SIH198" s="672"/>
      <c r="SII198" s="672"/>
      <c r="SIJ198" s="672"/>
      <c r="SIK198" s="672"/>
      <c r="SIL198" s="672"/>
      <c r="SIM198" s="672"/>
      <c r="SIN198" s="672"/>
      <c r="SIO198" s="672"/>
      <c r="SIP198" s="672"/>
      <c r="SIQ198" s="672"/>
      <c r="SIR198" s="672"/>
      <c r="SIS198" s="672"/>
      <c r="SIT198" s="672"/>
      <c r="SIU198" s="672"/>
      <c r="SIV198" s="672"/>
      <c r="SIW198" s="672"/>
      <c r="SIX198" s="672"/>
      <c r="SIY198" s="672"/>
      <c r="SIZ198" s="672"/>
      <c r="SJA198" s="672"/>
      <c r="SJB198" s="672"/>
      <c r="SJC198" s="672"/>
      <c r="SJD198" s="672"/>
      <c r="SJE198" s="672"/>
      <c r="SJF198" s="672"/>
      <c r="SJG198" s="672"/>
      <c r="SJH198" s="672"/>
      <c r="SJI198" s="672"/>
      <c r="SJJ198" s="672"/>
      <c r="SJK198" s="672"/>
      <c r="SJL198" s="672"/>
      <c r="SJM198" s="672"/>
      <c r="SJN198" s="672"/>
      <c r="SJO198" s="672"/>
      <c r="SJP198" s="672"/>
      <c r="SJQ198" s="672"/>
      <c r="SJR198" s="672"/>
      <c r="SJS198" s="672"/>
      <c r="SJT198" s="672"/>
      <c r="SJU198" s="672"/>
      <c r="SJV198" s="672"/>
      <c r="SJW198" s="672"/>
      <c r="SJX198" s="672"/>
      <c r="SJY198" s="672"/>
      <c r="SJZ198" s="672"/>
      <c r="SKA198" s="672"/>
      <c r="SKB198" s="672"/>
      <c r="SKC198" s="672"/>
      <c r="SKD198" s="672"/>
      <c r="SKE198" s="672"/>
      <c r="SKF198" s="672"/>
      <c r="SKG198" s="672"/>
      <c r="SKH198" s="672"/>
      <c r="SKI198" s="672"/>
      <c r="SKJ198" s="672"/>
      <c r="SKK198" s="672"/>
      <c r="SKL198" s="672"/>
      <c r="SKM198" s="672"/>
      <c r="SKN198" s="672"/>
      <c r="SKO198" s="672"/>
      <c r="SKP198" s="672"/>
      <c r="SKQ198" s="672"/>
      <c r="SKR198" s="672"/>
      <c r="SKS198" s="672"/>
      <c r="SKT198" s="672"/>
      <c r="SKU198" s="672"/>
      <c r="SKV198" s="672"/>
      <c r="SKW198" s="672"/>
      <c r="SKX198" s="672"/>
      <c r="SKY198" s="672"/>
      <c r="SKZ198" s="672"/>
      <c r="SLA198" s="672"/>
      <c r="SLB198" s="672"/>
      <c r="SLC198" s="672"/>
      <c r="SLD198" s="672"/>
      <c r="SLE198" s="672"/>
      <c r="SLF198" s="672"/>
      <c r="SLG198" s="672"/>
      <c r="SLH198" s="672"/>
      <c r="SLI198" s="672"/>
      <c r="SLJ198" s="672"/>
      <c r="SLK198" s="672"/>
      <c r="SLL198" s="672"/>
      <c r="SLM198" s="672"/>
      <c r="SLN198" s="672"/>
      <c r="SLO198" s="672"/>
      <c r="SLP198" s="672"/>
      <c r="SLQ198" s="672"/>
      <c r="SLR198" s="672"/>
      <c r="SLS198" s="672"/>
      <c r="SLT198" s="672"/>
      <c r="SLU198" s="672"/>
      <c r="SLV198" s="672"/>
      <c r="SLW198" s="672"/>
      <c r="SLX198" s="672"/>
      <c r="SLY198" s="672"/>
      <c r="SLZ198" s="672"/>
      <c r="SMA198" s="672"/>
      <c r="SMB198" s="672"/>
      <c r="SMC198" s="672"/>
      <c r="SMD198" s="672"/>
      <c r="SME198" s="672"/>
      <c r="SMF198" s="672"/>
      <c r="SMG198" s="672"/>
      <c r="SMH198" s="672"/>
      <c r="SMI198" s="672"/>
      <c r="SMJ198" s="672"/>
      <c r="SMK198" s="672"/>
      <c r="SML198" s="672"/>
      <c r="SMM198" s="672"/>
      <c r="SMN198" s="672"/>
      <c r="SMO198" s="672"/>
      <c r="SMP198" s="672"/>
      <c r="SMQ198" s="672"/>
      <c r="SMR198" s="672"/>
      <c r="SMS198" s="672"/>
      <c r="SMT198" s="672"/>
      <c r="SMU198" s="672"/>
      <c r="SMV198" s="672"/>
      <c r="SMW198" s="672"/>
      <c r="SMX198" s="672"/>
      <c r="SMY198" s="672"/>
      <c r="SMZ198" s="672"/>
      <c r="SNA198" s="672"/>
      <c r="SNB198" s="672"/>
      <c r="SNC198" s="672"/>
      <c r="SND198" s="672"/>
      <c r="SNE198" s="672"/>
      <c r="SNF198" s="672"/>
      <c r="SNG198" s="672"/>
      <c r="SNH198" s="672"/>
      <c r="SNI198" s="672"/>
      <c r="SNJ198" s="672"/>
      <c r="SNK198" s="672"/>
      <c r="SNL198" s="672"/>
      <c r="SNM198" s="672"/>
      <c r="SNN198" s="672"/>
      <c r="SNO198" s="672"/>
      <c r="SNP198" s="672"/>
      <c r="SNQ198" s="672"/>
      <c r="SNR198" s="672"/>
      <c r="SNS198" s="672"/>
      <c r="SNT198" s="672"/>
      <c r="SNU198" s="672"/>
      <c r="SNV198" s="672"/>
      <c r="SNW198" s="672"/>
      <c r="SNX198" s="672"/>
      <c r="SNY198" s="672"/>
      <c r="SNZ198" s="672"/>
      <c r="SOA198" s="672"/>
      <c r="SOB198" s="672"/>
      <c r="SOC198" s="672"/>
      <c r="SOD198" s="672"/>
      <c r="SOE198" s="672"/>
      <c r="SOF198" s="672"/>
      <c r="SOG198" s="672"/>
      <c r="SOH198" s="672"/>
      <c r="SOI198" s="672"/>
      <c r="SOJ198" s="672"/>
      <c r="SOK198" s="672"/>
      <c r="SOL198" s="672"/>
      <c r="SOM198" s="672"/>
      <c r="SON198" s="672"/>
      <c r="SOO198" s="672"/>
      <c r="SOP198" s="672"/>
      <c r="SOQ198" s="672"/>
      <c r="SOR198" s="672"/>
      <c r="SOS198" s="672"/>
      <c r="SOT198" s="672"/>
      <c r="SOU198" s="672"/>
      <c r="SOV198" s="672"/>
      <c r="SOW198" s="672"/>
      <c r="SOX198" s="672"/>
      <c r="SOY198" s="672"/>
      <c r="SOZ198" s="672"/>
      <c r="SPA198" s="672"/>
      <c r="SPB198" s="672"/>
      <c r="SPC198" s="672"/>
      <c r="SPD198" s="672"/>
      <c r="SPE198" s="672"/>
      <c r="SPF198" s="672"/>
      <c r="SPG198" s="672"/>
      <c r="SPH198" s="672"/>
      <c r="SPI198" s="672"/>
      <c r="SPJ198" s="672"/>
      <c r="SPK198" s="672"/>
      <c r="SPL198" s="672"/>
      <c r="SPM198" s="672"/>
      <c r="SPN198" s="672"/>
      <c r="SPO198" s="672"/>
      <c r="SPP198" s="672"/>
      <c r="SPQ198" s="672"/>
      <c r="SPR198" s="672"/>
      <c r="SPS198" s="672"/>
      <c r="SPT198" s="672"/>
      <c r="SPU198" s="672"/>
      <c r="SPV198" s="672"/>
      <c r="SPW198" s="672"/>
      <c r="SPX198" s="672"/>
      <c r="SPY198" s="672"/>
      <c r="SPZ198" s="672"/>
      <c r="SQA198" s="672"/>
      <c r="SQB198" s="672"/>
      <c r="SQC198" s="672"/>
      <c r="SQD198" s="672"/>
      <c r="SQE198" s="672"/>
      <c r="SQF198" s="672"/>
      <c r="SQG198" s="672"/>
      <c r="SQH198" s="672"/>
      <c r="SQI198" s="672"/>
      <c r="SQJ198" s="672"/>
      <c r="SQK198" s="672"/>
      <c r="SQL198" s="672"/>
      <c r="SQM198" s="672"/>
      <c r="SQN198" s="672"/>
      <c r="SQO198" s="672"/>
      <c r="SQP198" s="672"/>
      <c r="SQQ198" s="672"/>
      <c r="SQR198" s="672"/>
      <c r="SQS198" s="672"/>
      <c r="SQT198" s="672"/>
      <c r="SQU198" s="672"/>
      <c r="SQV198" s="672"/>
      <c r="SQW198" s="672"/>
      <c r="SQX198" s="672"/>
      <c r="SQY198" s="672"/>
      <c r="SQZ198" s="672"/>
      <c r="SRA198" s="672"/>
      <c r="SRB198" s="672"/>
      <c r="SRC198" s="672"/>
      <c r="SRD198" s="672"/>
      <c r="SRE198" s="672"/>
      <c r="SRF198" s="672"/>
      <c r="SRG198" s="672"/>
      <c r="SRH198" s="672"/>
      <c r="SRI198" s="672"/>
      <c r="SRJ198" s="672"/>
      <c r="SRK198" s="672"/>
      <c r="SRL198" s="672"/>
      <c r="SRM198" s="672"/>
      <c r="SRN198" s="672"/>
      <c r="SRO198" s="672"/>
      <c r="SRP198" s="672"/>
      <c r="SRQ198" s="672"/>
      <c r="SRR198" s="672"/>
      <c r="SRS198" s="672"/>
      <c r="SRT198" s="672"/>
      <c r="SRU198" s="672"/>
      <c r="SRV198" s="672"/>
      <c r="SRW198" s="672"/>
      <c r="SRX198" s="672"/>
      <c r="SRY198" s="672"/>
      <c r="SRZ198" s="672"/>
      <c r="SSA198" s="672"/>
      <c r="SSB198" s="672"/>
      <c r="SSC198" s="672"/>
      <c r="SSD198" s="672"/>
      <c r="SSE198" s="672"/>
      <c r="SSF198" s="672"/>
      <c r="SSG198" s="672"/>
      <c r="SSH198" s="672"/>
      <c r="SSI198" s="672"/>
      <c r="SSJ198" s="672"/>
      <c r="SSK198" s="672"/>
      <c r="SSL198" s="672"/>
      <c r="SSM198" s="672"/>
      <c r="SSN198" s="672"/>
      <c r="SSO198" s="672"/>
      <c r="SSP198" s="672"/>
      <c r="SSQ198" s="672"/>
      <c r="SSR198" s="672"/>
      <c r="SSS198" s="672"/>
      <c r="SST198" s="672"/>
      <c r="SSU198" s="672"/>
      <c r="SSV198" s="672"/>
      <c r="SSW198" s="672"/>
      <c r="SSX198" s="672"/>
      <c r="SSY198" s="672"/>
      <c r="SSZ198" s="672"/>
      <c r="STA198" s="672"/>
      <c r="STB198" s="672"/>
      <c r="STC198" s="672"/>
      <c r="STD198" s="672"/>
      <c r="STE198" s="672"/>
      <c r="STF198" s="672"/>
      <c r="STG198" s="672"/>
      <c r="STH198" s="672"/>
      <c r="STI198" s="672"/>
      <c r="STJ198" s="672"/>
      <c r="STK198" s="672"/>
      <c r="STL198" s="672"/>
      <c r="STM198" s="672"/>
      <c r="STN198" s="672"/>
      <c r="STO198" s="672"/>
      <c r="STP198" s="672"/>
      <c r="STQ198" s="672"/>
      <c r="STR198" s="672"/>
      <c r="STS198" s="672"/>
      <c r="STT198" s="672"/>
      <c r="STU198" s="672"/>
      <c r="STV198" s="672"/>
      <c r="STW198" s="672"/>
      <c r="STX198" s="672"/>
      <c r="STY198" s="672"/>
      <c r="STZ198" s="672"/>
      <c r="SUA198" s="672"/>
      <c r="SUB198" s="672"/>
      <c r="SUC198" s="672"/>
      <c r="SUD198" s="672"/>
      <c r="SUE198" s="672"/>
      <c r="SUF198" s="672"/>
      <c r="SUG198" s="672"/>
      <c r="SUH198" s="672"/>
      <c r="SUI198" s="672"/>
      <c r="SUJ198" s="672"/>
      <c r="SUK198" s="672"/>
      <c r="SUL198" s="672"/>
      <c r="SUM198" s="672"/>
      <c r="SUN198" s="672"/>
      <c r="SUO198" s="672"/>
      <c r="SUP198" s="672"/>
      <c r="SUQ198" s="672"/>
      <c r="SUR198" s="672"/>
      <c r="SUS198" s="672"/>
      <c r="SUT198" s="672"/>
      <c r="SUU198" s="672"/>
      <c r="SUV198" s="672"/>
      <c r="SUW198" s="672"/>
      <c r="SUX198" s="672"/>
      <c r="SUY198" s="672"/>
      <c r="SUZ198" s="672"/>
      <c r="SVA198" s="672"/>
      <c r="SVB198" s="672"/>
      <c r="SVC198" s="672"/>
      <c r="SVD198" s="672"/>
      <c r="SVE198" s="672"/>
      <c r="SVF198" s="672"/>
      <c r="SVG198" s="672"/>
      <c r="SVH198" s="672"/>
      <c r="SVI198" s="672"/>
      <c r="SVJ198" s="672"/>
      <c r="SVK198" s="672"/>
      <c r="SVL198" s="672"/>
      <c r="SVM198" s="672"/>
      <c r="SVN198" s="672"/>
      <c r="SVO198" s="672"/>
      <c r="SVP198" s="672"/>
      <c r="SVQ198" s="672"/>
      <c r="SVR198" s="672"/>
      <c r="SVS198" s="672"/>
      <c r="SVT198" s="672"/>
      <c r="SVU198" s="672"/>
      <c r="SVV198" s="672"/>
      <c r="SVW198" s="672"/>
      <c r="SVX198" s="672"/>
      <c r="SVY198" s="672"/>
      <c r="SVZ198" s="672"/>
      <c r="SWA198" s="672"/>
      <c r="SWB198" s="672"/>
      <c r="SWC198" s="672"/>
      <c r="SWD198" s="672"/>
      <c r="SWE198" s="672"/>
      <c r="SWF198" s="672"/>
      <c r="SWG198" s="672"/>
      <c r="SWH198" s="672"/>
      <c r="SWI198" s="672"/>
      <c r="SWJ198" s="672"/>
      <c r="SWK198" s="672"/>
      <c r="SWL198" s="672"/>
      <c r="SWM198" s="672"/>
      <c r="SWN198" s="672"/>
      <c r="SWO198" s="672"/>
      <c r="SWP198" s="672"/>
      <c r="SWQ198" s="672"/>
      <c r="SWR198" s="672"/>
      <c r="SWS198" s="672"/>
      <c r="SWT198" s="672"/>
      <c r="SWU198" s="672"/>
      <c r="SWV198" s="672"/>
      <c r="SWW198" s="672"/>
      <c r="SWX198" s="672"/>
      <c r="SWY198" s="672"/>
      <c r="SWZ198" s="672"/>
      <c r="SXA198" s="672"/>
      <c r="SXB198" s="672"/>
      <c r="SXC198" s="672"/>
      <c r="SXD198" s="672"/>
      <c r="SXE198" s="672"/>
      <c r="SXF198" s="672"/>
      <c r="SXG198" s="672"/>
      <c r="SXH198" s="672"/>
      <c r="SXI198" s="672"/>
      <c r="SXJ198" s="672"/>
      <c r="SXK198" s="672"/>
      <c r="SXL198" s="672"/>
      <c r="SXM198" s="672"/>
      <c r="SXN198" s="672"/>
      <c r="SXO198" s="672"/>
      <c r="SXP198" s="672"/>
      <c r="SXQ198" s="672"/>
      <c r="SXR198" s="672"/>
      <c r="SXS198" s="672"/>
      <c r="SXT198" s="672"/>
      <c r="SXU198" s="672"/>
      <c r="SXV198" s="672"/>
      <c r="SXW198" s="672"/>
      <c r="SXX198" s="672"/>
      <c r="SXY198" s="672"/>
      <c r="SXZ198" s="672"/>
      <c r="SYA198" s="672"/>
      <c r="SYB198" s="672"/>
      <c r="SYC198" s="672"/>
      <c r="SYD198" s="672"/>
      <c r="SYE198" s="672"/>
      <c r="SYF198" s="672"/>
      <c r="SYG198" s="672"/>
      <c r="SYH198" s="672"/>
      <c r="SYI198" s="672"/>
      <c r="SYJ198" s="672"/>
      <c r="SYK198" s="672"/>
      <c r="SYL198" s="672"/>
      <c r="SYM198" s="672"/>
      <c r="SYN198" s="672"/>
      <c r="SYO198" s="672"/>
      <c r="SYP198" s="672"/>
      <c r="SYQ198" s="672"/>
      <c r="SYR198" s="672"/>
      <c r="SYS198" s="672"/>
      <c r="SYT198" s="672"/>
      <c r="SYU198" s="672"/>
      <c r="SYV198" s="672"/>
      <c r="SYW198" s="672"/>
      <c r="SYX198" s="672"/>
      <c r="SYY198" s="672"/>
      <c r="SYZ198" s="672"/>
      <c r="SZA198" s="672"/>
      <c r="SZB198" s="672"/>
      <c r="SZC198" s="672"/>
      <c r="SZD198" s="672"/>
      <c r="SZE198" s="672"/>
      <c r="SZF198" s="672"/>
      <c r="SZG198" s="672"/>
      <c r="SZH198" s="672"/>
      <c r="SZI198" s="672"/>
      <c r="SZJ198" s="672"/>
      <c r="SZK198" s="672"/>
      <c r="SZL198" s="672"/>
      <c r="SZM198" s="672"/>
      <c r="SZN198" s="672"/>
      <c r="SZO198" s="672"/>
      <c r="SZP198" s="672"/>
      <c r="SZQ198" s="672"/>
      <c r="SZR198" s="672"/>
      <c r="SZS198" s="672"/>
      <c r="SZT198" s="672"/>
      <c r="SZU198" s="672"/>
      <c r="SZV198" s="672"/>
      <c r="SZW198" s="672"/>
      <c r="SZX198" s="672"/>
      <c r="SZY198" s="672"/>
      <c r="SZZ198" s="672"/>
      <c r="TAA198" s="672"/>
      <c r="TAB198" s="672"/>
      <c r="TAC198" s="672"/>
      <c r="TAD198" s="672"/>
      <c r="TAE198" s="672"/>
      <c r="TAF198" s="672"/>
      <c r="TAG198" s="672"/>
      <c r="TAH198" s="672"/>
      <c r="TAI198" s="672"/>
      <c r="TAJ198" s="672"/>
      <c r="TAK198" s="672"/>
      <c r="TAL198" s="672"/>
      <c r="TAM198" s="672"/>
      <c r="TAN198" s="672"/>
      <c r="TAO198" s="672"/>
      <c r="TAP198" s="672"/>
      <c r="TAQ198" s="672"/>
      <c r="TAR198" s="672"/>
      <c r="TAS198" s="672"/>
      <c r="TAT198" s="672"/>
      <c r="TAU198" s="672"/>
      <c r="TAV198" s="672"/>
      <c r="TAW198" s="672"/>
      <c r="TAX198" s="672"/>
      <c r="TAY198" s="672"/>
      <c r="TAZ198" s="672"/>
      <c r="TBA198" s="672"/>
      <c r="TBB198" s="672"/>
      <c r="TBC198" s="672"/>
      <c r="TBD198" s="672"/>
      <c r="TBE198" s="672"/>
      <c r="TBF198" s="672"/>
      <c r="TBG198" s="672"/>
      <c r="TBH198" s="672"/>
      <c r="TBI198" s="672"/>
      <c r="TBJ198" s="672"/>
      <c r="TBK198" s="672"/>
      <c r="TBL198" s="672"/>
      <c r="TBM198" s="672"/>
      <c r="TBN198" s="672"/>
      <c r="TBO198" s="672"/>
      <c r="TBP198" s="672"/>
      <c r="TBQ198" s="672"/>
      <c r="TBR198" s="672"/>
      <c r="TBS198" s="672"/>
      <c r="TBT198" s="672"/>
      <c r="TBU198" s="672"/>
      <c r="TBV198" s="672"/>
      <c r="TBW198" s="672"/>
      <c r="TBX198" s="672"/>
      <c r="TBY198" s="672"/>
      <c r="TBZ198" s="672"/>
      <c r="TCA198" s="672"/>
      <c r="TCB198" s="672"/>
      <c r="TCC198" s="672"/>
      <c r="TCD198" s="672"/>
      <c r="TCE198" s="672"/>
      <c r="TCF198" s="672"/>
      <c r="TCG198" s="672"/>
      <c r="TCH198" s="672"/>
      <c r="TCI198" s="672"/>
      <c r="TCJ198" s="672"/>
      <c r="TCK198" s="672"/>
      <c r="TCL198" s="672"/>
      <c r="TCM198" s="672"/>
      <c r="TCN198" s="672"/>
      <c r="TCO198" s="672"/>
      <c r="TCP198" s="672"/>
      <c r="TCQ198" s="672"/>
      <c r="TCR198" s="672"/>
      <c r="TCS198" s="672"/>
      <c r="TCT198" s="672"/>
      <c r="TCU198" s="672"/>
      <c r="TCV198" s="672"/>
      <c r="TCW198" s="672"/>
      <c r="TCX198" s="672"/>
      <c r="TCY198" s="672"/>
      <c r="TCZ198" s="672"/>
      <c r="TDA198" s="672"/>
      <c r="TDB198" s="672"/>
      <c r="TDC198" s="672"/>
      <c r="TDD198" s="672"/>
      <c r="TDE198" s="672"/>
      <c r="TDF198" s="672"/>
      <c r="TDG198" s="672"/>
      <c r="TDH198" s="672"/>
      <c r="TDI198" s="672"/>
      <c r="TDJ198" s="672"/>
      <c r="TDK198" s="672"/>
      <c r="TDL198" s="672"/>
      <c r="TDM198" s="672"/>
      <c r="TDN198" s="672"/>
      <c r="TDO198" s="672"/>
      <c r="TDP198" s="672"/>
      <c r="TDQ198" s="672"/>
      <c r="TDR198" s="672"/>
      <c r="TDS198" s="672"/>
      <c r="TDT198" s="672"/>
      <c r="TDU198" s="672"/>
      <c r="TDV198" s="672"/>
      <c r="TDW198" s="672"/>
      <c r="TDX198" s="672"/>
      <c r="TDY198" s="672"/>
      <c r="TDZ198" s="672"/>
      <c r="TEA198" s="672"/>
      <c r="TEB198" s="672"/>
      <c r="TEC198" s="672"/>
      <c r="TED198" s="672"/>
      <c r="TEE198" s="672"/>
      <c r="TEF198" s="672"/>
      <c r="TEG198" s="672"/>
      <c r="TEH198" s="672"/>
      <c r="TEI198" s="672"/>
      <c r="TEJ198" s="672"/>
      <c r="TEK198" s="672"/>
      <c r="TEL198" s="672"/>
      <c r="TEM198" s="672"/>
      <c r="TEN198" s="672"/>
      <c r="TEO198" s="672"/>
      <c r="TEP198" s="672"/>
      <c r="TEQ198" s="672"/>
      <c r="TER198" s="672"/>
      <c r="TES198" s="672"/>
      <c r="TET198" s="672"/>
      <c r="TEU198" s="672"/>
      <c r="TEV198" s="672"/>
      <c r="TEW198" s="672"/>
      <c r="TEX198" s="672"/>
      <c r="TEY198" s="672"/>
      <c r="TEZ198" s="672"/>
      <c r="TFA198" s="672"/>
      <c r="TFB198" s="672"/>
      <c r="TFC198" s="672"/>
      <c r="TFD198" s="672"/>
      <c r="TFE198" s="672"/>
      <c r="TFF198" s="672"/>
      <c r="TFG198" s="672"/>
      <c r="TFH198" s="672"/>
      <c r="TFI198" s="672"/>
      <c r="TFJ198" s="672"/>
      <c r="TFK198" s="672"/>
      <c r="TFL198" s="672"/>
      <c r="TFM198" s="672"/>
      <c r="TFN198" s="672"/>
      <c r="TFO198" s="672"/>
      <c r="TFP198" s="672"/>
      <c r="TFQ198" s="672"/>
      <c r="TFR198" s="672"/>
      <c r="TFS198" s="672"/>
      <c r="TFT198" s="672"/>
      <c r="TFU198" s="672"/>
      <c r="TFV198" s="672"/>
      <c r="TFW198" s="672"/>
      <c r="TFX198" s="672"/>
      <c r="TFY198" s="672"/>
      <c r="TFZ198" s="672"/>
      <c r="TGA198" s="672"/>
      <c r="TGB198" s="672"/>
      <c r="TGC198" s="672"/>
      <c r="TGD198" s="672"/>
      <c r="TGE198" s="672"/>
      <c r="TGF198" s="672"/>
      <c r="TGG198" s="672"/>
      <c r="TGH198" s="672"/>
      <c r="TGI198" s="672"/>
      <c r="TGJ198" s="672"/>
      <c r="TGK198" s="672"/>
      <c r="TGL198" s="672"/>
      <c r="TGM198" s="672"/>
      <c r="TGN198" s="672"/>
      <c r="TGO198" s="672"/>
      <c r="TGP198" s="672"/>
      <c r="TGQ198" s="672"/>
      <c r="TGR198" s="672"/>
      <c r="TGS198" s="672"/>
      <c r="TGT198" s="672"/>
      <c r="TGU198" s="672"/>
      <c r="TGV198" s="672"/>
      <c r="TGW198" s="672"/>
      <c r="TGX198" s="672"/>
      <c r="TGY198" s="672"/>
      <c r="TGZ198" s="672"/>
      <c r="THA198" s="672"/>
      <c r="THB198" s="672"/>
      <c r="THC198" s="672"/>
      <c r="THD198" s="672"/>
      <c r="THE198" s="672"/>
      <c r="THF198" s="672"/>
      <c r="THG198" s="672"/>
      <c r="THH198" s="672"/>
      <c r="THI198" s="672"/>
      <c r="THJ198" s="672"/>
      <c r="THK198" s="672"/>
      <c r="THL198" s="672"/>
      <c r="THM198" s="672"/>
      <c r="THN198" s="672"/>
      <c r="THO198" s="672"/>
      <c r="THP198" s="672"/>
      <c r="THQ198" s="672"/>
      <c r="THR198" s="672"/>
      <c r="THS198" s="672"/>
      <c r="THT198" s="672"/>
      <c r="THU198" s="672"/>
      <c r="THV198" s="672"/>
      <c r="THW198" s="672"/>
      <c r="THX198" s="672"/>
      <c r="THY198" s="672"/>
      <c r="THZ198" s="672"/>
      <c r="TIA198" s="672"/>
      <c r="TIB198" s="672"/>
      <c r="TIC198" s="672"/>
      <c r="TID198" s="672"/>
      <c r="TIE198" s="672"/>
      <c r="TIF198" s="672"/>
      <c r="TIG198" s="672"/>
      <c r="TIH198" s="672"/>
      <c r="TII198" s="672"/>
      <c r="TIJ198" s="672"/>
      <c r="TIK198" s="672"/>
      <c r="TIL198" s="672"/>
      <c r="TIM198" s="672"/>
      <c r="TIN198" s="672"/>
      <c r="TIO198" s="672"/>
      <c r="TIP198" s="672"/>
      <c r="TIQ198" s="672"/>
      <c r="TIR198" s="672"/>
      <c r="TIS198" s="672"/>
      <c r="TIT198" s="672"/>
      <c r="TIU198" s="672"/>
      <c r="TIV198" s="672"/>
      <c r="TIW198" s="672"/>
      <c r="TIX198" s="672"/>
      <c r="TIY198" s="672"/>
      <c r="TIZ198" s="672"/>
      <c r="TJA198" s="672"/>
      <c r="TJB198" s="672"/>
      <c r="TJC198" s="672"/>
      <c r="TJD198" s="672"/>
      <c r="TJE198" s="672"/>
      <c r="TJF198" s="672"/>
      <c r="TJG198" s="672"/>
      <c r="TJH198" s="672"/>
      <c r="TJI198" s="672"/>
      <c r="TJJ198" s="672"/>
      <c r="TJK198" s="672"/>
      <c r="TJL198" s="672"/>
      <c r="TJM198" s="672"/>
      <c r="TJN198" s="672"/>
      <c r="TJO198" s="672"/>
      <c r="TJP198" s="672"/>
      <c r="TJQ198" s="672"/>
      <c r="TJR198" s="672"/>
      <c r="TJS198" s="672"/>
      <c r="TJT198" s="672"/>
      <c r="TJU198" s="672"/>
      <c r="TJV198" s="672"/>
      <c r="TJW198" s="672"/>
      <c r="TJX198" s="672"/>
      <c r="TJY198" s="672"/>
      <c r="TJZ198" s="672"/>
      <c r="TKA198" s="672"/>
      <c r="TKB198" s="672"/>
      <c r="TKC198" s="672"/>
      <c r="TKD198" s="672"/>
      <c r="TKE198" s="672"/>
      <c r="TKF198" s="672"/>
      <c r="TKG198" s="672"/>
      <c r="TKH198" s="672"/>
      <c r="TKI198" s="672"/>
      <c r="TKJ198" s="672"/>
      <c r="TKK198" s="672"/>
      <c r="TKL198" s="672"/>
      <c r="TKM198" s="672"/>
      <c r="TKN198" s="672"/>
      <c r="TKO198" s="672"/>
      <c r="TKP198" s="672"/>
      <c r="TKQ198" s="672"/>
      <c r="TKR198" s="672"/>
      <c r="TKS198" s="672"/>
      <c r="TKT198" s="672"/>
      <c r="TKU198" s="672"/>
      <c r="TKV198" s="672"/>
      <c r="TKW198" s="672"/>
      <c r="TKX198" s="672"/>
      <c r="TKY198" s="672"/>
      <c r="TKZ198" s="672"/>
      <c r="TLA198" s="672"/>
      <c r="TLB198" s="672"/>
      <c r="TLC198" s="672"/>
      <c r="TLD198" s="672"/>
      <c r="TLE198" s="672"/>
      <c r="TLF198" s="672"/>
      <c r="TLG198" s="672"/>
      <c r="TLH198" s="672"/>
      <c r="TLI198" s="672"/>
      <c r="TLJ198" s="672"/>
      <c r="TLK198" s="672"/>
      <c r="TLL198" s="672"/>
      <c r="TLM198" s="672"/>
      <c r="TLN198" s="672"/>
      <c r="TLO198" s="672"/>
      <c r="TLP198" s="672"/>
      <c r="TLQ198" s="672"/>
      <c r="TLR198" s="672"/>
      <c r="TLS198" s="672"/>
      <c r="TLT198" s="672"/>
      <c r="TLU198" s="672"/>
      <c r="TLV198" s="672"/>
      <c r="TLW198" s="672"/>
      <c r="TLX198" s="672"/>
      <c r="TLY198" s="672"/>
      <c r="TLZ198" s="672"/>
      <c r="TMA198" s="672"/>
      <c r="TMB198" s="672"/>
      <c r="TMC198" s="672"/>
      <c r="TMD198" s="672"/>
      <c r="TME198" s="672"/>
      <c r="TMF198" s="672"/>
      <c r="TMG198" s="672"/>
      <c r="TMH198" s="672"/>
      <c r="TMI198" s="672"/>
      <c r="TMJ198" s="672"/>
      <c r="TMK198" s="672"/>
      <c r="TML198" s="672"/>
      <c r="TMM198" s="672"/>
      <c r="TMN198" s="672"/>
      <c r="TMO198" s="672"/>
      <c r="TMP198" s="672"/>
      <c r="TMQ198" s="672"/>
      <c r="TMR198" s="672"/>
      <c r="TMS198" s="672"/>
      <c r="TMT198" s="672"/>
      <c r="TMU198" s="672"/>
      <c r="TMV198" s="672"/>
      <c r="TMW198" s="672"/>
      <c r="TMX198" s="672"/>
      <c r="TMY198" s="672"/>
      <c r="TMZ198" s="672"/>
      <c r="TNA198" s="672"/>
      <c r="TNB198" s="672"/>
      <c r="TNC198" s="672"/>
      <c r="TND198" s="672"/>
      <c r="TNE198" s="672"/>
      <c r="TNF198" s="672"/>
      <c r="TNG198" s="672"/>
      <c r="TNH198" s="672"/>
      <c r="TNI198" s="672"/>
      <c r="TNJ198" s="672"/>
      <c r="TNK198" s="672"/>
      <c r="TNL198" s="672"/>
      <c r="TNM198" s="672"/>
      <c r="TNN198" s="672"/>
      <c r="TNO198" s="672"/>
      <c r="TNP198" s="672"/>
      <c r="TNQ198" s="672"/>
      <c r="TNR198" s="672"/>
      <c r="TNS198" s="672"/>
      <c r="TNT198" s="672"/>
      <c r="TNU198" s="672"/>
      <c r="TNV198" s="672"/>
      <c r="TNW198" s="672"/>
      <c r="TNX198" s="672"/>
      <c r="TNY198" s="672"/>
      <c r="TNZ198" s="672"/>
      <c r="TOA198" s="672"/>
      <c r="TOB198" s="672"/>
      <c r="TOC198" s="672"/>
      <c r="TOD198" s="672"/>
      <c r="TOE198" s="672"/>
      <c r="TOF198" s="672"/>
      <c r="TOG198" s="672"/>
      <c r="TOH198" s="672"/>
      <c r="TOI198" s="672"/>
      <c r="TOJ198" s="672"/>
      <c r="TOK198" s="672"/>
      <c r="TOL198" s="672"/>
      <c r="TOM198" s="672"/>
      <c r="TON198" s="672"/>
      <c r="TOO198" s="672"/>
      <c r="TOP198" s="672"/>
      <c r="TOQ198" s="672"/>
      <c r="TOR198" s="672"/>
      <c r="TOS198" s="672"/>
      <c r="TOT198" s="672"/>
      <c r="TOU198" s="672"/>
      <c r="TOV198" s="672"/>
      <c r="TOW198" s="672"/>
      <c r="TOX198" s="672"/>
      <c r="TOY198" s="672"/>
      <c r="TOZ198" s="672"/>
      <c r="TPA198" s="672"/>
      <c r="TPB198" s="672"/>
      <c r="TPC198" s="672"/>
      <c r="TPD198" s="672"/>
      <c r="TPE198" s="672"/>
      <c r="TPF198" s="672"/>
      <c r="TPG198" s="672"/>
      <c r="TPH198" s="672"/>
      <c r="TPI198" s="672"/>
      <c r="TPJ198" s="672"/>
      <c r="TPK198" s="672"/>
      <c r="TPL198" s="672"/>
      <c r="TPM198" s="672"/>
      <c r="TPN198" s="672"/>
      <c r="TPO198" s="672"/>
      <c r="TPP198" s="672"/>
      <c r="TPQ198" s="672"/>
      <c r="TPR198" s="672"/>
      <c r="TPS198" s="672"/>
      <c r="TPT198" s="672"/>
      <c r="TPU198" s="672"/>
      <c r="TPV198" s="672"/>
      <c r="TPW198" s="672"/>
      <c r="TPX198" s="672"/>
      <c r="TPY198" s="672"/>
      <c r="TPZ198" s="672"/>
      <c r="TQA198" s="672"/>
      <c r="TQB198" s="672"/>
      <c r="TQC198" s="672"/>
      <c r="TQD198" s="672"/>
      <c r="TQE198" s="672"/>
      <c r="TQF198" s="672"/>
      <c r="TQG198" s="672"/>
      <c r="TQH198" s="672"/>
      <c r="TQI198" s="672"/>
      <c r="TQJ198" s="672"/>
      <c r="TQK198" s="672"/>
      <c r="TQL198" s="672"/>
      <c r="TQM198" s="672"/>
      <c r="TQN198" s="672"/>
      <c r="TQO198" s="672"/>
      <c r="TQP198" s="672"/>
      <c r="TQQ198" s="672"/>
      <c r="TQR198" s="672"/>
      <c r="TQS198" s="672"/>
      <c r="TQT198" s="672"/>
      <c r="TQU198" s="672"/>
      <c r="TQV198" s="672"/>
      <c r="TQW198" s="672"/>
      <c r="TQX198" s="672"/>
      <c r="TQY198" s="672"/>
      <c r="TQZ198" s="672"/>
      <c r="TRA198" s="672"/>
      <c r="TRB198" s="672"/>
      <c r="TRC198" s="672"/>
      <c r="TRD198" s="672"/>
      <c r="TRE198" s="672"/>
      <c r="TRF198" s="672"/>
      <c r="TRG198" s="672"/>
      <c r="TRH198" s="672"/>
      <c r="TRI198" s="672"/>
      <c r="TRJ198" s="672"/>
      <c r="TRK198" s="672"/>
      <c r="TRL198" s="672"/>
      <c r="TRM198" s="672"/>
      <c r="TRN198" s="672"/>
      <c r="TRO198" s="672"/>
      <c r="TRP198" s="672"/>
      <c r="TRQ198" s="672"/>
      <c r="TRR198" s="672"/>
      <c r="TRS198" s="672"/>
      <c r="TRT198" s="672"/>
      <c r="TRU198" s="672"/>
      <c r="TRV198" s="672"/>
      <c r="TRW198" s="672"/>
      <c r="TRX198" s="672"/>
      <c r="TRY198" s="672"/>
      <c r="TRZ198" s="672"/>
      <c r="TSA198" s="672"/>
      <c r="TSB198" s="672"/>
      <c r="TSC198" s="672"/>
      <c r="TSD198" s="672"/>
      <c r="TSE198" s="672"/>
      <c r="TSF198" s="672"/>
      <c r="TSG198" s="672"/>
      <c r="TSH198" s="672"/>
      <c r="TSI198" s="672"/>
      <c r="TSJ198" s="672"/>
      <c r="TSK198" s="672"/>
      <c r="TSL198" s="672"/>
      <c r="TSM198" s="672"/>
      <c r="TSN198" s="672"/>
      <c r="TSO198" s="672"/>
      <c r="TSP198" s="672"/>
      <c r="TSQ198" s="672"/>
      <c r="TSR198" s="672"/>
      <c r="TSS198" s="672"/>
      <c r="TST198" s="672"/>
      <c r="TSU198" s="672"/>
      <c r="TSV198" s="672"/>
      <c r="TSW198" s="672"/>
      <c r="TSX198" s="672"/>
      <c r="TSY198" s="672"/>
      <c r="TSZ198" s="672"/>
      <c r="TTA198" s="672"/>
      <c r="TTB198" s="672"/>
      <c r="TTC198" s="672"/>
      <c r="TTD198" s="672"/>
      <c r="TTE198" s="672"/>
      <c r="TTF198" s="672"/>
      <c r="TTG198" s="672"/>
      <c r="TTH198" s="672"/>
      <c r="TTI198" s="672"/>
      <c r="TTJ198" s="672"/>
      <c r="TTK198" s="672"/>
      <c r="TTL198" s="672"/>
      <c r="TTM198" s="672"/>
      <c r="TTN198" s="672"/>
      <c r="TTO198" s="672"/>
      <c r="TTP198" s="672"/>
      <c r="TTQ198" s="672"/>
      <c r="TTR198" s="672"/>
      <c r="TTS198" s="672"/>
      <c r="TTT198" s="672"/>
      <c r="TTU198" s="672"/>
      <c r="TTV198" s="672"/>
      <c r="TTW198" s="672"/>
      <c r="TTX198" s="672"/>
      <c r="TTY198" s="672"/>
      <c r="TTZ198" s="672"/>
      <c r="TUA198" s="672"/>
      <c r="TUB198" s="672"/>
      <c r="TUC198" s="672"/>
      <c r="TUD198" s="672"/>
      <c r="TUE198" s="672"/>
      <c r="TUF198" s="672"/>
      <c r="TUG198" s="672"/>
      <c r="TUH198" s="672"/>
      <c r="TUI198" s="672"/>
      <c r="TUJ198" s="672"/>
      <c r="TUK198" s="672"/>
      <c r="TUL198" s="672"/>
      <c r="TUM198" s="672"/>
      <c r="TUN198" s="672"/>
      <c r="TUO198" s="672"/>
      <c r="TUP198" s="672"/>
      <c r="TUQ198" s="672"/>
      <c r="TUR198" s="672"/>
      <c r="TUS198" s="672"/>
      <c r="TUT198" s="672"/>
      <c r="TUU198" s="672"/>
      <c r="TUV198" s="672"/>
      <c r="TUW198" s="672"/>
      <c r="TUX198" s="672"/>
      <c r="TUY198" s="672"/>
      <c r="TUZ198" s="672"/>
      <c r="TVA198" s="672"/>
      <c r="TVB198" s="672"/>
      <c r="TVC198" s="672"/>
      <c r="TVD198" s="672"/>
      <c r="TVE198" s="672"/>
      <c r="TVF198" s="672"/>
      <c r="TVG198" s="672"/>
      <c r="TVH198" s="672"/>
      <c r="TVI198" s="672"/>
      <c r="TVJ198" s="672"/>
      <c r="TVK198" s="672"/>
      <c r="TVL198" s="672"/>
      <c r="TVM198" s="672"/>
      <c r="TVN198" s="672"/>
      <c r="TVO198" s="672"/>
      <c r="TVP198" s="672"/>
      <c r="TVQ198" s="672"/>
      <c r="TVR198" s="672"/>
      <c r="TVS198" s="672"/>
      <c r="TVT198" s="672"/>
      <c r="TVU198" s="672"/>
      <c r="TVV198" s="672"/>
      <c r="TVW198" s="672"/>
      <c r="TVX198" s="672"/>
      <c r="TVY198" s="672"/>
      <c r="TVZ198" s="672"/>
      <c r="TWA198" s="672"/>
      <c r="TWB198" s="672"/>
      <c r="TWC198" s="672"/>
      <c r="TWD198" s="672"/>
      <c r="TWE198" s="672"/>
      <c r="TWF198" s="672"/>
      <c r="TWG198" s="672"/>
      <c r="TWH198" s="672"/>
      <c r="TWI198" s="672"/>
      <c r="TWJ198" s="672"/>
      <c r="TWK198" s="672"/>
      <c r="TWL198" s="672"/>
      <c r="TWM198" s="672"/>
      <c r="TWN198" s="672"/>
      <c r="TWO198" s="672"/>
      <c r="TWP198" s="672"/>
      <c r="TWQ198" s="672"/>
      <c r="TWR198" s="672"/>
      <c r="TWS198" s="672"/>
      <c r="TWT198" s="672"/>
      <c r="TWU198" s="672"/>
      <c r="TWV198" s="672"/>
      <c r="TWW198" s="672"/>
      <c r="TWX198" s="672"/>
      <c r="TWY198" s="672"/>
      <c r="TWZ198" s="672"/>
      <c r="TXA198" s="672"/>
      <c r="TXB198" s="672"/>
      <c r="TXC198" s="672"/>
      <c r="TXD198" s="672"/>
      <c r="TXE198" s="672"/>
      <c r="TXF198" s="672"/>
      <c r="TXG198" s="672"/>
      <c r="TXH198" s="672"/>
      <c r="TXI198" s="672"/>
      <c r="TXJ198" s="672"/>
      <c r="TXK198" s="672"/>
      <c r="TXL198" s="672"/>
      <c r="TXM198" s="672"/>
      <c r="TXN198" s="672"/>
      <c r="TXO198" s="672"/>
      <c r="TXP198" s="672"/>
      <c r="TXQ198" s="672"/>
      <c r="TXR198" s="672"/>
      <c r="TXS198" s="672"/>
      <c r="TXT198" s="672"/>
      <c r="TXU198" s="672"/>
      <c r="TXV198" s="672"/>
      <c r="TXW198" s="672"/>
      <c r="TXX198" s="672"/>
      <c r="TXY198" s="672"/>
      <c r="TXZ198" s="672"/>
      <c r="TYA198" s="672"/>
      <c r="TYB198" s="672"/>
      <c r="TYC198" s="672"/>
      <c r="TYD198" s="672"/>
      <c r="TYE198" s="672"/>
      <c r="TYF198" s="672"/>
      <c r="TYG198" s="672"/>
      <c r="TYH198" s="672"/>
      <c r="TYI198" s="672"/>
      <c r="TYJ198" s="672"/>
      <c r="TYK198" s="672"/>
      <c r="TYL198" s="672"/>
      <c r="TYM198" s="672"/>
      <c r="TYN198" s="672"/>
      <c r="TYO198" s="672"/>
      <c r="TYP198" s="672"/>
      <c r="TYQ198" s="672"/>
      <c r="TYR198" s="672"/>
      <c r="TYS198" s="672"/>
      <c r="TYT198" s="672"/>
      <c r="TYU198" s="672"/>
      <c r="TYV198" s="672"/>
      <c r="TYW198" s="672"/>
      <c r="TYX198" s="672"/>
      <c r="TYY198" s="672"/>
      <c r="TYZ198" s="672"/>
      <c r="TZA198" s="672"/>
      <c r="TZB198" s="672"/>
      <c r="TZC198" s="672"/>
      <c r="TZD198" s="672"/>
      <c r="TZE198" s="672"/>
      <c r="TZF198" s="672"/>
      <c r="TZG198" s="672"/>
      <c r="TZH198" s="672"/>
      <c r="TZI198" s="672"/>
      <c r="TZJ198" s="672"/>
      <c r="TZK198" s="672"/>
      <c r="TZL198" s="672"/>
      <c r="TZM198" s="672"/>
      <c r="TZN198" s="672"/>
      <c r="TZO198" s="672"/>
      <c r="TZP198" s="672"/>
      <c r="TZQ198" s="672"/>
      <c r="TZR198" s="672"/>
      <c r="TZS198" s="672"/>
      <c r="TZT198" s="672"/>
      <c r="TZU198" s="672"/>
      <c r="TZV198" s="672"/>
      <c r="TZW198" s="672"/>
      <c r="TZX198" s="672"/>
      <c r="TZY198" s="672"/>
      <c r="TZZ198" s="672"/>
      <c r="UAA198" s="672"/>
      <c r="UAB198" s="672"/>
      <c r="UAC198" s="672"/>
      <c r="UAD198" s="672"/>
      <c r="UAE198" s="672"/>
      <c r="UAF198" s="672"/>
      <c r="UAG198" s="672"/>
      <c r="UAH198" s="672"/>
      <c r="UAI198" s="672"/>
      <c r="UAJ198" s="672"/>
      <c r="UAK198" s="672"/>
      <c r="UAL198" s="672"/>
      <c r="UAM198" s="672"/>
      <c r="UAN198" s="672"/>
      <c r="UAO198" s="672"/>
      <c r="UAP198" s="672"/>
      <c r="UAQ198" s="672"/>
      <c r="UAR198" s="672"/>
      <c r="UAS198" s="672"/>
      <c r="UAT198" s="672"/>
      <c r="UAU198" s="672"/>
      <c r="UAV198" s="672"/>
      <c r="UAW198" s="672"/>
      <c r="UAX198" s="672"/>
      <c r="UAY198" s="672"/>
      <c r="UAZ198" s="672"/>
      <c r="UBA198" s="672"/>
      <c r="UBB198" s="672"/>
      <c r="UBC198" s="672"/>
      <c r="UBD198" s="672"/>
      <c r="UBE198" s="672"/>
      <c r="UBF198" s="672"/>
      <c r="UBG198" s="672"/>
      <c r="UBH198" s="672"/>
      <c r="UBI198" s="672"/>
      <c r="UBJ198" s="672"/>
      <c r="UBK198" s="672"/>
      <c r="UBL198" s="672"/>
      <c r="UBM198" s="672"/>
      <c r="UBN198" s="672"/>
      <c r="UBO198" s="672"/>
      <c r="UBP198" s="672"/>
      <c r="UBQ198" s="672"/>
      <c r="UBR198" s="672"/>
      <c r="UBS198" s="672"/>
      <c r="UBT198" s="672"/>
      <c r="UBU198" s="672"/>
      <c r="UBV198" s="672"/>
      <c r="UBW198" s="672"/>
      <c r="UBX198" s="672"/>
      <c r="UBY198" s="672"/>
      <c r="UBZ198" s="672"/>
      <c r="UCA198" s="672"/>
      <c r="UCB198" s="672"/>
      <c r="UCC198" s="672"/>
      <c r="UCD198" s="672"/>
      <c r="UCE198" s="672"/>
      <c r="UCF198" s="672"/>
      <c r="UCG198" s="672"/>
      <c r="UCH198" s="672"/>
      <c r="UCI198" s="672"/>
      <c r="UCJ198" s="672"/>
      <c r="UCK198" s="672"/>
      <c r="UCL198" s="672"/>
      <c r="UCM198" s="672"/>
      <c r="UCN198" s="672"/>
      <c r="UCO198" s="672"/>
      <c r="UCP198" s="672"/>
      <c r="UCQ198" s="672"/>
      <c r="UCR198" s="672"/>
      <c r="UCS198" s="672"/>
      <c r="UCT198" s="672"/>
      <c r="UCU198" s="672"/>
      <c r="UCV198" s="672"/>
      <c r="UCW198" s="672"/>
      <c r="UCX198" s="672"/>
      <c r="UCY198" s="672"/>
      <c r="UCZ198" s="672"/>
      <c r="UDA198" s="672"/>
      <c r="UDB198" s="672"/>
      <c r="UDC198" s="672"/>
      <c r="UDD198" s="672"/>
      <c r="UDE198" s="672"/>
      <c r="UDF198" s="672"/>
      <c r="UDG198" s="672"/>
      <c r="UDH198" s="672"/>
      <c r="UDI198" s="672"/>
      <c r="UDJ198" s="672"/>
      <c r="UDK198" s="672"/>
      <c r="UDL198" s="672"/>
      <c r="UDM198" s="672"/>
      <c r="UDN198" s="672"/>
      <c r="UDO198" s="672"/>
      <c r="UDP198" s="672"/>
      <c r="UDQ198" s="672"/>
      <c r="UDR198" s="672"/>
      <c r="UDS198" s="672"/>
      <c r="UDT198" s="672"/>
      <c r="UDU198" s="672"/>
      <c r="UDV198" s="672"/>
      <c r="UDW198" s="672"/>
      <c r="UDX198" s="672"/>
      <c r="UDY198" s="672"/>
      <c r="UDZ198" s="672"/>
      <c r="UEA198" s="672"/>
      <c r="UEB198" s="672"/>
      <c r="UEC198" s="672"/>
      <c r="UED198" s="672"/>
      <c r="UEE198" s="672"/>
      <c r="UEF198" s="672"/>
      <c r="UEG198" s="672"/>
      <c r="UEH198" s="672"/>
      <c r="UEI198" s="672"/>
      <c r="UEJ198" s="672"/>
      <c r="UEK198" s="672"/>
      <c r="UEL198" s="672"/>
      <c r="UEM198" s="672"/>
      <c r="UEN198" s="672"/>
      <c r="UEO198" s="672"/>
      <c r="UEP198" s="672"/>
      <c r="UEQ198" s="672"/>
      <c r="UER198" s="672"/>
      <c r="UES198" s="672"/>
      <c r="UET198" s="672"/>
      <c r="UEU198" s="672"/>
      <c r="UEV198" s="672"/>
      <c r="UEW198" s="672"/>
      <c r="UEX198" s="672"/>
      <c r="UEY198" s="672"/>
      <c r="UEZ198" s="672"/>
      <c r="UFA198" s="672"/>
      <c r="UFB198" s="672"/>
      <c r="UFC198" s="672"/>
      <c r="UFD198" s="672"/>
      <c r="UFE198" s="672"/>
      <c r="UFF198" s="672"/>
      <c r="UFG198" s="672"/>
      <c r="UFH198" s="672"/>
      <c r="UFI198" s="672"/>
      <c r="UFJ198" s="672"/>
      <c r="UFK198" s="672"/>
      <c r="UFL198" s="672"/>
      <c r="UFM198" s="672"/>
      <c r="UFN198" s="672"/>
      <c r="UFO198" s="672"/>
      <c r="UFP198" s="672"/>
      <c r="UFQ198" s="672"/>
      <c r="UFR198" s="672"/>
      <c r="UFS198" s="672"/>
      <c r="UFT198" s="672"/>
      <c r="UFU198" s="672"/>
      <c r="UFV198" s="672"/>
      <c r="UFW198" s="672"/>
      <c r="UFX198" s="672"/>
      <c r="UFY198" s="672"/>
      <c r="UFZ198" s="672"/>
      <c r="UGA198" s="672"/>
      <c r="UGB198" s="672"/>
      <c r="UGC198" s="672"/>
      <c r="UGD198" s="672"/>
      <c r="UGE198" s="672"/>
      <c r="UGF198" s="672"/>
      <c r="UGG198" s="672"/>
      <c r="UGH198" s="672"/>
      <c r="UGI198" s="672"/>
      <c r="UGJ198" s="672"/>
      <c r="UGK198" s="672"/>
      <c r="UGL198" s="672"/>
      <c r="UGM198" s="672"/>
      <c r="UGN198" s="672"/>
      <c r="UGO198" s="672"/>
      <c r="UGP198" s="672"/>
      <c r="UGQ198" s="672"/>
      <c r="UGR198" s="672"/>
      <c r="UGS198" s="672"/>
      <c r="UGT198" s="672"/>
      <c r="UGU198" s="672"/>
      <c r="UGV198" s="672"/>
      <c r="UGW198" s="672"/>
      <c r="UGX198" s="672"/>
      <c r="UGY198" s="672"/>
      <c r="UGZ198" s="672"/>
      <c r="UHA198" s="672"/>
      <c r="UHB198" s="672"/>
      <c r="UHC198" s="672"/>
      <c r="UHD198" s="672"/>
      <c r="UHE198" s="672"/>
      <c r="UHF198" s="672"/>
      <c r="UHG198" s="672"/>
      <c r="UHH198" s="672"/>
      <c r="UHI198" s="672"/>
      <c r="UHJ198" s="672"/>
      <c r="UHK198" s="672"/>
      <c r="UHL198" s="672"/>
      <c r="UHM198" s="672"/>
      <c r="UHN198" s="672"/>
      <c r="UHO198" s="672"/>
      <c r="UHP198" s="672"/>
      <c r="UHQ198" s="672"/>
      <c r="UHR198" s="672"/>
      <c r="UHS198" s="672"/>
      <c r="UHT198" s="672"/>
      <c r="UHU198" s="672"/>
      <c r="UHV198" s="672"/>
      <c r="UHW198" s="672"/>
      <c r="UHX198" s="672"/>
      <c r="UHY198" s="672"/>
      <c r="UHZ198" s="672"/>
      <c r="UIA198" s="672"/>
      <c r="UIB198" s="672"/>
      <c r="UIC198" s="672"/>
      <c r="UID198" s="672"/>
      <c r="UIE198" s="672"/>
      <c r="UIF198" s="672"/>
      <c r="UIG198" s="672"/>
      <c r="UIH198" s="672"/>
      <c r="UII198" s="672"/>
      <c r="UIJ198" s="672"/>
      <c r="UIK198" s="672"/>
      <c r="UIL198" s="672"/>
      <c r="UIM198" s="672"/>
      <c r="UIN198" s="672"/>
      <c r="UIO198" s="672"/>
      <c r="UIP198" s="672"/>
      <c r="UIQ198" s="672"/>
      <c r="UIR198" s="672"/>
      <c r="UIS198" s="672"/>
      <c r="UIT198" s="672"/>
      <c r="UIU198" s="672"/>
      <c r="UIV198" s="672"/>
      <c r="UIW198" s="672"/>
      <c r="UIX198" s="672"/>
      <c r="UIY198" s="672"/>
      <c r="UIZ198" s="672"/>
      <c r="UJA198" s="672"/>
      <c r="UJB198" s="672"/>
      <c r="UJC198" s="672"/>
      <c r="UJD198" s="672"/>
      <c r="UJE198" s="672"/>
      <c r="UJF198" s="672"/>
      <c r="UJG198" s="672"/>
      <c r="UJH198" s="672"/>
      <c r="UJI198" s="672"/>
      <c r="UJJ198" s="672"/>
      <c r="UJK198" s="672"/>
      <c r="UJL198" s="672"/>
      <c r="UJM198" s="672"/>
      <c r="UJN198" s="672"/>
      <c r="UJO198" s="672"/>
      <c r="UJP198" s="672"/>
      <c r="UJQ198" s="672"/>
      <c r="UJR198" s="672"/>
      <c r="UJS198" s="672"/>
      <c r="UJT198" s="672"/>
      <c r="UJU198" s="672"/>
      <c r="UJV198" s="672"/>
      <c r="UJW198" s="672"/>
      <c r="UJX198" s="672"/>
      <c r="UJY198" s="672"/>
      <c r="UJZ198" s="672"/>
      <c r="UKA198" s="672"/>
      <c r="UKB198" s="672"/>
      <c r="UKC198" s="672"/>
      <c r="UKD198" s="672"/>
      <c r="UKE198" s="672"/>
      <c r="UKF198" s="672"/>
      <c r="UKG198" s="672"/>
      <c r="UKH198" s="672"/>
      <c r="UKI198" s="672"/>
      <c r="UKJ198" s="672"/>
      <c r="UKK198" s="672"/>
      <c r="UKL198" s="672"/>
      <c r="UKM198" s="672"/>
      <c r="UKN198" s="672"/>
      <c r="UKO198" s="672"/>
      <c r="UKP198" s="672"/>
      <c r="UKQ198" s="672"/>
      <c r="UKR198" s="672"/>
      <c r="UKS198" s="672"/>
      <c r="UKT198" s="672"/>
      <c r="UKU198" s="672"/>
      <c r="UKV198" s="672"/>
      <c r="UKW198" s="672"/>
      <c r="UKX198" s="672"/>
      <c r="UKY198" s="672"/>
      <c r="UKZ198" s="672"/>
      <c r="ULA198" s="672"/>
      <c r="ULB198" s="672"/>
      <c r="ULC198" s="672"/>
      <c r="ULD198" s="672"/>
      <c r="ULE198" s="672"/>
      <c r="ULF198" s="672"/>
      <c r="ULG198" s="672"/>
      <c r="ULH198" s="672"/>
      <c r="ULI198" s="672"/>
      <c r="ULJ198" s="672"/>
      <c r="ULK198" s="672"/>
      <c r="ULL198" s="672"/>
      <c r="ULM198" s="672"/>
      <c r="ULN198" s="672"/>
      <c r="ULO198" s="672"/>
      <c r="ULP198" s="672"/>
      <c r="ULQ198" s="672"/>
      <c r="ULR198" s="672"/>
      <c r="ULS198" s="672"/>
      <c r="ULT198" s="672"/>
      <c r="ULU198" s="672"/>
      <c r="ULV198" s="672"/>
      <c r="ULW198" s="672"/>
      <c r="ULX198" s="672"/>
      <c r="ULY198" s="672"/>
      <c r="ULZ198" s="672"/>
      <c r="UMA198" s="672"/>
      <c r="UMB198" s="672"/>
      <c r="UMC198" s="672"/>
      <c r="UMD198" s="672"/>
      <c r="UME198" s="672"/>
      <c r="UMF198" s="672"/>
      <c r="UMG198" s="672"/>
      <c r="UMH198" s="672"/>
      <c r="UMI198" s="672"/>
      <c r="UMJ198" s="672"/>
      <c r="UMK198" s="672"/>
      <c r="UML198" s="672"/>
      <c r="UMM198" s="672"/>
      <c r="UMN198" s="672"/>
      <c r="UMO198" s="672"/>
      <c r="UMP198" s="672"/>
      <c r="UMQ198" s="672"/>
      <c r="UMR198" s="672"/>
      <c r="UMS198" s="672"/>
      <c r="UMT198" s="672"/>
      <c r="UMU198" s="672"/>
      <c r="UMV198" s="672"/>
      <c r="UMW198" s="672"/>
      <c r="UMX198" s="672"/>
      <c r="UMY198" s="672"/>
      <c r="UMZ198" s="672"/>
      <c r="UNA198" s="672"/>
      <c r="UNB198" s="672"/>
      <c r="UNC198" s="672"/>
      <c r="UND198" s="672"/>
      <c r="UNE198" s="672"/>
      <c r="UNF198" s="672"/>
      <c r="UNG198" s="672"/>
      <c r="UNH198" s="672"/>
      <c r="UNI198" s="672"/>
      <c r="UNJ198" s="672"/>
      <c r="UNK198" s="672"/>
      <c r="UNL198" s="672"/>
      <c r="UNM198" s="672"/>
      <c r="UNN198" s="672"/>
      <c r="UNO198" s="672"/>
      <c r="UNP198" s="672"/>
      <c r="UNQ198" s="672"/>
      <c r="UNR198" s="672"/>
      <c r="UNS198" s="672"/>
      <c r="UNT198" s="672"/>
      <c r="UNU198" s="672"/>
      <c r="UNV198" s="672"/>
      <c r="UNW198" s="672"/>
      <c r="UNX198" s="672"/>
      <c r="UNY198" s="672"/>
      <c r="UNZ198" s="672"/>
      <c r="UOA198" s="672"/>
      <c r="UOB198" s="672"/>
      <c r="UOC198" s="672"/>
      <c r="UOD198" s="672"/>
      <c r="UOE198" s="672"/>
      <c r="UOF198" s="672"/>
      <c r="UOG198" s="672"/>
      <c r="UOH198" s="672"/>
      <c r="UOI198" s="672"/>
      <c r="UOJ198" s="672"/>
      <c r="UOK198" s="672"/>
      <c r="UOL198" s="672"/>
      <c r="UOM198" s="672"/>
      <c r="UON198" s="672"/>
      <c r="UOO198" s="672"/>
      <c r="UOP198" s="672"/>
      <c r="UOQ198" s="672"/>
      <c r="UOR198" s="672"/>
      <c r="UOS198" s="672"/>
      <c r="UOT198" s="672"/>
      <c r="UOU198" s="672"/>
      <c r="UOV198" s="672"/>
      <c r="UOW198" s="672"/>
      <c r="UOX198" s="672"/>
      <c r="UOY198" s="672"/>
      <c r="UOZ198" s="672"/>
      <c r="UPA198" s="672"/>
      <c r="UPB198" s="672"/>
      <c r="UPC198" s="672"/>
      <c r="UPD198" s="672"/>
      <c r="UPE198" s="672"/>
      <c r="UPF198" s="672"/>
      <c r="UPG198" s="672"/>
      <c r="UPH198" s="672"/>
      <c r="UPI198" s="672"/>
      <c r="UPJ198" s="672"/>
      <c r="UPK198" s="672"/>
      <c r="UPL198" s="672"/>
      <c r="UPM198" s="672"/>
      <c r="UPN198" s="672"/>
      <c r="UPO198" s="672"/>
      <c r="UPP198" s="672"/>
      <c r="UPQ198" s="672"/>
      <c r="UPR198" s="672"/>
      <c r="UPS198" s="672"/>
      <c r="UPT198" s="672"/>
      <c r="UPU198" s="672"/>
      <c r="UPV198" s="672"/>
      <c r="UPW198" s="672"/>
      <c r="UPX198" s="672"/>
      <c r="UPY198" s="672"/>
      <c r="UPZ198" s="672"/>
      <c r="UQA198" s="672"/>
      <c r="UQB198" s="672"/>
      <c r="UQC198" s="672"/>
      <c r="UQD198" s="672"/>
      <c r="UQE198" s="672"/>
      <c r="UQF198" s="672"/>
      <c r="UQG198" s="672"/>
      <c r="UQH198" s="672"/>
      <c r="UQI198" s="672"/>
      <c r="UQJ198" s="672"/>
      <c r="UQK198" s="672"/>
      <c r="UQL198" s="672"/>
      <c r="UQM198" s="672"/>
      <c r="UQN198" s="672"/>
      <c r="UQO198" s="672"/>
      <c r="UQP198" s="672"/>
      <c r="UQQ198" s="672"/>
      <c r="UQR198" s="672"/>
      <c r="UQS198" s="672"/>
      <c r="UQT198" s="672"/>
      <c r="UQU198" s="672"/>
      <c r="UQV198" s="672"/>
      <c r="UQW198" s="672"/>
      <c r="UQX198" s="672"/>
      <c r="UQY198" s="672"/>
      <c r="UQZ198" s="672"/>
      <c r="URA198" s="672"/>
      <c r="URB198" s="672"/>
      <c r="URC198" s="672"/>
      <c r="URD198" s="672"/>
      <c r="URE198" s="672"/>
      <c r="URF198" s="672"/>
      <c r="URG198" s="672"/>
      <c r="URH198" s="672"/>
      <c r="URI198" s="672"/>
      <c r="URJ198" s="672"/>
      <c r="URK198" s="672"/>
      <c r="URL198" s="672"/>
      <c r="URM198" s="672"/>
      <c r="URN198" s="672"/>
      <c r="URO198" s="672"/>
      <c r="URP198" s="672"/>
      <c r="URQ198" s="672"/>
      <c r="URR198" s="672"/>
      <c r="URS198" s="672"/>
      <c r="URT198" s="672"/>
      <c r="URU198" s="672"/>
      <c r="URV198" s="672"/>
      <c r="URW198" s="672"/>
      <c r="URX198" s="672"/>
      <c r="URY198" s="672"/>
      <c r="URZ198" s="672"/>
      <c r="USA198" s="672"/>
      <c r="USB198" s="672"/>
      <c r="USC198" s="672"/>
      <c r="USD198" s="672"/>
      <c r="USE198" s="672"/>
      <c r="USF198" s="672"/>
      <c r="USG198" s="672"/>
      <c r="USH198" s="672"/>
      <c r="USI198" s="672"/>
      <c r="USJ198" s="672"/>
      <c r="USK198" s="672"/>
      <c r="USL198" s="672"/>
      <c r="USM198" s="672"/>
      <c r="USN198" s="672"/>
      <c r="USO198" s="672"/>
      <c r="USP198" s="672"/>
      <c r="USQ198" s="672"/>
      <c r="USR198" s="672"/>
      <c r="USS198" s="672"/>
      <c r="UST198" s="672"/>
      <c r="USU198" s="672"/>
      <c r="USV198" s="672"/>
      <c r="USW198" s="672"/>
      <c r="USX198" s="672"/>
      <c r="USY198" s="672"/>
      <c r="USZ198" s="672"/>
      <c r="UTA198" s="672"/>
      <c r="UTB198" s="672"/>
      <c r="UTC198" s="672"/>
      <c r="UTD198" s="672"/>
      <c r="UTE198" s="672"/>
      <c r="UTF198" s="672"/>
      <c r="UTG198" s="672"/>
      <c r="UTH198" s="672"/>
      <c r="UTI198" s="672"/>
      <c r="UTJ198" s="672"/>
      <c r="UTK198" s="672"/>
      <c r="UTL198" s="672"/>
      <c r="UTM198" s="672"/>
      <c r="UTN198" s="672"/>
      <c r="UTO198" s="672"/>
      <c r="UTP198" s="672"/>
      <c r="UTQ198" s="672"/>
      <c r="UTR198" s="672"/>
      <c r="UTS198" s="672"/>
      <c r="UTT198" s="672"/>
      <c r="UTU198" s="672"/>
      <c r="UTV198" s="672"/>
      <c r="UTW198" s="672"/>
      <c r="UTX198" s="672"/>
      <c r="UTY198" s="672"/>
      <c r="UTZ198" s="672"/>
      <c r="UUA198" s="672"/>
      <c r="UUB198" s="672"/>
      <c r="UUC198" s="672"/>
      <c r="UUD198" s="672"/>
      <c r="UUE198" s="672"/>
      <c r="UUF198" s="672"/>
      <c r="UUG198" s="672"/>
      <c r="UUH198" s="672"/>
      <c r="UUI198" s="672"/>
      <c r="UUJ198" s="672"/>
      <c r="UUK198" s="672"/>
      <c r="UUL198" s="672"/>
      <c r="UUM198" s="672"/>
      <c r="UUN198" s="672"/>
      <c r="UUO198" s="672"/>
      <c r="UUP198" s="672"/>
      <c r="UUQ198" s="672"/>
      <c r="UUR198" s="672"/>
      <c r="UUS198" s="672"/>
      <c r="UUT198" s="672"/>
      <c r="UUU198" s="672"/>
      <c r="UUV198" s="672"/>
      <c r="UUW198" s="672"/>
      <c r="UUX198" s="672"/>
      <c r="UUY198" s="672"/>
      <c r="UUZ198" s="672"/>
      <c r="UVA198" s="672"/>
      <c r="UVB198" s="672"/>
      <c r="UVC198" s="672"/>
      <c r="UVD198" s="672"/>
      <c r="UVE198" s="672"/>
      <c r="UVF198" s="672"/>
      <c r="UVG198" s="672"/>
      <c r="UVH198" s="672"/>
      <c r="UVI198" s="672"/>
      <c r="UVJ198" s="672"/>
      <c r="UVK198" s="672"/>
      <c r="UVL198" s="672"/>
      <c r="UVM198" s="672"/>
      <c r="UVN198" s="672"/>
      <c r="UVO198" s="672"/>
      <c r="UVP198" s="672"/>
      <c r="UVQ198" s="672"/>
      <c r="UVR198" s="672"/>
      <c r="UVS198" s="672"/>
      <c r="UVT198" s="672"/>
      <c r="UVU198" s="672"/>
      <c r="UVV198" s="672"/>
      <c r="UVW198" s="672"/>
      <c r="UVX198" s="672"/>
      <c r="UVY198" s="672"/>
      <c r="UVZ198" s="672"/>
      <c r="UWA198" s="672"/>
      <c r="UWB198" s="672"/>
      <c r="UWC198" s="672"/>
      <c r="UWD198" s="672"/>
      <c r="UWE198" s="672"/>
      <c r="UWF198" s="672"/>
      <c r="UWG198" s="672"/>
      <c r="UWH198" s="672"/>
      <c r="UWI198" s="672"/>
      <c r="UWJ198" s="672"/>
      <c r="UWK198" s="672"/>
      <c r="UWL198" s="672"/>
      <c r="UWM198" s="672"/>
      <c r="UWN198" s="672"/>
      <c r="UWO198" s="672"/>
      <c r="UWP198" s="672"/>
      <c r="UWQ198" s="672"/>
      <c r="UWR198" s="672"/>
      <c r="UWS198" s="672"/>
      <c r="UWT198" s="672"/>
      <c r="UWU198" s="672"/>
      <c r="UWV198" s="672"/>
      <c r="UWW198" s="672"/>
      <c r="UWX198" s="672"/>
      <c r="UWY198" s="672"/>
      <c r="UWZ198" s="672"/>
      <c r="UXA198" s="672"/>
      <c r="UXB198" s="672"/>
      <c r="UXC198" s="672"/>
      <c r="UXD198" s="672"/>
      <c r="UXE198" s="672"/>
      <c r="UXF198" s="672"/>
      <c r="UXG198" s="672"/>
      <c r="UXH198" s="672"/>
      <c r="UXI198" s="672"/>
      <c r="UXJ198" s="672"/>
      <c r="UXK198" s="672"/>
      <c r="UXL198" s="672"/>
      <c r="UXM198" s="672"/>
      <c r="UXN198" s="672"/>
      <c r="UXO198" s="672"/>
      <c r="UXP198" s="672"/>
      <c r="UXQ198" s="672"/>
      <c r="UXR198" s="672"/>
      <c r="UXS198" s="672"/>
      <c r="UXT198" s="672"/>
      <c r="UXU198" s="672"/>
      <c r="UXV198" s="672"/>
      <c r="UXW198" s="672"/>
      <c r="UXX198" s="672"/>
      <c r="UXY198" s="672"/>
      <c r="UXZ198" s="672"/>
      <c r="UYA198" s="672"/>
      <c r="UYB198" s="672"/>
      <c r="UYC198" s="672"/>
      <c r="UYD198" s="672"/>
      <c r="UYE198" s="672"/>
      <c r="UYF198" s="672"/>
      <c r="UYG198" s="672"/>
      <c r="UYH198" s="672"/>
      <c r="UYI198" s="672"/>
      <c r="UYJ198" s="672"/>
      <c r="UYK198" s="672"/>
      <c r="UYL198" s="672"/>
      <c r="UYM198" s="672"/>
      <c r="UYN198" s="672"/>
      <c r="UYO198" s="672"/>
      <c r="UYP198" s="672"/>
      <c r="UYQ198" s="672"/>
      <c r="UYR198" s="672"/>
      <c r="UYS198" s="672"/>
      <c r="UYT198" s="672"/>
      <c r="UYU198" s="672"/>
      <c r="UYV198" s="672"/>
      <c r="UYW198" s="672"/>
      <c r="UYX198" s="672"/>
      <c r="UYY198" s="672"/>
      <c r="UYZ198" s="672"/>
      <c r="UZA198" s="672"/>
      <c r="UZB198" s="672"/>
      <c r="UZC198" s="672"/>
      <c r="UZD198" s="672"/>
      <c r="UZE198" s="672"/>
      <c r="UZF198" s="672"/>
      <c r="UZG198" s="672"/>
      <c r="UZH198" s="672"/>
      <c r="UZI198" s="672"/>
      <c r="UZJ198" s="672"/>
      <c r="UZK198" s="672"/>
      <c r="UZL198" s="672"/>
      <c r="UZM198" s="672"/>
      <c r="UZN198" s="672"/>
      <c r="UZO198" s="672"/>
      <c r="UZP198" s="672"/>
      <c r="UZQ198" s="672"/>
      <c r="UZR198" s="672"/>
      <c r="UZS198" s="672"/>
      <c r="UZT198" s="672"/>
      <c r="UZU198" s="672"/>
      <c r="UZV198" s="672"/>
      <c r="UZW198" s="672"/>
      <c r="UZX198" s="672"/>
      <c r="UZY198" s="672"/>
      <c r="UZZ198" s="672"/>
      <c r="VAA198" s="672"/>
      <c r="VAB198" s="672"/>
      <c r="VAC198" s="672"/>
      <c r="VAD198" s="672"/>
      <c r="VAE198" s="672"/>
      <c r="VAF198" s="672"/>
      <c r="VAG198" s="672"/>
      <c r="VAH198" s="672"/>
      <c r="VAI198" s="672"/>
      <c r="VAJ198" s="672"/>
      <c r="VAK198" s="672"/>
      <c r="VAL198" s="672"/>
      <c r="VAM198" s="672"/>
      <c r="VAN198" s="672"/>
      <c r="VAO198" s="672"/>
      <c r="VAP198" s="672"/>
      <c r="VAQ198" s="672"/>
      <c r="VAR198" s="672"/>
      <c r="VAS198" s="672"/>
      <c r="VAT198" s="672"/>
      <c r="VAU198" s="672"/>
      <c r="VAV198" s="672"/>
      <c r="VAW198" s="672"/>
      <c r="VAX198" s="672"/>
      <c r="VAY198" s="672"/>
      <c r="VAZ198" s="672"/>
      <c r="VBA198" s="672"/>
      <c r="VBB198" s="672"/>
      <c r="VBC198" s="672"/>
      <c r="VBD198" s="672"/>
      <c r="VBE198" s="672"/>
      <c r="VBF198" s="672"/>
      <c r="VBG198" s="672"/>
      <c r="VBH198" s="672"/>
      <c r="VBI198" s="672"/>
      <c r="VBJ198" s="672"/>
      <c r="VBK198" s="672"/>
      <c r="VBL198" s="672"/>
      <c r="VBM198" s="672"/>
      <c r="VBN198" s="672"/>
      <c r="VBO198" s="672"/>
      <c r="VBP198" s="672"/>
      <c r="VBQ198" s="672"/>
      <c r="VBR198" s="672"/>
      <c r="VBS198" s="672"/>
      <c r="VBT198" s="672"/>
      <c r="VBU198" s="672"/>
      <c r="VBV198" s="672"/>
      <c r="VBW198" s="672"/>
      <c r="VBX198" s="672"/>
      <c r="VBY198" s="672"/>
      <c r="VBZ198" s="672"/>
      <c r="VCA198" s="672"/>
      <c r="VCB198" s="672"/>
      <c r="VCC198" s="672"/>
      <c r="VCD198" s="672"/>
      <c r="VCE198" s="672"/>
      <c r="VCF198" s="672"/>
      <c r="VCG198" s="672"/>
      <c r="VCH198" s="672"/>
      <c r="VCI198" s="672"/>
      <c r="VCJ198" s="672"/>
      <c r="VCK198" s="672"/>
      <c r="VCL198" s="672"/>
      <c r="VCM198" s="672"/>
      <c r="VCN198" s="672"/>
      <c r="VCO198" s="672"/>
      <c r="VCP198" s="672"/>
      <c r="VCQ198" s="672"/>
      <c r="VCR198" s="672"/>
      <c r="VCS198" s="672"/>
      <c r="VCT198" s="672"/>
      <c r="VCU198" s="672"/>
      <c r="VCV198" s="672"/>
      <c r="VCW198" s="672"/>
      <c r="VCX198" s="672"/>
      <c r="VCY198" s="672"/>
      <c r="VCZ198" s="672"/>
      <c r="VDA198" s="672"/>
      <c r="VDB198" s="672"/>
      <c r="VDC198" s="672"/>
      <c r="VDD198" s="672"/>
      <c r="VDE198" s="672"/>
      <c r="VDF198" s="672"/>
      <c r="VDG198" s="672"/>
      <c r="VDH198" s="672"/>
      <c r="VDI198" s="672"/>
      <c r="VDJ198" s="672"/>
      <c r="VDK198" s="672"/>
      <c r="VDL198" s="672"/>
      <c r="VDM198" s="672"/>
      <c r="VDN198" s="672"/>
      <c r="VDO198" s="672"/>
      <c r="VDP198" s="672"/>
      <c r="VDQ198" s="672"/>
      <c r="VDR198" s="672"/>
      <c r="VDS198" s="672"/>
      <c r="VDT198" s="672"/>
      <c r="VDU198" s="672"/>
      <c r="VDV198" s="672"/>
      <c r="VDW198" s="672"/>
      <c r="VDX198" s="672"/>
      <c r="VDY198" s="672"/>
      <c r="VDZ198" s="672"/>
      <c r="VEA198" s="672"/>
      <c r="VEB198" s="672"/>
      <c r="VEC198" s="672"/>
      <c r="VED198" s="672"/>
      <c r="VEE198" s="672"/>
      <c r="VEF198" s="672"/>
      <c r="VEG198" s="672"/>
      <c r="VEH198" s="672"/>
      <c r="VEI198" s="672"/>
      <c r="VEJ198" s="672"/>
      <c r="VEK198" s="672"/>
      <c r="VEL198" s="672"/>
      <c r="VEM198" s="672"/>
      <c r="VEN198" s="672"/>
      <c r="VEO198" s="672"/>
      <c r="VEP198" s="672"/>
      <c r="VEQ198" s="672"/>
      <c r="VER198" s="672"/>
      <c r="VES198" s="672"/>
      <c r="VET198" s="672"/>
      <c r="VEU198" s="672"/>
      <c r="VEV198" s="672"/>
      <c r="VEW198" s="672"/>
      <c r="VEX198" s="672"/>
      <c r="VEY198" s="672"/>
      <c r="VEZ198" s="672"/>
      <c r="VFA198" s="672"/>
      <c r="VFB198" s="672"/>
      <c r="VFC198" s="672"/>
      <c r="VFD198" s="672"/>
      <c r="VFE198" s="672"/>
      <c r="VFF198" s="672"/>
      <c r="VFG198" s="672"/>
      <c r="VFH198" s="672"/>
      <c r="VFI198" s="672"/>
      <c r="VFJ198" s="672"/>
      <c r="VFK198" s="672"/>
      <c r="VFL198" s="672"/>
      <c r="VFM198" s="672"/>
      <c r="VFN198" s="672"/>
      <c r="VFO198" s="672"/>
      <c r="VFP198" s="672"/>
      <c r="VFQ198" s="672"/>
      <c r="VFR198" s="672"/>
      <c r="VFS198" s="672"/>
      <c r="VFT198" s="672"/>
      <c r="VFU198" s="672"/>
      <c r="VFV198" s="672"/>
      <c r="VFW198" s="672"/>
      <c r="VFX198" s="672"/>
      <c r="VFY198" s="672"/>
      <c r="VFZ198" s="672"/>
      <c r="VGA198" s="672"/>
      <c r="VGB198" s="672"/>
      <c r="VGC198" s="672"/>
      <c r="VGD198" s="672"/>
      <c r="VGE198" s="672"/>
      <c r="VGF198" s="672"/>
      <c r="VGG198" s="672"/>
      <c r="VGH198" s="672"/>
      <c r="VGI198" s="672"/>
      <c r="VGJ198" s="672"/>
      <c r="VGK198" s="672"/>
      <c r="VGL198" s="672"/>
      <c r="VGM198" s="672"/>
      <c r="VGN198" s="672"/>
      <c r="VGO198" s="672"/>
      <c r="VGP198" s="672"/>
      <c r="VGQ198" s="672"/>
      <c r="VGR198" s="672"/>
      <c r="VGS198" s="672"/>
      <c r="VGT198" s="672"/>
      <c r="VGU198" s="672"/>
      <c r="VGV198" s="672"/>
      <c r="VGW198" s="672"/>
      <c r="VGX198" s="672"/>
      <c r="VGY198" s="672"/>
      <c r="VGZ198" s="672"/>
      <c r="VHA198" s="672"/>
      <c r="VHB198" s="672"/>
      <c r="VHC198" s="672"/>
      <c r="VHD198" s="672"/>
      <c r="VHE198" s="672"/>
      <c r="VHF198" s="672"/>
      <c r="VHG198" s="672"/>
      <c r="VHH198" s="672"/>
      <c r="VHI198" s="672"/>
      <c r="VHJ198" s="672"/>
      <c r="VHK198" s="672"/>
      <c r="VHL198" s="672"/>
      <c r="VHM198" s="672"/>
      <c r="VHN198" s="672"/>
      <c r="VHO198" s="672"/>
      <c r="VHP198" s="672"/>
      <c r="VHQ198" s="672"/>
      <c r="VHR198" s="672"/>
      <c r="VHS198" s="672"/>
      <c r="VHT198" s="672"/>
      <c r="VHU198" s="672"/>
      <c r="VHV198" s="672"/>
      <c r="VHW198" s="672"/>
      <c r="VHX198" s="672"/>
      <c r="VHY198" s="672"/>
      <c r="VHZ198" s="672"/>
      <c r="VIA198" s="672"/>
      <c r="VIB198" s="672"/>
      <c r="VIC198" s="672"/>
      <c r="VID198" s="672"/>
      <c r="VIE198" s="672"/>
      <c r="VIF198" s="672"/>
      <c r="VIG198" s="672"/>
      <c r="VIH198" s="672"/>
      <c r="VII198" s="672"/>
      <c r="VIJ198" s="672"/>
      <c r="VIK198" s="672"/>
      <c r="VIL198" s="672"/>
      <c r="VIM198" s="672"/>
      <c r="VIN198" s="672"/>
      <c r="VIO198" s="672"/>
      <c r="VIP198" s="672"/>
      <c r="VIQ198" s="672"/>
      <c r="VIR198" s="672"/>
      <c r="VIS198" s="672"/>
      <c r="VIT198" s="672"/>
      <c r="VIU198" s="672"/>
      <c r="VIV198" s="672"/>
      <c r="VIW198" s="672"/>
      <c r="VIX198" s="672"/>
      <c r="VIY198" s="672"/>
      <c r="VIZ198" s="672"/>
      <c r="VJA198" s="672"/>
      <c r="VJB198" s="672"/>
      <c r="VJC198" s="672"/>
      <c r="VJD198" s="672"/>
      <c r="VJE198" s="672"/>
      <c r="VJF198" s="672"/>
      <c r="VJG198" s="672"/>
      <c r="VJH198" s="672"/>
      <c r="VJI198" s="672"/>
      <c r="VJJ198" s="672"/>
      <c r="VJK198" s="672"/>
      <c r="VJL198" s="672"/>
      <c r="VJM198" s="672"/>
      <c r="VJN198" s="672"/>
      <c r="VJO198" s="672"/>
      <c r="VJP198" s="672"/>
      <c r="VJQ198" s="672"/>
      <c r="VJR198" s="672"/>
      <c r="VJS198" s="672"/>
      <c r="VJT198" s="672"/>
      <c r="VJU198" s="672"/>
      <c r="VJV198" s="672"/>
      <c r="VJW198" s="672"/>
      <c r="VJX198" s="672"/>
      <c r="VJY198" s="672"/>
      <c r="VJZ198" s="672"/>
      <c r="VKA198" s="672"/>
      <c r="VKB198" s="672"/>
      <c r="VKC198" s="672"/>
      <c r="VKD198" s="672"/>
      <c r="VKE198" s="672"/>
      <c r="VKF198" s="672"/>
      <c r="VKG198" s="672"/>
      <c r="VKH198" s="672"/>
      <c r="VKI198" s="672"/>
      <c r="VKJ198" s="672"/>
      <c r="VKK198" s="672"/>
      <c r="VKL198" s="672"/>
      <c r="VKM198" s="672"/>
      <c r="VKN198" s="672"/>
      <c r="VKO198" s="672"/>
      <c r="VKP198" s="672"/>
      <c r="VKQ198" s="672"/>
      <c r="VKR198" s="672"/>
      <c r="VKS198" s="672"/>
      <c r="VKT198" s="672"/>
      <c r="VKU198" s="672"/>
      <c r="VKV198" s="672"/>
      <c r="VKW198" s="672"/>
      <c r="VKX198" s="672"/>
      <c r="VKY198" s="672"/>
      <c r="VKZ198" s="672"/>
      <c r="VLA198" s="672"/>
      <c r="VLB198" s="672"/>
      <c r="VLC198" s="672"/>
      <c r="VLD198" s="672"/>
      <c r="VLE198" s="672"/>
      <c r="VLF198" s="672"/>
      <c r="VLG198" s="672"/>
      <c r="VLH198" s="672"/>
      <c r="VLI198" s="672"/>
      <c r="VLJ198" s="672"/>
      <c r="VLK198" s="672"/>
      <c r="VLL198" s="672"/>
      <c r="VLM198" s="672"/>
      <c r="VLN198" s="672"/>
      <c r="VLO198" s="672"/>
      <c r="VLP198" s="672"/>
      <c r="VLQ198" s="672"/>
      <c r="VLR198" s="672"/>
      <c r="VLS198" s="672"/>
      <c r="VLT198" s="672"/>
      <c r="VLU198" s="672"/>
      <c r="VLV198" s="672"/>
      <c r="VLW198" s="672"/>
      <c r="VLX198" s="672"/>
      <c r="VLY198" s="672"/>
      <c r="VLZ198" s="672"/>
      <c r="VMA198" s="672"/>
      <c r="VMB198" s="672"/>
      <c r="VMC198" s="672"/>
      <c r="VMD198" s="672"/>
      <c r="VME198" s="672"/>
      <c r="VMF198" s="672"/>
      <c r="VMG198" s="672"/>
      <c r="VMH198" s="672"/>
      <c r="VMI198" s="672"/>
      <c r="VMJ198" s="672"/>
      <c r="VMK198" s="672"/>
      <c r="VML198" s="672"/>
      <c r="VMM198" s="672"/>
      <c r="VMN198" s="672"/>
      <c r="VMO198" s="672"/>
      <c r="VMP198" s="672"/>
      <c r="VMQ198" s="672"/>
      <c r="VMR198" s="672"/>
      <c r="VMS198" s="672"/>
      <c r="VMT198" s="672"/>
      <c r="VMU198" s="672"/>
      <c r="VMV198" s="672"/>
      <c r="VMW198" s="672"/>
      <c r="VMX198" s="672"/>
      <c r="VMY198" s="672"/>
      <c r="VMZ198" s="672"/>
      <c r="VNA198" s="672"/>
      <c r="VNB198" s="672"/>
      <c r="VNC198" s="672"/>
      <c r="VND198" s="672"/>
      <c r="VNE198" s="672"/>
      <c r="VNF198" s="672"/>
      <c r="VNG198" s="672"/>
      <c r="VNH198" s="672"/>
      <c r="VNI198" s="672"/>
      <c r="VNJ198" s="672"/>
      <c r="VNK198" s="672"/>
      <c r="VNL198" s="672"/>
      <c r="VNM198" s="672"/>
      <c r="VNN198" s="672"/>
      <c r="VNO198" s="672"/>
      <c r="VNP198" s="672"/>
      <c r="VNQ198" s="672"/>
      <c r="VNR198" s="672"/>
      <c r="VNS198" s="672"/>
      <c r="VNT198" s="672"/>
      <c r="VNU198" s="672"/>
      <c r="VNV198" s="672"/>
      <c r="VNW198" s="672"/>
      <c r="VNX198" s="672"/>
      <c r="VNY198" s="672"/>
      <c r="VNZ198" s="672"/>
      <c r="VOA198" s="672"/>
      <c r="VOB198" s="672"/>
      <c r="VOC198" s="672"/>
      <c r="VOD198" s="672"/>
      <c r="VOE198" s="672"/>
      <c r="VOF198" s="672"/>
      <c r="VOG198" s="672"/>
      <c r="VOH198" s="672"/>
      <c r="VOI198" s="672"/>
      <c r="VOJ198" s="672"/>
      <c r="VOK198" s="672"/>
      <c r="VOL198" s="672"/>
      <c r="VOM198" s="672"/>
      <c r="VON198" s="672"/>
      <c r="VOO198" s="672"/>
      <c r="VOP198" s="672"/>
      <c r="VOQ198" s="672"/>
      <c r="VOR198" s="672"/>
      <c r="VOS198" s="672"/>
      <c r="VOT198" s="672"/>
      <c r="VOU198" s="672"/>
      <c r="VOV198" s="672"/>
      <c r="VOW198" s="672"/>
      <c r="VOX198" s="672"/>
      <c r="VOY198" s="672"/>
      <c r="VOZ198" s="672"/>
      <c r="VPA198" s="672"/>
      <c r="VPB198" s="672"/>
      <c r="VPC198" s="672"/>
      <c r="VPD198" s="672"/>
      <c r="VPE198" s="672"/>
      <c r="VPF198" s="672"/>
      <c r="VPG198" s="672"/>
      <c r="VPH198" s="672"/>
      <c r="VPI198" s="672"/>
      <c r="VPJ198" s="672"/>
      <c r="VPK198" s="672"/>
      <c r="VPL198" s="672"/>
      <c r="VPM198" s="672"/>
      <c r="VPN198" s="672"/>
      <c r="VPO198" s="672"/>
      <c r="VPP198" s="672"/>
      <c r="VPQ198" s="672"/>
      <c r="VPR198" s="672"/>
      <c r="VPS198" s="672"/>
      <c r="VPT198" s="672"/>
      <c r="VPU198" s="672"/>
      <c r="VPV198" s="672"/>
      <c r="VPW198" s="672"/>
      <c r="VPX198" s="672"/>
      <c r="VPY198" s="672"/>
      <c r="VPZ198" s="672"/>
      <c r="VQA198" s="672"/>
      <c r="VQB198" s="672"/>
      <c r="VQC198" s="672"/>
      <c r="VQD198" s="672"/>
      <c r="VQE198" s="672"/>
      <c r="VQF198" s="672"/>
      <c r="VQG198" s="672"/>
      <c r="VQH198" s="672"/>
      <c r="VQI198" s="672"/>
      <c r="VQJ198" s="672"/>
      <c r="VQK198" s="672"/>
      <c r="VQL198" s="672"/>
      <c r="VQM198" s="672"/>
      <c r="VQN198" s="672"/>
      <c r="VQO198" s="672"/>
      <c r="VQP198" s="672"/>
      <c r="VQQ198" s="672"/>
      <c r="VQR198" s="672"/>
      <c r="VQS198" s="672"/>
      <c r="VQT198" s="672"/>
      <c r="VQU198" s="672"/>
      <c r="VQV198" s="672"/>
      <c r="VQW198" s="672"/>
      <c r="VQX198" s="672"/>
      <c r="VQY198" s="672"/>
      <c r="VQZ198" s="672"/>
      <c r="VRA198" s="672"/>
      <c r="VRB198" s="672"/>
      <c r="VRC198" s="672"/>
      <c r="VRD198" s="672"/>
      <c r="VRE198" s="672"/>
      <c r="VRF198" s="672"/>
      <c r="VRG198" s="672"/>
      <c r="VRH198" s="672"/>
      <c r="VRI198" s="672"/>
      <c r="VRJ198" s="672"/>
      <c r="VRK198" s="672"/>
      <c r="VRL198" s="672"/>
      <c r="VRM198" s="672"/>
      <c r="VRN198" s="672"/>
      <c r="VRO198" s="672"/>
      <c r="VRP198" s="672"/>
      <c r="VRQ198" s="672"/>
      <c r="VRR198" s="672"/>
      <c r="VRS198" s="672"/>
      <c r="VRT198" s="672"/>
      <c r="VRU198" s="672"/>
      <c r="VRV198" s="672"/>
      <c r="VRW198" s="672"/>
      <c r="VRX198" s="672"/>
      <c r="VRY198" s="672"/>
      <c r="VRZ198" s="672"/>
      <c r="VSA198" s="672"/>
      <c r="VSB198" s="672"/>
      <c r="VSC198" s="672"/>
      <c r="VSD198" s="672"/>
      <c r="VSE198" s="672"/>
      <c r="VSF198" s="672"/>
      <c r="VSG198" s="672"/>
      <c r="VSH198" s="672"/>
      <c r="VSI198" s="672"/>
      <c r="VSJ198" s="672"/>
      <c r="VSK198" s="672"/>
      <c r="VSL198" s="672"/>
      <c r="VSM198" s="672"/>
      <c r="VSN198" s="672"/>
      <c r="VSO198" s="672"/>
      <c r="VSP198" s="672"/>
      <c r="VSQ198" s="672"/>
      <c r="VSR198" s="672"/>
      <c r="VSS198" s="672"/>
      <c r="VST198" s="672"/>
      <c r="VSU198" s="672"/>
      <c r="VSV198" s="672"/>
      <c r="VSW198" s="672"/>
      <c r="VSX198" s="672"/>
      <c r="VSY198" s="672"/>
      <c r="VSZ198" s="672"/>
      <c r="VTA198" s="672"/>
      <c r="VTB198" s="672"/>
      <c r="VTC198" s="672"/>
      <c r="VTD198" s="672"/>
      <c r="VTE198" s="672"/>
      <c r="VTF198" s="672"/>
      <c r="VTG198" s="672"/>
      <c r="VTH198" s="672"/>
      <c r="VTI198" s="672"/>
      <c r="VTJ198" s="672"/>
      <c r="VTK198" s="672"/>
      <c r="VTL198" s="672"/>
      <c r="VTM198" s="672"/>
      <c r="VTN198" s="672"/>
      <c r="VTO198" s="672"/>
      <c r="VTP198" s="672"/>
      <c r="VTQ198" s="672"/>
      <c r="VTR198" s="672"/>
      <c r="VTS198" s="672"/>
      <c r="VTT198" s="672"/>
      <c r="VTU198" s="672"/>
      <c r="VTV198" s="672"/>
      <c r="VTW198" s="672"/>
      <c r="VTX198" s="672"/>
      <c r="VTY198" s="672"/>
      <c r="VTZ198" s="672"/>
      <c r="VUA198" s="672"/>
      <c r="VUB198" s="672"/>
      <c r="VUC198" s="672"/>
      <c r="VUD198" s="672"/>
      <c r="VUE198" s="672"/>
      <c r="VUF198" s="672"/>
      <c r="VUG198" s="672"/>
      <c r="VUH198" s="672"/>
      <c r="VUI198" s="672"/>
      <c r="VUJ198" s="672"/>
      <c r="VUK198" s="672"/>
      <c r="VUL198" s="672"/>
      <c r="VUM198" s="672"/>
      <c r="VUN198" s="672"/>
      <c r="VUO198" s="672"/>
      <c r="VUP198" s="672"/>
      <c r="VUQ198" s="672"/>
      <c r="VUR198" s="672"/>
      <c r="VUS198" s="672"/>
      <c r="VUT198" s="672"/>
      <c r="VUU198" s="672"/>
      <c r="VUV198" s="672"/>
      <c r="VUW198" s="672"/>
      <c r="VUX198" s="672"/>
      <c r="VUY198" s="672"/>
      <c r="VUZ198" s="672"/>
      <c r="VVA198" s="672"/>
      <c r="VVB198" s="672"/>
      <c r="VVC198" s="672"/>
      <c r="VVD198" s="672"/>
      <c r="VVE198" s="672"/>
      <c r="VVF198" s="672"/>
      <c r="VVG198" s="672"/>
      <c r="VVH198" s="672"/>
      <c r="VVI198" s="672"/>
      <c r="VVJ198" s="672"/>
      <c r="VVK198" s="672"/>
      <c r="VVL198" s="672"/>
      <c r="VVM198" s="672"/>
      <c r="VVN198" s="672"/>
      <c r="VVO198" s="672"/>
      <c r="VVP198" s="672"/>
      <c r="VVQ198" s="672"/>
      <c r="VVR198" s="672"/>
      <c r="VVS198" s="672"/>
      <c r="VVT198" s="672"/>
      <c r="VVU198" s="672"/>
      <c r="VVV198" s="672"/>
      <c r="VVW198" s="672"/>
      <c r="VVX198" s="672"/>
      <c r="VVY198" s="672"/>
      <c r="VVZ198" s="672"/>
      <c r="VWA198" s="672"/>
      <c r="VWB198" s="672"/>
      <c r="VWC198" s="672"/>
      <c r="VWD198" s="672"/>
      <c r="VWE198" s="672"/>
      <c r="VWF198" s="672"/>
      <c r="VWG198" s="672"/>
      <c r="VWH198" s="672"/>
      <c r="VWI198" s="672"/>
      <c r="VWJ198" s="672"/>
      <c r="VWK198" s="672"/>
      <c r="VWL198" s="672"/>
      <c r="VWM198" s="672"/>
      <c r="VWN198" s="672"/>
      <c r="VWO198" s="672"/>
      <c r="VWP198" s="672"/>
      <c r="VWQ198" s="672"/>
      <c r="VWR198" s="672"/>
      <c r="VWS198" s="672"/>
      <c r="VWT198" s="672"/>
      <c r="VWU198" s="672"/>
      <c r="VWV198" s="672"/>
      <c r="VWW198" s="672"/>
      <c r="VWX198" s="672"/>
      <c r="VWY198" s="672"/>
      <c r="VWZ198" s="672"/>
      <c r="VXA198" s="672"/>
      <c r="VXB198" s="672"/>
      <c r="VXC198" s="672"/>
      <c r="VXD198" s="672"/>
      <c r="VXE198" s="672"/>
      <c r="VXF198" s="672"/>
      <c r="VXG198" s="672"/>
      <c r="VXH198" s="672"/>
      <c r="VXI198" s="672"/>
      <c r="VXJ198" s="672"/>
      <c r="VXK198" s="672"/>
      <c r="VXL198" s="672"/>
      <c r="VXM198" s="672"/>
      <c r="VXN198" s="672"/>
      <c r="VXO198" s="672"/>
      <c r="VXP198" s="672"/>
      <c r="VXQ198" s="672"/>
      <c r="VXR198" s="672"/>
      <c r="VXS198" s="672"/>
      <c r="VXT198" s="672"/>
      <c r="VXU198" s="672"/>
      <c r="VXV198" s="672"/>
      <c r="VXW198" s="672"/>
      <c r="VXX198" s="672"/>
      <c r="VXY198" s="672"/>
      <c r="VXZ198" s="672"/>
      <c r="VYA198" s="672"/>
      <c r="VYB198" s="672"/>
      <c r="VYC198" s="672"/>
      <c r="VYD198" s="672"/>
      <c r="VYE198" s="672"/>
      <c r="VYF198" s="672"/>
      <c r="VYG198" s="672"/>
      <c r="VYH198" s="672"/>
      <c r="VYI198" s="672"/>
      <c r="VYJ198" s="672"/>
      <c r="VYK198" s="672"/>
      <c r="VYL198" s="672"/>
      <c r="VYM198" s="672"/>
      <c r="VYN198" s="672"/>
      <c r="VYO198" s="672"/>
      <c r="VYP198" s="672"/>
      <c r="VYQ198" s="672"/>
      <c r="VYR198" s="672"/>
      <c r="VYS198" s="672"/>
      <c r="VYT198" s="672"/>
      <c r="VYU198" s="672"/>
      <c r="VYV198" s="672"/>
      <c r="VYW198" s="672"/>
      <c r="VYX198" s="672"/>
      <c r="VYY198" s="672"/>
      <c r="VYZ198" s="672"/>
      <c r="VZA198" s="672"/>
      <c r="VZB198" s="672"/>
      <c r="VZC198" s="672"/>
      <c r="VZD198" s="672"/>
      <c r="VZE198" s="672"/>
      <c r="VZF198" s="672"/>
      <c r="VZG198" s="672"/>
      <c r="VZH198" s="672"/>
      <c r="VZI198" s="672"/>
      <c r="VZJ198" s="672"/>
      <c r="VZK198" s="672"/>
      <c r="VZL198" s="672"/>
      <c r="VZM198" s="672"/>
      <c r="VZN198" s="672"/>
      <c r="VZO198" s="672"/>
      <c r="VZP198" s="672"/>
      <c r="VZQ198" s="672"/>
      <c r="VZR198" s="672"/>
      <c r="VZS198" s="672"/>
      <c r="VZT198" s="672"/>
      <c r="VZU198" s="672"/>
      <c r="VZV198" s="672"/>
      <c r="VZW198" s="672"/>
      <c r="VZX198" s="672"/>
      <c r="VZY198" s="672"/>
      <c r="VZZ198" s="672"/>
      <c r="WAA198" s="672"/>
      <c r="WAB198" s="672"/>
      <c r="WAC198" s="672"/>
      <c r="WAD198" s="672"/>
      <c r="WAE198" s="672"/>
      <c r="WAF198" s="672"/>
      <c r="WAG198" s="672"/>
      <c r="WAH198" s="672"/>
      <c r="WAI198" s="672"/>
      <c r="WAJ198" s="672"/>
      <c r="WAK198" s="672"/>
      <c r="WAL198" s="672"/>
      <c r="WAM198" s="672"/>
      <c r="WAN198" s="672"/>
      <c r="WAO198" s="672"/>
      <c r="WAP198" s="672"/>
      <c r="WAQ198" s="672"/>
      <c r="WAR198" s="672"/>
      <c r="WAS198" s="672"/>
      <c r="WAT198" s="672"/>
      <c r="WAU198" s="672"/>
      <c r="WAV198" s="672"/>
      <c r="WAW198" s="672"/>
      <c r="WAX198" s="672"/>
      <c r="WAY198" s="672"/>
      <c r="WAZ198" s="672"/>
      <c r="WBA198" s="672"/>
      <c r="WBB198" s="672"/>
      <c r="WBC198" s="672"/>
      <c r="WBD198" s="672"/>
      <c r="WBE198" s="672"/>
      <c r="WBF198" s="672"/>
      <c r="WBG198" s="672"/>
      <c r="WBH198" s="672"/>
      <c r="WBI198" s="672"/>
      <c r="WBJ198" s="672"/>
      <c r="WBK198" s="672"/>
      <c r="WBL198" s="672"/>
      <c r="WBM198" s="672"/>
      <c r="WBN198" s="672"/>
      <c r="WBO198" s="672"/>
      <c r="WBP198" s="672"/>
      <c r="WBQ198" s="672"/>
      <c r="WBR198" s="672"/>
      <c r="WBS198" s="672"/>
      <c r="WBT198" s="672"/>
      <c r="WBU198" s="672"/>
      <c r="WBV198" s="672"/>
      <c r="WBW198" s="672"/>
      <c r="WBX198" s="672"/>
      <c r="WBY198" s="672"/>
      <c r="WBZ198" s="672"/>
      <c r="WCA198" s="672"/>
      <c r="WCB198" s="672"/>
      <c r="WCC198" s="672"/>
      <c r="WCD198" s="672"/>
      <c r="WCE198" s="672"/>
      <c r="WCF198" s="672"/>
      <c r="WCG198" s="672"/>
      <c r="WCH198" s="672"/>
      <c r="WCI198" s="672"/>
      <c r="WCJ198" s="672"/>
      <c r="WCK198" s="672"/>
      <c r="WCL198" s="672"/>
      <c r="WCM198" s="672"/>
      <c r="WCN198" s="672"/>
      <c r="WCO198" s="672"/>
      <c r="WCP198" s="672"/>
      <c r="WCQ198" s="672"/>
      <c r="WCR198" s="672"/>
      <c r="WCS198" s="672"/>
      <c r="WCT198" s="672"/>
      <c r="WCU198" s="672"/>
      <c r="WCV198" s="672"/>
      <c r="WCW198" s="672"/>
      <c r="WCX198" s="672"/>
      <c r="WCY198" s="672"/>
      <c r="WCZ198" s="672"/>
      <c r="WDA198" s="672"/>
      <c r="WDB198" s="672"/>
      <c r="WDC198" s="672"/>
      <c r="WDD198" s="672"/>
      <c r="WDE198" s="672"/>
      <c r="WDF198" s="672"/>
      <c r="WDG198" s="672"/>
      <c r="WDH198" s="672"/>
      <c r="WDI198" s="672"/>
      <c r="WDJ198" s="672"/>
      <c r="WDK198" s="672"/>
      <c r="WDL198" s="672"/>
      <c r="WDM198" s="672"/>
      <c r="WDN198" s="672"/>
      <c r="WDO198" s="672"/>
      <c r="WDP198" s="672"/>
      <c r="WDQ198" s="672"/>
      <c r="WDR198" s="672"/>
      <c r="WDS198" s="672"/>
      <c r="WDT198" s="672"/>
      <c r="WDU198" s="672"/>
      <c r="WDV198" s="672"/>
      <c r="WDW198" s="672"/>
      <c r="WDX198" s="672"/>
      <c r="WDY198" s="672"/>
      <c r="WDZ198" s="672"/>
      <c r="WEA198" s="672"/>
      <c r="WEB198" s="672"/>
      <c r="WEC198" s="672"/>
      <c r="WED198" s="672"/>
      <c r="WEE198" s="672"/>
      <c r="WEF198" s="672"/>
      <c r="WEG198" s="672"/>
      <c r="WEH198" s="672"/>
      <c r="WEI198" s="672"/>
      <c r="WEJ198" s="672"/>
      <c r="WEK198" s="672"/>
      <c r="WEL198" s="672"/>
      <c r="WEM198" s="672"/>
      <c r="WEN198" s="672"/>
      <c r="WEO198" s="672"/>
      <c r="WEP198" s="672"/>
      <c r="WEQ198" s="672"/>
      <c r="WER198" s="672"/>
      <c r="WES198" s="672"/>
      <c r="WET198" s="672"/>
      <c r="WEU198" s="672"/>
      <c r="WEV198" s="672"/>
      <c r="WEW198" s="672"/>
      <c r="WEX198" s="672"/>
      <c r="WEY198" s="672"/>
      <c r="WEZ198" s="672"/>
      <c r="WFA198" s="672"/>
      <c r="WFB198" s="672"/>
      <c r="WFC198" s="672"/>
      <c r="WFD198" s="672"/>
      <c r="WFE198" s="672"/>
      <c r="WFF198" s="672"/>
      <c r="WFG198" s="672"/>
      <c r="WFH198" s="672"/>
      <c r="WFI198" s="672"/>
      <c r="WFJ198" s="672"/>
      <c r="WFK198" s="672"/>
      <c r="WFL198" s="672"/>
      <c r="WFM198" s="672"/>
      <c r="WFN198" s="672"/>
      <c r="WFO198" s="672"/>
      <c r="WFP198" s="672"/>
      <c r="WFQ198" s="672"/>
      <c r="WFR198" s="672"/>
      <c r="WFS198" s="672"/>
      <c r="WFT198" s="672"/>
      <c r="WFU198" s="672"/>
      <c r="WFV198" s="672"/>
      <c r="WFW198" s="672"/>
      <c r="WFX198" s="672"/>
      <c r="WFY198" s="672"/>
      <c r="WFZ198" s="672"/>
      <c r="WGA198" s="672"/>
      <c r="WGB198" s="672"/>
      <c r="WGC198" s="672"/>
      <c r="WGD198" s="672"/>
      <c r="WGE198" s="672"/>
      <c r="WGF198" s="672"/>
      <c r="WGG198" s="672"/>
      <c r="WGH198" s="672"/>
      <c r="WGI198" s="672"/>
      <c r="WGJ198" s="672"/>
      <c r="WGK198" s="672"/>
      <c r="WGL198" s="672"/>
      <c r="WGM198" s="672"/>
      <c r="WGN198" s="672"/>
      <c r="WGO198" s="672"/>
      <c r="WGP198" s="672"/>
      <c r="WGQ198" s="672"/>
      <c r="WGR198" s="672"/>
      <c r="WGS198" s="672"/>
      <c r="WGT198" s="672"/>
      <c r="WGU198" s="672"/>
      <c r="WGV198" s="672"/>
      <c r="WGW198" s="672"/>
      <c r="WGX198" s="672"/>
      <c r="WGY198" s="672"/>
      <c r="WGZ198" s="672"/>
      <c r="WHA198" s="672"/>
      <c r="WHB198" s="672"/>
      <c r="WHC198" s="672"/>
      <c r="WHD198" s="672"/>
      <c r="WHE198" s="672"/>
      <c r="WHF198" s="672"/>
      <c r="WHG198" s="672"/>
      <c r="WHH198" s="672"/>
      <c r="WHI198" s="672"/>
      <c r="WHJ198" s="672"/>
      <c r="WHK198" s="672"/>
      <c r="WHL198" s="672"/>
      <c r="WHM198" s="672"/>
      <c r="WHN198" s="672"/>
      <c r="WHO198" s="672"/>
      <c r="WHP198" s="672"/>
      <c r="WHQ198" s="672"/>
      <c r="WHR198" s="672"/>
      <c r="WHS198" s="672"/>
      <c r="WHT198" s="672"/>
      <c r="WHU198" s="672"/>
      <c r="WHV198" s="672"/>
      <c r="WHW198" s="672"/>
      <c r="WHX198" s="672"/>
      <c r="WHY198" s="672"/>
      <c r="WHZ198" s="672"/>
      <c r="WIA198" s="672"/>
      <c r="WIB198" s="672"/>
      <c r="WIC198" s="672"/>
      <c r="WID198" s="672"/>
      <c r="WIE198" s="672"/>
      <c r="WIF198" s="672"/>
      <c r="WIG198" s="672"/>
      <c r="WIH198" s="672"/>
      <c r="WII198" s="672"/>
      <c r="WIJ198" s="672"/>
      <c r="WIK198" s="672"/>
      <c r="WIL198" s="672"/>
      <c r="WIM198" s="672"/>
      <c r="WIN198" s="672"/>
      <c r="WIO198" s="672"/>
      <c r="WIP198" s="672"/>
      <c r="WIQ198" s="672"/>
      <c r="WIR198" s="672"/>
      <c r="WIS198" s="672"/>
      <c r="WIT198" s="672"/>
      <c r="WIU198" s="672"/>
      <c r="WIV198" s="672"/>
      <c r="WIW198" s="672"/>
      <c r="WIX198" s="672"/>
      <c r="WIY198" s="672"/>
      <c r="WIZ198" s="672"/>
      <c r="WJA198" s="672"/>
      <c r="WJB198" s="672"/>
      <c r="WJC198" s="672"/>
      <c r="WJD198" s="672"/>
      <c r="WJE198" s="672"/>
      <c r="WJF198" s="672"/>
      <c r="WJG198" s="672"/>
      <c r="WJH198" s="672"/>
      <c r="WJI198" s="672"/>
      <c r="WJJ198" s="672"/>
      <c r="WJK198" s="672"/>
      <c r="WJL198" s="672"/>
      <c r="WJM198" s="672"/>
      <c r="WJN198" s="672"/>
      <c r="WJO198" s="672"/>
      <c r="WJP198" s="672"/>
      <c r="WJQ198" s="672"/>
      <c r="WJR198" s="672"/>
      <c r="WJS198" s="672"/>
      <c r="WJT198" s="672"/>
      <c r="WJU198" s="672"/>
      <c r="WJV198" s="672"/>
      <c r="WJW198" s="672"/>
      <c r="WJX198" s="672"/>
      <c r="WJY198" s="672"/>
      <c r="WJZ198" s="672"/>
      <c r="WKA198" s="672"/>
      <c r="WKB198" s="672"/>
      <c r="WKC198" s="672"/>
      <c r="WKD198" s="672"/>
      <c r="WKE198" s="672"/>
      <c r="WKF198" s="672"/>
      <c r="WKG198" s="672"/>
      <c r="WKH198" s="672"/>
      <c r="WKI198" s="672"/>
      <c r="WKJ198" s="672"/>
      <c r="WKK198" s="672"/>
      <c r="WKL198" s="672"/>
      <c r="WKM198" s="672"/>
      <c r="WKN198" s="672"/>
      <c r="WKO198" s="672"/>
      <c r="WKP198" s="672"/>
      <c r="WKQ198" s="672"/>
      <c r="WKR198" s="672"/>
      <c r="WKS198" s="672"/>
      <c r="WKT198" s="672"/>
      <c r="WKU198" s="672"/>
      <c r="WKV198" s="672"/>
      <c r="WKW198" s="672"/>
      <c r="WKX198" s="672"/>
      <c r="WKY198" s="672"/>
      <c r="WKZ198" s="672"/>
      <c r="WLA198" s="672"/>
      <c r="WLB198" s="672"/>
      <c r="WLC198" s="672"/>
      <c r="WLD198" s="672"/>
      <c r="WLE198" s="672"/>
      <c r="WLF198" s="672"/>
      <c r="WLG198" s="672"/>
      <c r="WLH198" s="672"/>
      <c r="WLI198" s="672"/>
      <c r="WLJ198" s="672"/>
      <c r="WLK198" s="672"/>
      <c r="WLL198" s="672"/>
      <c r="WLM198" s="672"/>
      <c r="WLN198" s="672"/>
      <c r="WLO198" s="672"/>
      <c r="WLP198" s="672"/>
      <c r="WLQ198" s="672"/>
      <c r="WLR198" s="672"/>
      <c r="WLS198" s="672"/>
      <c r="WLT198" s="672"/>
      <c r="WLU198" s="672"/>
      <c r="WLV198" s="672"/>
      <c r="WLW198" s="672"/>
      <c r="WLX198" s="672"/>
      <c r="WLY198" s="672"/>
      <c r="WLZ198" s="672"/>
      <c r="WMA198" s="672"/>
      <c r="WMB198" s="672"/>
      <c r="WMC198" s="672"/>
      <c r="WMD198" s="672"/>
      <c r="WME198" s="672"/>
      <c r="WMF198" s="672"/>
      <c r="WMG198" s="672"/>
      <c r="WMH198" s="672"/>
      <c r="WMI198" s="672"/>
      <c r="WMJ198" s="672"/>
      <c r="WMK198" s="672"/>
      <c r="WML198" s="672"/>
      <c r="WMM198" s="672"/>
      <c r="WMN198" s="672"/>
      <c r="WMO198" s="672"/>
      <c r="WMP198" s="672"/>
      <c r="WMQ198" s="672"/>
      <c r="WMR198" s="672"/>
      <c r="WMS198" s="672"/>
      <c r="WMT198" s="672"/>
      <c r="WMU198" s="672"/>
      <c r="WMV198" s="672"/>
      <c r="WMW198" s="672"/>
      <c r="WMX198" s="672"/>
      <c r="WMY198" s="672"/>
      <c r="WMZ198" s="672"/>
      <c r="WNA198" s="672"/>
      <c r="WNB198" s="672"/>
      <c r="WNC198" s="672"/>
      <c r="WND198" s="672"/>
      <c r="WNE198" s="672"/>
      <c r="WNF198" s="672"/>
      <c r="WNG198" s="672"/>
      <c r="WNH198" s="672"/>
      <c r="WNI198" s="672"/>
      <c r="WNJ198" s="672"/>
      <c r="WNK198" s="672"/>
      <c r="WNL198" s="672"/>
      <c r="WNM198" s="672"/>
      <c r="WNN198" s="672"/>
      <c r="WNO198" s="672"/>
      <c r="WNP198" s="672"/>
      <c r="WNQ198" s="672"/>
      <c r="WNR198" s="672"/>
      <c r="WNS198" s="672"/>
      <c r="WNT198" s="672"/>
      <c r="WNU198" s="672"/>
      <c r="WNV198" s="672"/>
      <c r="WNW198" s="672"/>
      <c r="WNX198" s="672"/>
      <c r="WNY198" s="672"/>
      <c r="WNZ198" s="672"/>
      <c r="WOA198" s="672"/>
      <c r="WOB198" s="672"/>
      <c r="WOC198" s="672"/>
      <c r="WOD198" s="672"/>
      <c r="WOE198" s="672"/>
      <c r="WOF198" s="672"/>
      <c r="WOG198" s="672"/>
      <c r="WOH198" s="672"/>
      <c r="WOI198" s="672"/>
      <c r="WOJ198" s="672"/>
      <c r="WOK198" s="672"/>
      <c r="WOL198" s="672"/>
      <c r="WOM198" s="672"/>
      <c r="WON198" s="672"/>
      <c r="WOO198" s="672"/>
      <c r="WOP198" s="672"/>
      <c r="WOQ198" s="672"/>
      <c r="WOR198" s="672"/>
      <c r="WOS198" s="672"/>
      <c r="WOT198" s="672"/>
      <c r="WOU198" s="672"/>
      <c r="WOV198" s="672"/>
      <c r="WOW198" s="672"/>
      <c r="WOX198" s="672"/>
      <c r="WOY198" s="672"/>
      <c r="WOZ198" s="672"/>
      <c r="WPA198" s="672"/>
      <c r="WPB198" s="672"/>
      <c r="WPC198" s="672"/>
      <c r="WPD198" s="672"/>
      <c r="WPE198" s="672"/>
      <c r="WPF198" s="672"/>
      <c r="WPG198" s="672"/>
      <c r="WPH198" s="672"/>
      <c r="WPI198" s="672"/>
      <c r="WPJ198" s="672"/>
      <c r="WPK198" s="672"/>
      <c r="WPL198" s="672"/>
      <c r="WPM198" s="672"/>
      <c r="WPN198" s="672"/>
      <c r="WPO198" s="672"/>
      <c r="WPP198" s="672"/>
      <c r="WPQ198" s="672"/>
      <c r="WPR198" s="672"/>
      <c r="WPS198" s="672"/>
      <c r="WPT198" s="672"/>
      <c r="WPU198" s="672"/>
      <c r="WPV198" s="672"/>
      <c r="WPW198" s="672"/>
      <c r="WPX198" s="672"/>
      <c r="WPY198" s="672"/>
      <c r="WPZ198" s="672"/>
      <c r="WQA198" s="672"/>
      <c r="WQB198" s="672"/>
      <c r="WQC198" s="672"/>
      <c r="WQD198" s="672"/>
      <c r="WQE198" s="672"/>
      <c r="WQF198" s="672"/>
      <c r="WQG198" s="672"/>
      <c r="WQH198" s="672"/>
      <c r="WQI198" s="672"/>
      <c r="WQJ198" s="672"/>
      <c r="WQK198" s="672"/>
      <c r="WQL198" s="672"/>
      <c r="WQM198" s="672"/>
      <c r="WQN198" s="672"/>
      <c r="WQO198" s="672"/>
      <c r="WQP198" s="672"/>
      <c r="WQQ198" s="672"/>
      <c r="WQR198" s="672"/>
      <c r="WQS198" s="672"/>
      <c r="WQT198" s="672"/>
      <c r="WQU198" s="672"/>
      <c r="WQV198" s="672"/>
      <c r="WQW198" s="672"/>
      <c r="WQX198" s="672"/>
      <c r="WQY198" s="672"/>
      <c r="WQZ198" s="672"/>
      <c r="WRA198" s="672"/>
      <c r="WRB198" s="672"/>
      <c r="WRC198" s="672"/>
      <c r="WRD198" s="672"/>
      <c r="WRE198" s="672"/>
      <c r="WRF198" s="672"/>
      <c r="WRG198" s="672"/>
      <c r="WRH198" s="672"/>
      <c r="WRI198" s="672"/>
      <c r="WRJ198" s="672"/>
      <c r="WRK198" s="672"/>
      <c r="WRL198" s="672"/>
      <c r="WRM198" s="672"/>
      <c r="WRN198" s="672"/>
      <c r="WRO198" s="672"/>
      <c r="WRP198" s="672"/>
      <c r="WRQ198" s="672"/>
      <c r="WRR198" s="672"/>
      <c r="WRS198" s="672"/>
      <c r="WRT198" s="672"/>
      <c r="WRU198" s="672"/>
      <c r="WRV198" s="672"/>
      <c r="WRW198" s="672"/>
      <c r="WRX198" s="672"/>
      <c r="WRY198" s="672"/>
      <c r="WRZ198" s="672"/>
      <c r="WSA198" s="672"/>
      <c r="WSB198" s="672"/>
      <c r="WSC198" s="672"/>
      <c r="WSD198" s="672"/>
      <c r="WSE198" s="672"/>
      <c r="WSF198" s="672"/>
      <c r="WSG198" s="672"/>
      <c r="WSH198" s="672"/>
      <c r="WSI198" s="672"/>
      <c r="WSJ198" s="672"/>
      <c r="WSK198" s="672"/>
      <c r="WSL198" s="672"/>
      <c r="WSM198" s="672"/>
      <c r="WSN198" s="672"/>
      <c r="WSO198" s="672"/>
      <c r="WSP198" s="672"/>
      <c r="WSQ198" s="672"/>
      <c r="WSR198" s="672"/>
      <c r="WSS198" s="672"/>
      <c r="WST198" s="672"/>
      <c r="WSU198" s="672"/>
      <c r="WSV198" s="672"/>
      <c r="WSW198" s="672"/>
      <c r="WSX198" s="672"/>
      <c r="WSY198" s="672"/>
      <c r="WSZ198" s="672"/>
      <c r="WTA198" s="672"/>
      <c r="WTB198" s="672"/>
      <c r="WTC198" s="672"/>
      <c r="WTD198" s="672"/>
      <c r="WTE198" s="672"/>
      <c r="WTF198" s="672"/>
      <c r="WTG198" s="672"/>
      <c r="WTH198" s="672"/>
      <c r="WTI198" s="672"/>
      <c r="WTJ198" s="672"/>
      <c r="WTK198" s="672"/>
      <c r="WTL198" s="672"/>
      <c r="WTM198" s="672"/>
      <c r="WTN198" s="672"/>
      <c r="WTO198" s="672"/>
      <c r="WTP198" s="672"/>
      <c r="WTQ198" s="672"/>
      <c r="WTR198" s="672"/>
      <c r="WTS198" s="672"/>
      <c r="WTT198" s="672"/>
      <c r="WTU198" s="672"/>
      <c r="WTV198" s="672"/>
      <c r="WTW198" s="672"/>
      <c r="WTX198" s="672"/>
      <c r="WTY198" s="672"/>
      <c r="WTZ198" s="672"/>
      <c r="WUA198" s="672"/>
      <c r="WUB198" s="672"/>
      <c r="WUC198" s="672"/>
      <c r="WUD198" s="672"/>
      <c r="WUE198" s="672"/>
      <c r="WUF198" s="672"/>
      <c r="WUG198" s="672"/>
      <c r="WUH198" s="672"/>
      <c r="WUI198" s="672"/>
      <c r="WUJ198" s="672"/>
      <c r="WUK198" s="672"/>
      <c r="WUL198" s="672"/>
      <c r="WUM198" s="672"/>
      <c r="WUN198" s="672"/>
      <c r="WUO198" s="672"/>
      <c r="WUP198" s="672"/>
      <c r="WUQ198" s="672"/>
      <c r="WUR198" s="672"/>
      <c r="WUS198" s="672"/>
      <c r="WUT198" s="672"/>
      <c r="WUU198" s="672"/>
      <c r="WUV198" s="672"/>
      <c r="WUW198" s="672"/>
      <c r="WUX198" s="672"/>
      <c r="WUY198" s="672"/>
      <c r="WUZ198" s="672"/>
      <c r="WVA198" s="672"/>
      <c r="WVB198" s="672"/>
      <c r="WVC198" s="672"/>
      <c r="WVD198" s="672"/>
      <c r="WVE198" s="672"/>
      <c r="WVF198" s="672"/>
      <c r="WVG198" s="672"/>
      <c r="WVH198" s="672"/>
      <c r="WVI198" s="672"/>
      <c r="WVJ198" s="672"/>
      <c r="WVK198" s="672"/>
      <c r="WVL198" s="672"/>
      <c r="WVM198" s="672"/>
      <c r="WVN198" s="672"/>
      <c r="WVO198" s="672"/>
      <c r="WVP198" s="672"/>
      <c r="WVQ198" s="672"/>
      <c r="WVR198" s="672"/>
      <c r="WVS198" s="672"/>
      <c r="WVT198" s="672"/>
      <c r="WVU198" s="672"/>
      <c r="WVV198" s="672"/>
      <c r="WVW198" s="672"/>
      <c r="WVX198" s="672"/>
      <c r="WVY198" s="672"/>
      <c r="WVZ198" s="672"/>
      <c r="WWA198" s="672"/>
      <c r="WWB198" s="672"/>
      <c r="WWC198" s="672"/>
      <c r="WWD198" s="672"/>
      <c r="WWE198" s="672"/>
      <c r="WWF198" s="672"/>
      <c r="WWG198" s="672"/>
      <c r="WWH198" s="672"/>
      <c r="WWI198" s="672"/>
      <c r="WWJ198" s="672"/>
    </row>
    <row r="199" spans="1:16156" s="672" customFormat="1" ht="38.25" x14ac:dyDescent="0.25">
      <c r="A199" s="701" t="s">
        <v>486</v>
      </c>
      <c r="B199" s="591" t="s">
        <v>487</v>
      </c>
      <c r="C199" s="670" t="s">
        <v>203</v>
      </c>
      <c r="D199" s="662" t="s">
        <v>21</v>
      </c>
      <c r="E199" s="663" t="s">
        <v>21</v>
      </c>
      <c r="F199" s="663" t="s">
        <v>21</v>
      </c>
      <c r="G199" s="663" t="s">
        <v>21</v>
      </c>
      <c r="H199" s="664" t="s">
        <v>21</v>
      </c>
      <c r="I199" s="665" t="s">
        <v>69</v>
      </c>
      <c r="J199" s="666" t="s">
        <v>69</v>
      </c>
      <c r="K199" s="662" t="s">
        <v>69</v>
      </c>
      <c r="L199" s="663" t="s">
        <v>69</v>
      </c>
      <c r="M199" s="663" t="s">
        <v>69</v>
      </c>
      <c r="N199" s="663" t="s">
        <v>69</v>
      </c>
      <c r="O199" s="664" t="s">
        <v>69</v>
      </c>
      <c r="P199" s="665" t="s">
        <v>69</v>
      </c>
      <c r="Q199" s="666" t="s">
        <v>69</v>
      </c>
      <c r="R199" s="662" t="s">
        <v>69</v>
      </c>
      <c r="S199" s="663" t="s">
        <v>69</v>
      </c>
      <c r="T199" s="663" t="s">
        <v>69</v>
      </c>
      <c r="U199" s="663" t="s">
        <v>69</v>
      </c>
      <c r="V199" s="664" t="s">
        <v>69</v>
      </c>
      <c r="W199" s="665" t="s">
        <v>69</v>
      </c>
      <c r="X199" s="666" t="s">
        <v>69</v>
      </c>
      <c r="Y199" s="662" t="s">
        <v>69</v>
      </c>
      <c r="Z199" s="663" t="s">
        <v>69</v>
      </c>
      <c r="AA199" s="663" t="s">
        <v>69</v>
      </c>
      <c r="AB199" s="663" t="s">
        <v>69</v>
      </c>
      <c r="AC199" s="664" t="s">
        <v>69</v>
      </c>
      <c r="AD199" s="665" t="s">
        <v>69</v>
      </c>
      <c r="AE199" s="666" t="s">
        <v>69</v>
      </c>
      <c r="AF199" s="662" t="s">
        <v>69</v>
      </c>
      <c r="AG199" s="663" t="s">
        <v>69</v>
      </c>
      <c r="AH199" s="663" t="s">
        <v>69</v>
      </c>
      <c r="AI199" s="663" t="s">
        <v>69</v>
      </c>
      <c r="AJ199" s="664" t="s">
        <v>69</v>
      </c>
      <c r="AK199" s="665" t="s">
        <v>69</v>
      </c>
      <c r="AL199" s="666" t="s">
        <v>69</v>
      </c>
      <c r="AM199" s="662" t="s">
        <v>69</v>
      </c>
      <c r="AN199" s="663" t="s">
        <v>69</v>
      </c>
      <c r="AO199" s="663" t="s">
        <v>69</v>
      </c>
      <c r="AP199" s="663" t="s">
        <v>69</v>
      </c>
      <c r="AQ199" s="664" t="s">
        <v>69</v>
      </c>
      <c r="AR199" s="665" t="s">
        <v>69</v>
      </c>
      <c r="AS199" s="666" t="s">
        <v>69</v>
      </c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/>
      <c r="LE199" s="4"/>
      <c r="LF199" s="4"/>
      <c r="LG199" s="4"/>
      <c r="LH199" s="4"/>
      <c r="LI199" s="4"/>
      <c r="LJ199" s="4"/>
      <c r="LK199" s="4"/>
      <c r="LL199" s="4"/>
      <c r="LM199" s="4"/>
      <c r="LN199" s="4"/>
      <c r="LO199" s="4"/>
      <c r="LP199" s="4"/>
      <c r="LQ199" s="4"/>
      <c r="LR199" s="4"/>
      <c r="LS199" s="4"/>
      <c r="LT199" s="4"/>
      <c r="LU199" s="4"/>
      <c r="LV199" s="4"/>
      <c r="LW199" s="4"/>
      <c r="LX199" s="4"/>
      <c r="LY199" s="4"/>
      <c r="LZ199" s="4"/>
      <c r="MA199" s="4"/>
      <c r="MB199" s="4"/>
      <c r="MC199" s="4"/>
      <c r="MD199" s="4"/>
      <c r="ME199" s="4"/>
      <c r="MF199" s="4"/>
      <c r="MG199" s="4"/>
      <c r="MH199" s="4"/>
      <c r="MI199" s="4"/>
      <c r="MJ199" s="4"/>
      <c r="MK199" s="4"/>
      <c r="ML199" s="4"/>
      <c r="MM199" s="4"/>
      <c r="MN199" s="4"/>
      <c r="MO199" s="4"/>
      <c r="MP199" s="4"/>
      <c r="MQ199" s="4"/>
      <c r="MR199" s="4"/>
      <c r="MS199" s="4"/>
      <c r="MT199" s="4"/>
      <c r="MU199" s="4"/>
      <c r="MV199" s="4"/>
      <c r="MW199" s="4"/>
      <c r="MX199" s="4"/>
      <c r="MY199" s="4"/>
      <c r="MZ199" s="4"/>
      <c r="NA199" s="4"/>
      <c r="NB199" s="4"/>
      <c r="NC199" s="4"/>
      <c r="ND199" s="4"/>
      <c r="NE199" s="4"/>
      <c r="NF199" s="4"/>
      <c r="NG199" s="4"/>
      <c r="NH199" s="4"/>
      <c r="NI199" s="4"/>
      <c r="NJ199" s="4"/>
      <c r="NK199" s="4"/>
      <c r="NL199" s="4"/>
      <c r="NM199" s="4"/>
      <c r="NN199" s="4"/>
      <c r="NO199" s="4"/>
      <c r="NP199" s="4"/>
      <c r="NQ199" s="4"/>
      <c r="NR199" s="4"/>
      <c r="NS199" s="4"/>
      <c r="NT199" s="4"/>
      <c r="NU199" s="4"/>
      <c r="NV199" s="4"/>
      <c r="NW199" s="4"/>
      <c r="NX199" s="4"/>
      <c r="NY199" s="4"/>
      <c r="NZ199" s="4"/>
      <c r="OA199" s="4"/>
      <c r="OB199" s="4"/>
      <c r="OC199" s="4"/>
      <c r="OD199" s="4"/>
      <c r="OE199" s="4"/>
      <c r="OF199" s="4"/>
      <c r="OG199" s="4"/>
      <c r="OH199" s="4"/>
      <c r="OI199" s="4"/>
      <c r="OJ199" s="4"/>
      <c r="OK199" s="4"/>
      <c r="OL199" s="4"/>
      <c r="OM199" s="4"/>
      <c r="ON199" s="4"/>
      <c r="OO199" s="4"/>
      <c r="OP199" s="4"/>
      <c r="OQ199" s="4"/>
      <c r="OR199" s="4"/>
      <c r="OS199" s="4"/>
      <c r="OT199" s="4"/>
      <c r="OU199" s="4"/>
      <c r="OV199" s="4"/>
      <c r="OW199" s="4"/>
      <c r="OX199" s="4"/>
      <c r="OY199" s="4"/>
      <c r="OZ199" s="4"/>
      <c r="PA199" s="4"/>
      <c r="PB199" s="4"/>
      <c r="PC199" s="4"/>
      <c r="PD199" s="4"/>
      <c r="PE199" s="4"/>
      <c r="PF199" s="4"/>
      <c r="PG199" s="4"/>
      <c r="PH199" s="4"/>
      <c r="PI199" s="4"/>
      <c r="PJ199" s="4"/>
      <c r="PK199" s="4"/>
      <c r="PL199" s="4"/>
      <c r="PM199" s="4"/>
      <c r="PN199" s="4"/>
      <c r="PO199" s="4"/>
      <c r="PP199" s="4"/>
      <c r="PQ199" s="4"/>
      <c r="PR199" s="4"/>
      <c r="PS199" s="4"/>
      <c r="PT199" s="4"/>
      <c r="PU199" s="4"/>
      <c r="PV199" s="4"/>
      <c r="PW199" s="4"/>
      <c r="PX199" s="4"/>
      <c r="PY199" s="4"/>
      <c r="PZ199" s="4"/>
      <c r="QA199" s="4"/>
      <c r="QB199" s="4"/>
      <c r="QC199" s="4"/>
      <c r="QD199" s="4"/>
      <c r="QE199" s="4"/>
      <c r="QF199" s="4"/>
      <c r="QG199" s="4"/>
      <c r="QH199" s="4"/>
      <c r="QI199" s="4"/>
      <c r="QJ199" s="4"/>
      <c r="QK199" s="4"/>
      <c r="QL199" s="4"/>
      <c r="QM199" s="4"/>
      <c r="QN199" s="4"/>
      <c r="QO199" s="4"/>
      <c r="QP199" s="4"/>
      <c r="QQ199" s="4"/>
      <c r="QR199" s="4"/>
      <c r="QS199" s="4"/>
      <c r="QT199" s="4"/>
      <c r="QU199" s="4"/>
      <c r="QV199" s="4"/>
      <c r="QW199" s="4"/>
      <c r="QX199" s="4"/>
      <c r="QY199" s="4"/>
      <c r="QZ199" s="4"/>
      <c r="RA199" s="4"/>
      <c r="RB199" s="4"/>
      <c r="RC199" s="4"/>
      <c r="RD199" s="4"/>
      <c r="RE199" s="4"/>
      <c r="RF199" s="4"/>
      <c r="RG199" s="4"/>
      <c r="RH199" s="4"/>
      <c r="RI199" s="4"/>
      <c r="RJ199" s="4"/>
      <c r="RK199" s="4"/>
      <c r="RL199" s="4"/>
      <c r="RM199" s="4"/>
      <c r="RN199" s="4"/>
      <c r="RO199" s="4"/>
      <c r="RP199" s="4"/>
      <c r="RQ199" s="4"/>
      <c r="RR199" s="4"/>
      <c r="RS199" s="4"/>
      <c r="RT199" s="4"/>
      <c r="RU199" s="4"/>
      <c r="RV199" s="4"/>
      <c r="RW199" s="4"/>
      <c r="RX199" s="4"/>
      <c r="RY199" s="4"/>
      <c r="RZ199" s="4"/>
      <c r="SA199" s="4"/>
      <c r="SB199" s="4"/>
      <c r="SC199" s="4"/>
      <c r="SD199" s="4"/>
      <c r="SE199" s="4"/>
      <c r="SF199" s="4"/>
      <c r="SG199" s="4"/>
      <c r="SH199" s="4"/>
      <c r="SI199" s="4"/>
      <c r="SJ199" s="4"/>
      <c r="SK199" s="4"/>
      <c r="SL199" s="4"/>
      <c r="SM199" s="4"/>
      <c r="SN199" s="4"/>
      <c r="SO199" s="4"/>
      <c r="SP199" s="4"/>
      <c r="SQ199" s="4"/>
      <c r="SR199" s="4"/>
      <c r="SS199" s="4"/>
      <c r="ST199" s="4"/>
      <c r="SU199" s="4"/>
      <c r="SV199" s="4"/>
      <c r="SW199" s="4"/>
      <c r="SX199" s="4"/>
      <c r="SY199" s="4"/>
      <c r="SZ199" s="4"/>
      <c r="TA199" s="4"/>
      <c r="TB199" s="4"/>
      <c r="TC199" s="4"/>
      <c r="TD199" s="4"/>
      <c r="TE199" s="4"/>
      <c r="TF199" s="4"/>
      <c r="TG199" s="4"/>
      <c r="TH199" s="4"/>
      <c r="TI199" s="4"/>
      <c r="TJ199" s="4"/>
      <c r="TK199" s="4"/>
      <c r="TL199" s="4"/>
      <c r="TM199" s="4"/>
      <c r="TN199" s="4"/>
      <c r="TO199" s="4"/>
      <c r="TP199" s="4"/>
      <c r="TQ199" s="4"/>
      <c r="TR199" s="4"/>
      <c r="TS199" s="4"/>
      <c r="TT199" s="4"/>
      <c r="TU199" s="4"/>
      <c r="TV199" s="4"/>
      <c r="TW199" s="4"/>
      <c r="TX199" s="4"/>
      <c r="TY199" s="4"/>
      <c r="TZ199" s="4"/>
      <c r="UA199" s="4"/>
      <c r="UB199" s="4"/>
      <c r="UC199" s="4"/>
      <c r="UD199" s="4"/>
      <c r="UE199" s="4"/>
      <c r="UF199" s="4"/>
      <c r="UG199" s="4"/>
      <c r="UH199" s="4"/>
      <c r="UI199" s="4"/>
      <c r="UJ199" s="4"/>
      <c r="UK199" s="4"/>
      <c r="UL199" s="4"/>
      <c r="UM199" s="4"/>
      <c r="UN199" s="4"/>
      <c r="UO199" s="4"/>
      <c r="UP199" s="4"/>
      <c r="UQ199" s="4"/>
      <c r="UR199" s="4"/>
      <c r="US199" s="4"/>
      <c r="UT199" s="4"/>
      <c r="UU199" s="4"/>
      <c r="UV199" s="4"/>
      <c r="UW199" s="4"/>
      <c r="UX199" s="4"/>
      <c r="UY199" s="4"/>
      <c r="UZ199" s="4"/>
      <c r="VA199" s="4"/>
      <c r="VB199" s="4"/>
      <c r="VC199" s="4"/>
      <c r="VD199" s="4"/>
      <c r="VE199" s="4"/>
      <c r="VF199" s="4"/>
      <c r="VG199" s="4"/>
      <c r="VH199" s="4"/>
      <c r="VI199" s="4"/>
      <c r="VJ199" s="4"/>
      <c r="VK199" s="4"/>
      <c r="VL199" s="4"/>
      <c r="VM199" s="4"/>
      <c r="VN199" s="4"/>
      <c r="VO199" s="4"/>
      <c r="VP199" s="4"/>
      <c r="VQ199" s="4"/>
      <c r="VR199" s="4"/>
      <c r="VS199" s="4"/>
      <c r="VT199" s="4"/>
      <c r="VU199" s="4"/>
      <c r="VV199" s="4"/>
      <c r="VW199" s="4"/>
      <c r="VX199" s="4"/>
      <c r="VY199" s="4"/>
      <c r="VZ199" s="4"/>
      <c r="WA199" s="4"/>
      <c r="WB199" s="4"/>
      <c r="WC199" s="4"/>
      <c r="WD199" s="4"/>
      <c r="WE199" s="4"/>
      <c r="WF199" s="4"/>
      <c r="WG199" s="4"/>
      <c r="WH199" s="4"/>
      <c r="WI199" s="4"/>
      <c r="WJ199" s="4"/>
      <c r="WK199" s="4"/>
      <c r="WL199" s="4"/>
      <c r="WM199" s="4"/>
      <c r="WN199" s="4"/>
      <c r="WO199" s="4"/>
      <c r="WP199" s="4"/>
      <c r="WQ199" s="4"/>
      <c r="WR199" s="4"/>
      <c r="WS199" s="4"/>
      <c r="WT199" s="4"/>
      <c r="WU199" s="4"/>
      <c r="WV199" s="4"/>
      <c r="WW199" s="4"/>
      <c r="WX199" s="4"/>
      <c r="WY199" s="4"/>
      <c r="WZ199" s="4"/>
      <c r="XA199" s="4"/>
      <c r="XB199" s="4"/>
      <c r="XC199" s="4"/>
      <c r="XD199" s="4"/>
      <c r="XE199" s="4"/>
      <c r="XF199" s="4"/>
      <c r="XG199" s="4"/>
      <c r="XH199" s="4"/>
      <c r="XI199" s="4"/>
      <c r="XJ199" s="4"/>
      <c r="XK199" s="4"/>
      <c r="XL199" s="4"/>
      <c r="XM199" s="4"/>
      <c r="XN199" s="4"/>
      <c r="XO199" s="4"/>
      <c r="XP199" s="4"/>
      <c r="XQ199" s="4"/>
      <c r="XR199" s="4"/>
      <c r="XS199" s="4"/>
      <c r="XT199" s="4"/>
      <c r="XU199" s="4"/>
      <c r="XV199" s="4"/>
      <c r="XW199" s="4"/>
      <c r="XX199" s="4"/>
      <c r="XY199" s="4"/>
      <c r="XZ199" s="4"/>
      <c r="YA199" s="4"/>
      <c r="YB199" s="4"/>
      <c r="YC199" s="4"/>
      <c r="YD199" s="4"/>
      <c r="YE199" s="4"/>
      <c r="YF199" s="4"/>
      <c r="YG199" s="4"/>
      <c r="YH199" s="4"/>
      <c r="YI199" s="4"/>
      <c r="YJ199" s="4"/>
      <c r="YK199" s="4"/>
      <c r="YL199" s="4"/>
      <c r="YM199" s="4"/>
      <c r="YN199" s="4"/>
      <c r="YO199" s="4"/>
      <c r="YP199" s="4"/>
      <c r="YQ199" s="4"/>
      <c r="YR199" s="4"/>
      <c r="YS199" s="4"/>
      <c r="YT199" s="4"/>
      <c r="YU199" s="4"/>
      <c r="YV199" s="4"/>
      <c r="YW199" s="4"/>
      <c r="YX199" s="4"/>
      <c r="YY199" s="4"/>
      <c r="YZ199" s="4"/>
      <c r="ZA199" s="4"/>
      <c r="ZB199" s="4"/>
      <c r="ZC199" s="4"/>
      <c r="ZD199" s="4"/>
      <c r="ZE199" s="4"/>
      <c r="ZF199" s="4"/>
      <c r="ZG199" s="4"/>
      <c r="ZH199" s="4"/>
      <c r="ZI199" s="4"/>
      <c r="ZJ199" s="4"/>
      <c r="ZK199" s="4"/>
      <c r="ZL199" s="4"/>
      <c r="ZM199" s="4"/>
      <c r="ZN199" s="4"/>
      <c r="ZO199" s="4"/>
      <c r="ZP199" s="4"/>
      <c r="ZQ199" s="4"/>
      <c r="ZR199" s="4"/>
      <c r="ZS199" s="4"/>
      <c r="ZT199" s="4"/>
      <c r="ZU199" s="4"/>
      <c r="ZV199" s="4"/>
      <c r="ZW199" s="4"/>
      <c r="ZX199" s="4"/>
      <c r="ZY199" s="4"/>
      <c r="ZZ199" s="4"/>
      <c r="AAA199" s="4"/>
      <c r="AAB199" s="4"/>
      <c r="AAC199" s="4"/>
      <c r="AAD199" s="4"/>
      <c r="AAE199" s="4"/>
      <c r="AAF199" s="4"/>
      <c r="AAG199" s="4"/>
      <c r="AAH199" s="4"/>
      <c r="AAI199" s="4"/>
      <c r="AAJ199" s="4"/>
      <c r="AAK199" s="4"/>
      <c r="AAL199" s="4"/>
      <c r="AAM199" s="4"/>
      <c r="AAN199" s="4"/>
      <c r="AAO199" s="4"/>
      <c r="AAP199" s="4"/>
      <c r="AAQ199" s="4"/>
      <c r="AAR199" s="4"/>
      <c r="AAS199" s="4"/>
      <c r="AAT199" s="4"/>
      <c r="AAU199" s="4"/>
      <c r="AAV199" s="4"/>
      <c r="AAW199" s="4"/>
      <c r="AAX199" s="4"/>
      <c r="AAY199" s="4"/>
      <c r="AAZ199" s="4"/>
      <c r="ABA199" s="4"/>
      <c r="ABB199" s="4"/>
      <c r="ABC199" s="4"/>
      <c r="ABD199" s="4"/>
      <c r="ABE199" s="4"/>
      <c r="ABF199" s="4"/>
      <c r="ABG199" s="4"/>
      <c r="ABH199" s="4"/>
      <c r="ABI199" s="4"/>
      <c r="ABJ199" s="4"/>
      <c r="ABK199" s="4"/>
      <c r="ABL199" s="4"/>
      <c r="ABM199" s="4"/>
      <c r="ABN199" s="4"/>
      <c r="ABO199" s="4"/>
      <c r="ABP199" s="4"/>
      <c r="ABQ199" s="4"/>
      <c r="ABR199" s="4"/>
      <c r="ABS199" s="4"/>
      <c r="ABT199" s="4"/>
      <c r="ABU199" s="4"/>
      <c r="ABV199" s="4"/>
      <c r="ABW199" s="4"/>
      <c r="ABX199" s="4"/>
      <c r="ABY199" s="4"/>
      <c r="ABZ199" s="4"/>
      <c r="ACA199" s="4"/>
      <c r="ACB199" s="4"/>
      <c r="ACC199" s="4"/>
      <c r="ACD199" s="4"/>
      <c r="ACE199" s="4"/>
      <c r="ACF199" s="4"/>
      <c r="ACG199" s="4"/>
      <c r="ACH199" s="4"/>
      <c r="ACI199" s="4"/>
      <c r="ACJ199" s="4"/>
      <c r="ACK199" s="4"/>
      <c r="ACL199" s="4"/>
      <c r="ACM199" s="4"/>
      <c r="ACN199" s="4"/>
      <c r="ACO199" s="4"/>
      <c r="ACP199" s="4"/>
      <c r="ACQ199" s="4"/>
      <c r="ACR199" s="4"/>
      <c r="ACS199" s="4"/>
      <c r="ACT199" s="4"/>
      <c r="ACU199" s="4"/>
      <c r="ACV199" s="4"/>
      <c r="ACW199" s="4"/>
      <c r="ACX199" s="4"/>
      <c r="ACY199" s="4"/>
      <c r="ACZ199" s="4"/>
      <c r="ADA199" s="4"/>
      <c r="ADB199" s="4"/>
      <c r="ADC199" s="4"/>
      <c r="ADD199" s="4"/>
      <c r="ADE199" s="4"/>
      <c r="ADF199" s="4"/>
      <c r="ADG199" s="4"/>
      <c r="ADH199" s="4"/>
      <c r="ADI199" s="4"/>
      <c r="ADJ199" s="4"/>
      <c r="ADK199" s="4"/>
      <c r="ADL199" s="4"/>
      <c r="ADM199" s="4"/>
      <c r="ADN199" s="4"/>
      <c r="ADO199" s="4"/>
      <c r="ADP199" s="4"/>
      <c r="ADQ199" s="4"/>
      <c r="ADR199" s="4"/>
      <c r="ADS199" s="4"/>
      <c r="ADT199" s="4"/>
      <c r="ADU199" s="4"/>
      <c r="ADV199" s="4"/>
      <c r="ADW199" s="4"/>
      <c r="ADX199" s="4"/>
      <c r="ADY199" s="4"/>
      <c r="ADZ199" s="4"/>
      <c r="AEA199" s="4"/>
      <c r="AEB199" s="4"/>
      <c r="AEC199" s="4"/>
      <c r="AED199" s="4"/>
      <c r="AEE199" s="4"/>
      <c r="AEF199" s="4"/>
      <c r="AEG199" s="4"/>
      <c r="AEH199" s="4"/>
      <c r="AEI199" s="4"/>
      <c r="AEJ199" s="4"/>
      <c r="AEK199" s="4"/>
      <c r="AEL199" s="4"/>
      <c r="AEM199" s="4"/>
      <c r="AEN199" s="4"/>
      <c r="AEO199" s="4"/>
      <c r="AEP199" s="4"/>
      <c r="AEQ199" s="4"/>
      <c r="AER199" s="4"/>
      <c r="AES199" s="4"/>
      <c r="AET199" s="4"/>
      <c r="AEU199" s="4"/>
      <c r="AEV199" s="4"/>
      <c r="AEW199" s="4"/>
      <c r="AEX199" s="4"/>
      <c r="AEY199" s="4"/>
      <c r="AEZ199" s="4"/>
      <c r="AFA199" s="4"/>
      <c r="AFB199" s="4"/>
      <c r="AFC199" s="4"/>
      <c r="AFD199" s="4"/>
      <c r="AFE199" s="4"/>
      <c r="AFF199" s="4"/>
      <c r="AFG199" s="4"/>
      <c r="AFH199" s="4"/>
      <c r="AFI199" s="4"/>
      <c r="AFJ199" s="4"/>
      <c r="AFK199" s="4"/>
      <c r="AFL199" s="4"/>
      <c r="AFM199" s="4"/>
      <c r="AFN199" s="4"/>
      <c r="AFO199" s="4"/>
      <c r="AFP199" s="4"/>
      <c r="AFQ199" s="4"/>
      <c r="AFR199" s="4"/>
      <c r="AFS199" s="4"/>
      <c r="AFT199" s="4"/>
      <c r="AFU199" s="4"/>
      <c r="AFV199" s="4"/>
      <c r="AFW199" s="4"/>
      <c r="AFX199" s="4"/>
      <c r="AFY199" s="4"/>
      <c r="AFZ199" s="4"/>
      <c r="AGA199" s="4"/>
      <c r="AGB199" s="4"/>
      <c r="AGC199" s="4"/>
      <c r="AGD199" s="4"/>
      <c r="AGE199" s="4"/>
      <c r="AGF199" s="4"/>
      <c r="AGG199" s="4"/>
      <c r="AGH199" s="4"/>
      <c r="AGI199" s="4"/>
      <c r="AGJ199" s="4"/>
      <c r="AGK199" s="4"/>
      <c r="AGL199" s="4"/>
      <c r="AGM199" s="4"/>
      <c r="AGN199" s="4"/>
      <c r="AGO199" s="4"/>
      <c r="AGP199" s="4"/>
      <c r="AGQ199" s="4"/>
      <c r="AGR199" s="4"/>
      <c r="AGS199" s="4"/>
      <c r="AGT199" s="4"/>
      <c r="AGU199" s="4"/>
      <c r="AGV199" s="4"/>
      <c r="AGW199" s="4"/>
      <c r="AGX199" s="4"/>
      <c r="AGY199" s="4"/>
      <c r="AGZ199" s="4"/>
      <c r="AHA199" s="4"/>
      <c r="AHB199" s="4"/>
      <c r="AHC199" s="4"/>
      <c r="AHD199" s="4"/>
      <c r="AHE199" s="4"/>
      <c r="AHF199" s="4"/>
      <c r="AHG199" s="4"/>
      <c r="AHH199" s="4"/>
      <c r="AHI199" s="4"/>
      <c r="AHJ199" s="4"/>
      <c r="AHK199" s="4"/>
      <c r="AHL199" s="4"/>
      <c r="AHM199" s="4"/>
      <c r="AHN199" s="4"/>
      <c r="AHO199" s="4"/>
      <c r="AHP199" s="4"/>
      <c r="AHQ199" s="4"/>
      <c r="AHR199" s="4"/>
      <c r="AHS199" s="4"/>
      <c r="AHT199" s="4"/>
      <c r="AHU199" s="4"/>
      <c r="AHV199" s="4"/>
      <c r="AHW199" s="4"/>
      <c r="AHX199" s="4"/>
      <c r="AHY199" s="4"/>
      <c r="AHZ199" s="4"/>
      <c r="AIA199" s="4"/>
      <c r="AIB199" s="4"/>
      <c r="AIC199" s="4"/>
      <c r="AID199" s="4"/>
      <c r="AIE199" s="4"/>
      <c r="AIF199" s="4"/>
      <c r="AIG199" s="4"/>
      <c r="AIH199" s="4"/>
      <c r="AII199" s="4"/>
      <c r="AIJ199" s="4"/>
      <c r="AIK199" s="4"/>
      <c r="AIL199" s="4"/>
      <c r="AIM199" s="4"/>
      <c r="AIN199" s="4"/>
      <c r="AIO199" s="4"/>
      <c r="AIP199" s="4"/>
      <c r="AIQ199" s="4"/>
      <c r="AIR199" s="4"/>
      <c r="AIS199" s="4"/>
      <c r="AIT199" s="4"/>
      <c r="AIU199" s="4"/>
      <c r="AIV199" s="4"/>
      <c r="AIW199" s="4"/>
      <c r="AIX199" s="4"/>
      <c r="AIY199" s="4"/>
      <c r="AIZ199" s="4"/>
      <c r="AJA199" s="4"/>
      <c r="AJB199" s="4"/>
      <c r="AJC199" s="4"/>
      <c r="AJD199" s="4"/>
      <c r="AJE199" s="4"/>
      <c r="AJF199" s="4"/>
      <c r="AJG199" s="4"/>
      <c r="AJH199" s="4"/>
      <c r="AJI199" s="4"/>
      <c r="AJJ199" s="4"/>
      <c r="AJK199" s="4"/>
      <c r="AJL199" s="4"/>
      <c r="AJM199" s="4"/>
      <c r="AJN199" s="4"/>
      <c r="AJO199" s="4"/>
      <c r="AJP199" s="4"/>
      <c r="AJQ199" s="4"/>
      <c r="AJR199" s="4"/>
      <c r="AJS199" s="4"/>
      <c r="AJT199" s="4"/>
      <c r="AJU199" s="4"/>
      <c r="AJV199" s="4"/>
      <c r="AJW199" s="4"/>
      <c r="AJX199" s="4"/>
      <c r="AJY199" s="4"/>
      <c r="AJZ199" s="4"/>
      <c r="AKA199" s="4"/>
      <c r="AKB199" s="4"/>
      <c r="AKC199" s="4"/>
      <c r="AKD199" s="4"/>
      <c r="AKE199" s="4"/>
      <c r="AKF199" s="4"/>
      <c r="AKG199" s="4"/>
      <c r="AKH199" s="4"/>
      <c r="AKI199" s="4"/>
      <c r="AKJ199" s="4"/>
      <c r="AKK199" s="4"/>
      <c r="AKL199" s="4"/>
      <c r="AKM199" s="4"/>
      <c r="AKN199" s="4"/>
      <c r="AKO199" s="4"/>
      <c r="AKP199" s="4"/>
      <c r="AKQ199" s="4"/>
      <c r="AKR199" s="4"/>
      <c r="AKS199" s="4"/>
      <c r="AKT199" s="4"/>
      <c r="AKU199" s="4"/>
      <c r="AKV199" s="4"/>
      <c r="AKW199" s="4"/>
      <c r="AKX199" s="4"/>
      <c r="AKY199" s="4"/>
      <c r="AKZ199" s="4"/>
      <c r="ALA199" s="4"/>
      <c r="ALB199" s="4"/>
      <c r="ALC199" s="4"/>
      <c r="ALD199" s="4"/>
      <c r="ALE199" s="4"/>
      <c r="ALF199" s="4"/>
      <c r="ALG199" s="4"/>
      <c r="ALH199" s="4"/>
      <c r="ALI199" s="4"/>
      <c r="ALJ199" s="4"/>
      <c r="ALK199" s="4"/>
      <c r="ALL199" s="4"/>
      <c r="ALM199" s="4"/>
      <c r="ALN199" s="4"/>
      <c r="ALO199" s="4"/>
      <c r="ALP199" s="4"/>
      <c r="ALQ199" s="4"/>
      <c r="ALR199" s="4"/>
      <c r="ALS199" s="4"/>
      <c r="ALT199" s="4"/>
      <c r="ALU199" s="4"/>
      <c r="ALV199" s="4"/>
      <c r="ALW199" s="4"/>
      <c r="ALX199" s="4"/>
      <c r="ALY199" s="4"/>
      <c r="ALZ199" s="4"/>
      <c r="AMA199" s="4"/>
      <c r="AMB199" s="4"/>
      <c r="AMC199" s="4"/>
      <c r="AMD199" s="4"/>
      <c r="AME199" s="4"/>
      <c r="AMF199" s="4"/>
      <c r="AMG199" s="4"/>
      <c r="AMH199" s="4"/>
      <c r="AMI199" s="4"/>
      <c r="AMJ199" s="4"/>
      <c r="AMK199" s="4"/>
      <c r="AML199" s="4"/>
      <c r="AMM199" s="4"/>
      <c r="AMN199" s="4"/>
      <c r="AMO199" s="4"/>
      <c r="AMP199" s="4"/>
      <c r="AMQ199" s="4"/>
      <c r="AMR199" s="4"/>
      <c r="AMS199" s="4"/>
      <c r="AMT199" s="4"/>
      <c r="AMU199" s="4"/>
      <c r="AMV199" s="4"/>
      <c r="AMW199" s="4"/>
      <c r="AMX199" s="4"/>
      <c r="AMY199" s="4"/>
      <c r="AMZ199" s="4"/>
      <c r="ANA199" s="4"/>
      <c r="ANB199" s="4"/>
      <c r="ANC199" s="4"/>
      <c r="AND199" s="4"/>
      <c r="ANE199" s="4"/>
      <c r="ANF199" s="4"/>
      <c r="ANG199" s="4"/>
      <c r="ANH199" s="4"/>
      <c r="ANI199" s="4"/>
      <c r="ANJ199" s="4"/>
      <c r="ANK199" s="4"/>
      <c r="ANL199" s="4"/>
      <c r="ANM199" s="4"/>
      <c r="ANN199" s="4"/>
      <c r="ANO199" s="4"/>
      <c r="ANP199" s="4"/>
      <c r="ANQ199" s="4"/>
      <c r="ANR199" s="4"/>
      <c r="ANS199" s="4"/>
      <c r="ANT199" s="4"/>
      <c r="ANU199" s="4"/>
      <c r="ANV199" s="4"/>
      <c r="ANW199" s="4"/>
      <c r="ANX199" s="4"/>
      <c r="ANY199" s="4"/>
      <c r="ANZ199" s="4"/>
      <c r="AOA199" s="4"/>
      <c r="AOB199" s="4"/>
      <c r="AOC199" s="4"/>
      <c r="AOD199" s="4"/>
      <c r="AOE199" s="4"/>
      <c r="AOF199" s="4"/>
      <c r="AOG199" s="4"/>
      <c r="AOH199" s="4"/>
      <c r="AOI199" s="4"/>
      <c r="AOJ199" s="4"/>
      <c r="AOK199" s="4"/>
      <c r="AOL199" s="4"/>
      <c r="AOM199" s="4"/>
      <c r="AON199" s="4"/>
      <c r="AOO199" s="4"/>
      <c r="AOP199" s="4"/>
      <c r="AOQ199" s="4"/>
      <c r="AOR199" s="4"/>
      <c r="AOS199" s="4"/>
      <c r="AOT199" s="4"/>
      <c r="AOU199" s="4"/>
      <c r="AOV199" s="4"/>
      <c r="AOW199" s="4"/>
      <c r="AOX199" s="4"/>
      <c r="AOY199" s="4"/>
      <c r="AOZ199" s="4"/>
      <c r="APA199" s="4"/>
      <c r="APB199" s="4"/>
      <c r="APC199" s="4"/>
      <c r="APD199" s="4"/>
      <c r="APE199" s="4"/>
      <c r="APF199" s="4"/>
      <c r="APG199" s="4"/>
      <c r="APH199" s="4"/>
      <c r="API199" s="4"/>
      <c r="APJ199" s="4"/>
      <c r="APK199" s="4"/>
      <c r="APL199" s="4"/>
      <c r="APM199" s="4"/>
      <c r="APN199" s="4"/>
      <c r="APO199" s="4"/>
      <c r="APP199" s="4"/>
      <c r="APQ199" s="4"/>
      <c r="APR199" s="4"/>
      <c r="APS199" s="4"/>
      <c r="APT199" s="4"/>
      <c r="APU199" s="4"/>
      <c r="APV199" s="4"/>
      <c r="APW199" s="4"/>
      <c r="APX199" s="4"/>
      <c r="APY199" s="4"/>
      <c r="APZ199" s="4"/>
      <c r="AQA199" s="4"/>
      <c r="AQB199" s="4"/>
      <c r="AQC199" s="4"/>
      <c r="AQD199" s="4"/>
      <c r="AQE199" s="4"/>
      <c r="AQF199" s="4"/>
      <c r="AQG199" s="4"/>
      <c r="AQH199" s="4"/>
      <c r="AQI199" s="4"/>
      <c r="AQJ199" s="4"/>
      <c r="AQK199" s="4"/>
      <c r="AQL199" s="4"/>
      <c r="AQM199" s="4"/>
      <c r="AQN199" s="4"/>
      <c r="AQO199" s="4"/>
      <c r="AQP199" s="4"/>
      <c r="AQQ199" s="4"/>
      <c r="AQR199" s="4"/>
      <c r="AQS199" s="4"/>
      <c r="AQT199" s="4"/>
      <c r="AQU199" s="4"/>
      <c r="AQV199" s="4"/>
      <c r="AQW199" s="4"/>
      <c r="AQX199" s="4"/>
      <c r="AQY199" s="4"/>
      <c r="AQZ199" s="4"/>
      <c r="ARA199" s="4"/>
      <c r="ARB199" s="4"/>
      <c r="ARC199" s="4"/>
      <c r="ARD199" s="4"/>
      <c r="ARE199" s="4"/>
      <c r="ARF199" s="4"/>
      <c r="ARG199" s="4"/>
      <c r="ARH199" s="4"/>
      <c r="ARI199" s="4"/>
      <c r="ARJ199" s="4"/>
      <c r="ARK199" s="4"/>
      <c r="ARL199" s="4"/>
      <c r="ARM199" s="4"/>
      <c r="ARN199" s="4"/>
      <c r="ARO199" s="4"/>
      <c r="ARP199" s="4"/>
      <c r="ARQ199" s="4"/>
      <c r="ARR199" s="4"/>
      <c r="ARS199" s="4"/>
      <c r="ART199" s="4"/>
      <c r="ARU199" s="4"/>
      <c r="ARV199" s="4"/>
      <c r="ARW199" s="4"/>
      <c r="ARX199" s="4"/>
      <c r="ARY199" s="4"/>
      <c r="ARZ199" s="4"/>
      <c r="ASA199" s="4"/>
      <c r="ASB199" s="4"/>
      <c r="ASC199" s="4"/>
      <c r="ASD199" s="4"/>
      <c r="ASE199" s="4"/>
      <c r="ASF199" s="4"/>
      <c r="ASG199" s="4"/>
      <c r="ASH199" s="4"/>
      <c r="ASI199" s="4"/>
      <c r="ASJ199" s="4"/>
      <c r="ASK199" s="4"/>
      <c r="ASL199" s="4"/>
      <c r="ASM199" s="4"/>
      <c r="ASN199" s="4"/>
      <c r="ASO199" s="4"/>
      <c r="ASP199" s="4"/>
      <c r="ASQ199" s="4"/>
      <c r="ASR199" s="4"/>
      <c r="ASS199" s="4"/>
      <c r="AST199" s="4"/>
      <c r="ASU199" s="4"/>
      <c r="ASV199" s="4"/>
      <c r="ASW199" s="4"/>
      <c r="ASX199" s="4"/>
      <c r="ASY199" s="4"/>
      <c r="ASZ199" s="4"/>
      <c r="ATA199" s="4"/>
      <c r="ATB199" s="4"/>
      <c r="ATC199" s="4"/>
      <c r="ATD199" s="4"/>
      <c r="ATE199" s="4"/>
      <c r="ATF199" s="4"/>
      <c r="ATG199" s="4"/>
      <c r="ATH199" s="4"/>
      <c r="ATI199" s="4"/>
      <c r="ATJ199" s="4"/>
      <c r="ATK199" s="4"/>
      <c r="ATL199" s="4"/>
      <c r="ATM199" s="4"/>
      <c r="ATN199" s="4"/>
      <c r="ATO199" s="4"/>
      <c r="ATP199" s="4"/>
      <c r="ATQ199" s="4"/>
      <c r="ATR199" s="4"/>
      <c r="ATS199" s="4"/>
      <c r="ATT199" s="4"/>
      <c r="ATU199" s="4"/>
      <c r="ATV199" s="4"/>
      <c r="ATW199" s="4"/>
      <c r="ATX199" s="4"/>
      <c r="ATY199" s="4"/>
      <c r="ATZ199" s="4"/>
      <c r="AUA199" s="4"/>
      <c r="AUB199" s="4"/>
      <c r="AUC199" s="4"/>
      <c r="AUD199" s="4"/>
      <c r="AUE199" s="4"/>
      <c r="AUF199" s="4"/>
      <c r="AUG199" s="4"/>
      <c r="AUH199" s="4"/>
      <c r="AUI199" s="4"/>
      <c r="AUJ199" s="4"/>
      <c r="AUK199" s="4"/>
      <c r="AUL199" s="4"/>
      <c r="AUM199" s="4"/>
      <c r="AUN199" s="4"/>
      <c r="AUO199" s="4"/>
      <c r="AUP199" s="4"/>
      <c r="AUQ199" s="4"/>
      <c r="AUR199" s="4"/>
      <c r="AUS199" s="4"/>
      <c r="AUT199" s="4"/>
      <c r="AUU199" s="4"/>
      <c r="AUV199" s="4"/>
      <c r="AUW199" s="4"/>
      <c r="AUX199" s="4"/>
      <c r="AUY199" s="4"/>
      <c r="AUZ199" s="4"/>
      <c r="AVA199" s="4"/>
      <c r="AVB199" s="4"/>
      <c r="AVC199" s="4"/>
      <c r="AVD199" s="4"/>
      <c r="AVE199" s="4"/>
      <c r="AVF199" s="4"/>
      <c r="AVG199" s="4"/>
      <c r="AVH199" s="4"/>
      <c r="AVI199" s="4"/>
      <c r="AVJ199" s="4"/>
      <c r="AVK199" s="4"/>
      <c r="AVL199" s="4"/>
      <c r="AVM199" s="4"/>
      <c r="AVN199" s="4"/>
      <c r="AVO199" s="4"/>
      <c r="AVP199" s="4"/>
      <c r="AVQ199" s="4"/>
      <c r="AVR199" s="4"/>
      <c r="AVS199" s="4"/>
      <c r="AVT199" s="4"/>
      <c r="AVU199" s="4"/>
      <c r="AVV199" s="4"/>
      <c r="AVW199" s="4"/>
      <c r="AVX199" s="4"/>
      <c r="AVY199" s="4"/>
      <c r="AVZ199" s="4"/>
      <c r="AWA199" s="4"/>
      <c r="AWB199" s="4"/>
      <c r="AWC199" s="4"/>
      <c r="AWD199" s="4"/>
      <c r="AWE199" s="4"/>
      <c r="AWF199" s="4"/>
      <c r="AWG199" s="4"/>
      <c r="AWH199" s="4"/>
      <c r="AWI199" s="4"/>
      <c r="AWJ199" s="4"/>
      <c r="AWK199" s="4"/>
      <c r="AWL199" s="4"/>
      <c r="AWM199" s="4"/>
      <c r="AWN199" s="4"/>
      <c r="AWO199" s="4"/>
      <c r="AWP199" s="4"/>
      <c r="AWQ199" s="4"/>
      <c r="AWR199" s="4"/>
      <c r="AWS199" s="4"/>
      <c r="AWT199" s="4"/>
      <c r="AWU199" s="4"/>
      <c r="AWV199" s="4"/>
      <c r="AWW199" s="4"/>
      <c r="AWX199" s="4"/>
      <c r="AWY199" s="4"/>
      <c r="AWZ199" s="4"/>
      <c r="AXA199" s="4"/>
      <c r="AXB199" s="4"/>
      <c r="AXC199" s="4"/>
      <c r="AXD199" s="4"/>
      <c r="AXE199" s="4"/>
      <c r="AXF199" s="4"/>
      <c r="AXG199" s="4"/>
      <c r="AXH199" s="4"/>
      <c r="AXI199" s="4"/>
      <c r="AXJ199" s="4"/>
      <c r="AXK199" s="4"/>
      <c r="AXL199" s="4"/>
      <c r="AXM199" s="4"/>
      <c r="AXN199" s="4"/>
      <c r="AXO199" s="4"/>
      <c r="AXP199" s="4"/>
      <c r="AXQ199" s="4"/>
      <c r="AXR199" s="4"/>
      <c r="AXS199" s="4"/>
      <c r="AXT199" s="4"/>
      <c r="AXU199" s="4"/>
      <c r="AXV199" s="4"/>
      <c r="AXW199" s="4"/>
      <c r="AXX199" s="4"/>
      <c r="AXY199" s="4"/>
      <c r="AXZ199" s="4"/>
      <c r="AYA199" s="4"/>
      <c r="AYB199" s="4"/>
      <c r="AYC199" s="4"/>
      <c r="AYD199" s="4"/>
      <c r="AYE199" s="4"/>
      <c r="AYF199" s="4"/>
      <c r="AYG199" s="4"/>
      <c r="AYH199" s="4"/>
      <c r="AYI199" s="4"/>
      <c r="AYJ199" s="4"/>
      <c r="AYK199" s="4"/>
      <c r="AYL199" s="4"/>
      <c r="AYM199" s="4"/>
      <c r="AYN199" s="4"/>
      <c r="AYO199" s="4"/>
      <c r="AYP199" s="4"/>
      <c r="AYQ199" s="4"/>
      <c r="AYR199" s="4"/>
      <c r="AYS199" s="4"/>
      <c r="AYT199" s="4"/>
      <c r="AYU199" s="4"/>
      <c r="AYV199" s="4"/>
      <c r="AYW199" s="4"/>
      <c r="AYX199" s="4"/>
      <c r="AYY199" s="4"/>
      <c r="AYZ199" s="4"/>
      <c r="AZA199" s="4"/>
      <c r="AZB199" s="4"/>
      <c r="AZC199" s="4"/>
      <c r="AZD199" s="4"/>
      <c r="AZE199" s="4"/>
      <c r="AZF199" s="4"/>
      <c r="AZG199" s="4"/>
      <c r="AZH199" s="4"/>
      <c r="AZI199" s="4"/>
      <c r="AZJ199" s="4"/>
      <c r="AZK199" s="4"/>
      <c r="AZL199" s="4"/>
      <c r="AZM199" s="4"/>
      <c r="AZN199" s="4"/>
      <c r="AZO199" s="4"/>
      <c r="AZP199" s="4"/>
      <c r="AZQ199" s="4"/>
      <c r="AZR199" s="4"/>
      <c r="AZS199" s="4"/>
      <c r="AZT199" s="4"/>
      <c r="AZU199" s="4"/>
      <c r="AZV199" s="4"/>
      <c r="AZW199" s="4"/>
      <c r="AZX199" s="4"/>
      <c r="AZY199" s="4"/>
      <c r="AZZ199" s="4"/>
      <c r="BAA199" s="4"/>
      <c r="BAB199" s="4"/>
      <c r="BAC199" s="4"/>
      <c r="BAD199" s="4"/>
      <c r="BAE199" s="4"/>
      <c r="BAF199" s="4"/>
      <c r="BAG199" s="4"/>
      <c r="BAH199" s="4"/>
      <c r="BAI199" s="4"/>
      <c r="BAJ199" s="4"/>
      <c r="BAK199" s="4"/>
      <c r="BAL199" s="4"/>
      <c r="BAM199" s="4"/>
      <c r="BAN199" s="4"/>
      <c r="BAO199" s="4"/>
      <c r="BAP199" s="4"/>
      <c r="BAQ199" s="4"/>
      <c r="BAR199" s="4"/>
      <c r="BAS199" s="4"/>
      <c r="BAT199" s="4"/>
      <c r="BAU199" s="4"/>
      <c r="BAV199" s="4"/>
      <c r="BAW199" s="4"/>
      <c r="BAX199" s="4"/>
      <c r="BAY199" s="4"/>
      <c r="BAZ199" s="4"/>
      <c r="BBA199" s="4"/>
      <c r="BBB199" s="4"/>
      <c r="BBC199" s="4"/>
      <c r="BBD199" s="4"/>
      <c r="BBE199" s="4"/>
      <c r="BBF199" s="4"/>
      <c r="BBG199" s="4"/>
      <c r="BBH199" s="4"/>
      <c r="BBI199" s="4"/>
      <c r="BBJ199" s="4"/>
      <c r="BBK199" s="4"/>
      <c r="BBL199" s="4"/>
      <c r="BBM199" s="4"/>
      <c r="BBN199" s="4"/>
      <c r="BBO199" s="4"/>
      <c r="BBP199" s="4"/>
      <c r="BBQ199" s="4"/>
      <c r="BBR199" s="4"/>
      <c r="BBS199" s="4"/>
      <c r="BBT199" s="4"/>
      <c r="BBU199" s="4"/>
      <c r="BBV199" s="4"/>
      <c r="BBW199" s="4"/>
      <c r="BBX199" s="4"/>
      <c r="BBY199" s="4"/>
      <c r="BBZ199" s="4"/>
      <c r="BCA199" s="4"/>
      <c r="BCB199" s="4"/>
      <c r="BCC199" s="4"/>
      <c r="BCD199" s="4"/>
      <c r="BCE199" s="4"/>
      <c r="BCF199" s="4"/>
      <c r="BCG199" s="4"/>
      <c r="BCH199" s="4"/>
      <c r="BCI199" s="4"/>
      <c r="BCJ199" s="4"/>
      <c r="BCK199" s="4"/>
      <c r="BCL199" s="4"/>
      <c r="BCM199" s="4"/>
      <c r="BCN199" s="4"/>
      <c r="BCO199" s="4"/>
      <c r="BCP199" s="4"/>
      <c r="BCQ199" s="4"/>
      <c r="BCR199" s="4"/>
      <c r="BCS199" s="4"/>
      <c r="BCT199" s="4"/>
      <c r="BCU199" s="4"/>
      <c r="BCV199" s="4"/>
      <c r="BCW199" s="4"/>
      <c r="BCX199" s="4"/>
      <c r="BCY199" s="4"/>
      <c r="BCZ199" s="4"/>
      <c r="BDA199" s="4"/>
      <c r="BDB199" s="4"/>
      <c r="BDC199" s="4"/>
      <c r="BDD199" s="4"/>
      <c r="BDE199" s="4"/>
      <c r="BDF199" s="4"/>
      <c r="BDG199" s="4"/>
      <c r="BDH199" s="4"/>
      <c r="BDI199" s="4"/>
      <c r="BDJ199" s="4"/>
      <c r="BDK199" s="4"/>
      <c r="BDL199" s="4"/>
      <c r="BDM199" s="4"/>
      <c r="BDN199" s="4"/>
      <c r="BDO199" s="4"/>
      <c r="BDP199" s="4"/>
      <c r="BDQ199" s="4"/>
      <c r="BDR199" s="4"/>
      <c r="BDS199" s="4"/>
      <c r="BDT199" s="4"/>
      <c r="BDU199" s="4"/>
      <c r="BDV199" s="4"/>
      <c r="BDW199" s="4"/>
      <c r="BDX199" s="4"/>
      <c r="BDY199" s="4"/>
      <c r="BDZ199" s="4"/>
      <c r="BEA199" s="4"/>
      <c r="BEB199" s="4"/>
      <c r="BEC199" s="4"/>
      <c r="BED199" s="4"/>
      <c r="BEE199" s="4"/>
      <c r="BEF199" s="4"/>
      <c r="BEG199" s="4"/>
      <c r="BEH199" s="4"/>
      <c r="BEI199" s="4"/>
      <c r="BEJ199" s="4"/>
      <c r="BEK199" s="4"/>
      <c r="BEL199" s="4"/>
      <c r="BEM199" s="4"/>
      <c r="BEN199" s="4"/>
      <c r="BEO199" s="4"/>
      <c r="BEP199" s="4"/>
      <c r="BEQ199" s="4"/>
      <c r="BER199" s="4"/>
      <c r="BES199" s="4"/>
      <c r="BET199" s="4"/>
      <c r="BEU199" s="4"/>
      <c r="BEV199" s="4"/>
      <c r="BEW199" s="4"/>
      <c r="BEX199" s="4"/>
      <c r="BEY199" s="4"/>
      <c r="BEZ199" s="4"/>
      <c r="BFA199" s="4"/>
      <c r="BFB199" s="4"/>
      <c r="BFC199" s="4"/>
      <c r="BFD199" s="4"/>
      <c r="BFE199" s="4"/>
      <c r="BFF199" s="4"/>
      <c r="BFG199" s="4"/>
      <c r="BFH199" s="4"/>
      <c r="BFI199" s="4"/>
      <c r="BFJ199" s="4"/>
      <c r="BFK199" s="4"/>
      <c r="BFL199" s="4"/>
      <c r="BFM199" s="4"/>
      <c r="BFN199" s="4"/>
      <c r="BFO199" s="4"/>
      <c r="BFP199" s="4"/>
      <c r="BFQ199" s="4"/>
      <c r="BFR199" s="4"/>
      <c r="BFS199" s="4"/>
      <c r="BFT199" s="4"/>
      <c r="BFU199" s="4"/>
      <c r="BFV199" s="4"/>
      <c r="BFW199" s="4"/>
      <c r="BFX199" s="4"/>
      <c r="BFY199" s="4"/>
      <c r="BFZ199" s="4"/>
      <c r="BGA199" s="4"/>
      <c r="BGB199" s="4"/>
      <c r="BGC199" s="4"/>
      <c r="BGD199" s="4"/>
      <c r="BGE199" s="4"/>
      <c r="BGF199" s="4"/>
      <c r="BGG199" s="4"/>
      <c r="BGH199" s="4"/>
      <c r="BGI199" s="4"/>
      <c r="BGJ199" s="4"/>
      <c r="BGK199" s="4"/>
      <c r="BGL199" s="4"/>
      <c r="BGM199" s="4"/>
      <c r="BGN199" s="4"/>
      <c r="BGO199" s="4"/>
      <c r="BGP199" s="4"/>
      <c r="BGQ199" s="4"/>
      <c r="BGR199" s="4"/>
      <c r="BGS199" s="4"/>
      <c r="BGT199" s="4"/>
      <c r="BGU199" s="4"/>
      <c r="BGV199" s="4"/>
      <c r="BGW199" s="4"/>
      <c r="BGX199" s="4"/>
      <c r="BGY199" s="4"/>
      <c r="BGZ199" s="4"/>
      <c r="BHA199" s="4"/>
      <c r="BHB199" s="4"/>
      <c r="BHC199" s="4"/>
      <c r="BHD199" s="4"/>
      <c r="BHE199" s="4"/>
      <c r="BHF199" s="4"/>
      <c r="BHG199" s="4"/>
      <c r="BHH199" s="4"/>
      <c r="BHI199" s="4"/>
      <c r="BHJ199" s="4"/>
      <c r="BHK199" s="4"/>
      <c r="BHL199" s="4"/>
      <c r="BHM199" s="4"/>
      <c r="BHN199" s="4"/>
      <c r="BHO199" s="4"/>
      <c r="BHP199" s="4"/>
      <c r="BHQ199" s="4"/>
      <c r="BHR199" s="4"/>
      <c r="BHS199" s="4"/>
      <c r="BHT199" s="4"/>
      <c r="BHU199" s="4"/>
      <c r="BHV199" s="4"/>
      <c r="BHW199" s="4"/>
      <c r="BHX199" s="4"/>
      <c r="BHY199" s="4"/>
      <c r="BHZ199" s="4"/>
      <c r="BIA199" s="4"/>
      <c r="BIB199" s="4"/>
      <c r="BIC199" s="4"/>
      <c r="BID199" s="4"/>
      <c r="BIE199" s="4"/>
      <c r="BIF199" s="4"/>
      <c r="BIG199" s="4"/>
      <c r="BIH199" s="4"/>
      <c r="BII199" s="4"/>
      <c r="BIJ199" s="4"/>
      <c r="BIK199" s="4"/>
      <c r="BIL199" s="4"/>
      <c r="BIM199" s="4"/>
      <c r="BIN199" s="4"/>
      <c r="BIO199" s="4"/>
      <c r="BIP199" s="4"/>
      <c r="BIQ199" s="4"/>
      <c r="BIR199" s="4"/>
      <c r="BIS199" s="4"/>
      <c r="BIT199" s="4"/>
      <c r="BIU199" s="4"/>
      <c r="BIV199" s="4"/>
      <c r="BIW199" s="4"/>
      <c r="BIX199" s="4"/>
      <c r="BIY199" s="4"/>
      <c r="BIZ199" s="4"/>
      <c r="BJA199" s="4"/>
      <c r="BJB199" s="4"/>
      <c r="BJC199" s="4"/>
      <c r="BJD199" s="4"/>
      <c r="BJE199" s="4"/>
      <c r="BJF199" s="4"/>
      <c r="BJG199" s="4"/>
      <c r="BJH199" s="4"/>
      <c r="BJI199" s="4"/>
      <c r="BJJ199" s="4"/>
      <c r="BJK199" s="4"/>
      <c r="BJL199" s="4"/>
      <c r="BJM199" s="4"/>
      <c r="BJN199" s="4"/>
      <c r="BJO199" s="4"/>
      <c r="BJP199" s="4"/>
      <c r="BJQ199" s="4"/>
      <c r="BJR199" s="4"/>
      <c r="BJS199" s="4"/>
      <c r="BJT199" s="4"/>
      <c r="BJU199" s="4"/>
      <c r="BJV199" s="4"/>
      <c r="BJW199" s="4"/>
      <c r="BJX199" s="4"/>
      <c r="BJY199" s="4"/>
      <c r="BJZ199" s="4"/>
      <c r="BKA199" s="4"/>
      <c r="BKB199" s="4"/>
      <c r="BKC199" s="4"/>
      <c r="BKD199" s="4"/>
      <c r="BKE199" s="4"/>
      <c r="BKF199" s="4"/>
      <c r="BKG199" s="4"/>
      <c r="BKH199" s="4"/>
      <c r="BKI199" s="4"/>
      <c r="BKJ199" s="4"/>
      <c r="BKK199" s="4"/>
      <c r="BKL199" s="4"/>
      <c r="BKM199" s="4"/>
      <c r="BKN199" s="4"/>
      <c r="BKO199" s="4"/>
      <c r="BKP199" s="4"/>
      <c r="BKQ199" s="4"/>
      <c r="BKR199" s="4"/>
      <c r="BKS199" s="4"/>
      <c r="BKT199" s="4"/>
      <c r="BKU199" s="4"/>
      <c r="BKV199" s="4"/>
      <c r="BKW199" s="4"/>
      <c r="BKX199" s="4"/>
      <c r="BKY199" s="4"/>
      <c r="BKZ199" s="4"/>
      <c r="BLA199" s="4"/>
      <c r="BLB199" s="4"/>
      <c r="BLC199" s="4"/>
      <c r="BLD199" s="4"/>
      <c r="BLE199" s="4"/>
      <c r="BLF199" s="4"/>
      <c r="BLG199" s="4"/>
      <c r="BLH199" s="4"/>
      <c r="BLI199" s="4"/>
      <c r="BLJ199" s="4"/>
      <c r="BLK199" s="4"/>
      <c r="BLL199" s="4"/>
      <c r="BLM199" s="4"/>
      <c r="BLN199" s="4"/>
      <c r="BLO199" s="4"/>
      <c r="BLP199" s="4"/>
      <c r="BLQ199" s="4"/>
      <c r="BLR199" s="4"/>
      <c r="BLS199" s="4"/>
      <c r="BLT199" s="4"/>
      <c r="BLU199" s="4"/>
      <c r="BLV199" s="4"/>
      <c r="BLW199" s="4"/>
      <c r="BLX199" s="4"/>
      <c r="BLY199" s="4"/>
      <c r="BLZ199" s="4"/>
      <c r="BMA199" s="4"/>
      <c r="BMB199" s="4"/>
      <c r="BMC199" s="4"/>
      <c r="BMD199" s="4"/>
      <c r="BME199" s="4"/>
      <c r="BMF199" s="4"/>
      <c r="BMG199" s="4"/>
      <c r="BMH199" s="4"/>
      <c r="BMI199" s="4"/>
      <c r="BMJ199" s="4"/>
      <c r="BMK199" s="4"/>
      <c r="BML199" s="4"/>
      <c r="BMM199" s="4"/>
      <c r="BMN199" s="4"/>
      <c r="BMO199" s="4"/>
      <c r="BMP199" s="4"/>
      <c r="BMQ199" s="4"/>
      <c r="BMR199" s="4"/>
      <c r="BMS199" s="4"/>
      <c r="BMT199" s="4"/>
      <c r="BMU199" s="4"/>
      <c r="BMV199" s="4"/>
      <c r="BMW199" s="4"/>
      <c r="BMX199" s="4"/>
      <c r="BMY199" s="4"/>
      <c r="BMZ199" s="4"/>
      <c r="BNA199" s="4"/>
      <c r="BNB199" s="4"/>
      <c r="BNC199" s="4"/>
      <c r="BND199" s="4"/>
      <c r="BNE199" s="4"/>
      <c r="BNF199" s="4"/>
      <c r="BNG199" s="4"/>
      <c r="BNH199" s="4"/>
      <c r="BNI199" s="4"/>
      <c r="BNJ199" s="4"/>
      <c r="BNK199" s="4"/>
      <c r="BNL199" s="4"/>
      <c r="BNM199" s="4"/>
      <c r="BNN199" s="4"/>
      <c r="BNO199" s="4"/>
      <c r="BNP199" s="4"/>
      <c r="BNQ199" s="4"/>
      <c r="BNR199" s="4"/>
      <c r="BNS199" s="4"/>
      <c r="BNT199" s="4"/>
      <c r="BNU199" s="4"/>
      <c r="BNV199" s="4"/>
      <c r="BNW199" s="4"/>
      <c r="BNX199" s="4"/>
      <c r="BNY199" s="4"/>
      <c r="BNZ199" s="4"/>
      <c r="BOA199" s="4"/>
      <c r="BOB199" s="4"/>
      <c r="BOC199" s="4"/>
      <c r="BOD199" s="4"/>
      <c r="BOE199" s="4"/>
      <c r="BOF199" s="4"/>
      <c r="BOG199" s="4"/>
      <c r="BOH199" s="4"/>
      <c r="BOI199" s="4"/>
      <c r="BOJ199" s="4"/>
      <c r="BOK199" s="4"/>
      <c r="BOL199" s="4"/>
      <c r="BOM199" s="4"/>
      <c r="BON199" s="4"/>
      <c r="BOO199" s="4"/>
      <c r="BOP199" s="4"/>
      <c r="BOQ199" s="4"/>
      <c r="BOR199" s="4"/>
      <c r="BOS199" s="4"/>
      <c r="BOT199" s="4"/>
      <c r="BOU199" s="4"/>
      <c r="BOV199" s="4"/>
      <c r="BOW199" s="4"/>
      <c r="BOX199" s="4"/>
      <c r="BOY199" s="4"/>
      <c r="BOZ199" s="4"/>
      <c r="BPA199" s="4"/>
      <c r="BPB199" s="4"/>
      <c r="BPC199" s="4"/>
      <c r="BPD199" s="4"/>
      <c r="BPE199" s="4"/>
      <c r="BPF199" s="4"/>
      <c r="BPG199" s="4"/>
      <c r="BPH199" s="4"/>
      <c r="BPI199" s="4"/>
      <c r="BPJ199" s="4"/>
      <c r="BPK199" s="4"/>
      <c r="BPL199" s="4"/>
      <c r="BPM199" s="4"/>
      <c r="BPN199" s="4"/>
      <c r="BPO199" s="4"/>
      <c r="BPP199" s="4"/>
      <c r="BPQ199" s="4"/>
      <c r="BPR199" s="4"/>
      <c r="BPS199" s="4"/>
      <c r="BPT199" s="4"/>
      <c r="BPU199" s="4"/>
      <c r="BPV199" s="4"/>
      <c r="BPW199" s="4"/>
      <c r="BPX199" s="4"/>
      <c r="BPY199" s="4"/>
      <c r="BPZ199" s="4"/>
      <c r="BQA199" s="4"/>
      <c r="BQB199" s="4"/>
      <c r="BQC199" s="4"/>
      <c r="BQD199" s="4"/>
      <c r="BQE199" s="4"/>
      <c r="BQF199" s="4"/>
      <c r="BQG199" s="4"/>
      <c r="BQH199" s="4"/>
      <c r="BQI199" s="4"/>
      <c r="BQJ199" s="4"/>
      <c r="BQK199" s="4"/>
      <c r="BQL199" s="4"/>
      <c r="BQM199" s="4"/>
      <c r="BQN199" s="4"/>
      <c r="BQO199" s="4"/>
      <c r="BQP199" s="4"/>
      <c r="BQQ199" s="4"/>
      <c r="BQR199" s="4"/>
      <c r="BQS199" s="4"/>
      <c r="BQT199" s="4"/>
      <c r="BQU199" s="4"/>
      <c r="BQV199" s="4"/>
      <c r="BQW199" s="4"/>
      <c r="BQX199" s="4"/>
      <c r="BQY199" s="4"/>
      <c r="BQZ199" s="4"/>
      <c r="BRA199" s="4"/>
      <c r="BRB199" s="4"/>
      <c r="BRC199" s="4"/>
      <c r="BRD199" s="4"/>
      <c r="BRE199" s="4"/>
      <c r="BRF199" s="4"/>
      <c r="BRG199" s="4"/>
      <c r="BRH199" s="4"/>
      <c r="BRI199" s="4"/>
      <c r="BRJ199" s="4"/>
      <c r="BRK199" s="4"/>
      <c r="BRL199" s="4"/>
      <c r="BRM199" s="4"/>
      <c r="BRN199" s="4"/>
      <c r="BRO199" s="4"/>
      <c r="BRP199" s="4"/>
      <c r="BRQ199" s="4"/>
      <c r="BRR199" s="4"/>
      <c r="BRS199" s="4"/>
      <c r="BRT199" s="4"/>
      <c r="BRU199" s="4"/>
      <c r="BRV199" s="4"/>
      <c r="BRW199" s="4"/>
      <c r="BRX199" s="4"/>
      <c r="BRY199" s="4"/>
      <c r="BRZ199" s="4"/>
      <c r="BSA199" s="4"/>
      <c r="BSB199" s="4"/>
      <c r="BSC199" s="4"/>
      <c r="BSD199" s="4"/>
      <c r="BSE199" s="4"/>
      <c r="BSF199" s="4"/>
      <c r="BSG199" s="4"/>
      <c r="BSH199" s="4"/>
      <c r="BSI199" s="4"/>
      <c r="BSJ199" s="4"/>
      <c r="BSK199" s="4"/>
      <c r="BSL199" s="4"/>
      <c r="BSM199" s="4"/>
      <c r="BSN199" s="4"/>
      <c r="BSO199" s="4"/>
      <c r="BSP199" s="4"/>
      <c r="BSQ199" s="4"/>
      <c r="BSR199" s="4"/>
      <c r="BSS199" s="4"/>
      <c r="BST199" s="4"/>
      <c r="BSU199" s="4"/>
      <c r="BSV199" s="4"/>
      <c r="BSW199" s="4"/>
      <c r="BSX199" s="4"/>
      <c r="BSY199" s="4"/>
      <c r="BSZ199" s="4"/>
      <c r="BTA199" s="4"/>
      <c r="BTB199" s="4"/>
      <c r="BTC199" s="4"/>
      <c r="BTD199" s="4"/>
      <c r="BTE199" s="4"/>
      <c r="BTF199" s="4"/>
      <c r="BTG199" s="4"/>
      <c r="BTH199" s="4"/>
      <c r="BTI199" s="4"/>
      <c r="BTJ199" s="4"/>
      <c r="BTK199" s="4"/>
      <c r="BTL199" s="4"/>
      <c r="BTM199" s="4"/>
      <c r="BTN199" s="4"/>
      <c r="BTO199" s="4"/>
      <c r="BTP199" s="4"/>
      <c r="BTQ199" s="4"/>
      <c r="BTR199" s="4"/>
      <c r="BTS199" s="4"/>
      <c r="BTT199" s="4"/>
      <c r="BTU199" s="4"/>
      <c r="BTV199" s="4"/>
      <c r="BTW199" s="4"/>
      <c r="BTX199" s="4"/>
      <c r="BTY199" s="4"/>
      <c r="BTZ199" s="4"/>
      <c r="BUA199" s="4"/>
      <c r="BUB199" s="4"/>
      <c r="BUC199" s="4"/>
      <c r="BUD199" s="4"/>
      <c r="BUE199" s="4"/>
      <c r="BUF199" s="4"/>
      <c r="BUG199" s="4"/>
      <c r="BUH199" s="4"/>
      <c r="BUI199" s="4"/>
      <c r="BUJ199" s="4"/>
      <c r="BUK199" s="4"/>
      <c r="BUL199" s="4"/>
      <c r="BUM199" s="4"/>
      <c r="BUN199" s="4"/>
      <c r="BUO199" s="4"/>
      <c r="BUP199" s="4"/>
      <c r="BUQ199" s="4"/>
      <c r="BUR199" s="4"/>
      <c r="BUS199" s="4"/>
      <c r="BUT199" s="4"/>
      <c r="BUU199" s="4"/>
      <c r="BUV199" s="4"/>
      <c r="BUW199" s="4"/>
      <c r="BUX199" s="4"/>
      <c r="BUY199" s="4"/>
      <c r="BUZ199" s="4"/>
      <c r="BVA199" s="4"/>
      <c r="BVB199" s="4"/>
      <c r="BVC199" s="4"/>
      <c r="BVD199" s="4"/>
      <c r="BVE199" s="4"/>
      <c r="BVF199" s="4"/>
      <c r="BVG199" s="4"/>
      <c r="BVH199" s="4"/>
      <c r="BVI199" s="4"/>
      <c r="BVJ199" s="4"/>
      <c r="BVK199" s="4"/>
      <c r="BVL199" s="4"/>
      <c r="BVM199" s="4"/>
      <c r="BVN199" s="4"/>
      <c r="BVO199" s="4"/>
      <c r="BVP199" s="4"/>
      <c r="BVQ199" s="4"/>
      <c r="BVR199" s="4"/>
      <c r="BVS199" s="4"/>
      <c r="BVT199" s="4"/>
      <c r="BVU199" s="4"/>
      <c r="BVV199" s="4"/>
      <c r="BVW199" s="4"/>
      <c r="BVX199" s="4"/>
      <c r="BVY199" s="4"/>
      <c r="BVZ199" s="4"/>
      <c r="BWA199" s="4"/>
      <c r="BWB199" s="4"/>
      <c r="BWC199" s="4"/>
      <c r="BWD199" s="4"/>
      <c r="BWE199" s="4"/>
      <c r="BWF199" s="4"/>
      <c r="BWG199" s="4"/>
      <c r="BWH199" s="4"/>
      <c r="BWI199" s="4"/>
      <c r="BWJ199" s="4"/>
      <c r="BWK199" s="4"/>
      <c r="BWL199" s="4"/>
      <c r="BWM199" s="4"/>
      <c r="BWN199" s="4"/>
      <c r="BWO199" s="4"/>
      <c r="BWP199" s="4"/>
      <c r="BWQ199" s="4"/>
      <c r="BWR199" s="4"/>
      <c r="BWS199" s="4"/>
      <c r="BWT199" s="4"/>
      <c r="BWU199" s="4"/>
      <c r="BWV199" s="4"/>
      <c r="BWW199" s="4"/>
      <c r="BWX199" s="4"/>
      <c r="BWY199" s="4"/>
      <c r="BWZ199" s="4"/>
      <c r="BXA199" s="4"/>
      <c r="BXB199" s="4"/>
      <c r="BXC199" s="4"/>
      <c r="BXD199" s="4"/>
      <c r="BXE199" s="4"/>
      <c r="BXF199" s="4"/>
      <c r="BXG199" s="4"/>
      <c r="BXH199" s="4"/>
      <c r="BXI199" s="4"/>
      <c r="BXJ199" s="4"/>
      <c r="BXK199" s="4"/>
      <c r="BXL199" s="4"/>
      <c r="BXM199" s="4"/>
      <c r="BXN199" s="4"/>
      <c r="BXO199" s="4"/>
      <c r="BXP199" s="4"/>
      <c r="BXQ199" s="4"/>
      <c r="BXR199" s="4"/>
      <c r="BXS199" s="4"/>
      <c r="BXT199" s="4"/>
      <c r="BXU199" s="4"/>
      <c r="BXV199" s="4"/>
      <c r="BXW199" s="4"/>
      <c r="BXX199" s="4"/>
      <c r="BXY199" s="4"/>
      <c r="BXZ199" s="4"/>
      <c r="BYA199" s="4"/>
      <c r="BYB199" s="4"/>
      <c r="BYC199" s="4"/>
      <c r="BYD199" s="4"/>
      <c r="BYE199" s="4"/>
      <c r="BYF199" s="4"/>
      <c r="BYG199" s="4"/>
      <c r="BYH199" s="4"/>
      <c r="BYI199" s="4"/>
      <c r="BYJ199" s="4"/>
      <c r="BYK199" s="4"/>
      <c r="BYL199" s="4"/>
      <c r="BYM199" s="4"/>
      <c r="BYN199" s="4"/>
      <c r="BYO199" s="4"/>
      <c r="BYP199" s="4"/>
      <c r="BYQ199" s="4"/>
      <c r="BYR199" s="4"/>
      <c r="BYS199" s="4"/>
      <c r="BYT199" s="4"/>
      <c r="BYU199" s="4"/>
      <c r="BYV199" s="4"/>
      <c r="BYW199" s="4"/>
      <c r="BYX199" s="4"/>
      <c r="BYY199" s="4"/>
      <c r="BYZ199" s="4"/>
      <c r="BZA199" s="4"/>
      <c r="BZB199" s="4"/>
      <c r="BZC199" s="4"/>
      <c r="BZD199" s="4"/>
      <c r="BZE199" s="4"/>
      <c r="BZF199" s="4"/>
      <c r="BZG199" s="4"/>
      <c r="BZH199" s="4"/>
      <c r="BZI199" s="4"/>
      <c r="BZJ199" s="4"/>
      <c r="BZK199" s="4"/>
      <c r="BZL199" s="4"/>
      <c r="BZM199" s="4"/>
      <c r="BZN199" s="4"/>
      <c r="BZO199" s="4"/>
      <c r="BZP199" s="4"/>
      <c r="BZQ199" s="4"/>
      <c r="BZR199" s="4"/>
      <c r="BZS199" s="4"/>
      <c r="BZT199" s="4"/>
      <c r="BZU199" s="4"/>
      <c r="BZV199" s="4"/>
      <c r="BZW199" s="4"/>
      <c r="BZX199" s="4"/>
      <c r="BZY199" s="4"/>
      <c r="BZZ199" s="4"/>
      <c r="CAA199" s="4"/>
      <c r="CAB199" s="4"/>
      <c r="CAC199" s="4"/>
      <c r="CAD199" s="4"/>
      <c r="CAE199" s="4"/>
      <c r="CAF199" s="4"/>
      <c r="CAG199" s="4"/>
      <c r="CAH199" s="4"/>
      <c r="CAI199" s="4"/>
      <c r="CAJ199" s="4"/>
      <c r="CAK199" s="4"/>
      <c r="CAL199" s="4"/>
      <c r="CAM199" s="4"/>
      <c r="CAN199" s="4"/>
      <c r="CAO199" s="4"/>
      <c r="CAP199" s="4"/>
      <c r="CAQ199" s="4"/>
      <c r="CAR199" s="4"/>
      <c r="CAS199" s="4"/>
      <c r="CAT199" s="4"/>
      <c r="CAU199" s="4"/>
      <c r="CAV199" s="4"/>
      <c r="CAW199" s="4"/>
      <c r="CAX199" s="4"/>
      <c r="CAY199" s="4"/>
      <c r="CAZ199" s="4"/>
      <c r="CBA199" s="4"/>
      <c r="CBB199" s="4"/>
      <c r="CBC199" s="4"/>
      <c r="CBD199" s="4"/>
      <c r="CBE199" s="4"/>
      <c r="CBF199" s="4"/>
      <c r="CBG199" s="4"/>
      <c r="CBH199" s="4"/>
      <c r="CBI199" s="4"/>
      <c r="CBJ199" s="4"/>
      <c r="CBK199" s="4"/>
      <c r="CBL199" s="4"/>
      <c r="CBM199" s="4"/>
      <c r="CBN199" s="4"/>
      <c r="CBO199" s="4"/>
      <c r="CBP199" s="4"/>
      <c r="CBQ199" s="4"/>
      <c r="CBR199" s="4"/>
      <c r="CBS199" s="4"/>
      <c r="CBT199" s="4"/>
      <c r="CBU199" s="4"/>
      <c r="CBV199" s="4"/>
      <c r="CBW199" s="4"/>
      <c r="CBX199" s="4"/>
      <c r="CBY199" s="4"/>
      <c r="CBZ199" s="4"/>
      <c r="CCA199" s="4"/>
      <c r="CCB199" s="4"/>
      <c r="CCC199" s="4"/>
      <c r="CCD199" s="4"/>
      <c r="CCE199" s="4"/>
      <c r="CCF199" s="4"/>
      <c r="CCG199" s="4"/>
      <c r="CCH199" s="4"/>
      <c r="CCI199" s="4"/>
      <c r="CCJ199" s="4"/>
      <c r="CCK199" s="4"/>
      <c r="CCL199" s="4"/>
      <c r="CCM199" s="4"/>
      <c r="CCN199" s="4"/>
      <c r="CCO199" s="4"/>
      <c r="CCP199" s="4"/>
      <c r="CCQ199" s="4"/>
      <c r="CCR199" s="4"/>
      <c r="CCS199" s="4"/>
      <c r="CCT199" s="4"/>
      <c r="CCU199" s="4"/>
      <c r="CCV199" s="4"/>
      <c r="CCW199" s="4"/>
      <c r="CCX199" s="4"/>
      <c r="CCY199" s="4"/>
      <c r="CCZ199" s="4"/>
      <c r="CDA199" s="4"/>
      <c r="CDB199" s="4"/>
      <c r="CDC199" s="4"/>
      <c r="CDD199" s="4"/>
      <c r="CDE199" s="4"/>
      <c r="CDF199" s="4"/>
      <c r="CDG199" s="4"/>
      <c r="CDH199" s="4"/>
      <c r="CDI199" s="4"/>
      <c r="CDJ199" s="4"/>
      <c r="CDK199" s="4"/>
      <c r="CDL199" s="4"/>
      <c r="CDM199" s="4"/>
      <c r="CDN199" s="4"/>
      <c r="CDO199" s="4"/>
      <c r="CDP199" s="4"/>
      <c r="CDQ199" s="4"/>
      <c r="CDR199" s="4"/>
      <c r="CDS199" s="4"/>
      <c r="CDT199" s="4"/>
      <c r="CDU199" s="4"/>
      <c r="CDV199" s="4"/>
      <c r="CDW199" s="4"/>
      <c r="CDX199" s="4"/>
      <c r="CDY199" s="4"/>
      <c r="CDZ199" s="4"/>
      <c r="CEA199" s="4"/>
      <c r="CEB199" s="4"/>
      <c r="CEC199" s="4"/>
      <c r="CED199" s="4"/>
      <c r="CEE199" s="4"/>
      <c r="CEF199" s="4"/>
      <c r="CEG199" s="4"/>
      <c r="CEH199" s="4"/>
      <c r="CEI199" s="4"/>
      <c r="CEJ199" s="4"/>
      <c r="CEK199" s="4"/>
      <c r="CEL199" s="4"/>
      <c r="CEM199" s="4"/>
      <c r="CEN199" s="4"/>
      <c r="CEO199" s="4"/>
      <c r="CEP199" s="4"/>
      <c r="CEQ199" s="4"/>
      <c r="CER199" s="4"/>
      <c r="CES199" s="4"/>
      <c r="CET199" s="4"/>
      <c r="CEU199" s="4"/>
      <c r="CEV199" s="4"/>
      <c r="CEW199" s="4"/>
      <c r="CEX199" s="4"/>
      <c r="CEY199" s="4"/>
      <c r="CEZ199" s="4"/>
      <c r="CFA199" s="4"/>
      <c r="CFB199" s="4"/>
      <c r="CFC199" s="4"/>
      <c r="CFD199" s="4"/>
      <c r="CFE199" s="4"/>
      <c r="CFF199" s="4"/>
      <c r="CFG199" s="4"/>
      <c r="CFH199" s="4"/>
      <c r="CFI199" s="4"/>
      <c r="CFJ199" s="4"/>
      <c r="CFK199" s="4"/>
      <c r="CFL199" s="4"/>
      <c r="CFM199" s="4"/>
      <c r="CFN199" s="4"/>
      <c r="CFO199" s="4"/>
      <c r="CFP199" s="4"/>
      <c r="CFQ199" s="4"/>
      <c r="CFR199" s="4"/>
      <c r="CFS199" s="4"/>
      <c r="CFT199" s="4"/>
      <c r="CFU199" s="4"/>
      <c r="CFV199" s="4"/>
      <c r="CFW199" s="4"/>
      <c r="CFX199" s="4"/>
      <c r="CFY199" s="4"/>
      <c r="CFZ199" s="4"/>
      <c r="CGA199" s="4"/>
      <c r="CGB199" s="4"/>
      <c r="CGC199" s="4"/>
      <c r="CGD199" s="4"/>
      <c r="CGE199" s="4"/>
      <c r="CGF199" s="4"/>
      <c r="CGG199" s="4"/>
      <c r="CGH199" s="4"/>
      <c r="CGI199" s="4"/>
      <c r="CGJ199" s="4"/>
      <c r="CGK199" s="4"/>
      <c r="CGL199" s="4"/>
      <c r="CGM199" s="4"/>
      <c r="CGN199" s="4"/>
      <c r="CGO199" s="4"/>
      <c r="CGP199" s="4"/>
      <c r="CGQ199" s="4"/>
      <c r="CGR199" s="4"/>
      <c r="CGS199" s="4"/>
      <c r="CGT199" s="4"/>
      <c r="CGU199" s="4"/>
      <c r="CGV199" s="4"/>
      <c r="CGW199" s="4"/>
      <c r="CGX199" s="4"/>
      <c r="CGY199" s="4"/>
      <c r="CGZ199" s="4"/>
      <c r="CHA199" s="4"/>
      <c r="CHB199" s="4"/>
      <c r="CHC199" s="4"/>
      <c r="CHD199" s="4"/>
      <c r="CHE199" s="4"/>
      <c r="CHF199" s="4"/>
      <c r="CHG199" s="4"/>
      <c r="CHH199" s="4"/>
      <c r="CHI199" s="4"/>
      <c r="CHJ199" s="4"/>
      <c r="CHK199" s="4"/>
      <c r="CHL199" s="4"/>
      <c r="CHM199" s="4"/>
      <c r="CHN199" s="4"/>
      <c r="CHO199" s="4"/>
      <c r="CHP199" s="4"/>
      <c r="CHQ199" s="4"/>
      <c r="CHR199" s="4"/>
      <c r="CHS199" s="4"/>
      <c r="CHT199" s="4"/>
      <c r="CHU199" s="4"/>
      <c r="CHV199" s="4"/>
      <c r="CHW199" s="4"/>
      <c r="CHX199" s="4"/>
      <c r="CHY199" s="4"/>
      <c r="CHZ199" s="4"/>
      <c r="CIA199" s="4"/>
      <c r="CIB199" s="4"/>
      <c r="CIC199" s="4"/>
      <c r="CID199" s="4"/>
      <c r="CIE199" s="4"/>
      <c r="CIF199" s="4"/>
      <c r="CIG199" s="4"/>
      <c r="CIH199" s="4"/>
      <c r="CII199" s="4"/>
      <c r="CIJ199" s="4"/>
      <c r="CIK199" s="4"/>
      <c r="CIL199" s="4"/>
      <c r="CIM199" s="4"/>
      <c r="CIN199" s="4"/>
      <c r="CIO199" s="4"/>
      <c r="CIP199" s="4"/>
      <c r="CIQ199" s="4"/>
      <c r="CIR199" s="4"/>
      <c r="CIS199" s="4"/>
      <c r="CIT199" s="4"/>
      <c r="CIU199" s="4"/>
      <c r="CIV199" s="4"/>
      <c r="CIW199" s="4"/>
      <c r="CIX199" s="4"/>
      <c r="CIY199" s="4"/>
      <c r="CIZ199" s="4"/>
      <c r="CJA199" s="4"/>
      <c r="CJB199" s="4"/>
      <c r="CJC199" s="4"/>
      <c r="CJD199" s="4"/>
      <c r="CJE199" s="4"/>
      <c r="CJF199" s="4"/>
      <c r="CJG199" s="4"/>
      <c r="CJH199" s="4"/>
      <c r="CJI199" s="4"/>
      <c r="CJJ199" s="4"/>
      <c r="CJK199" s="4"/>
      <c r="CJL199" s="4"/>
      <c r="CJM199" s="4"/>
      <c r="CJN199" s="4"/>
      <c r="CJO199" s="4"/>
      <c r="CJP199" s="4"/>
      <c r="CJQ199" s="4"/>
      <c r="CJR199" s="4"/>
      <c r="CJS199" s="4"/>
      <c r="CJT199" s="4"/>
      <c r="CJU199" s="4"/>
      <c r="CJV199" s="4"/>
      <c r="CJW199" s="4"/>
      <c r="CJX199" s="4"/>
      <c r="CJY199" s="4"/>
      <c r="CJZ199" s="4"/>
      <c r="CKA199" s="4"/>
      <c r="CKB199" s="4"/>
      <c r="CKC199" s="4"/>
      <c r="CKD199" s="4"/>
      <c r="CKE199" s="4"/>
      <c r="CKF199" s="4"/>
      <c r="CKG199" s="4"/>
      <c r="CKH199" s="4"/>
      <c r="CKI199" s="4"/>
      <c r="CKJ199" s="4"/>
      <c r="CKK199" s="4"/>
      <c r="CKL199" s="4"/>
      <c r="CKM199" s="4"/>
      <c r="CKN199" s="4"/>
      <c r="CKO199" s="4"/>
      <c r="CKP199" s="4"/>
      <c r="CKQ199" s="4"/>
      <c r="CKR199" s="4"/>
      <c r="CKS199" s="4"/>
      <c r="CKT199" s="4"/>
      <c r="CKU199" s="4"/>
      <c r="CKV199" s="4"/>
      <c r="CKW199" s="4"/>
      <c r="CKX199" s="4"/>
      <c r="CKY199" s="4"/>
      <c r="CKZ199" s="4"/>
      <c r="CLA199" s="4"/>
      <c r="CLB199" s="4"/>
      <c r="CLC199" s="4"/>
      <c r="CLD199" s="4"/>
      <c r="CLE199" s="4"/>
      <c r="CLF199" s="4"/>
      <c r="CLG199" s="4"/>
      <c r="CLH199" s="4"/>
      <c r="CLI199" s="4"/>
      <c r="CLJ199" s="4"/>
      <c r="CLK199" s="4"/>
      <c r="CLL199" s="4"/>
      <c r="CLM199" s="4"/>
      <c r="CLN199" s="4"/>
      <c r="CLO199" s="4"/>
      <c r="CLP199" s="4"/>
      <c r="CLQ199" s="4"/>
      <c r="CLR199" s="4"/>
      <c r="CLS199" s="4"/>
      <c r="CLT199" s="4"/>
      <c r="CLU199" s="4"/>
      <c r="CLV199" s="4"/>
      <c r="CLW199" s="4"/>
      <c r="CLX199" s="4"/>
      <c r="CLY199" s="4"/>
      <c r="CLZ199" s="4"/>
      <c r="CMA199" s="4"/>
      <c r="CMB199" s="4"/>
      <c r="CMC199" s="4"/>
      <c r="CMD199" s="4"/>
      <c r="CME199" s="4"/>
      <c r="CMF199" s="4"/>
      <c r="CMG199" s="4"/>
      <c r="CMH199" s="4"/>
      <c r="CMI199" s="4"/>
      <c r="CMJ199" s="4"/>
      <c r="CMK199" s="4"/>
      <c r="CML199" s="4"/>
      <c r="CMM199" s="4"/>
      <c r="CMN199" s="4"/>
      <c r="CMO199" s="4"/>
      <c r="CMP199" s="4"/>
      <c r="CMQ199" s="4"/>
      <c r="CMR199" s="4"/>
      <c r="CMS199" s="4"/>
      <c r="CMT199" s="4"/>
      <c r="CMU199" s="4"/>
      <c r="CMV199" s="4"/>
      <c r="CMW199" s="4"/>
      <c r="CMX199" s="4"/>
      <c r="CMY199" s="4"/>
      <c r="CMZ199" s="4"/>
      <c r="CNA199" s="4"/>
      <c r="CNB199" s="4"/>
      <c r="CNC199" s="4"/>
      <c r="CND199" s="4"/>
      <c r="CNE199" s="4"/>
      <c r="CNF199" s="4"/>
      <c r="CNG199" s="4"/>
      <c r="CNH199" s="4"/>
      <c r="CNI199" s="4"/>
      <c r="CNJ199" s="4"/>
      <c r="CNK199" s="4"/>
      <c r="CNL199" s="4"/>
      <c r="CNM199" s="4"/>
      <c r="CNN199" s="4"/>
      <c r="CNO199" s="4"/>
      <c r="CNP199" s="4"/>
      <c r="CNQ199" s="4"/>
      <c r="CNR199" s="4"/>
      <c r="CNS199" s="4"/>
      <c r="CNT199" s="4"/>
      <c r="CNU199" s="4"/>
      <c r="CNV199" s="4"/>
      <c r="CNW199" s="4"/>
      <c r="CNX199" s="4"/>
      <c r="CNY199" s="4"/>
      <c r="CNZ199" s="4"/>
      <c r="COA199" s="4"/>
      <c r="COB199" s="4"/>
      <c r="COC199" s="4"/>
      <c r="COD199" s="4"/>
      <c r="COE199" s="4"/>
      <c r="COF199" s="4"/>
      <c r="COG199" s="4"/>
      <c r="COH199" s="4"/>
      <c r="COI199" s="4"/>
      <c r="COJ199" s="4"/>
      <c r="COK199" s="4"/>
      <c r="COL199" s="4"/>
      <c r="COM199" s="4"/>
      <c r="CON199" s="4"/>
      <c r="COO199" s="4"/>
      <c r="COP199" s="4"/>
      <c r="COQ199" s="4"/>
      <c r="COR199" s="4"/>
      <c r="COS199" s="4"/>
      <c r="COT199" s="4"/>
      <c r="COU199" s="4"/>
      <c r="COV199" s="4"/>
      <c r="COW199" s="4"/>
      <c r="COX199" s="4"/>
      <c r="COY199" s="4"/>
      <c r="COZ199" s="4"/>
      <c r="CPA199" s="4"/>
      <c r="CPB199" s="4"/>
      <c r="CPC199" s="4"/>
      <c r="CPD199" s="4"/>
      <c r="CPE199" s="4"/>
      <c r="CPF199" s="4"/>
      <c r="CPG199" s="4"/>
      <c r="CPH199" s="4"/>
      <c r="CPI199" s="4"/>
      <c r="CPJ199" s="4"/>
      <c r="CPK199" s="4"/>
      <c r="CPL199" s="4"/>
      <c r="CPM199" s="4"/>
      <c r="CPN199" s="4"/>
      <c r="CPO199" s="4"/>
      <c r="CPP199" s="4"/>
      <c r="CPQ199" s="4"/>
      <c r="CPR199" s="4"/>
      <c r="CPS199" s="4"/>
      <c r="CPT199" s="4"/>
      <c r="CPU199" s="4"/>
      <c r="CPV199" s="4"/>
      <c r="CPW199" s="4"/>
      <c r="CPX199" s="4"/>
      <c r="CPY199" s="4"/>
      <c r="CPZ199" s="4"/>
      <c r="CQA199" s="4"/>
      <c r="CQB199" s="4"/>
      <c r="CQC199" s="4"/>
      <c r="CQD199" s="4"/>
      <c r="CQE199" s="4"/>
      <c r="CQF199" s="4"/>
      <c r="CQG199" s="4"/>
      <c r="CQH199" s="4"/>
      <c r="CQI199" s="4"/>
      <c r="CQJ199" s="4"/>
      <c r="CQK199" s="4"/>
      <c r="CQL199" s="4"/>
      <c r="CQM199" s="4"/>
      <c r="CQN199" s="4"/>
      <c r="CQO199" s="4"/>
      <c r="CQP199" s="4"/>
      <c r="CQQ199" s="4"/>
      <c r="CQR199" s="4"/>
      <c r="CQS199" s="4"/>
      <c r="CQT199" s="4"/>
      <c r="CQU199" s="4"/>
      <c r="CQV199" s="4"/>
      <c r="CQW199" s="4"/>
      <c r="CQX199" s="4"/>
      <c r="CQY199" s="4"/>
      <c r="CQZ199" s="4"/>
      <c r="CRA199" s="4"/>
      <c r="CRB199" s="4"/>
      <c r="CRC199" s="4"/>
      <c r="CRD199" s="4"/>
      <c r="CRE199" s="4"/>
      <c r="CRF199" s="4"/>
      <c r="CRG199" s="4"/>
      <c r="CRH199" s="4"/>
      <c r="CRI199" s="4"/>
      <c r="CRJ199" s="4"/>
      <c r="CRK199" s="4"/>
      <c r="CRL199" s="4"/>
      <c r="CRM199" s="4"/>
      <c r="CRN199" s="4"/>
      <c r="CRO199" s="4"/>
      <c r="CRP199" s="4"/>
      <c r="CRQ199" s="4"/>
      <c r="CRR199" s="4"/>
      <c r="CRS199" s="4"/>
      <c r="CRT199" s="4"/>
      <c r="CRU199" s="4"/>
      <c r="CRV199" s="4"/>
      <c r="CRW199" s="4"/>
      <c r="CRX199" s="4"/>
      <c r="CRY199" s="4"/>
      <c r="CRZ199" s="4"/>
      <c r="CSA199" s="4"/>
      <c r="CSB199" s="4"/>
      <c r="CSC199" s="4"/>
      <c r="CSD199" s="4"/>
      <c r="CSE199" s="4"/>
      <c r="CSF199" s="4"/>
      <c r="CSG199" s="4"/>
      <c r="CSH199" s="4"/>
      <c r="CSI199" s="4"/>
      <c r="CSJ199" s="4"/>
      <c r="CSK199" s="4"/>
      <c r="CSL199" s="4"/>
      <c r="CSM199" s="4"/>
      <c r="CSN199" s="4"/>
      <c r="CSO199" s="4"/>
      <c r="CSP199" s="4"/>
      <c r="CSQ199" s="4"/>
      <c r="CSR199" s="4"/>
      <c r="CSS199" s="4"/>
      <c r="CST199" s="4"/>
      <c r="CSU199" s="4"/>
      <c r="CSV199" s="4"/>
      <c r="CSW199" s="4"/>
      <c r="CSX199" s="4"/>
      <c r="CSY199" s="4"/>
      <c r="CSZ199" s="4"/>
      <c r="CTA199" s="4"/>
      <c r="CTB199" s="4"/>
      <c r="CTC199" s="4"/>
      <c r="CTD199" s="4"/>
      <c r="CTE199" s="4"/>
      <c r="CTF199" s="4"/>
      <c r="CTG199" s="4"/>
      <c r="CTH199" s="4"/>
      <c r="CTI199" s="4"/>
      <c r="CTJ199" s="4"/>
      <c r="CTK199" s="4"/>
      <c r="CTL199" s="4"/>
      <c r="CTM199" s="4"/>
      <c r="CTN199" s="4"/>
      <c r="CTO199" s="4"/>
      <c r="CTP199" s="4"/>
      <c r="CTQ199" s="4"/>
      <c r="CTR199" s="4"/>
      <c r="CTS199" s="4"/>
      <c r="CTT199" s="4"/>
      <c r="CTU199" s="4"/>
      <c r="CTV199" s="4"/>
      <c r="CTW199" s="4"/>
      <c r="CTX199" s="4"/>
      <c r="CTY199" s="4"/>
      <c r="CTZ199" s="4"/>
      <c r="CUA199" s="4"/>
      <c r="CUB199" s="4"/>
      <c r="CUC199" s="4"/>
      <c r="CUD199" s="4"/>
      <c r="CUE199" s="4"/>
      <c r="CUF199" s="4"/>
      <c r="CUG199" s="4"/>
      <c r="CUH199" s="4"/>
      <c r="CUI199" s="4"/>
      <c r="CUJ199" s="4"/>
      <c r="CUK199" s="4"/>
      <c r="CUL199" s="4"/>
      <c r="CUM199" s="4"/>
      <c r="CUN199" s="4"/>
      <c r="CUO199" s="4"/>
      <c r="CUP199" s="4"/>
      <c r="CUQ199" s="4"/>
      <c r="CUR199" s="4"/>
      <c r="CUS199" s="4"/>
      <c r="CUT199" s="4"/>
      <c r="CUU199" s="4"/>
      <c r="CUV199" s="4"/>
      <c r="CUW199" s="4"/>
      <c r="CUX199" s="4"/>
      <c r="CUY199" s="4"/>
      <c r="CUZ199" s="4"/>
      <c r="CVA199" s="4"/>
      <c r="CVB199" s="4"/>
      <c r="CVC199" s="4"/>
      <c r="CVD199" s="4"/>
      <c r="CVE199" s="4"/>
      <c r="CVF199" s="4"/>
      <c r="CVG199" s="4"/>
      <c r="CVH199" s="4"/>
      <c r="CVI199" s="4"/>
      <c r="CVJ199" s="4"/>
      <c r="CVK199" s="4"/>
      <c r="CVL199" s="4"/>
      <c r="CVM199" s="4"/>
      <c r="CVN199" s="4"/>
      <c r="CVO199" s="4"/>
      <c r="CVP199" s="4"/>
      <c r="CVQ199" s="4"/>
      <c r="CVR199" s="4"/>
      <c r="CVS199" s="4"/>
      <c r="CVT199" s="4"/>
      <c r="CVU199" s="4"/>
      <c r="CVV199" s="4"/>
      <c r="CVW199" s="4"/>
      <c r="CVX199" s="4"/>
      <c r="CVY199" s="4"/>
      <c r="CVZ199" s="4"/>
      <c r="CWA199" s="4"/>
      <c r="CWB199" s="4"/>
      <c r="CWC199" s="4"/>
      <c r="CWD199" s="4"/>
      <c r="CWE199" s="4"/>
      <c r="CWF199" s="4"/>
      <c r="CWG199" s="4"/>
      <c r="CWH199" s="4"/>
      <c r="CWI199" s="4"/>
      <c r="CWJ199" s="4"/>
      <c r="CWK199" s="4"/>
      <c r="CWL199" s="4"/>
      <c r="CWM199" s="4"/>
      <c r="CWN199" s="4"/>
      <c r="CWO199" s="4"/>
      <c r="CWP199" s="4"/>
      <c r="CWQ199" s="4"/>
      <c r="CWR199" s="4"/>
      <c r="CWS199" s="4"/>
      <c r="CWT199" s="4"/>
      <c r="CWU199" s="4"/>
      <c r="CWV199" s="4"/>
      <c r="CWW199" s="4"/>
      <c r="CWX199" s="4"/>
      <c r="CWY199" s="4"/>
      <c r="CWZ199" s="4"/>
      <c r="CXA199" s="4"/>
      <c r="CXB199" s="4"/>
      <c r="CXC199" s="4"/>
      <c r="CXD199" s="4"/>
      <c r="CXE199" s="4"/>
      <c r="CXF199" s="4"/>
      <c r="CXG199" s="4"/>
      <c r="CXH199" s="4"/>
      <c r="CXI199" s="4"/>
      <c r="CXJ199" s="4"/>
      <c r="CXK199" s="4"/>
      <c r="CXL199" s="4"/>
      <c r="CXM199" s="4"/>
      <c r="CXN199" s="4"/>
      <c r="CXO199" s="4"/>
      <c r="CXP199" s="4"/>
      <c r="CXQ199" s="4"/>
      <c r="CXR199" s="4"/>
      <c r="CXS199" s="4"/>
      <c r="CXT199" s="4"/>
      <c r="CXU199" s="4"/>
      <c r="CXV199" s="4"/>
      <c r="CXW199" s="4"/>
      <c r="CXX199" s="4"/>
      <c r="CXY199" s="4"/>
      <c r="CXZ199" s="4"/>
      <c r="CYA199" s="4"/>
      <c r="CYB199" s="4"/>
      <c r="CYC199" s="4"/>
      <c r="CYD199" s="4"/>
      <c r="CYE199" s="4"/>
      <c r="CYF199" s="4"/>
      <c r="CYG199" s="4"/>
      <c r="CYH199" s="4"/>
      <c r="CYI199" s="4"/>
      <c r="CYJ199" s="4"/>
      <c r="CYK199" s="4"/>
      <c r="CYL199" s="4"/>
      <c r="CYM199" s="4"/>
      <c r="CYN199" s="4"/>
      <c r="CYO199" s="4"/>
      <c r="CYP199" s="4"/>
      <c r="CYQ199" s="4"/>
      <c r="CYR199" s="4"/>
      <c r="CYS199" s="4"/>
      <c r="CYT199" s="4"/>
      <c r="CYU199" s="4"/>
      <c r="CYV199" s="4"/>
      <c r="CYW199" s="4"/>
      <c r="CYX199" s="4"/>
      <c r="CYY199" s="4"/>
      <c r="CYZ199" s="4"/>
      <c r="CZA199" s="4"/>
      <c r="CZB199" s="4"/>
      <c r="CZC199" s="4"/>
      <c r="CZD199" s="4"/>
      <c r="CZE199" s="4"/>
      <c r="CZF199" s="4"/>
      <c r="CZG199" s="4"/>
      <c r="CZH199" s="4"/>
      <c r="CZI199" s="4"/>
      <c r="CZJ199" s="4"/>
      <c r="CZK199" s="4"/>
      <c r="CZL199" s="4"/>
      <c r="CZM199" s="4"/>
      <c r="CZN199" s="4"/>
      <c r="CZO199" s="4"/>
      <c r="CZP199" s="4"/>
      <c r="CZQ199" s="4"/>
      <c r="CZR199" s="4"/>
      <c r="CZS199" s="4"/>
      <c r="CZT199" s="4"/>
      <c r="CZU199" s="4"/>
      <c r="CZV199" s="4"/>
      <c r="CZW199" s="4"/>
      <c r="CZX199" s="4"/>
      <c r="CZY199" s="4"/>
      <c r="CZZ199" s="4"/>
      <c r="DAA199" s="4"/>
      <c r="DAB199" s="4"/>
      <c r="DAC199" s="4"/>
      <c r="DAD199" s="4"/>
      <c r="DAE199" s="4"/>
      <c r="DAF199" s="4"/>
      <c r="DAG199" s="4"/>
      <c r="DAH199" s="4"/>
      <c r="DAI199" s="4"/>
      <c r="DAJ199" s="4"/>
      <c r="DAK199" s="4"/>
      <c r="DAL199" s="4"/>
      <c r="DAM199" s="4"/>
      <c r="DAN199" s="4"/>
      <c r="DAO199" s="4"/>
      <c r="DAP199" s="4"/>
      <c r="DAQ199" s="4"/>
      <c r="DAR199" s="4"/>
      <c r="DAS199" s="4"/>
      <c r="DAT199" s="4"/>
      <c r="DAU199" s="4"/>
      <c r="DAV199" s="4"/>
      <c r="DAW199" s="4"/>
      <c r="DAX199" s="4"/>
      <c r="DAY199" s="4"/>
      <c r="DAZ199" s="4"/>
      <c r="DBA199" s="4"/>
      <c r="DBB199" s="4"/>
      <c r="DBC199" s="4"/>
      <c r="DBD199" s="4"/>
      <c r="DBE199" s="4"/>
      <c r="DBF199" s="4"/>
      <c r="DBG199" s="4"/>
      <c r="DBH199" s="4"/>
      <c r="DBI199" s="4"/>
      <c r="DBJ199" s="4"/>
      <c r="DBK199" s="4"/>
      <c r="DBL199" s="4"/>
      <c r="DBM199" s="4"/>
      <c r="DBN199" s="4"/>
      <c r="DBO199" s="4"/>
      <c r="DBP199" s="4"/>
      <c r="DBQ199" s="4"/>
      <c r="DBR199" s="4"/>
      <c r="DBS199" s="4"/>
      <c r="DBT199" s="4"/>
      <c r="DBU199" s="4"/>
      <c r="DBV199" s="4"/>
      <c r="DBW199" s="4"/>
      <c r="DBX199" s="4"/>
      <c r="DBY199" s="4"/>
      <c r="DBZ199" s="4"/>
      <c r="DCA199" s="4"/>
      <c r="DCB199" s="4"/>
      <c r="DCC199" s="4"/>
      <c r="DCD199" s="4"/>
      <c r="DCE199" s="4"/>
      <c r="DCF199" s="4"/>
      <c r="DCG199" s="4"/>
      <c r="DCH199" s="4"/>
      <c r="DCI199" s="4"/>
      <c r="DCJ199" s="4"/>
      <c r="DCK199" s="4"/>
      <c r="DCL199" s="4"/>
      <c r="DCM199" s="4"/>
      <c r="DCN199" s="4"/>
      <c r="DCO199" s="4"/>
      <c r="DCP199" s="4"/>
      <c r="DCQ199" s="4"/>
      <c r="DCR199" s="4"/>
      <c r="DCS199" s="4"/>
      <c r="DCT199" s="4"/>
      <c r="DCU199" s="4"/>
      <c r="DCV199" s="4"/>
      <c r="DCW199" s="4"/>
      <c r="DCX199" s="4"/>
      <c r="DCY199" s="4"/>
      <c r="DCZ199" s="4"/>
      <c r="DDA199" s="4"/>
      <c r="DDB199" s="4"/>
      <c r="DDC199" s="4"/>
      <c r="DDD199" s="4"/>
      <c r="DDE199" s="4"/>
      <c r="DDF199" s="4"/>
      <c r="DDG199" s="4"/>
      <c r="DDH199" s="4"/>
      <c r="DDI199" s="4"/>
      <c r="DDJ199" s="4"/>
      <c r="DDK199" s="4"/>
      <c r="DDL199" s="4"/>
      <c r="DDM199" s="4"/>
      <c r="DDN199" s="4"/>
      <c r="DDO199" s="4"/>
      <c r="DDP199" s="4"/>
      <c r="DDQ199" s="4"/>
      <c r="DDR199" s="4"/>
      <c r="DDS199" s="4"/>
      <c r="DDT199" s="4"/>
      <c r="DDU199" s="4"/>
      <c r="DDV199" s="4"/>
      <c r="DDW199" s="4"/>
      <c r="DDX199" s="4"/>
      <c r="DDY199" s="4"/>
      <c r="DDZ199" s="4"/>
      <c r="DEA199" s="4"/>
      <c r="DEB199" s="4"/>
      <c r="DEC199" s="4"/>
      <c r="DED199" s="4"/>
      <c r="DEE199" s="4"/>
      <c r="DEF199" s="4"/>
      <c r="DEG199" s="4"/>
      <c r="DEH199" s="4"/>
      <c r="DEI199" s="4"/>
      <c r="DEJ199" s="4"/>
      <c r="DEK199" s="4"/>
      <c r="DEL199" s="4"/>
      <c r="DEM199" s="4"/>
      <c r="DEN199" s="4"/>
      <c r="DEO199" s="4"/>
      <c r="DEP199" s="4"/>
      <c r="DEQ199" s="4"/>
      <c r="DER199" s="4"/>
      <c r="DES199" s="4"/>
      <c r="DET199" s="4"/>
      <c r="DEU199" s="4"/>
      <c r="DEV199" s="4"/>
      <c r="DEW199" s="4"/>
      <c r="DEX199" s="4"/>
      <c r="DEY199" s="4"/>
      <c r="DEZ199" s="4"/>
      <c r="DFA199" s="4"/>
      <c r="DFB199" s="4"/>
      <c r="DFC199" s="4"/>
      <c r="DFD199" s="4"/>
      <c r="DFE199" s="4"/>
      <c r="DFF199" s="4"/>
      <c r="DFG199" s="4"/>
      <c r="DFH199" s="4"/>
      <c r="DFI199" s="4"/>
      <c r="DFJ199" s="4"/>
      <c r="DFK199" s="4"/>
      <c r="DFL199" s="4"/>
      <c r="DFM199" s="4"/>
      <c r="DFN199" s="4"/>
      <c r="DFO199" s="4"/>
      <c r="DFP199" s="4"/>
      <c r="DFQ199" s="4"/>
      <c r="DFR199" s="4"/>
      <c r="DFS199" s="4"/>
      <c r="DFT199" s="4"/>
      <c r="DFU199" s="4"/>
      <c r="DFV199" s="4"/>
      <c r="DFW199" s="4"/>
      <c r="DFX199" s="4"/>
      <c r="DFY199" s="4"/>
      <c r="DFZ199" s="4"/>
      <c r="DGA199" s="4"/>
      <c r="DGB199" s="4"/>
      <c r="DGC199" s="4"/>
      <c r="DGD199" s="4"/>
      <c r="DGE199" s="4"/>
      <c r="DGF199" s="4"/>
      <c r="DGG199" s="4"/>
      <c r="DGH199" s="4"/>
      <c r="DGI199" s="4"/>
      <c r="DGJ199" s="4"/>
      <c r="DGK199" s="4"/>
      <c r="DGL199" s="4"/>
      <c r="DGM199" s="4"/>
      <c r="DGN199" s="4"/>
      <c r="DGO199" s="4"/>
      <c r="DGP199" s="4"/>
      <c r="DGQ199" s="4"/>
      <c r="DGR199" s="4"/>
      <c r="DGS199" s="4"/>
      <c r="DGT199" s="4"/>
      <c r="DGU199" s="4"/>
      <c r="DGV199" s="4"/>
      <c r="DGW199" s="4"/>
      <c r="DGX199" s="4"/>
      <c r="DGY199" s="4"/>
      <c r="DGZ199" s="4"/>
      <c r="DHA199" s="4"/>
      <c r="DHB199" s="4"/>
      <c r="DHC199" s="4"/>
      <c r="DHD199" s="4"/>
      <c r="DHE199" s="4"/>
      <c r="DHF199" s="4"/>
      <c r="DHG199" s="4"/>
      <c r="DHH199" s="4"/>
      <c r="DHI199" s="4"/>
      <c r="DHJ199" s="4"/>
      <c r="DHK199" s="4"/>
      <c r="DHL199" s="4"/>
      <c r="DHM199" s="4"/>
      <c r="DHN199" s="4"/>
      <c r="DHO199" s="4"/>
      <c r="DHP199" s="4"/>
      <c r="DHQ199" s="4"/>
      <c r="DHR199" s="4"/>
      <c r="DHS199" s="4"/>
      <c r="DHT199" s="4"/>
      <c r="DHU199" s="4"/>
      <c r="DHV199" s="4"/>
      <c r="DHW199" s="4"/>
      <c r="DHX199" s="4"/>
      <c r="DHY199" s="4"/>
      <c r="DHZ199" s="4"/>
      <c r="DIA199" s="4"/>
      <c r="DIB199" s="4"/>
      <c r="DIC199" s="4"/>
      <c r="DID199" s="4"/>
      <c r="DIE199" s="4"/>
      <c r="DIF199" s="4"/>
      <c r="DIG199" s="4"/>
      <c r="DIH199" s="4"/>
      <c r="DII199" s="4"/>
      <c r="DIJ199" s="4"/>
      <c r="DIK199" s="4"/>
      <c r="DIL199" s="4"/>
      <c r="DIM199" s="4"/>
      <c r="DIN199" s="4"/>
      <c r="DIO199" s="4"/>
      <c r="DIP199" s="4"/>
      <c r="DIQ199" s="4"/>
      <c r="DIR199" s="4"/>
      <c r="DIS199" s="4"/>
      <c r="DIT199" s="4"/>
      <c r="DIU199" s="4"/>
      <c r="DIV199" s="4"/>
      <c r="DIW199" s="4"/>
      <c r="DIX199" s="4"/>
      <c r="DIY199" s="4"/>
      <c r="DIZ199" s="4"/>
      <c r="DJA199" s="4"/>
      <c r="DJB199" s="4"/>
      <c r="DJC199" s="4"/>
      <c r="DJD199" s="4"/>
      <c r="DJE199" s="4"/>
      <c r="DJF199" s="4"/>
      <c r="DJG199" s="4"/>
      <c r="DJH199" s="4"/>
      <c r="DJI199" s="4"/>
      <c r="DJJ199" s="4"/>
      <c r="DJK199" s="4"/>
      <c r="DJL199" s="4"/>
      <c r="DJM199" s="4"/>
      <c r="DJN199" s="4"/>
      <c r="DJO199" s="4"/>
      <c r="DJP199" s="4"/>
      <c r="DJQ199" s="4"/>
      <c r="DJR199" s="4"/>
      <c r="DJS199" s="4"/>
      <c r="DJT199" s="4"/>
      <c r="DJU199" s="4"/>
      <c r="DJV199" s="4"/>
      <c r="DJW199" s="4"/>
      <c r="DJX199" s="4"/>
      <c r="DJY199" s="4"/>
      <c r="DJZ199" s="4"/>
      <c r="DKA199" s="4"/>
      <c r="DKB199" s="4"/>
      <c r="DKC199" s="4"/>
      <c r="DKD199" s="4"/>
      <c r="DKE199" s="4"/>
      <c r="DKF199" s="4"/>
      <c r="DKG199" s="4"/>
      <c r="DKH199" s="4"/>
      <c r="DKI199" s="4"/>
      <c r="DKJ199" s="4"/>
      <c r="DKK199" s="4"/>
      <c r="DKL199" s="4"/>
      <c r="DKM199" s="4"/>
      <c r="DKN199" s="4"/>
      <c r="DKO199" s="4"/>
      <c r="DKP199" s="4"/>
      <c r="DKQ199" s="4"/>
      <c r="DKR199" s="4"/>
      <c r="DKS199" s="4"/>
      <c r="DKT199" s="4"/>
      <c r="DKU199" s="4"/>
      <c r="DKV199" s="4"/>
      <c r="DKW199" s="4"/>
      <c r="DKX199" s="4"/>
      <c r="DKY199" s="4"/>
      <c r="DKZ199" s="4"/>
      <c r="DLA199" s="4"/>
      <c r="DLB199" s="4"/>
      <c r="DLC199" s="4"/>
      <c r="DLD199" s="4"/>
      <c r="DLE199" s="4"/>
      <c r="DLF199" s="4"/>
      <c r="DLG199" s="4"/>
      <c r="DLH199" s="4"/>
      <c r="DLI199" s="4"/>
      <c r="DLJ199" s="4"/>
      <c r="DLK199" s="4"/>
      <c r="DLL199" s="4"/>
      <c r="DLM199" s="4"/>
      <c r="DLN199" s="4"/>
      <c r="DLO199" s="4"/>
      <c r="DLP199" s="4"/>
      <c r="DLQ199" s="4"/>
      <c r="DLR199" s="4"/>
      <c r="DLS199" s="4"/>
      <c r="DLT199" s="4"/>
      <c r="DLU199" s="4"/>
      <c r="DLV199" s="4"/>
      <c r="DLW199" s="4"/>
      <c r="DLX199" s="4"/>
      <c r="DLY199" s="4"/>
      <c r="DLZ199" s="4"/>
      <c r="DMA199" s="4"/>
      <c r="DMB199" s="4"/>
      <c r="DMC199" s="4"/>
      <c r="DMD199" s="4"/>
      <c r="DME199" s="4"/>
      <c r="DMF199" s="4"/>
      <c r="DMG199" s="4"/>
      <c r="DMH199" s="4"/>
      <c r="DMI199" s="4"/>
      <c r="DMJ199" s="4"/>
      <c r="DMK199" s="4"/>
      <c r="DML199" s="4"/>
      <c r="DMM199" s="4"/>
      <c r="DMN199" s="4"/>
      <c r="DMO199" s="4"/>
      <c r="DMP199" s="4"/>
      <c r="DMQ199" s="4"/>
      <c r="DMR199" s="4"/>
      <c r="DMS199" s="4"/>
      <c r="DMT199" s="4"/>
      <c r="DMU199" s="4"/>
      <c r="DMV199" s="4"/>
      <c r="DMW199" s="4"/>
      <c r="DMX199" s="4"/>
      <c r="DMY199" s="4"/>
      <c r="DMZ199" s="4"/>
      <c r="DNA199" s="4"/>
      <c r="DNB199" s="4"/>
      <c r="DNC199" s="4"/>
      <c r="DND199" s="4"/>
      <c r="DNE199" s="4"/>
      <c r="DNF199" s="4"/>
      <c r="DNG199" s="4"/>
      <c r="DNH199" s="4"/>
      <c r="DNI199" s="4"/>
      <c r="DNJ199" s="4"/>
      <c r="DNK199" s="4"/>
      <c r="DNL199" s="4"/>
      <c r="DNM199" s="4"/>
      <c r="DNN199" s="4"/>
      <c r="DNO199" s="4"/>
      <c r="DNP199" s="4"/>
      <c r="DNQ199" s="4"/>
      <c r="DNR199" s="4"/>
      <c r="DNS199" s="4"/>
      <c r="DNT199" s="4"/>
      <c r="DNU199" s="4"/>
      <c r="DNV199" s="4"/>
      <c r="DNW199" s="4"/>
      <c r="DNX199" s="4"/>
      <c r="DNY199" s="4"/>
      <c r="DNZ199" s="4"/>
      <c r="DOA199" s="4"/>
      <c r="DOB199" s="4"/>
      <c r="DOC199" s="4"/>
      <c r="DOD199" s="4"/>
      <c r="DOE199" s="4"/>
      <c r="DOF199" s="4"/>
      <c r="DOG199" s="4"/>
      <c r="DOH199" s="4"/>
      <c r="DOI199" s="4"/>
      <c r="DOJ199" s="4"/>
      <c r="DOK199" s="4"/>
      <c r="DOL199" s="4"/>
      <c r="DOM199" s="4"/>
      <c r="DON199" s="4"/>
      <c r="DOO199" s="4"/>
      <c r="DOP199" s="4"/>
      <c r="DOQ199" s="4"/>
      <c r="DOR199" s="4"/>
      <c r="DOS199" s="4"/>
      <c r="DOT199" s="4"/>
      <c r="DOU199" s="4"/>
      <c r="DOV199" s="4"/>
      <c r="DOW199" s="4"/>
      <c r="DOX199" s="4"/>
      <c r="DOY199" s="4"/>
      <c r="DOZ199" s="4"/>
      <c r="DPA199" s="4"/>
      <c r="DPB199" s="4"/>
      <c r="DPC199" s="4"/>
      <c r="DPD199" s="4"/>
      <c r="DPE199" s="4"/>
      <c r="DPF199" s="4"/>
      <c r="DPG199" s="4"/>
      <c r="DPH199" s="4"/>
      <c r="DPI199" s="4"/>
      <c r="DPJ199" s="4"/>
      <c r="DPK199" s="4"/>
      <c r="DPL199" s="4"/>
      <c r="DPM199" s="4"/>
      <c r="DPN199" s="4"/>
      <c r="DPO199" s="4"/>
      <c r="DPP199" s="4"/>
      <c r="DPQ199" s="4"/>
      <c r="DPR199" s="4"/>
      <c r="DPS199" s="4"/>
      <c r="DPT199" s="4"/>
      <c r="DPU199" s="4"/>
      <c r="DPV199" s="4"/>
      <c r="DPW199" s="4"/>
      <c r="DPX199" s="4"/>
      <c r="DPY199" s="4"/>
      <c r="DPZ199" s="4"/>
      <c r="DQA199" s="4"/>
      <c r="DQB199" s="4"/>
      <c r="DQC199" s="4"/>
      <c r="DQD199" s="4"/>
      <c r="DQE199" s="4"/>
      <c r="DQF199" s="4"/>
      <c r="DQG199" s="4"/>
      <c r="DQH199" s="4"/>
      <c r="DQI199" s="4"/>
      <c r="DQJ199" s="4"/>
      <c r="DQK199" s="4"/>
      <c r="DQL199" s="4"/>
      <c r="DQM199" s="4"/>
      <c r="DQN199" s="4"/>
      <c r="DQO199" s="4"/>
      <c r="DQP199" s="4"/>
      <c r="DQQ199" s="4"/>
      <c r="DQR199" s="4"/>
      <c r="DQS199" s="4"/>
      <c r="DQT199" s="4"/>
      <c r="DQU199" s="4"/>
      <c r="DQV199" s="4"/>
      <c r="DQW199" s="4"/>
      <c r="DQX199" s="4"/>
      <c r="DQY199" s="4"/>
      <c r="DQZ199" s="4"/>
      <c r="DRA199" s="4"/>
      <c r="DRB199" s="4"/>
      <c r="DRC199" s="4"/>
      <c r="DRD199" s="4"/>
      <c r="DRE199" s="4"/>
      <c r="DRF199" s="4"/>
      <c r="DRG199" s="4"/>
      <c r="DRH199" s="4"/>
      <c r="DRI199" s="4"/>
      <c r="DRJ199" s="4"/>
      <c r="DRK199" s="4"/>
      <c r="DRL199" s="4"/>
      <c r="DRM199" s="4"/>
      <c r="DRN199" s="4"/>
      <c r="DRO199" s="4"/>
      <c r="DRP199" s="4"/>
      <c r="DRQ199" s="4"/>
      <c r="DRR199" s="4"/>
      <c r="DRS199" s="4"/>
      <c r="DRT199" s="4"/>
      <c r="DRU199" s="4"/>
      <c r="DRV199" s="4"/>
      <c r="DRW199" s="4"/>
      <c r="DRX199" s="4"/>
      <c r="DRY199" s="4"/>
      <c r="DRZ199" s="4"/>
      <c r="DSA199" s="4"/>
      <c r="DSB199" s="4"/>
      <c r="DSC199" s="4"/>
      <c r="DSD199" s="4"/>
      <c r="DSE199" s="4"/>
      <c r="DSF199" s="4"/>
      <c r="DSG199" s="4"/>
      <c r="DSH199" s="4"/>
      <c r="DSI199" s="4"/>
      <c r="DSJ199" s="4"/>
      <c r="DSK199" s="4"/>
      <c r="DSL199" s="4"/>
      <c r="DSM199" s="4"/>
      <c r="DSN199" s="4"/>
      <c r="DSO199" s="4"/>
      <c r="DSP199" s="4"/>
      <c r="DSQ199" s="4"/>
      <c r="DSR199" s="4"/>
      <c r="DSS199" s="4"/>
      <c r="DST199" s="4"/>
      <c r="DSU199" s="4"/>
      <c r="DSV199" s="4"/>
      <c r="DSW199" s="4"/>
      <c r="DSX199" s="4"/>
      <c r="DSY199" s="4"/>
      <c r="DSZ199" s="4"/>
      <c r="DTA199" s="4"/>
      <c r="DTB199" s="4"/>
      <c r="DTC199" s="4"/>
      <c r="DTD199" s="4"/>
      <c r="DTE199" s="4"/>
      <c r="DTF199" s="4"/>
      <c r="DTG199" s="4"/>
      <c r="DTH199" s="4"/>
      <c r="DTI199" s="4"/>
      <c r="DTJ199" s="4"/>
      <c r="DTK199" s="4"/>
      <c r="DTL199" s="4"/>
      <c r="DTM199" s="4"/>
      <c r="DTN199" s="4"/>
      <c r="DTO199" s="4"/>
      <c r="DTP199" s="4"/>
      <c r="DTQ199" s="4"/>
      <c r="DTR199" s="4"/>
      <c r="DTS199" s="4"/>
      <c r="DTT199" s="4"/>
      <c r="DTU199" s="4"/>
      <c r="DTV199" s="4"/>
      <c r="DTW199" s="4"/>
      <c r="DTX199" s="4"/>
      <c r="DTY199" s="4"/>
      <c r="DTZ199" s="4"/>
      <c r="DUA199" s="4"/>
      <c r="DUB199" s="4"/>
      <c r="DUC199" s="4"/>
      <c r="DUD199" s="4"/>
      <c r="DUE199" s="4"/>
      <c r="DUF199" s="4"/>
      <c r="DUG199" s="4"/>
      <c r="DUH199" s="4"/>
      <c r="DUI199" s="4"/>
      <c r="DUJ199" s="4"/>
      <c r="DUK199" s="4"/>
      <c r="DUL199" s="4"/>
      <c r="DUM199" s="4"/>
      <c r="DUN199" s="4"/>
      <c r="DUO199" s="4"/>
      <c r="DUP199" s="4"/>
      <c r="DUQ199" s="4"/>
      <c r="DUR199" s="4"/>
      <c r="DUS199" s="4"/>
      <c r="DUT199" s="4"/>
      <c r="DUU199" s="4"/>
      <c r="DUV199" s="4"/>
      <c r="DUW199" s="4"/>
      <c r="DUX199" s="4"/>
      <c r="DUY199" s="4"/>
      <c r="DUZ199" s="4"/>
      <c r="DVA199" s="4"/>
      <c r="DVB199" s="4"/>
      <c r="DVC199" s="4"/>
      <c r="DVD199" s="4"/>
      <c r="DVE199" s="4"/>
      <c r="DVF199" s="4"/>
      <c r="DVG199" s="4"/>
      <c r="DVH199" s="4"/>
      <c r="DVI199" s="4"/>
      <c r="DVJ199" s="4"/>
      <c r="DVK199" s="4"/>
      <c r="DVL199" s="4"/>
      <c r="DVM199" s="4"/>
      <c r="DVN199" s="4"/>
      <c r="DVO199" s="4"/>
      <c r="DVP199" s="4"/>
      <c r="DVQ199" s="4"/>
      <c r="DVR199" s="4"/>
      <c r="DVS199" s="4"/>
      <c r="DVT199" s="4"/>
      <c r="DVU199" s="4"/>
      <c r="DVV199" s="4"/>
      <c r="DVW199" s="4"/>
      <c r="DVX199" s="4"/>
      <c r="DVY199" s="4"/>
      <c r="DVZ199" s="4"/>
      <c r="DWA199" s="4"/>
      <c r="DWB199" s="4"/>
      <c r="DWC199" s="4"/>
      <c r="DWD199" s="4"/>
      <c r="DWE199" s="4"/>
      <c r="DWF199" s="4"/>
      <c r="DWG199" s="4"/>
      <c r="DWH199" s="4"/>
      <c r="DWI199" s="4"/>
      <c r="DWJ199" s="4"/>
      <c r="DWK199" s="4"/>
      <c r="DWL199" s="4"/>
      <c r="DWM199" s="4"/>
      <c r="DWN199" s="4"/>
      <c r="DWO199" s="4"/>
      <c r="DWP199" s="4"/>
      <c r="DWQ199" s="4"/>
      <c r="DWR199" s="4"/>
      <c r="DWS199" s="4"/>
      <c r="DWT199" s="4"/>
      <c r="DWU199" s="4"/>
      <c r="DWV199" s="4"/>
      <c r="DWW199" s="4"/>
      <c r="DWX199" s="4"/>
      <c r="DWY199" s="4"/>
      <c r="DWZ199" s="4"/>
      <c r="DXA199" s="4"/>
      <c r="DXB199" s="4"/>
      <c r="DXC199" s="4"/>
      <c r="DXD199" s="4"/>
      <c r="DXE199" s="4"/>
      <c r="DXF199" s="4"/>
      <c r="DXG199" s="4"/>
      <c r="DXH199" s="4"/>
      <c r="DXI199" s="4"/>
      <c r="DXJ199" s="4"/>
      <c r="DXK199" s="4"/>
      <c r="DXL199" s="4"/>
      <c r="DXM199" s="4"/>
      <c r="DXN199" s="4"/>
      <c r="DXO199" s="4"/>
      <c r="DXP199" s="4"/>
      <c r="DXQ199" s="4"/>
      <c r="DXR199" s="4"/>
      <c r="DXS199" s="4"/>
      <c r="DXT199" s="4"/>
      <c r="DXU199" s="4"/>
      <c r="DXV199" s="4"/>
      <c r="DXW199" s="4"/>
      <c r="DXX199" s="4"/>
      <c r="DXY199" s="4"/>
      <c r="DXZ199" s="4"/>
      <c r="DYA199" s="4"/>
      <c r="DYB199" s="4"/>
      <c r="DYC199" s="4"/>
      <c r="DYD199" s="4"/>
      <c r="DYE199" s="4"/>
      <c r="DYF199" s="4"/>
      <c r="DYG199" s="4"/>
      <c r="DYH199" s="4"/>
      <c r="DYI199" s="4"/>
      <c r="DYJ199" s="4"/>
      <c r="DYK199" s="4"/>
      <c r="DYL199" s="4"/>
      <c r="DYM199" s="4"/>
      <c r="DYN199" s="4"/>
      <c r="DYO199" s="4"/>
      <c r="DYP199" s="4"/>
      <c r="DYQ199" s="4"/>
      <c r="DYR199" s="4"/>
      <c r="DYS199" s="4"/>
      <c r="DYT199" s="4"/>
      <c r="DYU199" s="4"/>
      <c r="DYV199" s="4"/>
      <c r="DYW199" s="4"/>
      <c r="DYX199" s="4"/>
      <c r="DYY199" s="4"/>
      <c r="DYZ199" s="4"/>
      <c r="DZA199" s="4"/>
      <c r="DZB199" s="4"/>
      <c r="DZC199" s="4"/>
      <c r="DZD199" s="4"/>
      <c r="DZE199" s="4"/>
      <c r="DZF199" s="4"/>
      <c r="DZG199" s="4"/>
      <c r="DZH199" s="4"/>
      <c r="DZI199" s="4"/>
      <c r="DZJ199" s="4"/>
      <c r="DZK199" s="4"/>
      <c r="DZL199" s="4"/>
      <c r="DZM199" s="4"/>
      <c r="DZN199" s="4"/>
      <c r="DZO199" s="4"/>
      <c r="DZP199" s="4"/>
      <c r="DZQ199" s="4"/>
      <c r="DZR199" s="4"/>
      <c r="DZS199" s="4"/>
      <c r="DZT199" s="4"/>
      <c r="DZU199" s="4"/>
      <c r="DZV199" s="4"/>
      <c r="DZW199" s="4"/>
      <c r="DZX199" s="4"/>
      <c r="DZY199" s="4"/>
      <c r="DZZ199" s="4"/>
      <c r="EAA199" s="4"/>
      <c r="EAB199" s="4"/>
      <c r="EAC199" s="4"/>
      <c r="EAD199" s="4"/>
      <c r="EAE199" s="4"/>
      <c r="EAF199" s="4"/>
      <c r="EAG199" s="4"/>
      <c r="EAH199" s="4"/>
      <c r="EAI199" s="4"/>
      <c r="EAJ199" s="4"/>
      <c r="EAK199" s="4"/>
      <c r="EAL199" s="4"/>
      <c r="EAM199" s="4"/>
      <c r="EAN199" s="4"/>
      <c r="EAO199" s="4"/>
      <c r="EAP199" s="4"/>
      <c r="EAQ199" s="4"/>
      <c r="EAR199" s="4"/>
      <c r="EAS199" s="4"/>
      <c r="EAT199" s="4"/>
      <c r="EAU199" s="4"/>
      <c r="EAV199" s="4"/>
      <c r="EAW199" s="4"/>
      <c r="EAX199" s="4"/>
      <c r="EAY199" s="4"/>
      <c r="EAZ199" s="4"/>
      <c r="EBA199" s="4"/>
      <c r="EBB199" s="4"/>
      <c r="EBC199" s="4"/>
      <c r="EBD199" s="4"/>
      <c r="EBE199" s="4"/>
      <c r="EBF199" s="4"/>
      <c r="EBG199" s="4"/>
      <c r="EBH199" s="4"/>
      <c r="EBI199" s="4"/>
      <c r="EBJ199" s="4"/>
      <c r="EBK199" s="4"/>
      <c r="EBL199" s="4"/>
      <c r="EBM199" s="4"/>
      <c r="EBN199" s="4"/>
      <c r="EBO199" s="4"/>
      <c r="EBP199" s="4"/>
      <c r="EBQ199" s="4"/>
      <c r="EBR199" s="4"/>
      <c r="EBS199" s="4"/>
      <c r="EBT199" s="4"/>
      <c r="EBU199" s="4"/>
      <c r="EBV199" s="4"/>
      <c r="EBW199" s="4"/>
      <c r="EBX199" s="4"/>
      <c r="EBY199" s="4"/>
      <c r="EBZ199" s="4"/>
      <c r="ECA199" s="4"/>
      <c r="ECB199" s="4"/>
      <c r="ECC199" s="4"/>
      <c r="ECD199" s="4"/>
      <c r="ECE199" s="4"/>
      <c r="ECF199" s="4"/>
      <c r="ECG199" s="4"/>
      <c r="ECH199" s="4"/>
      <c r="ECI199" s="4"/>
      <c r="ECJ199" s="4"/>
      <c r="ECK199" s="4"/>
      <c r="ECL199" s="4"/>
      <c r="ECM199" s="4"/>
      <c r="ECN199" s="4"/>
      <c r="ECO199" s="4"/>
      <c r="ECP199" s="4"/>
      <c r="ECQ199" s="4"/>
      <c r="ECR199" s="4"/>
      <c r="ECS199" s="4"/>
      <c r="ECT199" s="4"/>
      <c r="ECU199" s="4"/>
      <c r="ECV199" s="4"/>
      <c r="ECW199" s="4"/>
      <c r="ECX199" s="4"/>
      <c r="ECY199" s="4"/>
      <c r="ECZ199" s="4"/>
      <c r="EDA199" s="4"/>
      <c r="EDB199" s="4"/>
      <c r="EDC199" s="4"/>
      <c r="EDD199" s="4"/>
      <c r="EDE199" s="4"/>
      <c r="EDF199" s="4"/>
      <c r="EDG199" s="4"/>
      <c r="EDH199" s="4"/>
      <c r="EDI199" s="4"/>
      <c r="EDJ199" s="4"/>
      <c r="EDK199" s="4"/>
      <c r="EDL199" s="4"/>
      <c r="EDM199" s="4"/>
      <c r="EDN199" s="4"/>
      <c r="EDO199" s="4"/>
      <c r="EDP199" s="4"/>
      <c r="EDQ199" s="4"/>
      <c r="EDR199" s="4"/>
      <c r="EDS199" s="4"/>
      <c r="EDT199" s="4"/>
      <c r="EDU199" s="4"/>
      <c r="EDV199" s="4"/>
      <c r="EDW199" s="4"/>
      <c r="EDX199" s="4"/>
      <c r="EDY199" s="4"/>
      <c r="EDZ199" s="4"/>
      <c r="EEA199" s="4"/>
      <c r="EEB199" s="4"/>
      <c r="EEC199" s="4"/>
      <c r="EED199" s="4"/>
      <c r="EEE199" s="4"/>
      <c r="EEF199" s="4"/>
      <c r="EEG199" s="4"/>
      <c r="EEH199" s="4"/>
      <c r="EEI199" s="4"/>
      <c r="EEJ199" s="4"/>
      <c r="EEK199" s="4"/>
      <c r="EEL199" s="4"/>
      <c r="EEM199" s="4"/>
      <c r="EEN199" s="4"/>
      <c r="EEO199" s="4"/>
      <c r="EEP199" s="4"/>
      <c r="EEQ199" s="4"/>
      <c r="EER199" s="4"/>
      <c r="EES199" s="4"/>
      <c r="EET199" s="4"/>
      <c r="EEU199" s="4"/>
      <c r="EEV199" s="4"/>
      <c r="EEW199" s="4"/>
      <c r="EEX199" s="4"/>
      <c r="EEY199" s="4"/>
      <c r="EEZ199" s="4"/>
      <c r="EFA199" s="4"/>
      <c r="EFB199" s="4"/>
      <c r="EFC199" s="4"/>
      <c r="EFD199" s="4"/>
      <c r="EFE199" s="4"/>
      <c r="EFF199" s="4"/>
      <c r="EFG199" s="4"/>
      <c r="EFH199" s="4"/>
      <c r="EFI199" s="4"/>
      <c r="EFJ199" s="4"/>
      <c r="EFK199" s="4"/>
      <c r="EFL199" s="4"/>
      <c r="EFM199" s="4"/>
      <c r="EFN199" s="4"/>
      <c r="EFO199" s="4"/>
      <c r="EFP199" s="4"/>
      <c r="EFQ199" s="4"/>
      <c r="EFR199" s="4"/>
      <c r="EFS199" s="4"/>
      <c r="EFT199" s="4"/>
      <c r="EFU199" s="4"/>
      <c r="EFV199" s="4"/>
      <c r="EFW199" s="4"/>
      <c r="EFX199" s="4"/>
      <c r="EFY199" s="4"/>
      <c r="EFZ199" s="4"/>
      <c r="EGA199" s="4"/>
      <c r="EGB199" s="4"/>
      <c r="EGC199" s="4"/>
      <c r="EGD199" s="4"/>
      <c r="EGE199" s="4"/>
      <c r="EGF199" s="4"/>
      <c r="EGG199" s="4"/>
      <c r="EGH199" s="4"/>
      <c r="EGI199" s="4"/>
      <c r="EGJ199" s="4"/>
      <c r="EGK199" s="4"/>
      <c r="EGL199" s="4"/>
      <c r="EGM199" s="4"/>
      <c r="EGN199" s="4"/>
      <c r="EGO199" s="4"/>
      <c r="EGP199" s="4"/>
      <c r="EGQ199" s="4"/>
      <c r="EGR199" s="4"/>
      <c r="EGS199" s="4"/>
      <c r="EGT199" s="4"/>
      <c r="EGU199" s="4"/>
      <c r="EGV199" s="4"/>
      <c r="EGW199" s="4"/>
      <c r="EGX199" s="4"/>
      <c r="EGY199" s="4"/>
      <c r="EGZ199" s="4"/>
      <c r="EHA199" s="4"/>
      <c r="EHB199" s="4"/>
      <c r="EHC199" s="4"/>
      <c r="EHD199" s="4"/>
      <c r="EHE199" s="4"/>
      <c r="EHF199" s="4"/>
      <c r="EHG199" s="4"/>
      <c r="EHH199" s="4"/>
      <c r="EHI199" s="4"/>
      <c r="EHJ199" s="4"/>
      <c r="EHK199" s="4"/>
      <c r="EHL199" s="4"/>
      <c r="EHM199" s="4"/>
      <c r="EHN199" s="4"/>
      <c r="EHO199" s="4"/>
      <c r="EHP199" s="4"/>
      <c r="EHQ199" s="4"/>
      <c r="EHR199" s="4"/>
      <c r="EHS199" s="4"/>
      <c r="EHT199" s="4"/>
      <c r="EHU199" s="4"/>
      <c r="EHV199" s="4"/>
      <c r="EHW199" s="4"/>
      <c r="EHX199" s="4"/>
      <c r="EHY199" s="4"/>
      <c r="EHZ199" s="4"/>
      <c r="EIA199" s="4"/>
      <c r="EIB199" s="4"/>
      <c r="EIC199" s="4"/>
      <c r="EID199" s="4"/>
      <c r="EIE199" s="4"/>
      <c r="EIF199" s="4"/>
      <c r="EIG199" s="4"/>
      <c r="EIH199" s="4"/>
      <c r="EII199" s="4"/>
      <c r="EIJ199" s="4"/>
      <c r="EIK199" s="4"/>
      <c r="EIL199" s="4"/>
      <c r="EIM199" s="4"/>
      <c r="EIN199" s="4"/>
      <c r="EIO199" s="4"/>
      <c r="EIP199" s="4"/>
      <c r="EIQ199" s="4"/>
      <c r="EIR199" s="4"/>
      <c r="EIS199" s="4"/>
      <c r="EIT199" s="4"/>
      <c r="EIU199" s="4"/>
      <c r="EIV199" s="4"/>
      <c r="EIW199" s="4"/>
      <c r="EIX199" s="4"/>
      <c r="EIY199" s="4"/>
      <c r="EIZ199" s="4"/>
      <c r="EJA199" s="4"/>
      <c r="EJB199" s="4"/>
      <c r="EJC199" s="4"/>
      <c r="EJD199" s="4"/>
      <c r="EJE199" s="4"/>
      <c r="EJF199" s="4"/>
      <c r="EJG199" s="4"/>
      <c r="EJH199" s="4"/>
      <c r="EJI199" s="4"/>
      <c r="EJJ199" s="4"/>
      <c r="EJK199" s="4"/>
      <c r="EJL199" s="4"/>
      <c r="EJM199" s="4"/>
      <c r="EJN199" s="4"/>
      <c r="EJO199" s="4"/>
      <c r="EJP199" s="4"/>
      <c r="EJQ199" s="4"/>
      <c r="EJR199" s="4"/>
      <c r="EJS199" s="4"/>
      <c r="EJT199" s="4"/>
      <c r="EJU199" s="4"/>
      <c r="EJV199" s="4"/>
      <c r="EJW199" s="4"/>
      <c r="EJX199" s="4"/>
      <c r="EJY199" s="4"/>
      <c r="EJZ199" s="4"/>
      <c r="EKA199" s="4"/>
      <c r="EKB199" s="4"/>
      <c r="EKC199" s="4"/>
      <c r="EKD199" s="4"/>
      <c r="EKE199" s="4"/>
      <c r="EKF199" s="4"/>
      <c r="EKG199" s="4"/>
      <c r="EKH199" s="4"/>
      <c r="EKI199" s="4"/>
      <c r="EKJ199" s="4"/>
      <c r="EKK199" s="4"/>
      <c r="EKL199" s="4"/>
      <c r="EKM199" s="4"/>
      <c r="EKN199" s="4"/>
      <c r="EKO199" s="4"/>
      <c r="EKP199" s="4"/>
      <c r="EKQ199" s="4"/>
      <c r="EKR199" s="4"/>
      <c r="EKS199" s="4"/>
      <c r="EKT199" s="4"/>
      <c r="EKU199" s="4"/>
      <c r="EKV199" s="4"/>
      <c r="EKW199" s="4"/>
      <c r="EKX199" s="4"/>
      <c r="EKY199" s="4"/>
      <c r="EKZ199" s="4"/>
      <c r="ELA199" s="4"/>
      <c r="ELB199" s="4"/>
      <c r="ELC199" s="4"/>
      <c r="ELD199" s="4"/>
      <c r="ELE199" s="4"/>
      <c r="ELF199" s="4"/>
      <c r="ELG199" s="4"/>
      <c r="ELH199" s="4"/>
      <c r="ELI199" s="4"/>
      <c r="ELJ199" s="4"/>
      <c r="ELK199" s="4"/>
      <c r="ELL199" s="4"/>
      <c r="ELM199" s="4"/>
      <c r="ELN199" s="4"/>
      <c r="ELO199" s="4"/>
      <c r="ELP199" s="4"/>
      <c r="ELQ199" s="4"/>
      <c r="ELR199" s="4"/>
      <c r="ELS199" s="4"/>
      <c r="ELT199" s="4"/>
      <c r="ELU199" s="4"/>
      <c r="ELV199" s="4"/>
      <c r="ELW199" s="4"/>
      <c r="ELX199" s="4"/>
      <c r="ELY199" s="4"/>
      <c r="ELZ199" s="4"/>
      <c r="EMA199" s="4"/>
      <c r="EMB199" s="4"/>
      <c r="EMC199" s="4"/>
      <c r="EMD199" s="4"/>
      <c r="EME199" s="4"/>
      <c r="EMF199" s="4"/>
      <c r="EMG199" s="4"/>
      <c r="EMH199" s="4"/>
      <c r="EMI199" s="4"/>
      <c r="EMJ199" s="4"/>
      <c r="EMK199" s="4"/>
      <c r="EML199" s="4"/>
      <c r="EMM199" s="4"/>
      <c r="EMN199" s="4"/>
      <c r="EMO199" s="4"/>
      <c r="EMP199" s="4"/>
      <c r="EMQ199" s="4"/>
      <c r="EMR199" s="4"/>
      <c r="EMS199" s="4"/>
      <c r="EMT199" s="4"/>
      <c r="EMU199" s="4"/>
      <c r="EMV199" s="4"/>
      <c r="EMW199" s="4"/>
      <c r="EMX199" s="4"/>
      <c r="EMY199" s="4"/>
      <c r="EMZ199" s="4"/>
      <c r="ENA199" s="4"/>
      <c r="ENB199" s="4"/>
      <c r="ENC199" s="4"/>
      <c r="END199" s="4"/>
      <c r="ENE199" s="4"/>
      <c r="ENF199" s="4"/>
      <c r="ENG199" s="4"/>
      <c r="ENH199" s="4"/>
      <c r="ENI199" s="4"/>
      <c r="ENJ199" s="4"/>
      <c r="ENK199" s="4"/>
      <c r="ENL199" s="4"/>
      <c r="ENM199" s="4"/>
      <c r="ENN199" s="4"/>
      <c r="ENO199" s="4"/>
      <c r="ENP199" s="4"/>
      <c r="ENQ199" s="4"/>
      <c r="ENR199" s="4"/>
      <c r="ENS199" s="4"/>
      <c r="ENT199" s="4"/>
      <c r="ENU199" s="4"/>
      <c r="ENV199" s="4"/>
      <c r="ENW199" s="4"/>
      <c r="ENX199" s="4"/>
      <c r="ENY199" s="4"/>
      <c r="ENZ199" s="4"/>
      <c r="EOA199" s="4"/>
      <c r="EOB199" s="4"/>
      <c r="EOC199" s="4"/>
      <c r="EOD199" s="4"/>
      <c r="EOE199" s="4"/>
      <c r="EOF199" s="4"/>
      <c r="EOG199" s="4"/>
      <c r="EOH199" s="4"/>
      <c r="EOI199" s="4"/>
      <c r="EOJ199" s="4"/>
      <c r="EOK199" s="4"/>
      <c r="EOL199" s="4"/>
      <c r="EOM199" s="4"/>
      <c r="EON199" s="4"/>
      <c r="EOO199" s="4"/>
      <c r="EOP199" s="4"/>
      <c r="EOQ199" s="4"/>
      <c r="EOR199" s="4"/>
      <c r="EOS199" s="4"/>
      <c r="EOT199" s="4"/>
      <c r="EOU199" s="4"/>
      <c r="EOV199" s="4"/>
      <c r="EOW199" s="4"/>
      <c r="EOX199" s="4"/>
      <c r="EOY199" s="4"/>
      <c r="EOZ199" s="4"/>
      <c r="EPA199" s="4"/>
      <c r="EPB199" s="4"/>
      <c r="EPC199" s="4"/>
      <c r="EPD199" s="4"/>
      <c r="EPE199" s="4"/>
      <c r="EPF199" s="4"/>
      <c r="EPG199" s="4"/>
      <c r="EPH199" s="4"/>
      <c r="EPI199" s="4"/>
      <c r="EPJ199" s="4"/>
      <c r="EPK199" s="4"/>
      <c r="EPL199" s="4"/>
      <c r="EPM199" s="4"/>
      <c r="EPN199" s="4"/>
      <c r="EPO199" s="4"/>
      <c r="EPP199" s="4"/>
      <c r="EPQ199" s="4"/>
      <c r="EPR199" s="4"/>
      <c r="EPS199" s="4"/>
      <c r="EPT199" s="4"/>
      <c r="EPU199" s="4"/>
      <c r="EPV199" s="4"/>
      <c r="EPW199" s="4"/>
      <c r="EPX199" s="4"/>
      <c r="EPY199" s="4"/>
      <c r="EPZ199" s="4"/>
      <c r="EQA199" s="4"/>
      <c r="EQB199" s="4"/>
      <c r="EQC199" s="4"/>
      <c r="EQD199" s="4"/>
      <c r="EQE199" s="4"/>
      <c r="EQF199" s="4"/>
      <c r="EQG199" s="4"/>
      <c r="EQH199" s="4"/>
      <c r="EQI199" s="4"/>
      <c r="EQJ199" s="4"/>
      <c r="EQK199" s="4"/>
      <c r="EQL199" s="4"/>
      <c r="EQM199" s="4"/>
      <c r="EQN199" s="4"/>
      <c r="EQO199" s="4"/>
      <c r="EQP199" s="4"/>
      <c r="EQQ199" s="4"/>
      <c r="EQR199" s="4"/>
      <c r="EQS199" s="4"/>
      <c r="EQT199" s="4"/>
      <c r="EQU199" s="4"/>
      <c r="EQV199" s="4"/>
      <c r="EQW199" s="4"/>
      <c r="EQX199" s="4"/>
      <c r="EQY199" s="4"/>
      <c r="EQZ199" s="4"/>
      <c r="ERA199" s="4"/>
      <c r="ERB199" s="4"/>
      <c r="ERC199" s="4"/>
      <c r="ERD199" s="4"/>
      <c r="ERE199" s="4"/>
      <c r="ERF199" s="4"/>
      <c r="ERG199" s="4"/>
      <c r="ERH199" s="4"/>
      <c r="ERI199" s="4"/>
      <c r="ERJ199" s="4"/>
      <c r="ERK199" s="4"/>
      <c r="ERL199" s="4"/>
      <c r="ERM199" s="4"/>
      <c r="ERN199" s="4"/>
      <c r="ERO199" s="4"/>
      <c r="ERP199" s="4"/>
      <c r="ERQ199" s="4"/>
      <c r="ERR199" s="4"/>
      <c r="ERS199" s="4"/>
      <c r="ERT199" s="4"/>
      <c r="ERU199" s="4"/>
      <c r="ERV199" s="4"/>
      <c r="ERW199" s="4"/>
      <c r="ERX199" s="4"/>
      <c r="ERY199" s="4"/>
      <c r="ERZ199" s="4"/>
      <c r="ESA199" s="4"/>
      <c r="ESB199" s="4"/>
      <c r="ESC199" s="4"/>
      <c r="ESD199" s="4"/>
      <c r="ESE199" s="4"/>
      <c r="ESF199" s="4"/>
      <c r="ESG199" s="4"/>
      <c r="ESH199" s="4"/>
      <c r="ESI199" s="4"/>
      <c r="ESJ199" s="4"/>
      <c r="ESK199" s="4"/>
      <c r="ESL199" s="4"/>
      <c r="ESM199" s="4"/>
      <c r="ESN199" s="4"/>
      <c r="ESO199" s="4"/>
      <c r="ESP199" s="4"/>
      <c r="ESQ199" s="4"/>
      <c r="ESR199" s="4"/>
      <c r="ESS199" s="4"/>
      <c r="EST199" s="4"/>
      <c r="ESU199" s="4"/>
      <c r="ESV199" s="4"/>
      <c r="ESW199" s="4"/>
      <c r="ESX199" s="4"/>
      <c r="ESY199" s="4"/>
      <c r="ESZ199" s="4"/>
      <c r="ETA199" s="4"/>
      <c r="ETB199" s="4"/>
      <c r="ETC199" s="4"/>
      <c r="ETD199" s="4"/>
      <c r="ETE199" s="4"/>
      <c r="ETF199" s="4"/>
      <c r="ETG199" s="4"/>
      <c r="ETH199" s="4"/>
      <c r="ETI199" s="4"/>
      <c r="ETJ199" s="4"/>
      <c r="ETK199" s="4"/>
      <c r="ETL199" s="4"/>
      <c r="ETM199" s="4"/>
      <c r="ETN199" s="4"/>
      <c r="ETO199" s="4"/>
      <c r="ETP199" s="4"/>
      <c r="ETQ199" s="4"/>
      <c r="ETR199" s="4"/>
      <c r="ETS199" s="4"/>
      <c r="ETT199" s="4"/>
      <c r="ETU199" s="4"/>
      <c r="ETV199" s="4"/>
      <c r="ETW199" s="4"/>
      <c r="ETX199" s="4"/>
      <c r="ETY199" s="4"/>
      <c r="ETZ199" s="4"/>
      <c r="EUA199" s="4"/>
      <c r="EUB199" s="4"/>
      <c r="EUC199" s="4"/>
      <c r="EUD199" s="4"/>
      <c r="EUE199" s="4"/>
      <c r="EUF199" s="4"/>
      <c r="EUG199" s="4"/>
      <c r="EUH199" s="4"/>
      <c r="EUI199" s="4"/>
      <c r="EUJ199" s="4"/>
      <c r="EUK199" s="4"/>
      <c r="EUL199" s="4"/>
      <c r="EUM199" s="4"/>
      <c r="EUN199" s="4"/>
      <c r="EUO199" s="4"/>
      <c r="EUP199" s="4"/>
      <c r="EUQ199" s="4"/>
      <c r="EUR199" s="4"/>
      <c r="EUS199" s="4"/>
      <c r="EUT199" s="4"/>
      <c r="EUU199" s="4"/>
      <c r="EUV199" s="4"/>
      <c r="EUW199" s="4"/>
      <c r="EUX199" s="4"/>
      <c r="EUY199" s="4"/>
      <c r="EUZ199" s="4"/>
      <c r="EVA199" s="4"/>
      <c r="EVB199" s="4"/>
      <c r="EVC199" s="4"/>
      <c r="EVD199" s="4"/>
      <c r="EVE199" s="4"/>
      <c r="EVF199" s="4"/>
      <c r="EVG199" s="4"/>
      <c r="EVH199" s="4"/>
      <c r="EVI199" s="4"/>
      <c r="EVJ199" s="4"/>
      <c r="EVK199" s="4"/>
      <c r="EVL199" s="4"/>
      <c r="EVM199" s="4"/>
      <c r="EVN199" s="4"/>
      <c r="EVO199" s="4"/>
      <c r="EVP199" s="4"/>
      <c r="EVQ199" s="4"/>
      <c r="EVR199" s="4"/>
      <c r="EVS199" s="4"/>
      <c r="EVT199" s="4"/>
      <c r="EVU199" s="4"/>
      <c r="EVV199" s="4"/>
      <c r="EVW199" s="4"/>
      <c r="EVX199" s="4"/>
      <c r="EVY199" s="4"/>
      <c r="EVZ199" s="4"/>
      <c r="EWA199" s="4"/>
      <c r="EWB199" s="4"/>
      <c r="EWC199" s="4"/>
      <c r="EWD199" s="4"/>
      <c r="EWE199" s="4"/>
      <c r="EWF199" s="4"/>
      <c r="EWG199" s="4"/>
      <c r="EWH199" s="4"/>
      <c r="EWI199" s="4"/>
      <c r="EWJ199" s="4"/>
      <c r="EWK199" s="4"/>
      <c r="EWL199" s="4"/>
      <c r="EWM199" s="4"/>
      <c r="EWN199" s="4"/>
      <c r="EWO199" s="4"/>
      <c r="EWP199" s="4"/>
      <c r="EWQ199" s="4"/>
      <c r="EWR199" s="4"/>
      <c r="EWS199" s="4"/>
      <c r="EWT199" s="4"/>
      <c r="EWU199" s="4"/>
      <c r="EWV199" s="4"/>
      <c r="EWW199" s="4"/>
      <c r="EWX199" s="4"/>
      <c r="EWY199" s="4"/>
      <c r="EWZ199" s="4"/>
      <c r="EXA199" s="4"/>
      <c r="EXB199" s="4"/>
      <c r="EXC199" s="4"/>
      <c r="EXD199" s="4"/>
      <c r="EXE199" s="4"/>
      <c r="EXF199" s="4"/>
      <c r="EXG199" s="4"/>
      <c r="EXH199" s="4"/>
      <c r="EXI199" s="4"/>
      <c r="EXJ199" s="4"/>
      <c r="EXK199" s="4"/>
      <c r="EXL199" s="4"/>
      <c r="EXM199" s="4"/>
      <c r="EXN199" s="4"/>
      <c r="EXO199" s="4"/>
      <c r="EXP199" s="4"/>
      <c r="EXQ199" s="4"/>
      <c r="EXR199" s="4"/>
      <c r="EXS199" s="4"/>
      <c r="EXT199" s="4"/>
      <c r="EXU199" s="4"/>
      <c r="EXV199" s="4"/>
      <c r="EXW199" s="4"/>
      <c r="EXX199" s="4"/>
      <c r="EXY199" s="4"/>
      <c r="EXZ199" s="4"/>
      <c r="EYA199" s="4"/>
      <c r="EYB199" s="4"/>
      <c r="EYC199" s="4"/>
      <c r="EYD199" s="4"/>
      <c r="EYE199" s="4"/>
      <c r="EYF199" s="4"/>
      <c r="EYG199" s="4"/>
      <c r="EYH199" s="4"/>
      <c r="EYI199" s="4"/>
      <c r="EYJ199" s="4"/>
      <c r="EYK199" s="4"/>
      <c r="EYL199" s="4"/>
      <c r="EYM199" s="4"/>
      <c r="EYN199" s="4"/>
      <c r="EYO199" s="4"/>
      <c r="EYP199" s="4"/>
      <c r="EYQ199" s="4"/>
      <c r="EYR199" s="4"/>
      <c r="EYS199" s="4"/>
      <c r="EYT199" s="4"/>
      <c r="EYU199" s="4"/>
      <c r="EYV199" s="4"/>
      <c r="EYW199" s="4"/>
      <c r="EYX199" s="4"/>
      <c r="EYY199" s="4"/>
      <c r="EYZ199" s="4"/>
      <c r="EZA199" s="4"/>
      <c r="EZB199" s="4"/>
      <c r="EZC199" s="4"/>
      <c r="EZD199" s="4"/>
      <c r="EZE199" s="4"/>
      <c r="EZF199" s="4"/>
      <c r="EZG199" s="4"/>
      <c r="EZH199" s="4"/>
      <c r="EZI199" s="4"/>
      <c r="EZJ199" s="4"/>
      <c r="EZK199" s="4"/>
      <c r="EZL199" s="4"/>
      <c r="EZM199" s="4"/>
      <c r="EZN199" s="4"/>
      <c r="EZO199" s="4"/>
      <c r="EZP199" s="4"/>
      <c r="EZQ199" s="4"/>
      <c r="EZR199" s="4"/>
      <c r="EZS199" s="4"/>
      <c r="EZT199" s="4"/>
      <c r="EZU199" s="4"/>
      <c r="EZV199" s="4"/>
      <c r="EZW199" s="4"/>
      <c r="EZX199" s="4"/>
      <c r="EZY199" s="4"/>
      <c r="EZZ199" s="4"/>
      <c r="FAA199" s="4"/>
      <c r="FAB199" s="4"/>
      <c r="FAC199" s="4"/>
      <c r="FAD199" s="4"/>
      <c r="FAE199" s="4"/>
      <c r="FAF199" s="4"/>
      <c r="FAG199" s="4"/>
      <c r="FAH199" s="4"/>
      <c r="FAI199" s="4"/>
      <c r="FAJ199" s="4"/>
      <c r="FAK199" s="4"/>
      <c r="FAL199" s="4"/>
      <c r="FAM199" s="4"/>
      <c r="FAN199" s="4"/>
      <c r="FAO199" s="4"/>
      <c r="FAP199" s="4"/>
      <c r="FAQ199" s="4"/>
      <c r="FAR199" s="4"/>
      <c r="FAS199" s="4"/>
      <c r="FAT199" s="4"/>
      <c r="FAU199" s="4"/>
      <c r="FAV199" s="4"/>
      <c r="FAW199" s="4"/>
      <c r="FAX199" s="4"/>
      <c r="FAY199" s="4"/>
      <c r="FAZ199" s="4"/>
      <c r="FBA199" s="4"/>
      <c r="FBB199" s="4"/>
      <c r="FBC199" s="4"/>
      <c r="FBD199" s="4"/>
      <c r="FBE199" s="4"/>
      <c r="FBF199" s="4"/>
      <c r="FBG199" s="4"/>
      <c r="FBH199" s="4"/>
      <c r="FBI199" s="4"/>
      <c r="FBJ199" s="4"/>
      <c r="FBK199" s="4"/>
      <c r="FBL199" s="4"/>
      <c r="FBM199" s="4"/>
      <c r="FBN199" s="4"/>
      <c r="FBO199" s="4"/>
      <c r="FBP199" s="4"/>
      <c r="FBQ199" s="4"/>
      <c r="FBR199" s="4"/>
      <c r="FBS199" s="4"/>
      <c r="FBT199" s="4"/>
      <c r="FBU199" s="4"/>
      <c r="FBV199" s="4"/>
      <c r="FBW199" s="4"/>
      <c r="FBX199" s="4"/>
      <c r="FBY199" s="4"/>
      <c r="FBZ199" s="4"/>
      <c r="FCA199" s="4"/>
      <c r="FCB199" s="4"/>
      <c r="FCC199" s="4"/>
      <c r="FCD199" s="4"/>
      <c r="FCE199" s="4"/>
      <c r="FCF199" s="4"/>
      <c r="FCG199" s="4"/>
      <c r="FCH199" s="4"/>
      <c r="FCI199" s="4"/>
      <c r="FCJ199" s="4"/>
      <c r="FCK199" s="4"/>
      <c r="FCL199" s="4"/>
      <c r="FCM199" s="4"/>
      <c r="FCN199" s="4"/>
      <c r="FCO199" s="4"/>
      <c r="FCP199" s="4"/>
      <c r="FCQ199" s="4"/>
      <c r="FCR199" s="4"/>
      <c r="FCS199" s="4"/>
      <c r="FCT199" s="4"/>
      <c r="FCU199" s="4"/>
      <c r="FCV199" s="4"/>
      <c r="FCW199" s="4"/>
      <c r="FCX199" s="4"/>
      <c r="FCY199" s="4"/>
      <c r="FCZ199" s="4"/>
      <c r="FDA199" s="4"/>
      <c r="FDB199" s="4"/>
      <c r="FDC199" s="4"/>
      <c r="FDD199" s="4"/>
      <c r="FDE199" s="4"/>
      <c r="FDF199" s="4"/>
      <c r="FDG199" s="4"/>
      <c r="FDH199" s="4"/>
      <c r="FDI199" s="4"/>
      <c r="FDJ199" s="4"/>
      <c r="FDK199" s="4"/>
      <c r="FDL199" s="4"/>
      <c r="FDM199" s="4"/>
      <c r="FDN199" s="4"/>
      <c r="FDO199" s="4"/>
      <c r="FDP199" s="4"/>
      <c r="FDQ199" s="4"/>
      <c r="FDR199" s="4"/>
      <c r="FDS199" s="4"/>
      <c r="FDT199" s="4"/>
      <c r="FDU199" s="4"/>
      <c r="FDV199" s="4"/>
      <c r="FDW199" s="4"/>
      <c r="FDX199" s="4"/>
      <c r="FDY199" s="4"/>
      <c r="FDZ199" s="4"/>
      <c r="FEA199" s="4"/>
      <c r="FEB199" s="4"/>
      <c r="FEC199" s="4"/>
      <c r="FED199" s="4"/>
      <c r="FEE199" s="4"/>
      <c r="FEF199" s="4"/>
      <c r="FEG199" s="4"/>
      <c r="FEH199" s="4"/>
      <c r="FEI199" s="4"/>
      <c r="FEJ199" s="4"/>
      <c r="FEK199" s="4"/>
      <c r="FEL199" s="4"/>
      <c r="FEM199" s="4"/>
      <c r="FEN199" s="4"/>
      <c r="FEO199" s="4"/>
      <c r="FEP199" s="4"/>
      <c r="FEQ199" s="4"/>
      <c r="FER199" s="4"/>
      <c r="FES199" s="4"/>
      <c r="FET199" s="4"/>
      <c r="FEU199" s="4"/>
      <c r="FEV199" s="4"/>
      <c r="FEW199" s="4"/>
      <c r="FEX199" s="4"/>
      <c r="FEY199" s="4"/>
      <c r="FEZ199" s="4"/>
      <c r="FFA199" s="4"/>
      <c r="FFB199" s="4"/>
      <c r="FFC199" s="4"/>
      <c r="FFD199" s="4"/>
      <c r="FFE199" s="4"/>
      <c r="FFF199" s="4"/>
      <c r="FFG199" s="4"/>
      <c r="FFH199" s="4"/>
      <c r="FFI199" s="4"/>
      <c r="FFJ199" s="4"/>
      <c r="FFK199" s="4"/>
      <c r="FFL199" s="4"/>
      <c r="FFM199" s="4"/>
      <c r="FFN199" s="4"/>
      <c r="FFO199" s="4"/>
      <c r="FFP199" s="4"/>
      <c r="FFQ199" s="4"/>
      <c r="FFR199" s="4"/>
      <c r="FFS199" s="4"/>
      <c r="FFT199" s="4"/>
      <c r="FFU199" s="4"/>
      <c r="FFV199" s="4"/>
      <c r="FFW199" s="4"/>
      <c r="FFX199" s="4"/>
      <c r="FFY199" s="4"/>
      <c r="FFZ199" s="4"/>
      <c r="FGA199" s="4"/>
      <c r="FGB199" s="4"/>
      <c r="FGC199" s="4"/>
      <c r="FGD199" s="4"/>
      <c r="FGE199" s="4"/>
      <c r="FGF199" s="4"/>
      <c r="FGG199" s="4"/>
      <c r="FGH199" s="4"/>
      <c r="FGI199" s="4"/>
      <c r="FGJ199" s="4"/>
      <c r="FGK199" s="4"/>
      <c r="FGL199" s="4"/>
      <c r="FGM199" s="4"/>
      <c r="FGN199" s="4"/>
      <c r="FGO199" s="4"/>
      <c r="FGP199" s="4"/>
      <c r="FGQ199" s="4"/>
      <c r="FGR199" s="4"/>
      <c r="FGS199" s="4"/>
      <c r="FGT199" s="4"/>
      <c r="FGU199" s="4"/>
      <c r="FGV199" s="4"/>
      <c r="FGW199" s="4"/>
      <c r="FGX199" s="4"/>
      <c r="FGY199" s="4"/>
      <c r="FGZ199" s="4"/>
      <c r="FHA199" s="4"/>
      <c r="FHB199" s="4"/>
      <c r="FHC199" s="4"/>
      <c r="FHD199" s="4"/>
      <c r="FHE199" s="4"/>
      <c r="FHF199" s="4"/>
      <c r="FHG199" s="4"/>
      <c r="FHH199" s="4"/>
      <c r="FHI199" s="4"/>
      <c r="FHJ199" s="4"/>
      <c r="FHK199" s="4"/>
      <c r="FHL199" s="4"/>
      <c r="FHM199" s="4"/>
      <c r="FHN199" s="4"/>
      <c r="FHO199" s="4"/>
      <c r="FHP199" s="4"/>
      <c r="FHQ199" s="4"/>
      <c r="FHR199" s="4"/>
      <c r="FHS199" s="4"/>
      <c r="FHT199" s="4"/>
      <c r="FHU199" s="4"/>
      <c r="FHV199" s="4"/>
      <c r="FHW199" s="4"/>
      <c r="FHX199" s="4"/>
      <c r="FHY199" s="4"/>
      <c r="FHZ199" s="4"/>
      <c r="FIA199" s="4"/>
      <c r="FIB199" s="4"/>
      <c r="FIC199" s="4"/>
      <c r="FID199" s="4"/>
      <c r="FIE199" s="4"/>
      <c r="FIF199" s="4"/>
      <c r="FIG199" s="4"/>
      <c r="FIH199" s="4"/>
      <c r="FII199" s="4"/>
      <c r="FIJ199" s="4"/>
      <c r="FIK199" s="4"/>
      <c r="FIL199" s="4"/>
      <c r="FIM199" s="4"/>
      <c r="FIN199" s="4"/>
      <c r="FIO199" s="4"/>
      <c r="FIP199" s="4"/>
      <c r="FIQ199" s="4"/>
      <c r="FIR199" s="4"/>
      <c r="FIS199" s="4"/>
      <c r="FIT199" s="4"/>
      <c r="FIU199" s="4"/>
      <c r="FIV199" s="4"/>
      <c r="FIW199" s="4"/>
      <c r="FIX199" s="4"/>
      <c r="FIY199" s="4"/>
      <c r="FIZ199" s="4"/>
      <c r="FJA199" s="4"/>
      <c r="FJB199" s="4"/>
      <c r="FJC199" s="4"/>
      <c r="FJD199" s="4"/>
      <c r="FJE199" s="4"/>
      <c r="FJF199" s="4"/>
      <c r="FJG199" s="4"/>
      <c r="FJH199" s="4"/>
      <c r="FJI199" s="4"/>
      <c r="FJJ199" s="4"/>
      <c r="FJK199" s="4"/>
      <c r="FJL199" s="4"/>
      <c r="FJM199" s="4"/>
      <c r="FJN199" s="4"/>
      <c r="FJO199" s="4"/>
      <c r="FJP199" s="4"/>
      <c r="FJQ199" s="4"/>
      <c r="FJR199" s="4"/>
      <c r="FJS199" s="4"/>
      <c r="FJT199" s="4"/>
      <c r="FJU199" s="4"/>
      <c r="FJV199" s="4"/>
      <c r="FJW199" s="4"/>
      <c r="FJX199" s="4"/>
      <c r="FJY199" s="4"/>
      <c r="FJZ199" s="4"/>
      <c r="FKA199" s="4"/>
      <c r="FKB199" s="4"/>
      <c r="FKC199" s="4"/>
      <c r="FKD199" s="4"/>
      <c r="FKE199" s="4"/>
      <c r="FKF199" s="4"/>
      <c r="FKG199" s="4"/>
      <c r="FKH199" s="4"/>
      <c r="FKI199" s="4"/>
      <c r="FKJ199" s="4"/>
      <c r="FKK199" s="4"/>
      <c r="FKL199" s="4"/>
      <c r="FKM199" s="4"/>
      <c r="FKN199" s="4"/>
      <c r="FKO199" s="4"/>
      <c r="FKP199" s="4"/>
      <c r="FKQ199" s="4"/>
      <c r="FKR199" s="4"/>
      <c r="FKS199" s="4"/>
      <c r="FKT199" s="4"/>
      <c r="FKU199" s="4"/>
      <c r="FKV199" s="4"/>
      <c r="FKW199" s="4"/>
      <c r="FKX199" s="4"/>
      <c r="FKY199" s="4"/>
      <c r="FKZ199" s="4"/>
      <c r="FLA199" s="4"/>
      <c r="FLB199" s="4"/>
      <c r="FLC199" s="4"/>
      <c r="FLD199" s="4"/>
      <c r="FLE199" s="4"/>
      <c r="FLF199" s="4"/>
      <c r="FLG199" s="4"/>
      <c r="FLH199" s="4"/>
      <c r="FLI199" s="4"/>
      <c r="FLJ199" s="4"/>
      <c r="FLK199" s="4"/>
      <c r="FLL199" s="4"/>
      <c r="FLM199" s="4"/>
      <c r="FLN199" s="4"/>
      <c r="FLO199" s="4"/>
      <c r="FLP199" s="4"/>
      <c r="FLQ199" s="4"/>
      <c r="FLR199" s="4"/>
      <c r="FLS199" s="4"/>
      <c r="FLT199" s="4"/>
      <c r="FLU199" s="4"/>
      <c r="FLV199" s="4"/>
      <c r="FLW199" s="4"/>
      <c r="FLX199" s="4"/>
      <c r="FLY199" s="4"/>
      <c r="FLZ199" s="4"/>
      <c r="FMA199" s="4"/>
      <c r="FMB199" s="4"/>
      <c r="FMC199" s="4"/>
      <c r="FMD199" s="4"/>
      <c r="FME199" s="4"/>
      <c r="FMF199" s="4"/>
      <c r="FMG199" s="4"/>
      <c r="FMH199" s="4"/>
      <c r="FMI199" s="4"/>
      <c r="FMJ199" s="4"/>
      <c r="FMK199" s="4"/>
      <c r="FML199" s="4"/>
      <c r="FMM199" s="4"/>
      <c r="FMN199" s="4"/>
      <c r="FMO199" s="4"/>
      <c r="FMP199" s="4"/>
      <c r="FMQ199" s="4"/>
      <c r="FMR199" s="4"/>
      <c r="FMS199" s="4"/>
      <c r="FMT199" s="4"/>
      <c r="FMU199" s="4"/>
      <c r="FMV199" s="4"/>
      <c r="FMW199" s="4"/>
      <c r="FMX199" s="4"/>
      <c r="FMY199" s="4"/>
      <c r="FMZ199" s="4"/>
      <c r="FNA199" s="4"/>
      <c r="FNB199" s="4"/>
      <c r="FNC199" s="4"/>
      <c r="FND199" s="4"/>
      <c r="FNE199" s="4"/>
      <c r="FNF199" s="4"/>
      <c r="FNG199" s="4"/>
      <c r="FNH199" s="4"/>
      <c r="FNI199" s="4"/>
      <c r="FNJ199" s="4"/>
      <c r="FNK199" s="4"/>
      <c r="FNL199" s="4"/>
      <c r="FNM199" s="4"/>
      <c r="FNN199" s="4"/>
      <c r="FNO199" s="4"/>
      <c r="FNP199" s="4"/>
      <c r="FNQ199" s="4"/>
      <c r="FNR199" s="4"/>
      <c r="FNS199" s="4"/>
      <c r="FNT199" s="4"/>
      <c r="FNU199" s="4"/>
      <c r="FNV199" s="4"/>
      <c r="FNW199" s="4"/>
      <c r="FNX199" s="4"/>
      <c r="FNY199" s="4"/>
      <c r="FNZ199" s="4"/>
      <c r="FOA199" s="4"/>
      <c r="FOB199" s="4"/>
      <c r="FOC199" s="4"/>
      <c r="FOD199" s="4"/>
      <c r="FOE199" s="4"/>
      <c r="FOF199" s="4"/>
      <c r="FOG199" s="4"/>
      <c r="FOH199" s="4"/>
      <c r="FOI199" s="4"/>
      <c r="FOJ199" s="4"/>
      <c r="FOK199" s="4"/>
      <c r="FOL199" s="4"/>
      <c r="FOM199" s="4"/>
      <c r="FON199" s="4"/>
      <c r="FOO199" s="4"/>
      <c r="FOP199" s="4"/>
      <c r="FOQ199" s="4"/>
      <c r="FOR199" s="4"/>
      <c r="FOS199" s="4"/>
      <c r="FOT199" s="4"/>
      <c r="FOU199" s="4"/>
      <c r="FOV199" s="4"/>
      <c r="FOW199" s="4"/>
      <c r="FOX199" s="4"/>
      <c r="FOY199" s="4"/>
      <c r="FOZ199" s="4"/>
      <c r="FPA199" s="4"/>
      <c r="FPB199" s="4"/>
      <c r="FPC199" s="4"/>
      <c r="FPD199" s="4"/>
      <c r="FPE199" s="4"/>
      <c r="FPF199" s="4"/>
      <c r="FPG199" s="4"/>
      <c r="FPH199" s="4"/>
      <c r="FPI199" s="4"/>
      <c r="FPJ199" s="4"/>
      <c r="FPK199" s="4"/>
      <c r="FPL199" s="4"/>
      <c r="FPM199" s="4"/>
      <c r="FPN199" s="4"/>
      <c r="FPO199" s="4"/>
      <c r="FPP199" s="4"/>
      <c r="FPQ199" s="4"/>
      <c r="FPR199" s="4"/>
      <c r="FPS199" s="4"/>
      <c r="FPT199" s="4"/>
      <c r="FPU199" s="4"/>
      <c r="FPV199" s="4"/>
      <c r="FPW199" s="4"/>
      <c r="FPX199" s="4"/>
      <c r="FPY199" s="4"/>
      <c r="FPZ199" s="4"/>
      <c r="FQA199" s="4"/>
      <c r="FQB199" s="4"/>
      <c r="FQC199" s="4"/>
      <c r="FQD199" s="4"/>
      <c r="FQE199" s="4"/>
      <c r="FQF199" s="4"/>
      <c r="FQG199" s="4"/>
      <c r="FQH199" s="4"/>
      <c r="FQI199" s="4"/>
      <c r="FQJ199" s="4"/>
      <c r="FQK199" s="4"/>
      <c r="FQL199" s="4"/>
      <c r="FQM199" s="4"/>
      <c r="FQN199" s="4"/>
      <c r="FQO199" s="4"/>
      <c r="FQP199" s="4"/>
      <c r="FQQ199" s="4"/>
      <c r="FQR199" s="4"/>
      <c r="FQS199" s="4"/>
      <c r="FQT199" s="4"/>
      <c r="FQU199" s="4"/>
      <c r="FQV199" s="4"/>
      <c r="FQW199" s="4"/>
      <c r="FQX199" s="4"/>
      <c r="FQY199" s="4"/>
      <c r="FQZ199" s="4"/>
      <c r="FRA199" s="4"/>
      <c r="FRB199" s="4"/>
      <c r="FRC199" s="4"/>
      <c r="FRD199" s="4"/>
      <c r="FRE199" s="4"/>
      <c r="FRF199" s="4"/>
      <c r="FRG199" s="4"/>
      <c r="FRH199" s="4"/>
      <c r="FRI199" s="4"/>
      <c r="FRJ199" s="4"/>
      <c r="FRK199" s="4"/>
      <c r="FRL199" s="4"/>
      <c r="FRM199" s="4"/>
      <c r="FRN199" s="4"/>
      <c r="FRO199" s="4"/>
      <c r="FRP199" s="4"/>
      <c r="FRQ199" s="4"/>
      <c r="FRR199" s="4"/>
      <c r="FRS199" s="4"/>
      <c r="FRT199" s="4"/>
      <c r="FRU199" s="4"/>
      <c r="FRV199" s="4"/>
      <c r="FRW199" s="4"/>
      <c r="FRX199" s="4"/>
      <c r="FRY199" s="4"/>
      <c r="FRZ199" s="4"/>
      <c r="FSA199" s="4"/>
      <c r="FSB199" s="4"/>
      <c r="FSC199" s="4"/>
      <c r="FSD199" s="4"/>
      <c r="FSE199" s="4"/>
      <c r="FSF199" s="4"/>
      <c r="FSG199" s="4"/>
      <c r="FSH199" s="4"/>
      <c r="FSI199" s="4"/>
      <c r="FSJ199" s="4"/>
      <c r="FSK199" s="4"/>
      <c r="FSL199" s="4"/>
      <c r="FSM199" s="4"/>
      <c r="FSN199" s="4"/>
      <c r="FSO199" s="4"/>
      <c r="FSP199" s="4"/>
      <c r="FSQ199" s="4"/>
      <c r="FSR199" s="4"/>
      <c r="FSS199" s="4"/>
      <c r="FST199" s="4"/>
      <c r="FSU199" s="4"/>
      <c r="FSV199" s="4"/>
      <c r="FSW199" s="4"/>
      <c r="FSX199" s="4"/>
      <c r="FSY199" s="4"/>
      <c r="FSZ199" s="4"/>
      <c r="FTA199" s="4"/>
      <c r="FTB199" s="4"/>
      <c r="FTC199" s="4"/>
      <c r="FTD199" s="4"/>
      <c r="FTE199" s="4"/>
      <c r="FTF199" s="4"/>
      <c r="FTG199" s="4"/>
      <c r="FTH199" s="4"/>
      <c r="FTI199" s="4"/>
      <c r="FTJ199" s="4"/>
      <c r="FTK199" s="4"/>
      <c r="FTL199" s="4"/>
      <c r="FTM199" s="4"/>
      <c r="FTN199" s="4"/>
      <c r="FTO199" s="4"/>
      <c r="FTP199" s="4"/>
      <c r="FTQ199" s="4"/>
      <c r="FTR199" s="4"/>
      <c r="FTS199" s="4"/>
      <c r="FTT199" s="4"/>
      <c r="FTU199" s="4"/>
      <c r="FTV199" s="4"/>
      <c r="FTW199" s="4"/>
      <c r="FTX199" s="4"/>
      <c r="FTY199" s="4"/>
      <c r="FTZ199" s="4"/>
      <c r="FUA199" s="4"/>
      <c r="FUB199" s="4"/>
      <c r="FUC199" s="4"/>
      <c r="FUD199" s="4"/>
      <c r="FUE199" s="4"/>
      <c r="FUF199" s="4"/>
      <c r="FUG199" s="4"/>
      <c r="FUH199" s="4"/>
      <c r="FUI199" s="4"/>
      <c r="FUJ199" s="4"/>
      <c r="FUK199" s="4"/>
      <c r="FUL199" s="4"/>
      <c r="FUM199" s="4"/>
      <c r="FUN199" s="4"/>
      <c r="FUO199" s="4"/>
      <c r="FUP199" s="4"/>
      <c r="FUQ199" s="4"/>
      <c r="FUR199" s="4"/>
      <c r="FUS199" s="4"/>
      <c r="FUT199" s="4"/>
      <c r="FUU199" s="4"/>
      <c r="FUV199" s="4"/>
      <c r="FUW199" s="4"/>
      <c r="FUX199" s="4"/>
      <c r="FUY199" s="4"/>
      <c r="FUZ199" s="4"/>
      <c r="FVA199" s="4"/>
      <c r="FVB199" s="4"/>
      <c r="FVC199" s="4"/>
      <c r="FVD199" s="4"/>
      <c r="FVE199" s="4"/>
      <c r="FVF199" s="4"/>
      <c r="FVG199" s="4"/>
      <c r="FVH199" s="4"/>
      <c r="FVI199" s="4"/>
      <c r="FVJ199" s="4"/>
      <c r="FVK199" s="4"/>
      <c r="FVL199" s="4"/>
      <c r="FVM199" s="4"/>
      <c r="FVN199" s="4"/>
      <c r="FVO199" s="4"/>
      <c r="FVP199" s="4"/>
      <c r="FVQ199" s="4"/>
      <c r="FVR199" s="4"/>
      <c r="FVS199" s="4"/>
      <c r="FVT199" s="4"/>
      <c r="FVU199" s="4"/>
      <c r="FVV199" s="4"/>
      <c r="FVW199" s="4"/>
      <c r="FVX199" s="4"/>
      <c r="FVY199" s="4"/>
      <c r="FVZ199" s="4"/>
      <c r="FWA199" s="4"/>
      <c r="FWB199" s="4"/>
      <c r="FWC199" s="4"/>
      <c r="FWD199" s="4"/>
      <c r="FWE199" s="4"/>
      <c r="FWF199" s="4"/>
      <c r="FWG199" s="4"/>
      <c r="FWH199" s="4"/>
      <c r="FWI199" s="4"/>
      <c r="FWJ199" s="4"/>
      <c r="FWK199" s="4"/>
      <c r="FWL199" s="4"/>
      <c r="FWM199" s="4"/>
      <c r="FWN199" s="4"/>
      <c r="FWO199" s="4"/>
      <c r="FWP199" s="4"/>
      <c r="FWQ199" s="4"/>
      <c r="FWR199" s="4"/>
      <c r="FWS199" s="4"/>
      <c r="FWT199" s="4"/>
      <c r="FWU199" s="4"/>
      <c r="FWV199" s="4"/>
      <c r="FWW199" s="4"/>
      <c r="FWX199" s="4"/>
      <c r="FWY199" s="4"/>
      <c r="FWZ199" s="4"/>
      <c r="FXA199" s="4"/>
      <c r="FXB199" s="4"/>
      <c r="FXC199" s="4"/>
      <c r="FXD199" s="4"/>
      <c r="FXE199" s="4"/>
      <c r="FXF199" s="4"/>
      <c r="FXG199" s="4"/>
      <c r="FXH199" s="4"/>
      <c r="FXI199" s="4"/>
      <c r="FXJ199" s="4"/>
      <c r="FXK199" s="4"/>
      <c r="FXL199" s="4"/>
      <c r="FXM199" s="4"/>
      <c r="FXN199" s="4"/>
      <c r="FXO199" s="4"/>
      <c r="FXP199" s="4"/>
      <c r="FXQ199" s="4"/>
      <c r="FXR199" s="4"/>
      <c r="FXS199" s="4"/>
      <c r="FXT199" s="4"/>
      <c r="FXU199" s="4"/>
      <c r="FXV199" s="4"/>
      <c r="FXW199" s="4"/>
      <c r="FXX199" s="4"/>
      <c r="FXY199" s="4"/>
      <c r="FXZ199" s="4"/>
      <c r="FYA199" s="4"/>
      <c r="FYB199" s="4"/>
      <c r="FYC199" s="4"/>
      <c r="FYD199" s="4"/>
      <c r="FYE199" s="4"/>
      <c r="FYF199" s="4"/>
      <c r="FYG199" s="4"/>
      <c r="FYH199" s="4"/>
      <c r="FYI199" s="4"/>
      <c r="FYJ199" s="4"/>
      <c r="FYK199" s="4"/>
      <c r="FYL199" s="4"/>
      <c r="FYM199" s="4"/>
      <c r="FYN199" s="4"/>
      <c r="FYO199" s="4"/>
      <c r="FYP199" s="4"/>
      <c r="FYQ199" s="4"/>
      <c r="FYR199" s="4"/>
      <c r="FYS199" s="4"/>
      <c r="FYT199" s="4"/>
      <c r="FYU199" s="4"/>
      <c r="FYV199" s="4"/>
      <c r="FYW199" s="4"/>
      <c r="FYX199" s="4"/>
      <c r="FYY199" s="4"/>
      <c r="FYZ199" s="4"/>
      <c r="FZA199" s="4"/>
      <c r="FZB199" s="4"/>
      <c r="FZC199" s="4"/>
      <c r="FZD199" s="4"/>
      <c r="FZE199" s="4"/>
      <c r="FZF199" s="4"/>
      <c r="FZG199" s="4"/>
      <c r="FZH199" s="4"/>
      <c r="FZI199" s="4"/>
      <c r="FZJ199" s="4"/>
      <c r="FZK199" s="4"/>
      <c r="FZL199" s="4"/>
      <c r="FZM199" s="4"/>
      <c r="FZN199" s="4"/>
      <c r="FZO199" s="4"/>
      <c r="FZP199" s="4"/>
      <c r="FZQ199" s="4"/>
      <c r="FZR199" s="4"/>
      <c r="FZS199" s="4"/>
      <c r="FZT199" s="4"/>
      <c r="FZU199" s="4"/>
      <c r="FZV199" s="4"/>
      <c r="FZW199" s="4"/>
      <c r="FZX199" s="4"/>
      <c r="FZY199" s="4"/>
      <c r="FZZ199" s="4"/>
      <c r="GAA199" s="4"/>
      <c r="GAB199" s="4"/>
      <c r="GAC199" s="4"/>
      <c r="GAD199" s="4"/>
      <c r="GAE199" s="4"/>
      <c r="GAF199" s="4"/>
      <c r="GAG199" s="4"/>
      <c r="GAH199" s="4"/>
      <c r="GAI199" s="4"/>
      <c r="GAJ199" s="4"/>
      <c r="GAK199" s="4"/>
      <c r="GAL199" s="4"/>
      <c r="GAM199" s="4"/>
      <c r="GAN199" s="4"/>
      <c r="GAO199" s="4"/>
      <c r="GAP199" s="4"/>
      <c r="GAQ199" s="4"/>
      <c r="GAR199" s="4"/>
      <c r="GAS199" s="4"/>
      <c r="GAT199" s="4"/>
      <c r="GAU199" s="4"/>
      <c r="GAV199" s="4"/>
      <c r="GAW199" s="4"/>
      <c r="GAX199" s="4"/>
      <c r="GAY199" s="4"/>
      <c r="GAZ199" s="4"/>
      <c r="GBA199" s="4"/>
      <c r="GBB199" s="4"/>
      <c r="GBC199" s="4"/>
      <c r="GBD199" s="4"/>
      <c r="GBE199" s="4"/>
      <c r="GBF199" s="4"/>
      <c r="GBG199" s="4"/>
      <c r="GBH199" s="4"/>
      <c r="GBI199" s="4"/>
      <c r="GBJ199" s="4"/>
      <c r="GBK199" s="4"/>
      <c r="GBL199" s="4"/>
      <c r="GBM199" s="4"/>
      <c r="GBN199" s="4"/>
      <c r="GBO199" s="4"/>
      <c r="GBP199" s="4"/>
      <c r="GBQ199" s="4"/>
      <c r="GBR199" s="4"/>
      <c r="GBS199" s="4"/>
      <c r="GBT199" s="4"/>
      <c r="GBU199" s="4"/>
      <c r="GBV199" s="4"/>
      <c r="GBW199" s="4"/>
      <c r="GBX199" s="4"/>
      <c r="GBY199" s="4"/>
      <c r="GBZ199" s="4"/>
      <c r="GCA199" s="4"/>
      <c r="GCB199" s="4"/>
      <c r="GCC199" s="4"/>
      <c r="GCD199" s="4"/>
      <c r="GCE199" s="4"/>
      <c r="GCF199" s="4"/>
      <c r="GCG199" s="4"/>
      <c r="GCH199" s="4"/>
      <c r="GCI199" s="4"/>
      <c r="GCJ199" s="4"/>
      <c r="GCK199" s="4"/>
      <c r="GCL199" s="4"/>
      <c r="GCM199" s="4"/>
      <c r="GCN199" s="4"/>
      <c r="GCO199" s="4"/>
      <c r="GCP199" s="4"/>
      <c r="GCQ199" s="4"/>
      <c r="GCR199" s="4"/>
      <c r="GCS199" s="4"/>
      <c r="GCT199" s="4"/>
      <c r="GCU199" s="4"/>
      <c r="GCV199" s="4"/>
      <c r="GCW199" s="4"/>
      <c r="GCX199" s="4"/>
      <c r="GCY199" s="4"/>
      <c r="GCZ199" s="4"/>
      <c r="GDA199" s="4"/>
      <c r="GDB199" s="4"/>
      <c r="GDC199" s="4"/>
      <c r="GDD199" s="4"/>
      <c r="GDE199" s="4"/>
      <c r="GDF199" s="4"/>
      <c r="GDG199" s="4"/>
      <c r="GDH199" s="4"/>
      <c r="GDI199" s="4"/>
      <c r="GDJ199" s="4"/>
      <c r="GDK199" s="4"/>
      <c r="GDL199" s="4"/>
      <c r="GDM199" s="4"/>
      <c r="GDN199" s="4"/>
      <c r="GDO199" s="4"/>
      <c r="GDP199" s="4"/>
      <c r="GDQ199" s="4"/>
      <c r="GDR199" s="4"/>
      <c r="GDS199" s="4"/>
      <c r="GDT199" s="4"/>
      <c r="GDU199" s="4"/>
      <c r="GDV199" s="4"/>
      <c r="GDW199" s="4"/>
      <c r="GDX199" s="4"/>
      <c r="GDY199" s="4"/>
      <c r="GDZ199" s="4"/>
      <c r="GEA199" s="4"/>
      <c r="GEB199" s="4"/>
      <c r="GEC199" s="4"/>
      <c r="GED199" s="4"/>
      <c r="GEE199" s="4"/>
      <c r="GEF199" s="4"/>
      <c r="GEG199" s="4"/>
      <c r="GEH199" s="4"/>
      <c r="GEI199" s="4"/>
      <c r="GEJ199" s="4"/>
      <c r="GEK199" s="4"/>
      <c r="GEL199" s="4"/>
      <c r="GEM199" s="4"/>
      <c r="GEN199" s="4"/>
      <c r="GEO199" s="4"/>
      <c r="GEP199" s="4"/>
      <c r="GEQ199" s="4"/>
      <c r="GER199" s="4"/>
      <c r="GES199" s="4"/>
      <c r="GET199" s="4"/>
      <c r="GEU199" s="4"/>
      <c r="GEV199" s="4"/>
      <c r="GEW199" s="4"/>
      <c r="GEX199" s="4"/>
      <c r="GEY199" s="4"/>
      <c r="GEZ199" s="4"/>
      <c r="GFA199" s="4"/>
      <c r="GFB199" s="4"/>
      <c r="GFC199" s="4"/>
      <c r="GFD199" s="4"/>
      <c r="GFE199" s="4"/>
      <c r="GFF199" s="4"/>
      <c r="GFG199" s="4"/>
      <c r="GFH199" s="4"/>
      <c r="GFI199" s="4"/>
      <c r="GFJ199" s="4"/>
      <c r="GFK199" s="4"/>
      <c r="GFL199" s="4"/>
      <c r="GFM199" s="4"/>
      <c r="GFN199" s="4"/>
      <c r="GFO199" s="4"/>
      <c r="GFP199" s="4"/>
      <c r="GFQ199" s="4"/>
      <c r="GFR199" s="4"/>
      <c r="GFS199" s="4"/>
      <c r="GFT199" s="4"/>
      <c r="GFU199" s="4"/>
      <c r="GFV199" s="4"/>
      <c r="GFW199" s="4"/>
      <c r="GFX199" s="4"/>
      <c r="GFY199" s="4"/>
      <c r="GFZ199" s="4"/>
      <c r="GGA199" s="4"/>
      <c r="GGB199" s="4"/>
      <c r="GGC199" s="4"/>
      <c r="GGD199" s="4"/>
      <c r="GGE199" s="4"/>
      <c r="GGF199" s="4"/>
      <c r="GGG199" s="4"/>
      <c r="GGH199" s="4"/>
      <c r="GGI199" s="4"/>
      <c r="GGJ199" s="4"/>
      <c r="GGK199" s="4"/>
      <c r="GGL199" s="4"/>
      <c r="GGM199" s="4"/>
      <c r="GGN199" s="4"/>
      <c r="GGO199" s="4"/>
      <c r="GGP199" s="4"/>
      <c r="GGQ199" s="4"/>
      <c r="GGR199" s="4"/>
      <c r="GGS199" s="4"/>
      <c r="GGT199" s="4"/>
      <c r="GGU199" s="4"/>
      <c r="GGV199" s="4"/>
      <c r="GGW199" s="4"/>
      <c r="GGX199" s="4"/>
      <c r="GGY199" s="4"/>
      <c r="GGZ199" s="4"/>
      <c r="GHA199" s="4"/>
      <c r="GHB199" s="4"/>
      <c r="GHC199" s="4"/>
      <c r="GHD199" s="4"/>
      <c r="GHE199" s="4"/>
      <c r="GHF199" s="4"/>
      <c r="GHG199" s="4"/>
      <c r="GHH199" s="4"/>
      <c r="GHI199" s="4"/>
      <c r="GHJ199" s="4"/>
      <c r="GHK199" s="4"/>
      <c r="GHL199" s="4"/>
      <c r="GHM199" s="4"/>
      <c r="GHN199" s="4"/>
      <c r="GHO199" s="4"/>
      <c r="GHP199" s="4"/>
      <c r="GHQ199" s="4"/>
      <c r="GHR199" s="4"/>
      <c r="GHS199" s="4"/>
      <c r="GHT199" s="4"/>
      <c r="GHU199" s="4"/>
      <c r="GHV199" s="4"/>
      <c r="GHW199" s="4"/>
      <c r="GHX199" s="4"/>
      <c r="GHY199" s="4"/>
      <c r="GHZ199" s="4"/>
      <c r="GIA199" s="4"/>
      <c r="GIB199" s="4"/>
      <c r="GIC199" s="4"/>
      <c r="GID199" s="4"/>
      <c r="GIE199" s="4"/>
      <c r="GIF199" s="4"/>
      <c r="GIG199" s="4"/>
      <c r="GIH199" s="4"/>
      <c r="GII199" s="4"/>
      <c r="GIJ199" s="4"/>
      <c r="GIK199" s="4"/>
      <c r="GIL199" s="4"/>
      <c r="GIM199" s="4"/>
      <c r="GIN199" s="4"/>
      <c r="GIO199" s="4"/>
      <c r="GIP199" s="4"/>
      <c r="GIQ199" s="4"/>
      <c r="GIR199" s="4"/>
      <c r="GIS199" s="4"/>
      <c r="GIT199" s="4"/>
      <c r="GIU199" s="4"/>
      <c r="GIV199" s="4"/>
      <c r="GIW199" s="4"/>
      <c r="GIX199" s="4"/>
      <c r="GIY199" s="4"/>
      <c r="GIZ199" s="4"/>
      <c r="GJA199" s="4"/>
      <c r="GJB199" s="4"/>
      <c r="GJC199" s="4"/>
      <c r="GJD199" s="4"/>
      <c r="GJE199" s="4"/>
      <c r="GJF199" s="4"/>
      <c r="GJG199" s="4"/>
      <c r="GJH199" s="4"/>
      <c r="GJI199" s="4"/>
      <c r="GJJ199" s="4"/>
      <c r="GJK199" s="4"/>
      <c r="GJL199" s="4"/>
      <c r="GJM199" s="4"/>
      <c r="GJN199" s="4"/>
      <c r="GJO199" s="4"/>
      <c r="GJP199" s="4"/>
      <c r="GJQ199" s="4"/>
      <c r="GJR199" s="4"/>
      <c r="GJS199" s="4"/>
      <c r="GJT199" s="4"/>
      <c r="GJU199" s="4"/>
      <c r="GJV199" s="4"/>
      <c r="GJW199" s="4"/>
      <c r="GJX199" s="4"/>
      <c r="GJY199" s="4"/>
      <c r="GJZ199" s="4"/>
      <c r="GKA199" s="4"/>
      <c r="GKB199" s="4"/>
      <c r="GKC199" s="4"/>
      <c r="GKD199" s="4"/>
      <c r="GKE199" s="4"/>
      <c r="GKF199" s="4"/>
      <c r="GKG199" s="4"/>
      <c r="GKH199" s="4"/>
      <c r="GKI199" s="4"/>
      <c r="GKJ199" s="4"/>
      <c r="GKK199" s="4"/>
      <c r="GKL199" s="4"/>
      <c r="GKM199" s="4"/>
      <c r="GKN199" s="4"/>
      <c r="GKO199" s="4"/>
      <c r="GKP199" s="4"/>
      <c r="GKQ199" s="4"/>
      <c r="GKR199" s="4"/>
      <c r="GKS199" s="4"/>
      <c r="GKT199" s="4"/>
      <c r="GKU199" s="4"/>
      <c r="GKV199" s="4"/>
      <c r="GKW199" s="4"/>
      <c r="GKX199" s="4"/>
      <c r="GKY199" s="4"/>
      <c r="GKZ199" s="4"/>
      <c r="GLA199" s="4"/>
      <c r="GLB199" s="4"/>
      <c r="GLC199" s="4"/>
      <c r="GLD199" s="4"/>
      <c r="GLE199" s="4"/>
      <c r="GLF199" s="4"/>
      <c r="GLG199" s="4"/>
      <c r="GLH199" s="4"/>
      <c r="GLI199" s="4"/>
      <c r="GLJ199" s="4"/>
      <c r="GLK199" s="4"/>
      <c r="GLL199" s="4"/>
      <c r="GLM199" s="4"/>
      <c r="GLN199" s="4"/>
      <c r="GLO199" s="4"/>
      <c r="GLP199" s="4"/>
      <c r="GLQ199" s="4"/>
      <c r="GLR199" s="4"/>
      <c r="GLS199" s="4"/>
      <c r="GLT199" s="4"/>
      <c r="GLU199" s="4"/>
      <c r="GLV199" s="4"/>
      <c r="GLW199" s="4"/>
      <c r="GLX199" s="4"/>
      <c r="GLY199" s="4"/>
      <c r="GLZ199" s="4"/>
      <c r="GMA199" s="4"/>
      <c r="GMB199" s="4"/>
      <c r="GMC199" s="4"/>
      <c r="GMD199" s="4"/>
      <c r="GME199" s="4"/>
      <c r="GMF199" s="4"/>
      <c r="GMG199" s="4"/>
      <c r="GMH199" s="4"/>
      <c r="GMI199" s="4"/>
      <c r="GMJ199" s="4"/>
      <c r="GMK199" s="4"/>
      <c r="GML199" s="4"/>
      <c r="GMM199" s="4"/>
      <c r="GMN199" s="4"/>
      <c r="GMO199" s="4"/>
      <c r="GMP199" s="4"/>
      <c r="GMQ199" s="4"/>
      <c r="GMR199" s="4"/>
      <c r="GMS199" s="4"/>
      <c r="GMT199" s="4"/>
      <c r="GMU199" s="4"/>
      <c r="GMV199" s="4"/>
      <c r="GMW199" s="4"/>
      <c r="GMX199" s="4"/>
      <c r="GMY199" s="4"/>
      <c r="GMZ199" s="4"/>
      <c r="GNA199" s="4"/>
      <c r="GNB199" s="4"/>
      <c r="GNC199" s="4"/>
      <c r="GND199" s="4"/>
      <c r="GNE199" s="4"/>
      <c r="GNF199" s="4"/>
      <c r="GNG199" s="4"/>
      <c r="GNH199" s="4"/>
      <c r="GNI199" s="4"/>
      <c r="GNJ199" s="4"/>
      <c r="GNK199" s="4"/>
      <c r="GNL199" s="4"/>
      <c r="GNM199" s="4"/>
      <c r="GNN199" s="4"/>
      <c r="GNO199" s="4"/>
      <c r="GNP199" s="4"/>
      <c r="GNQ199" s="4"/>
      <c r="GNR199" s="4"/>
      <c r="GNS199" s="4"/>
      <c r="GNT199" s="4"/>
      <c r="GNU199" s="4"/>
      <c r="GNV199" s="4"/>
      <c r="GNW199" s="4"/>
      <c r="GNX199" s="4"/>
      <c r="GNY199" s="4"/>
      <c r="GNZ199" s="4"/>
      <c r="GOA199" s="4"/>
      <c r="GOB199" s="4"/>
      <c r="GOC199" s="4"/>
      <c r="GOD199" s="4"/>
      <c r="GOE199" s="4"/>
      <c r="GOF199" s="4"/>
      <c r="GOG199" s="4"/>
      <c r="GOH199" s="4"/>
      <c r="GOI199" s="4"/>
      <c r="GOJ199" s="4"/>
      <c r="GOK199" s="4"/>
      <c r="GOL199" s="4"/>
      <c r="GOM199" s="4"/>
      <c r="GON199" s="4"/>
      <c r="GOO199" s="4"/>
      <c r="GOP199" s="4"/>
      <c r="GOQ199" s="4"/>
      <c r="GOR199" s="4"/>
      <c r="GOS199" s="4"/>
      <c r="GOT199" s="4"/>
      <c r="GOU199" s="4"/>
      <c r="GOV199" s="4"/>
      <c r="GOW199" s="4"/>
      <c r="GOX199" s="4"/>
      <c r="GOY199" s="4"/>
      <c r="GOZ199" s="4"/>
      <c r="GPA199" s="4"/>
      <c r="GPB199" s="4"/>
      <c r="GPC199" s="4"/>
      <c r="GPD199" s="4"/>
      <c r="GPE199" s="4"/>
      <c r="GPF199" s="4"/>
      <c r="GPG199" s="4"/>
      <c r="GPH199" s="4"/>
      <c r="GPI199" s="4"/>
      <c r="GPJ199" s="4"/>
      <c r="GPK199" s="4"/>
      <c r="GPL199" s="4"/>
      <c r="GPM199" s="4"/>
      <c r="GPN199" s="4"/>
      <c r="GPO199" s="4"/>
      <c r="GPP199" s="4"/>
      <c r="GPQ199" s="4"/>
      <c r="GPR199" s="4"/>
      <c r="GPS199" s="4"/>
      <c r="GPT199" s="4"/>
      <c r="GPU199" s="4"/>
      <c r="GPV199" s="4"/>
      <c r="GPW199" s="4"/>
      <c r="GPX199" s="4"/>
      <c r="GPY199" s="4"/>
      <c r="GPZ199" s="4"/>
      <c r="GQA199" s="4"/>
      <c r="GQB199" s="4"/>
      <c r="GQC199" s="4"/>
      <c r="GQD199" s="4"/>
      <c r="GQE199" s="4"/>
      <c r="GQF199" s="4"/>
      <c r="GQG199" s="4"/>
      <c r="GQH199" s="4"/>
      <c r="GQI199" s="4"/>
      <c r="GQJ199" s="4"/>
      <c r="GQK199" s="4"/>
      <c r="GQL199" s="4"/>
      <c r="GQM199" s="4"/>
      <c r="GQN199" s="4"/>
      <c r="GQO199" s="4"/>
      <c r="GQP199" s="4"/>
      <c r="GQQ199" s="4"/>
      <c r="GQR199" s="4"/>
      <c r="GQS199" s="4"/>
      <c r="GQT199" s="4"/>
      <c r="GQU199" s="4"/>
      <c r="GQV199" s="4"/>
      <c r="GQW199" s="4"/>
      <c r="GQX199" s="4"/>
      <c r="GQY199" s="4"/>
      <c r="GQZ199" s="4"/>
      <c r="GRA199" s="4"/>
      <c r="GRB199" s="4"/>
      <c r="GRC199" s="4"/>
      <c r="GRD199" s="4"/>
      <c r="GRE199" s="4"/>
      <c r="GRF199" s="4"/>
      <c r="GRG199" s="4"/>
      <c r="GRH199" s="4"/>
      <c r="GRI199" s="4"/>
      <c r="GRJ199" s="4"/>
      <c r="GRK199" s="4"/>
      <c r="GRL199" s="4"/>
      <c r="GRM199" s="4"/>
      <c r="GRN199" s="4"/>
      <c r="GRO199" s="4"/>
      <c r="GRP199" s="4"/>
      <c r="GRQ199" s="4"/>
      <c r="GRR199" s="4"/>
      <c r="GRS199" s="4"/>
      <c r="GRT199" s="4"/>
      <c r="GRU199" s="4"/>
      <c r="GRV199" s="4"/>
      <c r="GRW199" s="4"/>
      <c r="GRX199" s="4"/>
      <c r="GRY199" s="4"/>
      <c r="GRZ199" s="4"/>
      <c r="GSA199" s="4"/>
      <c r="GSB199" s="4"/>
      <c r="GSC199" s="4"/>
      <c r="GSD199" s="4"/>
      <c r="GSE199" s="4"/>
      <c r="GSF199" s="4"/>
      <c r="GSG199" s="4"/>
      <c r="GSH199" s="4"/>
      <c r="GSI199" s="4"/>
      <c r="GSJ199" s="4"/>
      <c r="GSK199" s="4"/>
      <c r="GSL199" s="4"/>
      <c r="GSM199" s="4"/>
      <c r="GSN199" s="4"/>
      <c r="GSO199" s="4"/>
      <c r="GSP199" s="4"/>
      <c r="GSQ199" s="4"/>
      <c r="GSR199" s="4"/>
      <c r="GSS199" s="4"/>
      <c r="GST199" s="4"/>
      <c r="GSU199" s="4"/>
      <c r="GSV199" s="4"/>
      <c r="GSW199" s="4"/>
      <c r="GSX199" s="4"/>
      <c r="GSY199" s="4"/>
      <c r="GSZ199" s="4"/>
      <c r="GTA199" s="4"/>
      <c r="GTB199" s="4"/>
      <c r="GTC199" s="4"/>
      <c r="GTD199" s="4"/>
      <c r="GTE199" s="4"/>
      <c r="GTF199" s="4"/>
      <c r="GTG199" s="4"/>
      <c r="GTH199" s="4"/>
      <c r="GTI199" s="4"/>
      <c r="GTJ199" s="4"/>
      <c r="GTK199" s="4"/>
      <c r="GTL199" s="4"/>
      <c r="GTM199" s="4"/>
      <c r="GTN199" s="4"/>
      <c r="GTO199" s="4"/>
      <c r="GTP199" s="4"/>
      <c r="GTQ199" s="4"/>
      <c r="GTR199" s="4"/>
      <c r="GTS199" s="4"/>
      <c r="GTT199" s="4"/>
      <c r="GTU199" s="4"/>
      <c r="GTV199" s="4"/>
      <c r="GTW199" s="4"/>
      <c r="GTX199" s="4"/>
      <c r="GTY199" s="4"/>
      <c r="GTZ199" s="4"/>
      <c r="GUA199" s="4"/>
      <c r="GUB199" s="4"/>
      <c r="GUC199" s="4"/>
      <c r="GUD199" s="4"/>
      <c r="GUE199" s="4"/>
      <c r="GUF199" s="4"/>
      <c r="GUG199" s="4"/>
      <c r="GUH199" s="4"/>
      <c r="GUI199" s="4"/>
      <c r="GUJ199" s="4"/>
      <c r="GUK199" s="4"/>
      <c r="GUL199" s="4"/>
      <c r="GUM199" s="4"/>
      <c r="GUN199" s="4"/>
      <c r="GUO199" s="4"/>
      <c r="GUP199" s="4"/>
      <c r="GUQ199" s="4"/>
      <c r="GUR199" s="4"/>
      <c r="GUS199" s="4"/>
      <c r="GUT199" s="4"/>
      <c r="GUU199" s="4"/>
      <c r="GUV199" s="4"/>
      <c r="GUW199" s="4"/>
      <c r="GUX199" s="4"/>
      <c r="GUY199" s="4"/>
      <c r="GUZ199" s="4"/>
      <c r="GVA199" s="4"/>
      <c r="GVB199" s="4"/>
      <c r="GVC199" s="4"/>
      <c r="GVD199" s="4"/>
      <c r="GVE199" s="4"/>
      <c r="GVF199" s="4"/>
      <c r="GVG199" s="4"/>
      <c r="GVH199" s="4"/>
      <c r="GVI199" s="4"/>
      <c r="GVJ199" s="4"/>
      <c r="GVK199" s="4"/>
      <c r="GVL199" s="4"/>
      <c r="GVM199" s="4"/>
      <c r="GVN199" s="4"/>
      <c r="GVO199" s="4"/>
      <c r="GVP199" s="4"/>
      <c r="GVQ199" s="4"/>
      <c r="GVR199" s="4"/>
      <c r="GVS199" s="4"/>
      <c r="GVT199" s="4"/>
      <c r="GVU199" s="4"/>
      <c r="GVV199" s="4"/>
      <c r="GVW199" s="4"/>
      <c r="GVX199" s="4"/>
      <c r="GVY199" s="4"/>
      <c r="GVZ199" s="4"/>
      <c r="GWA199" s="4"/>
      <c r="GWB199" s="4"/>
      <c r="GWC199" s="4"/>
      <c r="GWD199" s="4"/>
      <c r="GWE199" s="4"/>
      <c r="GWF199" s="4"/>
      <c r="GWG199" s="4"/>
      <c r="GWH199" s="4"/>
      <c r="GWI199" s="4"/>
      <c r="GWJ199" s="4"/>
      <c r="GWK199" s="4"/>
      <c r="GWL199" s="4"/>
      <c r="GWM199" s="4"/>
      <c r="GWN199" s="4"/>
      <c r="GWO199" s="4"/>
      <c r="GWP199" s="4"/>
      <c r="GWQ199" s="4"/>
      <c r="GWR199" s="4"/>
      <c r="GWS199" s="4"/>
      <c r="GWT199" s="4"/>
      <c r="GWU199" s="4"/>
      <c r="GWV199" s="4"/>
      <c r="GWW199" s="4"/>
      <c r="GWX199" s="4"/>
      <c r="GWY199" s="4"/>
      <c r="GWZ199" s="4"/>
      <c r="GXA199" s="4"/>
      <c r="GXB199" s="4"/>
      <c r="GXC199" s="4"/>
      <c r="GXD199" s="4"/>
      <c r="GXE199" s="4"/>
      <c r="GXF199" s="4"/>
      <c r="GXG199" s="4"/>
      <c r="GXH199" s="4"/>
      <c r="GXI199" s="4"/>
      <c r="GXJ199" s="4"/>
      <c r="GXK199" s="4"/>
      <c r="GXL199" s="4"/>
      <c r="GXM199" s="4"/>
      <c r="GXN199" s="4"/>
      <c r="GXO199" s="4"/>
      <c r="GXP199" s="4"/>
      <c r="GXQ199" s="4"/>
      <c r="GXR199" s="4"/>
      <c r="GXS199" s="4"/>
      <c r="GXT199" s="4"/>
      <c r="GXU199" s="4"/>
      <c r="GXV199" s="4"/>
      <c r="GXW199" s="4"/>
      <c r="GXX199" s="4"/>
      <c r="GXY199" s="4"/>
      <c r="GXZ199" s="4"/>
      <c r="GYA199" s="4"/>
      <c r="GYB199" s="4"/>
      <c r="GYC199" s="4"/>
      <c r="GYD199" s="4"/>
      <c r="GYE199" s="4"/>
      <c r="GYF199" s="4"/>
      <c r="GYG199" s="4"/>
      <c r="GYH199" s="4"/>
      <c r="GYI199" s="4"/>
      <c r="GYJ199" s="4"/>
      <c r="GYK199" s="4"/>
      <c r="GYL199" s="4"/>
      <c r="GYM199" s="4"/>
      <c r="GYN199" s="4"/>
      <c r="GYO199" s="4"/>
      <c r="GYP199" s="4"/>
      <c r="GYQ199" s="4"/>
      <c r="GYR199" s="4"/>
      <c r="GYS199" s="4"/>
      <c r="GYT199" s="4"/>
      <c r="GYU199" s="4"/>
      <c r="GYV199" s="4"/>
      <c r="GYW199" s="4"/>
      <c r="GYX199" s="4"/>
      <c r="GYY199" s="4"/>
      <c r="GYZ199" s="4"/>
      <c r="GZA199" s="4"/>
      <c r="GZB199" s="4"/>
      <c r="GZC199" s="4"/>
      <c r="GZD199" s="4"/>
      <c r="GZE199" s="4"/>
      <c r="GZF199" s="4"/>
      <c r="GZG199" s="4"/>
      <c r="GZH199" s="4"/>
      <c r="GZI199" s="4"/>
      <c r="GZJ199" s="4"/>
      <c r="GZK199" s="4"/>
      <c r="GZL199" s="4"/>
      <c r="GZM199" s="4"/>
      <c r="GZN199" s="4"/>
      <c r="GZO199" s="4"/>
      <c r="GZP199" s="4"/>
      <c r="GZQ199" s="4"/>
      <c r="GZR199" s="4"/>
      <c r="GZS199" s="4"/>
      <c r="GZT199" s="4"/>
      <c r="GZU199" s="4"/>
      <c r="GZV199" s="4"/>
      <c r="GZW199" s="4"/>
      <c r="GZX199" s="4"/>
      <c r="GZY199" s="4"/>
      <c r="GZZ199" s="4"/>
      <c r="HAA199" s="4"/>
      <c r="HAB199" s="4"/>
      <c r="HAC199" s="4"/>
      <c r="HAD199" s="4"/>
      <c r="HAE199" s="4"/>
      <c r="HAF199" s="4"/>
      <c r="HAG199" s="4"/>
      <c r="HAH199" s="4"/>
      <c r="HAI199" s="4"/>
      <c r="HAJ199" s="4"/>
      <c r="HAK199" s="4"/>
      <c r="HAL199" s="4"/>
      <c r="HAM199" s="4"/>
      <c r="HAN199" s="4"/>
      <c r="HAO199" s="4"/>
      <c r="HAP199" s="4"/>
      <c r="HAQ199" s="4"/>
      <c r="HAR199" s="4"/>
      <c r="HAS199" s="4"/>
      <c r="HAT199" s="4"/>
      <c r="HAU199" s="4"/>
      <c r="HAV199" s="4"/>
      <c r="HAW199" s="4"/>
      <c r="HAX199" s="4"/>
      <c r="HAY199" s="4"/>
      <c r="HAZ199" s="4"/>
      <c r="HBA199" s="4"/>
      <c r="HBB199" s="4"/>
      <c r="HBC199" s="4"/>
      <c r="HBD199" s="4"/>
      <c r="HBE199" s="4"/>
      <c r="HBF199" s="4"/>
      <c r="HBG199" s="4"/>
      <c r="HBH199" s="4"/>
      <c r="HBI199" s="4"/>
      <c r="HBJ199" s="4"/>
      <c r="HBK199" s="4"/>
      <c r="HBL199" s="4"/>
      <c r="HBM199" s="4"/>
      <c r="HBN199" s="4"/>
      <c r="HBO199" s="4"/>
      <c r="HBP199" s="4"/>
      <c r="HBQ199" s="4"/>
      <c r="HBR199" s="4"/>
      <c r="HBS199" s="4"/>
      <c r="HBT199" s="4"/>
      <c r="HBU199" s="4"/>
      <c r="HBV199" s="4"/>
      <c r="HBW199" s="4"/>
      <c r="HBX199" s="4"/>
      <c r="HBY199" s="4"/>
      <c r="HBZ199" s="4"/>
      <c r="HCA199" s="4"/>
      <c r="HCB199" s="4"/>
      <c r="HCC199" s="4"/>
      <c r="HCD199" s="4"/>
      <c r="HCE199" s="4"/>
      <c r="HCF199" s="4"/>
      <c r="HCG199" s="4"/>
      <c r="HCH199" s="4"/>
      <c r="HCI199" s="4"/>
      <c r="HCJ199" s="4"/>
      <c r="HCK199" s="4"/>
      <c r="HCL199" s="4"/>
      <c r="HCM199" s="4"/>
      <c r="HCN199" s="4"/>
      <c r="HCO199" s="4"/>
      <c r="HCP199" s="4"/>
      <c r="HCQ199" s="4"/>
      <c r="HCR199" s="4"/>
      <c r="HCS199" s="4"/>
      <c r="HCT199" s="4"/>
      <c r="HCU199" s="4"/>
      <c r="HCV199" s="4"/>
      <c r="HCW199" s="4"/>
      <c r="HCX199" s="4"/>
      <c r="HCY199" s="4"/>
      <c r="HCZ199" s="4"/>
      <c r="HDA199" s="4"/>
      <c r="HDB199" s="4"/>
      <c r="HDC199" s="4"/>
      <c r="HDD199" s="4"/>
      <c r="HDE199" s="4"/>
      <c r="HDF199" s="4"/>
      <c r="HDG199" s="4"/>
      <c r="HDH199" s="4"/>
      <c r="HDI199" s="4"/>
      <c r="HDJ199" s="4"/>
      <c r="HDK199" s="4"/>
      <c r="HDL199" s="4"/>
      <c r="HDM199" s="4"/>
      <c r="HDN199" s="4"/>
      <c r="HDO199" s="4"/>
      <c r="HDP199" s="4"/>
      <c r="HDQ199" s="4"/>
      <c r="HDR199" s="4"/>
      <c r="HDS199" s="4"/>
      <c r="HDT199" s="4"/>
      <c r="HDU199" s="4"/>
      <c r="HDV199" s="4"/>
      <c r="HDW199" s="4"/>
      <c r="HDX199" s="4"/>
      <c r="HDY199" s="4"/>
      <c r="HDZ199" s="4"/>
      <c r="HEA199" s="4"/>
      <c r="HEB199" s="4"/>
      <c r="HEC199" s="4"/>
      <c r="HED199" s="4"/>
      <c r="HEE199" s="4"/>
      <c r="HEF199" s="4"/>
      <c r="HEG199" s="4"/>
      <c r="HEH199" s="4"/>
      <c r="HEI199" s="4"/>
      <c r="HEJ199" s="4"/>
      <c r="HEK199" s="4"/>
      <c r="HEL199" s="4"/>
      <c r="HEM199" s="4"/>
      <c r="HEN199" s="4"/>
      <c r="HEO199" s="4"/>
      <c r="HEP199" s="4"/>
      <c r="HEQ199" s="4"/>
      <c r="HER199" s="4"/>
      <c r="HES199" s="4"/>
      <c r="HET199" s="4"/>
      <c r="HEU199" s="4"/>
      <c r="HEV199" s="4"/>
      <c r="HEW199" s="4"/>
      <c r="HEX199" s="4"/>
      <c r="HEY199" s="4"/>
      <c r="HEZ199" s="4"/>
      <c r="HFA199" s="4"/>
      <c r="HFB199" s="4"/>
      <c r="HFC199" s="4"/>
      <c r="HFD199" s="4"/>
      <c r="HFE199" s="4"/>
      <c r="HFF199" s="4"/>
      <c r="HFG199" s="4"/>
      <c r="HFH199" s="4"/>
      <c r="HFI199" s="4"/>
      <c r="HFJ199" s="4"/>
      <c r="HFK199" s="4"/>
      <c r="HFL199" s="4"/>
      <c r="HFM199" s="4"/>
      <c r="HFN199" s="4"/>
      <c r="HFO199" s="4"/>
      <c r="HFP199" s="4"/>
      <c r="HFQ199" s="4"/>
      <c r="HFR199" s="4"/>
      <c r="HFS199" s="4"/>
      <c r="HFT199" s="4"/>
      <c r="HFU199" s="4"/>
      <c r="HFV199" s="4"/>
      <c r="HFW199" s="4"/>
      <c r="HFX199" s="4"/>
      <c r="HFY199" s="4"/>
      <c r="HFZ199" s="4"/>
      <c r="HGA199" s="4"/>
      <c r="HGB199" s="4"/>
      <c r="HGC199" s="4"/>
      <c r="HGD199" s="4"/>
      <c r="HGE199" s="4"/>
      <c r="HGF199" s="4"/>
      <c r="HGG199" s="4"/>
      <c r="HGH199" s="4"/>
      <c r="HGI199" s="4"/>
      <c r="HGJ199" s="4"/>
      <c r="HGK199" s="4"/>
      <c r="HGL199" s="4"/>
      <c r="HGM199" s="4"/>
      <c r="HGN199" s="4"/>
      <c r="HGO199" s="4"/>
      <c r="HGP199" s="4"/>
      <c r="HGQ199" s="4"/>
      <c r="HGR199" s="4"/>
      <c r="HGS199" s="4"/>
      <c r="HGT199" s="4"/>
      <c r="HGU199" s="4"/>
      <c r="HGV199" s="4"/>
      <c r="HGW199" s="4"/>
      <c r="HGX199" s="4"/>
      <c r="HGY199" s="4"/>
      <c r="HGZ199" s="4"/>
      <c r="HHA199" s="4"/>
      <c r="HHB199" s="4"/>
      <c r="HHC199" s="4"/>
      <c r="HHD199" s="4"/>
      <c r="HHE199" s="4"/>
      <c r="HHF199" s="4"/>
      <c r="HHG199" s="4"/>
      <c r="HHH199" s="4"/>
      <c r="HHI199" s="4"/>
      <c r="HHJ199" s="4"/>
      <c r="HHK199" s="4"/>
      <c r="HHL199" s="4"/>
      <c r="HHM199" s="4"/>
      <c r="HHN199" s="4"/>
      <c r="HHO199" s="4"/>
      <c r="HHP199" s="4"/>
      <c r="HHQ199" s="4"/>
      <c r="HHR199" s="4"/>
      <c r="HHS199" s="4"/>
      <c r="HHT199" s="4"/>
      <c r="HHU199" s="4"/>
      <c r="HHV199" s="4"/>
      <c r="HHW199" s="4"/>
      <c r="HHX199" s="4"/>
      <c r="HHY199" s="4"/>
      <c r="HHZ199" s="4"/>
      <c r="HIA199" s="4"/>
      <c r="HIB199" s="4"/>
      <c r="HIC199" s="4"/>
      <c r="HID199" s="4"/>
      <c r="HIE199" s="4"/>
      <c r="HIF199" s="4"/>
      <c r="HIG199" s="4"/>
      <c r="HIH199" s="4"/>
      <c r="HII199" s="4"/>
      <c r="HIJ199" s="4"/>
      <c r="HIK199" s="4"/>
      <c r="HIL199" s="4"/>
      <c r="HIM199" s="4"/>
      <c r="HIN199" s="4"/>
      <c r="HIO199" s="4"/>
      <c r="HIP199" s="4"/>
      <c r="HIQ199" s="4"/>
      <c r="HIR199" s="4"/>
      <c r="HIS199" s="4"/>
      <c r="HIT199" s="4"/>
      <c r="HIU199" s="4"/>
      <c r="HIV199" s="4"/>
      <c r="HIW199" s="4"/>
      <c r="HIX199" s="4"/>
      <c r="HIY199" s="4"/>
      <c r="HIZ199" s="4"/>
      <c r="HJA199" s="4"/>
      <c r="HJB199" s="4"/>
      <c r="HJC199" s="4"/>
      <c r="HJD199" s="4"/>
      <c r="HJE199" s="4"/>
      <c r="HJF199" s="4"/>
      <c r="HJG199" s="4"/>
      <c r="HJH199" s="4"/>
      <c r="HJI199" s="4"/>
      <c r="HJJ199" s="4"/>
      <c r="HJK199" s="4"/>
      <c r="HJL199" s="4"/>
      <c r="HJM199" s="4"/>
      <c r="HJN199" s="4"/>
      <c r="HJO199" s="4"/>
      <c r="HJP199" s="4"/>
      <c r="HJQ199" s="4"/>
      <c r="HJR199" s="4"/>
      <c r="HJS199" s="4"/>
      <c r="HJT199" s="4"/>
      <c r="HJU199" s="4"/>
      <c r="HJV199" s="4"/>
      <c r="HJW199" s="4"/>
      <c r="HJX199" s="4"/>
      <c r="HJY199" s="4"/>
      <c r="HJZ199" s="4"/>
      <c r="HKA199" s="4"/>
      <c r="HKB199" s="4"/>
      <c r="HKC199" s="4"/>
      <c r="HKD199" s="4"/>
      <c r="HKE199" s="4"/>
      <c r="HKF199" s="4"/>
      <c r="HKG199" s="4"/>
      <c r="HKH199" s="4"/>
      <c r="HKI199" s="4"/>
      <c r="HKJ199" s="4"/>
      <c r="HKK199" s="4"/>
      <c r="HKL199" s="4"/>
      <c r="HKM199" s="4"/>
      <c r="HKN199" s="4"/>
      <c r="HKO199" s="4"/>
      <c r="HKP199" s="4"/>
      <c r="HKQ199" s="4"/>
      <c r="HKR199" s="4"/>
      <c r="HKS199" s="4"/>
      <c r="HKT199" s="4"/>
      <c r="HKU199" s="4"/>
      <c r="HKV199" s="4"/>
      <c r="HKW199" s="4"/>
      <c r="HKX199" s="4"/>
      <c r="HKY199" s="4"/>
      <c r="HKZ199" s="4"/>
      <c r="HLA199" s="4"/>
      <c r="HLB199" s="4"/>
      <c r="HLC199" s="4"/>
      <c r="HLD199" s="4"/>
      <c r="HLE199" s="4"/>
      <c r="HLF199" s="4"/>
      <c r="HLG199" s="4"/>
      <c r="HLH199" s="4"/>
      <c r="HLI199" s="4"/>
      <c r="HLJ199" s="4"/>
      <c r="HLK199" s="4"/>
      <c r="HLL199" s="4"/>
      <c r="HLM199" s="4"/>
      <c r="HLN199" s="4"/>
      <c r="HLO199" s="4"/>
      <c r="HLP199" s="4"/>
      <c r="HLQ199" s="4"/>
      <c r="HLR199" s="4"/>
      <c r="HLS199" s="4"/>
      <c r="HLT199" s="4"/>
      <c r="HLU199" s="4"/>
      <c r="HLV199" s="4"/>
      <c r="HLW199" s="4"/>
      <c r="HLX199" s="4"/>
      <c r="HLY199" s="4"/>
      <c r="HLZ199" s="4"/>
      <c r="HMA199" s="4"/>
      <c r="HMB199" s="4"/>
      <c r="HMC199" s="4"/>
      <c r="HMD199" s="4"/>
      <c r="HME199" s="4"/>
      <c r="HMF199" s="4"/>
      <c r="HMG199" s="4"/>
      <c r="HMH199" s="4"/>
      <c r="HMI199" s="4"/>
      <c r="HMJ199" s="4"/>
      <c r="HMK199" s="4"/>
      <c r="HML199" s="4"/>
      <c r="HMM199" s="4"/>
      <c r="HMN199" s="4"/>
      <c r="HMO199" s="4"/>
      <c r="HMP199" s="4"/>
      <c r="HMQ199" s="4"/>
      <c r="HMR199" s="4"/>
      <c r="HMS199" s="4"/>
      <c r="HMT199" s="4"/>
      <c r="HMU199" s="4"/>
      <c r="HMV199" s="4"/>
      <c r="HMW199" s="4"/>
      <c r="HMX199" s="4"/>
      <c r="HMY199" s="4"/>
      <c r="HMZ199" s="4"/>
      <c r="HNA199" s="4"/>
      <c r="HNB199" s="4"/>
      <c r="HNC199" s="4"/>
      <c r="HND199" s="4"/>
      <c r="HNE199" s="4"/>
      <c r="HNF199" s="4"/>
      <c r="HNG199" s="4"/>
      <c r="HNH199" s="4"/>
      <c r="HNI199" s="4"/>
      <c r="HNJ199" s="4"/>
      <c r="HNK199" s="4"/>
      <c r="HNL199" s="4"/>
      <c r="HNM199" s="4"/>
      <c r="HNN199" s="4"/>
      <c r="HNO199" s="4"/>
      <c r="HNP199" s="4"/>
      <c r="HNQ199" s="4"/>
      <c r="HNR199" s="4"/>
      <c r="HNS199" s="4"/>
      <c r="HNT199" s="4"/>
      <c r="HNU199" s="4"/>
      <c r="HNV199" s="4"/>
      <c r="HNW199" s="4"/>
      <c r="HNX199" s="4"/>
      <c r="HNY199" s="4"/>
      <c r="HNZ199" s="4"/>
      <c r="HOA199" s="4"/>
      <c r="HOB199" s="4"/>
      <c r="HOC199" s="4"/>
      <c r="HOD199" s="4"/>
      <c r="HOE199" s="4"/>
      <c r="HOF199" s="4"/>
      <c r="HOG199" s="4"/>
      <c r="HOH199" s="4"/>
      <c r="HOI199" s="4"/>
      <c r="HOJ199" s="4"/>
      <c r="HOK199" s="4"/>
      <c r="HOL199" s="4"/>
      <c r="HOM199" s="4"/>
      <c r="HON199" s="4"/>
      <c r="HOO199" s="4"/>
      <c r="HOP199" s="4"/>
      <c r="HOQ199" s="4"/>
      <c r="HOR199" s="4"/>
      <c r="HOS199" s="4"/>
      <c r="HOT199" s="4"/>
      <c r="HOU199" s="4"/>
      <c r="HOV199" s="4"/>
      <c r="HOW199" s="4"/>
      <c r="HOX199" s="4"/>
      <c r="HOY199" s="4"/>
      <c r="HOZ199" s="4"/>
      <c r="HPA199" s="4"/>
      <c r="HPB199" s="4"/>
      <c r="HPC199" s="4"/>
      <c r="HPD199" s="4"/>
      <c r="HPE199" s="4"/>
      <c r="HPF199" s="4"/>
      <c r="HPG199" s="4"/>
      <c r="HPH199" s="4"/>
      <c r="HPI199" s="4"/>
      <c r="HPJ199" s="4"/>
      <c r="HPK199" s="4"/>
      <c r="HPL199" s="4"/>
      <c r="HPM199" s="4"/>
      <c r="HPN199" s="4"/>
      <c r="HPO199" s="4"/>
      <c r="HPP199" s="4"/>
      <c r="HPQ199" s="4"/>
      <c r="HPR199" s="4"/>
      <c r="HPS199" s="4"/>
      <c r="HPT199" s="4"/>
      <c r="HPU199" s="4"/>
      <c r="HPV199" s="4"/>
      <c r="HPW199" s="4"/>
      <c r="HPX199" s="4"/>
      <c r="HPY199" s="4"/>
      <c r="HPZ199" s="4"/>
      <c r="HQA199" s="4"/>
      <c r="HQB199" s="4"/>
      <c r="HQC199" s="4"/>
      <c r="HQD199" s="4"/>
      <c r="HQE199" s="4"/>
      <c r="HQF199" s="4"/>
      <c r="HQG199" s="4"/>
      <c r="HQH199" s="4"/>
      <c r="HQI199" s="4"/>
      <c r="HQJ199" s="4"/>
      <c r="HQK199" s="4"/>
      <c r="HQL199" s="4"/>
      <c r="HQM199" s="4"/>
      <c r="HQN199" s="4"/>
      <c r="HQO199" s="4"/>
      <c r="HQP199" s="4"/>
      <c r="HQQ199" s="4"/>
      <c r="HQR199" s="4"/>
      <c r="HQS199" s="4"/>
      <c r="HQT199" s="4"/>
      <c r="HQU199" s="4"/>
      <c r="HQV199" s="4"/>
      <c r="HQW199" s="4"/>
      <c r="HQX199" s="4"/>
      <c r="HQY199" s="4"/>
      <c r="HQZ199" s="4"/>
      <c r="HRA199" s="4"/>
      <c r="HRB199" s="4"/>
      <c r="HRC199" s="4"/>
      <c r="HRD199" s="4"/>
      <c r="HRE199" s="4"/>
      <c r="HRF199" s="4"/>
      <c r="HRG199" s="4"/>
      <c r="HRH199" s="4"/>
      <c r="HRI199" s="4"/>
      <c r="HRJ199" s="4"/>
      <c r="HRK199" s="4"/>
      <c r="HRL199" s="4"/>
      <c r="HRM199" s="4"/>
      <c r="HRN199" s="4"/>
      <c r="HRO199" s="4"/>
      <c r="HRP199" s="4"/>
      <c r="HRQ199" s="4"/>
      <c r="HRR199" s="4"/>
      <c r="HRS199" s="4"/>
      <c r="HRT199" s="4"/>
      <c r="HRU199" s="4"/>
      <c r="HRV199" s="4"/>
      <c r="HRW199" s="4"/>
      <c r="HRX199" s="4"/>
      <c r="HRY199" s="4"/>
      <c r="HRZ199" s="4"/>
      <c r="HSA199" s="4"/>
      <c r="HSB199" s="4"/>
      <c r="HSC199" s="4"/>
      <c r="HSD199" s="4"/>
      <c r="HSE199" s="4"/>
      <c r="HSF199" s="4"/>
      <c r="HSG199" s="4"/>
      <c r="HSH199" s="4"/>
      <c r="HSI199" s="4"/>
      <c r="HSJ199" s="4"/>
      <c r="HSK199" s="4"/>
      <c r="HSL199" s="4"/>
      <c r="HSM199" s="4"/>
      <c r="HSN199" s="4"/>
      <c r="HSO199" s="4"/>
      <c r="HSP199" s="4"/>
      <c r="HSQ199" s="4"/>
      <c r="HSR199" s="4"/>
      <c r="HSS199" s="4"/>
      <c r="HST199" s="4"/>
      <c r="HSU199" s="4"/>
      <c r="HSV199" s="4"/>
      <c r="HSW199" s="4"/>
      <c r="HSX199" s="4"/>
      <c r="HSY199" s="4"/>
      <c r="HSZ199" s="4"/>
      <c r="HTA199" s="4"/>
      <c r="HTB199" s="4"/>
      <c r="HTC199" s="4"/>
      <c r="HTD199" s="4"/>
      <c r="HTE199" s="4"/>
      <c r="HTF199" s="4"/>
      <c r="HTG199" s="4"/>
      <c r="HTH199" s="4"/>
      <c r="HTI199" s="4"/>
      <c r="HTJ199" s="4"/>
      <c r="HTK199" s="4"/>
      <c r="HTL199" s="4"/>
      <c r="HTM199" s="4"/>
      <c r="HTN199" s="4"/>
      <c r="HTO199" s="4"/>
      <c r="HTP199" s="4"/>
      <c r="HTQ199" s="4"/>
      <c r="HTR199" s="4"/>
      <c r="HTS199" s="4"/>
      <c r="HTT199" s="4"/>
      <c r="HTU199" s="4"/>
      <c r="HTV199" s="4"/>
      <c r="HTW199" s="4"/>
      <c r="HTX199" s="4"/>
      <c r="HTY199" s="4"/>
      <c r="HTZ199" s="4"/>
      <c r="HUA199" s="4"/>
      <c r="HUB199" s="4"/>
      <c r="HUC199" s="4"/>
      <c r="HUD199" s="4"/>
      <c r="HUE199" s="4"/>
      <c r="HUF199" s="4"/>
      <c r="HUG199" s="4"/>
      <c r="HUH199" s="4"/>
      <c r="HUI199" s="4"/>
      <c r="HUJ199" s="4"/>
      <c r="HUK199" s="4"/>
      <c r="HUL199" s="4"/>
      <c r="HUM199" s="4"/>
      <c r="HUN199" s="4"/>
      <c r="HUO199" s="4"/>
      <c r="HUP199" s="4"/>
      <c r="HUQ199" s="4"/>
      <c r="HUR199" s="4"/>
      <c r="HUS199" s="4"/>
      <c r="HUT199" s="4"/>
      <c r="HUU199" s="4"/>
      <c r="HUV199" s="4"/>
      <c r="HUW199" s="4"/>
      <c r="HUX199" s="4"/>
      <c r="HUY199" s="4"/>
      <c r="HUZ199" s="4"/>
      <c r="HVA199" s="4"/>
      <c r="HVB199" s="4"/>
      <c r="HVC199" s="4"/>
      <c r="HVD199" s="4"/>
      <c r="HVE199" s="4"/>
      <c r="HVF199" s="4"/>
      <c r="HVG199" s="4"/>
      <c r="HVH199" s="4"/>
      <c r="HVI199" s="4"/>
      <c r="HVJ199" s="4"/>
      <c r="HVK199" s="4"/>
      <c r="HVL199" s="4"/>
      <c r="HVM199" s="4"/>
      <c r="HVN199" s="4"/>
      <c r="HVO199" s="4"/>
      <c r="HVP199" s="4"/>
      <c r="HVQ199" s="4"/>
      <c r="HVR199" s="4"/>
      <c r="HVS199" s="4"/>
      <c r="HVT199" s="4"/>
      <c r="HVU199" s="4"/>
      <c r="HVV199" s="4"/>
      <c r="HVW199" s="4"/>
      <c r="HVX199" s="4"/>
      <c r="HVY199" s="4"/>
      <c r="HVZ199" s="4"/>
      <c r="HWA199" s="4"/>
      <c r="HWB199" s="4"/>
      <c r="HWC199" s="4"/>
      <c r="HWD199" s="4"/>
      <c r="HWE199" s="4"/>
      <c r="HWF199" s="4"/>
      <c r="HWG199" s="4"/>
      <c r="HWH199" s="4"/>
      <c r="HWI199" s="4"/>
      <c r="HWJ199" s="4"/>
      <c r="HWK199" s="4"/>
      <c r="HWL199" s="4"/>
      <c r="HWM199" s="4"/>
      <c r="HWN199" s="4"/>
      <c r="HWO199" s="4"/>
      <c r="HWP199" s="4"/>
      <c r="HWQ199" s="4"/>
      <c r="HWR199" s="4"/>
      <c r="HWS199" s="4"/>
      <c r="HWT199" s="4"/>
      <c r="HWU199" s="4"/>
      <c r="HWV199" s="4"/>
      <c r="HWW199" s="4"/>
      <c r="HWX199" s="4"/>
      <c r="HWY199" s="4"/>
      <c r="HWZ199" s="4"/>
      <c r="HXA199" s="4"/>
      <c r="HXB199" s="4"/>
      <c r="HXC199" s="4"/>
      <c r="HXD199" s="4"/>
      <c r="HXE199" s="4"/>
      <c r="HXF199" s="4"/>
      <c r="HXG199" s="4"/>
      <c r="HXH199" s="4"/>
      <c r="HXI199" s="4"/>
      <c r="HXJ199" s="4"/>
      <c r="HXK199" s="4"/>
      <c r="HXL199" s="4"/>
      <c r="HXM199" s="4"/>
      <c r="HXN199" s="4"/>
      <c r="HXO199" s="4"/>
      <c r="HXP199" s="4"/>
      <c r="HXQ199" s="4"/>
      <c r="HXR199" s="4"/>
      <c r="HXS199" s="4"/>
      <c r="HXT199" s="4"/>
      <c r="HXU199" s="4"/>
      <c r="HXV199" s="4"/>
      <c r="HXW199" s="4"/>
      <c r="HXX199" s="4"/>
      <c r="HXY199" s="4"/>
      <c r="HXZ199" s="4"/>
      <c r="HYA199" s="4"/>
      <c r="HYB199" s="4"/>
      <c r="HYC199" s="4"/>
      <c r="HYD199" s="4"/>
      <c r="HYE199" s="4"/>
      <c r="HYF199" s="4"/>
      <c r="HYG199" s="4"/>
      <c r="HYH199" s="4"/>
      <c r="HYI199" s="4"/>
      <c r="HYJ199" s="4"/>
      <c r="HYK199" s="4"/>
      <c r="HYL199" s="4"/>
      <c r="HYM199" s="4"/>
      <c r="HYN199" s="4"/>
      <c r="HYO199" s="4"/>
      <c r="HYP199" s="4"/>
      <c r="HYQ199" s="4"/>
      <c r="HYR199" s="4"/>
      <c r="HYS199" s="4"/>
      <c r="HYT199" s="4"/>
      <c r="HYU199" s="4"/>
      <c r="HYV199" s="4"/>
      <c r="HYW199" s="4"/>
      <c r="HYX199" s="4"/>
      <c r="HYY199" s="4"/>
      <c r="HYZ199" s="4"/>
      <c r="HZA199" s="4"/>
      <c r="HZB199" s="4"/>
      <c r="HZC199" s="4"/>
      <c r="HZD199" s="4"/>
      <c r="HZE199" s="4"/>
      <c r="HZF199" s="4"/>
      <c r="HZG199" s="4"/>
      <c r="HZH199" s="4"/>
      <c r="HZI199" s="4"/>
      <c r="HZJ199" s="4"/>
      <c r="HZK199" s="4"/>
      <c r="HZL199" s="4"/>
      <c r="HZM199" s="4"/>
      <c r="HZN199" s="4"/>
      <c r="HZO199" s="4"/>
      <c r="HZP199" s="4"/>
      <c r="HZQ199" s="4"/>
      <c r="HZR199" s="4"/>
      <c r="HZS199" s="4"/>
      <c r="HZT199" s="4"/>
      <c r="HZU199" s="4"/>
      <c r="HZV199" s="4"/>
      <c r="HZW199" s="4"/>
      <c r="HZX199" s="4"/>
      <c r="HZY199" s="4"/>
      <c r="HZZ199" s="4"/>
      <c r="IAA199" s="4"/>
      <c r="IAB199" s="4"/>
      <c r="IAC199" s="4"/>
      <c r="IAD199" s="4"/>
      <c r="IAE199" s="4"/>
      <c r="IAF199" s="4"/>
      <c r="IAG199" s="4"/>
      <c r="IAH199" s="4"/>
      <c r="IAI199" s="4"/>
      <c r="IAJ199" s="4"/>
      <c r="IAK199" s="4"/>
      <c r="IAL199" s="4"/>
      <c r="IAM199" s="4"/>
      <c r="IAN199" s="4"/>
      <c r="IAO199" s="4"/>
      <c r="IAP199" s="4"/>
      <c r="IAQ199" s="4"/>
      <c r="IAR199" s="4"/>
      <c r="IAS199" s="4"/>
      <c r="IAT199" s="4"/>
      <c r="IAU199" s="4"/>
      <c r="IAV199" s="4"/>
      <c r="IAW199" s="4"/>
      <c r="IAX199" s="4"/>
      <c r="IAY199" s="4"/>
      <c r="IAZ199" s="4"/>
      <c r="IBA199" s="4"/>
      <c r="IBB199" s="4"/>
      <c r="IBC199" s="4"/>
      <c r="IBD199" s="4"/>
      <c r="IBE199" s="4"/>
      <c r="IBF199" s="4"/>
      <c r="IBG199" s="4"/>
      <c r="IBH199" s="4"/>
      <c r="IBI199" s="4"/>
      <c r="IBJ199" s="4"/>
      <c r="IBK199" s="4"/>
      <c r="IBL199" s="4"/>
      <c r="IBM199" s="4"/>
      <c r="IBN199" s="4"/>
      <c r="IBO199" s="4"/>
      <c r="IBP199" s="4"/>
      <c r="IBQ199" s="4"/>
      <c r="IBR199" s="4"/>
      <c r="IBS199" s="4"/>
      <c r="IBT199" s="4"/>
      <c r="IBU199" s="4"/>
      <c r="IBV199" s="4"/>
      <c r="IBW199" s="4"/>
      <c r="IBX199" s="4"/>
      <c r="IBY199" s="4"/>
      <c r="IBZ199" s="4"/>
      <c r="ICA199" s="4"/>
      <c r="ICB199" s="4"/>
      <c r="ICC199" s="4"/>
      <c r="ICD199" s="4"/>
      <c r="ICE199" s="4"/>
      <c r="ICF199" s="4"/>
      <c r="ICG199" s="4"/>
      <c r="ICH199" s="4"/>
      <c r="ICI199" s="4"/>
      <c r="ICJ199" s="4"/>
      <c r="ICK199" s="4"/>
      <c r="ICL199" s="4"/>
      <c r="ICM199" s="4"/>
      <c r="ICN199" s="4"/>
      <c r="ICO199" s="4"/>
      <c r="ICP199" s="4"/>
      <c r="ICQ199" s="4"/>
      <c r="ICR199" s="4"/>
      <c r="ICS199" s="4"/>
      <c r="ICT199" s="4"/>
      <c r="ICU199" s="4"/>
      <c r="ICV199" s="4"/>
      <c r="ICW199" s="4"/>
      <c r="ICX199" s="4"/>
      <c r="ICY199" s="4"/>
      <c r="ICZ199" s="4"/>
      <c r="IDA199" s="4"/>
      <c r="IDB199" s="4"/>
      <c r="IDC199" s="4"/>
      <c r="IDD199" s="4"/>
      <c r="IDE199" s="4"/>
      <c r="IDF199" s="4"/>
      <c r="IDG199" s="4"/>
      <c r="IDH199" s="4"/>
      <c r="IDI199" s="4"/>
      <c r="IDJ199" s="4"/>
      <c r="IDK199" s="4"/>
      <c r="IDL199" s="4"/>
      <c r="IDM199" s="4"/>
      <c r="IDN199" s="4"/>
      <c r="IDO199" s="4"/>
      <c r="IDP199" s="4"/>
      <c r="IDQ199" s="4"/>
      <c r="IDR199" s="4"/>
      <c r="IDS199" s="4"/>
      <c r="IDT199" s="4"/>
      <c r="IDU199" s="4"/>
      <c r="IDV199" s="4"/>
      <c r="IDW199" s="4"/>
      <c r="IDX199" s="4"/>
      <c r="IDY199" s="4"/>
      <c r="IDZ199" s="4"/>
      <c r="IEA199" s="4"/>
      <c r="IEB199" s="4"/>
      <c r="IEC199" s="4"/>
      <c r="IED199" s="4"/>
      <c r="IEE199" s="4"/>
      <c r="IEF199" s="4"/>
      <c r="IEG199" s="4"/>
      <c r="IEH199" s="4"/>
      <c r="IEI199" s="4"/>
      <c r="IEJ199" s="4"/>
      <c r="IEK199" s="4"/>
      <c r="IEL199" s="4"/>
      <c r="IEM199" s="4"/>
      <c r="IEN199" s="4"/>
      <c r="IEO199" s="4"/>
      <c r="IEP199" s="4"/>
      <c r="IEQ199" s="4"/>
      <c r="IER199" s="4"/>
      <c r="IES199" s="4"/>
      <c r="IET199" s="4"/>
      <c r="IEU199" s="4"/>
      <c r="IEV199" s="4"/>
      <c r="IEW199" s="4"/>
      <c r="IEX199" s="4"/>
      <c r="IEY199" s="4"/>
      <c r="IEZ199" s="4"/>
      <c r="IFA199" s="4"/>
      <c r="IFB199" s="4"/>
      <c r="IFC199" s="4"/>
      <c r="IFD199" s="4"/>
      <c r="IFE199" s="4"/>
      <c r="IFF199" s="4"/>
      <c r="IFG199" s="4"/>
      <c r="IFH199" s="4"/>
      <c r="IFI199" s="4"/>
      <c r="IFJ199" s="4"/>
      <c r="IFK199" s="4"/>
      <c r="IFL199" s="4"/>
      <c r="IFM199" s="4"/>
      <c r="IFN199" s="4"/>
      <c r="IFO199" s="4"/>
      <c r="IFP199" s="4"/>
      <c r="IFQ199" s="4"/>
      <c r="IFR199" s="4"/>
      <c r="IFS199" s="4"/>
      <c r="IFT199" s="4"/>
      <c r="IFU199" s="4"/>
      <c r="IFV199" s="4"/>
      <c r="IFW199" s="4"/>
      <c r="IFX199" s="4"/>
      <c r="IFY199" s="4"/>
      <c r="IFZ199" s="4"/>
      <c r="IGA199" s="4"/>
      <c r="IGB199" s="4"/>
      <c r="IGC199" s="4"/>
      <c r="IGD199" s="4"/>
      <c r="IGE199" s="4"/>
      <c r="IGF199" s="4"/>
      <c r="IGG199" s="4"/>
      <c r="IGH199" s="4"/>
      <c r="IGI199" s="4"/>
      <c r="IGJ199" s="4"/>
      <c r="IGK199" s="4"/>
      <c r="IGL199" s="4"/>
      <c r="IGM199" s="4"/>
      <c r="IGN199" s="4"/>
      <c r="IGO199" s="4"/>
      <c r="IGP199" s="4"/>
      <c r="IGQ199" s="4"/>
      <c r="IGR199" s="4"/>
      <c r="IGS199" s="4"/>
      <c r="IGT199" s="4"/>
      <c r="IGU199" s="4"/>
      <c r="IGV199" s="4"/>
      <c r="IGW199" s="4"/>
      <c r="IGX199" s="4"/>
      <c r="IGY199" s="4"/>
      <c r="IGZ199" s="4"/>
      <c r="IHA199" s="4"/>
      <c r="IHB199" s="4"/>
      <c r="IHC199" s="4"/>
      <c r="IHD199" s="4"/>
      <c r="IHE199" s="4"/>
      <c r="IHF199" s="4"/>
      <c r="IHG199" s="4"/>
      <c r="IHH199" s="4"/>
      <c r="IHI199" s="4"/>
      <c r="IHJ199" s="4"/>
      <c r="IHK199" s="4"/>
      <c r="IHL199" s="4"/>
      <c r="IHM199" s="4"/>
      <c r="IHN199" s="4"/>
      <c r="IHO199" s="4"/>
      <c r="IHP199" s="4"/>
      <c r="IHQ199" s="4"/>
      <c r="IHR199" s="4"/>
      <c r="IHS199" s="4"/>
      <c r="IHT199" s="4"/>
      <c r="IHU199" s="4"/>
      <c r="IHV199" s="4"/>
      <c r="IHW199" s="4"/>
      <c r="IHX199" s="4"/>
      <c r="IHY199" s="4"/>
      <c r="IHZ199" s="4"/>
      <c r="IIA199" s="4"/>
      <c r="IIB199" s="4"/>
      <c r="IIC199" s="4"/>
      <c r="IID199" s="4"/>
      <c r="IIE199" s="4"/>
      <c r="IIF199" s="4"/>
      <c r="IIG199" s="4"/>
      <c r="IIH199" s="4"/>
      <c r="III199" s="4"/>
      <c r="IIJ199" s="4"/>
      <c r="IIK199" s="4"/>
      <c r="IIL199" s="4"/>
      <c r="IIM199" s="4"/>
      <c r="IIN199" s="4"/>
      <c r="IIO199" s="4"/>
      <c r="IIP199" s="4"/>
      <c r="IIQ199" s="4"/>
      <c r="IIR199" s="4"/>
      <c r="IIS199" s="4"/>
      <c r="IIT199" s="4"/>
      <c r="IIU199" s="4"/>
      <c r="IIV199" s="4"/>
      <c r="IIW199" s="4"/>
      <c r="IIX199" s="4"/>
      <c r="IIY199" s="4"/>
      <c r="IIZ199" s="4"/>
      <c r="IJA199" s="4"/>
      <c r="IJB199" s="4"/>
      <c r="IJC199" s="4"/>
      <c r="IJD199" s="4"/>
      <c r="IJE199" s="4"/>
      <c r="IJF199" s="4"/>
      <c r="IJG199" s="4"/>
      <c r="IJH199" s="4"/>
      <c r="IJI199" s="4"/>
      <c r="IJJ199" s="4"/>
      <c r="IJK199" s="4"/>
      <c r="IJL199" s="4"/>
      <c r="IJM199" s="4"/>
      <c r="IJN199" s="4"/>
      <c r="IJO199" s="4"/>
      <c r="IJP199" s="4"/>
      <c r="IJQ199" s="4"/>
      <c r="IJR199" s="4"/>
      <c r="IJS199" s="4"/>
      <c r="IJT199" s="4"/>
      <c r="IJU199" s="4"/>
      <c r="IJV199" s="4"/>
      <c r="IJW199" s="4"/>
      <c r="IJX199" s="4"/>
      <c r="IJY199" s="4"/>
      <c r="IJZ199" s="4"/>
      <c r="IKA199" s="4"/>
      <c r="IKB199" s="4"/>
      <c r="IKC199" s="4"/>
      <c r="IKD199" s="4"/>
      <c r="IKE199" s="4"/>
      <c r="IKF199" s="4"/>
      <c r="IKG199" s="4"/>
      <c r="IKH199" s="4"/>
      <c r="IKI199" s="4"/>
      <c r="IKJ199" s="4"/>
      <c r="IKK199" s="4"/>
      <c r="IKL199" s="4"/>
      <c r="IKM199" s="4"/>
      <c r="IKN199" s="4"/>
      <c r="IKO199" s="4"/>
      <c r="IKP199" s="4"/>
      <c r="IKQ199" s="4"/>
      <c r="IKR199" s="4"/>
      <c r="IKS199" s="4"/>
      <c r="IKT199" s="4"/>
      <c r="IKU199" s="4"/>
      <c r="IKV199" s="4"/>
      <c r="IKW199" s="4"/>
      <c r="IKX199" s="4"/>
      <c r="IKY199" s="4"/>
      <c r="IKZ199" s="4"/>
      <c r="ILA199" s="4"/>
      <c r="ILB199" s="4"/>
      <c r="ILC199" s="4"/>
      <c r="ILD199" s="4"/>
      <c r="ILE199" s="4"/>
      <c r="ILF199" s="4"/>
      <c r="ILG199" s="4"/>
      <c r="ILH199" s="4"/>
      <c r="ILI199" s="4"/>
      <c r="ILJ199" s="4"/>
      <c r="ILK199" s="4"/>
      <c r="ILL199" s="4"/>
      <c r="ILM199" s="4"/>
      <c r="ILN199" s="4"/>
      <c r="ILO199" s="4"/>
      <c r="ILP199" s="4"/>
      <c r="ILQ199" s="4"/>
      <c r="ILR199" s="4"/>
      <c r="ILS199" s="4"/>
      <c r="ILT199" s="4"/>
      <c r="ILU199" s="4"/>
      <c r="ILV199" s="4"/>
      <c r="ILW199" s="4"/>
      <c r="ILX199" s="4"/>
      <c r="ILY199" s="4"/>
      <c r="ILZ199" s="4"/>
      <c r="IMA199" s="4"/>
      <c r="IMB199" s="4"/>
      <c r="IMC199" s="4"/>
      <c r="IMD199" s="4"/>
      <c r="IME199" s="4"/>
      <c r="IMF199" s="4"/>
      <c r="IMG199" s="4"/>
      <c r="IMH199" s="4"/>
      <c r="IMI199" s="4"/>
      <c r="IMJ199" s="4"/>
      <c r="IMK199" s="4"/>
      <c r="IML199" s="4"/>
      <c r="IMM199" s="4"/>
      <c r="IMN199" s="4"/>
      <c r="IMO199" s="4"/>
      <c r="IMP199" s="4"/>
      <c r="IMQ199" s="4"/>
      <c r="IMR199" s="4"/>
      <c r="IMS199" s="4"/>
      <c r="IMT199" s="4"/>
      <c r="IMU199" s="4"/>
      <c r="IMV199" s="4"/>
      <c r="IMW199" s="4"/>
      <c r="IMX199" s="4"/>
      <c r="IMY199" s="4"/>
      <c r="IMZ199" s="4"/>
      <c r="INA199" s="4"/>
      <c r="INB199" s="4"/>
      <c r="INC199" s="4"/>
      <c r="IND199" s="4"/>
      <c r="INE199" s="4"/>
      <c r="INF199" s="4"/>
      <c r="ING199" s="4"/>
      <c r="INH199" s="4"/>
      <c r="INI199" s="4"/>
      <c r="INJ199" s="4"/>
      <c r="INK199" s="4"/>
      <c r="INL199" s="4"/>
      <c r="INM199" s="4"/>
      <c r="INN199" s="4"/>
      <c r="INO199" s="4"/>
      <c r="INP199" s="4"/>
      <c r="INQ199" s="4"/>
      <c r="INR199" s="4"/>
      <c r="INS199" s="4"/>
      <c r="INT199" s="4"/>
      <c r="INU199" s="4"/>
      <c r="INV199" s="4"/>
      <c r="INW199" s="4"/>
      <c r="INX199" s="4"/>
      <c r="INY199" s="4"/>
      <c r="INZ199" s="4"/>
      <c r="IOA199" s="4"/>
      <c r="IOB199" s="4"/>
      <c r="IOC199" s="4"/>
      <c r="IOD199" s="4"/>
      <c r="IOE199" s="4"/>
      <c r="IOF199" s="4"/>
      <c r="IOG199" s="4"/>
      <c r="IOH199" s="4"/>
      <c r="IOI199" s="4"/>
      <c r="IOJ199" s="4"/>
      <c r="IOK199" s="4"/>
      <c r="IOL199" s="4"/>
      <c r="IOM199" s="4"/>
      <c r="ION199" s="4"/>
      <c r="IOO199" s="4"/>
      <c r="IOP199" s="4"/>
      <c r="IOQ199" s="4"/>
      <c r="IOR199" s="4"/>
      <c r="IOS199" s="4"/>
      <c r="IOT199" s="4"/>
      <c r="IOU199" s="4"/>
      <c r="IOV199" s="4"/>
      <c r="IOW199" s="4"/>
      <c r="IOX199" s="4"/>
      <c r="IOY199" s="4"/>
      <c r="IOZ199" s="4"/>
      <c r="IPA199" s="4"/>
      <c r="IPB199" s="4"/>
      <c r="IPC199" s="4"/>
      <c r="IPD199" s="4"/>
      <c r="IPE199" s="4"/>
      <c r="IPF199" s="4"/>
      <c r="IPG199" s="4"/>
      <c r="IPH199" s="4"/>
      <c r="IPI199" s="4"/>
      <c r="IPJ199" s="4"/>
      <c r="IPK199" s="4"/>
      <c r="IPL199" s="4"/>
      <c r="IPM199" s="4"/>
      <c r="IPN199" s="4"/>
      <c r="IPO199" s="4"/>
      <c r="IPP199" s="4"/>
      <c r="IPQ199" s="4"/>
      <c r="IPR199" s="4"/>
      <c r="IPS199" s="4"/>
      <c r="IPT199" s="4"/>
      <c r="IPU199" s="4"/>
      <c r="IPV199" s="4"/>
      <c r="IPW199" s="4"/>
      <c r="IPX199" s="4"/>
      <c r="IPY199" s="4"/>
      <c r="IPZ199" s="4"/>
      <c r="IQA199" s="4"/>
      <c r="IQB199" s="4"/>
      <c r="IQC199" s="4"/>
      <c r="IQD199" s="4"/>
      <c r="IQE199" s="4"/>
      <c r="IQF199" s="4"/>
      <c r="IQG199" s="4"/>
      <c r="IQH199" s="4"/>
      <c r="IQI199" s="4"/>
      <c r="IQJ199" s="4"/>
      <c r="IQK199" s="4"/>
      <c r="IQL199" s="4"/>
      <c r="IQM199" s="4"/>
      <c r="IQN199" s="4"/>
      <c r="IQO199" s="4"/>
      <c r="IQP199" s="4"/>
      <c r="IQQ199" s="4"/>
      <c r="IQR199" s="4"/>
      <c r="IQS199" s="4"/>
      <c r="IQT199" s="4"/>
      <c r="IQU199" s="4"/>
      <c r="IQV199" s="4"/>
      <c r="IQW199" s="4"/>
      <c r="IQX199" s="4"/>
      <c r="IQY199" s="4"/>
      <c r="IQZ199" s="4"/>
      <c r="IRA199" s="4"/>
      <c r="IRB199" s="4"/>
      <c r="IRC199" s="4"/>
      <c r="IRD199" s="4"/>
      <c r="IRE199" s="4"/>
      <c r="IRF199" s="4"/>
      <c r="IRG199" s="4"/>
      <c r="IRH199" s="4"/>
      <c r="IRI199" s="4"/>
      <c r="IRJ199" s="4"/>
      <c r="IRK199" s="4"/>
      <c r="IRL199" s="4"/>
      <c r="IRM199" s="4"/>
      <c r="IRN199" s="4"/>
      <c r="IRO199" s="4"/>
      <c r="IRP199" s="4"/>
      <c r="IRQ199" s="4"/>
      <c r="IRR199" s="4"/>
      <c r="IRS199" s="4"/>
      <c r="IRT199" s="4"/>
      <c r="IRU199" s="4"/>
      <c r="IRV199" s="4"/>
      <c r="IRW199" s="4"/>
      <c r="IRX199" s="4"/>
      <c r="IRY199" s="4"/>
      <c r="IRZ199" s="4"/>
      <c r="ISA199" s="4"/>
      <c r="ISB199" s="4"/>
      <c r="ISC199" s="4"/>
      <c r="ISD199" s="4"/>
      <c r="ISE199" s="4"/>
      <c r="ISF199" s="4"/>
      <c r="ISG199" s="4"/>
      <c r="ISH199" s="4"/>
      <c r="ISI199" s="4"/>
      <c r="ISJ199" s="4"/>
      <c r="ISK199" s="4"/>
      <c r="ISL199" s="4"/>
      <c r="ISM199" s="4"/>
      <c r="ISN199" s="4"/>
      <c r="ISO199" s="4"/>
      <c r="ISP199" s="4"/>
      <c r="ISQ199" s="4"/>
      <c r="ISR199" s="4"/>
      <c r="ISS199" s="4"/>
      <c r="IST199" s="4"/>
      <c r="ISU199" s="4"/>
      <c r="ISV199" s="4"/>
      <c r="ISW199" s="4"/>
      <c r="ISX199" s="4"/>
      <c r="ISY199" s="4"/>
      <c r="ISZ199" s="4"/>
      <c r="ITA199" s="4"/>
      <c r="ITB199" s="4"/>
      <c r="ITC199" s="4"/>
      <c r="ITD199" s="4"/>
      <c r="ITE199" s="4"/>
      <c r="ITF199" s="4"/>
      <c r="ITG199" s="4"/>
      <c r="ITH199" s="4"/>
      <c r="ITI199" s="4"/>
      <c r="ITJ199" s="4"/>
      <c r="ITK199" s="4"/>
      <c r="ITL199" s="4"/>
      <c r="ITM199" s="4"/>
      <c r="ITN199" s="4"/>
      <c r="ITO199" s="4"/>
      <c r="ITP199" s="4"/>
      <c r="ITQ199" s="4"/>
      <c r="ITR199" s="4"/>
      <c r="ITS199" s="4"/>
      <c r="ITT199" s="4"/>
      <c r="ITU199" s="4"/>
      <c r="ITV199" s="4"/>
      <c r="ITW199" s="4"/>
      <c r="ITX199" s="4"/>
      <c r="ITY199" s="4"/>
      <c r="ITZ199" s="4"/>
      <c r="IUA199" s="4"/>
      <c r="IUB199" s="4"/>
      <c r="IUC199" s="4"/>
      <c r="IUD199" s="4"/>
      <c r="IUE199" s="4"/>
      <c r="IUF199" s="4"/>
      <c r="IUG199" s="4"/>
      <c r="IUH199" s="4"/>
      <c r="IUI199" s="4"/>
      <c r="IUJ199" s="4"/>
      <c r="IUK199" s="4"/>
      <c r="IUL199" s="4"/>
      <c r="IUM199" s="4"/>
      <c r="IUN199" s="4"/>
      <c r="IUO199" s="4"/>
      <c r="IUP199" s="4"/>
      <c r="IUQ199" s="4"/>
      <c r="IUR199" s="4"/>
      <c r="IUS199" s="4"/>
      <c r="IUT199" s="4"/>
      <c r="IUU199" s="4"/>
      <c r="IUV199" s="4"/>
      <c r="IUW199" s="4"/>
      <c r="IUX199" s="4"/>
      <c r="IUY199" s="4"/>
      <c r="IUZ199" s="4"/>
      <c r="IVA199" s="4"/>
      <c r="IVB199" s="4"/>
      <c r="IVC199" s="4"/>
      <c r="IVD199" s="4"/>
      <c r="IVE199" s="4"/>
      <c r="IVF199" s="4"/>
      <c r="IVG199" s="4"/>
      <c r="IVH199" s="4"/>
      <c r="IVI199" s="4"/>
      <c r="IVJ199" s="4"/>
      <c r="IVK199" s="4"/>
      <c r="IVL199" s="4"/>
      <c r="IVM199" s="4"/>
      <c r="IVN199" s="4"/>
      <c r="IVO199" s="4"/>
      <c r="IVP199" s="4"/>
      <c r="IVQ199" s="4"/>
      <c r="IVR199" s="4"/>
      <c r="IVS199" s="4"/>
      <c r="IVT199" s="4"/>
      <c r="IVU199" s="4"/>
      <c r="IVV199" s="4"/>
      <c r="IVW199" s="4"/>
      <c r="IVX199" s="4"/>
      <c r="IVY199" s="4"/>
      <c r="IVZ199" s="4"/>
      <c r="IWA199" s="4"/>
      <c r="IWB199" s="4"/>
      <c r="IWC199" s="4"/>
      <c r="IWD199" s="4"/>
      <c r="IWE199" s="4"/>
      <c r="IWF199" s="4"/>
      <c r="IWG199" s="4"/>
      <c r="IWH199" s="4"/>
      <c r="IWI199" s="4"/>
      <c r="IWJ199" s="4"/>
      <c r="IWK199" s="4"/>
      <c r="IWL199" s="4"/>
      <c r="IWM199" s="4"/>
      <c r="IWN199" s="4"/>
      <c r="IWO199" s="4"/>
      <c r="IWP199" s="4"/>
      <c r="IWQ199" s="4"/>
      <c r="IWR199" s="4"/>
      <c r="IWS199" s="4"/>
      <c r="IWT199" s="4"/>
      <c r="IWU199" s="4"/>
      <c r="IWV199" s="4"/>
      <c r="IWW199" s="4"/>
      <c r="IWX199" s="4"/>
      <c r="IWY199" s="4"/>
      <c r="IWZ199" s="4"/>
      <c r="IXA199" s="4"/>
      <c r="IXB199" s="4"/>
      <c r="IXC199" s="4"/>
      <c r="IXD199" s="4"/>
      <c r="IXE199" s="4"/>
      <c r="IXF199" s="4"/>
      <c r="IXG199" s="4"/>
      <c r="IXH199" s="4"/>
      <c r="IXI199" s="4"/>
      <c r="IXJ199" s="4"/>
      <c r="IXK199" s="4"/>
      <c r="IXL199" s="4"/>
      <c r="IXM199" s="4"/>
      <c r="IXN199" s="4"/>
      <c r="IXO199" s="4"/>
      <c r="IXP199" s="4"/>
      <c r="IXQ199" s="4"/>
      <c r="IXR199" s="4"/>
      <c r="IXS199" s="4"/>
      <c r="IXT199" s="4"/>
      <c r="IXU199" s="4"/>
      <c r="IXV199" s="4"/>
      <c r="IXW199" s="4"/>
      <c r="IXX199" s="4"/>
      <c r="IXY199" s="4"/>
      <c r="IXZ199" s="4"/>
      <c r="IYA199" s="4"/>
      <c r="IYB199" s="4"/>
      <c r="IYC199" s="4"/>
      <c r="IYD199" s="4"/>
      <c r="IYE199" s="4"/>
      <c r="IYF199" s="4"/>
      <c r="IYG199" s="4"/>
      <c r="IYH199" s="4"/>
      <c r="IYI199" s="4"/>
      <c r="IYJ199" s="4"/>
      <c r="IYK199" s="4"/>
      <c r="IYL199" s="4"/>
      <c r="IYM199" s="4"/>
      <c r="IYN199" s="4"/>
      <c r="IYO199" s="4"/>
      <c r="IYP199" s="4"/>
      <c r="IYQ199" s="4"/>
      <c r="IYR199" s="4"/>
      <c r="IYS199" s="4"/>
      <c r="IYT199" s="4"/>
      <c r="IYU199" s="4"/>
      <c r="IYV199" s="4"/>
      <c r="IYW199" s="4"/>
      <c r="IYX199" s="4"/>
      <c r="IYY199" s="4"/>
      <c r="IYZ199" s="4"/>
      <c r="IZA199" s="4"/>
      <c r="IZB199" s="4"/>
      <c r="IZC199" s="4"/>
      <c r="IZD199" s="4"/>
      <c r="IZE199" s="4"/>
      <c r="IZF199" s="4"/>
      <c r="IZG199" s="4"/>
      <c r="IZH199" s="4"/>
      <c r="IZI199" s="4"/>
      <c r="IZJ199" s="4"/>
      <c r="IZK199" s="4"/>
      <c r="IZL199" s="4"/>
      <c r="IZM199" s="4"/>
      <c r="IZN199" s="4"/>
      <c r="IZO199" s="4"/>
      <c r="IZP199" s="4"/>
      <c r="IZQ199" s="4"/>
      <c r="IZR199" s="4"/>
      <c r="IZS199" s="4"/>
      <c r="IZT199" s="4"/>
      <c r="IZU199" s="4"/>
      <c r="IZV199" s="4"/>
      <c r="IZW199" s="4"/>
      <c r="IZX199" s="4"/>
      <c r="IZY199" s="4"/>
      <c r="IZZ199" s="4"/>
      <c r="JAA199" s="4"/>
      <c r="JAB199" s="4"/>
      <c r="JAC199" s="4"/>
      <c r="JAD199" s="4"/>
      <c r="JAE199" s="4"/>
      <c r="JAF199" s="4"/>
      <c r="JAG199" s="4"/>
      <c r="JAH199" s="4"/>
      <c r="JAI199" s="4"/>
      <c r="JAJ199" s="4"/>
      <c r="JAK199" s="4"/>
      <c r="JAL199" s="4"/>
      <c r="JAM199" s="4"/>
      <c r="JAN199" s="4"/>
      <c r="JAO199" s="4"/>
      <c r="JAP199" s="4"/>
      <c r="JAQ199" s="4"/>
      <c r="JAR199" s="4"/>
      <c r="JAS199" s="4"/>
      <c r="JAT199" s="4"/>
      <c r="JAU199" s="4"/>
      <c r="JAV199" s="4"/>
      <c r="JAW199" s="4"/>
      <c r="JAX199" s="4"/>
      <c r="JAY199" s="4"/>
      <c r="JAZ199" s="4"/>
      <c r="JBA199" s="4"/>
      <c r="JBB199" s="4"/>
      <c r="JBC199" s="4"/>
      <c r="JBD199" s="4"/>
      <c r="JBE199" s="4"/>
      <c r="JBF199" s="4"/>
      <c r="JBG199" s="4"/>
      <c r="JBH199" s="4"/>
      <c r="JBI199" s="4"/>
      <c r="JBJ199" s="4"/>
      <c r="JBK199" s="4"/>
      <c r="JBL199" s="4"/>
      <c r="JBM199" s="4"/>
      <c r="JBN199" s="4"/>
      <c r="JBO199" s="4"/>
      <c r="JBP199" s="4"/>
      <c r="JBQ199" s="4"/>
      <c r="JBR199" s="4"/>
      <c r="JBS199" s="4"/>
      <c r="JBT199" s="4"/>
      <c r="JBU199" s="4"/>
      <c r="JBV199" s="4"/>
      <c r="JBW199" s="4"/>
      <c r="JBX199" s="4"/>
      <c r="JBY199" s="4"/>
      <c r="JBZ199" s="4"/>
      <c r="JCA199" s="4"/>
      <c r="JCB199" s="4"/>
      <c r="JCC199" s="4"/>
      <c r="JCD199" s="4"/>
      <c r="JCE199" s="4"/>
      <c r="JCF199" s="4"/>
      <c r="JCG199" s="4"/>
      <c r="JCH199" s="4"/>
      <c r="JCI199" s="4"/>
      <c r="JCJ199" s="4"/>
      <c r="JCK199" s="4"/>
      <c r="JCL199" s="4"/>
      <c r="JCM199" s="4"/>
      <c r="JCN199" s="4"/>
      <c r="JCO199" s="4"/>
      <c r="JCP199" s="4"/>
      <c r="JCQ199" s="4"/>
      <c r="JCR199" s="4"/>
      <c r="JCS199" s="4"/>
      <c r="JCT199" s="4"/>
      <c r="JCU199" s="4"/>
      <c r="JCV199" s="4"/>
      <c r="JCW199" s="4"/>
      <c r="JCX199" s="4"/>
      <c r="JCY199" s="4"/>
      <c r="JCZ199" s="4"/>
      <c r="JDA199" s="4"/>
      <c r="JDB199" s="4"/>
      <c r="JDC199" s="4"/>
      <c r="JDD199" s="4"/>
      <c r="JDE199" s="4"/>
      <c r="JDF199" s="4"/>
      <c r="JDG199" s="4"/>
      <c r="JDH199" s="4"/>
      <c r="JDI199" s="4"/>
      <c r="JDJ199" s="4"/>
      <c r="JDK199" s="4"/>
      <c r="JDL199" s="4"/>
      <c r="JDM199" s="4"/>
      <c r="JDN199" s="4"/>
      <c r="JDO199" s="4"/>
      <c r="JDP199" s="4"/>
      <c r="JDQ199" s="4"/>
      <c r="JDR199" s="4"/>
      <c r="JDS199" s="4"/>
      <c r="JDT199" s="4"/>
      <c r="JDU199" s="4"/>
      <c r="JDV199" s="4"/>
      <c r="JDW199" s="4"/>
      <c r="JDX199" s="4"/>
      <c r="JDY199" s="4"/>
      <c r="JDZ199" s="4"/>
      <c r="JEA199" s="4"/>
      <c r="JEB199" s="4"/>
      <c r="JEC199" s="4"/>
      <c r="JED199" s="4"/>
      <c r="JEE199" s="4"/>
      <c r="JEF199" s="4"/>
      <c r="JEG199" s="4"/>
      <c r="JEH199" s="4"/>
      <c r="JEI199" s="4"/>
      <c r="JEJ199" s="4"/>
      <c r="JEK199" s="4"/>
      <c r="JEL199" s="4"/>
      <c r="JEM199" s="4"/>
      <c r="JEN199" s="4"/>
      <c r="JEO199" s="4"/>
      <c r="JEP199" s="4"/>
      <c r="JEQ199" s="4"/>
      <c r="JER199" s="4"/>
      <c r="JES199" s="4"/>
      <c r="JET199" s="4"/>
      <c r="JEU199" s="4"/>
      <c r="JEV199" s="4"/>
      <c r="JEW199" s="4"/>
      <c r="JEX199" s="4"/>
      <c r="JEY199" s="4"/>
      <c r="JEZ199" s="4"/>
      <c r="JFA199" s="4"/>
      <c r="JFB199" s="4"/>
      <c r="JFC199" s="4"/>
      <c r="JFD199" s="4"/>
      <c r="JFE199" s="4"/>
      <c r="JFF199" s="4"/>
      <c r="JFG199" s="4"/>
      <c r="JFH199" s="4"/>
      <c r="JFI199" s="4"/>
      <c r="JFJ199" s="4"/>
      <c r="JFK199" s="4"/>
      <c r="JFL199" s="4"/>
      <c r="JFM199" s="4"/>
      <c r="JFN199" s="4"/>
      <c r="JFO199" s="4"/>
      <c r="JFP199" s="4"/>
      <c r="JFQ199" s="4"/>
      <c r="JFR199" s="4"/>
      <c r="JFS199" s="4"/>
      <c r="JFT199" s="4"/>
      <c r="JFU199" s="4"/>
      <c r="JFV199" s="4"/>
      <c r="JFW199" s="4"/>
      <c r="JFX199" s="4"/>
      <c r="JFY199" s="4"/>
      <c r="JFZ199" s="4"/>
      <c r="JGA199" s="4"/>
      <c r="JGB199" s="4"/>
      <c r="JGC199" s="4"/>
      <c r="JGD199" s="4"/>
      <c r="JGE199" s="4"/>
      <c r="JGF199" s="4"/>
      <c r="JGG199" s="4"/>
      <c r="JGH199" s="4"/>
      <c r="JGI199" s="4"/>
      <c r="JGJ199" s="4"/>
      <c r="JGK199" s="4"/>
      <c r="JGL199" s="4"/>
      <c r="JGM199" s="4"/>
      <c r="JGN199" s="4"/>
      <c r="JGO199" s="4"/>
      <c r="JGP199" s="4"/>
      <c r="JGQ199" s="4"/>
      <c r="JGR199" s="4"/>
      <c r="JGS199" s="4"/>
      <c r="JGT199" s="4"/>
      <c r="JGU199" s="4"/>
      <c r="JGV199" s="4"/>
      <c r="JGW199" s="4"/>
      <c r="JGX199" s="4"/>
      <c r="JGY199" s="4"/>
      <c r="JGZ199" s="4"/>
      <c r="JHA199" s="4"/>
      <c r="JHB199" s="4"/>
      <c r="JHC199" s="4"/>
      <c r="JHD199" s="4"/>
      <c r="JHE199" s="4"/>
      <c r="JHF199" s="4"/>
      <c r="JHG199" s="4"/>
      <c r="JHH199" s="4"/>
      <c r="JHI199" s="4"/>
      <c r="JHJ199" s="4"/>
      <c r="JHK199" s="4"/>
      <c r="JHL199" s="4"/>
      <c r="JHM199" s="4"/>
      <c r="JHN199" s="4"/>
      <c r="JHO199" s="4"/>
      <c r="JHP199" s="4"/>
      <c r="JHQ199" s="4"/>
      <c r="JHR199" s="4"/>
      <c r="JHS199" s="4"/>
      <c r="JHT199" s="4"/>
      <c r="JHU199" s="4"/>
      <c r="JHV199" s="4"/>
      <c r="JHW199" s="4"/>
      <c r="JHX199" s="4"/>
      <c r="JHY199" s="4"/>
      <c r="JHZ199" s="4"/>
      <c r="JIA199" s="4"/>
      <c r="JIB199" s="4"/>
      <c r="JIC199" s="4"/>
      <c r="JID199" s="4"/>
      <c r="JIE199" s="4"/>
      <c r="JIF199" s="4"/>
      <c r="JIG199" s="4"/>
      <c r="JIH199" s="4"/>
      <c r="JII199" s="4"/>
      <c r="JIJ199" s="4"/>
      <c r="JIK199" s="4"/>
      <c r="JIL199" s="4"/>
      <c r="JIM199" s="4"/>
      <c r="JIN199" s="4"/>
      <c r="JIO199" s="4"/>
      <c r="JIP199" s="4"/>
      <c r="JIQ199" s="4"/>
      <c r="JIR199" s="4"/>
      <c r="JIS199" s="4"/>
      <c r="JIT199" s="4"/>
      <c r="JIU199" s="4"/>
      <c r="JIV199" s="4"/>
      <c r="JIW199" s="4"/>
      <c r="JIX199" s="4"/>
      <c r="JIY199" s="4"/>
      <c r="JIZ199" s="4"/>
      <c r="JJA199" s="4"/>
      <c r="JJB199" s="4"/>
      <c r="JJC199" s="4"/>
      <c r="JJD199" s="4"/>
      <c r="JJE199" s="4"/>
      <c r="JJF199" s="4"/>
      <c r="JJG199" s="4"/>
      <c r="JJH199" s="4"/>
      <c r="JJI199" s="4"/>
      <c r="JJJ199" s="4"/>
      <c r="JJK199" s="4"/>
      <c r="JJL199" s="4"/>
      <c r="JJM199" s="4"/>
      <c r="JJN199" s="4"/>
      <c r="JJO199" s="4"/>
      <c r="JJP199" s="4"/>
      <c r="JJQ199" s="4"/>
      <c r="JJR199" s="4"/>
      <c r="JJS199" s="4"/>
      <c r="JJT199" s="4"/>
      <c r="JJU199" s="4"/>
      <c r="JJV199" s="4"/>
      <c r="JJW199" s="4"/>
      <c r="JJX199" s="4"/>
      <c r="JJY199" s="4"/>
      <c r="JJZ199" s="4"/>
      <c r="JKA199" s="4"/>
      <c r="JKB199" s="4"/>
      <c r="JKC199" s="4"/>
      <c r="JKD199" s="4"/>
      <c r="JKE199" s="4"/>
      <c r="JKF199" s="4"/>
      <c r="JKG199" s="4"/>
      <c r="JKH199" s="4"/>
      <c r="JKI199" s="4"/>
      <c r="JKJ199" s="4"/>
      <c r="JKK199" s="4"/>
      <c r="JKL199" s="4"/>
      <c r="JKM199" s="4"/>
      <c r="JKN199" s="4"/>
      <c r="JKO199" s="4"/>
      <c r="JKP199" s="4"/>
      <c r="JKQ199" s="4"/>
      <c r="JKR199" s="4"/>
      <c r="JKS199" s="4"/>
      <c r="JKT199" s="4"/>
      <c r="JKU199" s="4"/>
      <c r="JKV199" s="4"/>
      <c r="JKW199" s="4"/>
      <c r="JKX199" s="4"/>
      <c r="JKY199" s="4"/>
      <c r="JKZ199" s="4"/>
      <c r="JLA199" s="4"/>
      <c r="JLB199" s="4"/>
      <c r="JLC199" s="4"/>
      <c r="JLD199" s="4"/>
      <c r="JLE199" s="4"/>
      <c r="JLF199" s="4"/>
      <c r="JLG199" s="4"/>
      <c r="JLH199" s="4"/>
      <c r="JLI199" s="4"/>
      <c r="JLJ199" s="4"/>
      <c r="JLK199" s="4"/>
      <c r="JLL199" s="4"/>
      <c r="JLM199" s="4"/>
      <c r="JLN199" s="4"/>
      <c r="JLO199" s="4"/>
      <c r="JLP199" s="4"/>
      <c r="JLQ199" s="4"/>
      <c r="JLR199" s="4"/>
      <c r="JLS199" s="4"/>
      <c r="JLT199" s="4"/>
      <c r="JLU199" s="4"/>
      <c r="JLV199" s="4"/>
      <c r="JLW199" s="4"/>
      <c r="JLX199" s="4"/>
      <c r="JLY199" s="4"/>
      <c r="JLZ199" s="4"/>
      <c r="JMA199" s="4"/>
      <c r="JMB199" s="4"/>
      <c r="JMC199" s="4"/>
      <c r="JMD199" s="4"/>
      <c r="JME199" s="4"/>
      <c r="JMF199" s="4"/>
      <c r="JMG199" s="4"/>
      <c r="JMH199" s="4"/>
      <c r="JMI199" s="4"/>
      <c r="JMJ199" s="4"/>
      <c r="JMK199" s="4"/>
      <c r="JML199" s="4"/>
      <c r="JMM199" s="4"/>
      <c r="JMN199" s="4"/>
      <c r="JMO199" s="4"/>
      <c r="JMP199" s="4"/>
      <c r="JMQ199" s="4"/>
      <c r="JMR199" s="4"/>
      <c r="JMS199" s="4"/>
      <c r="JMT199" s="4"/>
      <c r="JMU199" s="4"/>
      <c r="JMV199" s="4"/>
      <c r="JMW199" s="4"/>
      <c r="JMX199" s="4"/>
      <c r="JMY199" s="4"/>
      <c r="JMZ199" s="4"/>
      <c r="JNA199" s="4"/>
      <c r="JNB199" s="4"/>
      <c r="JNC199" s="4"/>
      <c r="JND199" s="4"/>
      <c r="JNE199" s="4"/>
      <c r="JNF199" s="4"/>
      <c r="JNG199" s="4"/>
      <c r="JNH199" s="4"/>
      <c r="JNI199" s="4"/>
      <c r="JNJ199" s="4"/>
      <c r="JNK199" s="4"/>
      <c r="JNL199" s="4"/>
      <c r="JNM199" s="4"/>
      <c r="JNN199" s="4"/>
      <c r="JNO199" s="4"/>
      <c r="JNP199" s="4"/>
      <c r="JNQ199" s="4"/>
      <c r="JNR199" s="4"/>
      <c r="JNS199" s="4"/>
      <c r="JNT199" s="4"/>
      <c r="JNU199" s="4"/>
      <c r="JNV199" s="4"/>
      <c r="JNW199" s="4"/>
      <c r="JNX199" s="4"/>
      <c r="JNY199" s="4"/>
      <c r="JNZ199" s="4"/>
      <c r="JOA199" s="4"/>
      <c r="JOB199" s="4"/>
      <c r="JOC199" s="4"/>
      <c r="JOD199" s="4"/>
      <c r="JOE199" s="4"/>
      <c r="JOF199" s="4"/>
      <c r="JOG199" s="4"/>
      <c r="JOH199" s="4"/>
      <c r="JOI199" s="4"/>
      <c r="JOJ199" s="4"/>
      <c r="JOK199" s="4"/>
      <c r="JOL199" s="4"/>
      <c r="JOM199" s="4"/>
      <c r="JON199" s="4"/>
      <c r="JOO199" s="4"/>
      <c r="JOP199" s="4"/>
      <c r="JOQ199" s="4"/>
      <c r="JOR199" s="4"/>
      <c r="JOS199" s="4"/>
      <c r="JOT199" s="4"/>
      <c r="JOU199" s="4"/>
      <c r="JOV199" s="4"/>
      <c r="JOW199" s="4"/>
      <c r="JOX199" s="4"/>
      <c r="JOY199" s="4"/>
      <c r="JOZ199" s="4"/>
      <c r="JPA199" s="4"/>
      <c r="JPB199" s="4"/>
      <c r="JPC199" s="4"/>
      <c r="JPD199" s="4"/>
      <c r="JPE199" s="4"/>
      <c r="JPF199" s="4"/>
      <c r="JPG199" s="4"/>
      <c r="JPH199" s="4"/>
      <c r="JPI199" s="4"/>
      <c r="JPJ199" s="4"/>
      <c r="JPK199" s="4"/>
      <c r="JPL199" s="4"/>
      <c r="JPM199" s="4"/>
      <c r="JPN199" s="4"/>
      <c r="JPO199" s="4"/>
      <c r="JPP199" s="4"/>
      <c r="JPQ199" s="4"/>
      <c r="JPR199" s="4"/>
      <c r="JPS199" s="4"/>
      <c r="JPT199" s="4"/>
      <c r="JPU199" s="4"/>
      <c r="JPV199" s="4"/>
      <c r="JPW199" s="4"/>
      <c r="JPX199" s="4"/>
      <c r="JPY199" s="4"/>
      <c r="JPZ199" s="4"/>
      <c r="JQA199" s="4"/>
      <c r="JQB199" s="4"/>
      <c r="JQC199" s="4"/>
      <c r="JQD199" s="4"/>
      <c r="JQE199" s="4"/>
      <c r="JQF199" s="4"/>
      <c r="JQG199" s="4"/>
      <c r="JQH199" s="4"/>
      <c r="JQI199" s="4"/>
      <c r="JQJ199" s="4"/>
      <c r="JQK199" s="4"/>
      <c r="JQL199" s="4"/>
      <c r="JQM199" s="4"/>
      <c r="JQN199" s="4"/>
      <c r="JQO199" s="4"/>
      <c r="JQP199" s="4"/>
      <c r="JQQ199" s="4"/>
      <c r="JQR199" s="4"/>
      <c r="JQS199" s="4"/>
      <c r="JQT199" s="4"/>
      <c r="JQU199" s="4"/>
      <c r="JQV199" s="4"/>
      <c r="JQW199" s="4"/>
      <c r="JQX199" s="4"/>
      <c r="JQY199" s="4"/>
      <c r="JQZ199" s="4"/>
      <c r="JRA199" s="4"/>
      <c r="JRB199" s="4"/>
      <c r="JRC199" s="4"/>
      <c r="JRD199" s="4"/>
      <c r="JRE199" s="4"/>
      <c r="JRF199" s="4"/>
      <c r="JRG199" s="4"/>
      <c r="JRH199" s="4"/>
      <c r="JRI199" s="4"/>
      <c r="JRJ199" s="4"/>
      <c r="JRK199" s="4"/>
      <c r="JRL199" s="4"/>
      <c r="JRM199" s="4"/>
      <c r="JRN199" s="4"/>
      <c r="JRO199" s="4"/>
      <c r="JRP199" s="4"/>
      <c r="JRQ199" s="4"/>
      <c r="JRR199" s="4"/>
      <c r="JRS199" s="4"/>
      <c r="JRT199" s="4"/>
      <c r="JRU199" s="4"/>
      <c r="JRV199" s="4"/>
      <c r="JRW199" s="4"/>
      <c r="JRX199" s="4"/>
      <c r="JRY199" s="4"/>
      <c r="JRZ199" s="4"/>
      <c r="JSA199" s="4"/>
      <c r="JSB199" s="4"/>
      <c r="JSC199" s="4"/>
      <c r="JSD199" s="4"/>
      <c r="JSE199" s="4"/>
      <c r="JSF199" s="4"/>
      <c r="JSG199" s="4"/>
      <c r="JSH199" s="4"/>
      <c r="JSI199" s="4"/>
      <c r="JSJ199" s="4"/>
      <c r="JSK199" s="4"/>
      <c r="JSL199" s="4"/>
      <c r="JSM199" s="4"/>
      <c r="JSN199" s="4"/>
      <c r="JSO199" s="4"/>
      <c r="JSP199" s="4"/>
      <c r="JSQ199" s="4"/>
      <c r="JSR199" s="4"/>
      <c r="JSS199" s="4"/>
      <c r="JST199" s="4"/>
      <c r="JSU199" s="4"/>
      <c r="JSV199" s="4"/>
      <c r="JSW199" s="4"/>
      <c r="JSX199" s="4"/>
      <c r="JSY199" s="4"/>
      <c r="JSZ199" s="4"/>
      <c r="JTA199" s="4"/>
      <c r="JTB199" s="4"/>
      <c r="JTC199" s="4"/>
      <c r="JTD199" s="4"/>
      <c r="JTE199" s="4"/>
      <c r="JTF199" s="4"/>
      <c r="JTG199" s="4"/>
      <c r="JTH199" s="4"/>
      <c r="JTI199" s="4"/>
      <c r="JTJ199" s="4"/>
      <c r="JTK199" s="4"/>
      <c r="JTL199" s="4"/>
      <c r="JTM199" s="4"/>
      <c r="JTN199" s="4"/>
      <c r="JTO199" s="4"/>
      <c r="JTP199" s="4"/>
      <c r="JTQ199" s="4"/>
      <c r="JTR199" s="4"/>
      <c r="JTS199" s="4"/>
      <c r="JTT199" s="4"/>
      <c r="JTU199" s="4"/>
      <c r="JTV199" s="4"/>
      <c r="JTW199" s="4"/>
      <c r="JTX199" s="4"/>
      <c r="JTY199" s="4"/>
      <c r="JTZ199" s="4"/>
      <c r="JUA199" s="4"/>
      <c r="JUB199" s="4"/>
      <c r="JUC199" s="4"/>
      <c r="JUD199" s="4"/>
      <c r="JUE199" s="4"/>
      <c r="JUF199" s="4"/>
      <c r="JUG199" s="4"/>
      <c r="JUH199" s="4"/>
      <c r="JUI199" s="4"/>
      <c r="JUJ199" s="4"/>
      <c r="JUK199" s="4"/>
      <c r="JUL199" s="4"/>
      <c r="JUM199" s="4"/>
      <c r="JUN199" s="4"/>
      <c r="JUO199" s="4"/>
      <c r="JUP199" s="4"/>
      <c r="JUQ199" s="4"/>
      <c r="JUR199" s="4"/>
      <c r="JUS199" s="4"/>
      <c r="JUT199" s="4"/>
      <c r="JUU199" s="4"/>
      <c r="JUV199" s="4"/>
      <c r="JUW199" s="4"/>
      <c r="JUX199" s="4"/>
      <c r="JUY199" s="4"/>
      <c r="JUZ199" s="4"/>
      <c r="JVA199" s="4"/>
      <c r="JVB199" s="4"/>
      <c r="JVC199" s="4"/>
      <c r="JVD199" s="4"/>
      <c r="JVE199" s="4"/>
      <c r="JVF199" s="4"/>
      <c r="JVG199" s="4"/>
      <c r="JVH199" s="4"/>
      <c r="JVI199" s="4"/>
      <c r="JVJ199" s="4"/>
      <c r="JVK199" s="4"/>
      <c r="JVL199" s="4"/>
      <c r="JVM199" s="4"/>
      <c r="JVN199" s="4"/>
      <c r="JVO199" s="4"/>
      <c r="JVP199" s="4"/>
      <c r="JVQ199" s="4"/>
      <c r="JVR199" s="4"/>
      <c r="JVS199" s="4"/>
      <c r="JVT199" s="4"/>
      <c r="JVU199" s="4"/>
      <c r="JVV199" s="4"/>
      <c r="JVW199" s="4"/>
      <c r="JVX199" s="4"/>
      <c r="JVY199" s="4"/>
      <c r="JVZ199" s="4"/>
      <c r="JWA199" s="4"/>
      <c r="JWB199" s="4"/>
      <c r="JWC199" s="4"/>
      <c r="JWD199" s="4"/>
      <c r="JWE199" s="4"/>
      <c r="JWF199" s="4"/>
      <c r="JWG199" s="4"/>
      <c r="JWH199" s="4"/>
      <c r="JWI199" s="4"/>
      <c r="JWJ199" s="4"/>
      <c r="JWK199" s="4"/>
      <c r="JWL199" s="4"/>
      <c r="JWM199" s="4"/>
      <c r="JWN199" s="4"/>
      <c r="JWO199" s="4"/>
      <c r="JWP199" s="4"/>
      <c r="JWQ199" s="4"/>
      <c r="JWR199" s="4"/>
      <c r="JWS199" s="4"/>
      <c r="JWT199" s="4"/>
      <c r="JWU199" s="4"/>
      <c r="JWV199" s="4"/>
      <c r="JWW199" s="4"/>
      <c r="JWX199" s="4"/>
      <c r="JWY199" s="4"/>
      <c r="JWZ199" s="4"/>
      <c r="JXA199" s="4"/>
      <c r="JXB199" s="4"/>
      <c r="JXC199" s="4"/>
      <c r="JXD199" s="4"/>
      <c r="JXE199" s="4"/>
      <c r="JXF199" s="4"/>
      <c r="JXG199" s="4"/>
      <c r="JXH199" s="4"/>
      <c r="JXI199" s="4"/>
      <c r="JXJ199" s="4"/>
      <c r="JXK199" s="4"/>
      <c r="JXL199" s="4"/>
      <c r="JXM199" s="4"/>
      <c r="JXN199" s="4"/>
      <c r="JXO199" s="4"/>
      <c r="JXP199" s="4"/>
      <c r="JXQ199" s="4"/>
      <c r="JXR199" s="4"/>
      <c r="JXS199" s="4"/>
      <c r="JXT199" s="4"/>
      <c r="JXU199" s="4"/>
      <c r="JXV199" s="4"/>
      <c r="JXW199" s="4"/>
      <c r="JXX199" s="4"/>
      <c r="JXY199" s="4"/>
      <c r="JXZ199" s="4"/>
      <c r="JYA199" s="4"/>
      <c r="JYB199" s="4"/>
      <c r="JYC199" s="4"/>
      <c r="JYD199" s="4"/>
      <c r="JYE199" s="4"/>
      <c r="JYF199" s="4"/>
      <c r="JYG199" s="4"/>
      <c r="JYH199" s="4"/>
      <c r="JYI199" s="4"/>
      <c r="JYJ199" s="4"/>
      <c r="JYK199" s="4"/>
      <c r="JYL199" s="4"/>
      <c r="JYM199" s="4"/>
      <c r="JYN199" s="4"/>
      <c r="JYO199" s="4"/>
      <c r="JYP199" s="4"/>
      <c r="JYQ199" s="4"/>
      <c r="JYR199" s="4"/>
      <c r="JYS199" s="4"/>
      <c r="JYT199" s="4"/>
      <c r="JYU199" s="4"/>
      <c r="JYV199" s="4"/>
      <c r="JYW199" s="4"/>
      <c r="JYX199" s="4"/>
      <c r="JYY199" s="4"/>
      <c r="JYZ199" s="4"/>
      <c r="JZA199" s="4"/>
      <c r="JZB199" s="4"/>
      <c r="JZC199" s="4"/>
      <c r="JZD199" s="4"/>
      <c r="JZE199" s="4"/>
      <c r="JZF199" s="4"/>
      <c r="JZG199" s="4"/>
      <c r="JZH199" s="4"/>
      <c r="JZI199" s="4"/>
      <c r="JZJ199" s="4"/>
      <c r="JZK199" s="4"/>
      <c r="JZL199" s="4"/>
      <c r="JZM199" s="4"/>
      <c r="JZN199" s="4"/>
      <c r="JZO199" s="4"/>
      <c r="JZP199" s="4"/>
      <c r="JZQ199" s="4"/>
      <c r="JZR199" s="4"/>
      <c r="JZS199" s="4"/>
      <c r="JZT199" s="4"/>
      <c r="JZU199" s="4"/>
      <c r="JZV199" s="4"/>
      <c r="JZW199" s="4"/>
      <c r="JZX199" s="4"/>
      <c r="JZY199" s="4"/>
      <c r="JZZ199" s="4"/>
      <c r="KAA199" s="4"/>
      <c r="KAB199" s="4"/>
      <c r="KAC199" s="4"/>
      <c r="KAD199" s="4"/>
      <c r="KAE199" s="4"/>
      <c r="KAF199" s="4"/>
      <c r="KAG199" s="4"/>
      <c r="KAH199" s="4"/>
      <c r="KAI199" s="4"/>
      <c r="KAJ199" s="4"/>
      <c r="KAK199" s="4"/>
      <c r="KAL199" s="4"/>
      <c r="KAM199" s="4"/>
      <c r="KAN199" s="4"/>
      <c r="KAO199" s="4"/>
      <c r="KAP199" s="4"/>
      <c r="KAQ199" s="4"/>
      <c r="KAR199" s="4"/>
      <c r="KAS199" s="4"/>
      <c r="KAT199" s="4"/>
      <c r="KAU199" s="4"/>
      <c r="KAV199" s="4"/>
      <c r="KAW199" s="4"/>
      <c r="KAX199" s="4"/>
      <c r="KAY199" s="4"/>
      <c r="KAZ199" s="4"/>
      <c r="KBA199" s="4"/>
      <c r="KBB199" s="4"/>
      <c r="KBC199" s="4"/>
      <c r="KBD199" s="4"/>
      <c r="KBE199" s="4"/>
      <c r="KBF199" s="4"/>
      <c r="KBG199" s="4"/>
      <c r="KBH199" s="4"/>
      <c r="KBI199" s="4"/>
      <c r="KBJ199" s="4"/>
      <c r="KBK199" s="4"/>
      <c r="KBL199" s="4"/>
      <c r="KBM199" s="4"/>
      <c r="KBN199" s="4"/>
      <c r="KBO199" s="4"/>
      <c r="KBP199" s="4"/>
      <c r="KBQ199" s="4"/>
      <c r="KBR199" s="4"/>
      <c r="KBS199" s="4"/>
      <c r="KBT199" s="4"/>
      <c r="KBU199" s="4"/>
      <c r="KBV199" s="4"/>
      <c r="KBW199" s="4"/>
      <c r="KBX199" s="4"/>
      <c r="KBY199" s="4"/>
      <c r="KBZ199" s="4"/>
      <c r="KCA199" s="4"/>
      <c r="KCB199" s="4"/>
      <c r="KCC199" s="4"/>
      <c r="KCD199" s="4"/>
      <c r="KCE199" s="4"/>
      <c r="KCF199" s="4"/>
      <c r="KCG199" s="4"/>
      <c r="KCH199" s="4"/>
      <c r="KCI199" s="4"/>
      <c r="KCJ199" s="4"/>
      <c r="KCK199" s="4"/>
      <c r="KCL199" s="4"/>
      <c r="KCM199" s="4"/>
      <c r="KCN199" s="4"/>
      <c r="KCO199" s="4"/>
      <c r="KCP199" s="4"/>
      <c r="KCQ199" s="4"/>
      <c r="KCR199" s="4"/>
      <c r="KCS199" s="4"/>
      <c r="KCT199" s="4"/>
      <c r="KCU199" s="4"/>
      <c r="KCV199" s="4"/>
      <c r="KCW199" s="4"/>
      <c r="KCX199" s="4"/>
      <c r="KCY199" s="4"/>
      <c r="KCZ199" s="4"/>
      <c r="KDA199" s="4"/>
      <c r="KDB199" s="4"/>
      <c r="KDC199" s="4"/>
      <c r="KDD199" s="4"/>
      <c r="KDE199" s="4"/>
      <c r="KDF199" s="4"/>
      <c r="KDG199" s="4"/>
      <c r="KDH199" s="4"/>
      <c r="KDI199" s="4"/>
      <c r="KDJ199" s="4"/>
      <c r="KDK199" s="4"/>
      <c r="KDL199" s="4"/>
      <c r="KDM199" s="4"/>
      <c r="KDN199" s="4"/>
      <c r="KDO199" s="4"/>
      <c r="KDP199" s="4"/>
      <c r="KDQ199" s="4"/>
      <c r="KDR199" s="4"/>
      <c r="KDS199" s="4"/>
      <c r="KDT199" s="4"/>
      <c r="KDU199" s="4"/>
      <c r="KDV199" s="4"/>
      <c r="KDW199" s="4"/>
      <c r="KDX199" s="4"/>
      <c r="KDY199" s="4"/>
      <c r="KDZ199" s="4"/>
      <c r="KEA199" s="4"/>
      <c r="KEB199" s="4"/>
      <c r="KEC199" s="4"/>
      <c r="KED199" s="4"/>
      <c r="KEE199" s="4"/>
      <c r="KEF199" s="4"/>
      <c r="KEG199" s="4"/>
      <c r="KEH199" s="4"/>
      <c r="KEI199" s="4"/>
      <c r="KEJ199" s="4"/>
      <c r="KEK199" s="4"/>
      <c r="KEL199" s="4"/>
      <c r="KEM199" s="4"/>
      <c r="KEN199" s="4"/>
      <c r="KEO199" s="4"/>
      <c r="KEP199" s="4"/>
      <c r="KEQ199" s="4"/>
      <c r="KER199" s="4"/>
      <c r="KES199" s="4"/>
      <c r="KET199" s="4"/>
      <c r="KEU199" s="4"/>
      <c r="KEV199" s="4"/>
      <c r="KEW199" s="4"/>
      <c r="KEX199" s="4"/>
      <c r="KEY199" s="4"/>
      <c r="KEZ199" s="4"/>
      <c r="KFA199" s="4"/>
      <c r="KFB199" s="4"/>
      <c r="KFC199" s="4"/>
      <c r="KFD199" s="4"/>
      <c r="KFE199" s="4"/>
      <c r="KFF199" s="4"/>
      <c r="KFG199" s="4"/>
      <c r="KFH199" s="4"/>
      <c r="KFI199" s="4"/>
      <c r="KFJ199" s="4"/>
      <c r="KFK199" s="4"/>
      <c r="KFL199" s="4"/>
      <c r="KFM199" s="4"/>
      <c r="KFN199" s="4"/>
      <c r="KFO199" s="4"/>
      <c r="KFP199" s="4"/>
      <c r="KFQ199" s="4"/>
      <c r="KFR199" s="4"/>
      <c r="KFS199" s="4"/>
      <c r="KFT199" s="4"/>
      <c r="KFU199" s="4"/>
      <c r="KFV199" s="4"/>
      <c r="KFW199" s="4"/>
      <c r="KFX199" s="4"/>
      <c r="KFY199" s="4"/>
      <c r="KFZ199" s="4"/>
      <c r="KGA199" s="4"/>
      <c r="KGB199" s="4"/>
      <c r="KGC199" s="4"/>
      <c r="KGD199" s="4"/>
      <c r="KGE199" s="4"/>
      <c r="KGF199" s="4"/>
      <c r="KGG199" s="4"/>
      <c r="KGH199" s="4"/>
      <c r="KGI199" s="4"/>
      <c r="KGJ199" s="4"/>
      <c r="KGK199" s="4"/>
      <c r="KGL199" s="4"/>
      <c r="KGM199" s="4"/>
      <c r="KGN199" s="4"/>
      <c r="KGO199" s="4"/>
      <c r="KGP199" s="4"/>
      <c r="KGQ199" s="4"/>
      <c r="KGR199" s="4"/>
      <c r="KGS199" s="4"/>
      <c r="KGT199" s="4"/>
      <c r="KGU199" s="4"/>
      <c r="KGV199" s="4"/>
      <c r="KGW199" s="4"/>
      <c r="KGX199" s="4"/>
      <c r="KGY199" s="4"/>
      <c r="KGZ199" s="4"/>
      <c r="KHA199" s="4"/>
      <c r="KHB199" s="4"/>
      <c r="KHC199" s="4"/>
      <c r="KHD199" s="4"/>
      <c r="KHE199" s="4"/>
      <c r="KHF199" s="4"/>
      <c r="KHG199" s="4"/>
      <c r="KHH199" s="4"/>
      <c r="KHI199" s="4"/>
      <c r="KHJ199" s="4"/>
      <c r="KHK199" s="4"/>
      <c r="KHL199" s="4"/>
      <c r="KHM199" s="4"/>
      <c r="KHN199" s="4"/>
      <c r="KHO199" s="4"/>
      <c r="KHP199" s="4"/>
      <c r="KHQ199" s="4"/>
      <c r="KHR199" s="4"/>
      <c r="KHS199" s="4"/>
      <c r="KHT199" s="4"/>
      <c r="KHU199" s="4"/>
      <c r="KHV199" s="4"/>
      <c r="KHW199" s="4"/>
      <c r="KHX199" s="4"/>
      <c r="KHY199" s="4"/>
      <c r="KHZ199" s="4"/>
      <c r="KIA199" s="4"/>
      <c r="KIB199" s="4"/>
      <c r="KIC199" s="4"/>
      <c r="KID199" s="4"/>
      <c r="KIE199" s="4"/>
      <c r="KIF199" s="4"/>
      <c r="KIG199" s="4"/>
      <c r="KIH199" s="4"/>
      <c r="KII199" s="4"/>
      <c r="KIJ199" s="4"/>
      <c r="KIK199" s="4"/>
      <c r="KIL199" s="4"/>
      <c r="KIM199" s="4"/>
      <c r="KIN199" s="4"/>
      <c r="KIO199" s="4"/>
      <c r="KIP199" s="4"/>
      <c r="KIQ199" s="4"/>
      <c r="KIR199" s="4"/>
      <c r="KIS199" s="4"/>
      <c r="KIT199" s="4"/>
      <c r="KIU199" s="4"/>
      <c r="KIV199" s="4"/>
      <c r="KIW199" s="4"/>
      <c r="KIX199" s="4"/>
      <c r="KIY199" s="4"/>
      <c r="KIZ199" s="4"/>
      <c r="KJA199" s="4"/>
      <c r="KJB199" s="4"/>
      <c r="KJC199" s="4"/>
      <c r="KJD199" s="4"/>
      <c r="KJE199" s="4"/>
      <c r="KJF199" s="4"/>
      <c r="KJG199" s="4"/>
      <c r="KJH199" s="4"/>
      <c r="KJI199" s="4"/>
      <c r="KJJ199" s="4"/>
      <c r="KJK199" s="4"/>
      <c r="KJL199" s="4"/>
      <c r="KJM199" s="4"/>
      <c r="KJN199" s="4"/>
      <c r="KJO199" s="4"/>
      <c r="KJP199" s="4"/>
      <c r="KJQ199" s="4"/>
      <c r="KJR199" s="4"/>
      <c r="KJS199" s="4"/>
      <c r="KJT199" s="4"/>
      <c r="KJU199" s="4"/>
      <c r="KJV199" s="4"/>
      <c r="KJW199" s="4"/>
      <c r="KJX199" s="4"/>
      <c r="KJY199" s="4"/>
      <c r="KJZ199" s="4"/>
      <c r="KKA199" s="4"/>
      <c r="KKB199" s="4"/>
      <c r="KKC199" s="4"/>
      <c r="KKD199" s="4"/>
      <c r="KKE199" s="4"/>
      <c r="KKF199" s="4"/>
      <c r="KKG199" s="4"/>
      <c r="KKH199" s="4"/>
      <c r="KKI199" s="4"/>
      <c r="KKJ199" s="4"/>
      <c r="KKK199" s="4"/>
      <c r="KKL199" s="4"/>
      <c r="KKM199" s="4"/>
      <c r="KKN199" s="4"/>
      <c r="KKO199" s="4"/>
      <c r="KKP199" s="4"/>
      <c r="KKQ199" s="4"/>
      <c r="KKR199" s="4"/>
      <c r="KKS199" s="4"/>
      <c r="KKT199" s="4"/>
      <c r="KKU199" s="4"/>
      <c r="KKV199" s="4"/>
      <c r="KKW199" s="4"/>
      <c r="KKX199" s="4"/>
      <c r="KKY199" s="4"/>
      <c r="KKZ199" s="4"/>
      <c r="KLA199" s="4"/>
      <c r="KLB199" s="4"/>
      <c r="KLC199" s="4"/>
      <c r="KLD199" s="4"/>
      <c r="KLE199" s="4"/>
      <c r="KLF199" s="4"/>
      <c r="KLG199" s="4"/>
      <c r="KLH199" s="4"/>
      <c r="KLI199" s="4"/>
      <c r="KLJ199" s="4"/>
      <c r="KLK199" s="4"/>
      <c r="KLL199" s="4"/>
      <c r="KLM199" s="4"/>
      <c r="KLN199" s="4"/>
      <c r="KLO199" s="4"/>
      <c r="KLP199" s="4"/>
      <c r="KLQ199" s="4"/>
      <c r="KLR199" s="4"/>
      <c r="KLS199" s="4"/>
      <c r="KLT199" s="4"/>
      <c r="KLU199" s="4"/>
      <c r="KLV199" s="4"/>
      <c r="KLW199" s="4"/>
      <c r="KLX199" s="4"/>
      <c r="KLY199" s="4"/>
      <c r="KLZ199" s="4"/>
      <c r="KMA199" s="4"/>
      <c r="KMB199" s="4"/>
      <c r="KMC199" s="4"/>
      <c r="KMD199" s="4"/>
      <c r="KME199" s="4"/>
      <c r="KMF199" s="4"/>
      <c r="KMG199" s="4"/>
      <c r="KMH199" s="4"/>
      <c r="KMI199" s="4"/>
      <c r="KMJ199" s="4"/>
      <c r="KMK199" s="4"/>
      <c r="KML199" s="4"/>
      <c r="KMM199" s="4"/>
      <c r="KMN199" s="4"/>
      <c r="KMO199" s="4"/>
      <c r="KMP199" s="4"/>
      <c r="KMQ199" s="4"/>
      <c r="KMR199" s="4"/>
      <c r="KMS199" s="4"/>
      <c r="KMT199" s="4"/>
      <c r="KMU199" s="4"/>
      <c r="KMV199" s="4"/>
      <c r="KMW199" s="4"/>
      <c r="KMX199" s="4"/>
      <c r="KMY199" s="4"/>
      <c r="KMZ199" s="4"/>
      <c r="KNA199" s="4"/>
      <c r="KNB199" s="4"/>
      <c r="KNC199" s="4"/>
      <c r="KND199" s="4"/>
      <c r="KNE199" s="4"/>
      <c r="KNF199" s="4"/>
      <c r="KNG199" s="4"/>
      <c r="KNH199" s="4"/>
      <c r="KNI199" s="4"/>
      <c r="KNJ199" s="4"/>
      <c r="KNK199" s="4"/>
      <c r="KNL199" s="4"/>
      <c r="KNM199" s="4"/>
      <c r="KNN199" s="4"/>
      <c r="KNO199" s="4"/>
      <c r="KNP199" s="4"/>
      <c r="KNQ199" s="4"/>
      <c r="KNR199" s="4"/>
      <c r="KNS199" s="4"/>
      <c r="KNT199" s="4"/>
      <c r="KNU199" s="4"/>
      <c r="KNV199" s="4"/>
      <c r="KNW199" s="4"/>
      <c r="KNX199" s="4"/>
      <c r="KNY199" s="4"/>
      <c r="KNZ199" s="4"/>
      <c r="KOA199" s="4"/>
      <c r="KOB199" s="4"/>
      <c r="KOC199" s="4"/>
      <c r="KOD199" s="4"/>
      <c r="KOE199" s="4"/>
      <c r="KOF199" s="4"/>
      <c r="KOG199" s="4"/>
      <c r="KOH199" s="4"/>
      <c r="KOI199" s="4"/>
      <c r="KOJ199" s="4"/>
      <c r="KOK199" s="4"/>
      <c r="KOL199" s="4"/>
      <c r="KOM199" s="4"/>
      <c r="KON199" s="4"/>
      <c r="KOO199" s="4"/>
      <c r="KOP199" s="4"/>
      <c r="KOQ199" s="4"/>
      <c r="KOR199" s="4"/>
      <c r="KOS199" s="4"/>
      <c r="KOT199" s="4"/>
      <c r="KOU199" s="4"/>
      <c r="KOV199" s="4"/>
      <c r="KOW199" s="4"/>
      <c r="KOX199" s="4"/>
      <c r="KOY199" s="4"/>
      <c r="KOZ199" s="4"/>
      <c r="KPA199" s="4"/>
      <c r="KPB199" s="4"/>
      <c r="KPC199" s="4"/>
      <c r="KPD199" s="4"/>
      <c r="KPE199" s="4"/>
      <c r="KPF199" s="4"/>
      <c r="KPG199" s="4"/>
      <c r="KPH199" s="4"/>
      <c r="KPI199" s="4"/>
      <c r="KPJ199" s="4"/>
      <c r="KPK199" s="4"/>
      <c r="KPL199" s="4"/>
      <c r="KPM199" s="4"/>
      <c r="KPN199" s="4"/>
      <c r="KPO199" s="4"/>
      <c r="KPP199" s="4"/>
      <c r="KPQ199" s="4"/>
      <c r="KPR199" s="4"/>
      <c r="KPS199" s="4"/>
      <c r="KPT199" s="4"/>
      <c r="KPU199" s="4"/>
      <c r="KPV199" s="4"/>
      <c r="KPW199" s="4"/>
      <c r="KPX199" s="4"/>
      <c r="KPY199" s="4"/>
      <c r="KPZ199" s="4"/>
      <c r="KQA199" s="4"/>
      <c r="KQB199" s="4"/>
      <c r="KQC199" s="4"/>
      <c r="KQD199" s="4"/>
      <c r="KQE199" s="4"/>
      <c r="KQF199" s="4"/>
      <c r="KQG199" s="4"/>
      <c r="KQH199" s="4"/>
      <c r="KQI199" s="4"/>
      <c r="KQJ199" s="4"/>
      <c r="KQK199" s="4"/>
      <c r="KQL199" s="4"/>
      <c r="KQM199" s="4"/>
      <c r="KQN199" s="4"/>
      <c r="KQO199" s="4"/>
      <c r="KQP199" s="4"/>
      <c r="KQQ199" s="4"/>
      <c r="KQR199" s="4"/>
      <c r="KQS199" s="4"/>
      <c r="KQT199" s="4"/>
      <c r="KQU199" s="4"/>
      <c r="KQV199" s="4"/>
      <c r="KQW199" s="4"/>
      <c r="KQX199" s="4"/>
      <c r="KQY199" s="4"/>
      <c r="KQZ199" s="4"/>
      <c r="KRA199" s="4"/>
      <c r="KRB199" s="4"/>
      <c r="KRC199" s="4"/>
      <c r="KRD199" s="4"/>
      <c r="KRE199" s="4"/>
      <c r="KRF199" s="4"/>
      <c r="KRG199" s="4"/>
      <c r="KRH199" s="4"/>
      <c r="KRI199" s="4"/>
      <c r="KRJ199" s="4"/>
      <c r="KRK199" s="4"/>
      <c r="KRL199" s="4"/>
      <c r="KRM199" s="4"/>
      <c r="KRN199" s="4"/>
      <c r="KRO199" s="4"/>
      <c r="KRP199" s="4"/>
      <c r="KRQ199" s="4"/>
      <c r="KRR199" s="4"/>
      <c r="KRS199" s="4"/>
      <c r="KRT199" s="4"/>
      <c r="KRU199" s="4"/>
      <c r="KRV199" s="4"/>
      <c r="KRW199" s="4"/>
      <c r="KRX199" s="4"/>
      <c r="KRY199" s="4"/>
      <c r="KRZ199" s="4"/>
      <c r="KSA199" s="4"/>
      <c r="KSB199" s="4"/>
      <c r="KSC199" s="4"/>
      <c r="KSD199" s="4"/>
      <c r="KSE199" s="4"/>
      <c r="KSF199" s="4"/>
      <c r="KSG199" s="4"/>
      <c r="KSH199" s="4"/>
      <c r="KSI199" s="4"/>
      <c r="KSJ199" s="4"/>
      <c r="KSK199" s="4"/>
      <c r="KSL199" s="4"/>
      <c r="KSM199" s="4"/>
      <c r="KSN199" s="4"/>
      <c r="KSO199" s="4"/>
      <c r="KSP199" s="4"/>
      <c r="KSQ199" s="4"/>
      <c r="KSR199" s="4"/>
      <c r="KSS199" s="4"/>
      <c r="KST199" s="4"/>
      <c r="KSU199" s="4"/>
      <c r="KSV199" s="4"/>
      <c r="KSW199" s="4"/>
      <c r="KSX199" s="4"/>
      <c r="KSY199" s="4"/>
      <c r="KSZ199" s="4"/>
      <c r="KTA199" s="4"/>
      <c r="KTB199" s="4"/>
      <c r="KTC199" s="4"/>
      <c r="KTD199" s="4"/>
      <c r="KTE199" s="4"/>
      <c r="KTF199" s="4"/>
      <c r="KTG199" s="4"/>
      <c r="KTH199" s="4"/>
      <c r="KTI199" s="4"/>
      <c r="KTJ199" s="4"/>
      <c r="KTK199" s="4"/>
      <c r="KTL199" s="4"/>
      <c r="KTM199" s="4"/>
      <c r="KTN199" s="4"/>
      <c r="KTO199" s="4"/>
      <c r="KTP199" s="4"/>
      <c r="KTQ199" s="4"/>
      <c r="KTR199" s="4"/>
      <c r="KTS199" s="4"/>
      <c r="KTT199" s="4"/>
      <c r="KTU199" s="4"/>
      <c r="KTV199" s="4"/>
      <c r="KTW199" s="4"/>
      <c r="KTX199" s="4"/>
      <c r="KTY199" s="4"/>
      <c r="KTZ199" s="4"/>
      <c r="KUA199" s="4"/>
      <c r="KUB199" s="4"/>
      <c r="KUC199" s="4"/>
      <c r="KUD199" s="4"/>
      <c r="KUE199" s="4"/>
      <c r="KUF199" s="4"/>
      <c r="KUG199" s="4"/>
      <c r="KUH199" s="4"/>
      <c r="KUI199" s="4"/>
      <c r="KUJ199" s="4"/>
      <c r="KUK199" s="4"/>
      <c r="KUL199" s="4"/>
      <c r="KUM199" s="4"/>
      <c r="KUN199" s="4"/>
      <c r="KUO199" s="4"/>
      <c r="KUP199" s="4"/>
      <c r="KUQ199" s="4"/>
      <c r="KUR199" s="4"/>
      <c r="KUS199" s="4"/>
      <c r="KUT199" s="4"/>
      <c r="KUU199" s="4"/>
      <c r="KUV199" s="4"/>
      <c r="KUW199" s="4"/>
      <c r="KUX199" s="4"/>
      <c r="KUY199" s="4"/>
      <c r="KUZ199" s="4"/>
      <c r="KVA199" s="4"/>
      <c r="KVB199" s="4"/>
      <c r="KVC199" s="4"/>
      <c r="KVD199" s="4"/>
      <c r="KVE199" s="4"/>
      <c r="KVF199" s="4"/>
      <c r="KVG199" s="4"/>
      <c r="KVH199" s="4"/>
      <c r="KVI199" s="4"/>
      <c r="KVJ199" s="4"/>
      <c r="KVK199" s="4"/>
      <c r="KVL199" s="4"/>
      <c r="KVM199" s="4"/>
      <c r="KVN199" s="4"/>
      <c r="KVO199" s="4"/>
      <c r="KVP199" s="4"/>
      <c r="KVQ199" s="4"/>
      <c r="KVR199" s="4"/>
      <c r="KVS199" s="4"/>
      <c r="KVT199" s="4"/>
      <c r="KVU199" s="4"/>
      <c r="KVV199" s="4"/>
      <c r="KVW199" s="4"/>
      <c r="KVX199" s="4"/>
      <c r="KVY199" s="4"/>
      <c r="KVZ199" s="4"/>
      <c r="KWA199" s="4"/>
      <c r="KWB199" s="4"/>
      <c r="KWC199" s="4"/>
      <c r="KWD199" s="4"/>
      <c r="KWE199" s="4"/>
      <c r="KWF199" s="4"/>
      <c r="KWG199" s="4"/>
      <c r="KWH199" s="4"/>
      <c r="KWI199" s="4"/>
      <c r="KWJ199" s="4"/>
      <c r="KWK199" s="4"/>
      <c r="KWL199" s="4"/>
      <c r="KWM199" s="4"/>
      <c r="KWN199" s="4"/>
      <c r="KWO199" s="4"/>
      <c r="KWP199" s="4"/>
      <c r="KWQ199" s="4"/>
      <c r="KWR199" s="4"/>
      <c r="KWS199" s="4"/>
      <c r="KWT199" s="4"/>
      <c r="KWU199" s="4"/>
      <c r="KWV199" s="4"/>
      <c r="KWW199" s="4"/>
      <c r="KWX199" s="4"/>
      <c r="KWY199" s="4"/>
      <c r="KWZ199" s="4"/>
      <c r="KXA199" s="4"/>
      <c r="KXB199" s="4"/>
      <c r="KXC199" s="4"/>
      <c r="KXD199" s="4"/>
      <c r="KXE199" s="4"/>
      <c r="KXF199" s="4"/>
      <c r="KXG199" s="4"/>
      <c r="KXH199" s="4"/>
      <c r="KXI199" s="4"/>
      <c r="KXJ199" s="4"/>
      <c r="KXK199" s="4"/>
      <c r="KXL199" s="4"/>
      <c r="KXM199" s="4"/>
      <c r="KXN199" s="4"/>
      <c r="KXO199" s="4"/>
      <c r="KXP199" s="4"/>
      <c r="KXQ199" s="4"/>
      <c r="KXR199" s="4"/>
      <c r="KXS199" s="4"/>
      <c r="KXT199" s="4"/>
      <c r="KXU199" s="4"/>
      <c r="KXV199" s="4"/>
      <c r="KXW199" s="4"/>
      <c r="KXX199" s="4"/>
      <c r="KXY199" s="4"/>
      <c r="KXZ199" s="4"/>
      <c r="KYA199" s="4"/>
      <c r="KYB199" s="4"/>
      <c r="KYC199" s="4"/>
      <c r="KYD199" s="4"/>
      <c r="KYE199" s="4"/>
      <c r="KYF199" s="4"/>
      <c r="KYG199" s="4"/>
      <c r="KYH199" s="4"/>
      <c r="KYI199" s="4"/>
      <c r="KYJ199" s="4"/>
      <c r="KYK199" s="4"/>
      <c r="KYL199" s="4"/>
      <c r="KYM199" s="4"/>
      <c r="KYN199" s="4"/>
      <c r="KYO199" s="4"/>
      <c r="KYP199" s="4"/>
      <c r="KYQ199" s="4"/>
      <c r="KYR199" s="4"/>
      <c r="KYS199" s="4"/>
      <c r="KYT199" s="4"/>
      <c r="KYU199" s="4"/>
      <c r="KYV199" s="4"/>
      <c r="KYW199" s="4"/>
      <c r="KYX199" s="4"/>
      <c r="KYY199" s="4"/>
      <c r="KYZ199" s="4"/>
      <c r="KZA199" s="4"/>
      <c r="KZB199" s="4"/>
      <c r="KZC199" s="4"/>
      <c r="KZD199" s="4"/>
      <c r="KZE199" s="4"/>
      <c r="KZF199" s="4"/>
      <c r="KZG199" s="4"/>
      <c r="KZH199" s="4"/>
      <c r="KZI199" s="4"/>
      <c r="KZJ199" s="4"/>
      <c r="KZK199" s="4"/>
      <c r="KZL199" s="4"/>
      <c r="KZM199" s="4"/>
      <c r="KZN199" s="4"/>
      <c r="KZO199" s="4"/>
      <c r="KZP199" s="4"/>
      <c r="KZQ199" s="4"/>
      <c r="KZR199" s="4"/>
      <c r="KZS199" s="4"/>
      <c r="KZT199" s="4"/>
      <c r="KZU199" s="4"/>
      <c r="KZV199" s="4"/>
      <c r="KZW199" s="4"/>
      <c r="KZX199" s="4"/>
      <c r="KZY199" s="4"/>
      <c r="KZZ199" s="4"/>
      <c r="LAA199" s="4"/>
      <c r="LAB199" s="4"/>
      <c r="LAC199" s="4"/>
      <c r="LAD199" s="4"/>
      <c r="LAE199" s="4"/>
      <c r="LAF199" s="4"/>
      <c r="LAG199" s="4"/>
      <c r="LAH199" s="4"/>
      <c r="LAI199" s="4"/>
      <c r="LAJ199" s="4"/>
      <c r="LAK199" s="4"/>
      <c r="LAL199" s="4"/>
      <c r="LAM199" s="4"/>
      <c r="LAN199" s="4"/>
      <c r="LAO199" s="4"/>
      <c r="LAP199" s="4"/>
      <c r="LAQ199" s="4"/>
      <c r="LAR199" s="4"/>
      <c r="LAS199" s="4"/>
      <c r="LAT199" s="4"/>
      <c r="LAU199" s="4"/>
      <c r="LAV199" s="4"/>
      <c r="LAW199" s="4"/>
      <c r="LAX199" s="4"/>
      <c r="LAY199" s="4"/>
      <c r="LAZ199" s="4"/>
      <c r="LBA199" s="4"/>
      <c r="LBB199" s="4"/>
      <c r="LBC199" s="4"/>
      <c r="LBD199" s="4"/>
      <c r="LBE199" s="4"/>
      <c r="LBF199" s="4"/>
      <c r="LBG199" s="4"/>
      <c r="LBH199" s="4"/>
      <c r="LBI199" s="4"/>
      <c r="LBJ199" s="4"/>
      <c r="LBK199" s="4"/>
      <c r="LBL199" s="4"/>
      <c r="LBM199" s="4"/>
      <c r="LBN199" s="4"/>
      <c r="LBO199" s="4"/>
      <c r="LBP199" s="4"/>
      <c r="LBQ199" s="4"/>
      <c r="LBR199" s="4"/>
      <c r="LBS199" s="4"/>
      <c r="LBT199" s="4"/>
      <c r="LBU199" s="4"/>
      <c r="LBV199" s="4"/>
      <c r="LBW199" s="4"/>
      <c r="LBX199" s="4"/>
      <c r="LBY199" s="4"/>
      <c r="LBZ199" s="4"/>
      <c r="LCA199" s="4"/>
      <c r="LCB199" s="4"/>
      <c r="LCC199" s="4"/>
      <c r="LCD199" s="4"/>
      <c r="LCE199" s="4"/>
      <c r="LCF199" s="4"/>
      <c r="LCG199" s="4"/>
      <c r="LCH199" s="4"/>
      <c r="LCI199" s="4"/>
      <c r="LCJ199" s="4"/>
      <c r="LCK199" s="4"/>
      <c r="LCL199" s="4"/>
      <c r="LCM199" s="4"/>
      <c r="LCN199" s="4"/>
      <c r="LCO199" s="4"/>
      <c r="LCP199" s="4"/>
      <c r="LCQ199" s="4"/>
      <c r="LCR199" s="4"/>
      <c r="LCS199" s="4"/>
      <c r="LCT199" s="4"/>
      <c r="LCU199" s="4"/>
      <c r="LCV199" s="4"/>
      <c r="LCW199" s="4"/>
      <c r="LCX199" s="4"/>
      <c r="LCY199" s="4"/>
      <c r="LCZ199" s="4"/>
      <c r="LDA199" s="4"/>
      <c r="LDB199" s="4"/>
      <c r="LDC199" s="4"/>
      <c r="LDD199" s="4"/>
      <c r="LDE199" s="4"/>
      <c r="LDF199" s="4"/>
      <c r="LDG199" s="4"/>
      <c r="LDH199" s="4"/>
      <c r="LDI199" s="4"/>
      <c r="LDJ199" s="4"/>
      <c r="LDK199" s="4"/>
      <c r="LDL199" s="4"/>
      <c r="LDM199" s="4"/>
      <c r="LDN199" s="4"/>
      <c r="LDO199" s="4"/>
      <c r="LDP199" s="4"/>
      <c r="LDQ199" s="4"/>
      <c r="LDR199" s="4"/>
      <c r="LDS199" s="4"/>
      <c r="LDT199" s="4"/>
      <c r="LDU199" s="4"/>
      <c r="LDV199" s="4"/>
      <c r="LDW199" s="4"/>
      <c r="LDX199" s="4"/>
      <c r="LDY199" s="4"/>
      <c r="LDZ199" s="4"/>
      <c r="LEA199" s="4"/>
      <c r="LEB199" s="4"/>
      <c r="LEC199" s="4"/>
      <c r="LED199" s="4"/>
      <c r="LEE199" s="4"/>
      <c r="LEF199" s="4"/>
      <c r="LEG199" s="4"/>
      <c r="LEH199" s="4"/>
      <c r="LEI199" s="4"/>
      <c r="LEJ199" s="4"/>
      <c r="LEK199" s="4"/>
      <c r="LEL199" s="4"/>
      <c r="LEM199" s="4"/>
      <c r="LEN199" s="4"/>
      <c r="LEO199" s="4"/>
      <c r="LEP199" s="4"/>
      <c r="LEQ199" s="4"/>
      <c r="LER199" s="4"/>
      <c r="LES199" s="4"/>
      <c r="LET199" s="4"/>
      <c r="LEU199" s="4"/>
      <c r="LEV199" s="4"/>
      <c r="LEW199" s="4"/>
      <c r="LEX199" s="4"/>
      <c r="LEY199" s="4"/>
      <c r="LEZ199" s="4"/>
      <c r="LFA199" s="4"/>
      <c r="LFB199" s="4"/>
      <c r="LFC199" s="4"/>
      <c r="LFD199" s="4"/>
      <c r="LFE199" s="4"/>
      <c r="LFF199" s="4"/>
      <c r="LFG199" s="4"/>
      <c r="LFH199" s="4"/>
      <c r="LFI199" s="4"/>
      <c r="LFJ199" s="4"/>
      <c r="LFK199" s="4"/>
      <c r="LFL199" s="4"/>
      <c r="LFM199" s="4"/>
      <c r="LFN199" s="4"/>
      <c r="LFO199" s="4"/>
      <c r="LFP199" s="4"/>
      <c r="LFQ199" s="4"/>
      <c r="LFR199" s="4"/>
      <c r="LFS199" s="4"/>
      <c r="LFT199" s="4"/>
      <c r="LFU199" s="4"/>
      <c r="LFV199" s="4"/>
      <c r="LFW199" s="4"/>
      <c r="LFX199" s="4"/>
      <c r="LFY199" s="4"/>
      <c r="LFZ199" s="4"/>
      <c r="LGA199" s="4"/>
      <c r="LGB199" s="4"/>
      <c r="LGC199" s="4"/>
      <c r="LGD199" s="4"/>
      <c r="LGE199" s="4"/>
      <c r="LGF199" s="4"/>
      <c r="LGG199" s="4"/>
      <c r="LGH199" s="4"/>
      <c r="LGI199" s="4"/>
      <c r="LGJ199" s="4"/>
      <c r="LGK199" s="4"/>
      <c r="LGL199" s="4"/>
      <c r="LGM199" s="4"/>
      <c r="LGN199" s="4"/>
      <c r="LGO199" s="4"/>
      <c r="LGP199" s="4"/>
      <c r="LGQ199" s="4"/>
      <c r="LGR199" s="4"/>
      <c r="LGS199" s="4"/>
      <c r="LGT199" s="4"/>
      <c r="LGU199" s="4"/>
      <c r="LGV199" s="4"/>
      <c r="LGW199" s="4"/>
      <c r="LGX199" s="4"/>
      <c r="LGY199" s="4"/>
      <c r="LGZ199" s="4"/>
      <c r="LHA199" s="4"/>
      <c r="LHB199" s="4"/>
      <c r="LHC199" s="4"/>
      <c r="LHD199" s="4"/>
      <c r="LHE199" s="4"/>
      <c r="LHF199" s="4"/>
      <c r="LHG199" s="4"/>
      <c r="LHH199" s="4"/>
      <c r="LHI199" s="4"/>
      <c r="LHJ199" s="4"/>
      <c r="LHK199" s="4"/>
      <c r="LHL199" s="4"/>
      <c r="LHM199" s="4"/>
      <c r="LHN199" s="4"/>
      <c r="LHO199" s="4"/>
      <c r="LHP199" s="4"/>
      <c r="LHQ199" s="4"/>
      <c r="LHR199" s="4"/>
      <c r="LHS199" s="4"/>
      <c r="LHT199" s="4"/>
      <c r="LHU199" s="4"/>
      <c r="LHV199" s="4"/>
      <c r="LHW199" s="4"/>
      <c r="LHX199" s="4"/>
      <c r="LHY199" s="4"/>
      <c r="LHZ199" s="4"/>
      <c r="LIA199" s="4"/>
      <c r="LIB199" s="4"/>
      <c r="LIC199" s="4"/>
      <c r="LID199" s="4"/>
      <c r="LIE199" s="4"/>
      <c r="LIF199" s="4"/>
      <c r="LIG199" s="4"/>
      <c r="LIH199" s="4"/>
      <c r="LII199" s="4"/>
      <c r="LIJ199" s="4"/>
      <c r="LIK199" s="4"/>
      <c r="LIL199" s="4"/>
      <c r="LIM199" s="4"/>
      <c r="LIN199" s="4"/>
      <c r="LIO199" s="4"/>
      <c r="LIP199" s="4"/>
      <c r="LIQ199" s="4"/>
      <c r="LIR199" s="4"/>
      <c r="LIS199" s="4"/>
      <c r="LIT199" s="4"/>
      <c r="LIU199" s="4"/>
      <c r="LIV199" s="4"/>
      <c r="LIW199" s="4"/>
      <c r="LIX199" s="4"/>
      <c r="LIY199" s="4"/>
      <c r="LIZ199" s="4"/>
      <c r="LJA199" s="4"/>
      <c r="LJB199" s="4"/>
      <c r="LJC199" s="4"/>
      <c r="LJD199" s="4"/>
      <c r="LJE199" s="4"/>
      <c r="LJF199" s="4"/>
      <c r="LJG199" s="4"/>
      <c r="LJH199" s="4"/>
      <c r="LJI199" s="4"/>
      <c r="LJJ199" s="4"/>
      <c r="LJK199" s="4"/>
      <c r="LJL199" s="4"/>
      <c r="LJM199" s="4"/>
      <c r="LJN199" s="4"/>
      <c r="LJO199" s="4"/>
      <c r="LJP199" s="4"/>
      <c r="LJQ199" s="4"/>
      <c r="LJR199" s="4"/>
      <c r="LJS199" s="4"/>
      <c r="LJT199" s="4"/>
      <c r="LJU199" s="4"/>
      <c r="LJV199" s="4"/>
      <c r="LJW199" s="4"/>
      <c r="LJX199" s="4"/>
      <c r="LJY199" s="4"/>
      <c r="LJZ199" s="4"/>
      <c r="LKA199" s="4"/>
      <c r="LKB199" s="4"/>
      <c r="LKC199" s="4"/>
      <c r="LKD199" s="4"/>
      <c r="LKE199" s="4"/>
      <c r="LKF199" s="4"/>
      <c r="LKG199" s="4"/>
      <c r="LKH199" s="4"/>
      <c r="LKI199" s="4"/>
      <c r="LKJ199" s="4"/>
      <c r="LKK199" s="4"/>
      <c r="LKL199" s="4"/>
      <c r="LKM199" s="4"/>
      <c r="LKN199" s="4"/>
      <c r="LKO199" s="4"/>
      <c r="LKP199" s="4"/>
      <c r="LKQ199" s="4"/>
      <c r="LKR199" s="4"/>
      <c r="LKS199" s="4"/>
      <c r="LKT199" s="4"/>
      <c r="LKU199" s="4"/>
      <c r="LKV199" s="4"/>
      <c r="LKW199" s="4"/>
      <c r="LKX199" s="4"/>
      <c r="LKY199" s="4"/>
      <c r="LKZ199" s="4"/>
      <c r="LLA199" s="4"/>
      <c r="LLB199" s="4"/>
      <c r="LLC199" s="4"/>
      <c r="LLD199" s="4"/>
      <c r="LLE199" s="4"/>
      <c r="LLF199" s="4"/>
      <c r="LLG199" s="4"/>
      <c r="LLH199" s="4"/>
      <c r="LLI199" s="4"/>
      <c r="LLJ199" s="4"/>
      <c r="LLK199" s="4"/>
      <c r="LLL199" s="4"/>
      <c r="LLM199" s="4"/>
      <c r="LLN199" s="4"/>
      <c r="LLO199" s="4"/>
      <c r="LLP199" s="4"/>
      <c r="LLQ199" s="4"/>
      <c r="LLR199" s="4"/>
      <c r="LLS199" s="4"/>
      <c r="LLT199" s="4"/>
      <c r="LLU199" s="4"/>
      <c r="LLV199" s="4"/>
      <c r="LLW199" s="4"/>
      <c r="LLX199" s="4"/>
      <c r="LLY199" s="4"/>
      <c r="LLZ199" s="4"/>
      <c r="LMA199" s="4"/>
      <c r="LMB199" s="4"/>
      <c r="LMC199" s="4"/>
      <c r="LMD199" s="4"/>
      <c r="LME199" s="4"/>
      <c r="LMF199" s="4"/>
      <c r="LMG199" s="4"/>
      <c r="LMH199" s="4"/>
      <c r="LMI199" s="4"/>
      <c r="LMJ199" s="4"/>
      <c r="LMK199" s="4"/>
      <c r="LML199" s="4"/>
      <c r="LMM199" s="4"/>
      <c r="LMN199" s="4"/>
      <c r="LMO199" s="4"/>
      <c r="LMP199" s="4"/>
      <c r="LMQ199" s="4"/>
      <c r="LMR199" s="4"/>
      <c r="LMS199" s="4"/>
      <c r="LMT199" s="4"/>
      <c r="LMU199" s="4"/>
      <c r="LMV199" s="4"/>
      <c r="LMW199" s="4"/>
      <c r="LMX199" s="4"/>
      <c r="LMY199" s="4"/>
      <c r="LMZ199" s="4"/>
      <c r="LNA199" s="4"/>
      <c r="LNB199" s="4"/>
      <c r="LNC199" s="4"/>
      <c r="LND199" s="4"/>
      <c r="LNE199" s="4"/>
      <c r="LNF199" s="4"/>
      <c r="LNG199" s="4"/>
      <c r="LNH199" s="4"/>
      <c r="LNI199" s="4"/>
      <c r="LNJ199" s="4"/>
      <c r="LNK199" s="4"/>
      <c r="LNL199" s="4"/>
      <c r="LNM199" s="4"/>
      <c r="LNN199" s="4"/>
      <c r="LNO199" s="4"/>
      <c r="LNP199" s="4"/>
      <c r="LNQ199" s="4"/>
      <c r="LNR199" s="4"/>
      <c r="LNS199" s="4"/>
      <c r="LNT199" s="4"/>
      <c r="LNU199" s="4"/>
      <c r="LNV199" s="4"/>
      <c r="LNW199" s="4"/>
      <c r="LNX199" s="4"/>
      <c r="LNY199" s="4"/>
      <c r="LNZ199" s="4"/>
      <c r="LOA199" s="4"/>
      <c r="LOB199" s="4"/>
      <c r="LOC199" s="4"/>
      <c r="LOD199" s="4"/>
      <c r="LOE199" s="4"/>
      <c r="LOF199" s="4"/>
      <c r="LOG199" s="4"/>
      <c r="LOH199" s="4"/>
      <c r="LOI199" s="4"/>
      <c r="LOJ199" s="4"/>
      <c r="LOK199" s="4"/>
      <c r="LOL199" s="4"/>
      <c r="LOM199" s="4"/>
      <c r="LON199" s="4"/>
      <c r="LOO199" s="4"/>
      <c r="LOP199" s="4"/>
      <c r="LOQ199" s="4"/>
      <c r="LOR199" s="4"/>
      <c r="LOS199" s="4"/>
      <c r="LOT199" s="4"/>
      <c r="LOU199" s="4"/>
      <c r="LOV199" s="4"/>
      <c r="LOW199" s="4"/>
      <c r="LOX199" s="4"/>
      <c r="LOY199" s="4"/>
      <c r="LOZ199" s="4"/>
      <c r="LPA199" s="4"/>
      <c r="LPB199" s="4"/>
      <c r="LPC199" s="4"/>
      <c r="LPD199" s="4"/>
      <c r="LPE199" s="4"/>
      <c r="LPF199" s="4"/>
      <c r="LPG199" s="4"/>
      <c r="LPH199" s="4"/>
      <c r="LPI199" s="4"/>
      <c r="LPJ199" s="4"/>
      <c r="LPK199" s="4"/>
      <c r="LPL199" s="4"/>
      <c r="LPM199" s="4"/>
      <c r="LPN199" s="4"/>
      <c r="LPO199" s="4"/>
      <c r="LPP199" s="4"/>
      <c r="LPQ199" s="4"/>
      <c r="LPR199" s="4"/>
      <c r="LPS199" s="4"/>
      <c r="LPT199" s="4"/>
      <c r="LPU199" s="4"/>
      <c r="LPV199" s="4"/>
      <c r="LPW199" s="4"/>
      <c r="LPX199" s="4"/>
      <c r="LPY199" s="4"/>
      <c r="LPZ199" s="4"/>
      <c r="LQA199" s="4"/>
      <c r="LQB199" s="4"/>
      <c r="LQC199" s="4"/>
      <c r="LQD199" s="4"/>
      <c r="LQE199" s="4"/>
      <c r="LQF199" s="4"/>
      <c r="LQG199" s="4"/>
      <c r="LQH199" s="4"/>
      <c r="LQI199" s="4"/>
      <c r="LQJ199" s="4"/>
      <c r="LQK199" s="4"/>
      <c r="LQL199" s="4"/>
      <c r="LQM199" s="4"/>
      <c r="LQN199" s="4"/>
      <c r="LQO199" s="4"/>
      <c r="LQP199" s="4"/>
      <c r="LQQ199" s="4"/>
      <c r="LQR199" s="4"/>
      <c r="LQS199" s="4"/>
      <c r="LQT199" s="4"/>
      <c r="LQU199" s="4"/>
      <c r="LQV199" s="4"/>
      <c r="LQW199" s="4"/>
      <c r="LQX199" s="4"/>
      <c r="LQY199" s="4"/>
      <c r="LQZ199" s="4"/>
      <c r="LRA199" s="4"/>
      <c r="LRB199" s="4"/>
      <c r="LRC199" s="4"/>
      <c r="LRD199" s="4"/>
      <c r="LRE199" s="4"/>
      <c r="LRF199" s="4"/>
      <c r="LRG199" s="4"/>
      <c r="LRH199" s="4"/>
      <c r="LRI199" s="4"/>
      <c r="LRJ199" s="4"/>
      <c r="LRK199" s="4"/>
      <c r="LRL199" s="4"/>
      <c r="LRM199" s="4"/>
      <c r="LRN199" s="4"/>
      <c r="LRO199" s="4"/>
      <c r="LRP199" s="4"/>
      <c r="LRQ199" s="4"/>
      <c r="LRR199" s="4"/>
      <c r="LRS199" s="4"/>
      <c r="LRT199" s="4"/>
      <c r="LRU199" s="4"/>
      <c r="LRV199" s="4"/>
      <c r="LRW199" s="4"/>
      <c r="LRX199" s="4"/>
      <c r="LRY199" s="4"/>
      <c r="LRZ199" s="4"/>
      <c r="LSA199" s="4"/>
      <c r="LSB199" s="4"/>
      <c r="LSC199" s="4"/>
      <c r="LSD199" s="4"/>
      <c r="LSE199" s="4"/>
      <c r="LSF199" s="4"/>
      <c r="LSG199" s="4"/>
      <c r="LSH199" s="4"/>
      <c r="LSI199" s="4"/>
      <c r="LSJ199" s="4"/>
      <c r="LSK199" s="4"/>
      <c r="LSL199" s="4"/>
      <c r="LSM199" s="4"/>
      <c r="LSN199" s="4"/>
      <c r="LSO199" s="4"/>
      <c r="LSP199" s="4"/>
      <c r="LSQ199" s="4"/>
      <c r="LSR199" s="4"/>
      <c r="LSS199" s="4"/>
      <c r="LST199" s="4"/>
      <c r="LSU199" s="4"/>
      <c r="LSV199" s="4"/>
      <c r="LSW199" s="4"/>
      <c r="LSX199" s="4"/>
      <c r="LSY199" s="4"/>
      <c r="LSZ199" s="4"/>
      <c r="LTA199" s="4"/>
      <c r="LTB199" s="4"/>
      <c r="LTC199" s="4"/>
      <c r="LTD199" s="4"/>
      <c r="LTE199" s="4"/>
      <c r="LTF199" s="4"/>
      <c r="LTG199" s="4"/>
      <c r="LTH199" s="4"/>
      <c r="LTI199" s="4"/>
      <c r="LTJ199" s="4"/>
      <c r="LTK199" s="4"/>
      <c r="LTL199" s="4"/>
      <c r="LTM199" s="4"/>
      <c r="LTN199" s="4"/>
      <c r="LTO199" s="4"/>
      <c r="LTP199" s="4"/>
      <c r="LTQ199" s="4"/>
      <c r="LTR199" s="4"/>
      <c r="LTS199" s="4"/>
      <c r="LTT199" s="4"/>
      <c r="LTU199" s="4"/>
      <c r="LTV199" s="4"/>
      <c r="LTW199" s="4"/>
      <c r="LTX199" s="4"/>
      <c r="LTY199" s="4"/>
      <c r="LTZ199" s="4"/>
      <c r="LUA199" s="4"/>
      <c r="LUB199" s="4"/>
      <c r="LUC199" s="4"/>
      <c r="LUD199" s="4"/>
      <c r="LUE199" s="4"/>
      <c r="LUF199" s="4"/>
      <c r="LUG199" s="4"/>
      <c r="LUH199" s="4"/>
      <c r="LUI199" s="4"/>
      <c r="LUJ199" s="4"/>
      <c r="LUK199" s="4"/>
      <c r="LUL199" s="4"/>
      <c r="LUM199" s="4"/>
      <c r="LUN199" s="4"/>
      <c r="LUO199" s="4"/>
      <c r="LUP199" s="4"/>
      <c r="LUQ199" s="4"/>
      <c r="LUR199" s="4"/>
      <c r="LUS199" s="4"/>
      <c r="LUT199" s="4"/>
      <c r="LUU199" s="4"/>
      <c r="LUV199" s="4"/>
      <c r="LUW199" s="4"/>
      <c r="LUX199" s="4"/>
      <c r="LUY199" s="4"/>
      <c r="LUZ199" s="4"/>
      <c r="LVA199" s="4"/>
      <c r="LVB199" s="4"/>
      <c r="LVC199" s="4"/>
      <c r="LVD199" s="4"/>
      <c r="LVE199" s="4"/>
      <c r="LVF199" s="4"/>
      <c r="LVG199" s="4"/>
      <c r="LVH199" s="4"/>
      <c r="LVI199" s="4"/>
      <c r="LVJ199" s="4"/>
      <c r="LVK199" s="4"/>
      <c r="LVL199" s="4"/>
      <c r="LVM199" s="4"/>
      <c r="LVN199" s="4"/>
      <c r="LVO199" s="4"/>
      <c r="LVP199" s="4"/>
      <c r="LVQ199" s="4"/>
      <c r="LVR199" s="4"/>
      <c r="LVS199" s="4"/>
      <c r="LVT199" s="4"/>
      <c r="LVU199" s="4"/>
      <c r="LVV199" s="4"/>
      <c r="LVW199" s="4"/>
      <c r="LVX199" s="4"/>
      <c r="LVY199" s="4"/>
      <c r="LVZ199" s="4"/>
      <c r="LWA199" s="4"/>
      <c r="LWB199" s="4"/>
      <c r="LWC199" s="4"/>
      <c r="LWD199" s="4"/>
      <c r="LWE199" s="4"/>
      <c r="LWF199" s="4"/>
      <c r="LWG199" s="4"/>
      <c r="LWH199" s="4"/>
      <c r="LWI199" s="4"/>
      <c r="LWJ199" s="4"/>
      <c r="LWK199" s="4"/>
      <c r="LWL199" s="4"/>
      <c r="LWM199" s="4"/>
      <c r="LWN199" s="4"/>
      <c r="LWO199" s="4"/>
      <c r="LWP199" s="4"/>
      <c r="LWQ199" s="4"/>
      <c r="LWR199" s="4"/>
      <c r="LWS199" s="4"/>
      <c r="LWT199" s="4"/>
      <c r="LWU199" s="4"/>
      <c r="LWV199" s="4"/>
      <c r="LWW199" s="4"/>
      <c r="LWX199" s="4"/>
      <c r="LWY199" s="4"/>
      <c r="LWZ199" s="4"/>
      <c r="LXA199" s="4"/>
      <c r="LXB199" s="4"/>
      <c r="LXC199" s="4"/>
      <c r="LXD199" s="4"/>
      <c r="LXE199" s="4"/>
      <c r="LXF199" s="4"/>
      <c r="LXG199" s="4"/>
      <c r="LXH199" s="4"/>
      <c r="LXI199" s="4"/>
      <c r="LXJ199" s="4"/>
      <c r="LXK199" s="4"/>
      <c r="LXL199" s="4"/>
      <c r="LXM199" s="4"/>
      <c r="LXN199" s="4"/>
      <c r="LXO199" s="4"/>
      <c r="LXP199" s="4"/>
      <c r="LXQ199" s="4"/>
      <c r="LXR199" s="4"/>
      <c r="LXS199" s="4"/>
      <c r="LXT199" s="4"/>
      <c r="LXU199" s="4"/>
      <c r="LXV199" s="4"/>
      <c r="LXW199" s="4"/>
      <c r="LXX199" s="4"/>
      <c r="LXY199" s="4"/>
      <c r="LXZ199" s="4"/>
      <c r="LYA199" s="4"/>
      <c r="LYB199" s="4"/>
      <c r="LYC199" s="4"/>
      <c r="LYD199" s="4"/>
      <c r="LYE199" s="4"/>
      <c r="LYF199" s="4"/>
      <c r="LYG199" s="4"/>
      <c r="LYH199" s="4"/>
      <c r="LYI199" s="4"/>
      <c r="LYJ199" s="4"/>
      <c r="LYK199" s="4"/>
      <c r="LYL199" s="4"/>
      <c r="LYM199" s="4"/>
      <c r="LYN199" s="4"/>
      <c r="LYO199" s="4"/>
      <c r="LYP199" s="4"/>
      <c r="LYQ199" s="4"/>
      <c r="LYR199" s="4"/>
      <c r="LYS199" s="4"/>
      <c r="LYT199" s="4"/>
      <c r="LYU199" s="4"/>
      <c r="LYV199" s="4"/>
      <c r="LYW199" s="4"/>
      <c r="LYX199" s="4"/>
      <c r="LYY199" s="4"/>
      <c r="LYZ199" s="4"/>
      <c r="LZA199" s="4"/>
      <c r="LZB199" s="4"/>
      <c r="LZC199" s="4"/>
      <c r="LZD199" s="4"/>
      <c r="LZE199" s="4"/>
      <c r="LZF199" s="4"/>
      <c r="LZG199" s="4"/>
      <c r="LZH199" s="4"/>
      <c r="LZI199" s="4"/>
      <c r="LZJ199" s="4"/>
      <c r="LZK199" s="4"/>
      <c r="LZL199" s="4"/>
      <c r="LZM199" s="4"/>
      <c r="LZN199" s="4"/>
      <c r="LZO199" s="4"/>
      <c r="LZP199" s="4"/>
      <c r="LZQ199" s="4"/>
      <c r="LZR199" s="4"/>
      <c r="LZS199" s="4"/>
      <c r="LZT199" s="4"/>
      <c r="LZU199" s="4"/>
      <c r="LZV199" s="4"/>
      <c r="LZW199" s="4"/>
      <c r="LZX199" s="4"/>
      <c r="LZY199" s="4"/>
      <c r="LZZ199" s="4"/>
      <c r="MAA199" s="4"/>
      <c r="MAB199" s="4"/>
      <c r="MAC199" s="4"/>
      <c r="MAD199" s="4"/>
      <c r="MAE199" s="4"/>
      <c r="MAF199" s="4"/>
      <c r="MAG199" s="4"/>
      <c r="MAH199" s="4"/>
      <c r="MAI199" s="4"/>
      <c r="MAJ199" s="4"/>
      <c r="MAK199" s="4"/>
      <c r="MAL199" s="4"/>
      <c r="MAM199" s="4"/>
      <c r="MAN199" s="4"/>
      <c r="MAO199" s="4"/>
      <c r="MAP199" s="4"/>
      <c r="MAQ199" s="4"/>
      <c r="MAR199" s="4"/>
      <c r="MAS199" s="4"/>
      <c r="MAT199" s="4"/>
      <c r="MAU199" s="4"/>
      <c r="MAV199" s="4"/>
      <c r="MAW199" s="4"/>
      <c r="MAX199" s="4"/>
      <c r="MAY199" s="4"/>
      <c r="MAZ199" s="4"/>
      <c r="MBA199" s="4"/>
      <c r="MBB199" s="4"/>
      <c r="MBC199" s="4"/>
      <c r="MBD199" s="4"/>
      <c r="MBE199" s="4"/>
      <c r="MBF199" s="4"/>
      <c r="MBG199" s="4"/>
      <c r="MBH199" s="4"/>
      <c r="MBI199" s="4"/>
      <c r="MBJ199" s="4"/>
      <c r="MBK199" s="4"/>
      <c r="MBL199" s="4"/>
      <c r="MBM199" s="4"/>
      <c r="MBN199" s="4"/>
      <c r="MBO199" s="4"/>
      <c r="MBP199" s="4"/>
      <c r="MBQ199" s="4"/>
      <c r="MBR199" s="4"/>
      <c r="MBS199" s="4"/>
      <c r="MBT199" s="4"/>
      <c r="MBU199" s="4"/>
      <c r="MBV199" s="4"/>
      <c r="MBW199" s="4"/>
      <c r="MBX199" s="4"/>
      <c r="MBY199" s="4"/>
      <c r="MBZ199" s="4"/>
      <c r="MCA199" s="4"/>
      <c r="MCB199" s="4"/>
      <c r="MCC199" s="4"/>
      <c r="MCD199" s="4"/>
      <c r="MCE199" s="4"/>
      <c r="MCF199" s="4"/>
      <c r="MCG199" s="4"/>
      <c r="MCH199" s="4"/>
      <c r="MCI199" s="4"/>
      <c r="MCJ199" s="4"/>
      <c r="MCK199" s="4"/>
      <c r="MCL199" s="4"/>
      <c r="MCM199" s="4"/>
      <c r="MCN199" s="4"/>
      <c r="MCO199" s="4"/>
      <c r="MCP199" s="4"/>
      <c r="MCQ199" s="4"/>
      <c r="MCR199" s="4"/>
      <c r="MCS199" s="4"/>
      <c r="MCT199" s="4"/>
      <c r="MCU199" s="4"/>
      <c r="MCV199" s="4"/>
      <c r="MCW199" s="4"/>
      <c r="MCX199" s="4"/>
      <c r="MCY199" s="4"/>
      <c r="MCZ199" s="4"/>
      <c r="MDA199" s="4"/>
      <c r="MDB199" s="4"/>
      <c r="MDC199" s="4"/>
      <c r="MDD199" s="4"/>
      <c r="MDE199" s="4"/>
      <c r="MDF199" s="4"/>
      <c r="MDG199" s="4"/>
      <c r="MDH199" s="4"/>
      <c r="MDI199" s="4"/>
      <c r="MDJ199" s="4"/>
      <c r="MDK199" s="4"/>
      <c r="MDL199" s="4"/>
      <c r="MDM199" s="4"/>
      <c r="MDN199" s="4"/>
      <c r="MDO199" s="4"/>
      <c r="MDP199" s="4"/>
      <c r="MDQ199" s="4"/>
      <c r="MDR199" s="4"/>
      <c r="MDS199" s="4"/>
      <c r="MDT199" s="4"/>
      <c r="MDU199" s="4"/>
      <c r="MDV199" s="4"/>
      <c r="MDW199" s="4"/>
      <c r="MDX199" s="4"/>
      <c r="MDY199" s="4"/>
      <c r="MDZ199" s="4"/>
      <c r="MEA199" s="4"/>
      <c r="MEB199" s="4"/>
      <c r="MEC199" s="4"/>
      <c r="MED199" s="4"/>
      <c r="MEE199" s="4"/>
      <c r="MEF199" s="4"/>
      <c r="MEG199" s="4"/>
      <c r="MEH199" s="4"/>
      <c r="MEI199" s="4"/>
      <c r="MEJ199" s="4"/>
      <c r="MEK199" s="4"/>
      <c r="MEL199" s="4"/>
      <c r="MEM199" s="4"/>
      <c r="MEN199" s="4"/>
      <c r="MEO199" s="4"/>
      <c r="MEP199" s="4"/>
      <c r="MEQ199" s="4"/>
      <c r="MER199" s="4"/>
      <c r="MES199" s="4"/>
      <c r="MET199" s="4"/>
      <c r="MEU199" s="4"/>
      <c r="MEV199" s="4"/>
      <c r="MEW199" s="4"/>
      <c r="MEX199" s="4"/>
      <c r="MEY199" s="4"/>
      <c r="MEZ199" s="4"/>
      <c r="MFA199" s="4"/>
      <c r="MFB199" s="4"/>
      <c r="MFC199" s="4"/>
      <c r="MFD199" s="4"/>
      <c r="MFE199" s="4"/>
      <c r="MFF199" s="4"/>
      <c r="MFG199" s="4"/>
      <c r="MFH199" s="4"/>
      <c r="MFI199" s="4"/>
      <c r="MFJ199" s="4"/>
      <c r="MFK199" s="4"/>
      <c r="MFL199" s="4"/>
      <c r="MFM199" s="4"/>
      <c r="MFN199" s="4"/>
      <c r="MFO199" s="4"/>
      <c r="MFP199" s="4"/>
      <c r="MFQ199" s="4"/>
      <c r="MFR199" s="4"/>
      <c r="MFS199" s="4"/>
      <c r="MFT199" s="4"/>
      <c r="MFU199" s="4"/>
      <c r="MFV199" s="4"/>
      <c r="MFW199" s="4"/>
      <c r="MFX199" s="4"/>
      <c r="MFY199" s="4"/>
      <c r="MFZ199" s="4"/>
      <c r="MGA199" s="4"/>
      <c r="MGB199" s="4"/>
      <c r="MGC199" s="4"/>
      <c r="MGD199" s="4"/>
      <c r="MGE199" s="4"/>
      <c r="MGF199" s="4"/>
      <c r="MGG199" s="4"/>
      <c r="MGH199" s="4"/>
      <c r="MGI199" s="4"/>
      <c r="MGJ199" s="4"/>
      <c r="MGK199" s="4"/>
      <c r="MGL199" s="4"/>
      <c r="MGM199" s="4"/>
      <c r="MGN199" s="4"/>
      <c r="MGO199" s="4"/>
      <c r="MGP199" s="4"/>
      <c r="MGQ199" s="4"/>
      <c r="MGR199" s="4"/>
      <c r="MGS199" s="4"/>
      <c r="MGT199" s="4"/>
      <c r="MGU199" s="4"/>
      <c r="MGV199" s="4"/>
      <c r="MGW199" s="4"/>
      <c r="MGX199" s="4"/>
      <c r="MGY199" s="4"/>
      <c r="MGZ199" s="4"/>
      <c r="MHA199" s="4"/>
      <c r="MHB199" s="4"/>
      <c r="MHC199" s="4"/>
      <c r="MHD199" s="4"/>
      <c r="MHE199" s="4"/>
      <c r="MHF199" s="4"/>
      <c r="MHG199" s="4"/>
      <c r="MHH199" s="4"/>
      <c r="MHI199" s="4"/>
      <c r="MHJ199" s="4"/>
      <c r="MHK199" s="4"/>
      <c r="MHL199" s="4"/>
      <c r="MHM199" s="4"/>
      <c r="MHN199" s="4"/>
      <c r="MHO199" s="4"/>
      <c r="MHP199" s="4"/>
      <c r="MHQ199" s="4"/>
      <c r="MHR199" s="4"/>
      <c r="MHS199" s="4"/>
      <c r="MHT199" s="4"/>
      <c r="MHU199" s="4"/>
      <c r="MHV199" s="4"/>
      <c r="MHW199" s="4"/>
      <c r="MHX199" s="4"/>
      <c r="MHY199" s="4"/>
      <c r="MHZ199" s="4"/>
      <c r="MIA199" s="4"/>
      <c r="MIB199" s="4"/>
      <c r="MIC199" s="4"/>
      <c r="MID199" s="4"/>
      <c r="MIE199" s="4"/>
      <c r="MIF199" s="4"/>
      <c r="MIG199" s="4"/>
      <c r="MIH199" s="4"/>
      <c r="MII199" s="4"/>
      <c r="MIJ199" s="4"/>
      <c r="MIK199" s="4"/>
      <c r="MIL199" s="4"/>
      <c r="MIM199" s="4"/>
      <c r="MIN199" s="4"/>
      <c r="MIO199" s="4"/>
      <c r="MIP199" s="4"/>
      <c r="MIQ199" s="4"/>
      <c r="MIR199" s="4"/>
      <c r="MIS199" s="4"/>
      <c r="MIT199" s="4"/>
      <c r="MIU199" s="4"/>
      <c r="MIV199" s="4"/>
      <c r="MIW199" s="4"/>
      <c r="MIX199" s="4"/>
      <c r="MIY199" s="4"/>
      <c r="MIZ199" s="4"/>
      <c r="MJA199" s="4"/>
      <c r="MJB199" s="4"/>
      <c r="MJC199" s="4"/>
      <c r="MJD199" s="4"/>
      <c r="MJE199" s="4"/>
      <c r="MJF199" s="4"/>
      <c r="MJG199" s="4"/>
      <c r="MJH199" s="4"/>
      <c r="MJI199" s="4"/>
      <c r="MJJ199" s="4"/>
      <c r="MJK199" s="4"/>
      <c r="MJL199" s="4"/>
      <c r="MJM199" s="4"/>
      <c r="MJN199" s="4"/>
      <c r="MJO199" s="4"/>
      <c r="MJP199" s="4"/>
      <c r="MJQ199" s="4"/>
      <c r="MJR199" s="4"/>
      <c r="MJS199" s="4"/>
      <c r="MJT199" s="4"/>
      <c r="MJU199" s="4"/>
      <c r="MJV199" s="4"/>
      <c r="MJW199" s="4"/>
      <c r="MJX199" s="4"/>
      <c r="MJY199" s="4"/>
      <c r="MJZ199" s="4"/>
      <c r="MKA199" s="4"/>
      <c r="MKB199" s="4"/>
      <c r="MKC199" s="4"/>
      <c r="MKD199" s="4"/>
      <c r="MKE199" s="4"/>
      <c r="MKF199" s="4"/>
      <c r="MKG199" s="4"/>
      <c r="MKH199" s="4"/>
      <c r="MKI199" s="4"/>
      <c r="MKJ199" s="4"/>
      <c r="MKK199" s="4"/>
      <c r="MKL199" s="4"/>
      <c r="MKM199" s="4"/>
      <c r="MKN199" s="4"/>
      <c r="MKO199" s="4"/>
      <c r="MKP199" s="4"/>
      <c r="MKQ199" s="4"/>
      <c r="MKR199" s="4"/>
      <c r="MKS199" s="4"/>
      <c r="MKT199" s="4"/>
      <c r="MKU199" s="4"/>
      <c r="MKV199" s="4"/>
      <c r="MKW199" s="4"/>
      <c r="MKX199" s="4"/>
      <c r="MKY199" s="4"/>
      <c r="MKZ199" s="4"/>
      <c r="MLA199" s="4"/>
      <c r="MLB199" s="4"/>
      <c r="MLC199" s="4"/>
      <c r="MLD199" s="4"/>
      <c r="MLE199" s="4"/>
      <c r="MLF199" s="4"/>
      <c r="MLG199" s="4"/>
      <c r="MLH199" s="4"/>
      <c r="MLI199" s="4"/>
      <c r="MLJ199" s="4"/>
      <c r="MLK199" s="4"/>
      <c r="MLL199" s="4"/>
      <c r="MLM199" s="4"/>
      <c r="MLN199" s="4"/>
      <c r="MLO199" s="4"/>
      <c r="MLP199" s="4"/>
      <c r="MLQ199" s="4"/>
      <c r="MLR199" s="4"/>
      <c r="MLS199" s="4"/>
      <c r="MLT199" s="4"/>
      <c r="MLU199" s="4"/>
      <c r="MLV199" s="4"/>
      <c r="MLW199" s="4"/>
      <c r="MLX199" s="4"/>
      <c r="MLY199" s="4"/>
      <c r="MLZ199" s="4"/>
      <c r="MMA199" s="4"/>
      <c r="MMB199" s="4"/>
      <c r="MMC199" s="4"/>
      <c r="MMD199" s="4"/>
      <c r="MME199" s="4"/>
      <c r="MMF199" s="4"/>
      <c r="MMG199" s="4"/>
      <c r="MMH199" s="4"/>
      <c r="MMI199" s="4"/>
      <c r="MMJ199" s="4"/>
      <c r="MMK199" s="4"/>
      <c r="MML199" s="4"/>
      <c r="MMM199" s="4"/>
      <c r="MMN199" s="4"/>
      <c r="MMO199" s="4"/>
      <c r="MMP199" s="4"/>
      <c r="MMQ199" s="4"/>
      <c r="MMR199" s="4"/>
      <c r="MMS199" s="4"/>
      <c r="MMT199" s="4"/>
      <c r="MMU199" s="4"/>
      <c r="MMV199" s="4"/>
      <c r="MMW199" s="4"/>
      <c r="MMX199" s="4"/>
      <c r="MMY199" s="4"/>
      <c r="MMZ199" s="4"/>
      <c r="MNA199" s="4"/>
      <c r="MNB199" s="4"/>
      <c r="MNC199" s="4"/>
      <c r="MND199" s="4"/>
      <c r="MNE199" s="4"/>
      <c r="MNF199" s="4"/>
      <c r="MNG199" s="4"/>
      <c r="MNH199" s="4"/>
      <c r="MNI199" s="4"/>
      <c r="MNJ199" s="4"/>
      <c r="MNK199" s="4"/>
      <c r="MNL199" s="4"/>
      <c r="MNM199" s="4"/>
      <c r="MNN199" s="4"/>
      <c r="MNO199" s="4"/>
      <c r="MNP199" s="4"/>
      <c r="MNQ199" s="4"/>
      <c r="MNR199" s="4"/>
      <c r="MNS199" s="4"/>
      <c r="MNT199" s="4"/>
      <c r="MNU199" s="4"/>
      <c r="MNV199" s="4"/>
      <c r="MNW199" s="4"/>
      <c r="MNX199" s="4"/>
      <c r="MNY199" s="4"/>
      <c r="MNZ199" s="4"/>
      <c r="MOA199" s="4"/>
      <c r="MOB199" s="4"/>
      <c r="MOC199" s="4"/>
      <c r="MOD199" s="4"/>
      <c r="MOE199" s="4"/>
      <c r="MOF199" s="4"/>
      <c r="MOG199" s="4"/>
      <c r="MOH199" s="4"/>
      <c r="MOI199" s="4"/>
      <c r="MOJ199" s="4"/>
      <c r="MOK199" s="4"/>
      <c r="MOL199" s="4"/>
      <c r="MOM199" s="4"/>
      <c r="MON199" s="4"/>
      <c r="MOO199" s="4"/>
      <c r="MOP199" s="4"/>
      <c r="MOQ199" s="4"/>
      <c r="MOR199" s="4"/>
      <c r="MOS199" s="4"/>
      <c r="MOT199" s="4"/>
      <c r="MOU199" s="4"/>
      <c r="MOV199" s="4"/>
      <c r="MOW199" s="4"/>
      <c r="MOX199" s="4"/>
      <c r="MOY199" s="4"/>
      <c r="MOZ199" s="4"/>
      <c r="MPA199" s="4"/>
      <c r="MPB199" s="4"/>
      <c r="MPC199" s="4"/>
      <c r="MPD199" s="4"/>
      <c r="MPE199" s="4"/>
      <c r="MPF199" s="4"/>
      <c r="MPG199" s="4"/>
      <c r="MPH199" s="4"/>
      <c r="MPI199" s="4"/>
      <c r="MPJ199" s="4"/>
      <c r="MPK199" s="4"/>
      <c r="MPL199" s="4"/>
      <c r="MPM199" s="4"/>
      <c r="MPN199" s="4"/>
      <c r="MPO199" s="4"/>
      <c r="MPP199" s="4"/>
      <c r="MPQ199" s="4"/>
      <c r="MPR199" s="4"/>
      <c r="MPS199" s="4"/>
      <c r="MPT199" s="4"/>
      <c r="MPU199" s="4"/>
      <c r="MPV199" s="4"/>
      <c r="MPW199" s="4"/>
      <c r="MPX199" s="4"/>
      <c r="MPY199" s="4"/>
      <c r="MPZ199" s="4"/>
      <c r="MQA199" s="4"/>
      <c r="MQB199" s="4"/>
      <c r="MQC199" s="4"/>
      <c r="MQD199" s="4"/>
      <c r="MQE199" s="4"/>
      <c r="MQF199" s="4"/>
      <c r="MQG199" s="4"/>
      <c r="MQH199" s="4"/>
      <c r="MQI199" s="4"/>
      <c r="MQJ199" s="4"/>
      <c r="MQK199" s="4"/>
      <c r="MQL199" s="4"/>
      <c r="MQM199" s="4"/>
      <c r="MQN199" s="4"/>
      <c r="MQO199" s="4"/>
      <c r="MQP199" s="4"/>
      <c r="MQQ199" s="4"/>
      <c r="MQR199" s="4"/>
      <c r="MQS199" s="4"/>
      <c r="MQT199" s="4"/>
      <c r="MQU199" s="4"/>
      <c r="MQV199" s="4"/>
      <c r="MQW199" s="4"/>
      <c r="MQX199" s="4"/>
      <c r="MQY199" s="4"/>
      <c r="MQZ199" s="4"/>
      <c r="MRA199" s="4"/>
      <c r="MRB199" s="4"/>
      <c r="MRC199" s="4"/>
      <c r="MRD199" s="4"/>
      <c r="MRE199" s="4"/>
      <c r="MRF199" s="4"/>
      <c r="MRG199" s="4"/>
      <c r="MRH199" s="4"/>
      <c r="MRI199" s="4"/>
      <c r="MRJ199" s="4"/>
      <c r="MRK199" s="4"/>
      <c r="MRL199" s="4"/>
      <c r="MRM199" s="4"/>
      <c r="MRN199" s="4"/>
      <c r="MRO199" s="4"/>
      <c r="MRP199" s="4"/>
      <c r="MRQ199" s="4"/>
      <c r="MRR199" s="4"/>
      <c r="MRS199" s="4"/>
      <c r="MRT199" s="4"/>
      <c r="MRU199" s="4"/>
      <c r="MRV199" s="4"/>
      <c r="MRW199" s="4"/>
      <c r="MRX199" s="4"/>
      <c r="MRY199" s="4"/>
      <c r="MRZ199" s="4"/>
      <c r="MSA199" s="4"/>
      <c r="MSB199" s="4"/>
      <c r="MSC199" s="4"/>
      <c r="MSD199" s="4"/>
      <c r="MSE199" s="4"/>
      <c r="MSF199" s="4"/>
      <c r="MSG199" s="4"/>
      <c r="MSH199" s="4"/>
      <c r="MSI199" s="4"/>
      <c r="MSJ199" s="4"/>
      <c r="MSK199" s="4"/>
      <c r="MSL199" s="4"/>
      <c r="MSM199" s="4"/>
      <c r="MSN199" s="4"/>
      <c r="MSO199" s="4"/>
      <c r="MSP199" s="4"/>
      <c r="MSQ199" s="4"/>
      <c r="MSR199" s="4"/>
      <c r="MSS199" s="4"/>
      <c r="MST199" s="4"/>
      <c r="MSU199" s="4"/>
      <c r="MSV199" s="4"/>
      <c r="MSW199" s="4"/>
      <c r="MSX199" s="4"/>
      <c r="MSY199" s="4"/>
      <c r="MSZ199" s="4"/>
      <c r="MTA199" s="4"/>
      <c r="MTB199" s="4"/>
      <c r="MTC199" s="4"/>
      <c r="MTD199" s="4"/>
      <c r="MTE199" s="4"/>
      <c r="MTF199" s="4"/>
      <c r="MTG199" s="4"/>
      <c r="MTH199" s="4"/>
      <c r="MTI199" s="4"/>
      <c r="MTJ199" s="4"/>
      <c r="MTK199" s="4"/>
      <c r="MTL199" s="4"/>
      <c r="MTM199" s="4"/>
      <c r="MTN199" s="4"/>
      <c r="MTO199" s="4"/>
      <c r="MTP199" s="4"/>
      <c r="MTQ199" s="4"/>
      <c r="MTR199" s="4"/>
      <c r="MTS199" s="4"/>
      <c r="MTT199" s="4"/>
      <c r="MTU199" s="4"/>
      <c r="MTV199" s="4"/>
      <c r="MTW199" s="4"/>
      <c r="MTX199" s="4"/>
      <c r="MTY199" s="4"/>
      <c r="MTZ199" s="4"/>
      <c r="MUA199" s="4"/>
      <c r="MUB199" s="4"/>
      <c r="MUC199" s="4"/>
      <c r="MUD199" s="4"/>
      <c r="MUE199" s="4"/>
      <c r="MUF199" s="4"/>
      <c r="MUG199" s="4"/>
      <c r="MUH199" s="4"/>
      <c r="MUI199" s="4"/>
      <c r="MUJ199" s="4"/>
      <c r="MUK199" s="4"/>
      <c r="MUL199" s="4"/>
      <c r="MUM199" s="4"/>
      <c r="MUN199" s="4"/>
      <c r="MUO199" s="4"/>
      <c r="MUP199" s="4"/>
      <c r="MUQ199" s="4"/>
      <c r="MUR199" s="4"/>
      <c r="MUS199" s="4"/>
      <c r="MUT199" s="4"/>
      <c r="MUU199" s="4"/>
      <c r="MUV199" s="4"/>
      <c r="MUW199" s="4"/>
      <c r="MUX199" s="4"/>
      <c r="MUY199" s="4"/>
      <c r="MUZ199" s="4"/>
      <c r="MVA199" s="4"/>
      <c r="MVB199" s="4"/>
      <c r="MVC199" s="4"/>
      <c r="MVD199" s="4"/>
      <c r="MVE199" s="4"/>
      <c r="MVF199" s="4"/>
      <c r="MVG199" s="4"/>
      <c r="MVH199" s="4"/>
      <c r="MVI199" s="4"/>
      <c r="MVJ199" s="4"/>
      <c r="MVK199" s="4"/>
      <c r="MVL199" s="4"/>
      <c r="MVM199" s="4"/>
      <c r="MVN199" s="4"/>
      <c r="MVO199" s="4"/>
      <c r="MVP199" s="4"/>
      <c r="MVQ199" s="4"/>
      <c r="MVR199" s="4"/>
      <c r="MVS199" s="4"/>
      <c r="MVT199" s="4"/>
      <c r="MVU199" s="4"/>
      <c r="MVV199" s="4"/>
      <c r="MVW199" s="4"/>
      <c r="MVX199" s="4"/>
      <c r="MVY199" s="4"/>
      <c r="MVZ199" s="4"/>
      <c r="MWA199" s="4"/>
      <c r="MWB199" s="4"/>
      <c r="MWC199" s="4"/>
      <c r="MWD199" s="4"/>
      <c r="MWE199" s="4"/>
      <c r="MWF199" s="4"/>
      <c r="MWG199" s="4"/>
      <c r="MWH199" s="4"/>
      <c r="MWI199" s="4"/>
      <c r="MWJ199" s="4"/>
      <c r="MWK199" s="4"/>
      <c r="MWL199" s="4"/>
      <c r="MWM199" s="4"/>
      <c r="MWN199" s="4"/>
      <c r="MWO199" s="4"/>
      <c r="MWP199" s="4"/>
      <c r="MWQ199" s="4"/>
      <c r="MWR199" s="4"/>
      <c r="MWS199" s="4"/>
      <c r="MWT199" s="4"/>
      <c r="MWU199" s="4"/>
      <c r="MWV199" s="4"/>
      <c r="MWW199" s="4"/>
      <c r="MWX199" s="4"/>
      <c r="MWY199" s="4"/>
      <c r="MWZ199" s="4"/>
      <c r="MXA199" s="4"/>
      <c r="MXB199" s="4"/>
      <c r="MXC199" s="4"/>
      <c r="MXD199" s="4"/>
      <c r="MXE199" s="4"/>
      <c r="MXF199" s="4"/>
      <c r="MXG199" s="4"/>
      <c r="MXH199" s="4"/>
      <c r="MXI199" s="4"/>
      <c r="MXJ199" s="4"/>
      <c r="MXK199" s="4"/>
      <c r="MXL199" s="4"/>
      <c r="MXM199" s="4"/>
      <c r="MXN199" s="4"/>
      <c r="MXO199" s="4"/>
      <c r="MXP199" s="4"/>
      <c r="MXQ199" s="4"/>
      <c r="MXR199" s="4"/>
      <c r="MXS199" s="4"/>
      <c r="MXT199" s="4"/>
      <c r="MXU199" s="4"/>
      <c r="MXV199" s="4"/>
      <c r="MXW199" s="4"/>
      <c r="MXX199" s="4"/>
      <c r="MXY199" s="4"/>
      <c r="MXZ199" s="4"/>
      <c r="MYA199" s="4"/>
      <c r="MYB199" s="4"/>
      <c r="MYC199" s="4"/>
      <c r="MYD199" s="4"/>
      <c r="MYE199" s="4"/>
      <c r="MYF199" s="4"/>
      <c r="MYG199" s="4"/>
      <c r="MYH199" s="4"/>
      <c r="MYI199" s="4"/>
      <c r="MYJ199" s="4"/>
      <c r="MYK199" s="4"/>
      <c r="MYL199" s="4"/>
      <c r="MYM199" s="4"/>
      <c r="MYN199" s="4"/>
      <c r="MYO199" s="4"/>
      <c r="MYP199" s="4"/>
      <c r="MYQ199" s="4"/>
      <c r="MYR199" s="4"/>
      <c r="MYS199" s="4"/>
      <c r="MYT199" s="4"/>
      <c r="MYU199" s="4"/>
      <c r="MYV199" s="4"/>
      <c r="MYW199" s="4"/>
      <c r="MYX199" s="4"/>
      <c r="MYY199" s="4"/>
      <c r="MYZ199" s="4"/>
      <c r="MZA199" s="4"/>
      <c r="MZB199" s="4"/>
      <c r="MZC199" s="4"/>
      <c r="MZD199" s="4"/>
      <c r="MZE199" s="4"/>
      <c r="MZF199" s="4"/>
      <c r="MZG199" s="4"/>
      <c r="MZH199" s="4"/>
      <c r="MZI199" s="4"/>
      <c r="MZJ199" s="4"/>
      <c r="MZK199" s="4"/>
      <c r="MZL199" s="4"/>
      <c r="MZM199" s="4"/>
      <c r="MZN199" s="4"/>
      <c r="MZO199" s="4"/>
      <c r="MZP199" s="4"/>
      <c r="MZQ199" s="4"/>
      <c r="MZR199" s="4"/>
      <c r="MZS199" s="4"/>
      <c r="MZT199" s="4"/>
      <c r="MZU199" s="4"/>
      <c r="MZV199" s="4"/>
      <c r="MZW199" s="4"/>
      <c r="MZX199" s="4"/>
      <c r="MZY199" s="4"/>
      <c r="MZZ199" s="4"/>
      <c r="NAA199" s="4"/>
      <c r="NAB199" s="4"/>
      <c r="NAC199" s="4"/>
      <c r="NAD199" s="4"/>
      <c r="NAE199" s="4"/>
      <c r="NAF199" s="4"/>
      <c r="NAG199" s="4"/>
      <c r="NAH199" s="4"/>
      <c r="NAI199" s="4"/>
      <c r="NAJ199" s="4"/>
      <c r="NAK199" s="4"/>
      <c r="NAL199" s="4"/>
      <c r="NAM199" s="4"/>
      <c r="NAN199" s="4"/>
      <c r="NAO199" s="4"/>
      <c r="NAP199" s="4"/>
      <c r="NAQ199" s="4"/>
      <c r="NAR199" s="4"/>
      <c r="NAS199" s="4"/>
      <c r="NAT199" s="4"/>
      <c r="NAU199" s="4"/>
      <c r="NAV199" s="4"/>
      <c r="NAW199" s="4"/>
      <c r="NAX199" s="4"/>
      <c r="NAY199" s="4"/>
      <c r="NAZ199" s="4"/>
      <c r="NBA199" s="4"/>
      <c r="NBB199" s="4"/>
      <c r="NBC199" s="4"/>
      <c r="NBD199" s="4"/>
      <c r="NBE199" s="4"/>
      <c r="NBF199" s="4"/>
      <c r="NBG199" s="4"/>
      <c r="NBH199" s="4"/>
      <c r="NBI199" s="4"/>
      <c r="NBJ199" s="4"/>
      <c r="NBK199" s="4"/>
      <c r="NBL199" s="4"/>
      <c r="NBM199" s="4"/>
      <c r="NBN199" s="4"/>
      <c r="NBO199" s="4"/>
      <c r="NBP199" s="4"/>
      <c r="NBQ199" s="4"/>
      <c r="NBR199" s="4"/>
      <c r="NBS199" s="4"/>
      <c r="NBT199" s="4"/>
      <c r="NBU199" s="4"/>
      <c r="NBV199" s="4"/>
      <c r="NBW199" s="4"/>
      <c r="NBX199" s="4"/>
      <c r="NBY199" s="4"/>
      <c r="NBZ199" s="4"/>
      <c r="NCA199" s="4"/>
      <c r="NCB199" s="4"/>
      <c r="NCC199" s="4"/>
      <c r="NCD199" s="4"/>
      <c r="NCE199" s="4"/>
      <c r="NCF199" s="4"/>
      <c r="NCG199" s="4"/>
      <c r="NCH199" s="4"/>
      <c r="NCI199" s="4"/>
      <c r="NCJ199" s="4"/>
      <c r="NCK199" s="4"/>
      <c r="NCL199" s="4"/>
      <c r="NCM199" s="4"/>
      <c r="NCN199" s="4"/>
      <c r="NCO199" s="4"/>
      <c r="NCP199" s="4"/>
      <c r="NCQ199" s="4"/>
      <c r="NCR199" s="4"/>
      <c r="NCS199" s="4"/>
      <c r="NCT199" s="4"/>
      <c r="NCU199" s="4"/>
      <c r="NCV199" s="4"/>
      <c r="NCW199" s="4"/>
      <c r="NCX199" s="4"/>
      <c r="NCY199" s="4"/>
      <c r="NCZ199" s="4"/>
      <c r="NDA199" s="4"/>
      <c r="NDB199" s="4"/>
      <c r="NDC199" s="4"/>
      <c r="NDD199" s="4"/>
      <c r="NDE199" s="4"/>
      <c r="NDF199" s="4"/>
      <c r="NDG199" s="4"/>
      <c r="NDH199" s="4"/>
      <c r="NDI199" s="4"/>
      <c r="NDJ199" s="4"/>
      <c r="NDK199" s="4"/>
      <c r="NDL199" s="4"/>
      <c r="NDM199" s="4"/>
      <c r="NDN199" s="4"/>
      <c r="NDO199" s="4"/>
      <c r="NDP199" s="4"/>
      <c r="NDQ199" s="4"/>
      <c r="NDR199" s="4"/>
      <c r="NDS199" s="4"/>
      <c r="NDT199" s="4"/>
      <c r="NDU199" s="4"/>
      <c r="NDV199" s="4"/>
      <c r="NDW199" s="4"/>
      <c r="NDX199" s="4"/>
      <c r="NDY199" s="4"/>
      <c r="NDZ199" s="4"/>
      <c r="NEA199" s="4"/>
      <c r="NEB199" s="4"/>
      <c r="NEC199" s="4"/>
      <c r="NED199" s="4"/>
      <c r="NEE199" s="4"/>
      <c r="NEF199" s="4"/>
      <c r="NEG199" s="4"/>
      <c r="NEH199" s="4"/>
      <c r="NEI199" s="4"/>
      <c r="NEJ199" s="4"/>
      <c r="NEK199" s="4"/>
      <c r="NEL199" s="4"/>
      <c r="NEM199" s="4"/>
      <c r="NEN199" s="4"/>
      <c r="NEO199" s="4"/>
      <c r="NEP199" s="4"/>
      <c r="NEQ199" s="4"/>
      <c r="NER199" s="4"/>
      <c r="NES199" s="4"/>
      <c r="NET199" s="4"/>
      <c r="NEU199" s="4"/>
      <c r="NEV199" s="4"/>
      <c r="NEW199" s="4"/>
      <c r="NEX199" s="4"/>
      <c r="NEY199" s="4"/>
      <c r="NEZ199" s="4"/>
      <c r="NFA199" s="4"/>
      <c r="NFB199" s="4"/>
      <c r="NFC199" s="4"/>
      <c r="NFD199" s="4"/>
      <c r="NFE199" s="4"/>
      <c r="NFF199" s="4"/>
      <c r="NFG199" s="4"/>
      <c r="NFH199" s="4"/>
      <c r="NFI199" s="4"/>
      <c r="NFJ199" s="4"/>
      <c r="NFK199" s="4"/>
      <c r="NFL199" s="4"/>
      <c r="NFM199" s="4"/>
      <c r="NFN199" s="4"/>
      <c r="NFO199" s="4"/>
      <c r="NFP199" s="4"/>
      <c r="NFQ199" s="4"/>
      <c r="NFR199" s="4"/>
      <c r="NFS199" s="4"/>
      <c r="NFT199" s="4"/>
      <c r="NFU199" s="4"/>
      <c r="NFV199" s="4"/>
      <c r="NFW199" s="4"/>
      <c r="NFX199" s="4"/>
      <c r="NFY199" s="4"/>
      <c r="NFZ199" s="4"/>
      <c r="NGA199" s="4"/>
      <c r="NGB199" s="4"/>
      <c r="NGC199" s="4"/>
      <c r="NGD199" s="4"/>
      <c r="NGE199" s="4"/>
      <c r="NGF199" s="4"/>
      <c r="NGG199" s="4"/>
      <c r="NGH199" s="4"/>
      <c r="NGI199" s="4"/>
      <c r="NGJ199" s="4"/>
      <c r="NGK199" s="4"/>
      <c r="NGL199" s="4"/>
      <c r="NGM199" s="4"/>
      <c r="NGN199" s="4"/>
      <c r="NGO199" s="4"/>
      <c r="NGP199" s="4"/>
      <c r="NGQ199" s="4"/>
      <c r="NGR199" s="4"/>
      <c r="NGS199" s="4"/>
      <c r="NGT199" s="4"/>
      <c r="NGU199" s="4"/>
      <c r="NGV199" s="4"/>
      <c r="NGW199" s="4"/>
      <c r="NGX199" s="4"/>
      <c r="NGY199" s="4"/>
      <c r="NGZ199" s="4"/>
      <c r="NHA199" s="4"/>
      <c r="NHB199" s="4"/>
      <c r="NHC199" s="4"/>
      <c r="NHD199" s="4"/>
      <c r="NHE199" s="4"/>
      <c r="NHF199" s="4"/>
      <c r="NHG199" s="4"/>
      <c r="NHH199" s="4"/>
      <c r="NHI199" s="4"/>
      <c r="NHJ199" s="4"/>
      <c r="NHK199" s="4"/>
      <c r="NHL199" s="4"/>
      <c r="NHM199" s="4"/>
      <c r="NHN199" s="4"/>
      <c r="NHO199" s="4"/>
      <c r="NHP199" s="4"/>
      <c r="NHQ199" s="4"/>
      <c r="NHR199" s="4"/>
      <c r="NHS199" s="4"/>
      <c r="NHT199" s="4"/>
      <c r="NHU199" s="4"/>
      <c r="NHV199" s="4"/>
      <c r="NHW199" s="4"/>
      <c r="NHX199" s="4"/>
      <c r="NHY199" s="4"/>
      <c r="NHZ199" s="4"/>
      <c r="NIA199" s="4"/>
      <c r="NIB199" s="4"/>
      <c r="NIC199" s="4"/>
      <c r="NID199" s="4"/>
      <c r="NIE199" s="4"/>
      <c r="NIF199" s="4"/>
      <c r="NIG199" s="4"/>
      <c r="NIH199" s="4"/>
      <c r="NII199" s="4"/>
      <c r="NIJ199" s="4"/>
      <c r="NIK199" s="4"/>
      <c r="NIL199" s="4"/>
      <c r="NIM199" s="4"/>
      <c r="NIN199" s="4"/>
      <c r="NIO199" s="4"/>
      <c r="NIP199" s="4"/>
      <c r="NIQ199" s="4"/>
      <c r="NIR199" s="4"/>
      <c r="NIS199" s="4"/>
      <c r="NIT199" s="4"/>
      <c r="NIU199" s="4"/>
      <c r="NIV199" s="4"/>
      <c r="NIW199" s="4"/>
      <c r="NIX199" s="4"/>
      <c r="NIY199" s="4"/>
      <c r="NIZ199" s="4"/>
      <c r="NJA199" s="4"/>
      <c r="NJB199" s="4"/>
      <c r="NJC199" s="4"/>
      <c r="NJD199" s="4"/>
      <c r="NJE199" s="4"/>
      <c r="NJF199" s="4"/>
      <c r="NJG199" s="4"/>
      <c r="NJH199" s="4"/>
      <c r="NJI199" s="4"/>
      <c r="NJJ199" s="4"/>
      <c r="NJK199" s="4"/>
      <c r="NJL199" s="4"/>
      <c r="NJM199" s="4"/>
      <c r="NJN199" s="4"/>
      <c r="NJO199" s="4"/>
      <c r="NJP199" s="4"/>
      <c r="NJQ199" s="4"/>
      <c r="NJR199" s="4"/>
      <c r="NJS199" s="4"/>
      <c r="NJT199" s="4"/>
      <c r="NJU199" s="4"/>
      <c r="NJV199" s="4"/>
      <c r="NJW199" s="4"/>
      <c r="NJX199" s="4"/>
      <c r="NJY199" s="4"/>
      <c r="NJZ199" s="4"/>
      <c r="NKA199" s="4"/>
      <c r="NKB199" s="4"/>
      <c r="NKC199" s="4"/>
      <c r="NKD199" s="4"/>
      <c r="NKE199" s="4"/>
      <c r="NKF199" s="4"/>
      <c r="NKG199" s="4"/>
      <c r="NKH199" s="4"/>
      <c r="NKI199" s="4"/>
      <c r="NKJ199" s="4"/>
      <c r="NKK199" s="4"/>
      <c r="NKL199" s="4"/>
      <c r="NKM199" s="4"/>
      <c r="NKN199" s="4"/>
      <c r="NKO199" s="4"/>
      <c r="NKP199" s="4"/>
      <c r="NKQ199" s="4"/>
      <c r="NKR199" s="4"/>
      <c r="NKS199" s="4"/>
      <c r="NKT199" s="4"/>
      <c r="NKU199" s="4"/>
      <c r="NKV199" s="4"/>
      <c r="NKW199" s="4"/>
      <c r="NKX199" s="4"/>
      <c r="NKY199" s="4"/>
      <c r="NKZ199" s="4"/>
      <c r="NLA199" s="4"/>
      <c r="NLB199" s="4"/>
      <c r="NLC199" s="4"/>
      <c r="NLD199" s="4"/>
      <c r="NLE199" s="4"/>
      <c r="NLF199" s="4"/>
      <c r="NLG199" s="4"/>
      <c r="NLH199" s="4"/>
      <c r="NLI199" s="4"/>
      <c r="NLJ199" s="4"/>
      <c r="NLK199" s="4"/>
      <c r="NLL199" s="4"/>
      <c r="NLM199" s="4"/>
      <c r="NLN199" s="4"/>
      <c r="NLO199" s="4"/>
      <c r="NLP199" s="4"/>
      <c r="NLQ199" s="4"/>
      <c r="NLR199" s="4"/>
      <c r="NLS199" s="4"/>
      <c r="NLT199" s="4"/>
      <c r="NLU199" s="4"/>
      <c r="NLV199" s="4"/>
      <c r="NLW199" s="4"/>
      <c r="NLX199" s="4"/>
      <c r="NLY199" s="4"/>
      <c r="NLZ199" s="4"/>
      <c r="NMA199" s="4"/>
      <c r="NMB199" s="4"/>
      <c r="NMC199" s="4"/>
      <c r="NMD199" s="4"/>
      <c r="NME199" s="4"/>
      <c r="NMF199" s="4"/>
      <c r="NMG199" s="4"/>
      <c r="NMH199" s="4"/>
      <c r="NMI199" s="4"/>
      <c r="NMJ199" s="4"/>
      <c r="NMK199" s="4"/>
      <c r="NML199" s="4"/>
      <c r="NMM199" s="4"/>
      <c r="NMN199" s="4"/>
      <c r="NMO199" s="4"/>
      <c r="NMP199" s="4"/>
      <c r="NMQ199" s="4"/>
      <c r="NMR199" s="4"/>
      <c r="NMS199" s="4"/>
      <c r="NMT199" s="4"/>
      <c r="NMU199" s="4"/>
      <c r="NMV199" s="4"/>
      <c r="NMW199" s="4"/>
      <c r="NMX199" s="4"/>
      <c r="NMY199" s="4"/>
      <c r="NMZ199" s="4"/>
      <c r="NNA199" s="4"/>
      <c r="NNB199" s="4"/>
      <c r="NNC199" s="4"/>
      <c r="NND199" s="4"/>
      <c r="NNE199" s="4"/>
      <c r="NNF199" s="4"/>
      <c r="NNG199" s="4"/>
      <c r="NNH199" s="4"/>
      <c r="NNI199" s="4"/>
      <c r="NNJ199" s="4"/>
      <c r="NNK199" s="4"/>
      <c r="NNL199" s="4"/>
      <c r="NNM199" s="4"/>
      <c r="NNN199" s="4"/>
      <c r="NNO199" s="4"/>
      <c r="NNP199" s="4"/>
      <c r="NNQ199" s="4"/>
      <c r="NNR199" s="4"/>
      <c r="NNS199" s="4"/>
      <c r="NNT199" s="4"/>
      <c r="NNU199" s="4"/>
      <c r="NNV199" s="4"/>
      <c r="NNW199" s="4"/>
      <c r="NNX199" s="4"/>
      <c r="NNY199" s="4"/>
      <c r="NNZ199" s="4"/>
      <c r="NOA199" s="4"/>
      <c r="NOB199" s="4"/>
      <c r="NOC199" s="4"/>
      <c r="NOD199" s="4"/>
      <c r="NOE199" s="4"/>
      <c r="NOF199" s="4"/>
      <c r="NOG199" s="4"/>
      <c r="NOH199" s="4"/>
      <c r="NOI199" s="4"/>
      <c r="NOJ199" s="4"/>
      <c r="NOK199" s="4"/>
      <c r="NOL199" s="4"/>
      <c r="NOM199" s="4"/>
      <c r="NON199" s="4"/>
      <c r="NOO199" s="4"/>
      <c r="NOP199" s="4"/>
      <c r="NOQ199" s="4"/>
      <c r="NOR199" s="4"/>
      <c r="NOS199" s="4"/>
      <c r="NOT199" s="4"/>
      <c r="NOU199" s="4"/>
      <c r="NOV199" s="4"/>
      <c r="NOW199" s="4"/>
      <c r="NOX199" s="4"/>
      <c r="NOY199" s="4"/>
      <c r="NOZ199" s="4"/>
      <c r="NPA199" s="4"/>
      <c r="NPB199" s="4"/>
      <c r="NPC199" s="4"/>
      <c r="NPD199" s="4"/>
      <c r="NPE199" s="4"/>
      <c r="NPF199" s="4"/>
      <c r="NPG199" s="4"/>
      <c r="NPH199" s="4"/>
      <c r="NPI199" s="4"/>
      <c r="NPJ199" s="4"/>
      <c r="NPK199" s="4"/>
      <c r="NPL199" s="4"/>
      <c r="NPM199" s="4"/>
      <c r="NPN199" s="4"/>
      <c r="NPO199" s="4"/>
      <c r="NPP199" s="4"/>
      <c r="NPQ199" s="4"/>
      <c r="NPR199" s="4"/>
      <c r="NPS199" s="4"/>
      <c r="NPT199" s="4"/>
      <c r="NPU199" s="4"/>
      <c r="NPV199" s="4"/>
      <c r="NPW199" s="4"/>
      <c r="NPX199" s="4"/>
      <c r="NPY199" s="4"/>
      <c r="NPZ199" s="4"/>
      <c r="NQA199" s="4"/>
      <c r="NQB199" s="4"/>
      <c r="NQC199" s="4"/>
      <c r="NQD199" s="4"/>
      <c r="NQE199" s="4"/>
      <c r="NQF199" s="4"/>
      <c r="NQG199" s="4"/>
      <c r="NQH199" s="4"/>
      <c r="NQI199" s="4"/>
      <c r="NQJ199" s="4"/>
      <c r="NQK199" s="4"/>
      <c r="NQL199" s="4"/>
      <c r="NQM199" s="4"/>
      <c r="NQN199" s="4"/>
      <c r="NQO199" s="4"/>
      <c r="NQP199" s="4"/>
      <c r="NQQ199" s="4"/>
      <c r="NQR199" s="4"/>
      <c r="NQS199" s="4"/>
      <c r="NQT199" s="4"/>
      <c r="NQU199" s="4"/>
      <c r="NQV199" s="4"/>
      <c r="NQW199" s="4"/>
      <c r="NQX199" s="4"/>
      <c r="NQY199" s="4"/>
      <c r="NQZ199" s="4"/>
      <c r="NRA199" s="4"/>
      <c r="NRB199" s="4"/>
      <c r="NRC199" s="4"/>
      <c r="NRD199" s="4"/>
      <c r="NRE199" s="4"/>
      <c r="NRF199" s="4"/>
      <c r="NRG199" s="4"/>
      <c r="NRH199" s="4"/>
      <c r="NRI199" s="4"/>
      <c r="NRJ199" s="4"/>
      <c r="NRK199" s="4"/>
      <c r="NRL199" s="4"/>
      <c r="NRM199" s="4"/>
      <c r="NRN199" s="4"/>
      <c r="NRO199" s="4"/>
      <c r="NRP199" s="4"/>
      <c r="NRQ199" s="4"/>
      <c r="NRR199" s="4"/>
      <c r="NRS199" s="4"/>
      <c r="NRT199" s="4"/>
      <c r="NRU199" s="4"/>
      <c r="NRV199" s="4"/>
      <c r="NRW199" s="4"/>
      <c r="NRX199" s="4"/>
      <c r="NRY199" s="4"/>
      <c r="NRZ199" s="4"/>
      <c r="NSA199" s="4"/>
      <c r="NSB199" s="4"/>
      <c r="NSC199" s="4"/>
      <c r="NSD199" s="4"/>
      <c r="NSE199" s="4"/>
      <c r="NSF199" s="4"/>
      <c r="NSG199" s="4"/>
      <c r="NSH199" s="4"/>
      <c r="NSI199" s="4"/>
      <c r="NSJ199" s="4"/>
      <c r="NSK199" s="4"/>
      <c r="NSL199" s="4"/>
      <c r="NSM199" s="4"/>
      <c r="NSN199" s="4"/>
      <c r="NSO199" s="4"/>
      <c r="NSP199" s="4"/>
      <c r="NSQ199" s="4"/>
      <c r="NSR199" s="4"/>
      <c r="NSS199" s="4"/>
      <c r="NST199" s="4"/>
      <c r="NSU199" s="4"/>
      <c r="NSV199" s="4"/>
      <c r="NSW199" s="4"/>
      <c r="NSX199" s="4"/>
      <c r="NSY199" s="4"/>
      <c r="NSZ199" s="4"/>
      <c r="NTA199" s="4"/>
      <c r="NTB199" s="4"/>
      <c r="NTC199" s="4"/>
      <c r="NTD199" s="4"/>
      <c r="NTE199" s="4"/>
      <c r="NTF199" s="4"/>
      <c r="NTG199" s="4"/>
      <c r="NTH199" s="4"/>
      <c r="NTI199" s="4"/>
      <c r="NTJ199" s="4"/>
      <c r="NTK199" s="4"/>
      <c r="NTL199" s="4"/>
      <c r="NTM199" s="4"/>
      <c r="NTN199" s="4"/>
      <c r="NTO199" s="4"/>
      <c r="NTP199" s="4"/>
      <c r="NTQ199" s="4"/>
      <c r="NTR199" s="4"/>
      <c r="NTS199" s="4"/>
      <c r="NTT199" s="4"/>
      <c r="NTU199" s="4"/>
      <c r="NTV199" s="4"/>
      <c r="NTW199" s="4"/>
      <c r="NTX199" s="4"/>
      <c r="NTY199" s="4"/>
      <c r="NTZ199" s="4"/>
      <c r="NUA199" s="4"/>
      <c r="NUB199" s="4"/>
      <c r="NUC199" s="4"/>
      <c r="NUD199" s="4"/>
      <c r="NUE199" s="4"/>
      <c r="NUF199" s="4"/>
      <c r="NUG199" s="4"/>
      <c r="NUH199" s="4"/>
      <c r="NUI199" s="4"/>
      <c r="NUJ199" s="4"/>
      <c r="NUK199" s="4"/>
      <c r="NUL199" s="4"/>
      <c r="NUM199" s="4"/>
      <c r="NUN199" s="4"/>
      <c r="NUO199" s="4"/>
      <c r="NUP199" s="4"/>
      <c r="NUQ199" s="4"/>
      <c r="NUR199" s="4"/>
      <c r="NUS199" s="4"/>
      <c r="NUT199" s="4"/>
      <c r="NUU199" s="4"/>
      <c r="NUV199" s="4"/>
      <c r="NUW199" s="4"/>
      <c r="NUX199" s="4"/>
      <c r="NUY199" s="4"/>
      <c r="NUZ199" s="4"/>
      <c r="NVA199" s="4"/>
      <c r="NVB199" s="4"/>
      <c r="NVC199" s="4"/>
      <c r="NVD199" s="4"/>
      <c r="NVE199" s="4"/>
      <c r="NVF199" s="4"/>
      <c r="NVG199" s="4"/>
      <c r="NVH199" s="4"/>
      <c r="NVI199" s="4"/>
      <c r="NVJ199" s="4"/>
      <c r="NVK199" s="4"/>
      <c r="NVL199" s="4"/>
      <c r="NVM199" s="4"/>
      <c r="NVN199" s="4"/>
      <c r="NVO199" s="4"/>
      <c r="NVP199" s="4"/>
      <c r="NVQ199" s="4"/>
      <c r="NVR199" s="4"/>
      <c r="NVS199" s="4"/>
      <c r="NVT199" s="4"/>
      <c r="NVU199" s="4"/>
      <c r="NVV199" s="4"/>
      <c r="NVW199" s="4"/>
      <c r="NVX199" s="4"/>
      <c r="NVY199" s="4"/>
      <c r="NVZ199" s="4"/>
      <c r="NWA199" s="4"/>
      <c r="NWB199" s="4"/>
      <c r="NWC199" s="4"/>
      <c r="NWD199" s="4"/>
      <c r="NWE199" s="4"/>
      <c r="NWF199" s="4"/>
      <c r="NWG199" s="4"/>
      <c r="NWH199" s="4"/>
      <c r="NWI199" s="4"/>
      <c r="NWJ199" s="4"/>
      <c r="NWK199" s="4"/>
      <c r="NWL199" s="4"/>
      <c r="NWM199" s="4"/>
      <c r="NWN199" s="4"/>
      <c r="NWO199" s="4"/>
      <c r="NWP199" s="4"/>
      <c r="NWQ199" s="4"/>
      <c r="NWR199" s="4"/>
      <c r="NWS199" s="4"/>
      <c r="NWT199" s="4"/>
      <c r="NWU199" s="4"/>
      <c r="NWV199" s="4"/>
      <c r="NWW199" s="4"/>
      <c r="NWX199" s="4"/>
      <c r="NWY199" s="4"/>
      <c r="NWZ199" s="4"/>
      <c r="NXA199" s="4"/>
      <c r="NXB199" s="4"/>
      <c r="NXC199" s="4"/>
      <c r="NXD199" s="4"/>
      <c r="NXE199" s="4"/>
      <c r="NXF199" s="4"/>
      <c r="NXG199" s="4"/>
      <c r="NXH199" s="4"/>
      <c r="NXI199" s="4"/>
      <c r="NXJ199" s="4"/>
      <c r="NXK199" s="4"/>
      <c r="NXL199" s="4"/>
      <c r="NXM199" s="4"/>
      <c r="NXN199" s="4"/>
      <c r="NXO199" s="4"/>
      <c r="NXP199" s="4"/>
      <c r="NXQ199" s="4"/>
      <c r="NXR199" s="4"/>
      <c r="NXS199" s="4"/>
      <c r="NXT199" s="4"/>
      <c r="NXU199" s="4"/>
      <c r="NXV199" s="4"/>
      <c r="NXW199" s="4"/>
      <c r="NXX199" s="4"/>
      <c r="NXY199" s="4"/>
      <c r="NXZ199" s="4"/>
      <c r="NYA199" s="4"/>
      <c r="NYB199" s="4"/>
      <c r="NYC199" s="4"/>
      <c r="NYD199" s="4"/>
      <c r="NYE199" s="4"/>
      <c r="NYF199" s="4"/>
      <c r="NYG199" s="4"/>
      <c r="NYH199" s="4"/>
      <c r="NYI199" s="4"/>
      <c r="NYJ199" s="4"/>
      <c r="NYK199" s="4"/>
      <c r="NYL199" s="4"/>
      <c r="NYM199" s="4"/>
      <c r="NYN199" s="4"/>
      <c r="NYO199" s="4"/>
      <c r="NYP199" s="4"/>
      <c r="NYQ199" s="4"/>
      <c r="NYR199" s="4"/>
      <c r="NYS199" s="4"/>
      <c r="NYT199" s="4"/>
      <c r="NYU199" s="4"/>
      <c r="NYV199" s="4"/>
      <c r="NYW199" s="4"/>
      <c r="NYX199" s="4"/>
      <c r="NYY199" s="4"/>
      <c r="NYZ199" s="4"/>
      <c r="NZA199" s="4"/>
      <c r="NZB199" s="4"/>
      <c r="NZC199" s="4"/>
      <c r="NZD199" s="4"/>
      <c r="NZE199" s="4"/>
      <c r="NZF199" s="4"/>
      <c r="NZG199" s="4"/>
      <c r="NZH199" s="4"/>
      <c r="NZI199" s="4"/>
      <c r="NZJ199" s="4"/>
      <c r="NZK199" s="4"/>
      <c r="NZL199" s="4"/>
      <c r="NZM199" s="4"/>
      <c r="NZN199" s="4"/>
      <c r="NZO199" s="4"/>
      <c r="NZP199" s="4"/>
      <c r="NZQ199" s="4"/>
      <c r="NZR199" s="4"/>
      <c r="NZS199" s="4"/>
      <c r="NZT199" s="4"/>
      <c r="NZU199" s="4"/>
      <c r="NZV199" s="4"/>
      <c r="NZW199" s="4"/>
      <c r="NZX199" s="4"/>
      <c r="NZY199" s="4"/>
      <c r="NZZ199" s="4"/>
      <c r="OAA199" s="4"/>
      <c r="OAB199" s="4"/>
      <c r="OAC199" s="4"/>
      <c r="OAD199" s="4"/>
      <c r="OAE199" s="4"/>
      <c r="OAF199" s="4"/>
      <c r="OAG199" s="4"/>
      <c r="OAH199" s="4"/>
      <c r="OAI199" s="4"/>
      <c r="OAJ199" s="4"/>
      <c r="OAK199" s="4"/>
      <c r="OAL199" s="4"/>
      <c r="OAM199" s="4"/>
      <c r="OAN199" s="4"/>
      <c r="OAO199" s="4"/>
      <c r="OAP199" s="4"/>
      <c r="OAQ199" s="4"/>
      <c r="OAR199" s="4"/>
      <c r="OAS199" s="4"/>
      <c r="OAT199" s="4"/>
      <c r="OAU199" s="4"/>
      <c r="OAV199" s="4"/>
      <c r="OAW199" s="4"/>
      <c r="OAX199" s="4"/>
      <c r="OAY199" s="4"/>
      <c r="OAZ199" s="4"/>
      <c r="OBA199" s="4"/>
      <c r="OBB199" s="4"/>
      <c r="OBC199" s="4"/>
      <c r="OBD199" s="4"/>
      <c r="OBE199" s="4"/>
      <c r="OBF199" s="4"/>
      <c r="OBG199" s="4"/>
      <c r="OBH199" s="4"/>
      <c r="OBI199" s="4"/>
      <c r="OBJ199" s="4"/>
      <c r="OBK199" s="4"/>
      <c r="OBL199" s="4"/>
      <c r="OBM199" s="4"/>
      <c r="OBN199" s="4"/>
      <c r="OBO199" s="4"/>
      <c r="OBP199" s="4"/>
      <c r="OBQ199" s="4"/>
      <c r="OBR199" s="4"/>
      <c r="OBS199" s="4"/>
      <c r="OBT199" s="4"/>
      <c r="OBU199" s="4"/>
      <c r="OBV199" s="4"/>
      <c r="OBW199" s="4"/>
      <c r="OBX199" s="4"/>
      <c r="OBY199" s="4"/>
      <c r="OBZ199" s="4"/>
      <c r="OCA199" s="4"/>
      <c r="OCB199" s="4"/>
      <c r="OCC199" s="4"/>
      <c r="OCD199" s="4"/>
      <c r="OCE199" s="4"/>
      <c r="OCF199" s="4"/>
      <c r="OCG199" s="4"/>
      <c r="OCH199" s="4"/>
      <c r="OCI199" s="4"/>
      <c r="OCJ199" s="4"/>
      <c r="OCK199" s="4"/>
      <c r="OCL199" s="4"/>
      <c r="OCM199" s="4"/>
      <c r="OCN199" s="4"/>
      <c r="OCO199" s="4"/>
      <c r="OCP199" s="4"/>
      <c r="OCQ199" s="4"/>
      <c r="OCR199" s="4"/>
      <c r="OCS199" s="4"/>
      <c r="OCT199" s="4"/>
      <c r="OCU199" s="4"/>
      <c r="OCV199" s="4"/>
      <c r="OCW199" s="4"/>
      <c r="OCX199" s="4"/>
      <c r="OCY199" s="4"/>
      <c r="OCZ199" s="4"/>
      <c r="ODA199" s="4"/>
      <c r="ODB199" s="4"/>
      <c r="ODC199" s="4"/>
      <c r="ODD199" s="4"/>
      <c r="ODE199" s="4"/>
      <c r="ODF199" s="4"/>
      <c r="ODG199" s="4"/>
      <c r="ODH199" s="4"/>
      <c r="ODI199" s="4"/>
      <c r="ODJ199" s="4"/>
      <c r="ODK199" s="4"/>
      <c r="ODL199" s="4"/>
      <c r="ODM199" s="4"/>
      <c r="ODN199" s="4"/>
      <c r="ODO199" s="4"/>
      <c r="ODP199" s="4"/>
      <c r="ODQ199" s="4"/>
      <c r="ODR199" s="4"/>
      <c r="ODS199" s="4"/>
      <c r="ODT199" s="4"/>
      <c r="ODU199" s="4"/>
      <c r="ODV199" s="4"/>
      <c r="ODW199" s="4"/>
      <c r="ODX199" s="4"/>
      <c r="ODY199" s="4"/>
      <c r="ODZ199" s="4"/>
      <c r="OEA199" s="4"/>
      <c r="OEB199" s="4"/>
      <c r="OEC199" s="4"/>
      <c r="OED199" s="4"/>
      <c r="OEE199" s="4"/>
      <c r="OEF199" s="4"/>
      <c r="OEG199" s="4"/>
      <c r="OEH199" s="4"/>
      <c r="OEI199" s="4"/>
      <c r="OEJ199" s="4"/>
      <c r="OEK199" s="4"/>
      <c r="OEL199" s="4"/>
      <c r="OEM199" s="4"/>
      <c r="OEN199" s="4"/>
      <c r="OEO199" s="4"/>
      <c r="OEP199" s="4"/>
      <c r="OEQ199" s="4"/>
      <c r="OER199" s="4"/>
      <c r="OES199" s="4"/>
      <c r="OET199" s="4"/>
      <c r="OEU199" s="4"/>
      <c r="OEV199" s="4"/>
      <c r="OEW199" s="4"/>
      <c r="OEX199" s="4"/>
      <c r="OEY199" s="4"/>
      <c r="OEZ199" s="4"/>
      <c r="OFA199" s="4"/>
      <c r="OFB199" s="4"/>
      <c r="OFC199" s="4"/>
      <c r="OFD199" s="4"/>
      <c r="OFE199" s="4"/>
      <c r="OFF199" s="4"/>
      <c r="OFG199" s="4"/>
      <c r="OFH199" s="4"/>
      <c r="OFI199" s="4"/>
      <c r="OFJ199" s="4"/>
      <c r="OFK199" s="4"/>
      <c r="OFL199" s="4"/>
      <c r="OFM199" s="4"/>
      <c r="OFN199" s="4"/>
      <c r="OFO199" s="4"/>
      <c r="OFP199" s="4"/>
      <c r="OFQ199" s="4"/>
      <c r="OFR199" s="4"/>
      <c r="OFS199" s="4"/>
      <c r="OFT199" s="4"/>
      <c r="OFU199" s="4"/>
      <c r="OFV199" s="4"/>
      <c r="OFW199" s="4"/>
      <c r="OFX199" s="4"/>
      <c r="OFY199" s="4"/>
      <c r="OFZ199" s="4"/>
      <c r="OGA199" s="4"/>
      <c r="OGB199" s="4"/>
      <c r="OGC199" s="4"/>
      <c r="OGD199" s="4"/>
      <c r="OGE199" s="4"/>
      <c r="OGF199" s="4"/>
      <c r="OGG199" s="4"/>
      <c r="OGH199" s="4"/>
      <c r="OGI199" s="4"/>
      <c r="OGJ199" s="4"/>
      <c r="OGK199" s="4"/>
      <c r="OGL199" s="4"/>
      <c r="OGM199" s="4"/>
      <c r="OGN199" s="4"/>
      <c r="OGO199" s="4"/>
      <c r="OGP199" s="4"/>
      <c r="OGQ199" s="4"/>
      <c r="OGR199" s="4"/>
      <c r="OGS199" s="4"/>
      <c r="OGT199" s="4"/>
      <c r="OGU199" s="4"/>
      <c r="OGV199" s="4"/>
      <c r="OGW199" s="4"/>
      <c r="OGX199" s="4"/>
      <c r="OGY199" s="4"/>
      <c r="OGZ199" s="4"/>
      <c r="OHA199" s="4"/>
      <c r="OHB199" s="4"/>
      <c r="OHC199" s="4"/>
      <c r="OHD199" s="4"/>
      <c r="OHE199" s="4"/>
      <c r="OHF199" s="4"/>
      <c r="OHG199" s="4"/>
      <c r="OHH199" s="4"/>
      <c r="OHI199" s="4"/>
      <c r="OHJ199" s="4"/>
      <c r="OHK199" s="4"/>
      <c r="OHL199" s="4"/>
      <c r="OHM199" s="4"/>
      <c r="OHN199" s="4"/>
      <c r="OHO199" s="4"/>
      <c r="OHP199" s="4"/>
      <c r="OHQ199" s="4"/>
      <c r="OHR199" s="4"/>
      <c r="OHS199" s="4"/>
      <c r="OHT199" s="4"/>
      <c r="OHU199" s="4"/>
      <c r="OHV199" s="4"/>
      <c r="OHW199" s="4"/>
      <c r="OHX199" s="4"/>
      <c r="OHY199" s="4"/>
      <c r="OHZ199" s="4"/>
      <c r="OIA199" s="4"/>
      <c r="OIB199" s="4"/>
      <c r="OIC199" s="4"/>
      <c r="OID199" s="4"/>
      <c r="OIE199" s="4"/>
      <c r="OIF199" s="4"/>
      <c r="OIG199" s="4"/>
      <c r="OIH199" s="4"/>
      <c r="OII199" s="4"/>
      <c r="OIJ199" s="4"/>
      <c r="OIK199" s="4"/>
      <c r="OIL199" s="4"/>
      <c r="OIM199" s="4"/>
      <c r="OIN199" s="4"/>
      <c r="OIO199" s="4"/>
      <c r="OIP199" s="4"/>
      <c r="OIQ199" s="4"/>
      <c r="OIR199" s="4"/>
      <c r="OIS199" s="4"/>
      <c r="OIT199" s="4"/>
      <c r="OIU199" s="4"/>
      <c r="OIV199" s="4"/>
      <c r="OIW199" s="4"/>
      <c r="OIX199" s="4"/>
      <c r="OIY199" s="4"/>
      <c r="OIZ199" s="4"/>
      <c r="OJA199" s="4"/>
      <c r="OJB199" s="4"/>
      <c r="OJC199" s="4"/>
      <c r="OJD199" s="4"/>
      <c r="OJE199" s="4"/>
      <c r="OJF199" s="4"/>
      <c r="OJG199" s="4"/>
      <c r="OJH199" s="4"/>
      <c r="OJI199" s="4"/>
      <c r="OJJ199" s="4"/>
      <c r="OJK199" s="4"/>
      <c r="OJL199" s="4"/>
      <c r="OJM199" s="4"/>
      <c r="OJN199" s="4"/>
      <c r="OJO199" s="4"/>
      <c r="OJP199" s="4"/>
      <c r="OJQ199" s="4"/>
      <c r="OJR199" s="4"/>
      <c r="OJS199" s="4"/>
      <c r="OJT199" s="4"/>
      <c r="OJU199" s="4"/>
      <c r="OJV199" s="4"/>
      <c r="OJW199" s="4"/>
      <c r="OJX199" s="4"/>
      <c r="OJY199" s="4"/>
      <c r="OJZ199" s="4"/>
      <c r="OKA199" s="4"/>
      <c r="OKB199" s="4"/>
      <c r="OKC199" s="4"/>
      <c r="OKD199" s="4"/>
      <c r="OKE199" s="4"/>
      <c r="OKF199" s="4"/>
      <c r="OKG199" s="4"/>
      <c r="OKH199" s="4"/>
      <c r="OKI199" s="4"/>
      <c r="OKJ199" s="4"/>
      <c r="OKK199" s="4"/>
      <c r="OKL199" s="4"/>
      <c r="OKM199" s="4"/>
      <c r="OKN199" s="4"/>
      <c r="OKO199" s="4"/>
      <c r="OKP199" s="4"/>
      <c r="OKQ199" s="4"/>
      <c r="OKR199" s="4"/>
      <c r="OKS199" s="4"/>
      <c r="OKT199" s="4"/>
      <c r="OKU199" s="4"/>
      <c r="OKV199" s="4"/>
      <c r="OKW199" s="4"/>
      <c r="OKX199" s="4"/>
      <c r="OKY199" s="4"/>
      <c r="OKZ199" s="4"/>
      <c r="OLA199" s="4"/>
      <c r="OLB199" s="4"/>
      <c r="OLC199" s="4"/>
      <c r="OLD199" s="4"/>
      <c r="OLE199" s="4"/>
      <c r="OLF199" s="4"/>
      <c r="OLG199" s="4"/>
      <c r="OLH199" s="4"/>
      <c r="OLI199" s="4"/>
      <c r="OLJ199" s="4"/>
      <c r="OLK199" s="4"/>
      <c r="OLL199" s="4"/>
      <c r="OLM199" s="4"/>
      <c r="OLN199" s="4"/>
      <c r="OLO199" s="4"/>
      <c r="OLP199" s="4"/>
      <c r="OLQ199" s="4"/>
      <c r="OLR199" s="4"/>
      <c r="OLS199" s="4"/>
      <c r="OLT199" s="4"/>
      <c r="OLU199" s="4"/>
      <c r="OLV199" s="4"/>
      <c r="OLW199" s="4"/>
      <c r="OLX199" s="4"/>
      <c r="OLY199" s="4"/>
      <c r="OLZ199" s="4"/>
      <c r="OMA199" s="4"/>
      <c r="OMB199" s="4"/>
      <c r="OMC199" s="4"/>
      <c r="OMD199" s="4"/>
      <c r="OME199" s="4"/>
      <c r="OMF199" s="4"/>
      <c r="OMG199" s="4"/>
      <c r="OMH199" s="4"/>
      <c r="OMI199" s="4"/>
      <c r="OMJ199" s="4"/>
      <c r="OMK199" s="4"/>
      <c r="OML199" s="4"/>
      <c r="OMM199" s="4"/>
      <c r="OMN199" s="4"/>
      <c r="OMO199" s="4"/>
      <c r="OMP199" s="4"/>
      <c r="OMQ199" s="4"/>
      <c r="OMR199" s="4"/>
      <c r="OMS199" s="4"/>
      <c r="OMT199" s="4"/>
      <c r="OMU199" s="4"/>
      <c r="OMV199" s="4"/>
      <c r="OMW199" s="4"/>
      <c r="OMX199" s="4"/>
      <c r="OMY199" s="4"/>
      <c r="OMZ199" s="4"/>
      <c r="ONA199" s="4"/>
      <c r="ONB199" s="4"/>
      <c r="ONC199" s="4"/>
      <c r="OND199" s="4"/>
      <c r="ONE199" s="4"/>
      <c r="ONF199" s="4"/>
      <c r="ONG199" s="4"/>
      <c r="ONH199" s="4"/>
      <c r="ONI199" s="4"/>
      <c r="ONJ199" s="4"/>
      <c r="ONK199" s="4"/>
      <c r="ONL199" s="4"/>
      <c r="ONM199" s="4"/>
      <c r="ONN199" s="4"/>
      <c r="ONO199" s="4"/>
      <c r="ONP199" s="4"/>
      <c r="ONQ199" s="4"/>
      <c r="ONR199" s="4"/>
      <c r="ONS199" s="4"/>
      <c r="ONT199" s="4"/>
      <c r="ONU199" s="4"/>
      <c r="ONV199" s="4"/>
      <c r="ONW199" s="4"/>
      <c r="ONX199" s="4"/>
      <c r="ONY199" s="4"/>
      <c r="ONZ199" s="4"/>
      <c r="OOA199" s="4"/>
      <c r="OOB199" s="4"/>
      <c r="OOC199" s="4"/>
      <c r="OOD199" s="4"/>
      <c r="OOE199" s="4"/>
      <c r="OOF199" s="4"/>
      <c r="OOG199" s="4"/>
      <c r="OOH199" s="4"/>
      <c r="OOI199" s="4"/>
      <c r="OOJ199" s="4"/>
      <c r="OOK199" s="4"/>
      <c r="OOL199" s="4"/>
      <c r="OOM199" s="4"/>
      <c r="OON199" s="4"/>
      <c r="OOO199" s="4"/>
      <c r="OOP199" s="4"/>
      <c r="OOQ199" s="4"/>
      <c r="OOR199" s="4"/>
      <c r="OOS199" s="4"/>
      <c r="OOT199" s="4"/>
      <c r="OOU199" s="4"/>
      <c r="OOV199" s="4"/>
      <c r="OOW199" s="4"/>
      <c r="OOX199" s="4"/>
      <c r="OOY199" s="4"/>
      <c r="OOZ199" s="4"/>
      <c r="OPA199" s="4"/>
      <c r="OPB199" s="4"/>
      <c r="OPC199" s="4"/>
      <c r="OPD199" s="4"/>
      <c r="OPE199" s="4"/>
      <c r="OPF199" s="4"/>
      <c r="OPG199" s="4"/>
      <c r="OPH199" s="4"/>
      <c r="OPI199" s="4"/>
      <c r="OPJ199" s="4"/>
      <c r="OPK199" s="4"/>
      <c r="OPL199" s="4"/>
      <c r="OPM199" s="4"/>
      <c r="OPN199" s="4"/>
      <c r="OPO199" s="4"/>
      <c r="OPP199" s="4"/>
      <c r="OPQ199" s="4"/>
      <c r="OPR199" s="4"/>
      <c r="OPS199" s="4"/>
      <c r="OPT199" s="4"/>
      <c r="OPU199" s="4"/>
      <c r="OPV199" s="4"/>
      <c r="OPW199" s="4"/>
      <c r="OPX199" s="4"/>
      <c r="OPY199" s="4"/>
      <c r="OPZ199" s="4"/>
      <c r="OQA199" s="4"/>
      <c r="OQB199" s="4"/>
      <c r="OQC199" s="4"/>
      <c r="OQD199" s="4"/>
      <c r="OQE199" s="4"/>
      <c r="OQF199" s="4"/>
      <c r="OQG199" s="4"/>
      <c r="OQH199" s="4"/>
      <c r="OQI199" s="4"/>
      <c r="OQJ199" s="4"/>
      <c r="OQK199" s="4"/>
      <c r="OQL199" s="4"/>
      <c r="OQM199" s="4"/>
      <c r="OQN199" s="4"/>
      <c r="OQO199" s="4"/>
      <c r="OQP199" s="4"/>
      <c r="OQQ199" s="4"/>
      <c r="OQR199" s="4"/>
      <c r="OQS199" s="4"/>
      <c r="OQT199" s="4"/>
      <c r="OQU199" s="4"/>
      <c r="OQV199" s="4"/>
      <c r="OQW199" s="4"/>
      <c r="OQX199" s="4"/>
      <c r="OQY199" s="4"/>
      <c r="OQZ199" s="4"/>
      <c r="ORA199" s="4"/>
      <c r="ORB199" s="4"/>
      <c r="ORC199" s="4"/>
      <c r="ORD199" s="4"/>
      <c r="ORE199" s="4"/>
      <c r="ORF199" s="4"/>
      <c r="ORG199" s="4"/>
      <c r="ORH199" s="4"/>
      <c r="ORI199" s="4"/>
      <c r="ORJ199" s="4"/>
      <c r="ORK199" s="4"/>
      <c r="ORL199" s="4"/>
      <c r="ORM199" s="4"/>
      <c r="ORN199" s="4"/>
      <c r="ORO199" s="4"/>
      <c r="ORP199" s="4"/>
      <c r="ORQ199" s="4"/>
      <c r="ORR199" s="4"/>
      <c r="ORS199" s="4"/>
      <c r="ORT199" s="4"/>
      <c r="ORU199" s="4"/>
      <c r="ORV199" s="4"/>
      <c r="ORW199" s="4"/>
      <c r="ORX199" s="4"/>
      <c r="ORY199" s="4"/>
      <c r="ORZ199" s="4"/>
      <c r="OSA199" s="4"/>
      <c r="OSB199" s="4"/>
      <c r="OSC199" s="4"/>
      <c r="OSD199" s="4"/>
      <c r="OSE199" s="4"/>
      <c r="OSF199" s="4"/>
      <c r="OSG199" s="4"/>
      <c r="OSH199" s="4"/>
      <c r="OSI199" s="4"/>
      <c r="OSJ199" s="4"/>
      <c r="OSK199" s="4"/>
      <c r="OSL199" s="4"/>
      <c r="OSM199" s="4"/>
      <c r="OSN199" s="4"/>
      <c r="OSO199" s="4"/>
      <c r="OSP199" s="4"/>
      <c r="OSQ199" s="4"/>
      <c r="OSR199" s="4"/>
      <c r="OSS199" s="4"/>
      <c r="OST199" s="4"/>
      <c r="OSU199" s="4"/>
      <c r="OSV199" s="4"/>
      <c r="OSW199" s="4"/>
      <c r="OSX199" s="4"/>
      <c r="OSY199" s="4"/>
      <c r="OSZ199" s="4"/>
      <c r="OTA199" s="4"/>
      <c r="OTB199" s="4"/>
      <c r="OTC199" s="4"/>
      <c r="OTD199" s="4"/>
      <c r="OTE199" s="4"/>
      <c r="OTF199" s="4"/>
      <c r="OTG199" s="4"/>
      <c r="OTH199" s="4"/>
      <c r="OTI199" s="4"/>
      <c r="OTJ199" s="4"/>
      <c r="OTK199" s="4"/>
      <c r="OTL199" s="4"/>
      <c r="OTM199" s="4"/>
      <c r="OTN199" s="4"/>
      <c r="OTO199" s="4"/>
      <c r="OTP199" s="4"/>
      <c r="OTQ199" s="4"/>
      <c r="OTR199" s="4"/>
      <c r="OTS199" s="4"/>
      <c r="OTT199" s="4"/>
      <c r="OTU199" s="4"/>
      <c r="OTV199" s="4"/>
      <c r="OTW199" s="4"/>
      <c r="OTX199" s="4"/>
      <c r="OTY199" s="4"/>
      <c r="OTZ199" s="4"/>
      <c r="OUA199" s="4"/>
      <c r="OUB199" s="4"/>
      <c r="OUC199" s="4"/>
      <c r="OUD199" s="4"/>
      <c r="OUE199" s="4"/>
      <c r="OUF199" s="4"/>
      <c r="OUG199" s="4"/>
      <c r="OUH199" s="4"/>
      <c r="OUI199" s="4"/>
      <c r="OUJ199" s="4"/>
      <c r="OUK199" s="4"/>
      <c r="OUL199" s="4"/>
      <c r="OUM199" s="4"/>
      <c r="OUN199" s="4"/>
      <c r="OUO199" s="4"/>
      <c r="OUP199" s="4"/>
      <c r="OUQ199" s="4"/>
      <c r="OUR199" s="4"/>
      <c r="OUS199" s="4"/>
      <c r="OUT199" s="4"/>
      <c r="OUU199" s="4"/>
      <c r="OUV199" s="4"/>
      <c r="OUW199" s="4"/>
      <c r="OUX199" s="4"/>
      <c r="OUY199" s="4"/>
      <c r="OUZ199" s="4"/>
      <c r="OVA199" s="4"/>
      <c r="OVB199" s="4"/>
      <c r="OVC199" s="4"/>
      <c r="OVD199" s="4"/>
      <c r="OVE199" s="4"/>
      <c r="OVF199" s="4"/>
      <c r="OVG199" s="4"/>
      <c r="OVH199" s="4"/>
      <c r="OVI199" s="4"/>
      <c r="OVJ199" s="4"/>
      <c r="OVK199" s="4"/>
      <c r="OVL199" s="4"/>
      <c r="OVM199" s="4"/>
      <c r="OVN199" s="4"/>
      <c r="OVO199" s="4"/>
      <c r="OVP199" s="4"/>
      <c r="OVQ199" s="4"/>
      <c r="OVR199" s="4"/>
      <c r="OVS199" s="4"/>
      <c r="OVT199" s="4"/>
      <c r="OVU199" s="4"/>
      <c r="OVV199" s="4"/>
      <c r="OVW199" s="4"/>
      <c r="OVX199" s="4"/>
      <c r="OVY199" s="4"/>
      <c r="OVZ199" s="4"/>
      <c r="OWA199" s="4"/>
      <c r="OWB199" s="4"/>
      <c r="OWC199" s="4"/>
      <c r="OWD199" s="4"/>
      <c r="OWE199" s="4"/>
      <c r="OWF199" s="4"/>
      <c r="OWG199" s="4"/>
      <c r="OWH199" s="4"/>
      <c r="OWI199" s="4"/>
      <c r="OWJ199" s="4"/>
      <c r="OWK199" s="4"/>
      <c r="OWL199" s="4"/>
      <c r="OWM199" s="4"/>
      <c r="OWN199" s="4"/>
      <c r="OWO199" s="4"/>
      <c r="OWP199" s="4"/>
      <c r="OWQ199" s="4"/>
      <c r="OWR199" s="4"/>
      <c r="OWS199" s="4"/>
      <c r="OWT199" s="4"/>
      <c r="OWU199" s="4"/>
      <c r="OWV199" s="4"/>
      <c r="OWW199" s="4"/>
      <c r="OWX199" s="4"/>
      <c r="OWY199" s="4"/>
      <c r="OWZ199" s="4"/>
      <c r="OXA199" s="4"/>
      <c r="OXB199" s="4"/>
      <c r="OXC199" s="4"/>
      <c r="OXD199" s="4"/>
      <c r="OXE199" s="4"/>
      <c r="OXF199" s="4"/>
      <c r="OXG199" s="4"/>
      <c r="OXH199" s="4"/>
      <c r="OXI199" s="4"/>
      <c r="OXJ199" s="4"/>
      <c r="OXK199" s="4"/>
      <c r="OXL199" s="4"/>
      <c r="OXM199" s="4"/>
      <c r="OXN199" s="4"/>
      <c r="OXO199" s="4"/>
      <c r="OXP199" s="4"/>
      <c r="OXQ199" s="4"/>
      <c r="OXR199" s="4"/>
      <c r="OXS199" s="4"/>
      <c r="OXT199" s="4"/>
      <c r="OXU199" s="4"/>
      <c r="OXV199" s="4"/>
      <c r="OXW199" s="4"/>
      <c r="OXX199" s="4"/>
      <c r="OXY199" s="4"/>
      <c r="OXZ199" s="4"/>
      <c r="OYA199" s="4"/>
      <c r="OYB199" s="4"/>
      <c r="OYC199" s="4"/>
      <c r="OYD199" s="4"/>
      <c r="OYE199" s="4"/>
      <c r="OYF199" s="4"/>
      <c r="OYG199" s="4"/>
      <c r="OYH199" s="4"/>
      <c r="OYI199" s="4"/>
      <c r="OYJ199" s="4"/>
      <c r="OYK199" s="4"/>
      <c r="OYL199" s="4"/>
      <c r="OYM199" s="4"/>
      <c r="OYN199" s="4"/>
      <c r="OYO199" s="4"/>
      <c r="OYP199" s="4"/>
      <c r="OYQ199" s="4"/>
      <c r="OYR199" s="4"/>
      <c r="OYS199" s="4"/>
      <c r="OYT199" s="4"/>
      <c r="OYU199" s="4"/>
      <c r="OYV199" s="4"/>
      <c r="OYW199" s="4"/>
      <c r="OYX199" s="4"/>
      <c r="OYY199" s="4"/>
      <c r="OYZ199" s="4"/>
      <c r="OZA199" s="4"/>
      <c r="OZB199" s="4"/>
      <c r="OZC199" s="4"/>
      <c r="OZD199" s="4"/>
      <c r="OZE199" s="4"/>
      <c r="OZF199" s="4"/>
      <c r="OZG199" s="4"/>
      <c r="OZH199" s="4"/>
      <c r="OZI199" s="4"/>
      <c r="OZJ199" s="4"/>
      <c r="OZK199" s="4"/>
      <c r="OZL199" s="4"/>
      <c r="OZM199" s="4"/>
      <c r="OZN199" s="4"/>
      <c r="OZO199" s="4"/>
      <c r="OZP199" s="4"/>
      <c r="OZQ199" s="4"/>
      <c r="OZR199" s="4"/>
      <c r="OZS199" s="4"/>
      <c r="OZT199" s="4"/>
      <c r="OZU199" s="4"/>
      <c r="OZV199" s="4"/>
      <c r="OZW199" s="4"/>
      <c r="OZX199" s="4"/>
      <c r="OZY199" s="4"/>
      <c r="OZZ199" s="4"/>
      <c r="PAA199" s="4"/>
      <c r="PAB199" s="4"/>
      <c r="PAC199" s="4"/>
      <c r="PAD199" s="4"/>
      <c r="PAE199" s="4"/>
      <c r="PAF199" s="4"/>
      <c r="PAG199" s="4"/>
      <c r="PAH199" s="4"/>
      <c r="PAI199" s="4"/>
      <c r="PAJ199" s="4"/>
      <c r="PAK199" s="4"/>
      <c r="PAL199" s="4"/>
      <c r="PAM199" s="4"/>
      <c r="PAN199" s="4"/>
      <c r="PAO199" s="4"/>
      <c r="PAP199" s="4"/>
      <c r="PAQ199" s="4"/>
      <c r="PAR199" s="4"/>
      <c r="PAS199" s="4"/>
      <c r="PAT199" s="4"/>
      <c r="PAU199" s="4"/>
      <c r="PAV199" s="4"/>
      <c r="PAW199" s="4"/>
      <c r="PAX199" s="4"/>
      <c r="PAY199" s="4"/>
      <c r="PAZ199" s="4"/>
      <c r="PBA199" s="4"/>
      <c r="PBB199" s="4"/>
      <c r="PBC199" s="4"/>
      <c r="PBD199" s="4"/>
      <c r="PBE199" s="4"/>
      <c r="PBF199" s="4"/>
      <c r="PBG199" s="4"/>
      <c r="PBH199" s="4"/>
      <c r="PBI199" s="4"/>
      <c r="PBJ199" s="4"/>
      <c r="PBK199" s="4"/>
      <c r="PBL199" s="4"/>
      <c r="PBM199" s="4"/>
      <c r="PBN199" s="4"/>
      <c r="PBO199" s="4"/>
      <c r="PBP199" s="4"/>
      <c r="PBQ199" s="4"/>
      <c r="PBR199" s="4"/>
      <c r="PBS199" s="4"/>
      <c r="PBT199" s="4"/>
      <c r="PBU199" s="4"/>
      <c r="PBV199" s="4"/>
      <c r="PBW199" s="4"/>
      <c r="PBX199" s="4"/>
      <c r="PBY199" s="4"/>
      <c r="PBZ199" s="4"/>
      <c r="PCA199" s="4"/>
      <c r="PCB199" s="4"/>
      <c r="PCC199" s="4"/>
      <c r="PCD199" s="4"/>
      <c r="PCE199" s="4"/>
      <c r="PCF199" s="4"/>
      <c r="PCG199" s="4"/>
      <c r="PCH199" s="4"/>
      <c r="PCI199" s="4"/>
      <c r="PCJ199" s="4"/>
      <c r="PCK199" s="4"/>
      <c r="PCL199" s="4"/>
      <c r="PCM199" s="4"/>
      <c r="PCN199" s="4"/>
      <c r="PCO199" s="4"/>
      <c r="PCP199" s="4"/>
      <c r="PCQ199" s="4"/>
      <c r="PCR199" s="4"/>
      <c r="PCS199" s="4"/>
      <c r="PCT199" s="4"/>
      <c r="PCU199" s="4"/>
      <c r="PCV199" s="4"/>
      <c r="PCW199" s="4"/>
      <c r="PCX199" s="4"/>
      <c r="PCY199" s="4"/>
      <c r="PCZ199" s="4"/>
      <c r="PDA199" s="4"/>
      <c r="PDB199" s="4"/>
      <c r="PDC199" s="4"/>
      <c r="PDD199" s="4"/>
      <c r="PDE199" s="4"/>
      <c r="PDF199" s="4"/>
      <c r="PDG199" s="4"/>
      <c r="PDH199" s="4"/>
      <c r="PDI199" s="4"/>
      <c r="PDJ199" s="4"/>
      <c r="PDK199" s="4"/>
      <c r="PDL199" s="4"/>
      <c r="PDM199" s="4"/>
      <c r="PDN199" s="4"/>
      <c r="PDO199" s="4"/>
      <c r="PDP199" s="4"/>
      <c r="PDQ199" s="4"/>
      <c r="PDR199" s="4"/>
      <c r="PDS199" s="4"/>
      <c r="PDT199" s="4"/>
      <c r="PDU199" s="4"/>
      <c r="PDV199" s="4"/>
      <c r="PDW199" s="4"/>
      <c r="PDX199" s="4"/>
      <c r="PDY199" s="4"/>
      <c r="PDZ199" s="4"/>
      <c r="PEA199" s="4"/>
      <c r="PEB199" s="4"/>
      <c r="PEC199" s="4"/>
      <c r="PED199" s="4"/>
      <c r="PEE199" s="4"/>
      <c r="PEF199" s="4"/>
      <c r="PEG199" s="4"/>
      <c r="PEH199" s="4"/>
      <c r="PEI199" s="4"/>
      <c r="PEJ199" s="4"/>
      <c r="PEK199" s="4"/>
      <c r="PEL199" s="4"/>
      <c r="PEM199" s="4"/>
      <c r="PEN199" s="4"/>
      <c r="PEO199" s="4"/>
      <c r="PEP199" s="4"/>
      <c r="PEQ199" s="4"/>
      <c r="PER199" s="4"/>
      <c r="PES199" s="4"/>
      <c r="PET199" s="4"/>
      <c r="PEU199" s="4"/>
      <c r="PEV199" s="4"/>
      <c r="PEW199" s="4"/>
      <c r="PEX199" s="4"/>
      <c r="PEY199" s="4"/>
      <c r="PEZ199" s="4"/>
      <c r="PFA199" s="4"/>
      <c r="PFB199" s="4"/>
      <c r="PFC199" s="4"/>
      <c r="PFD199" s="4"/>
      <c r="PFE199" s="4"/>
      <c r="PFF199" s="4"/>
      <c r="PFG199" s="4"/>
      <c r="PFH199" s="4"/>
      <c r="PFI199" s="4"/>
      <c r="PFJ199" s="4"/>
      <c r="PFK199" s="4"/>
      <c r="PFL199" s="4"/>
      <c r="PFM199" s="4"/>
      <c r="PFN199" s="4"/>
      <c r="PFO199" s="4"/>
      <c r="PFP199" s="4"/>
      <c r="PFQ199" s="4"/>
      <c r="PFR199" s="4"/>
      <c r="PFS199" s="4"/>
      <c r="PFT199" s="4"/>
      <c r="PFU199" s="4"/>
      <c r="PFV199" s="4"/>
      <c r="PFW199" s="4"/>
      <c r="PFX199" s="4"/>
      <c r="PFY199" s="4"/>
      <c r="PFZ199" s="4"/>
      <c r="PGA199" s="4"/>
      <c r="PGB199" s="4"/>
      <c r="PGC199" s="4"/>
      <c r="PGD199" s="4"/>
      <c r="PGE199" s="4"/>
      <c r="PGF199" s="4"/>
      <c r="PGG199" s="4"/>
      <c r="PGH199" s="4"/>
      <c r="PGI199" s="4"/>
      <c r="PGJ199" s="4"/>
      <c r="PGK199" s="4"/>
      <c r="PGL199" s="4"/>
      <c r="PGM199" s="4"/>
      <c r="PGN199" s="4"/>
      <c r="PGO199" s="4"/>
      <c r="PGP199" s="4"/>
      <c r="PGQ199" s="4"/>
      <c r="PGR199" s="4"/>
      <c r="PGS199" s="4"/>
      <c r="PGT199" s="4"/>
      <c r="PGU199" s="4"/>
      <c r="PGV199" s="4"/>
      <c r="PGW199" s="4"/>
      <c r="PGX199" s="4"/>
      <c r="PGY199" s="4"/>
      <c r="PGZ199" s="4"/>
      <c r="PHA199" s="4"/>
      <c r="PHB199" s="4"/>
      <c r="PHC199" s="4"/>
      <c r="PHD199" s="4"/>
      <c r="PHE199" s="4"/>
      <c r="PHF199" s="4"/>
      <c r="PHG199" s="4"/>
      <c r="PHH199" s="4"/>
      <c r="PHI199" s="4"/>
      <c r="PHJ199" s="4"/>
      <c r="PHK199" s="4"/>
      <c r="PHL199" s="4"/>
      <c r="PHM199" s="4"/>
      <c r="PHN199" s="4"/>
      <c r="PHO199" s="4"/>
      <c r="PHP199" s="4"/>
      <c r="PHQ199" s="4"/>
      <c r="PHR199" s="4"/>
      <c r="PHS199" s="4"/>
      <c r="PHT199" s="4"/>
      <c r="PHU199" s="4"/>
      <c r="PHV199" s="4"/>
      <c r="PHW199" s="4"/>
      <c r="PHX199" s="4"/>
      <c r="PHY199" s="4"/>
      <c r="PHZ199" s="4"/>
      <c r="PIA199" s="4"/>
      <c r="PIB199" s="4"/>
      <c r="PIC199" s="4"/>
      <c r="PID199" s="4"/>
      <c r="PIE199" s="4"/>
      <c r="PIF199" s="4"/>
      <c r="PIG199" s="4"/>
      <c r="PIH199" s="4"/>
      <c r="PII199" s="4"/>
      <c r="PIJ199" s="4"/>
      <c r="PIK199" s="4"/>
      <c r="PIL199" s="4"/>
      <c r="PIM199" s="4"/>
      <c r="PIN199" s="4"/>
      <c r="PIO199" s="4"/>
      <c r="PIP199" s="4"/>
      <c r="PIQ199" s="4"/>
      <c r="PIR199" s="4"/>
      <c r="PIS199" s="4"/>
      <c r="PIT199" s="4"/>
      <c r="PIU199" s="4"/>
      <c r="PIV199" s="4"/>
      <c r="PIW199" s="4"/>
      <c r="PIX199" s="4"/>
      <c r="PIY199" s="4"/>
      <c r="PIZ199" s="4"/>
      <c r="PJA199" s="4"/>
      <c r="PJB199" s="4"/>
      <c r="PJC199" s="4"/>
      <c r="PJD199" s="4"/>
      <c r="PJE199" s="4"/>
      <c r="PJF199" s="4"/>
      <c r="PJG199" s="4"/>
      <c r="PJH199" s="4"/>
      <c r="PJI199" s="4"/>
      <c r="PJJ199" s="4"/>
      <c r="PJK199" s="4"/>
      <c r="PJL199" s="4"/>
      <c r="PJM199" s="4"/>
      <c r="PJN199" s="4"/>
      <c r="PJO199" s="4"/>
      <c r="PJP199" s="4"/>
      <c r="PJQ199" s="4"/>
      <c r="PJR199" s="4"/>
      <c r="PJS199" s="4"/>
      <c r="PJT199" s="4"/>
      <c r="PJU199" s="4"/>
      <c r="PJV199" s="4"/>
      <c r="PJW199" s="4"/>
      <c r="PJX199" s="4"/>
      <c r="PJY199" s="4"/>
      <c r="PJZ199" s="4"/>
      <c r="PKA199" s="4"/>
      <c r="PKB199" s="4"/>
      <c r="PKC199" s="4"/>
      <c r="PKD199" s="4"/>
      <c r="PKE199" s="4"/>
      <c r="PKF199" s="4"/>
      <c r="PKG199" s="4"/>
      <c r="PKH199" s="4"/>
      <c r="PKI199" s="4"/>
      <c r="PKJ199" s="4"/>
      <c r="PKK199" s="4"/>
      <c r="PKL199" s="4"/>
      <c r="PKM199" s="4"/>
      <c r="PKN199" s="4"/>
      <c r="PKO199" s="4"/>
      <c r="PKP199" s="4"/>
      <c r="PKQ199" s="4"/>
      <c r="PKR199" s="4"/>
      <c r="PKS199" s="4"/>
      <c r="PKT199" s="4"/>
      <c r="PKU199" s="4"/>
      <c r="PKV199" s="4"/>
      <c r="PKW199" s="4"/>
      <c r="PKX199" s="4"/>
      <c r="PKY199" s="4"/>
      <c r="PKZ199" s="4"/>
      <c r="PLA199" s="4"/>
      <c r="PLB199" s="4"/>
      <c r="PLC199" s="4"/>
      <c r="PLD199" s="4"/>
      <c r="PLE199" s="4"/>
      <c r="PLF199" s="4"/>
      <c r="PLG199" s="4"/>
      <c r="PLH199" s="4"/>
      <c r="PLI199" s="4"/>
      <c r="PLJ199" s="4"/>
      <c r="PLK199" s="4"/>
      <c r="PLL199" s="4"/>
      <c r="PLM199" s="4"/>
      <c r="PLN199" s="4"/>
      <c r="PLO199" s="4"/>
      <c r="PLP199" s="4"/>
      <c r="PLQ199" s="4"/>
      <c r="PLR199" s="4"/>
      <c r="PLS199" s="4"/>
      <c r="PLT199" s="4"/>
      <c r="PLU199" s="4"/>
      <c r="PLV199" s="4"/>
      <c r="PLW199" s="4"/>
      <c r="PLX199" s="4"/>
      <c r="PLY199" s="4"/>
      <c r="PLZ199" s="4"/>
      <c r="PMA199" s="4"/>
      <c r="PMB199" s="4"/>
      <c r="PMC199" s="4"/>
      <c r="PMD199" s="4"/>
      <c r="PME199" s="4"/>
      <c r="PMF199" s="4"/>
      <c r="PMG199" s="4"/>
      <c r="PMH199" s="4"/>
      <c r="PMI199" s="4"/>
      <c r="PMJ199" s="4"/>
      <c r="PMK199" s="4"/>
      <c r="PML199" s="4"/>
      <c r="PMM199" s="4"/>
      <c r="PMN199" s="4"/>
      <c r="PMO199" s="4"/>
      <c r="PMP199" s="4"/>
      <c r="PMQ199" s="4"/>
      <c r="PMR199" s="4"/>
      <c r="PMS199" s="4"/>
      <c r="PMT199" s="4"/>
      <c r="PMU199" s="4"/>
      <c r="PMV199" s="4"/>
      <c r="PMW199" s="4"/>
      <c r="PMX199" s="4"/>
      <c r="PMY199" s="4"/>
      <c r="PMZ199" s="4"/>
      <c r="PNA199" s="4"/>
      <c r="PNB199" s="4"/>
      <c r="PNC199" s="4"/>
      <c r="PND199" s="4"/>
      <c r="PNE199" s="4"/>
      <c r="PNF199" s="4"/>
      <c r="PNG199" s="4"/>
      <c r="PNH199" s="4"/>
      <c r="PNI199" s="4"/>
      <c r="PNJ199" s="4"/>
      <c r="PNK199" s="4"/>
      <c r="PNL199" s="4"/>
      <c r="PNM199" s="4"/>
      <c r="PNN199" s="4"/>
      <c r="PNO199" s="4"/>
      <c r="PNP199" s="4"/>
      <c r="PNQ199" s="4"/>
      <c r="PNR199" s="4"/>
      <c r="PNS199" s="4"/>
      <c r="PNT199" s="4"/>
      <c r="PNU199" s="4"/>
      <c r="PNV199" s="4"/>
      <c r="PNW199" s="4"/>
      <c r="PNX199" s="4"/>
      <c r="PNY199" s="4"/>
      <c r="PNZ199" s="4"/>
      <c r="POA199" s="4"/>
      <c r="POB199" s="4"/>
      <c r="POC199" s="4"/>
      <c r="POD199" s="4"/>
      <c r="POE199" s="4"/>
      <c r="POF199" s="4"/>
      <c r="POG199" s="4"/>
      <c r="POH199" s="4"/>
      <c r="POI199" s="4"/>
      <c r="POJ199" s="4"/>
      <c r="POK199" s="4"/>
      <c r="POL199" s="4"/>
      <c r="POM199" s="4"/>
      <c r="PON199" s="4"/>
      <c r="POO199" s="4"/>
      <c r="POP199" s="4"/>
      <c r="POQ199" s="4"/>
      <c r="POR199" s="4"/>
      <c r="POS199" s="4"/>
      <c r="POT199" s="4"/>
      <c r="POU199" s="4"/>
      <c r="POV199" s="4"/>
      <c r="POW199" s="4"/>
      <c r="POX199" s="4"/>
      <c r="POY199" s="4"/>
      <c r="POZ199" s="4"/>
      <c r="PPA199" s="4"/>
      <c r="PPB199" s="4"/>
      <c r="PPC199" s="4"/>
      <c r="PPD199" s="4"/>
      <c r="PPE199" s="4"/>
      <c r="PPF199" s="4"/>
      <c r="PPG199" s="4"/>
      <c r="PPH199" s="4"/>
      <c r="PPI199" s="4"/>
      <c r="PPJ199" s="4"/>
      <c r="PPK199" s="4"/>
      <c r="PPL199" s="4"/>
      <c r="PPM199" s="4"/>
      <c r="PPN199" s="4"/>
      <c r="PPO199" s="4"/>
      <c r="PPP199" s="4"/>
      <c r="PPQ199" s="4"/>
      <c r="PPR199" s="4"/>
      <c r="PPS199" s="4"/>
      <c r="PPT199" s="4"/>
      <c r="PPU199" s="4"/>
      <c r="PPV199" s="4"/>
      <c r="PPW199" s="4"/>
      <c r="PPX199" s="4"/>
      <c r="PPY199" s="4"/>
      <c r="PPZ199" s="4"/>
      <c r="PQA199" s="4"/>
      <c r="PQB199" s="4"/>
      <c r="PQC199" s="4"/>
      <c r="PQD199" s="4"/>
      <c r="PQE199" s="4"/>
      <c r="PQF199" s="4"/>
      <c r="PQG199" s="4"/>
      <c r="PQH199" s="4"/>
      <c r="PQI199" s="4"/>
      <c r="PQJ199" s="4"/>
      <c r="PQK199" s="4"/>
      <c r="PQL199" s="4"/>
      <c r="PQM199" s="4"/>
      <c r="PQN199" s="4"/>
      <c r="PQO199" s="4"/>
      <c r="PQP199" s="4"/>
      <c r="PQQ199" s="4"/>
      <c r="PQR199" s="4"/>
      <c r="PQS199" s="4"/>
      <c r="PQT199" s="4"/>
      <c r="PQU199" s="4"/>
      <c r="PQV199" s="4"/>
      <c r="PQW199" s="4"/>
      <c r="PQX199" s="4"/>
      <c r="PQY199" s="4"/>
      <c r="PQZ199" s="4"/>
      <c r="PRA199" s="4"/>
      <c r="PRB199" s="4"/>
      <c r="PRC199" s="4"/>
      <c r="PRD199" s="4"/>
      <c r="PRE199" s="4"/>
      <c r="PRF199" s="4"/>
      <c r="PRG199" s="4"/>
      <c r="PRH199" s="4"/>
      <c r="PRI199" s="4"/>
      <c r="PRJ199" s="4"/>
      <c r="PRK199" s="4"/>
      <c r="PRL199" s="4"/>
      <c r="PRM199" s="4"/>
      <c r="PRN199" s="4"/>
      <c r="PRO199" s="4"/>
      <c r="PRP199" s="4"/>
      <c r="PRQ199" s="4"/>
      <c r="PRR199" s="4"/>
      <c r="PRS199" s="4"/>
      <c r="PRT199" s="4"/>
      <c r="PRU199" s="4"/>
      <c r="PRV199" s="4"/>
      <c r="PRW199" s="4"/>
      <c r="PRX199" s="4"/>
      <c r="PRY199" s="4"/>
      <c r="PRZ199" s="4"/>
      <c r="PSA199" s="4"/>
      <c r="PSB199" s="4"/>
      <c r="PSC199" s="4"/>
      <c r="PSD199" s="4"/>
      <c r="PSE199" s="4"/>
      <c r="PSF199" s="4"/>
      <c r="PSG199" s="4"/>
      <c r="PSH199" s="4"/>
      <c r="PSI199" s="4"/>
      <c r="PSJ199" s="4"/>
      <c r="PSK199" s="4"/>
      <c r="PSL199" s="4"/>
      <c r="PSM199" s="4"/>
      <c r="PSN199" s="4"/>
      <c r="PSO199" s="4"/>
      <c r="PSP199" s="4"/>
      <c r="PSQ199" s="4"/>
      <c r="PSR199" s="4"/>
      <c r="PSS199" s="4"/>
      <c r="PST199" s="4"/>
      <c r="PSU199" s="4"/>
      <c r="PSV199" s="4"/>
      <c r="PSW199" s="4"/>
      <c r="PSX199" s="4"/>
      <c r="PSY199" s="4"/>
      <c r="PSZ199" s="4"/>
      <c r="PTA199" s="4"/>
      <c r="PTB199" s="4"/>
      <c r="PTC199" s="4"/>
      <c r="PTD199" s="4"/>
      <c r="PTE199" s="4"/>
      <c r="PTF199" s="4"/>
      <c r="PTG199" s="4"/>
      <c r="PTH199" s="4"/>
      <c r="PTI199" s="4"/>
      <c r="PTJ199" s="4"/>
      <c r="PTK199" s="4"/>
      <c r="PTL199" s="4"/>
      <c r="PTM199" s="4"/>
      <c r="PTN199" s="4"/>
      <c r="PTO199" s="4"/>
      <c r="PTP199" s="4"/>
      <c r="PTQ199" s="4"/>
      <c r="PTR199" s="4"/>
      <c r="PTS199" s="4"/>
      <c r="PTT199" s="4"/>
      <c r="PTU199" s="4"/>
      <c r="PTV199" s="4"/>
      <c r="PTW199" s="4"/>
      <c r="PTX199" s="4"/>
      <c r="PTY199" s="4"/>
      <c r="PTZ199" s="4"/>
      <c r="PUA199" s="4"/>
      <c r="PUB199" s="4"/>
      <c r="PUC199" s="4"/>
      <c r="PUD199" s="4"/>
      <c r="PUE199" s="4"/>
      <c r="PUF199" s="4"/>
      <c r="PUG199" s="4"/>
      <c r="PUH199" s="4"/>
      <c r="PUI199" s="4"/>
      <c r="PUJ199" s="4"/>
      <c r="PUK199" s="4"/>
      <c r="PUL199" s="4"/>
      <c r="PUM199" s="4"/>
      <c r="PUN199" s="4"/>
      <c r="PUO199" s="4"/>
      <c r="PUP199" s="4"/>
      <c r="PUQ199" s="4"/>
      <c r="PUR199" s="4"/>
      <c r="PUS199" s="4"/>
      <c r="PUT199" s="4"/>
      <c r="PUU199" s="4"/>
      <c r="PUV199" s="4"/>
      <c r="PUW199" s="4"/>
      <c r="PUX199" s="4"/>
      <c r="PUY199" s="4"/>
      <c r="PUZ199" s="4"/>
      <c r="PVA199" s="4"/>
      <c r="PVB199" s="4"/>
      <c r="PVC199" s="4"/>
      <c r="PVD199" s="4"/>
      <c r="PVE199" s="4"/>
      <c r="PVF199" s="4"/>
      <c r="PVG199" s="4"/>
      <c r="PVH199" s="4"/>
      <c r="PVI199" s="4"/>
      <c r="PVJ199" s="4"/>
      <c r="PVK199" s="4"/>
      <c r="PVL199" s="4"/>
      <c r="PVM199" s="4"/>
      <c r="PVN199" s="4"/>
      <c r="PVO199" s="4"/>
      <c r="PVP199" s="4"/>
      <c r="PVQ199" s="4"/>
      <c r="PVR199" s="4"/>
      <c r="PVS199" s="4"/>
      <c r="PVT199" s="4"/>
      <c r="PVU199" s="4"/>
      <c r="PVV199" s="4"/>
      <c r="PVW199" s="4"/>
      <c r="PVX199" s="4"/>
      <c r="PVY199" s="4"/>
      <c r="PVZ199" s="4"/>
      <c r="PWA199" s="4"/>
      <c r="PWB199" s="4"/>
      <c r="PWC199" s="4"/>
      <c r="PWD199" s="4"/>
      <c r="PWE199" s="4"/>
      <c r="PWF199" s="4"/>
      <c r="PWG199" s="4"/>
      <c r="PWH199" s="4"/>
      <c r="PWI199" s="4"/>
      <c r="PWJ199" s="4"/>
      <c r="PWK199" s="4"/>
      <c r="PWL199" s="4"/>
      <c r="PWM199" s="4"/>
      <c r="PWN199" s="4"/>
      <c r="PWO199" s="4"/>
      <c r="PWP199" s="4"/>
      <c r="PWQ199" s="4"/>
      <c r="PWR199" s="4"/>
      <c r="PWS199" s="4"/>
      <c r="PWT199" s="4"/>
      <c r="PWU199" s="4"/>
      <c r="PWV199" s="4"/>
      <c r="PWW199" s="4"/>
      <c r="PWX199" s="4"/>
      <c r="PWY199" s="4"/>
      <c r="PWZ199" s="4"/>
      <c r="PXA199" s="4"/>
      <c r="PXB199" s="4"/>
      <c r="PXC199" s="4"/>
      <c r="PXD199" s="4"/>
      <c r="PXE199" s="4"/>
      <c r="PXF199" s="4"/>
      <c r="PXG199" s="4"/>
      <c r="PXH199" s="4"/>
      <c r="PXI199" s="4"/>
      <c r="PXJ199" s="4"/>
      <c r="PXK199" s="4"/>
      <c r="PXL199" s="4"/>
      <c r="PXM199" s="4"/>
      <c r="PXN199" s="4"/>
      <c r="PXO199" s="4"/>
      <c r="PXP199" s="4"/>
      <c r="PXQ199" s="4"/>
      <c r="PXR199" s="4"/>
      <c r="PXS199" s="4"/>
      <c r="PXT199" s="4"/>
      <c r="PXU199" s="4"/>
      <c r="PXV199" s="4"/>
      <c r="PXW199" s="4"/>
      <c r="PXX199" s="4"/>
      <c r="PXY199" s="4"/>
      <c r="PXZ199" s="4"/>
      <c r="PYA199" s="4"/>
      <c r="PYB199" s="4"/>
      <c r="PYC199" s="4"/>
      <c r="PYD199" s="4"/>
      <c r="PYE199" s="4"/>
      <c r="PYF199" s="4"/>
      <c r="PYG199" s="4"/>
      <c r="PYH199" s="4"/>
      <c r="PYI199" s="4"/>
      <c r="PYJ199" s="4"/>
      <c r="PYK199" s="4"/>
      <c r="PYL199" s="4"/>
      <c r="PYM199" s="4"/>
      <c r="PYN199" s="4"/>
      <c r="PYO199" s="4"/>
      <c r="PYP199" s="4"/>
      <c r="PYQ199" s="4"/>
      <c r="PYR199" s="4"/>
      <c r="PYS199" s="4"/>
      <c r="PYT199" s="4"/>
      <c r="PYU199" s="4"/>
      <c r="PYV199" s="4"/>
      <c r="PYW199" s="4"/>
      <c r="PYX199" s="4"/>
      <c r="PYY199" s="4"/>
      <c r="PYZ199" s="4"/>
      <c r="PZA199" s="4"/>
      <c r="PZB199" s="4"/>
      <c r="PZC199" s="4"/>
      <c r="PZD199" s="4"/>
      <c r="PZE199" s="4"/>
      <c r="PZF199" s="4"/>
      <c r="PZG199" s="4"/>
      <c r="PZH199" s="4"/>
      <c r="PZI199" s="4"/>
      <c r="PZJ199" s="4"/>
      <c r="PZK199" s="4"/>
      <c r="PZL199" s="4"/>
      <c r="PZM199" s="4"/>
      <c r="PZN199" s="4"/>
      <c r="PZO199" s="4"/>
      <c r="PZP199" s="4"/>
      <c r="PZQ199" s="4"/>
      <c r="PZR199" s="4"/>
      <c r="PZS199" s="4"/>
      <c r="PZT199" s="4"/>
      <c r="PZU199" s="4"/>
      <c r="PZV199" s="4"/>
      <c r="PZW199" s="4"/>
      <c r="PZX199" s="4"/>
      <c r="PZY199" s="4"/>
      <c r="PZZ199" s="4"/>
      <c r="QAA199" s="4"/>
      <c r="QAB199" s="4"/>
      <c r="QAC199" s="4"/>
      <c r="QAD199" s="4"/>
      <c r="QAE199" s="4"/>
      <c r="QAF199" s="4"/>
      <c r="QAG199" s="4"/>
      <c r="QAH199" s="4"/>
      <c r="QAI199" s="4"/>
      <c r="QAJ199" s="4"/>
      <c r="QAK199" s="4"/>
      <c r="QAL199" s="4"/>
      <c r="QAM199" s="4"/>
      <c r="QAN199" s="4"/>
      <c r="QAO199" s="4"/>
      <c r="QAP199" s="4"/>
      <c r="QAQ199" s="4"/>
      <c r="QAR199" s="4"/>
      <c r="QAS199" s="4"/>
      <c r="QAT199" s="4"/>
      <c r="QAU199" s="4"/>
      <c r="QAV199" s="4"/>
      <c r="QAW199" s="4"/>
      <c r="QAX199" s="4"/>
      <c r="QAY199" s="4"/>
      <c r="QAZ199" s="4"/>
      <c r="QBA199" s="4"/>
      <c r="QBB199" s="4"/>
      <c r="QBC199" s="4"/>
      <c r="QBD199" s="4"/>
      <c r="QBE199" s="4"/>
      <c r="QBF199" s="4"/>
      <c r="QBG199" s="4"/>
      <c r="QBH199" s="4"/>
      <c r="QBI199" s="4"/>
      <c r="QBJ199" s="4"/>
      <c r="QBK199" s="4"/>
      <c r="QBL199" s="4"/>
      <c r="QBM199" s="4"/>
      <c r="QBN199" s="4"/>
      <c r="QBO199" s="4"/>
      <c r="QBP199" s="4"/>
      <c r="QBQ199" s="4"/>
      <c r="QBR199" s="4"/>
      <c r="QBS199" s="4"/>
      <c r="QBT199" s="4"/>
      <c r="QBU199" s="4"/>
      <c r="QBV199" s="4"/>
      <c r="QBW199" s="4"/>
      <c r="QBX199" s="4"/>
      <c r="QBY199" s="4"/>
      <c r="QBZ199" s="4"/>
      <c r="QCA199" s="4"/>
      <c r="QCB199" s="4"/>
      <c r="QCC199" s="4"/>
      <c r="QCD199" s="4"/>
      <c r="QCE199" s="4"/>
      <c r="QCF199" s="4"/>
      <c r="QCG199" s="4"/>
      <c r="QCH199" s="4"/>
      <c r="QCI199" s="4"/>
      <c r="QCJ199" s="4"/>
      <c r="QCK199" s="4"/>
      <c r="QCL199" s="4"/>
      <c r="QCM199" s="4"/>
      <c r="QCN199" s="4"/>
      <c r="QCO199" s="4"/>
      <c r="QCP199" s="4"/>
      <c r="QCQ199" s="4"/>
      <c r="QCR199" s="4"/>
      <c r="QCS199" s="4"/>
      <c r="QCT199" s="4"/>
      <c r="QCU199" s="4"/>
      <c r="QCV199" s="4"/>
      <c r="QCW199" s="4"/>
      <c r="QCX199" s="4"/>
      <c r="QCY199" s="4"/>
      <c r="QCZ199" s="4"/>
      <c r="QDA199" s="4"/>
      <c r="QDB199" s="4"/>
      <c r="QDC199" s="4"/>
      <c r="QDD199" s="4"/>
      <c r="QDE199" s="4"/>
      <c r="QDF199" s="4"/>
      <c r="QDG199" s="4"/>
      <c r="QDH199" s="4"/>
      <c r="QDI199" s="4"/>
      <c r="QDJ199" s="4"/>
      <c r="QDK199" s="4"/>
      <c r="QDL199" s="4"/>
      <c r="QDM199" s="4"/>
      <c r="QDN199" s="4"/>
      <c r="QDO199" s="4"/>
      <c r="QDP199" s="4"/>
      <c r="QDQ199" s="4"/>
      <c r="QDR199" s="4"/>
      <c r="QDS199" s="4"/>
      <c r="QDT199" s="4"/>
      <c r="QDU199" s="4"/>
      <c r="QDV199" s="4"/>
      <c r="QDW199" s="4"/>
      <c r="QDX199" s="4"/>
      <c r="QDY199" s="4"/>
      <c r="QDZ199" s="4"/>
      <c r="QEA199" s="4"/>
      <c r="QEB199" s="4"/>
      <c r="QEC199" s="4"/>
      <c r="QED199" s="4"/>
      <c r="QEE199" s="4"/>
      <c r="QEF199" s="4"/>
      <c r="QEG199" s="4"/>
      <c r="QEH199" s="4"/>
      <c r="QEI199" s="4"/>
      <c r="QEJ199" s="4"/>
      <c r="QEK199" s="4"/>
      <c r="QEL199" s="4"/>
      <c r="QEM199" s="4"/>
      <c r="QEN199" s="4"/>
      <c r="QEO199" s="4"/>
      <c r="QEP199" s="4"/>
      <c r="QEQ199" s="4"/>
      <c r="QER199" s="4"/>
      <c r="QES199" s="4"/>
      <c r="QET199" s="4"/>
      <c r="QEU199" s="4"/>
      <c r="QEV199" s="4"/>
      <c r="QEW199" s="4"/>
      <c r="QEX199" s="4"/>
      <c r="QEY199" s="4"/>
      <c r="QEZ199" s="4"/>
      <c r="QFA199" s="4"/>
      <c r="QFB199" s="4"/>
      <c r="QFC199" s="4"/>
      <c r="QFD199" s="4"/>
      <c r="QFE199" s="4"/>
      <c r="QFF199" s="4"/>
      <c r="QFG199" s="4"/>
      <c r="QFH199" s="4"/>
      <c r="QFI199" s="4"/>
      <c r="QFJ199" s="4"/>
      <c r="QFK199" s="4"/>
      <c r="QFL199" s="4"/>
      <c r="QFM199" s="4"/>
      <c r="QFN199" s="4"/>
      <c r="QFO199" s="4"/>
      <c r="QFP199" s="4"/>
      <c r="QFQ199" s="4"/>
      <c r="QFR199" s="4"/>
      <c r="QFS199" s="4"/>
      <c r="QFT199" s="4"/>
      <c r="QFU199" s="4"/>
      <c r="QFV199" s="4"/>
      <c r="QFW199" s="4"/>
      <c r="QFX199" s="4"/>
      <c r="QFY199" s="4"/>
      <c r="QFZ199" s="4"/>
      <c r="QGA199" s="4"/>
      <c r="QGB199" s="4"/>
      <c r="QGC199" s="4"/>
      <c r="QGD199" s="4"/>
      <c r="QGE199" s="4"/>
      <c r="QGF199" s="4"/>
      <c r="QGG199" s="4"/>
      <c r="QGH199" s="4"/>
      <c r="QGI199" s="4"/>
      <c r="QGJ199" s="4"/>
      <c r="QGK199" s="4"/>
      <c r="QGL199" s="4"/>
      <c r="QGM199" s="4"/>
      <c r="QGN199" s="4"/>
      <c r="QGO199" s="4"/>
      <c r="QGP199" s="4"/>
      <c r="QGQ199" s="4"/>
      <c r="QGR199" s="4"/>
      <c r="QGS199" s="4"/>
      <c r="QGT199" s="4"/>
      <c r="QGU199" s="4"/>
      <c r="QGV199" s="4"/>
      <c r="QGW199" s="4"/>
      <c r="QGX199" s="4"/>
      <c r="QGY199" s="4"/>
      <c r="QGZ199" s="4"/>
      <c r="QHA199" s="4"/>
      <c r="QHB199" s="4"/>
      <c r="QHC199" s="4"/>
      <c r="QHD199" s="4"/>
      <c r="QHE199" s="4"/>
      <c r="QHF199" s="4"/>
      <c r="QHG199" s="4"/>
      <c r="QHH199" s="4"/>
      <c r="QHI199" s="4"/>
      <c r="QHJ199" s="4"/>
      <c r="QHK199" s="4"/>
      <c r="QHL199" s="4"/>
      <c r="QHM199" s="4"/>
      <c r="QHN199" s="4"/>
      <c r="QHO199" s="4"/>
      <c r="QHP199" s="4"/>
      <c r="QHQ199" s="4"/>
      <c r="QHR199" s="4"/>
      <c r="QHS199" s="4"/>
      <c r="QHT199" s="4"/>
      <c r="QHU199" s="4"/>
      <c r="QHV199" s="4"/>
      <c r="QHW199" s="4"/>
      <c r="QHX199" s="4"/>
      <c r="QHY199" s="4"/>
      <c r="QHZ199" s="4"/>
      <c r="QIA199" s="4"/>
      <c r="QIB199" s="4"/>
      <c r="QIC199" s="4"/>
      <c r="QID199" s="4"/>
      <c r="QIE199" s="4"/>
      <c r="QIF199" s="4"/>
      <c r="QIG199" s="4"/>
      <c r="QIH199" s="4"/>
      <c r="QII199" s="4"/>
      <c r="QIJ199" s="4"/>
      <c r="QIK199" s="4"/>
      <c r="QIL199" s="4"/>
      <c r="QIM199" s="4"/>
      <c r="QIN199" s="4"/>
      <c r="QIO199" s="4"/>
      <c r="QIP199" s="4"/>
      <c r="QIQ199" s="4"/>
      <c r="QIR199" s="4"/>
      <c r="QIS199" s="4"/>
      <c r="QIT199" s="4"/>
      <c r="QIU199" s="4"/>
      <c r="QIV199" s="4"/>
      <c r="QIW199" s="4"/>
      <c r="QIX199" s="4"/>
      <c r="QIY199" s="4"/>
      <c r="QIZ199" s="4"/>
      <c r="QJA199" s="4"/>
      <c r="QJB199" s="4"/>
      <c r="QJC199" s="4"/>
      <c r="QJD199" s="4"/>
      <c r="QJE199" s="4"/>
      <c r="QJF199" s="4"/>
      <c r="QJG199" s="4"/>
      <c r="QJH199" s="4"/>
      <c r="QJI199" s="4"/>
      <c r="QJJ199" s="4"/>
      <c r="QJK199" s="4"/>
      <c r="QJL199" s="4"/>
      <c r="QJM199" s="4"/>
      <c r="QJN199" s="4"/>
      <c r="QJO199" s="4"/>
      <c r="QJP199" s="4"/>
      <c r="QJQ199" s="4"/>
      <c r="QJR199" s="4"/>
      <c r="QJS199" s="4"/>
      <c r="QJT199" s="4"/>
      <c r="QJU199" s="4"/>
      <c r="QJV199" s="4"/>
      <c r="QJW199" s="4"/>
      <c r="QJX199" s="4"/>
      <c r="QJY199" s="4"/>
      <c r="QJZ199" s="4"/>
      <c r="QKA199" s="4"/>
      <c r="QKB199" s="4"/>
      <c r="QKC199" s="4"/>
      <c r="QKD199" s="4"/>
      <c r="QKE199" s="4"/>
      <c r="QKF199" s="4"/>
      <c r="QKG199" s="4"/>
      <c r="QKH199" s="4"/>
      <c r="QKI199" s="4"/>
      <c r="QKJ199" s="4"/>
      <c r="QKK199" s="4"/>
      <c r="QKL199" s="4"/>
      <c r="QKM199" s="4"/>
      <c r="QKN199" s="4"/>
      <c r="QKO199" s="4"/>
      <c r="QKP199" s="4"/>
      <c r="QKQ199" s="4"/>
      <c r="QKR199" s="4"/>
      <c r="QKS199" s="4"/>
      <c r="QKT199" s="4"/>
      <c r="QKU199" s="4"/>
      <c r="QKV199" s="4"/>
      <c r="QKW199" s="4"/>
      <c r="QKX199" s="4"/>
      <c r="QKY199" s="4"/>
      <c r="QKZ199" s="4"/>
      <c r="QLA199" s="4"/>
      <c r="QLB199" s="4"/>
      <c r="QLC199" s="4"/>
      <c r="QLD199" s="4"/>
      <c r="QLE199" s="4"/>
      <c r="QLF199" s="4"/>
      <c r="QLG199" s="4"/>
      <c r="QLH199" s="4"/>
      <c r="QLI199" s="4"/>
      <c r="QLJ199" s="4"/>
      <c r="QLK199" s="4"/>
      <c r="QLL199" s="4"/>
      <c r="QLM199" s="4"/>
      <c r="QLN199" s="4"/>
      <c r="QLO199" s="4"/>
      <c r="QLP199" s="4"/>
      <c r="QLQ199" s="4"/>
      <c r="QLR199" s="4"/>
      <c r="QLS199" s="4"/>
      <c r="QLT199" s="4"/>
      <c r="QLU199" s="4"/>
      <c r="QLV199" s="4"/>
      <c r="QLW199" s="4"/>
      <c r="QLX199" s="4"/>
      <c r="QLY199" s="4"/>
      <c r="QLZ199" s="4"/>
      <c r="QMA199" s="4"/>
      <c r="QMB199" s="4"/>
      <c r="QMC199" s="4"/>
      <c r="QMD199" s="4"/>
      <c r="QME199" s="4"/>
      <c r="QMF199" s="4"/>
      <c r="QMG199" s="4"/>
      <c r="QMH199" s="4"/>
      <c r="QMI199" s="4"/>
      <c r="QMJ199" s="4"/>
      <c r="QMK199" s="4"/>
      <c r="QML199" s="4"/>
      <c r="QMM199" s="4"/>
      <c r="QMN199" s="4"/>
      <c r="QMO199" s="4"/>
      <c r="QMP199" s="4"/>
      <c r="QMQ199" s="4"/>
      <c r="QMR199" s="4"/>
      <c r="QMS199" s="4"/>
      <c r="QMT199" s="4"/>
      <c r="QMU199" s="4"/>
      <c r="QMV199" s="4"/>
      <c r="QMW199" s="4"/>
      <c r="QMX199" s="4"/>
      <c r="QMY199" s="4"/>
      <c r="QMZ199" s="4"/>
      <c r="QNA199" s="4"/>
      <c r="QNB199" s="4"/>
      <c r="QNC199" s="4"/>
      <c r="QND199" s="4"/>
      <c r="QNE199" s="4"/>
      <c r="QNF199" s="4"/>
      <c r="QNG199" s="4"/>
      <c r="QNH199" s="4"/>
      <c r="QNI199" s="4"/>
      <c r="QNJ199" s="4"/>
      <c r="QNK199" s="4"/>
      <c r="QNL199" s="4"/>
      <c r="QNM199" s="4"/>
      <c r="QNN199" s="4"/>
      <c r="QNO199" s="4"/>
      <c r="QNP199" s="4"/>
      <c r="QNQ199" s="4"/>
      <c r="QNR199" s="4"/>
      <c r="QNS199" s="4"/>
      <c r="QNT199" s="4"/>
      <c r="QNU199" s="4"/>
      <c r="QNV199" s="4"/>
      <c r="QNW199" s="4"/>
      <c r="QNX199" s="4"/>
      <c r="QNY199" s="4"/>
      <c r="QNZ199" s="4"/>
      <c r="QOA199" s="4"/>
      <c r="QOB199" s="4"/>
      <c r="QOC199" s="4"/>
      <c r="QOD199" s="4"/>
      <c r="QOE199" s="4"/>
      <c r="QOF199" s="4"/>
      <c r="QOG199" s="4"/>
      <c r="QOH199" s="4"/>
      <c r="QOI199" s="4"/>
      <c r="QOJ199" s="4"/>
      <c r="QOK199" s="4"/>
      <c r="QOL199" s="4"/>
      <c r="QOM199" s="4"/>
      <c r="QON199" s="4"/>
      <c r="QOO199" s="4"/>
      <c r="QOP199" s="4"/>
      <c r="QOQ199" s="4"/>
      <c r="QOR199" s="4"/>
      <c r="QOS199" s="4"/>
      <c r="QOT199" s="4"/>
      <c r="QOU199" s="4"/>
      <c r="QOV199" s="4"/>
      <c r="QOW199" s="4"/>
      <c r="QOX199" s="4"/>
      <c r="QOY199" s="4"/>
      <c r="QOZ199" s="4"/>
      <c r="QPA199" s="4"/>
      <c r="QPB199" s="4"/>
      <c r="QPC199" s="4"/>
      <c r="QPD199" s="4"/>
      <c r="QPE199" s="4"/>
      <c r="QPF199" s="4"/>
      <c r="QPG199" s="4"/>
      <c r="QPH199" s="4"/>
      <c r="QPI199" s="4"/>
      <c r="QPJ199" s="4"/>
      <c r="QPK199" s="4"/>
      <c r="QPL199" s="4"/>
      <c r="QPM199" s="4"/>
      <c r="QPN199" s="4"/>
      <c r="QPO199" s="4"/>
      <c r="QPP199" s="4"/>
      <c r="QPQ199" s="4"/>
      <c r="QPR199" s="4"/>
      <c r="QPS199" s="4"/>
      <c r="QPT199" s="4"/>
      <c r="QPU199" s="4"/>
      <c r="QPV199" s="4"/>
      <c r="QPW199" s="4"/>
      <c r="QPX199" s="4"/>
      <c r="QPY199" s="4"/>
      <c r="QPZ199" s="4"/>
      <c r="QQA199" s="4"/>
      <c r="QQB199" s="4"/>
      <c r="QQC199" s="4"/>
      <c r="QQD199" s="4"/>
      <c r="QQE199" s="4"/>
      <c r="QQF199" s="4"/>
      <c r="QQG199" s="4"/>
      <c r="QQH199" s="4"/>
      <c r="QQI199" s="4"/>
      <c r="QQJ199" s="4"/>
      <c r="QQK199" s="4"/>
      <c r="QQL199" s="4"/>
      <c r="QQM199" s="4"/>
      <c r="QQN199" s="4"/>
      <c r="QQO199" s="4"/>
      <c r="QQP199" s="4"/>
      <c r="QQQ199" s="4"/>
      <c r="QQR199" s="4"/>
      <c r="QQS199" s="4"/>
      <c r="QQT199" s="4"/>
      <c r="QQU199" s="4"/>
      <c r="QQV199" s="4"/>
      <c r="QQW199" s="4"/>
      <c r="QQX199" s="4"/>
      <c r="QQY199" s="4"/>
      <c r="QQZ199" s="4"/>
      <c r="QRA199" s="4"/>
      <c r="QRB199" s="4"/>
      <c r="QRC199" s="4"/>
      <c r="QRD199" s="4"/>
      <c r="QRE199" s="4"/>
      <c r="QRF199" s="4"/>
      <c r="QRG199" s="4"/>
      <c r="QRH199" s="4"/>
      <c r="QRI199" s="4"/>
      <c r="QRJ199" s="4"/>
      <c r="QRK199" s="4"/>
      <c r="QRL199" s="4"/>
      <c r="QRM199" s="4"/>
      <c r="QRN199" s="4"/>
      <c r="QRO199" s="4"/>
      <c r="QRP199" s="4"/>
      <c r="QRQ199" s="4"/>
      <c r="QRR199" s="4"/>
      <c r="QRS199" s="4"/>
      <c r="QRT199" s="4"/>
      <c r="QRU199" s="4"/>
      <c r="QRV199" s="4"/>
      <c r="QRW199" s="4"/>
      <c r="QRX199" s="4"/>
      <c r="QRY199" s="4"/>
      <c r="QRZ199" s="4"/>
      <c r="QSA199" s="4"/>
      <c r="QSB199" s="4"/>
      <c r="QSC199" s="4"/>
      <c r="QSD199" s="4"/>
      <c r="QSE199" s="4"/>
      <c r="QSF199" s="4"/>
      <c r="QSG199" s="4"/>
      <c r="QSH199" s="4"/>
      <c r="QSI199" s="4"/>
      <c r="QSJ199" s="4"/>
      <c r="QSK199" s="4"/>
      <c r="QSL199" s="4"/>
      <c r="QSM199" s="4"/>
      <c r="QSN199" s="4"/>
      <c r="QSO199" s="4"/>
      <c r="QSP199" s="4"/>
      <c r="QSQ199" s="4"/>
      <c r="QSR199" s="4"/>
      <c r="QSS199" s="4"/>
      <c r="QST199" s="4"/>
      <c r="QSU199" s="4"/>
      <c r="QSV199" s="4"/>
      <c r="QSW199" s="4"/>
      <c r="QSX199" s="4"/>
      <c r="QSY199" s="4"/>
      <c r="QSZ199" s="4"/>
      <c r="QTA199" s="4"/>
      <c r="QTB199" s="4"/>
      <c r="QTC199" s="4"/>
      <c r="QTD199" s="4"/>
      <c r="QTE199" s="4"/>
      <c r="QTF199" s="4"/>
      <c r="QTG199" s="4"/>
      <c r="QTH199" s="4"/>
      <c r="QTI199" s="4"/>
      <c r="QTJ199" s="4"/>
      <c r="QTK199" s="4"/>
      <c r="QTL199" s="4"/>
      <c r="QTM199" s="4"/>
      <c r="QTN199" s="4"/>
      <c r="QTO199" s="4"/>
      <c r="QTP199" s="4"/>
      <c r="QTQ199" s="4"/>
      <c r="QTR199" s="4"/>
      <c r="QTS199" s="4"/>
      <c r="QTT199" s="4"/>
      <c r="QTU199" s="4"/>
      <c r="QTV199" s="4"/>
      <c r="QTW199" s="4"/>
      <c r="QTX199" s="4"/>
      <c r="QTY199" s="4"/>
      <c r="QTZ199" s="4"/>
      <c r="QUA199" s="4"/>
      <c r="QUB199" s="4"/>
      <c r="QUC199" s="4"/>
      <c r="QUD199" s="4"/>
      <c r="QUE199" s="4"/>
      <c r="QUF199" s="4"/>
      <c r="QUG199" s="4"/>
      <c r="QUH199" s="4"/>
      <c r="QUI199" s="4"/>
      <c r="QUJ199" s="4"/>
      <c r="QUK199" s="4"/>
      <c r="QUL199" s="4"/>
      <c r="QUM199" s="4"/>
      <c r="QUN199" s="4"/>
      <c r="QUO199" s="4"/>
      <c r="QUP199" s="4"/>
      <c r="QUQ199" s="4"/>
      <c r="QUR199" s="4"/>
      <c r="QUS199" s="4"/>
      <c r="QUT199" s="4"/>
      <c r="QUU199" s="4"/>
      <c r="QUV199" s="4"/>
      <c r="QUW199" s="4"/>
      <c r="QUX199" s="4"/>
      <c r="QUY199" s="4"/>
      <c r="QUZ199" s="4"/>
      <c r="QVA199" s="4"/>
      <c r="QVB199" s="4"/>
      <c r="QVC199" s="4"/>
      <c r="QVD199" s="4"/>
      <c r="QVE199" s="4"/>
      <c r="QVF199" s="4"/>
      <c r="QVG199" s="4"/>
      <c r="QVH199" s="4"/>
      <c r="QVI199" s="4"/>
      <c r="QVJ199" s="4"/>
      <c r="QVK199" s="4"/>
      <c r="QVL199" s="4"/>
      <c r="QVM199" s="4"/>
      <c r="QVN199" s="4"/>
      <c r="QVO199" s="4"/>
      <c r="QVP199" s="4"/>
      <c r="QVQ199" s="4"/>
      <c r="QVR199" s="4"/>
      <c r="QVS199" s="4"/>
      <c r="QVT199" s="4"/>
      <c r="QVU199" s="4"/>
      <c r="QVV199" s="4"/>
      <c r="QVW199" s="4"/>
      <c r="QVX199" s="4"/>
      <c r="QVY199" s="4"/>
      <c r="QVZ199" s="4"/>
      <c r="QWA199" s="4"/>
      <c r="QWB199" s="4"/>
      <c r="QWC199" s="4"/>
      <c r="QWD199" s="4"/>
      <c r="QWE199" s="4"/>
      <c r="QWF199" s="4"/>
      <c r="QWG199" s="4"/>
      <c r="QWH199" s="4"/>
      <c r="QWI199" s="4"/>
      <c r="QWJ199" s="4"/>
      <c r="QWK199" s="4"/>
      <c r="QWL199" s="4"/>
      <c r="QWM199" s="4"/>
      <c r="QWN199" s="4"/>
      <c r="QWO199" s="4"/>
      <c r="QWP199" s="4"/>
      <c r="QWQ199" s="4"/>
      <c r="QWR199" s="4"/>
      <c r="QWS199" s="4"/>
      <c r="QWT199" s="4"/>
      <c r="QWU199" s="4"/>
      <c r="QWV199" s="4"/>
      <c r="QWW199" s="4"/>
      <c r="QWX199" s="4"/>
      <c r="QWY199" s="4"/>
      <c r="QWZ199" s="4"/>
      <c r="QXA199" s="4"/>
      <c r="QXB199" s="4"/>
      <c r="QXC199" s="4"/>
      <c r="QXD199" s="4"/>
      <c r="QXE199" s="4"/>
      <c r="QXF199" s="4"/>
      <c r="QXG199" s="4"/>
      <c r="QXH199" s="4"/>
      <c r="QXI199" s="4"/>
      <c r="QXJ199" s="4"/>
      <c r="QXK199" s="4"/>
      <c r="QXL199" s="4"/>
      <c r="QXM199" s="4"/>
      <c r="QXN199" s="4"/>
      <c r="QXO199" s="4"/>
      <c r="QXP199" s="4"/>
      <c r="QXQ199" s="4"/>
      <c r="QXR199" s="4"/>
      <c r="QXS199" s="4"/>
      <c r="QXT199" s="4"/>
      <c r="QXU199" s="4"/>
      <c r="QXV199" s="4"/>
      <c r="QXW199" s="4"/>
      <c r="QXX199" s="4"/>
      <c r="QXY199" s="4"/>
      <c r="QXZ199" s="4"/>
      <c r="QYA199" s="4"/>
      <c r="QYB199" s="4"/>
      <c r="QYC199" s="4"/>
      <c r="QYD199" s="4"/>
      <c r="QYE199" s="4"/>
      <c r="QYF199" s="4"/>
      <c r="QYG199" s="4"/>
      <c r="QYH199" s="4"/>
      <c r="QYI199" s="4"/>
      <c r="QYJ199" s="4"/>
      <c r="QYK199" s="4"/>
      <c r="QYL199" s="4"/>
      <c r="QYM199" s="4"/>
      <c r="QYN199" s="4"/>
      <c r="QYO199" s="4"/>
      <c r="QYP199" s="4"/>
      <c r="QYQ199" s="4"/>
      <c r="QYR199" s="4"/>
      <c r="QYS199" s="4"/>
      <c r="QYT199" s="4"/>
      <c r="QYU199" s="4"/>
      <c r="QYV199" s="4"/>
      <c r="QYW199" s="4"/>
      <c r="QYX199" s="4"/>
      <c r="QYY199" s="4"/>
      <c r="QYZ199" s="4"/>
      <c r="QZA199" s="4"/>
      <c r="QZB199" s="4"/>
      <c r="QZC199" s="4"/>
      <c r="QZD199" s="4"/>
      <c r="QZE199" s="4"/>
      <c r="QZF199" s="4"/>
      <c r="QZG199" s="4"/>
      <c r="QZH199" s="4"/>
      <c r="QZI199" s="4"/>
      <c r="QZJ199" s="4"/>
      <c r="QZK199" s="4"/>
      <c r="QZL199" s="4"/>
      <c r="QZM199" s="4"/>
      <c r="QZN199" s="4"/>
      <c r="QZO199" s="4"/>
      <c r="QZP199" s="4"/>
      <c r="QZQ199" s="4"/>
      <c r="QZR199" s="4"/>
      <c r="QZS199" s="4"/>
      <c r="QZT199" s="4"/>
      <c r="QZU199" s="4"/>
      <c r="QZV199" s="4"/>
      <c r="QZW199" s="4"/>
      <c r="QZX199" s="4"/>
      <c r="QZY199" s="4"/>
      <c r="QZZ199" s="4"/>
      <c r="RAA199" s="4"/>
      <c r="RAB199" s="4"/>
      <c r="RAC199" s="4"/>
      <c r="RAD199" s="4"/>
      <c r="RAE199" s="4"/>
      <c r="RAF199" s="4"/>
      <c r="RAG199" s="4"/>
      <c r="RAH199" s="4"/>
      <c r="RAI199" s="4"/>
      <c r="RAJ199" s="4"/>
      <c r="RAK199" s="4"/>
      <c r="RAL199" s="4"/>
      <c r="RAM199" s="4"/>
      <c r="RAN199" s="4"/>
      <c r="RAO199" s="4"/>
      <c r="RAP199" s="4"/>
      <c r="RAQ199" s="4"/>
      <c r="RAR199" s="4"/>
      <c r="RAS199" s="4"/>
      <c r="RAT199" s="4"/>
      <c r="RAU199" s="4"/>
      <c r="RAV199" s="4"/>
      <c r="RAW199" s="4"/>
      <c r="RAX199" s="4"/>
      <c r="RAY199" s="4"/>
      <c r="RAZ199" s="4"/>
      <c r="RBA199" s="4"/>
      <c r="RBB199" s="4"/>
      <c r="RBC199" s="4"/>
      <c r="RBD199" s="4"/>
      <c r="RBE199" s="4"/>
      <c r="RBF199" s="4"/>
      <c r="RBG199" s="4"/>
      <c r="RBH199" s="4"/>
      <c r="RBI199" s="4"/>
      <c r="RBJ199" s="4"/>
      <c r="RBK199" s="4"/>
      <c r="RBL199" s="4"/>
      <c r="RBM199" s="4"/>
      <c r="RBN199" s="4"/>
      <c r="RBO199" s="4"/>
      <c r="RBP199" s="4"/>
      <c r="RBQ199" s="4"/>
      <c r="RBR199" s="4"/>
      <c r="RBS199" s="4"/>
      <c r="RBT199" s="4"/>
      <c r="RBU199" s="4"/>
      <c r="RBV199" s="4"/>
      <c r="RBW199" s="4"/>
      <c r="RBX199" s="4"/>
      <c r="RBY199" s="4"/>
      <c r="RBZ199" s="4"/>
      <c r="RCA199" s="4"/>
      <c r="RCB199" s="4"/>
      <c r="RCC199" s="4"/>
      <c r="RCD199" s="4"/>
      <c r="RCE199" s="4"/>
      <c r="RCF199" s="4"/>
      <c r="RCG199" s="4"/>
      <c r="RCH199" s="4"/>
      <c r="RCI199" s="4"/>
      <c r="RCJ199" s="4"/>
      <c r="RCK199" s="4"/>
      <c r="RCL199" s="4"/>
      <c r="RCM199" s="4"/>
      <c r="RCN199" s="4"/>
      <c r="RCO199" s="4"/>
      <c r="RCP199" s="4"/>
      <c r="RCQ199" s="4"/>
      <c r="RCR199" s="4"/>
      <c r="RCS199" s="4"/>
      <c r="RCT199" s="4"/>
      <c r="RCU199" s="4"/>
      <c r="RCV199" s="4"/>
      <c r="RCW199" s="4"/>
      <c r="RCX199" s="4"/>
      <c r="RCY199" s="4"/>
      <c r="RCZ199" s="4"/>
      <c r="RDA199" s="4"/>
      <c r="RDB199" s="4"/>
      <c r="RDC199" s="4"/>
      <c r="RDD199" s="4"/>
      <c r="RDE199" s="4"/>
      <c r="RDF199" s="4"/>
      <c r="RDG199" s="4"/>
      <c r="RDH199" s="4"/>
      <c r="RDI199" s="4"/>
      <c r="RDJ199" s="4"/>
      <c r="RDK199" s="4"/>
      <c r="RDL199" s="4"/>
      <c r="RDM199" s="4"/>
      <c r="RDN199" s="4"/>
      <c r="RDO199" s="4"/>
      <c r="RDP199" s="4"/>
      <c r="RDQ199" s="4"/>
      <c r="RDR199" s="4"/>
      <c r="RDS199" s="4"/>
      <c r="RDT199" s="4"/>
      <c r="RDU199" s="4"/>
      <c r="RDV199" s="4"/>
      <c r="RDW199" s="4"/>
      <c r="RDX199" s="4"/>
      <c r="RDY199" s="4"/>
      <c r="RDZ199" s="4"/>
      <c r="REA199" s="4"/>
      <c r="REB199" s="4"/>
      <c r="REC199" s="4"/>
      <c r="RED199" s="4"/>
      <c r="REE199" s="4"/>
      <c r="REF199" s="4"/>
      <c r="REG199" s="4"/>
      <c r="REH199" s="4"/>
      <c r="REI199" s="4"/>
      <c r="REJ199" s="4"/>
      <c r="REK199" s="4"/>
      <c r="REL199" s="4"/>
      <c r="REM199" s="4"/>
      <c r="REN199" s="4"/>
      <c r="REO199" s="4"/>
      <c r="REP199" s="4"/>
      <c r="REQ199" s="4"/>
      <c r="RER199" s="4"/>
      <c r="RES199" s="4"/>
      <c r="RET199" s="4"/>
      <c r="REU199" s="4"/>
      <c r="REV199" s="4"/>
      <c r="REW199" s="4"/>
      <c r="REX199" s="4"/>
      <c r="REY199" s="4"/>
      <c r="REZ199" s="4"/>
      <c r="RFA199" s="4"/>
      <c r="RFB199" s="4"/>
      <c r="RFC199" s="4"/>
      <c r="RFD199" s="4"/>
      <c r="RFE199" s="4"/>
      <c r="RFF199" s="4"/>
      <c r="RFG199" s="4"/>
      <c r="RFH199" s="4"/>
      <c r="RFI199" s="4"/>
      <c r="RFJ199" s="4"/>
      <c r="RFK199" s="4"/>
      <c r="RFL199" s="4"/>
      <c r="RFM199" s="4"/>
      <c r="RFN199" s="4"/>
      <c r="RFO199" s="4"/>
      <c r="RFP199" s="4"/>
      <c r="RFQ199" s="4"/>
      <c r="RFR199" s="4"/>
      <c r="RFS199" s="4"/>
      <c r="RFT199" s="4"/>
      <c r="RFU199" s="4"/>
      <c r="RFV199" s="4"/>
      <c r="RFW199" s="4"/>
      <c r="RFX199" s="4"/>
      <c r="RFY199" s="4"/>
      <c r="RFZ199" s="4"/>
      <c r="RGA199" s="4"/>
      <c r="RGB199" s="4"/>
      <c r="RGC199" s="4"/>
      <c r="RGD199" s="4"/>
      <c r="RGE199" s="4"/>
      <c r="RGF199" s="4"/>
      <c r="RGG199" s="4"/>
      <c r="RGH199" s="4"/>
      <c r="RGI199" s="4"/>
      <c r="RGJ199" s="4"/>
      <c r="RGK199" s="4"/>
      <c r="RGL199" s="4"/>
      <c r="RGM199" s="4"/>
      <c r="RGN199" s="4"/>
      <c r="RGO199" s="4"/>
      <c r="RGP199" s="4"/>
      <c r="RGQ199" s="4"/>
      <c r="RGR199" s="4"/>
      <c r="RGS199" s="4"/>
      <c r="RGT199" s="4"/>
      <c r="RGU199" s="4"/>
      <c r="RGV199" s="4"/>
      <c r="RGW199" s="4"/>
      <c r="RGX199" s="4"/>
      <c r="RGY199" s="4"/>
      <c r="RGZ199" s="4"/>
      <c r="RHA199" s="4"/>
      <c r="RHB199" s="4"/>
      <c r="RHC199" s="4"/>
      <c r="RHD199" s="4"/>
      <c r="RHE199" s="4"/>
      <c r="RHF199" s="4"/>
      <c r="RHG199" s="4"/>
      <c r="RHH199" s="4"/>
      <c r="RHI199" s="4"/>
      <c r="RHJ199" s="4"/>
      <c r="RHK199" s="4"/>
      <c r="RHL199" s="4"/>
      <c r="RHM199" s="4"/>
      <c r="RHN199" s="4"/>
      <c r="RHO199" s="4"/>
      <c r="RHP199" s="4"/>
      <c r="RHQ199" s="4"/>
      <c r="RHR199" s="4"/>
      <c r="RHS199" s="4"/>
      <c r="RHT199" s="4"/>
      <c r="RHU199" s="4"/>
      <c r="RHV199" s="4"/>
      <c r="RHW199" s="4"/>
      <c r="RHX199" s="4"/>
      <c r="RHY199" s="4"/>
      <c r="RHZ199" s="4"/>
      <c r="RIA199" s="4"/>
      <c r="RIB199" s="4"/>
      <c r="RIC199" s="4"/>
      <c r="RID199" s="4"/>
      <c r="RIE199" s="4"/>
      <c r="RIF199" s="4"/>
      <c r="RIG199" s="4"/>
      <c r="RIH199" s="4"/>
      <c r="RII199" s="4"/>
      <c r="RIJ199" s="4"/>
      <c r="RIK199" s="4"/>
      <c r="RIL199" s="4"/>
      <c r="RIM199" s="4"/>
      <c r="RIN199" s="4"/>
      <c r="RIO199" s="4"/>
      <c r="RIP199" s="4"/>
      <c r="RIQ199" s="4"/>
      <c r="RIR199" s="4"/>
      <c r="RIS199" s="4"/>
      <c r="RIT199" s="4"/>
      <c r="RIU199" s="4"/>
      <c r="RIV199" s="4"/>
      <c r="RIW199" s="4"/>
      <c r="RIX199" s="4"/>
      <c r="RIY199" s="4"/>
      <c r="RIZ199" s="4"/>
      <c r="RJA199" s="4"/>
      <c r="RJB199" s="4"/>
      <c r="RJC199" s="4"/>
      <c r="RJD199" s="4"/>
      <c r="RJE199" s="4"/>
      <c r="RJF199" s="4"/>
      <c r="RJG199" s="4"/>
      <c r="RJH199" s="4"/>
      <c r="RJI199" s="4"/>
      <c r="RJJ199" s="4"/>
      <c r="RJK199" s="4"/>
      <c r="RJL199" s="4"/>
      <c r="RJM199" s="4"/>
      <c r="RJN199" s="4"/>
      <c r="RJO199" s="4"/>
      <c r="RJP199" s="4"/>
      <c r="RJQ199" s="4"/>
      <c r="RJR199" s="4"/>
      <c r="RJS199" s="4"/>
      <c r="RJT199" s="4"/>
      <c r="RJU199" s="4"/>
      <c r="RJV199" s="4"/>
      <c r="RJW199" s="4"/>
      <c r="RJX199" s="4"/>
      <c r="RJY199" s="4"/>
      <c r="RJZ199" s="4"/>
      <c r="RKA199" s="4"/>
      <c r="RKB199" s="4"/>
      <c r="RKC199" s="4"/>
      <c r="RKD199" s="4"/>
      <c r="RKE199" s="4"/>
      <c r="RKF199" s="4"/>
      <c r="RKG199" s="4"/>
      <c r="RKH199" s="4"/>
      <c r="RKI199" s="4"/>
      <c r="RKJ199" s="4"/>
      <c r="RKK199" s="4"/>
      <c r="RKL199" s="4"/>
      <c r="RKM199" s="4"/>
      <c r="RKN199" s="4"/>
      <c r="RKO199" s="4"/>
      <c r="RKP199" s="4"/>
      <c r="RKQ199" s="4"/>
      <c r="RKR199" s="4"/>
      <c r="RKS199" s="4"/>
      <c r="RKT199" s="4"/>
      <c r="RKU199" s="4"/>
      <c r="RKV199" s="4"/>
      <c r="RKW199" s="4"/>
      <c r="RKX199" s="4"/>
      <c r="RKY199" s="4"/>
      <c r="RKZ199" s="4"/>
      <c r="RLA199" s="4"/>
      <c r="RLB199" s="4"/>
      <c r="RLC199" s="4"/>
      <c r="RLD199" s="4"/>
      <c r="RLE199" s="4"/>
      <c r="RLF199" s="4"/>
      <c r="RLG199" s="4"/>
      <c r="RLH199" s="4"/>
      <c r="RLI199" s="4"/>
      <c r="RLJ199" s="4"/>
      <c r="RLK199" s="4"/>
      <c r="RLL199" s="4"/>
      <c r="RLM199" s="4"/>
      <c r="RLN199" s="4"/>
      <c r="RLO199" s="4"/>
      <c r="RLP199" s="4"/>
      <c r="RLQ199" s="4"/>
      <c r="RLR199" s="4"/>
      <c r="RLS199" s="4"/>
      <c r="RLT199" s="4"/>
      <c r="RLU199" s="4"/>
      <c r="RLV199" s="4"/>
      <c r="RLW199" s="4"/>
      <c r="RLX199" s="4"/>
      <c r="RLY199" s="4"/>
      <c r="RLZ199" s="4"/>
      <c r="RMA199" s="4"/>
      <c r="RMB199" s="4"/>
      <c r="RMC199" s="4"/>
      <c r="RMD199" s="4"/>
      <c r="RME199" s="4"/>
      <c r="RMF199" s="4"/>
      <c r="RMG199" s="4"/>
      <c r="RMH199" s="4"/>
      <c r="RMI199" s="4"/>
      <c r="RMJ199" s="4"/>
      <c r="RMK199" s="4"/>
      <c r="RML199" s="4"/>
      <c r="RMM199" s="4"/>
      <c r="RMN199" s="4"/>
      <c r="RMO199" s="4"/>
      <c r="RMP199" s="4"/>
      <c r="RMQ199" s="4"/>
      <c r="RMR199" s="4"/>
      <c r="RMS199" s="4"/>
      <c r="RMT199" s="4"/>
      <c r="RMU199" s="4"/>
      <c r="RMV199" s="4"/>
      <c r="RMW199" s="4"/>
      <c r="RMX199" s="4"/>
      <c r="RMY199" s="4"/>
      <c r="RMZ199" s="4"/>
      <c r="RNA199" s="4"/>
      <c r="RNB199" s="4"/>
      <c r="RNC199" s="4"/>
      <c r="RND199" s="4"/>
      <c r="RNE199" s="4"/>
      <c r="RNF199" s="4"/>
      <c r="RNG199" s="4"/>
      <c r="RNH199" s="4"/>
      <c r="RNI199" s="4"/>
      <c r="RNJ199" s="4"/>
      <c r="RNK199" s="4"/>
      <c r="RNL199" s="4"/>
      <c r="RNM199" s="4"/>
      <c r="RNN199" s="4"/>
      <c r="RNO199" s="4"/>
      <c r="RNP199" s="4"/>
      <c r="RNQ199" s="4"/>
      <c r="RNR199" s="4"/>
      <c r="RNS199" s="4"/>
      <c r="RNT199" s="4"/>
      <c r="RNU199" s="4"/>
      <c r="RNV199" s="4"/>
      <c r="RNW199" s="4"/>
      <c r="RNX199" s="4"/>
      <c r="RNY199" s="4"/>
      <c r="RNZ199" s="4"/>
      <c r="ROA199" s="4"/>
      <c r="ROB199" s="4"/>
      <c r="ROC199" s="4"/>
      <c r="ROD199" s="4"/>
      <c r="ROE199" s="4"/>
      <c r="ROF199" s="4"/>
      <c r="ROG199" s="4"/>
      <c r="ROH199" s="4"/>
      <c r="ROI199" s="4"/>
      <c r="ROJ199" s="4"/>
      <c r="ROK199" s="4"/>
      <c r="ROL199" s="4"/>
      <c r="ROM199" s="4"/>
      <c r="RON199" s="4"/>
      <c r="ROO199" s="4"/>
      <c r="ROP199" s="4"/>
      <c r="ROQ199" s="4"/>
      <c r="ROR199" s="4"/>
      <c r="ROS199" s="4"/>
      <c r="ROT199" s="4"/>
      <c r="ROU199" s="4"/>
      <c r="ROV199" s="4"/>
      <c r="ROW199" s="4"/>
      <c r="ROX199" s="4"/>
      <c r="ROY199" s="4"/>
      <c r="ROZ199" s="4"/>
      <c r="RPA199" s="4"/>
      <c r="RPB199" s="4"/>
      <c r="RPC199" s="4"/>
      <c r="RPD199" s="4"/>
      <c r="RPE199" s="4"/>
      <c r="RPF199" s="4"/>
      <c r="RPG199" s="4"/>
      <c r="RPH199" s="4"/>
      <c r="RPI199" s="4"/>
      <c r="RPJ199" s="4"/>
      <c r="RPK199" s="4"/>
      <c r="RPL199" s="4"/>
      <c r="RPM199" s="4"/>
      <c r="RPN199" s="4"/>
      <c r="RPO199" s="4"/>
      <c r="RPP199" s="4"/>
      <c r="RPQ199" s="4"/>
      <c r="RPR199" s="4"/>
      <c r="RPS199" s="4"/>
      <c r="RPT199" s="4"/>
      <c r="RPU199" s="4"/>
      <c r="RPV199" s="4"/>
      <c r="RPW199" s="4"/>
      <c r="RPX199" s="4"/>
      <c r="RPY199" s="4"/>
      <c r="RPZ199" s="4"/>
      <c r="RQA199" s="4"/>
      <c r="RQB199" s="4"/>
      <c r="RQC199" s="4"/>
      <c r="RQD199" s="4"/>
      <c r="RQE199" s="4"/>
      <c r="RQF199" s="4"/>
      <c r="RQG199" s="4"/>
      <c r="RQH199" s="4"/>
      <c r="RQI199" s="4"/>
      <c r="RQJ199" s="4"/>
      <c r="RQK199" s="4"/>
      <c r="RQL199" s="4"/>
      <c r="RQM199" s="4"/>
      <c r="RQN199" s="4"/>
      <c r="RQO199" s="4"/>
      <c r="RQP199" s="4"/>
      <c r="RQQ199" s="4"/>
      <c r="RQR199" s="4"/>
      <c r="RQS199" s="4"/>
      <c r="RQT199" s="4"/>
      <c r="RQU199" s="4"/>
      <c r="RQV199" s="4"/>
      <c r="RQW199" s="4"/>
      <c r="RQX199" s="4"/>
      <c r="RQY199" s="4"/>
      <c r="RQZ199" s="4"/>
      <c r="RRA199" s="4"/>
      <c r="RRB199" s="4"/>
      <c r="RRC199" s="4"/>
      <c r="RRD199" s="4"/>
      <c r="RRE199" s="4"/>
      <c r="RRF199" s="4"/>
      <c r="RRG199" s="4"/>
      <c r="RRH199" s="4"/>
      <c r="RRI199" s="4"/>
      <c r="RRJ199" s="4"/>
      <c r="RRK199" s="4"/>
      <c r="RRL199" s="4"/>
      <c r="RRM199" s="4"/>
      <c r="RRN199" s="4"/>
      <c r="RRO199" s="4"/>
      <c r="RRP199" s="4"/>
      <c r="RRQ199" s="4"/>
      <c r="RRR199" s="4"/>
      <c r="RRS199" s="4"/>
      <c r="RRT199" s="4"/>
      <c r="RRU199" s="4"/>
      <c r="RRV199" s="4"/>
      <c r="RRW199" s="4"/>
      <c r="RRX199" s="4"/>
      <c r="RRY199" s="4"/>
      <c r="RRZ199" s="4"/>
      <c r="RSA199" s="4"/>
      <c r="RSB199" s="4"/>
      <c r="RSC199" s="4"/>
      <c r="RSD199" s="4"/>
      <c r="RSE199" s="4"/>
      <c r="RSF199" s="4"/>
      <c r="RSG199" s="4"/>
      <c r="RSH199" s="4"/>
      <c r="RSI199" s="4"/>
      <c r="RSJ199" s="4"/>
      <c r="RSK199" s="4"/>
      <c r="RSL199" s="4"/>
      <c r="RSM199" s="4"/>
      <c r="RSN199" s="4"/>
      <c r="RSO199" s="4"/>
      <c r="RSP199" s="4"/>
      <c r="RSQ199" s="4"/>
      <c r="RSR199" s="4"/>
      <c r="RSS199" s="4"/>
      <c r="RST199" s="4"/>
      <c r="RSU199" s="4"/>
      <c r="RSV199" s="4"/>
      <c r="RSW199" s="4"/>
      <c r="RSX199" s="4"/>
      <c r="RSY199" s="4"/>
      <c r="RSZ199" s="4"/>
      <c r="RTA199" s="4"/>
      <c r="RTB199" s="4"/>
      <c r="RTC199" s="4"/>
      <c r="RTD199" s="4"/>
      <c r="RTE199" s="4"/>
      <c r="RTF199" s="4"/>
      <c r="RTG199" s="4"/>
      <c r="RTH199" s="4"/>
      <c r="RTI199" s="4"/>
      <c r="RTJ199" s="4"/>
      <c r="RTK199" s="4"/>
      <c r="RTL199" s="4"/>
      <c r="RTM199" s="4"/>
      <c r="RTN199" s="4"/>
      <c r="RTO199" s="4"/>
      <c r="RTP199" s="4"/>
      <c r="RTQ199" s="4"/>
      <c r="RTR199" s="4"/>
      <c r="RTS199" s="4"/>
      <c r="RTT199" s="4"/>
      <c r="RTU199" s="4"/>
      <c r="RTV199" s="4"/>
      <c r="RTW199" s="4"/>
      <c r="RTX199" s="4"/>
      <c r="RTY199" s="4"/>
      <c r="RTZ199" s="4"/>
      <c r="RUA199" s="4"/>
      <c r="RUB199" s="4"/>
      <c r="RUC199" s="4"/>
      <c r="RUD199" s="4"/>
      <c r="RUE199" s="4"/>
      <c r="RUF199" s="4"/>
      <c r="RUG199" s="4"/>
      <c r="RUH199" s="4"/>
      <c r="RUI199" s="4"/>
      <c r="RUJ199" s="4"/>
      <c r="RUK199" s="4"/>
      <c r="RUL199" s="4"/>
      <c r="RUM199" s="4"/>
      <c r="RUN199" s="4"/>
      <c r="RUO199" s="4"/>
      <c r="RUP199" s="4"/>
      <c r="RUQ199" s="4"/>
      <c r="RUR199" s="4"/>
      <c r="RUS199" s="4"/>
      <c r="RUT199" s="4"/>
      <c r="RUU199" s="4"/>
      <c r="RUV199" s="4"/>
      <c r="RUW199" s="4"/>
      <c r="RUX199" s="4"/>
      <c r="RUY199" s="4"/>
      <c r="RUZ199" s="4"/>
      <c r="RVA199" s="4"/>
      <c r="RVB199" s="4"/>
      <c r="RVC199" s="4"/>
      <c r="RVD199" s="4"/>
      <c r="RVE199" s="4"/>
      <c r="RVF199" s="4"/>
      <c r="RVG199" s="4"/>
      <c r="RVH199" s="4"/>
      <c r="RVI199" s="4"/>
      <c r="RVJ199" s="4"/>
      <c r="RVK199" s="4"/>
      <c r="RVL199" s="4"/>
      <c r="RVM199" s="4"/>
      <c r="RVN199" s="4"/>
      <c r="RVO199" s="4"/>
      <c r="RVP199" s="4"/>
      <c r="RVQ199" s="4"/>
      <c r="RVR199" s="4"/>
      <c r="RVS199" s="4"/>
      <c r="RVT199" s="4"/>
      <c r="RVU199" s="4"/>
      <c r="RVV199" s="4"/>
      <c r="RVW199" s="4"/>
      <c r="RVX199" s="4"/>
      <c r="RVY199" s="4"/>
      <c r="RVZ199" s="4"/>
      <c r="RWA199" s="4"/>
      <c r="RWB199" s="4"/>
      <c r="RWC199" s="4"/>
      <c r="RWD199" s="4"/>
      <c r="RWE199" s="4"/>
      <c r="RWF199" s="4"/>
      <c r="RWG199" s="4"/>
      <c r="RWH199" s="4"/>
      <c r="RWI199" s="4"/>
      <c r="RWJ199" s="4"/>
      <c r="RWK199" s="4"/>
      <c r="RWL199" s="4"/>
      <c r="RWM199" s="4"/>
      <c r="RWN199" s="4"/>
      <c r="RWO199" s="4"/>
      <c r="RWP199" s="4"/>
      <c r="RWQ199" s="4"/>
      <c r="RWR199" s="4"/>
      <c r="RWS199" s="4"/>
      <c r="RWT199" s="4"/>
      <c r="RWU199" s="4"/>
      <c r="RWV199" s="4"/>
      <c r="RWW199" s="4"/>
      <c r="RWX199" s="4"/>
      <c r="RWY199" s="4"/>
      <c r="RWZ199" s="4"/>
      <c r="RXA199" s="4"/>
      <c r="RXB199" s="4"/>
      <c r="RXC199" s="4"/>
      <c r="RXD199" s="4"/>
      <c r="RXE199" s="4"/>
      <c r="RXF199" s="4"/>
      <c r="RXG199" s="4"/>
      <c r="RXH199" s="4"/>
      <c r="RXI199" s="4"/>
      <c r="RXJ199" s="4"/>
      <c r="RXK199" s="4"/>
      <c r="RXL199" s="4"/>
      <c r="RXM199" s="4"/>
      <c r="RXN199" s="4"/>
      <c r="RXO199" s="4"/>
      <c r="RXP199" s="4"/>
      <c r="RXQ199" s="4"/>
      <c r="RXR199" s="4"/>
      <c r="RXS199" s="4"/>
      <c r="RXT199" s="4"/>
      <c r="RXU199" s="4"/>
      <c r="RXV199" s="4"/>
      <c r="RXW199" s="4"/>
      <c r="RXX199" s="4"/>
      <c r="RXY199" s="4"/>
      <c r="RXZ199" s="4"/>
      <c r="RYA199" s="4"/>
      <c r="RYB199" s="4"/>
      <c r="RYC199" s="4"/>
      <c r="RYD199" s="4"/>
      <c r="RYE199" s="4"/>
      <c r="RYF199" s="4"/>
      <c r="RYG199" s="4"/>
      <c r="RYH199" s="4"/>
      <c r="RYI199" s="4"/>
      <c r="RYJ199" s="4"/>
      <c r="RYK199" s="4"/>
      <c r="RYL199" s="4"/>
      <c r="RYM199" s="4"/>
      <c r="RYN199" s="4"/>
      <c r="RYO199" s="4"/>
      <c r="RYP199" s="4"/>
      <c r="RYQ199" s="4"/>
      <c r="RYR199" s="4"/>
      <c r="RYS199" s="4"/>
      <c r="RYT199" s="4"/>
      <c r="RYU199" s="4"/>
      <c r="RYV199" s="4"/>
      <c r="RYW199" s="4"/>
      <c r="RYX199" s="4"/>
      <c r="RYY199" s="4"/>
      <c r="RYZ199" s="4"/>
      <c r="RZA199" s="4"/>
      <c r="RZB199" s="4"/>
      <c r="RZC199" s="4"/>
      <c r="RZD199" s="4"/>
      <c r="RZE199" s="4"/>
      <c r="RZF199" s="4"/>
      <c r="RZG199" s="4"/>
      <c r="RZH199" s="4"/>
      <c r="RZI199" s="4"/>
      <c r="RZJ199" s="4"/>
      <c r="RZK199" s="4"/>
      <c r="RZL199" s="4"/>
      <c r="RZM199" s="4"/>
      <c r="RZN199" s="4"/>
      <c r="RZO199" s="4"/>
      <c r="RZP199" s="4"/>
      <c r="RZQ199" s="4"/>
      <c r="RZR199" s="4"/>
      <c r="RZS199" s="4"/>
      <c r="RZT199" s="4"/>
      <c r="RZU199" s="4"/>
      <c r="RZV199" s="4"/>
      <c r="RZW199" s="4"/>
      <c r="RZX199" s="4"/>
      <c r="RZY199" s="4"/>
      <c r="RZZ199" s="4"/>
      <c r="SAA199" s="4"/>
      <c r="SAB199" s="4"/>
      <c r="SAC199" s="4"/>
      <c r="SAD199" s="4"/>
      <c r="SAE199" s="4"/>
      <c r="SAF199" s="4"/>
      <c r="SAG199" s="4"/>
      <c r="SAH199" s="4"/>
      <c r="SAI199" s="4"/>
      <c r="SAJ199" s="4"/>
      <c r="SAK199" s="4"/>
      <c r="SAL199" s="4"/>
      <c r="SAM199" s="4"/>
      <c r="SAN199" s="4"/>
      <c r="SAO199" s="4"/>
      <c r="SAP199" s="4"/>
      <c r="SAQ199" s="4"/>
      <c r="SAR199" s="4"/>
      <c r="SAS199" s="4"/>
      <c r="SAT199" s="4"/>
      <c r="SAU199" s="4"/>
      <c r="SAV199" s="4"/>
      <c r="SAW199" s="4"/>
      <c r="SAX199" s="4"/>
      <c r="SAY199" s="4"/>
      <c r="SAZ199" s="4"/>
      <c r="SBA199" s="4"/>
      <c r="SBB199" s="4"/>
      <c r="SBC199" s="4"/>
      <c r="SBD199" s="4"/>
      <c r="SBE199" s="4"/>
      <c r="SBF199" s="4"/>
      <c r="SBG199" s="4"/>
      <c r="SBH199" s="4"/>
      <c r="SBI199" s="4"/>
      <c r="SBJ199" s="4"/>
      <c r="SBK199" s="4"/>
      <c r="SBL199" s="4"/>
      <c r="SBM199" s="4"/>
      <c r="SBN199" s="4"/>
      <c r="SBO199" s="4"/>
      <c r="SBP199" s="4"/>
      <c r="SBQ199" s="4"/>
      <c r="SBR199" s="4"/>
      <c r="SBS199" s="4"/>
      <c r="SBT199" s="4"/>
      <c r="SBU199" s="4"/>
      <c r="SBV199" s="4"/>
      <c r="SBW199" s="4"/>
      <c r="SBX199" s="4"/>
      <c r="SBY199" s="4"/>
      <c r="SBZ199" s="4"/>
      <c r="SCA199" s="4"/>
      <c r="SCB199" s="4"/>
      <c r="SCC199" s="4"/>
      <c r="SCD199" s="4"/>
      <c r="SCE199" s="4"/>
      <c r="SCF199" s="4"/>
      <c r="SCG199" s="4"/>
      <c r="SCH199" s="4"/>
      <c r="SCI199" s="4"/>
      <c r="SCJ199" s="4"/>
      <c r="SCK199" s="4"/>
      <c r="SCL199" s="4"/>
      <c r="SCM199" s="4"/>
      <c r="SCN199" s="4"/>
      <c r="SCO199" s="4"/>
      <c r="SCP199" s="4"/>
      <c r="SCQ199" s="4"/>
      <c r="SCR199" s="4"/>
      <c r="SCS199" s="4"/>
      <c r="SCT199" s="4"/>
      <c r="SCU199" s="4"/>
      <c r="SCV199" s="4"/>
      <c r="SCW199" s="4"/>
      <c r="SCX199" s="4"/>
      <c r="SCY199" s="4"/>
      <c r="SCZ199" s="4"/>
      <c r="SDA199" s="4"/>
      <c r="SDB199" s="4"/>
      <c r="SDC199" s="4"/>
      <c r="SDD199" s="4"/>
      <c r="SDE199" s="4"/>
      <c r="SDF199" s="4"/>
      <c r="SDG199" s="4"/>
      <c r="SDH199" s="4"/>
      <c r="SDI199" s="4"/>
      <c r="SDJ199" s="4"/>
      <c r="SDK199" s="4"/>
      <c r="SDL199" s="4"/>
      <c r="SDM199" s="4"/>
      <c r="SDN199" s="4"/>
      <c r="SDO199" s="4"/>
      <c r="SDP199" s="4"/>
      <c r="SDQ199" s="4"/>
      <c r="SDR199" s="4"/>
      <c r="SDS199" s="4"/>
      <c r="SDT199" s="4"/>
      <c r="SDU199" s="4"/>
      <c r="SDV199" s="4"/>
      <c r="SDW199" s="4"/>
      <c r="SDX199" s="4"/>
      <c r="SDY199" s="4"/>
      <c r="SDZ199" s="4"/>
      <c r="SEA199" s="4"/>
      <c r="SEB199" s="4"/>
      <c r="SEC199" s="4"/>
      <c r="SED199" s="4"/>
      <c r="SEE199" s="4"/>
      <c r="SEF199" s="4"/>
      <c r="SEG199" s="4"/>
      <c r="SEH199" s="4"/>
      <c r="SEI199" s="4"/>
      <c r="SEJ199" s="4"/>
      <c r="SEK199" s="4"/>
      <c r="SEL199" s="4"/>
      <c r="SEM199" s="4"/>
      <c r="SEN199" s="4"/>
      <c r="SEO199" s="4"/>
      <c r="SEP199" s="4"/>
      <c r="SEQ199" s="4"/>
      <c r="SER199" s="4"/>
      <c r="SES199" s="4"/>
      <c r="SET199" s="4"/>
      <c r="SEU199" s="4"/>
      <c r="SEV199" s="4"/>
      <c r="SEW199" s="4"/>
      <c r="SEX199" s="4"/>
      <c r="SEY199" s="4"/>
      <c r="SEZ199" s="4"/>
      <c r="SFA199" s="4"/>
      <c r="SFB199" s="4"/>
      <c r="SFC199" s="4"/>
      <c r="SFD199" s="4"/>
      <c r="SFE199" s="4"/>
      <c r="SFF199" s="4"/>
      <c r="SFG199" s="4"/>
      <c r="SFH199" s="4"/>
      <c r="SFI199" s="4"/>
      <c r="SFJ199" s="4"/>
      <c r="SFK199" s="4"/>
      <c r="SFL199" s="4"/>
      <c r="SFM199" s="4"/>
      <c r="SFN199" s="4"/>
      <c r="SFO199" s="4"/>
      <c r="SFP199" s="4"/>
      <c r="SFQ199" s="4"/>
      <c r="SFR199" s="4"/>
      <c r="SFS199" s="4"/>
      <c r="SFT199" s="4"/>
      <c r="SFU199" s="4"/>
      <c r="SFV199" s="4"/>
      <c r="SFW199" s="4"/>
      <c r="SFX199" s="4"/>
      <c r="SFY199" s="4"/>
      <c r="SFZ199" s="4"/>
      <c r="SGA199" s="4"/>
      <c r="SGB199" s="4"/>
      <c r="SGC199" s="4"/>
      <c r="SGD199" s="4"/>
      <c r="SGE199" s="4"/>
      <c r="SGF199" s="4"/>
      <c r="SGG199" s="4"/>
      <c r="SGH199" s="4"/>
      <c r="SGI199" s="4"/>
      <c r="SGJ199" s="4"/>
      <c r="SGK199" s="4"/>
      <c r="SGL199" s="4"/>
      <c r="SGM199" s="4"/>
      <c r="SGN199" s="4"/>
      <c r="SGO199" s="4"/>
      <c r="SGP199" s="4"/>
      <c r="SGQ199" s="4"/>
      <c r="SGR199" s="4"/>
      <c r="SGS199" s="4"/>
      <c r="SGT199" s="4"/>
      <c r="SGU199" s="4"/>
      <c r="SGV199" s="4"/>
      <c r="SGW199" s="4"/>
      <c r="SGX199" s="4"/>
      <c r="SGY199" s="4"/>
      <c r="SGZ199" s="4"/>
      <c r="SHA199" s="4"/>
      <c r="SHB199" s="4"/>
      <c r="SHC199" s="4"/>
      <c r="SHD199" s="4"/>
      <c r="SHE199" s="4"/>
      <c r="SHF199" s="4"/>
      <c r="SHG199" s="4"/>
      <c r="SHH199" s="4"/>
      <c r="SHI199" s="4"/>
      <c r="SHJ199" s="4"/>
      <c r="SHK199" s="4"/>
      <c r="SHL199" s="4"/>
      <c r="SHM199" s="4"/>
      <c r="SHN199" s="4"/>
      <c r="SHO199" s="4"/>
      <c r="SHP199" s="4"/>
      <c r="SHQ199" s="4"/>
      <c r="SHR199" s="4"/>
      <c r="SHS199" s="4"/>
      <c r="SHT199" s="4"/>
      <c r="SHU199" s="4"/>
      <c r="SHV199" s="4"/>
      <c r="SHW199" s="4"/>
      <c r="SHX199" s="4"/>
      <c r="SHY199" s="4"/>
      <c r="SHZ199" s="4"/>
      <c r="SIA199" s="4"/>
      <c r="SIB199" s="4"/>
      <c r="SIC199" s="4"/>
      <c r="SID199" s="4"/>
      <c r="SIE199" s="4"/>
      <c r="SIF199" s="4"/>
      <c r="SIG199" s="4"/>
      <c r="SIH199" s="4"/>
      <c r="SII199" s="4"/>
      <c r="SIJ199" s="4"/>
      <c r="SIK199" s="4"/>
      <c r="SIL199" s="4"/>
      <c r="SIM199" s="4"/>
      <c r="SIN199" s="4"/>
      <c r="SIO199" s="4"/>
      <c r="SIP199" s="4"/>
      <c r="SIQ199" s="4"/>
      <c r="SIR199" s="4"/>
      <c r="SIS199" s="4"/>
      <c r="SIT199" s="4"/>
      <c r="SIU199" s="4"/>
      <c r="SIV199" s="4"/>
      <c r="SIW199" s="4"/>
      <c r="SIX199" s="4"/>
      <c r="SIY199" s="4"/>
      <c r="SIZ199" s="4"/>
      <c r="SJA199" s="4"/>
      <c r="SJB199" s="4"/>
      <c r="SJC199" s="4"/>
      <c r="SJD199" s="4"/>
      <c r="SJE199" s="4"/>
      <c r="SJF199" s="4"/>
      <c r="SJG199" s="4"/>
      <c r="SJH199" s="4"/>
      <c r="SJI199" s="4"/>
      <c r="SJJ199" s="4"/>
      <c r="SJK199" s="4"/>
      <c r="SJL199" s="4"/>
      <c r="SJM199" s="4"/>
      <c r="SJN199" s="4"/>
      <c r="SJO199" s="4"/>
      <c r="SJP199" s="4"/>
      <c r="SJQ199" s="4"/>
      <c r="SJR199" s="4"/>
      <c r="SJS199" s="4"/>
      <c r="SJT199" s="4"/>
      <c r="SJU199" s="4"/>
      <c r="SJV199" s="4"/>
      <c r="SJW199" s="4"/>
      <c r="SJX199" s="4"/>
      <c r="SJY199" s="4"/>
      <c r="SJZ199" s="4"/>
      <c r="SKA199" s="4"/>
      <c r="SKB199" s="4"/>
      <c r="SKC199" s="4"/>
      <c r="SKD199" s="4"/>
      <c r="SKE199" s="4"/>
      <c r="SKF199" s="4"/>
      <c r="SKG199" s="4"/>
      <c r="SKH199" s="4"/>
      <c r="SKI199" s="4"/>
      <c r="SKJ199" s="4"/>
      <c r="SKK199" s="4"/>
      <c r="SKL199" s="4"/>
      <c r="SKM199" s="4"/>
      <c r="SKN199" s="4"/>
      <c r="SKO199" s="4"/>
      <c r="SKP199" s="4"/>
      <c r="SKQ199" s="4"/>
      <c r="SKR199" s="4"/>
      <c r="SKS199" s="4"/>
      <c r="SKT199" s="4"/>
      <c r="SKU199" s="4"/>
      <c r="SKV199" s="4"/>
      <c r="SKW199" s="4"/>
      <c r="SKX199" s="4"/>
      <c r="SKY199" s="4"/>
      <c r="SKZ199" s="4"/>
      <c r="SLA199" s="4"/>
      <c r="SLB199" s="4"/>
      <c r="SLC199" s="4"/>
      <c r="SLD199" s="4"/>
      <c r="SLE199" s="4"/>
      <c r="SLF199" s="4"/>
      <c r="SLG199" s="4"/>
      <c r="SLH199" s="4"/>
      <c r="SLI199" s="4"/>
      <c r="SLJ199" s="4"/>
      <c r="SLK199" s="4"/>
      <c r="SLL199" s="4"/>
      <c r="SLM199" s="4"/>
      <c r="SLN199" s="4"/>
      <c r="SLO199" s="4"/>
      <c r="SLP199" s="4"/>
      <c r="SLQ199" s="4"/>
      <c r="SLR199" s="4"/>
      <c r="SLS199" s="4"/>
      <c r="SLT199" s="4"/>
      <c r="SLU199" s="4"/>
      <c r="SLV199" s="4"/>
      <c r="SLW199" s="4"/>
      <c r="SLX199" s="4"/>
      <c r="SLY199" s="4"/>
      <c r="SLZ199" s="4"/>
      <c r="SMA199" s="4"/>
      <c r="SMB199" s="4"/>
      <c r="SMC199" s="4"/>
      <c r="SMD199" s="4"/>
      <c r="SME199" s="4"/>
      <c r="SMF199" s="4"/>
      <c r="SMG199" s="4"/>
      <c r="SMH199" s="4"/>
      <c r="SMI199" s="4"/>
      <c r="SMJ199" s="4"/>
      <c r="SMK199" s="4"/>
      <c r="SML199" s="4"/>
      <c r="SMM199" s="4"/>
      <c r="SMN199" s="4"/>
      <c r="SMO199" s="4"/>
      <c r="SMP199" s="4"/>
      <c r="SMQ199" s="4"/>
      <c r="SMR199" s="4"/>
      <c r="SMS199" s="4"/>
      <c r="SMT199" s="4"/>
      <c r="SMU199" s="4"/>
      <c r="SMV199" s="4"/>
      <c r="SMW199" s="4"/>
      <c r="SMX199" s="4"/>
      <c r="SMY199" s="4"/>
      <c r="SMZ199" s="4"/>
      <c r="SNA199" s="4"/>
      <c r="SNB199" s="4"/>
      <c r="SNC199" s="4"/>
      <c r="SND199" s="4"/>
      <c r="SNE199" s="4"/>
      <c r="SNF199" s="4"/>
      <c r="SNG199" s="4"/>
      <c r="SNH199" s="4"/>
      <c r="SNI199" s="4"/>
      <c r="SNJ199" s="4"/>
      <c r="SNK199" s="4"/>
      <c r="SNL199" s="4"/>
      <c r="SNM199" s="4"/>
      <c r="SNN199" s="4"/>
      <c r="SNO199" s="4"/>
      <c r="SNP199" s="4"/>
      <c r="SNQ199" s="4"/>
      <c r="SNR199" s="4"/>
      <c r="SNS199" s="4"/>
      <c r="SNT199" s="4"/>
      <c r="SNU199" s="4"/>
      <c r="SNV199" s="4"/>
      <c r="SNW199" s="4"/>
      <c r="SNX199" s="4"/>
      <c r="SNY199" s="4"/>
      <c r="SNZ199" s="4"/>
      <c r="SOA199" s="4"/>
      <c r="SOB199" s="4"/>
      <c r="SOC199" s="4"/>
      <c r="SOD199" s="4"/>
      <c r="SOE199" s="4"/>
      <c r="SOF199" s="4"/>
      <c r="SOG199" s="4"/>
      <c r="SOH199" s="4"/>
      <c r="SOI199" s="4"/>
      <c r="SOJ199" s="4"/>
      <c r="SOK199" s="4"/>
      <c r="SOL199" s="4"/>
      <c r="SOM199" s="4"/>
      <c r="SON199" s="4"/>
      <c r="SOO199" s="4"/>
      <c r="SOP199" s="4"/>
      <c r="SOQ199" s="4"/>
      <c r="SOR199" s="4"/>
      <c r="SOS199" s="4"/>
      <c r="SOT199" s="4"/>
      <c r="SOU199" s="4"/>
      <c r="SOV199" s="4"/>
      <c r="SOW199" s="4"/>
      <c r="SOX199" s="4"/>
      <c r="SOY199" s="4"/>
      <c r="SOZ199" s="4"/>
      <c r="SPA199" s="4"/>
      <c r="SPB199" s="4"/>
      <c r="SPC199" s="4"/>
      <c r="SPD199" s="4"/>
      <c r="SPE199" s="4"/>
      <c r="SPF199" s="4"/>
      <c r="SPG199" s="4"/>
      <c r="SPH199" s="4"/>
      <c r="SPI199" s="4"/>
      <c r="SPJ199" s="4"/>
      <c r="SPK199" s="4"/>
      <c r="SPL199" s="4"/>
      <c r="SPM199" s="4"/>
      <c r="SPN199" s="4"/>
      <c r="SPO199" s="4"/>
      <c r="SPP199" s="4"/>
      <c r="SPQ199" s="4"/>
      <c r="SPR199" s="4"/>
      <c r="SPS199" s="4"/>
      <c r="SPT199" s="4"/>
      <c r="SPU199" s="4"/>
      <c r="SPV199" s="4"/>
      <c r="SPW199" s="4"/>
      <c r="SPX199" s="4"/>
      <c r="SPY199" s="4"/>
      <c r="SPZ199" s="4"/>
      <c r="SQA199" s="4"/>
      <c r="SQB199" s="4"/>
      <c r="SQC199" s="4"/>
      <c r="SQD199" s="4"/>
      <c r="SQE199" s="4"/>
      <c r="SQF199" s="4"/>
      <c r="SQG199" s="4"/>
      <c r="SQH199" s="4"/>
      <c r="SQI199" s="4"/>
      <c r="SQJ199" s="4"/>
      <c r="SQK199" s="4"/>
      <c r="SQL199" s="4"/>
      <c r="SQM199" s="4"/>
      <c r="SQN199" s="4"/>
      <c r="SQO199" s="4"/>
      <c r="SQP199" s="4"/>
      <c r="SQQ199" s="4"/>
      <c r="SQR199" s="4"/>
      <c r="SQS199" s="4"/>
      <c r="SQT199" s="4"/>
      <c r="SQU199" s="4"/>
      <c r="SQV199" s="4"/>
      <c r="SQW199" s="4"/>
      <c r="SQX199" s="4"/>
      <c r="SQY199" s="4"/>
      <c r="SQZ199" s="4"/>
      <c r="SRA199" s="4"/>
      <c r="SRB199" s="4"/>
      <c r="SRC199" s="4"/>
      <c r="SRD199" s="4"/>
      <c r="SRE199" s="4"/>
      <c r="SRF199" s="4"/>
      <c r="SRG199" s="4"/>
      <c r="SRH199" s="4"/>
      <c r="SRI199" s="4"/>
      <c r="SRJ199" s="4"/>
      <c r="SRK199" s="4"/>
      <c r="SRL199" s="4"/>
      <c r="SRM199" s="4"/>
      <c r="SRN199" s="4"/>
      <c r="SRO199" s="4"/>
      <c r="SRP199" s="4"/>
      <c r="SRQ199" s="4"/>
      <c r="SRR199" s="4"/>
      <c r="SRS199" s="4"/>
      <c r="SRT199" s="4"/>
      <c r="SRU199" s="4"/>
      <c r="SRV199" s="4"/>
      <c r="SRW199" s="4"/>
      <c r="SRX199" s="4"/>
      <c r="SRY199" s="4"/>
      <c r="SRZ199" s="4"/>
      <c r="SSA199" s="4"/>
      <c r="SSB199" s="4"/>
      <c r="SSC199" s="4"/>
      <c r="SSD199" s="4"/>
      <c r="SSE199" s="4"/>
      <c r="SSF199" s="4"/>
      <c r="SSG199" s="4"/>
      <c r="SSH199" s="4"/>
      <c r="SSI199" s="4"/>
      <c r="SSJ199" s="4"/>
      <c r="SSK199" s="4"/>
      <c r="SSL199" s="4"/>
      <c r="SSM199" s="4"/>
      <c r="SSN199" s="4"/>
      <c r="SSO199" s="4"/>
      <c r="SSP199" s="4"/>
      <c r="SSQ199" s="4"/>
      <c r="SSR199" s="4"/>
      <c r="SSS199" s="4"/>
      <c r="SST199" s="4"/>
      <c r="SSU199" s="4"/>
      <c r="SSV199" s="4"/>
      <c r="SSW199" s="4"/>
      <c r="SSX199" s="4"/>
      <c r="SSY199" s="4"/>
      <c r="SSZ199" s="4"/>
      <c r="STA199" s="4"/>
      <c r="STB199" s="4"/>
      <c r="STC199" s="4"/>
      <c r="STD199" s="4"/>
      <c r="STE199" s="4"/>
      <c r="STF199" s="4"/>
      <c r="STG199" s="4"/>
      <c r="STH199" s="4"/>
      <c r="STI199" s="4"/>
      <c r="STJ199" s="4"/>
      <c r="STK199" s="4"/>
      <c r="STL199" s="4"/>
      <c r="STM199" s="4"/>
      <c r="STN199" s="4"/>
      <c r="STO199" s="4"/>
      <c r="STP199" s="4"/>
      <c r="STQ199" s="4"/>
      <c r="STR199" s="4"/>
      <c r="STS199" s="4"/>
      <c r="STT199" s="4"/>
      <c r="STU199" s="4"/>
      <c r="STV199" s="4"/>
      <c r="STW199" s="4"/>
      <c r="STX199" s="4"/>
      <c r="STY199" s="4"/>
      <c r="STZ199" s="4"/>
      <c r="SUA199" s="4"/>
      <c r="SUB199" s="4"/>
      <c r="SUC199" s="4"/>
      <c r="SUD199" s="4"/>
      <c r="SUE199" s="4"/>
      <c r="SUF199" s="4"/>
      <c r="SUG199" s="4"/>
      <c r="SUH199" s="4"/>
      <c r="SUI199" s="4"/>
      <c r="SUJ199" s="4"/>
      <c r="SUK199" s="4"/>
      <c r="SUL199" s="4"/>
      <c r="SUM199" s="4"/>
      <c r="SUN199" s="4"/>
      <c r="SUO199" s="4"/>
      <c r="SUP199" s="4"/>
      <c r="SUQ199" s="4"/>
      <c r="SUR199" s="4"/>
      <c r="SUS199" s="4"/>
      <c r="SUT199" s="4"/>
      <c r="SUU199" s="4"/>
      <c r="SUV199" s="4"/>
      <c r="SUW199" s="4"/>
      <c r="SUX199" s="4"/>
      <c r="SUY199" s="4"/>
      <c r="SUZ199" s="4"/>
      <c r="SVA199" s="4"/>
      <c r="SVB199" s="4"/>
      <c r="SVC199" s="4"/>
      <c r="SVD199" s="4"/>
      <c r="SVE199" s="4"/>
      <c r="SVF199" s="4"/>
      <c r="SVG199" s="4"/>
      <c r="SVH199" s="4"/>
      <c r="SVI199" s="4"/>
      <c r="SVJ199" s="4"/>
      <c r="SVK199" s="4"/>
      <c r="SVL199" s="4"/>
      <c r="SVM199" s="4"/>
      <c r="SVN199" s="4"/>
      <c r="SVO199" s="4"/>
      <c r="SVP199" s="4"/>
      <c r="SVQ199" s="4"/>
      <c r="SVR199" s="4"/>
      <c r="SVS199" s="4"/>
      <c r="SVT199" s="4"/>
      <c r="SVU199" s="4"/>
      <c r="SVV199" s="4"/>
      <c r="SVW199" s="4"/>
      <c r="SVX199" s="4"/>
      <c r="SVY199" s="4"/>
      <c r="SVZ199" s="4"/>
      <c r="SWA199" s="4"/>
      <c r="SWB199" s="4"/>
      <c r="SWC199" s="4"/>
      <c r="SWD199" s="4"/>
      <c r="SWE199" s="4"/>
      <c r="SWF199" s="4"/>
      <c r="SWG199" s="4"/>
      <c r="SWH199" s="4"/>
      <c r="SWI199" s="4"/>
      <c r="SWJ199" s="4"/>
      <c r="SWK199" s="4"/>
      <c r="SWL199" s="4"/>
      <c r="SWM199" s="4"/>
      <c r="SWN199" s="4"/>
      <c r="SWO199" s="4"/>
      <c r="SWP199" s="4"/>
      <c r="SWQ199" s="4"/>
      <c r="SWR199" s="4"/>
      <c r="SWS199" s="4"/>
      <c r="SWT199" s="4"/>
      <c r="SWU199" s="4"/>
      <c r="SWV199" s="4"/>
      <c r="SWW199" s="4"/>
      <c r="SWX199" s="4"/>
      <c r="SWY199" s="4"/>
      <c r="SWZ199" s="4"/>
      <c r="SXA199" s="4"/>
      <c r="SXB199" s="4"/>
      <c r="SXC199" s="4"/>
      <c r="SXD199" s="4"/>
      <c r="SXE199" s="4"/>
      <c r="SXF199" s="4"/>
      <c r="SXG199" s="4"/>
      <c r="SXH199" s="4"/>
      <c r="SXI199" s="4"/>
      <c r="SXJ199" s="4"/>
      <c r="SXK199" s="4"/>
      <c r="SXL199" s="4"/>
      <c r="SXM199" s="4"/>
      <c r="SXN199" s="4"/>
      <c r="SXO199" s="4"/>
      <c r="SXP199" s="4"/>
      <c r="SXQ199" s="4"/>
      <c r="SXR199" s="4"/>
      <c r="SXS199" s="4"/>
      <c r="SXT199" s="4"/>
      <c r="SXU199" s="4"/>
      <c r="SXV199" s="4"/>
      <c r="SXW199" s="4"/>
      <c r="SXX199" s="4"/>
      <c r="SXY199" s="4"/>
      <c r="SXZ199" s="4"/>
      <c r="SYA199" s="4"/>
      <c r="SYB199" s="4"/>
      <c r="SYC199" s="4"/>
      <c r="SYD199" s="4"/>
      <c r="SYE199" s="4"/>
      <c r="SYF199" s="4"/>
      <c r="SYG199" s="4"/>
      <c r="SYH199" s="4"/>
      <c r="SYI199" s="4"/>
      <c r="SYJ199" s="4"/>
      <c r="SYK199" s="4"/>
      <c r="SYL199" s="4"/>
      <c r="SYM199" s="4"/>
      <c r="SYN199" s="4"/>
      <c r="SYO199" s="4"/>
      <c r="SYP199" s="4"/>
      <c r="SYQ199" s="4"/>
      <c r="SYR199" s="4"/>
      <c r="SYS199" s="4"/>
      <c r="SYT199" s="4"/>
      <c r="SYU199" s="4"/>
      <c r="SYV199" s="4"/>
      <c r="SYW199" s="4"/>
      <c r="SYX199" s="4"/>
      <c r="SYY199" s="4"/>
      <c r="SYZ199" s="4"/>
      <c r="SZA199" s="4"/>
      <c r="SZB199" s="4"/>
      <c r="SZC199" s="4"/>
      <c r="SZD199" s="4"/>
      <c r="SZE199" s="4"/>
      <c r="SZF199" s="4"/>
      <c r="SZG199" s="4"/>
      <c r="SZH199" s="4"/>
      <c r="SZI199" s="4"/>
      <c r="SZJ199" s="4"/>
      <c r="SZK199" s="4"/>
      <c r="SZL199" s="4"/>
      <c r="SZM199" s="4"/>
      <c r="SZN199" s="4"/>
      <c r="SZO199" s="4"/>
      <c r="SZP199" s="4"/>
      <c r="SZQ199" s="4"/>
      <c r="SZR199" s="4"/>
      <c r="SZS199" s="4"/>
      <c r="SZT199" s="4"/>
      <c r="SZU199" s="4"/>
      <c r="SZV199" s="4"/>
      <c r="SZW199" s="4"/>
      <c r="SZX199" s="4"/>
      <c r="SZY199" s="4"/>
      <c r="SZZ199" s="4"/>
      <c r="TAA199" s="4"/>
      <c r="TAB199" s="4"/>
      <c r="TAC199" s="4"/>
      <c r="TAD199" s="4"/>
      <c r="TAE199" s="4"/>
      <c r="TAF199" s="4"/>
      <c r="TAG199" s="4"/>
      <c r="TAH199" s="4"/>
      <c r="TAI199" s="4"/>
      <c r="TAJ199" s="4"/>
      <c r="TAK199" s="4"/>
      <c r="TAL199" s="4"/>
      <c r="TAM199" s="4"/>
      <c r="TAN199" s="4"/>
      <c r="TAO199" s="4"/>
      <c r="TAP199" s="4"/>
      <c r="TAQ199" s="4"/>
      <c r="TAR199" s="4"/>
      <c r="TAS199" s="4"/>
      <c r="TAT199" s="4"/>
      <c r="TAU199" s="4"/>
      <c r="TAV199" s="4"/>
      <c r="TAW199" s="4"/>
      <c r="TAX199" s="4"/>
      <c r="TAY199" s="4"/>
      <c r="TAZ199" s="4"/>
      <c r="TBA199" s="4"/>
      <c r="TBB199" s="4"/>
      <c r="TBC199" s="4"/>
      <c r="TBD199" s="4"/>
      <c r="TBE199" s="4"/>
      <c r="TBF199" s="4"/>
      <c r="TBG199" s="4"/>
      <c r="TBH199" s="4"/>
      <c r="TBI199" s="4"/>
      <c r="TBJ199" s="4"/>
      <c r="TBK199" s="4"/>
      <c r="TBL199" s="4"/>
      <c r="TBM199" s="4"/>
      <c r="TBN199" s="4"/>
      <c r="TBO199" s="4"/>
      <c r="TBP199" s="4"/>
      <c r="TBQ199" s="4"/>
      <c r="TBR199" s="4"/>
      <c r="TBS199" s="4"/>
      <c r="TBT199" s="4"/>
      <c r="TBU199" s="4"/>
      <c r="TBV199" s="4"/>
      <c r="TBW199" s="4"/>
      <c r="TBX199" s="4"/>
      <c r="TBY199" s="4"/>
      <c r="TBZ199" s="4"/>
      <c r="TCA199" s="4"/>
      <c r="TCB199" s="4"/>
      <c r="TCC199" s="4"/>
      <c r="TCD199" s="4"/>
      <c r="TCE199" s="4"/>
      <c r="TCF199" s="4"/>
      <c r="TCG199" s="4"/>
      <c r="TCH199" s="4"/>
      <c r="TCI199" s="4"/>
      <c r="TCJ199" s="4"/>
      <c r="TCK199" s="4"/>
      <c r="TCL199" s="4"/>
      <c r="TCM199" s="4"/>
      <c r="TCN199" s="4"/>
      <c r="TCO199" s="4"/>
      <c r="TCP199" s="4"/>
      <c r="TCQ199" s="4"/>
      <c r="TCR199" s="4"/>
      <c r="TCS199" s="4"/>
      <c r="TCT199" s="4"/>
      <c r="TCU199" s="4"/>
      <c r="TCV199" s="4"/>
      <c r="TCW199" s="4"/>
      <c r="TCX199" s="4"/>
      <c r="TCY199" s="4"/>
      <c r="TCZ199" s="4"/>
      <c r="TDA199" s="4"/>
      <c r="TDB199" s="4"/>
      <c r="TDC199" s="4"/>
      <c r="TDD199" s="4"/>
      <c r="TDE199" s="4"/>
      <c r="TDF199" s="4"/>
      <c r="TDG199" s="4"/>
      <c r="TDH199" s="4"/>
      <c r="TDI199" s="4"/>
      <c r="TDJ199" s="4"/>
      <c r="TDK199" s="4"/>
      <c r="TDL199" s="4"/>
      <c r="TDM199" s="4"/>
      <c r="TDN199" s="4"/>
      <c r="TDO199" s="4"/>
      <c r="TDP199" s="4"/>
      <c r="TDQ199" s="4"/>
      <c r="TDR199" s="4"/>
      <c r="TDS199" s="4"/>
      <c r="TDT199" s="4"/>
      <c r="TDU199" s="4"/>
      <c r="TDV199" s="4"/>
      <c r="TDW199" s="4"/>
      <c r="TDX199" s="4"/>
      <c r="TDY199" s="4"/>
      <c r="TDZ199" s="4"/>
      <c r="TEA199" s="4"/>
      <c r="TEB199" s="4"/>
      <c r="TEC199" s="4"/>
      <c r="TED199" s="4"/>
      <c r="TEE199" s="4"/>
      <c r="TEF199" s="4"/>
      <c r="TEG199" s="4"/>
      <c r="TEH199" s="4"/>
      <c r="TEI199" s="4"/>
      <c r="TEJ199" s="4"/>
      <c r="TEK199" s="4"/>
      <c r="TEL199" s="4"/>
      <c r="TEM199" s="4"/>
      <c r="TEN199" s="4"/>
      <c r="TEO199" s="4"/>
      <c r="TEP199" s="4"/>
      <c r="TEQ199" s="4"/>
      <c r="TER199" s="4"/>
      <c r="TES199" s="4"/>
      <c r="TET199" s="4"/>
      <c r="TEU199" s="4"/>
      <c r="TEV199" s="4"/>
      <c r="TEW199" s="4"/>
      <c r="TEX199" s="4"/>
      <c r="TEY199" s="4"/>
      <c r="TEZ199" s="4"/>
      <c r="TFA199" s="4"/>
      <c r="TFB199" s="4"/>
      <c r="TFC199" s="4"/>
      <c r="TFD199" s="4"/>
      <c r="TFE199" s="4"/>
      <c r="TFF199" s="4"/>
      <c r="TFG199" s="4"/>
      <c r="TFH199" s="4"/>
      <c r="TFI199" s="4"/>
      <c r="TFJ199" s="4"/>
      <c r="TFK199" s="4"/>
      <c r="TFL199" s="4"/>
      <c r="TFM199" s="4"/>
      <c r="TFN199" s="4"/>
      <c r="TFO199" s="4"/>
      <c r="TFP199" s="4"/>
      <c r="TFQ199" s="4"/>
      <c r="TFR199" s="4"/>
      <c r="TFS199" s="4"/>
      <c r="TFT199" s="4"/>
      <c r="TFU199" s="4"/>
      <c r="TFV199" s="4"/>
      <c r="TFW199" s="4"/>
      <c r="TFX199" s="4"/>
      <c r="TFY199" s="4"/>
      <c r="TFZ199" s="4"/>
      <c r="TGA199" s="4"/>
      <c r="TGB199" s="4"/>
      <c r="TGC199" s="4"/>
      <c r="TGD199" s="4"/>
      <c r="TGE199" s="4"/>
      <c r="TGF199" s="4"/>
      <c r="TGG199" s="4"/>
      <c r="TGH199" s="4"/>
      <c r="TGI199" s="4"/>
      <c r="TGJ199" s="4"/>
      <c r="TGK199" s="4"/>
      <c r="TGL199" s="4"/>
      <c r="TGM199" s="4"/>
      <c r="TGN199" s="4"/>
      <c r="TGO199" s="4"/>
      <c r="TGP199" s="4"/>
      <c r="TGQ199" s="4"/>
      <c r="TGR199" s="4"/>
      <c r="TGS199" s="4"/>
      <c r="TGT199" s="4"/>
      <c r="TGU199" s="4"/>
      <c r="TGV199" s="4"/>
      <c r="TGW199" s="4"/>
      <c r="TGX199" s="4"/>
      <c r="TGY199" s="4"/>
      <c r="TGZ199" s="4"/>
      <c r="THA199" s="4"/>
      <c r="THB199" s="4"/>
      <c r="THC199" s="4"/>
      <c r="THD199" s="4"/>
      <c r="THE199" s="4"/>
      <c r="THF199" s="4"/>
      <c r="THG199" s="4"/>
      <c r="THH199" s="4"/>
      <c r="THI199" s="4"/>
      <c r="THJ199" s="4"/>
      <c r="THK199" s="4"/>
      <c r="THL199" s="4"/>
      <c r="THM199" s="4"/>
      <c r="THN199" s="4"/>
      <c r="THO199" s="4"/>
      <c r="THP199" s="4"/>
      <c r="THQ199" s="4"/>
      <c r="THR199" s="4"/>
      <c r="THS199" s="4"/>
      <c r="THT199" s="4"/>
      <c r="THU199" s="4"/>
      <c r="THV199" s="4"/>
      <c r="THW199" s="4"/>
      <c r="THX199" s="4"/>
      <c r="THY199" s="4"/>
      <c r="THZ199" s="4"/>
      <c r="TIA199" s="4"/>
      <c r="TIB199" s="4"/>
      <c r="TIC199" s="4"/>
      <c r="TID199" s="4"/>
      <c r="TIE199" s="4"/>
      <c r="TIF199" s="4"/>
      <c r="TIG199" s="4"/>
      <c r="TIH199" s="4"/>
      <c r="TII199" s="4"/>
      <c r="TIJ199" s="4"/>
      <c r="TIK199" s="4"/>
      <c r="TIL199" s="4"/>
      <c r="TIM199" s="4"/>
      <c r="TIN199" s="4"/>
      <c r="TIO199" s="4"/>
      <c r="TIP199" s="4"/>
      <c r="TIQ199" s="4"/>
      <c r="TIR199" s="4"/>
      <c r="TIS199" s="4"/>
      <c r="TIT199" s="4"/>
      <c r="TIU199" s="4"/>
      <c r="TIV199" s="4"/>
      <c r="TIW199" s="4"/>
      <c r="TIX199" s="4"/>
      <c r="TIY199" s="4"/>
      <c r="TIZ199" s="4"/>
      <c r="TJA199" s="4"/>
      <c r="TJB199" s="4"/>
      <c r="TJC199" s="4"/>
      <c r="TJD199" s="4"/>
      <c r="TJE199" s="4"/>
      <c r="TJF199" s="4"/>
      <c r="TJG199" s="4"/>
      <c r="TJH199" s="4"/>
      <c r="TJI199" s="4"/>
      <c r="TJJ199" s="4"/>
      <c r="TJK199" s="4"/>
      <c r="TJL199" s="4"/>
      <c r="TJM199" s="4"/>
      <c r="TJN199" s="4"/>
      <c r="TJO199" s="4"/>
      <c r="TJP199" s="4"/>
      <c r="TJQ199" s="4"/>
      <c r="TJR199" s="4"/>
      <c r="TJS199" s="4"/>
      <c r="TJT199" s="4"/>
      <c r="TJU199" s="4"/>
      <c r="TJV199" s="4"/>
      <c r="TJW199" s="4"/>
      <c r="TJX199" s="4"/>
      <c r="TJY199" s="4"/>
      <c r="TJZ199" s="4"/>
      <c r="TKA199" s="4"/>
      <c r="TKB199" s="4"/>
      <c r="TKC199" s="4"/>
      <c r="TKD199" s="4"/>
      <c r="TKE199" s="4"/>
      <c r="TKF199" s="4"/>
      <c r="TKG199" s="4"/>
      <c r="TKH199" s="4"/>
      <c r="TKI199" s="4"/>
      <c r="TKJ199" s="4"/>
      <c r="TKK199" s="4"/>
      <c r="TKL199" s="4"/>
      <c r="TKM199" s="4"/>
      <c r="TKN199" s="4"/>
      <c r="TKO199" s="4"/>
      <c r="TKP199" s="4"/>
      <c r="TKQ199" s="4"/>
      <c r="TKR199" s="4"/>
      <c r="TKS199" s="4"/>
      <c r="TKT199" s="4"/>
      <c r="TKU199" s="4"/>
      <c r="TKV199" s="4"/>
      <c r="TKW199" s="4"/>
      <c r="TKX199" s="4"/>
      <c r="TKY199" s="4"/>
      <c r="TKZ199" s="4"/>
      <c r="TLA199" s="4"/>
      <c r="TLB199" s="4"/>
      <c r="TLC199" s="4"/>
      <c r="TLD199" s="4"/>
      <c r="TLE199" s="4"/>
      <c r="TLF199" s="4"/>
      <c r="TLG199" s="4"/>
      <c r="TLH199" s="4"/>
      <c r="TLI199" s="4"/>
      <c r="TLJ199" s="4"/>
      <c r="TLK199" s="4"/>
      <c r="TLL199" s="4"/>
      <c r="TLM199" s="4"/>
      <c r="TLN199" s="4"/>
      <c r="TLO199" s="4"/>
      <c r="TLP199" s="4"/>
      <c r="TLQ199" s="4"/>
      <c r="TLR199" s="4"/>
      <c r="TLS199" s="4"/>
      <c r="TLT199" s="4"/>
      <c r="TLU199" s="4"/>
      <c r="TLV199" s="4"/>
      <c r="TLW199" s="4"/>
      <c r="TLX199" s="4"/>
      <c r="TLY199" s="4"/>
      <c r="TLZ199" s="4"/>
      <c r="TMA199" s="4"/>
      <c r="TMB199" s="4"/>
      <c r="TMC199" s="4"/>
      <c r="TMD199" s="4"/>
      <c r="TME199" s="4"/>
      <c r="TMF199" s="4"/>
      <c r="TMG199" s="4"/>
      <c r="TMH199" s="4"/>
      <c r="TMI199" s="4"/>
      <c r="TMJ199" s="4"/>
      <c r="TMK199" s="4"/>
      <c r="TML199" s="4"/>
      <c r="TMM199" s="4"/>
      <c r="TMN199" s="4"/>
      <c r="TMO199" s="4"/>
      <c r="TMP199" s="4"/>
      <c r="TMQ199" s="4"/>
      <c r="TMR199" s="4"/>
      <c r="TMS199" s="4"/>
      <c r="TMT199" s="4"/>
      <c r="TMU199" s="4"/>
      <c r="TMV199" s="4"/>
      <c r="TMW199" s="4"/>
      <c r="TMX199" s="4"/>
      <c r="TMY199" s="4"/>
      <c r="TMZ199" s="4"/>
      <c r="TNA199" s="4"/>
      <c r="TNB199" s="4"/>
      <c r="TNC199" s="4"/>
      <c r="TND199" s="4"/>
      <c r="TNE199" s="4"/>
      <c r="TNF199" s="4"/>
      <c r="TNG199" s="4"/>
      <c r="TNH199" s="4"/>
      <c r="TNI199" s="4"/>
      <c r="TNJ199" s="4"/>
      <c r="TNK199" s="4"/>
      <c r="TNL199" s="4"/>
      <c r="TNM199" s="4"/>
      <c r="TNN199" s="4"/>
      <c r="TNO199" s="4"/>
      <c r="TNP199" s="4"/>
      <c r="TNQ199" s="4"/>
      <c r="TNR199" s="4"/>
      <c r="TNS199" s="4"/>
      <c r="TNT199" s="4"/>
      <c r="TNU199" s="4"/>
      <c r="TNV199" s="4"/>
      <c r="TNW199" s="4"/>
      <c r="TNX199" s="4"/>
      <c r="TNY199" s="4"/>
      <c r="TNZ199" s="4"/>
      <c r="TOA199" s="4"/>
      <c r="TOB199" s="4"/>
      <c r="TOC199" s="4"/>
      <c r="TOD199" s="4"/>
      <c r="TOE199" s="4"/>
      <c r="TOF199" s="4"/>
      <c r="TOG199" s="4"/>
      <c r="TOH199" s="4"/>
      <c r="TOI199" s="4"/>
      <c r="TOJ199" s="4"/>
      <c r="TOK199" s="4"/>
      <c r="TOL199" s="4"/>
      <c r="TOM199" s="4"/>
      <c r="TON199" s="4"/>
      <c r="TOO199" s="4"/>
      <c r="TOP199" s="4"/>
      <c r="TOQ199" s="4"/>
      <c r="TOR199" s="4"/>
      <c r="TOS199" s="4"/>
      <c r="TOT199" s="4"/>
      <c r="TOU199" s="4"/>
      <c r="TOV199" s="4"/>
      <c r="TOW199" s="4"/>
      <c r="TOX199" s="4"/>
      <c r="TOY199" s="4"/>
      <c r="TOZ199" s="4"/>
      <c r="TPA199" s="4"/>
      <c r="TPB199" s="4"/>
      <c r="TPC199" s="4"/>
      <c r="TPD199" s="4"/>
      <c r="TPE199" s="4"/>
      <c r="TPF199" s="4"/>
      <c r="TPG199" s="4"/>
      <c r="TPH199" s="4"/>
      <c r="TPI199" s="4"/>
      <c r="TPJ199" s="4"/>
      <c r="TPK199" s="4"/>
      <c r="TPL199" s="4"/>
      <c r="TPM199" s="4"/>
      <c r="TPN199" s="4"/>
      <c r="TPO199" s="4"/>
      <c r="TPP199" s="4"/>
      <c r="TPQ199" s="4"/>
      <c r="TPR199" s="4"/>
      <c r="TPS199" s="4"/>
      <c r="TPT199" s="4"/>
      <c r="TPU199" s="4"/>
      <c r="TPV199" s="4"/>
      <c r="TPW199" s="4"/>
      <c r="TPX199" s="4"/>
      <c r="TPY199" s="4"/>
      <c r="TPZ199" s="4"/>
      <c r="TQA199" s="4"/>
      <c r="TQB199" s="4"/>
      <c r="TQC199" s="4"/>
      <c r="TQD199" s="4"/>
      <c r="TQE199" s="4"/>
      <c r="TQF199" s="4"/>
      <c r="TQG199" s="4"/>
      <c r="TQH199" s="4"/>
      <c r="TQI199" s="4"/>
      <c r="TQJ199" s="4"/>
      <c r="TQK199" s="4"/>
      <c r="TQL199" s="4"/>
      <c r="TQM199" s="4"/>
      <c r="TQN199" s="4"/>
      <c r="TQO199" s="4"/>
      <c r="TQP199" s="4"/>
      <c r="TQQ199" s="4"/>
      <c r="TQR199" s="4"/>
      <c r="TQS199" s="4"/>
      <c r="TQT199" s="4"/>
      <c r="TQU199" s="4"/>
      <c r="TQV199" s="4"/>
      <c r="TQW199" s="4"/>
      <c r="TQX199" s="4"/>
      <c r="TQY199" s="4"/>
      <c r="TQZ199" s="4"/>
      <c r="TRA199" s="4"/>
      <c r="TRB199" s="4"/>
      <c r="TRC199" s="4"/>
      <c r="TRD199" s="4"/>
      <c r="TRE199" s="4"/>
      <c r="TRF199" s="4"/>
      <c r="TRG199" s="4"/>
      <c r="TRH199" s="4"/>
      <c r="TRI199" s="4"/>
      <c r="TRJ199" s="4"/>
      <c r="TRK199" s="4"/>
      <c r="TRL199" s="4"/>
      <c r="TRM199" s="4"/>
      <c r="TRN199" s="4"/>
      <c r="TRO199" s="4"/>
      <c r="TRP199" s="4"/>
      <c r="TRQ199" s="4"/>
      <c r="TRR199" s="4"/>
      <c r="TRS199" s="4"/>
      <c r="TRT199" s="4"/>
      <c r="TRU199" s="4"/>
      <c r="TRV199" s="4"/>
      <c r="TRW199" s="4"/>
      <c r="TRX199" s="4"/>
      <c r="TRY199" s="4"/>
      <c r="TRZ199" s="4"/>
      <c r="TSA199" s="4"/>
      <c r="TSB199" s="4"/>
      <c r="TSC199" s="4"/>
      <c r="TSD199" s="4"/>
      <c r="TSE199" s="4"/>
      <c r="TSF199" s="4"/>
      <c r="TSG199" s="4"/>
      <c r="TSH199" s="4"/>
      <c r="TSI199" s="4"/>
      <c r="TSJ199" s="4"/>
      <c r="TSK199" s="4"/>
      <c r="TSL199" s="4"/>
      <c r="TSM199" s="4"/>
      <c r="TSN199" s="4"/>
      <c r="TSO199" s="4"/>
      <c r="TSP199" s="4"/>
      <c r="TSQ199" s="4"/>
      <c r="TSR199" s="4"/>
      <c r="TSS199" s="4"/>
      <c r="TST199" s="4"/>
      <c r="TSU199" s="4"/>
      <c r="TSV199" s="4"/>
      <c r="TSW199" s="4"/>
      <c r="TSX199" s="4"/>
      <c r="TSY199" s="4"/>
      <c r="TSZ199" s="4"/>
      <c r="TTA199" s="4"/>
      <c r="TTB199" s="4"/>
      <c r="TTC199" s="4"/>
      <c r="TTD199" s="4"/>
      <c r="TTE199" s="4"/>
      <c r="TTF199" s="4"/>
      <c r="TTG199" s="4"/>
      <c r="TTH199" s="4"/>
      <c r="TTI199" s="4"/>
      <c r="TTJ199" s="4"/>
      <c r="TTK199" s="4"/>
      <c r="TTL199" s="4"/>
      <c r="TTM199" s="4"/>
      <c r="TTN199" s="4"/>
      <c r="TTO199" s="4"/>
      <c r="TTP199" s="4"/>
      <c r="TTQ199" s="4"/>
      <c r="TTR199" s="4"/>
      <c r="TTS199" s="4"/>
      <c r="TTT199" s="4"/>
      <c r="TTU199" s="4"/>
      <c r="TTV199" s="4"/>
      <c r="TTW199" s="4"/>
      <c r="TTX199" s="4"/>
      <c r="TTY199" s="4"/>
      <c r="TTZ199" s="4"/>
      <c r="TUA199" s="4"/>
      <c r="TUB199" s="4"/>
      <c r="TUC199" s="4"/>
      <c r="TUD199" s="4"/>
      <c r="TUE199" s="4"/>
      <c r="TUF199" s="4"/>
      <c r="TUG199" s="4"/>
      <c r="TUH199" s="4"/>
      <c r="TUI199" s="4"/>
      <c r="TUJ199" s="4"/>
      <c r="TUK199" s="4"/>
      <c r="TUL199" s="4"/>
      <c r="TUM199" s="4"/>
      <c r="TUN199" s="4"/>
      <c r="TUO199" s="4"/>
      <c r="TUP199" s="4"/>
      <c r="TUQ199" s="4"/>
      <c r="TUR199" s="4"/>
      <c r="TUS199" s="4"/>
      <c r="TUT199" s="4"/>
      <c r="TUU199" s="4"/>
      <c r="TUV199" s="4"/>
      <c r="TUW199" s="4"/>
      <c r="TUX199" s="4"/>
      <c r="TUY199" s="4"/>
      <c r="TUZ199" s="4"/>
      <c r="TVA199" s="4"/>
      <c r="TVB199" s="4"/>
      <c r="TVC199" s="4"/>
      <c r="TVD199" s="4"/>
      <c r="TVE199" s="4"/>
      <c r="TVF199" s="4"/>
      <c r="TVG199" s="4"/>
      <c r="TVH199" s="4"/>
      <c r="TVI199" s="4"/>
      <c r="TVJ199" s="4"/>
      <c r="TVK199" s="4"/>
      <c r="TVL199" s="4"/>
      <c r="TVM199" s="4"/>
      <c r="TVN199" s="4"/>
      <c r="TVO199" s="4"/>
      <c r="TVP199" s="4"/>
      <c r="TVQ199" s="4"/>
      <c r="TVR199" s="4"/>
      <c r="TVS199" s="4"/>
      <c r="TVT199" s="4"/>
      <c r="TVU199" s="4"/>
      <c r="TVV199" s="4"/>
      <c r="TVW199" s="4"/>
      <c r="TVX199" s="4"/>
      <c r="TVY199" s="4"/>
      <c r="TVZ199" s="4"/>
      <c r="TWA199" s="4"/>
      <c r="TWB199" s="4"/>
      <c r="TWC199" s="4"/>
      <c r="TWD199" s="4"/>
      <c r="TWE199" s="4"/>
      <c r="TWF199" s="4"/>
      <c r="TWG199" s="4"/>
      <c r="TWH199" s="4"/>
      <c r="TWI199" s="4"/>
      <c r="TWJ199" s="4"/>
      <c r="TWK199" s="4"/>
      <c r="TWL199" s="4"/>
      <c r="TWM199" s="4"/>
      <c r="TWN199" s="4"/>
      <c r="TWO199" s="4"/>
      <c r="TWP199" s="4"/>
      <c r="TWQ199" s="4"/>
      <c r="TWR199" s="4"/>
      <c r="TWS199" s="4"/>
      <c r="TWT199" s="4"/>
      <c r="TWU199" s="4"/>
      <c r="TWV199" s="4"/>
      <c r="TWW199" s="4"/>
      <c r="TWX199" s="4"/>
      <c r="TWY199" s="4"/>
      <c r="TWZ199" s="4"/>
      <c r="TXA199" s="4"/>
      <c r="TXB199" s="4"/>
      <c r="TXC199" s="4"/>
      <c r="TXD199" s="4"/>
      <c r="TXE199" s="4"/>
      <c r="TXF199" s="4"/>
      <c r="TXG199" s="4"/>
      <c r="TXH199" s="4"/>
      <c r="TXI199" s="4"/>
      <c r="TXJ199" s="4"/>
      <c r="TXK199" s="4"/>
      <c r="TXL199" s="4"/>
      <c r="TXM199" s="4"/>
      <c r="TXN199" s="4"/>
      <c r="TXO199" s="4"/>
      <c r="TXP199" s="4"/>
      <c r="TXQ199" s="4"/>
      <c r="TXR199" s="4"/>
      <c r="TXS199" s="4"/>
      <c r="TXT199" s="4"/>
      <c r="TXU199" s="4"/>
      <c r="TXV199" s="4"/>
      <c r="TXW199" s="4"/>
      <c r="TXX199" s="4"/>
      <c r="TXY199" s="4"/>
      <c r="TXZ199" s="4"/>
      <c r="TYA199" s="4"/>
      <c r="TYB199" s="4"/>
      <c r="TYC199" s="4"/>
      <c r="TYD199" s="4"/>
      <c r="TYE199" s="4"/>
      <c r="TYF199" s="4"/>
      <c r="TYG199" s="4"/>
      <c r="TYH199" s="4"/>
      <c r="TYI199" s="4"/>
      <c r="TYJ199" s="4"/>
      <c r="TYK199" s="4"/>
      <c r="TYL199" s="4"/>
      <c r="TYM199" s="4"/>
      <c r="TYN199" s="4"/>
      <c r="TYO199" s="4"/>
      <c r="TYP199" s="4"/>
      <c r="TYQ199" s="4"/>
      <c r="TYR199" s="4"/>
      <c r="TYS199" s="4"/>
      <c r="TYT199" s="4"/>
      <c r="TYU199" s="4"/>
      <c r="TYV199" s="4"/>
      <c r="TYW199" s="4"/>
      <c r="TYX199" s="4"/>
      <c r="TYY199" s="4"/>
      <c r="TYZ199" s="4"/>
      <c r="TZA199" s="4"/>
      <c r="TZB199" s="4"/>
      <c r="TZC199" s="4"/>
      <c r="TZD199" s="4"/>
      <c r="TZE199" s="4"/>
      <c r="TZF199" s="4"/>
      <c r="TZG199" s="4"/>
      <c r="TZH199" s="4"/>
      <c r="TZI199" s="4"/>
      <c r="TZJ199" s="4"/>
      <c r="TZK199" s="4"/>
      <c r="TZL199" s="4"/>
      <c r="TZM199" s="4"/>
      <c r="TZN199" s="4"/>
      <c r="TZO199" s="4"/>
      <c r="TZP199" s="4"/>
      <c r="TZQ199" s="4"/>
      <c r="TZR199" s="4"/>
      <c r="TZS199" s="4"/>
      <c r="TZT199" s="4"/>
      <c r="TZU199" s="4"/>
      <c r="TZV199" s="4"/>
      <c r="TZW199" s="4"/>
      <c r="TZX199" s="4"/>
      <c r="TZY199" s="4"/>
      <c r="TZZ199" s="4"/>
      <c r="UAA199" s="4"/>
      <c r="UAB199" s="4"/>
      <c r="UAC199" s="4"/>
      <c r="UAD199" s="4"/>
      <c r="UAE199" s="4"/>
      <c r="UAF199" s="4"/>
      <c r="UAG199" s="4"/>
      <c r="UAH199" s="4"/>
      <c r="UAI199" s="4"/>
      <c r="UAJ199" s="4"/>
      <c r="UAK199" s="4"/>
      <c r="UAL199" s="4"/>
      <c r="UAM199" s="4"/>
      <c r="UAN199" s="4"/>
      <c r="UAO199" s="4"/>
      <c r="UAP199" s="4"/>
      <c r="UAQ199" s="4"/>
      <c r="UAR199" s="4"/>
      <c r="UAS199" s="4"/>
      <c r="UAT199" s="4"/>
      <c r="UAU199" s="4"/>
      <c r="UAV199" s="4"/>
      <c r="UAW199" s="4"/>
      <c r="UAX199" s="4"/>
      <c r="UAY199" s="4"/>
      <c r="UAZ199" s="4"/>
      <c r="UBA199" s="4"/>
      <c r="UBB199" s="4"/>
      <c r="UBC199" s="4"/>
      <c r="UBD199" s="4"/>
      <c r="UBE199" s="4"/>
      <c r="UBF199" s="4"/>
      <c r="UBG199" s="4"/>
      <c r="UBH199" s="4"/>
      <c r="UBI199" s="4"/>
      <c r="UBJ199" s="4"/>
      <c r="UBK199" s="4"/>
      <c r="UBL199" s="4"/>
      <c r="UBM199" s="4"/>
      <c r="UBN199" s="4"/>
      <c r="UBO199" s="4"/>
      <c r="UBP199" s="4"/>
      <c r="UBQ199" s="4"/>
      <c r="UBR199" s="4"/>
      <c r="UBS199" s="4"/>
      <c r="UBT199" s="4"/>
      <c r="UBU199" s="4"/>
      <c r="UBV199" s="4"/>
      <c r="UBW199" s="4"/>
      <c r="UBX199" s="4"/>
      <c r="UBY199" s="4"/>
      <c r="UBZ199" s="4"/>
      <c r="UCA199" s="4"/>
      <c r="UCB199" s="4"/>
      <c r="UCC199" s="4"/>
      <c r="UCD199" s="4"/>
      <c r="UCE199" s="4"/>
      <c r="UCF199" s="4"/>
      <c r="UCG199" s="4"/>
      <c r="UCH199" s="4"/>
      <c r="UCI199" s="4"/>
      <c r="UCJ199" s="4"/>
      <c r="UCK199" s="4"/>
      <c r="UCL199" s="4"/>
      <c r="UCM199" s="4"/>
      <c r="UCN199" s="4"/>
      <c r="UCO199" s="4"/>
      <c r="UCP199" s="4"/>
      <c r="UCQ199" s="4"/>
      <c r="UCR199" s="4"/>
      <c r="UCS199" s="4"/>
      <c r="UCT199" s="4"/>
      <c r="UCU199" s="4"/>
      <c r="UCV199" s="4"/>
      <c r="UCW199" s="4"/>
      <c r="UCX199" s="4"/>
      <c r="UCY199" s="4"/>
      <c r="UCZ199" s="4"/>
      <c r="UDA199" s="4"/>
      <c r="UDB199" s="4"/>
      <c r="UDC199" s="4"/>
      <c r="UDD199" s="4"/>
      <c r="UDE199" s="4"/>
      <c r="UDF199" s="4"/>
      <c r="UDG199" s="4"/>
      <c r="UDH199" s="4"/>
      <c r="UDI199" s="4"/>
      <c r="UDJ199" s="4"/>
      <c r="UDK199" s="4"/>
      <c r="UDL199" s="4"/>
      <c r="UDM199" s="4"/>
      <c r="UDN199" s="4"/>
      <c r="UDO199" s="4"/>
      <c r="UDP199" s="4"/>
      <c r="UDQ199" s="4"/>
      <c r="UDR199" s="4"/>
      <c r="UDS199" s="4"/>
      <c r="UDT199" s="4"/>
      <c r="UDU199" s="4"/>
      <c r="UDV199" s="4"/>
      <c r="UDW199" s="4"/>
      <c r="UDX199" s="4"/>
      <c r="UDY199" s="4"/>
      <c r="UDZ199" s="4"/>
      <c r="UEA199" s="4"/>
      <c r="UEB199" s="4"/>
      <c r="UEC199" s="4"/>
      <c r="UED199" s="4"/>
      <c r="UEE199" s="4"/>
      <c r="UEF199" s="4"/>
      <c r="UEG199" s="4"/>
      <c r="UEH199" s="4"/>
      <c r="UEI199" s="4"/>
      <c r="UEJ199" s="4"/>
      <c r="UEK199" s="4"/>
      <c r="UEL199" s="4"/>
      <c r="UEM199" s="4"/>
      <c r="UEN199" s="4"/>
      <c r="UEO199" s="4"/>
      <c r="UEP199" s="4"/>
      <c r="UEQ199" s="4"/>
      <c r="UER199" s="4"/>
      <c r="UES199" s="4"/>
      <c r="UET199" s="4"/>
      <c r="UEU199" s="4"/>
      <c r="UEV199" s="4"/>
      <c r="UEW199" s="4"/>
      <c r="UEX199" s="4"/>
      <c r="UEY199" s="4"/>
      <c r="UEZ199" s="4"/>
      <c r="UFA199" s="4"/>
      <c r="UFB199" s="4"/>
      <c r="UFC199" s="4"/>
      <c r="UFD199" s="4"/>
      <c r="UFE199" s="4"/>
      <c r="UFF199" s="4"/>
      <c r="UFG199" s="4"/>
      <c r="UFH199" s="4"/>
      <c r="UFI199" s="4"/>
      <c r="UFJ199" s="4"/>
      <c r="UFK199" s="4"/>
      <c r="UFL199" s="4"/>
      <c r="UFM199" s="4"/>
      <c r="UFN199" s="4"/>
      <c r="UFO199" s="4"/>
      <c r="UFP199" s="4"/>
      <c r="UFQ199" s="4"/>
      <c r="UFR199" s="4"/>
      <c r="UFS199" s="4"/>
      <c r="UFT199" s="4"/>
      <c r="UFU199" s="4"/>
      <c r="UFV199" s="4"/>
      <c r="UFW199" s="4"/>
      <c r="UFX199" s="4"/>
      <c r="UFY199" s="4"/>
      <c r="UFZ199" s="4"/>
      <c r="UGA199" s="4"/>
      <c r="UGB199" s="4"/>
      <c r="UGC199" s="4"/>
      <c r="UGD199" s="4"/>
      <c r="UGE199" s="4"/>
      <c r="UGF199" s="4"/>
      <c r="UGG199" s="4"/>
      <c r="UGH199" s="4"/>
      <c r="UGI199" s="4"/>
      <c r="UGJ199" s="4"/>
      <c r="UGK199" s="4"/>
      <c r="UGL199" s="4"/>
      <c r="UGM199" s="4"/>
      <c r="UGN199" s="4"/>
      <c r="UGO199" s="4"/>
      <c r="UGP199" s="4"/>
      <c r="UGQ199" s="4"/>
      <c r="UGR199" s="4"/>
      <c r="UGS199" s="4"/>
      <c r="UGT199" s="4"/>
      <c r="UGU199" s="4"/>
      <c r="UGV199" s="4"/>
      <c r="UGW199" s="4"/>
      <c r="UGX199" s="4"/>
      <c r="UGY199" s="4"/>
      <c r="UGZ199" s="4"/>
      <c r="UHA199" s="4"/>
      <c r="UHB199" s="4"/>
      <c r="UHC199" s="4"/>
      <c r="UHD199" s="4"/>
      <c r="UHE199" s="4"/>
      <c r="UHF199" s="4"/>
      <c r="UHG199" s="4"/>
      <c r="UHH199" s="4"/>
      <c r="UHI199" s="4"/>
      <c r="UHJ199" s="4"/>
      <c r="UHK199" s="4"/>
      <c r="UHL199" s="4"/>
      <c r="UHM199" s="4"/>
      <c r="UHN199" s="4"/>
      <c r="UHO199" s="4"/>
      <c r="UHP199" s="4"/>
      <c r="UHQ199" s="4"/>
      <c r="UHR199" s="4"/>
      <c r="UHS199" s="4"/>
      <c r="UHT199" s="4"/>
      <c r="UHU199" s="4"/>
      <c r="UHV199" s="4"/>
      <c r="UHW199" s="4"/>
      <c r="UHX199" s="4"/>
      <c r="UHY199" s="4"/>
      <c r="UHZ199" s="4"/>
      <c r="UIA199" s="4"/>
      <c r="UIB199" s="4"/>
      <c r="UIC199" s="4"/>
      <c r="UID199" s="4"/>
      <c r="UIE199" s="4"/>
      <c r="UIF199" s="4"/>
      <c r="UIG199" s="4"/>
      <c r="UIH199" s="4"/>
      <c r="UII199" s="4"/>
      <c r="UIJ199" s="4"/>
      <c r="UIK199" s="4"/>
      <c r="UIL199" s="4"/>
      <c r="UIM199" s="4"/>
      <c r="UIN199" s="4"/>
      <c r="UIO199" s="4"/>
      <c r="UIP199" s="4"/>
      <c r="UIQ199" s="4"/>
      <c r="UIR199" s="4"/>
      <c r="UIS199" s="4"/>
      <c r="UIT199" s="4"/>
      <c r="UIU199" s="4"/>
      <c r="UIV199" s="4"/>
      <c r="UIW199" s="4"/>
      <c r="UIX199" s="4"/>
      <c r="UIY199" s="4"/>
      <c r="UIZ199" s="4"/>
      <c r="UJA199" s="4"/>
      <c r="UJB199" s="4"/>
      <c r="UJC199" s="4"/>
      <c r="UJD199" s="4"/>
      <c r="UJE199" s="4"/>
      <c r="UJF199" s="4"/>
      <c r="UJG199" s="4"/>
      <c r="UJH199" s="4"/>
      <c r="UJI199" s="4"/>
      <c r="UJJ199" s="4"/>
      <c r="UJK199" s="4"/>
      <c r="UJL199" s="4"/>
      <c r="UJM199" s="4"/>
      <c r="UJN199" s="4"/>
      <c r="UJO199" s="4"/>
      <c r="UJP199" s="4"/>
      <c r="UJQ199" s="4"/>
      <c r="UJR199" s="4"/>
      <c r="UJS199" s="4"/>
      <c r="UJT199" s="4"/>
      <c r="UJU199" s="4"/>
      <c r="UJV199" s="4"/>
      <c r="UJW199" s="4"/>
      <c r="UJX199" s="4"/>
      <c r="UJY199" s="4"/>
      <c r="UJZ199" s="4"/>
      <c r="UKA199" s="4"/>
      <c r="UKB199" s="4"/>
      <c r="UKC199" s="4"/>
      <c r="UKD199" s="4"/>
      <c r="UKE199" s="4"/>
      <c r="UKF199" s="4"/>
      <c r="UKG199" s="4"/>
      <c r="UKH199" s="4"/>
      <c r="UKI199" s="4"/>
      <c r="UKJ199" s="4"/>
      <c r="UKK199" s="4"/>
      <c r="UKL199" s="4"/>
      <c r="UKM199" s="4"/>
      <c r="UKN199" s="4"/>
      <c r="UKO199" s="4"/>
      <c r="UKP199" s="4"/>
      <c r="UKQ199" s="4"/>
      <c r="UKR199" s="4"/>
      <c r="UKS199" s="4"/>
      <c r="UKT199" s="4"/>
      <c r="UKU199" s="4"/>
      <c r="UKV199" s="4"/>
      <c r="UKW199" s="4"/>
      <c r="UKX199" s="4"/>
      <c r="UKY199" s="4"/>
      <c r="UKZ199" s="4"/>
      <c r="ULA199" s="4"/>
      <c r="ULB199" s="4"/>
      <c r="ULC199" s="4"/>
      <c r="ULD199" s="4"/>
      <c r="ULE199" s="4"/>
      <c r="ULF199" s="4"/>
      <c r="ULG199" s="4"/>
      <c r="ULH199" s="4"/>
      <c r="ULI199" s="4"/>
      <c r="ULJ199" s="4"/>
      <c r="ULK199" s="4"/>
      <c r="ULL199" s="4"/>
      <c r="ULM199" s="4"/>
      <c r="ULN199" s="4"/>
      <c r="ULO199" s="4"/>
      <c r="ULP199" s="4"/>
      <c r="ULQ199" s="4"/>
      <c r="ULR199" s="4"/>
      <c r="ULS199" s="4"/>
      <c r="ULT199" s="4"/>
      <c r="ULU199" s="4"/>
      <c r="ULV199" s="4"/>
      <c r="ULW199" s="4"/>
      <c r="ULX199" s="4"/>
      <c r="ULY199" s="4"/>
      <c r="ULZ199" s="4"/>
      <c r="UMA199" s="4"/>
      <c r="UMB199" s="4"/>
      <c r="UMC199" s="4"/>
      <c r="UMD199" s="4"/>
      <c r="UME199" s="4"/>
      <c r="UMF199" s="4"/>
      <c r="UMG199" s="4"/>
      <c r="UMH199" s="4"/>
      <c r="UMI199" s="4"/>
      <c r="UMJ199" s="4"/>
      <c r="UMK199" s="4"/>
      <c r="UML199" s="4"/>
      <c r="UMM199" s="4"/>
      <c r="UMN199" s="4"/>
      <c r="UMO199" s="4"/>
      <c r="UMP199" s="4"/>
      <c r="UMQ199" s="4"/>
      <c r="UMR199" s="4"/>
      <c r="UMS199" s="4"/>
      <c r="UMT199" s="4"/>
      <c r="UMU199" s="4"/>
      <c r="UMV199" s="4"/>
      <c r="UMW199" s="4"/>
      <c r="UMX199" s="4"/>
      <c r="UMY199" s="4"/>
      <c r="UMZ199" s="4"/>
      <c r="UNA199" s="4"/>
      <c r="UNB199" s="4"/>
      <c r="UNC199" s="4"/>
      <c r="UND199" s="4"/>
      <c r="UNE199" s="4"/>
      <c r="UNF199" s="4"/>
      <c r="UNG199" s="4"/>
      <c r="UNH199" s="4"/>
      <c r="UNI199" s="4"/>
      <c r="UNJ199" s="4"/>
      <c r="UNK199" s="4"/>
      <c r="UNL199" s="4"/>
      <c r="UNM199" s="4"/>
      <c r="UNN199" s="4"/>
      <c r="UNO199" s="4"/>
      <c r="UNP199" s="4"/>
      <c r="UNQ199" s="4"/>
      <c r="UNR199" s="4"/>
      <c r="UNS199" s="4"/>
      <c r="UNT199" s="4"/>
      <c r="UNU199" s="4"/>
      <c r="UNV199" s="4"/>
      <c r="UNW199" s="4"/>
      <c r="UNX199" s="4"/>
      <c r="UNY199" s="4"/>
      <c r="UNZ199" s="4"/>
      <c r="UOA199" s="4"/>
      <c r="UOB199" s="4"/>
      <c r="UOC199" s="4"/>
      <c r="UOD199" s="4"/>
      <c r="UOE199" s="4"/>
      <c r="UOF199" s="4"/>
      <c r="UOG199" s="4"/>
      <c r="UOH199" s="4"/>
      <c r="UOI199" s="4"/>
      <c r="UOJ199" s="4"/>
      <c r="UOK199" s="4"/>
      <c r="UOL199" s="4"/>
      <c r="UOM199" s="4"/>
      <c r="UON199" s="4"/>
      <c r="UOO199" s="4"/>
      <c r="UOP199" s="4"/>
      <c r="UOQ199" s="4"/>
      <c r="UOR199" s="4"/>
      <c r="UOS199" s="4"/>
      <c r="UOT199" s="4"/>
      <c r="UOU199" s="4"/>
      <c r="UOV199" s="4"/>
      <c r="UOW199" s="4"/>
      <c r="UOX199" s="4"/>
      <c r="UOY199" s="4"/>
      <c r="UOZ199" s="4"/>
      <c r="UPA199" s="4"/>
      <c r="UPB199" s="4"/>
      <c r="UPC199" s="4"/>
      <c r="UPD199" s="4"/>
      <c r="UPE199" s="4"/>
      <c r="UPF199" s="4"/>
      <c r="UPG199" s="4"/>
      <c r="UPH199" s="4"/>
      <c r="UPI199" s="4"/>
      <c r="UPJ199" s="4"/>
      <c r="UPK199" s="4"/>
      <c r="UPL199" s="4"/>
      <c r="UPM199" s="4"/>
      <c r="UPN199" s="4"/>
      <c r="UPO199" s="4"/>
      <c r="UPP199" s="4"/>
      <c r="UPQ199" s="4"/>
      <c r="UPR199" s="4"/>
      <c r="UPS199" s="4"/>
      <c r="UPT199" s="4"/>
      <c r="UPU199" s="4"/>
      <c r="UPV199" s="4"/>
      <c r="UPW199" s="4"/>
      <c r="UPX199" s="4"/>
      <c r="UPY199" s="4"/>
      <c r="UPZ199" s="4"/>
      <c r="UQA199" s="4"/>
      <c r="UQB199" s="4"/>
      <c r="UQC199" s="4"/>
      <c r="UQD199" s="4"/>
      <c r="UQE199" s="4"/>
      <c r="UQF199" s="4"/>
      <c r="UQG199" s="4"/>
      <c r="UQH199" s="4"/>
      <c r="UQI199" s="4"/>
      <c r="UQJ199" s="4"/>
      <c r="UQK199" s="4"/>
      <c r="UQL199" s="4"/>
      <c r="UQM199" s="4"/>
      <c r="UQN199" s="4"/>
      <c r="UQO199" s="4"/>
      <c r="UQP199" s="4"/>
      <c r="UQQ199" s="4"/>
      <c r="UQR199" s="4"/>
      <c r="UQS199" s="4"/>
      <c r="UQT199" s="4"/>
      <c r="UQU199" s="4"/>
      <c r="UQV199" s="4"/>
      <c r="UQW199" s="4"/>
      <c r="UQX199" s="4"/>
      <c r="UQY199" s="4"/>
      <c r="UQZ199" s="4"/>
      <c r="URA199" s="4"/>
      <c r="URB199" s="4"/>
      <c r="URC199" s="4"/>
      <c r="URD199" s="4"/>
      <c r="URE199" s="4"/>
      <c r="URF199" s="4"/>
      <c r="URG199" s="4"/>
      <c r="URH199" s="4"/>
      <c r="URI199" s="4"/>
      <c r="URJ199" s="4"/>
      <c r="URK199" s="4"/>
      <c r="URL199" s="4"/>
      <c r="URM199" s="4"/>
      <c r="URN199" s="4"/>
      <c r="URO199" s="4"/>
      <c r="URP199" s="4"/>
      <c r="URQ199" s="4"/>
      <c r="URR199" s="4"/>
      <c r="URS199" s="4"/>
      <c r="URT199" s="4"/>
      <c r="URU199" s="4"/>
      <c r="URV199" s="4"/>
      <c r="URW199" s="4"/>
      <c r="URX199" s="4"/>
      <c r="URY199" s="4"/>
      <c r="URZ199" s="4"/>
      <c r="USA199" s="4"/>
      <c r="USB199" s="4"/>
      <c r="USC199" s="4"/>
      <c r="USD199" s="4"/>
      <c r="USE199" s="4"/>
      <c r="USF199" s="4"/>
      <c r="USG199" s="4"/>
      <c r="USH199" s="4"/>
      <c r="USI199" s="4"/>
      <c r="USJ199" s="4"/>
      <c r="USK199" s="4"/>
      <c r="USL199" s="4"/>
      <c r="USM199" s="4"/>
      <c r="USN199" s="4"/>
      <c r="USO199" s="4"/>
      <c r="USP199" s="4"/>
      <c r="USQ199" s="4"/>
      <c r="USR199" s="4"/>
      <c r="USS199" s="4"/>
      <c r="UST199" s="4"/>
      <c r="USU199" s="4"/>
      <c r="USV199" s="4"/>
      <c r="USW199" s="4"/>
      <c r="USX199" s="4"/>
      <c r="USY199" s="4"/>
      <c r="USZ199" s="4"/>
      <c r="UTA199" s="4"/>
      <c r="UTB199" s="4"/>
      <c r="UTC199" s="4"/>
      <c r="UTD199" s="4"/>
      <c r="UTE199" s="4"/>
      <c r="UTF199" s="4"/>
      <c r="UTG199" s="4"/>
      <c r="UTH199" s="4"/>
      <c r="UTI199" s="4"/>
      <c r="UTJ199" s="4"/>
      <c r="UTK199" s="4"/>
      <c r="UTL199" s="4"/>
      <c r="UTM199" s="4"/>
      <c r="UTN199" s="4"/>
      <c r="UTO199" s="4"/>
      <c r="UTP199" s="4"/>
      <c r="UTQ199" s="4"/>
      <c r="UTR199" s="4"/>
      <c r="UTS199" s="4"/>
      <c r="UTT199" s="4"/>
      <c r="UTU199" s="4"/>
      <c r="UTV199" s="4"/>
      <c r="UTW199" s="4"/>
      <c r="UTX199" s="4"/>
      <c r="UTY199" s="4"/>
      <c r="UTZ199" s="4"/>
      <c r="UUA199" s="4"/>
      <c r="UUB199" s="4"/>
      <c r="UUC199" s="4"/>
      <c r="UUD199" s="4"/>
      <c r="UUE199" s="4"/>
      <c r="UUF199" s="4"/>
      <c r="UUG199" s="4"/>
      <c r="UUH199" s="4"/>
      <c r="UUI199" s="4"/>
      <c r="UUJ199" s="4"/>
      <c r="UUK199" s="4"/>
      <c r="UUL199" s="4"/>
      <c r="UUM199" s="4"/>
      <c r="UUN199" s="4"/>
      <c r="UUO199" s="4"/>
      <c r="UUP199" s="4"/>
      <c r="UUQ199" s="4"/>
      <c r="UUR199" s="4"/>
      <c r="UUS199" s="4"/>
      <c r="UUT199" s="4"/>
      <c r="UUU199" s="4"/>
      <c r="UUV199" s="4"/>
      <c r="UUW199" s="4"/>
      <c r="UUX199" s="4"/>
      <c r="UUY199" s="4"/>
      <c r="UUZ199" s="4"/>
      <c r="UVA199" s="4"/>
      <c r="UVB199" s="4"/>
      <c r="UVC199" s="4"/>
      <c r="UVD199" s="4"/>
      <c r="UVE199" s="4"/>
      <c r="UVF199" s="4"/>
      <c r="UVG199" s="4"/>
      <c r="UVH199" s="4"/>
      <c r="UVI199" s="4"/>
      <c r="UVJ199" s="4"/>
      <c r="UVK199" s="4"/>
      <c r="UVL199" s="4"/>
      <c r="UVM199" s="4"/>
      <c r="UVN199" s="4"/>
      <c r="UVO199" s="4"/>
      <c r="UVP199" s="4"/>
      <c r="UVQ199" s="4"/>
      <c r="UVR199" s="4"/>
      <c r="UVS199" s="4"/>
      <c r="UVT199" s="4"/>
      <c r="UVU199" s="4"/>
      <c r="UVV199" s="4"/>
      <c r="UVW199" s="4"/>
      <c r="UVX199" s="4"/>
      <c r="UVY199" s="4"/>
      <c r="UVZ199" s="4"/>
      <c r="UWA199" s="4"/>
      <c r="UWB199" s="4"/>
      <c r="UWC199" s="4"/>
      <c r="UWD199" s="4"/>
      <c r="UWE199" s="4"/>
      <c r="UWF199" s="4"/>
      <c r="UWG199" s="4"/>
      <c r="UWH199" s="4"/>
      <c r="UWI199" s="4"/>
      <c r="UWJ199" s="4"/>
      <c r="UWK199" s="4"/>
      <c r="UWL199" s="4"/>
      <c r="UWM199" s="4"/>
      <c r="UWN199" s="4"/>
      <c r="UWO199" s="4"/>
      <c r="UWP199" s="4"/>
      <c r="UWQ199" s="4"/>
      <c r="UWR199" s="4"/>
      <c r="UWS199" s="4"/>
      <c r="UWT199" s="4"/>
      <c r="UWU199" s="4"/>
      <c r="UWV199" s="4"/>
      <c r="UWW199" s="4"/>
      <c r="UWX199" s="4"/>
      <c r="UWY199" s="4"/>
      <c r="UWZ199" s="4"/>
      <c r="UXA199" s="4"/>
      <c r="UXB199" s="4"/>
      <c r="UXC199" s="4"/>
      <c r="UXD199" s="4"/>
      <c r="UXE199" s="4"/>
      <c r="UXF199" s="4"/>
      <c r="UXG199" s="4"/>
      <c r="UXH199" s="4"/>
      <c r="UXI199" s="4"/>
      <c r="UXJ199" s="4"/>
      <c r="UXK199" s="4"/>
      <c r="UXL199" s="4"/>
      <c r="UXM199" s="4"/>
      <c r="UXN199" s="4"/>
      <c r="UXO199" s="4"/>
      <c r="UXP199" s="4"/>
      <c r="UXQ199" s="4"/>
      <c r="UXR199" s="4"/>
      <c r="UXS199" s="4"/>
      <c r="UXT199" s="4"/>
      <c r="UXU199" s="4"/>
      <c r="UXV199" s="4"/>
      <c r="UXW199" s="4"/>
      <c r="UXX199" s="4"/>
      <c r="UXY199" s="4"/>
      <c r="UXZ199" s="4"/>
      <c r="UYA199" s="4"/>
      <c r="UYB199" s="4"/>
      <c r="UYC199" s="4"/>
      <c r="UYD199" s="4"/>
      <c r="UYE199" s="4"/>
      <c r="UYF199" s="4"/>
      <c r="UYG199" s="4"/>
      <c r="UYH199" s="4"/>
      <c r="UYI199" s="4"/>
      <c r="UYJ199" s="4"/>
      <c r="UYK199" s="4"/>
      <c r="UYL199" s="4"/>
      <c r="UYM199" s="4"/>
      <c r="UYN199" s="4"/>
      <c r="UYO199" s="4"/>
      <c r="UYP199" s="4"/>
      <c r="UYQ199" s="4"/>
      <c r="UYR199" s="4"/>
      <c r="UYS199" s="4"/>
      <c r="UYT199" s="4"/>
      <c r="UYU199" s="4"/>
      <c r="UYV199" s="4"/>
      <c r="UYW199" s="4"/>
      <c r="UYX199" s="4"/>
      <c r="UYY199" s="4"/>
      <c r="UYZ199" s="4"/>
      <c r="UZA199" s="4"/>
      <c r="UZB199" s="4"/>
      <c r="UZC199" s="4"/>
      <c r="UZD199" s="4"/>
      <c r="UZE199" s="4"/>
      <c r="UZF199" s="4"/>
      <c r="UZG199" s="4"/>
      <c r="UZH199" s="4"/>
      <c r="UZI199" s="4"/>
      <c r="UZJ199" s="4"/>
      <c r="UZK199" s="4"/>
      <c r="UZL199" s="4"/>
      <c r="UZM199" s="4"/>
      <c r="UZN199" s="4"/>
      <c r="UZO199" s="4"/>
      <c r="UZP199" s="4"/>
      <c r="UZQ199" s="4"/>
      <c r="UZR199" s="4"/>
      <c r="UZS199" s="4"/>
      <c r="UZT199" s="4"/>
      <c r="UZU199" s="4"/>
      <c r="UZV199" s="4"/>
      <c r="UZW199" s="4"/>
      <c r="UZX199" s="4"/>
      <c r="UZY199" s="4"/>
      <c r="UZZ199" s="4"/>
      <c r="VAA199" s="4"/>
      <c r="VAB199" s="4"/>
      <c r="VAC199" s="4"/>
      <c r="VAD199" s="4"/>
      <c r="VAE199" s="4"/>
      <c r="VAF199" s="4"/>
      <c r="VAG199" s="4"/>
      <c r="VAH199" s="4"/>
      <c r="VAI199" s="4"/>
      <c r="VAJ199" s="4"/>
      <c r="VAK199" s="4"/>
      <c r="VAL199" s="4"/>
      <c r="VAM199" s="4"/>
      <c r="VAN199" s="4"/>
      <c r="VAO199" s="4"/>
      <c r="VAP199" s="4"/>
      <c r="VAQ199" s="4"/>
      <c r="VAR199" s="4"/>
      <c r="VAS199" s="4"/>
      <c r="VAT199" s="4"/>
      <c r="VAU199" s="4"/>
      <c r="VAV199" s="4"/>
      <c r="VAW199" s="4"/>
      <c r="VAX199" s="4"/>
      <c r="VAY199" s="4"/>
      <c r="VAZ199" s="4"/>
      <c r="VBA199" s="4"/>
      <c r="VBB199" s="4"/>
      <c r="VBC199" s="4"/>
      <c r="VBD199" s="4"/>
      <c r="VBE199" s="4"/>
      <c r="VBF199" s="4"/>
      <c r="VBG199" s="4"/>
      <c r="VBH199" s="4"/>
      <c r="VBI199" s="4"/>
      <c r="VBJ199" s="4"/>
      <c r="VBK199" s="4"/>
      <c r="VBL199" s="4"/>
      <c r="VBM199" s="4"/>
      <c r="VBN199" s="4"/>
      <c r="VBO199" s="4"/>
      <c r="VBP199" s="4"/>
      <c r="VBQ199" s="4"/>
      <c r="VBR199" s="4"/>
      <c r="VBS199" s="4"/>
      <c r="VBT199" s="4"/>
      <c r="VBU199" s="4"/>
      <c r="VBV199" s="4"/>
      <c r="VBW199" s="4"/>
      <c r="VBX199" s="4"/>
      <c r="VBY199" s="4"/>
      <c r="VBZ199" s="4"/>
      <c r="VCA199" s="4"/>
      <c r="VCB199" s="4"/>
      <c r="VCC199" s="4"/>
      <c r="VCD199" s="4"/>
      <c r="VCE199" s="4"/>
      <c r="VCF199" s="4"/>
      <c r="VCG199" s="4"/>
      <c r="VCH199" s="4"/>
      <c r="VCI199" s="4"/>
      <c r="VCJ199" s="4"/>
      <c r="VCK199" s="4"/>
      <c r="VCL199" s="4"/>
      <c r="VCM199" s="4"/>
      <c r="VCN199" s="4"/>
      <c r="VCO199" s="4"/>
      <c r="VCP199" s="4"/>
      <c r="VCQ199" s="4"/>
      <c r="VCR199" s="4"/>
      <c r="VCS199" s="4"/>
      <c r="VCT199" s="4"/>
      <c r="VCU199" s="4"/>
      <c r="VCV199" s="4"/>
      <c r="VCW199" s="4"/>
      <c r="VCX199" s="4"/>
      <c r="VCY199" s="4"/>
      <c r="VCZ199" s="4"/>
      <c r="VDA199" s="4"/>
      <c r="VDB199" s="4"/>
      <c r="VDC199" s="4"/>
      <c r="VDD199" s="4"/>
      <c r="VDE199" s="4"/>
      <c r="VDF199" s="4"/>
      <c r="VDG199" s="4"/>
      <c r="VDH199" s="4"/>
      <c r="VDI199" s="4"/>
      <c r="VDJ199" s="4"/>
      <c r="VDK199" s="4"/>
      <c r="VDL199" s="4"/>
      <c r="VDM199" s="4"/>
      <c r="VDN199" s="4"/>
      <c r="VDO199" s="4"/>
      <c r="VDP199" s="4"/>
      <c r="VDQ199" s="4"/>
      <c r="VDR199" s="4"/>
      <c r="VDS199" s="4"/>
      <c r="VDT199" s="4"/>
      <c r="VDU199" s="4"/>
      <c r="VDV199" s="4"/>
      <c r="VDW199" s="4"/>
      <c r="VDX199" s="4"/>
      <c r="VDY199" s="4"/>
      <c r="VDZ199" s="4"/>
      <c r="VEA199" s="4"/>
      <c r="VEB199" s="4"/>
      <c r="VEC199" s="4"/>
      <c r="VED199" s="4"/>
      <c r="VEE199" s="4"/>
      <c r="VEF199" s="4"/>
      <c r="VEG199" s="4"/>
      <c r="VEH199" s="4"/>
      <c r="VEI199" s="4"/>
      <c r="VEJ199" s="4"/>
      <c r="VEK199" s="4"/>
      <c r="VEL199" s="4"/>
      <c r="VEM199" s="4"/>
      <c r="VEN199" s="4"/>
      <c r="VEO199" s="4"/>
      <c r="VEP199" s="4"/>
      <c r="VEQ199" s="4"/>
      <c r="VER199" s="4"/>
      <c r="VES199" s="4"/>
      <c r="VET199" s="4"/>
      <c r="VEU199" s="4"/>
      <c r="VEV199" s="4"/>
      <c r="VEW199" s="4"/>
      <c r="VEX199" s="4"/>
      <c r="VEY199" s="4"/>
      <c r="VEZ199" s="4"/>
      <c r="VFA199" s="4"/>
      <c r="VFB199" s="4"/>
      <c r="VFC199" s="4"/>
      <c r="VFD199" s="4"/>
      <c r="VFE199" s="4"/>
      <c r="VFF199" s="4"/>
      <c r="VFG199" s="4"/>
      <c r="VFH199" s="4"/>
      <c r="VFI199" s="4"/>
      <c r="VFJ199" s="4"/>
      <c r="VFK199" s="4"/>
      <c r="VFL199" s="4"/>
      <c r="VFM199" s="4"/>
      <c r="VFN199" s="4"/>
      <c r="VFO199" s="4"/>
      <c r="VFP199" s="4"/>
      <c r="VFQ199" s="4"/>
      <c r="VFR199" s="4"/>
      <c r="VFS199" s="4"/>
      <c r="VFT199" s="4"/>
      <c r="VFU199" s="4"/>
      <c r="VFV199" s="4"/>
      <c r="VFW199" s="4"/>
      <c r="VFX199" s="4"/>
      <c r="VFY199" s="4"/>
      <c r="VFZ199" s="4"/>
      <c r="VGA199" s="4"/>
      <c r="VGB199" s="4"/>
      <c r="VGC199" s="4"/>
      <c r="VGD199" s="4"/>
      <c r="VGE199" s="4"/>
      <c r="VGF199" s="4"/>
      <c r="VGG199" s="4"/>
      <c r="VGH199" s="4"/>
      <c r="VGI199" s="4"/>
      <c r="VGJ199" s="4"/>
      <c r="VGK199" s="4"/>
      <c r="VGL199" s="4"/>
      <c r="VGM199" s="4"/>
      <c r="VGN199" s="4"/>
      <c r="VGO199" s="4"/>
      <c r="VGP199" s="4"/>
      <c r="VGQ199" s="4"/>
      <c r="VGR199" s="4"/>
      <c r="VGS199" s="4"/>
      <c r="VGT199" s="4"/>
      <c r="VGU199" s="4"/>
      <c r="VGV199" s="4"/>
      <c r="VGW199" s="4"/>
      <c r="VGX199" s="4"/>
      <c r="VGY199" s="4"/>
      <c r="VGZ199" s="4"/>
      <c r="VHA199" s="4"/>
      <c r="VHB199" s="4"/>
      <c r="VHC199" s="4"/>
      <c r="VHD199" s="4"/>
      <c r="VHE199" s="4"/>
      <c r="VHF199" s="4"/>
      <c r="VHG199" s="4"/>
      <c r="VHH199" s="4"/>
      <c r="VHI199" s="4"/>
      <c r="VHJ199" s="4"/>
      <c r="VHK199" s="4"/>
      <c r="VHL199" s="4"/>
      <c r="VHM199" s="4"/>
      <c r="VHN199" s="4"/>
      <c r="VHO199" s="4"/>
      <c r="VHP199" s="4"/>
      <c r="VHQ199" s="4"/>
      <c r="VHR199" s="4"/>
      <c r="VHS199" s="4"/>
      <c r="VHT199" s="4"/>
      <c r="VHU199" s="4"/>
      <c r="VHV199" s="4"/>
      <c r="VHW199" s="4"/>
      <c r="VHX199" s="4"/>
      <c r="VHY199" s="4"/>
      <c r="VHZ199" s="4"/>
      <c r="VIA199" s="4"/>
      <c r="VIB199" s="4"/>
      <c r="VIC199" s="4"/>
      <c r="VID199" s="4"/>
      <c r="VIE199" s="4"/>
      <c r="VIF199" s="4"/>
      <c r="VIG199" s="4"/>
      <c r="VIH199" s="4"/>
      <c r="VII199" s="4"/>
      <c r="VIJ199" s="4"/>
      <c r="VIK199" s="4"/>
      <c r="VIL199" s="4"/>
      <c r="VIM199" s="4"/>
      <c r="VIN199" s="4"/>
      <c r="VIO199" s="4"/>
      <c r="VIP199" s="4"/>
      <c r="VIQ199" s="4"/>
      <c r="VIR199" s="4"/>
      <c r="VIS199" s="4"/>
      <c r="VIT199" s="4"/>
      <c r="VIU199" s="4"/>
      <c r="VIV199" s="4"/>
      <c r="VIW199" s="4"/>
      <c r="VIX199" s="4"/>
      <c r="VIY199" s="4"/>
      <c r="VIZ199" s="4"/>
      <c r="VJA199" s="4"/>
      <c r="VJB199" s="4"/>
      <c r="VJC199" s="4"/>
      <c r="VJD199" s="4"/>
      <c r="VJE199" s="4"/>
      <c r="VJF199" s="4"/>
      <c r="VJG199" s="4"/>
      <c r="VJH199" s="4"/>
      <c r="VJI199" s="4"/>
      <c r="VJJ199" s="4"/>
      <c r="VJK199" s="4"/>
      <c r="VJL199" s="4"/>
      <c r="VJM199" s="4"/>
      <c r="VJN199" s="4"/>
      <c r="VJO199" s="4"/>
      <c r="VJP199" s="4"/>
      <c r="VJQ199" s="4"/>
      <c r="VJR199" s="4"/>
      <c r="VJS199" s="4"/>
      <c r="VJT199" s="4"/>
      <c r="VJU199" s="4"/>
      <c r="VJV199" s="4"/>
      <c r="VJW199" s="4"/>
      <c r="VJX199" s="4"/>
      <c r="VJY199" s="4"/>
      <c r="VJZ199" s="4"/>
      <c r="VKA199" s="4"/>
      <c r="VKB199" s="4"/>
      <c r="VKC199" s="4"/>
      <c r="VKD199" s="4"/>
      <c r="VKE199" s="4"/>
      <c r="VKF199" s="4"/>
      <c r="VKG199" s="4"/>
      <c r="VKH199" s="4"/>
      <c r="VKI199" s="4"/>
      <c r="VKJ199" s="4"/>
      <c r="VKK199" s="4"/>
      <c r="VKL199" s="4"/>
      <c r="VKM199" s="4"/>
      <c r="VKN199" s="4"/>
      <c r="VKO199" s="4"/>
      <c r="VKP199" s="4"/>
      <c r="VKQ199" s="4"/>
      <c r="VKR199" s="4"/>
      <c r="VKS199" s="4"/>
      <c r="VKT199" s="4"/>
      <c r="VKU199" s="4"/>
      <c r="VKV199" s="4"/>
      <c r="VKW199" s="4"/>
      <c r="VKX199" s="4"/>
      <c r="VKY199" s="4"/>
      <c r="VKZ199" s="4"/>
      <c r="VLA199" s="4"/>
      <c r="VLB199" s="4"/>
      <c r="VLC199" s="4"/>
      <c r="VLD199" s="4"/>
      <c r="VLE199" s="4"/>
      <c r="VLF199" s="4"/>
      <c r="VLG199" s="4"/>
      <c r="VLH199" s="4"/>
      <c r="VLI199" s="4"/>
      <c r="VLJ199" s="4"/>
      <c r="VLK199" s="4"/>
      <c r="VLL199" s="4"/>
      <c r="VLM199" s="4"/>
      <c r="VLN199" s="4"/>
      <c r="VLO199" s="4"/>
      <c r="VLP199" s="4"/>
      <c r="VLQ199" s="4"/>
      <c r="VLR199" s="4"/>
      <c r="VLS199" s="4"/>
      <c r="VLT199" s="4"/>
      <c r="VLU199" s="4"/>
      <c r="VLV199" s="4"/>
      <c r="VLW199" s="4"/>
      <c r="VLX199" s="4"/>
      <c r="VLY199" s="4"/>
      <c r="VLZ199" s="4"/>
      <c r="VMA199" s="4"/>
      <c r="VMB199" s="4"/>
      <c r="VMC199" s="4"/>
      <c r="VMD199" s="4"/>
      <c r="VME199" s="4"/>
      <c r="VMF199" s="4"/>
      <c r="VMG199" s="4"/>
      <c r="VMH199" s="4"/>
      <c r="VMI199" s="4"/>
      <c r="VMJ199" s="4"/>
      <c r="VMK199" s="4"/>
      <c r="VML199" s="4"/>
      <c r="VMM199" s="4"/>
      <c r="VMN199" s="4"/>
      <c r="VMO199" s="4"/>
      <c r="VMP199" s="4"/>
      <c r="VMQ199" s="4"/>
      <c r="VMR199" s="4"/>
      <c r="VMS199" s="4"/>
      <c r="VMT199" s="4"/>
      <c r="VMU199" s="4"/>
      <c r="VMV199" s="4"/>
      <c r="VMW199" s="4"/>
      <c r="VMX199" s="4"/>
      <c r="VMY199" s="4"/>
      <c r="VMZ199" s="4"/>
      <c r="VNA199" s="4"/>
      <c r="VNB199" s="4"/>
      <c r="VNC199" s="4"/>
      <c r="VND199" s="4"/>
      <c r="VNE199" s="4"/>
      <c r="VNF199" s="4"/>
      <c r="VNG199" s="4"/>
      <c r="VNH199" s="4"/>
      <c r="VNI199" s="4"/>
      <c r="VNJ199" s="4"/>
      <c r="VNK199" s="4"/>
      <c r="VNL199" s="4"/>
      <c r="VNM199" s="4"/>
      <c r="VNN199" s="4"/>
      <c r="VNO199" s="4"/>
      <c r="VNP199" s="4"/>
      <c r="VNQ199" s="4"/>
      <c r="VNR199" s="4"/>
      <c r="VNS199" s="4"/>
      <c r="VNT199" s="4"/>
      <c r="VNU199" s="4"/>
      <c r="VNV199" s="4"/>
      <c r="VNW199" s="4"/>
      <c r="VNX199" s="4"/>
      <c r="VNY199" s="4"/>
      <c r="VNZ199" s="4"/>
      <c r="VOA199" s="4"/>
      <c r="VOB199" s="4"/>
      <c r="VOC199" s="4"/>
      <c r="VOD199" s="4"/>
      <c r="VOE199" s="4"/>
      <c r="VOF199" s="4"/>
      <c r="VOG199" s="4"/>
      <c r="VOH199" s="4"/>
      <c r="VOI199" s="4"/>
      <c r="VOJ199" s="4"/>
      <c r="VOK199" s="4"/>
      <c r="VOL199" s="4"/>
      <c r="VOM199" s="4"/>
      <c r="VON199" s="4"/>
      <c r="VOO199" s="4"/>
      <c r="VOP199" s="4"/>
      <c r="VOQ199" s="4"/>
      <c r="VOR199" s="4"/>
      <c r="VOS199" s="4"/>
      <c r="VOT199" s="4"/>
      <c r="VOU199" s="4"/>
      <c r="VOV199" s="4"/>
      <c r="VOW199" s="4"/>
      <c r="VOX199" s="4"/>
      <c r="VOY199" s="4"/>
      <c r="VOZ199" s="4"/>
      <c r="VPA199" s="4"/>
      <c r="VPB199" s="4"/>
      <c r="VPC199" s="4"/>
      <c r="VPD199" s="4"/>
      <c r="VPE199" s="4"/>
      <c r="VPF199" s="4"/>
      <c r="VPG199" s="4"/>
      <c r="VPH199" s="4"/>
      <c r="VPI199" s="4"/>
      <c r="VPJ199" s="4"/>
      <c r="VPK199" s="4"/>
      <c r="VPL199" s="4"/>
      <c r="VPM199" s="4"/>
      <c r="VPN199" s="4"/>
      <c r="VPO199" s="4"/>
      <c r="VPP199" s="4"/>
      <c r="VPQ199" s="4"/>
      <c r="VPR199" s="4"/>
      <c r="VPS199" s="4"/>
      <c r="VPT199" s="4"/>
      <c r="VPU199" s="4"/>
      <c r="VPV199" s="4"/>
      <c r="VPW199" s="4"/>
      <c r="VPX199" s="4"/>
      <c r="VPY199" s="4"/>
      <c r="VPZ199" s="4"/>
      <c r="VQA199" s="4"/>
      <c r="VQB199" s="4"/>
      <c r="VQC199" s="4"/>
      <c r="VQD199" s="4"/>
      <c r="VQE199" s="4"/>
      <c r="VQF199" s="4"/>
      <c r="VQG199" s="4"/>
      <c r="VQH199" s="4"/>
      <c r="VQI199" s="4"/>
      <c r="VQJ199" s="4"/>
      <c r="VQK199" s="4"/>
      <c r="VQL199" s="4"/>
      <c r="VQM199" s="4"/>
      <c r="VQN199" s="4"/>
      <c r="VQO199" s="4"/>
      <c r="VQP199" s="4"/>
      <c r="VQQ199" s="4"/>
      <c r="VQR199" s="4"/>
      <c r="VQS199" s="4"/>
      <c r="VQT199" s="4"/>
      <c r="VQU199" s="4"/>
      <c r="VQV199" s="4"/>
      <c r="VQW199" s="4"/>
      <c r="VQX199" s="4"/>
      <c r="VQY199" s="4"/>
      <c r="VQZ199" s="4"/>
      <c r="VRA199" s="4"/>
      <c r="VRB199" s="4"/>
      <c r="VRC199" s="4"/>
      <c r="VRD199" s="4"/>
      <c r="VRE199" s="4"/>
      <c r="VRF199" s="4"/>
      <c r="VRG199" s="4"/>
      <c r="VRH199" s="4"/>
      <c r="VRI199" s="4"/>
      <c r="VRJ199" s="4"/>
      <c r="VRK199" s="4"/>
      <c r="VRL199" s="4"/>
      <c r="VRM199" s="4"/>
      <c r="VRN199" s="4"/>
      <c r="VRO199" s="4"/>
      <c r="VRP199" s="4"/>
      <c r="VRQ199" s="4"/>
      <c r="VRR199" s="4"/>
      <c r="VRS199" s="4"/>
      <c r="VRT199" s="4"/>
      <c r="VRU199" s="4"/>
      <c r="VRV199" s="4"/>
      <c r="VRW199" s="4"/>
      <c r="VRX199" s="4"/>
      <c r="VRY199" s="4"/>
      <c r="VRZ199" s="4"/>
      <c r="VSA199" s="4"/>
      <c r="VSB199" s="4"/>
      <c r="VSC199" s="4"/>
      <c r="VSD199" s="4"/>
      <c r="VSE199" s="4"/>
      <c r="VSF199" s="4"/>
      <c r="VSG199" s="4"/>
      <c r="VSH199" s="4"/>
      <c r="VSI199" s="4"/>
      <c r="VSJ199" s="4"/>
      <c r="VSK199" s="4"/>
      <c r="VSL199" s="4"/>
      <c r="VSM199" s="4"/>
      <c r="VSN199" s="4"/>
      <c r="VSO199" s="4"/>
      <c r="VSP199" s="4"/>
      <c r="VSQ199" s="4"/>
      <c r="VSR199" s="4"/>
      <c r="VSS199" s="4"/>
      <c r="VST199" s="4"/>
      <c r="VSU199" s="4"/>
      <c r="VSV199" s="4"/>
      <c r="VSW199" s="4"/>
      <c r="VSX199" s="4"/>
      <c r="VSY199" s="4"/>
      <c r="VSZ199" s="4"/>
      <c r="VTA199" s="4"/>
      <c r="VTB199" s="4"/>
      <c r="VTC199" s="4"/>
      <c r="VTD199" s="4"/>
      <c r="VTE199" s="4"/>
      <c r="VTF199" s="4"/>
      <c r="VTG199" s="4"/>
      <c r="VTH199" s="4"/>
      <c r="VTI199" s="4"/>
      <c r="VTJ199" s="4"/>
      <c r="VTK199" s="4"/>
      <c r="VTL199" s="4"/>
      <c r="VTM199" s="4"/>
      <c r="VTN199" s="4"/>
      <c r="VTO199" s="4"/>
      <c r="VTP199" s="4"/>
      <c r="VTQ199" s="4"/>
      <c r="VTR199" s="4"/>
      <c r="VTS199" s="4"/>
      <c r="VTT199" s="4"/>
      <c r="VTU199" s="4"/>
      <c r="VTV199" s="4"/>
      <c r="VTW199" s="4"/>
      <c r="VTX199" s="4"/>
      <c r="VTY199" s="4"/>
      <c r="VTZ199" s="4"/>
      <c r="VUA199" s="4"/>
      <c r="VUB199" s="4"/>
      <c r="VUC199" s="4"/>
      <c r="VUD199" s="4"/>
      <c r="VUE199" s="4"/>
      <c r="VUF199" s="4"/>
      <c r="VUG199" s="4"/>
      <c r="VUH199" s="4"/>
      <c r="VUI199" s="4"/>
      <c r="VUJ199" s="4"/>
      <c r="VUK199" s="4"/>
      <c r="VUL199" s="4"/>
      <c r="VUM199" s="4"/>
      <c r="VUN199" s="4"/>
      <c r="VUO199" s="4"/>
      <c r="VUP199" s="4"/>
      <c r="VUQ199" s="4"/>
      <c r="VUR199" s="4"/>
      <c r="VUS199" s="4"/>
      <c r="VUT199" s="4"/>
      <c r="VUU199" s="4"/>
      <c r="VUV199" s="4"/>
      <c r="VUW199" s="4"/>
      <c r="VUX199" s="4"/>
      <c r="VUY199" s="4"/>
      <c r="VUZ199" s="4"/>
      <c r="VVA199" s="4"/>
      <c r="VVB199" s="4"/>
      <c r="VVC199" s="4"/>
      <c r="VVD199" s="4"/>
      <c r="VVE199" s="4"/>
      <c r="VVF199" s="4"/>
      <c r="VVG199" s="4"/>
      <c r="VVH199" s="4"/>
      <c r="VVI199" s="4"/>
      <c r="VVJ199" s="4"/>
      <c r="VVK199" s="4"/>
      <c r="VVL199" s="4"/>
      <c r="VVM199" s="4"/>
      <c r="VVN199" s="4"/>
      <c r="VVO199" s="4"/>
      <c r="VVP199" s="4"/>
      <c r="VVQ199" s="4"/>
      <c r="VVR199" s="4"/>
      <c r="VVS199" s="4"/>
      <c r="VVT199" s="4"/>
      <c r="VVU199" s="4"/>
      <c r="VVV199" s="4"/>
      <c r="VVW199" s="4"/>
      <c r="VVX199" s="4"/>
      <c r="VVY199" s="4"/>
      <c r="VVZ199" s="4"/>
      <c r="VWA199" s="4"/>
      <c r="VWB199" s="4"/>
      <c r="VWC199" s="4"/>
      <c r="VWD199" s="4"/>
      <c r="VWE199" s="4"/>
      <c r="VWF199" s="4"/>
      <c r="VWG199" s="4"/>
      <c r="VWH199" s="4"/>
      <c r="VWI199" s="4"/>
      <c r="VWJ199" s="4"/>
      <c r="VWK199" s="4"/>
      <c r="VWL199" s="4"/>
      <c r="VWM199" s="4"/>
      <c r="VWN199" s="4"/>
      <c r="VWO199" s="4"/>
      <c r="VWP199" s="4"/>
      <c r="VWQ199" s="4"/>
      <c r="VWR199" s="4"/>
      <c r="VWS199" s="4"/>
      <c r="VWT199" s="4"/>
      <c r="VWU199" s="4"/>
      <c r="VWV199" s="4"/>
      <c r="VWW199" s="4"/>
      <c r="VWX199" s="4"/>
      <c r="VWY199" s="4"/>
      <c r="VWZ199" s="4"/>
      <c r="VXA199" s="4"/>
      <c r="VXB199" s="4"/>
      <c r="VXC199" s="4"/>
      <c r="VXD199" s="4"/>
      <c r="VXE199" s="4"/>
      <c r="VXF199" s="4"/>
      <c r="VXG199" s="4"/>
      <c r="VXH199" s="4"/>
      <c r="VXI199" s="4"/>
      <c r="VXJ199" s="4"/>
      <c r="VXK199" s="4"/>
      <c r="VXL199" s="4"/>
      <c r="VXM199" s="4"/>
      <c r="VXN199" s="4"/>
      <c r="VXO199" s="4"/>
      <c r="VXP199" s="4"/>
      <c r="VXQ199" s="4"/>
      <c r="VXR199" s="4"/>
      <c r="VXS199" s="4"/>
      <c r="VXT199" s="4"/>
      <c r="VXU199" s="4"/>
      <c r="VXV199" s="4"/>
      <c r="VXW199" s="4"/>
      <c r="VXX199" s="4"/>
      <c r="VXY199" s="4"/>
      <c r="VXZ199" s="4"/>
      <c r="VYA199" s="4"/>
      <c r="VYB199" s="4"/>
      <c r="VYC199" s="4"/>
      <c r="VYD199" s="4"/>
      <c r="VYE199" s="4"/>
      <c r="VYF199" s="4"/>
      <c r="VYG199" s="4"/>
      <c r="VYH199" s="4"/>
      <c r="VYI199" s="4"/>
      <c r="VYJ199" s="4"/>
      <c r="VYK199" s="4"/>
      <c r="VYL199" s="4"/>
      <c r="VYM199" s="4"/>
      <c r="VYN199" s="4"/>
      <c r="VYO199" s="4"/>
      <c r="VYP199" s="4"/>
      <c r="VYQ199" s="4"/>
      <c r="VYR199" s="4"/>
      <c r="VYS199" s="4"/>
      <c r="VYT199" s="4"/>
      <c r="VYU199" s="4"/>
      <c r="VYV199" s="4"/>
      <c r="VYW199" s="4"/>
      <c r="VYX199" s="4"/>
      <c r="VYY199" s="4"/>
      <c r="VYZ199" s="4"/>
      <c r="VZA199" s="4"/>
      <c r="VZB199" s="4"/>
      <c r="VZC199" s="4"/>
      <c r="VZD199" s="4"/>
      <c r="VZE199" s="4"/>
      <c r="VZF199" s="4"/>
      <c r="VZG199" s="4"/>
      <c r="VZH199" s="4"/>
      <c r="VZI199" s="4"/>
      <c r="VZJ199" s="4"/>
      <c r="VZK199" s="4"/>
      <c r="VZL199" s="4"/>
      <c r="VZM199" s="4"/>
      <c r="VZN199" s="4"/>
      <c r="VZO199" s="4"/>
      <c r="VZP199" s="4"/>
      <c r="VZQ199" s="4"/>
      <c r="VZR199" s="4"/>
      <c r="VZS199" s="4"/>
      <c r="VZT199" s="4"/>
      <c r="VZU199" s="4"/>
      <c r="VZV199" s="4"/>
      <c r="VZW199" s="4"/>
      <c r="VZX199" s="4"/>
      <c r="VZY199" s="4"/>
      <c r="VZZ199" s="4"/>
      <c r="WAA199" s="4"/>
      <c r="WAB199" s="4"/>
      <c r="WAC199" s="4"/>
      <c r="WAD199" s="4"/>
      <c r="WAE199" s="4"/>
      <c r="WAF199" s="4"/>
      <c r="WAG199" s="4"/>
      <c r="WAH199" s="4"/>
      <c r="WAI199" s="4"/>
      <c r="WAJ199" s="4"/>
      <c r="WAK199" s="4"/>
      <c r="WAL199" s="4"/>
      <c r="WAM199" s="4"/>
      <c r="WAN199" s="4"/>
      <c r="WAO199" s="4"/>
      <c r="WAP199" s="4"/>
      <c r="WAQ199" s="4"/>
      <c r="WAR199" s="4"/>
      <c r="WAS199" s="4"/>
      <c r="WAT199" s="4"/>
      <c r="WAU199" s="4"/>
      <c r="WAV199" s="4"/>
      <c r="WAW199" s="4"/>
      <c r="WAX199" s="4"/>
      <c r="WAY199" s="4"/>
      <c r="WAZ199" s="4"/>
      <c r="WBA199" s="4"/>
      <c r="WBB199" s="4"/>
      <c r="WBC199" s="4"/>
      <c r="WBD199" s="4"/>
      <c r="WBE199" s="4"/>
      <c r="WBF199" s="4"/>
      <c r="WBG199" s="4"/>
      <c r="WBH199" s="4"/>
      <c r="WBI199" s="4"/>
      <c r="WBJ199" s="4"/>
      <c r="WBK199" s="4"/>
      <c r="WBL199" s="4"/>
      <c r="WBM199" s="4"/>
      <c r="WBN199" s="4"/>
      <c r="WBO199" s="4"/>
      <c r="WBP199" s="4"/>
      <c r="WBQ199" s="4"/>
      <c r="WBR199" s="4"/>
      <c r="WBS199" s="4"/>
      <c r="WBT199" s="4"/>
      <c r="WBU199" s="4"/>
      <c r="WBV199" s="4"/>
      <c r="WBW199" s="4"/>
      <c r="WBX199" s="4"/>
      <c r="WBY199" s="4"/>
      <c r="WBZ199" s="4"/>
      <c r="WCA199" s="4"/>
      <c r="WCB199" s="4"/>
      <c r="WCC199" s="4"/>
      <c r="WCD199" s="4"/>
      <c r="WCE199" s="4"/>
      <c r="WCF199" s="4"/>
      <c r="WCG199" s="4"/>
      <c r="WCH199" s="4"/>
      <c r="WCI199" s="4"/>
      <c r="WCJ199" s="4"/>
      <c r="WCK199" s="4"/>
      <c r="WCL199" s="4"/>
      <c r="WCM199" s="4"/>
      <c r="WCN199" s="4"/>
      <c r="WCO199" s="4"/>
      <c r="WCP199" s="4"/>
      <c r="WCQ199" s="4"/>
      <c r="WCR199" s="4"/>
      <c r="WCS199" s="4"/>
      <c r="WCT199" s="4"/>
      <c r="WCU199" s="4"/>
      <c r="WCV199" s="4"/>
      <c r="WCW199" s="4"/>
      <c r="WCX199" s="4"/>
      <c r="WCY199" s="4"/>
      <c r="WCZ199" s="4"/>
      <c r="WDA199" s="4"/>
      <c r="WDB199" s="4"/>
      <c r="WDC199" s="4"/>
      <c r="WDD199" s="4"/>
      <c r="WDE199" s="4"/>
      <c r="WDF199" s="4"/>
      <c r="WDG199" s="4"/>
      <c r="WDH199" s="4"/>
      <c r="WDI199" s="4"/>
      <c r="WDJ199" s="4"/>
      <c r="WDK199" s="4"/>
      <c r="WDL199" s="4"/>
      <c r="WDM199" s="4"/>
      <c r="WDN199" s="4"/>
      <c r="WDO199" s="4"/>
      <c r="WDP199" s="4"/>
      <c r="WDQ199" s="4"/>
      <c r="WDR199" s="4"/>
      <c r="WDS199" s="4"/>
      <c r="WDT199" s="4"/>
      <c r="WDU199" s="4"/>
      <c r="WDV199" s="4"/>
      <c r="WDW199" s="4"/>
      <c r="WDX199" s="4"/>
      <c r="WDY199" s="4"/>
      <c r="WDZ199" s="4"/>
      <c r="WEA199" s="4"/>
      <c r="WEB199" s="4"/>
      <c r="WEC199" s="4"/>
      <c r="WED199" s="4"/>
      <c r="WEE199" s="4"/>
      <c r="WEF199" s="4"/>
      <c r="WEG199" s="4"/>
      <c r="WEH199" s="4"/>
      <c r="WEI199" s="4"/>
      <c r="WEJ199" s="4"/>
      <c r="WEK199" s="4"/>
      <c r="WEL199" s="4"/>
      <c r="WEM199" s="4"/>
      <c r="WEN199" s="4"/>
      <c r="WEO199" s="4"/>
      <c r="WEP199" s="4"/>
      <c r="WEQ199" s="4"/>
      <c r="WER199" s="4"/>
      <c r="WES199" s="4"/>
      <c r="WET199" s="4"/>
      <c r="WEU199" s="4"/>
      <c r="WEV199" s="4"/>
      <c r="WEW199" s="4"/>
      <c r="WEX199" s="4"/>
      <c r="WEY199" s="4"/>
      <c r="WEZ199" s="4"/>
      <c r="WFA199" s="4"/>
      <c r="WFB199" s="4"/>
      <c r="WFC199" s="4"/>
      <c r="WFD199" s="4"/>
      <c r="WFE199" s="4"/>
      <c r="WFF199" s="4"/>
      <c r="WFG199" s="4"/>
      <c r="WFH199" s="4"/>
      <c r="WFI199" s="4"/>
      <c r="WFJ199" s="4"/>
      <c r="WFK199" s="4"/>
      <c r="WFL199" s="4"/>
      <c r="WFM199" s="4"/>
      <c r="WFN199" s="4"/>
      <c r="WFO199" s="4"/>
      <c r="WFP199" s="4"/>
      <c r="WFQ199" s="4"/>
      <c r="WFR199" s="4"/>
      <c r="WFS199" s="4"/>
      <c r="WFT199" s="4"/>
      <c r="WFU199" s="4"/>
      <c r="WFV199" s="4"/>
      <c r="WFW199" s="4"/>
      <c r="WFX199" s="4"/>
      <c r="WFY199" s="4"/>
      <c r="WFZ199" s="4"/>
      <c r="WGA199" s="4"/>
      <c r="WGB199" s="4"/>
      <c r="WGC199" s="4"/>
      <c r="WGD199" s="4"/>
      <c r="WGE199" s="4"/>
      <c r="WGF199" s="4"/>
      <c r="WGG199" s="4"/>
      <c r="WGH199" s="4"/>
      <c r="WGI199" s="4"/>
      <c r="WGJ199" s="4"/>
      <c r="WGK199" s="4"/>
      <c r="WGL199" s="4"/>
      <c r="WGM199" s="4"/>
      <c r="WGN199" s="4"/>
      <c r="WGO199" s="4"/>
      <c r="WGP199" s="4"/>
      <c r="WGQ199" s="4"/>
      <c r="WGR199" s="4"/>
      <c r="WGS199" s="4"/>
      <c r="WGT199" s="4"/>
      <c r="WGU199" s="4"/>
      <c r="WGV199" s="4"/>
      <c r="WGW199" s="4"/>
      <c r="WGX199" s="4"/>
      <c r="WGY199" s="4"/>
      <c r="WGZ199" s="4"/>
      <c r="WHA199" s="4"/>
      <c r="WHB199" s="4"/>
      <c r="WHC199" s="4"/>
      <c r="WHD199" s="4"/>
      <c r="WHE199" s="4"/>
      <c r="WHF199" s="4"/>
      <c r="WHG199" s="4"/>
      <c r="WHH199" s="4"/>
      <c r="WHI199" s="4"/>
      <c r="WHJ199" s="4"/>
      <c r="WHK199" s="4"/>
      <c r="WHL199" s="4"/>
      <c r="WHM199" s="4"/>
      <c r="WHN199" s="4"/>
      <c r="WHO199" s="4"/>
      <c r="WHP199" s="4"/>
      <c r="WHQ199" s="4"/>
      <c r="WHR199" s="4"/>
      <c r="WHS199" s="4"/>
      <c r="WHT199" s="4"/>
      <c r="WHU199" s="4"/>
      <c r="WHV199" s="4"/>
      <c r="WHW199" s="4"/>
      <c r="WHX199" s="4"/>
      <c r="WHY199" s="4"/>
      <c r="WHZ199" s="4"/>
      <c r="WIA199" s="4"/>
      <c r="WIB199" s="4"/>
      <c r="WIC199" s="4"/>
      <c r="WID199" s="4"/>
      <c r="WIE199" s="4"/>
      <c r="WIF199" s="4"/>
      <c r="WIG199" s="4"/>
      <c r="WIH199" s="4"/>
      <c r="WII199" s="4"/>
      <c r="WIJ199" s="4"/>
      <c r="WIK199" s="4"/>
      <c r="WIL199" s="4"/>
      <c r="WIM199" s="4"/>
      <c r="WIN199" s="4"/>
      <c r="WIO199" s="4"/>
      <c r="WIP199" s="4"/>
      <c r="WIQ199" s="4"/>
      <c r="WIR199" s="4"/>
      <c r="WIS199" s="4"/>
      <c r="WIT199" s="4"/>
      <c r="WIU199" s="4"/>
      <c r="WIV199" s="4"/>
      <c r="WIW199" s="4"/>
      <c r="WIX199" s="4"/>
      <c r="WIY199" s="4"/>
      <c r="WIZ199" s="4"/>
      <c r="WJA199" s="4"/>
      <c r="WJB199" s="4"/>
      <c r="WJC199" s="4"/>
      <c r="WJD199" s="4"/>
      <c r="WJE199" s="4"/>
      <c r="WJF199" s="4"/>
      <c r="WJG199" s="4"/>
      <c r="WJH199" s="4"/>
      <c r="WJI199" s="4"/>
      <c r="WJJ199" s="4"/>
      <c r="WJK199" s="4"/>
      <c r="WJL199" s="4"/>
      <c r="WJM199" s="4"/>
      <c r="WJN199" s="4"/>
      <c r="WJO199" s="4"/>
      <c r="WJP199" s="4"/>
      <c r="WJQ199" s="4"/>
      <c r="WJR199" s="4"/>
      <c r="WJS199" s="4"/>
      <c r="WJT199" s="4"/>
      <c r="WJU199" s="4"/>
      <c r="WJV199" s="4"/>
      <c r="WJW199" s="4"/>
      <c r="WJX199" s="4"/>
      <c r="WJY199" s="4"/>
      <c r="WJZ199" s="4"/>
      <c r="WKA199" s="4"/>
      <c r="WKB199" s="4"/>
      <c r="WKC199" s="4"/>
      <c r="WKD199" s="4"/>
      <c r="WKE199" s="4"/>
      <c r="WKF199" s="4"/>
      <c r="WKG199" s="4"/>
      <c r="WKH199" s="4"/>
      <c r="WKI199" s="4"/>
      <c r="WKJ199" s="4"/>
      <c r="WKK199" s="4"/>
      <c r="WKL199" s="4"/>
      <c r="WKM199" s="4"/>
      <c r="WKN199" s="4"/>
      <c r="WKO199" s="4"/>
      <c r="WKP199" s="4"/>
      <c r="WKQ199" s="4"/>
      <c r="WKR199" s="4"/>
      <c r="WKS199" s="4"/>
      <c r="WKT199" s="4"/>
      <c r="WKU199" s="4"/>
      <c r="WKV199" s="4"/>
      <c r="WKW199" s="4"/>
      <c r="WKX199" s="4"/>
      <c r="WKY199" s="4"/>
      <c r="WKZ199" s="4"/>
      <c r="WLA199" s="4"/>
      <c r="WLB199" s="4"/>
      <c r="WLC199" s="4"/>
      <c r="WLD199" s="4"/>
      <c r="WLE199" s="4"/>
      <c r="WLF199" s="4"/>
      <c r="WLG199" s="4"/>
      <c r="WLH199" s="4"/>
      <c r="WLI199" s="4"/>
      <c r="WLJ199" s="4"/>
      <c r="WLK199" s="4"/>
      <c r="WLL199" s="4"/>
      <c r="WLM199" s="4"/>
      <c r="WLN199" s="4"/>
      <c r="WLO199" s="4"/>
      <c r="WLP199" s="4"/>
      <c r="WLQ199" s="4"/>
      <c r="WLR199" s="4"/>
      <c r="WLS199" s="4"/>
      <c r="WLT199" s="4"/>
      <c r="WLU199" s="4"/>
      <c r="WLV199" s="4"/>
      <c r="WLW199" s="4"/>
      <c r="WLX199" s="4"/>
      <c r="WLY199" s="4"/>
      <c r="WLZ199" s="4"/>
      <c r="WMA199" s="4"/>
      <c r="WMB199" s="4"/>
      <c r="WMC199" s="4"/>
      <c r="WMD199" s="4"/>
      <c r="WME199" s="4"/>
      <c r="WMF199" s="4"/>
      <c r="WMG199" s="4"/>
      <c r="WMH199" s="4"/>
      <c r="WMI199" s="4"/>
      <c r="WMJ199" s="4"/>
      <c r="WMK199" s="4"/>
      <c r="WML199" s="4"/>
      <c r="WMM199" s="4"/>
      <c r="WMN199" s="4"/>
      <c r="WMO199" s="4"/>
      <c r="WMP199" s="4"/>
      <c r="WMQ199" s="4"/>
      <c r="WMR199" s="4"/>
      <c r="WMS199" s="4"/>
      <c r="WMT199" s="4"/>
      <c r="WMU199" s="4"/>
      <c r="WMV199" s="4"/>
      <c r="WMW199" s="4"/>
      <c r="WMX199" s="4"/>
      <c r="WMY199" s="4"/>
      <c r="WMZ199" s="4"/>
      <c r="WNA199" s="4"/>
      <c r="WNB199" s="4"/>
      <c r="WNC199" s="4"/>
      <c r="WND199" s="4"/>
      <c r="WNE199" s="4"/>
      <c r="WNF199" s="4"/>
      <c r="WNG199" s="4"/>
      <c r="WNH199" s="4"/>
      <c r="WNI199" s="4"/>
      <c r="WNJ199" s="4"/>
      <c r="WNK199" s="4"/>
      <c r="WNL199" s="4"/>
      <c r="WNM199" s="4"/>
      <c r="WNN199" s="4"/>
      <c r="WNO199" s="4"/>
      <c r="WNP199" s="4"/>
      <c r="WNQ199" s="4"/>
      <c r="WNR199" s="4"/>
      <c r="WNS199" s="4"/>
      <c r="WNT199" s="4"/>
      <c r="WNU199" s="4"/>
      <c r="WNV199" s="4"/>
      <c r="WNW199" s="4"/>
      <c r="WNX199" s="4"/>
      <c r="WNY199" s="4"/>
      <c r="WNZ199" s="4"/>
      <c r="WOA199" s="4"/>
      <c r="WOB199" s="4"/>
      <c r="WOC199" s="4"/>
      <c r="WOD199" s="4"/>
      <c r="WOE199" s="4"/>
      <c r="WOF199" s="4"/>
      <c r="WOG199" s="4"/>
      <c r="WOH199" s="4"/>
      <c r="WOI199" s="4"/>
      <c r="WOJ199" s="4"/>
      <c r="WOK199" s="4"/>
      <c r="WOL199" s="4"/>
      <c r="WOM199" s="4"/>
      <c r="WON199" s="4"/>
      <c r="WOO199" s="4"/>
      <c r="WOP199" s="4"/>
      <c r="WOQ199" s="4"/>
      <c r="WOR199" s="4"/>
      <c r="WOS199" s="4"/>
      <c r="WOT199" s="4"/>
      <c r="WOU199" s="4"/>
      <c r="WOV199" s="4"/>
      <c r="WOW199" s="4"/>
      <c r="WOX199" s="4"/>
      <c r="WOY199" s="4"/>
      <c r="WOZ199" s="4"/>
      <c r="WPA199" s="4"/>
      <c r="WPB199" s="4"/>
      <c r="WPC199" s="4"/>
      <c r="WPD199" s="4"/>
      <c r="WPE199" s="4"/>
      <c r="WPF199" s="4"/>
      <c r="WPG199" s="4"/>
      <c r="WPH199" s="4"/>
      <c r="WPI199" s="4"/>
      <c r="WPJ199" s="4"/>
      <c r="WPK199" s="4"/>
      <c r="WPL199" s="4"/>
      <c r="WPM199" s="4"/>
      <c r="WPN199" s="4"/>
      <c r="WPO199" s="4"/>
      <c r="WPP199" s="4"/>
      <c r="WPQ199" s="4"/>
      <c r="WPR199" s="4"/>
      <c r="WPS199" s="4"/>
      <c r="WPT199" s="4"/>
      <c r="WPU199" s="4"/>
      <c r="WPV199" s="4"/>
      <c r="WPW199" s="4"/>
      <c r="WPX199" s="4"/>
      <c r="WPY199" s="4"/>
      <c r="WPZ199" s="4"/>
      <c r="WQA199" s="4"/>
      <c r="WQB199" s="4"/>
      <c r="WQC199" s="4"/>
      <c r="WQD199" s="4"/>
      <c r="WQE199" s="4"/>
      <c r="WQF199" s="4"/>
      <c r="WQG199" s="4"/>
      <c r="WQH199" s="4"/>
      <c r="WQI199" s="4"/>
      <c r="WQJ199" s="4"/>
      <c r="WQK199" s="4"/>
      <c r="WQL199" s="4"/>
      <c r="WQM199" s="4"/>
      <c r="WQN199" s="4"/>
      <c r="WQO199" s="4"/>
      <c r="WQP199" s="4"/>
      <c r="WQQ199" s="4"/>
      <c r="WQR199" s="4"/>
      <c r="WQS199" s="4"/>
      <c r="WQT199" s="4"/>
      <c r="WQU199" s="4"/>
      <c r="WQV199" s="4"/>
      <c r="WQW199" s="4"/>
      <c r="WQX199" s="4"/>
      <c r="WQY199" s="4"/>
      <c r="WQZ199" s="4"/>
      <c r="WRA199" s="4"/>
      <c r="WRB199" s="4"/>
      <c r="WRC199" s="4"/>
      <c r="WRD199" s="4"/>
      <c r="WRE199" s="4"/>
      <c r="WRF199" s="4"/>
      <c r="WRG199" s="4"/>
      <c r="WRH199" s="4"/>
      <c r="WRI199" s="4"/>
      <c r="WRJ199" s="4"/>
      <c r="WRK199" s="4"/>
      <c r="WRL199" s="4"/>
      <c r="WRM199" s="4"/>
      <c r="WRN199" s="4"/>
      <c r="WRO199" s="4"/>
      <c r="WRP199" s="4"/>
      <c r="WRQ199" s="4"/>
      <c r="WRR199" s="4"/>
      <c r="WRS199" s="4"/>
      <c r="WRT199" s="4"/>
      <c r="WRU199" s="4"/>
      <c r="WRV199" s="4"/>
      <c r="WRW199" s="4"/>
      <c r="WRX199" s="4"/>
      <c r="WRY199" s="4"/>
      <c r="WRZ199" s="4"/>
      <c r="WSA199" s="4"/>
      <c r="WSB199" s="4"/>
      <c r="WSC199" s="4"/>
      <c r="WSD199" s="4"/>
      <c r="WSE199" s="4"/>
      <c r="WSF199" s="4"/>
      <c r="WSG199" s="4"/>
      <c r="WSH199" s="4"/>
      <c r="WSI199" s="4"/>
      <c r="WSJ199" s="4"/>
      <c r="WSK199" s="4"/>
      <c r="WSL199" s="4"/>
      <c r="WSM199" s="4"/>
      <c r="WSN199" s="4"/>
      <c r="WSO199" s="4"/>
      <c r="WSP199" s="4"/>
      <c r="WSQ199" s="4"/>
      <c r="WSR199" s="4"/>
      <c r="WSS199" s="4"/>
      <c r="WST199" s="4"/>
      <c r="WSU199" s="4"/>
      <c r="WSV199" s="4"/>
      <c r="WSW199" s="4"/>
      <c r="WSX199" s="4"/>
      <c r="WSY199" s="4"/>
      <c r="WSZ199" s="4"/>
      <c r="WTA199" s="4"/>
      <c r="WTB199" s="4"/>
      <c r="WTC199" s="4"/>
      <c r="WTD199" s="4"/>
      <c r="WTE199" s="4"/>
      <c r="WTF199" s="4"/>
      <c r="WTG199" s="4"/>
      <c r="WTH199" s="4"/>
      <c r="WTI199" s="4"/>
      <c r="WTJ199" s="4"/>
      <c r="WTK199" s="4"/>
      <c r="WTL199" s="4"/>
      <c r="WTM199" s="4"/>
      <c r="WTN199" s="4"/>
      <c r="WTO199" s="4"/>
      <c r="WTP199" s="4"/>
      <c r="WTQ199" s="4"/>
      <c r="WTR199" s="4"/>
      <c r="WTS199" s="4"/>
      <c r="WTT199" s="4"/>
      <c r="WTU199" s="4"/>
      <c r="WTV199" s="4"/>
      <c r="WTW199" s="4"/>
      <c r="WTX199" s="4"/>
      <c r="WTY199" s="4"/>
      <c r="WTZ199" s="4"/>
      <c r="WUA199" s="4"/>
      <c r="WUB199" s="4"/>
      <c r="WUC199" s="4"/>
      <c r="WUD199" s="4"/>
      <c r="WUE199" s="4"/>
      <c r="WUF199" s="4"/>
      <c r="WUG199" s="4"/>
      <c r="WUH199" s="4"/>
      <c r="WUI199" s="4"/>
      <c r="WUJ199" s="4"/>
      <c r="WUK199" s="4"/>
      <c r="WUL199" s="4"/>
      <c r="WUM199" s="4"/>
      <c r="WUN199" s="4"/>
      <c r="WUO199" s="4"/>
      <c r="WUP199" s="4"/>
      <c r="WUQ199" s="4"/>
      <c r="WUR199" s="4"/>
      <c r="WUS199" s="4"/>
      <c r="WUT199" s="4"/>
      <c r="WUU199" s="4"/>
      <c r="WUV199" s="4"/>
      <c r="WUW199" s="4"/>
      <c r="WUX199" s="4"/>
      <c r="WUY199" s="4"/>
      <c r="WUZ199" s="4"/>
      <c r="WVA199" s="4"/>
      <c r="WVB199" s="4"/>
      <c r="WVC199" s="4"/>
      <c r="WVD199" s="4"/>
      <c r="WVE199" s="4"/>
      <c r="WVF199" s="4"/>
      <c r="WVG199" s="4"/>
      <c r="WVH199" s="4"/>
      <c r="WVI199" s="4"/>
      <c r="WVJ199" s="4"/>
      <c r="WVK199" s="4"/>
      <c r="WVL199" s="4"/>
      <c r="WVM199" s="4"/>
      <c r="WVN199" s="4"/>
      <c r="WVO199" s="4"/>
      <c r="WVP199" s="4"/>
      <c r="WVQ199" s="4"/>
      <c r="WVR199" s="4"/>
      <c r="WVS199" s="4"/>
      <c r="WVT199" s="4"/>
      <c r="WVU199" s="4"/>
      <c r="WVV199" s="4"/>
      <c r="WVW199" s="4"/>
      <c r="WVX199" s="4"/>
      <c r="WVY199" s="4"/>
      <c r="WVZ199" s="4"/>
      <c r="WWA199" s="4"/>
      <c r="WWB199" s="4"/>
      <c r="WWC199" s="4"/>
      <c r="WWD199" s="4"/>
      <c r="WWE199" s="4"/>
      <c r="WWF199" s="4"/>
      <c r="WWG199" s="4"/>
      <c r="WWH199" s="4"/>
      <c r="WWI199" s="4"/>
      <c r="WWJ199" s="4"/>
    </row>
    <row r="200" spans="1:16156" s="4" customFormat="1" ht="25.5" x14ac:dyDescent="0.25">
      <c r="A200" s="701" t="s">
        <v>488</v>
      </c>
      <c r="B200" s="591" t="s">
        <v>489</v>
      </c>
      <c r="C200" s="670" t="s">
        <v>203</v>
      </c>
      <c r="D200" s="662">
        <v>273</v>
      </c>
      <c r="E200" s="663">
        <v>273</v>
      </c>
      <c r="F200" s="663">
        <v>273</v>
      </c>
      <c r="G200" s="663">
        <v>224</v>
      </c>
      <c r="H200" s="664">
        <v>224</v>
      </c>
      <c r="I200" s="665">
        <f t="shared" si="60"/>
        <v>0.82051282051282048</v>
      </c>
      <c r="J200" s="666">
        <f t="shared" si="61"/>
        <v>0.82051282051282048</v>
      </c>
      <c r="K200" s="662">
        <v>154</v>
      </c>
      <c r="L200" s="663">
        <v>153</v>
      </c>
      <c r="M200" s="663">
        <v>153</v>
      </c>
      <c r="N200" s="663">
        <v>124</v>
      </c>
      <c r="O200" s="664">
        <v>124</v>
      </c>
      <c r="P200" s="665">
        <f>N200/L200</f>
        <v>0.81045751633986929</v>
      </c>
      <c r="Q200" s="666">
        <f>N200/M200</f>
        <v>0.81045751633986929</v>
      </c>
      <c r="R200" s="662">
        <v>115</v>
      </c>
      <c r="S200" s="663">
        <v>111</v>
      </c>
      <c r="T200" s="663">
        <v>111</v>
      </c>
      <c r="U200" s="663">
        <v>87</v>
      </c>
      <c r="V200" s="664">
        <v>87</v>
      </c>
      <c r="W200" s="665">
        <f t="shared" ref="W200:W238" si="86">U200/S200</f>
        <v>0.78378378378378377</v>
      </c>
      <c r="X200" s="666">
        <f t="shared" ref="X200:X238" si="87">U200/T200</f>
        <v>0.78378378378378377</v>
      </c>
      <c r="Y200" s="662">
        <v>81</v>
      </c>
      <c r="Z200" s="663">
        <v>79</v>
      </c>
      <c r="AA200" s="663">
        <v>79</v>
      </c>
      <c r="AB200" s="663">
        <v>71</v>
      </c>
      <c r="AC200" s="664">
        <v>71</v>
      </c>
      <c r="AD200" s="665">
        <f>AB200/Z200</f>
        <v>0.89873417721518989</v>
      </c>
      <c r="AE200" s="666">
        <f>AB200/AA200</f>
        <v>0.89873417721518989</v>
      </c>
      <c r="AF200" s="662">
        <v>56</v>
      </c>
      <c r="AG200" s="663">
        <v>56</v>
      </c>
      <c r="AH200" s="663">
        <v>56</v>
      </c>
      <c r="AI200" s="663">
        <v>47</v>
      </c>
      <c r="AJ200" s="664">
        <v>47</v>
      </c>
      <c r="AK200" s="665">
        <f>AI200/AG200</f>
        <v>0.8392857142857143</v>
      </c>
      <c r="AL200" s="666">
        <f>AI200/AH200</f>
        <v>0.8392857142857143</v>
      </c>
      <c r="AM200" s="662" t="s">
        <v>69</v>
      </c>
      <c r="AN200" s="663" t="s">
        <v>69</v>
      </c>
      <c r="AO200" s="663" t="s">
        <v>69</v>
      </c>
      <c r="AP200" s="663" t="s">
        <v>69</v>
      </c>
      <c r="AQ200" s="664" t="s">
        <v>69</v>
      </c>
      <c r="AR200" s="665" t="s">
        <v>69</v>
      </c>
      <c r="AS200" s="666" t="s">
        <v>69</v>
      </c>
    </row>
    <row r="201" spans="1:16156" s="4" customFormat="1" ht="25.5" x14ac:dyDescent="0.25">
      <c r="A201" s="701" t="s">
        <v>490</v>
      </c>
      <c r="B201" s="591" t="s">
        <v>491</v>
      </c>
      <c r="C201" s="670" t="s">
        <v>203</v>
      </c>
      <c r="D201" s="662">
        <v>1018</v>
      </c>
      <c r="E201" s="663">
        <v>1009</v>
      </c>
      <c r="F201" s="663">
        <v>1009</v>
      </c>
      <c r="G201" s="663">
        <v>1004</v>
      </c>
      <c r="H201" s="664">
        <v>1004</v>
      </c>
      <c r="I201" s="665">
        <f t="shared" si="60"/>
        <v>0.99504459861248762</v>
      </c>
      <c r="J201" s="666">
        <f t="shared" si="61"/>
        <v>0.99504459861248762</v>
      </c>
      <c r="K201" s="662">
        <v>686</v>
      </c>
      <c r="L201" s="663">
        <v>677</v>
      </c>
      <c r="M201" s="663">
        <v>677</v>
      </c>
      <c r="N201" s="663">
        <v>668</v>
      </c>
      <c r="O201" s="664">
        <v>668</v>
      </c>
      <c r="P201" s="665">
        <f>N201/L201</f>
        <v>0.98670605612998519</v>
      </c>
      <c r="Q201" s="666">
        <f>N201/M201</f>
        <v>0.98670605612998519</v>
      </c>
      <c r="R201" s="662">
        <v>719</v>
      </c>
      <c r="S201" s="663">
        <v>715</v>
      </c>
      <c r="T201" s="663">
        <v>715</v>
      </c>
      <c r="U201" s="663">
        <v>705</v>
      </c>
      <c r="V201" s="664">
        <v>705</v>
      </c>
      <c r="W201" s="665">
        <f t="shared" si="86"/>
        <v>0.98601398601398604</v>
      </c>
      <c r="X201" s="666">
        <f t="shared" si="87"/>
        <v>0.98601398601398604</v>
      </c>
      <c r="Y201" s="662">
        <v>1024</v>
      </c>
      <c r="Z201" s="663">
        <v>1009</v>
      </c>
      <c r="AA201" s="663">
        <v>1009</v>
      </c>
      <c r="AB201" s="663">
        <v>934</v>
      </c>
      <c r="AC201" s="664">
        <v>934</v>
      </c>
      <c r="AD201" s="665">
        <f>AB201/Z201</f>
        <v>0.92566897918731417</v>
      </c>
      <c r="AE201" s="666">
        <f>AB201/AA201</f>
        <v>0.92566897918731417</v>
      </c>
      <c r="AF201" s="662">
        <v>671</v>
      </c>
      <c r="AG201" s="663">
        <v>634</v>
      </c>
      <c r="AH201" s="663">
        <v>548</v>
      </c>
      <c r="AI201" s="663">
        <v>548</v>
      </c>
      <c r="AJ201" s="664">
        <v>449</v>
      </c>
      <c r="AK201" s="665">
        <f>AI201/AG201</f>
        <v>0.86435331230283907</v>
      </c>
      <c r="AL201" s="666">
        <f>AI201/AH201</f>
        <v>1</v>
      </c>
      <c r="AM201" s="662">
        <v>375</v>
      </c>
      <c r="AN201" s="663">
        <v>364</v>
      </c>
      <c r="AO201" s="663">
        <v>311</v>
      </c>
      <c r="AP201" s="663">
        <v>311</v>
      </c>
      <c r="AQ201" s="664">
        <v>239</v>
      </c>
      <c r="AR201" s="665">
        <f>AP201/AN201</f>
        <v>0.85439560439560436</v>
      </c>
      <c r="AS201" s="666">
        <f>AP201/AO201</f>
        <v>1</v>
      </c>
    </row>
    <row r="202" spans="1:16156" s="4" customFormat="1" ht="25.5" x14ac:dyDescent="0.25">
      <c r="A202" s="701" t="s">
        <v>492</v>
      </c>
      <c r="B202" s="591" t="s">
        <v>493</v>
      </c>
      <c r="C202" s="670" t="s">
        <v>203</v>
      </c>
      <c r="D202" s="662" t="s">
        <v>21</v>
      </c>
      <c r="E202" s="663" t="s">
        <v>21</v>
      </c>
      <c r="F202" s="663" t="s">
        <v>21</v>
      </c>
      <c r="G202" s="663" t="s">
        <v>21</v>
      </c>
      <c r="H202" s="664" t="s">
        <v>21</v>
      </c>
      <c r="I202" s="665" t="s">
        <v>69</v>
      </c>
      <c r="J202" s="666" t="s">
        <v>69</v>
      </c>
      <c r="K202" s="662" t="s">
        <v>21</v>
      </c>
      <c r="L202" s="663" t="s">
        <v>21</v>
      </c>
      <c r="M202" s="663" t="s">
        <v>21</v>
      </c>
      <c r="N202" s="663" t="s">
        <v>21</v>
      </c>
      <c r="O202" s="664" t="s">
        <v>21</v>
      </c>
      <c r="P202" s="665" t="s">
        <v>69</v>
      </c>
      <c r="Q202" s="666" t="s">
        <v>69</v>
      </c>
      <c r="R202" s="662" t="s">
        <v>69</v>
      </c>
      <c r="S202" s="663" t="s">
        <v>69</v>
      </c>
      <c r="T202" s="663" t="s">
        <v>69</v>
      </c>
      <c r="U202" s="663" t="s">
        <v>69</v>
      </c>
      <c r="V202" s="664" t="s">
        <v>69</v>
      </c>
      <c r="W202" s="665" t="s">
        <v>69</v>
      </c>
      <c r="X202" s="666" t="s">
        <v>69</v>
      </c>
      <c r="Y202" s="662" t="s">
        <v>69</v>
      </c>
      <c r="Z202" s="663" t="s">
        <v>69</v>
      </c>
      <c r="AA202" s="663" t="s">
        <v>69</v>
      </c>
      <c r="AB202" s="663" t="s">
        <v>69</v>
      </c>
      <c r="AC202" s="664" t="s">
        <v>69</v>
      </c>
      <c r="AD202" s="665" t="s">
        <v>69</v>
      </c>
      <c r="AE202" s="666" t="s">
        <v>69</v>
      </c>
      <c r="AF202" s="662" t="s">
        <v>69</v>
      </c>
      <c r="AG202" s="663" t="s">
        <v>69</v>
      </c>
      <c r="AH202" s="663" t="s">
        <v>69</v>
      </c>
      <c r="AI202" s="663" t="s">
        <v>69</v>
      </c>
      <c r="AJ202" s="664" t="s">
        <v>69</v>
      </c>
      <c r="AK202" s="665" t="s">
        <v>69</v>
      </c>
      <c r="AL202" s="666" t="s">
        <v>69</v>
      </c>
      <c r="AM202" s="662" t="s">
        <v>69</v>
      </c>
      <c r="AN202" s="663" t="s">
        <v>69</v>
      </c>
      <c r="AO202" s="663" t="s">
        <v>69</v>
      </c>
      <c r="AP202" s="663" t="s">
        <v>69</v>
      </c>
      <c r="AQ202" s="664" t="s">
        <v>69</v>
      </c>
      <c r="AR202" s="665" t="s">
        <v>69</v>
      </c>
      <c r="AS202" s="666" t="s">
        <v>69</v>
      </c>
    </row>
    <row r="203" spans="1:16156" s="4" customFormat="1" ht="25.5" x14ac:dyDescent="0.25">
      <c r="A203" s="701" t="s">
        <v>494</v>
      </c>
      <c r="B203" s="591" t="s">
        <v>495</v>
      </c>
      <c r="C203" s="670" t="s">
        <v>203</v>
      </c>
      <c r="D203" s="662">
        <v>59</v>
      </c>
      <c r="E203" s="663">
        <v>42</v>
      </c>
      <c r="F203" s="663">
        <v>39</v>
      </c>
      <c r="G203" s="663">
        <v>37</v>
      </c>
      <c r="H203" s="664">
        <v>34</v>
      </c>
      <c r="I203" s="665">
        <f t="shared" ref="I203:I238" si="88">G203/E203</f>
        <v>0.88095238095238093</v>
      </c>
      <c r="J203" s="666">
        <f t="shared" ref="J203:J238" si="89">G203/F203</f>
        <v>0.94871794871794868</v>
      </c>
      <c r="K203" s="662">
        <v>42</v>
      </c>
      <c r="L203" s="663">
        <v>40</v>
      </c>
      <c r="M203" s="663">
        <v>38</v>
      </c>
      <c r="N203" s="663">
        <v>36</v>
      </c>
      <c r="O203" s="664">
        <v>33</v>
      </c>
      <c r="P203" s="665">
        <f>N203/L203</f>
        <v>0.9</v>
      </c>
      <c r="Q203" s="666">
        <f>N203/M203</f>
        <v>0.94736842105263153</v>
      </c>
      <c r="R203" s="662">
        <v>30</v>
      </c>
      <c r="S203" s="663">
        <v>30</v>
      </c>
      <c r="T203" s="663">
        <v>26</v>
      </c>
      <c r="U203" s="663">
        <v>26</v>
      </c>
      <c r="V203" s="664">
        <v>22</v>
      </c>
      <c r="W203" s="665">
        <f t="shared" si="86"/>
        <v>0.8666666666666667</v>
      </c>
      <c r="X203" s="666">
        <f t="shared" si="87"/>
        <v>1</v>
      </c>
      <c r="Y203" s="662">
        <v>29</v>
      </c>
      <c r="Z203" s="663">
        <v>29</v>
      </c>
      <c r="AA203" s="663">
        <v>23</v>
      </c>
      <c r="AB203" s="663">
        <v>23</v>
      </c>
      <c r="AC203" s="664">
        <v>23</v>
      </c>
      <c r="AD203" s="665">
        <f>AB203/Z203</f>
        <v>0.7931034482758621</v>
      </c>
      <c r="AE203" s="666">
        <f>AB203/AA203</f>
        <v>1</v>
      </c>
      <c r="AF203" s="662">
        <v>29</v>
      </c>
      <c r="AG203" s="663">
        <v>29</v>
      </c>
      <c r="AH203" s="663">
        <v>25</v>
      </c>
      <c r="AI203" s="663">
        <v>25</v>
      </c>
      <c r="AJ203" s="664">
        <v>23</v>
      </c>
      <c r="AK203" s="665">
        <f>AI203/AG203</f>
        <v>0.86206896551724133</v>
      </c>
      <c r="AL203" s="666">
        <f>AI203/AH203</f>
        <v>1</v>
      </c>
      <c r="AM203" s="662">
        <v>64</v>
      </c>
      <c r="AN203" s="663">
        <v>60</v>
      </c>
      <c r="AO203" s="663">
        <v>43</v>
      </c>
      <c r="AP203" s="663">
        <v>43</v>
      </c>
      <c r="AQ203" s="664">
        <v>37</v>
      </c>
      <c r="AR203" s="665">
        <f>AP203/AN203</f>
        <v>0.71666666666666667</v>
      </c>
      <c r="AS203" s="666">
        <f>AP203/AO203</f>
        <v>1</v>
      </c>
    </row>
    <row r="204" spans="1:16156" s="4" customFormat="1" ht="25.5" x14ac:dyDescent="0.25">
      <c r="A204" s="701" t="s">
        <v>496</v>
      </c>
      <c r="B204" s="591" t="s">
        <v>497</v>
      </c>
      <c r="C204" s="670" t="s">
        <v>203</v>
      </c>
      <c r="D204" s="662">
        <v>765</v>
      </c>
      <c r="E204" s="663">
        <v>752</v>
      </c>
      <c r="F204" s="663">
        <v>752</v>
      </c>
      <c r="G204" s="663">
        <v>547</v>
      </c>
      <c r="H204" s="664">
        <v>463</v>
      </c>
      <c r="I204" s="665">
        <f t="shared" si="88"/>
        <v>0.72739361702127658</v>
      </c>
      <c r="J204" s="666">
        <f t="shared" si="89"/>
        <v>0.72739361702127658</v>
      </c>
      <c r="K204" s="662">
        <v>739</v>
      </c>
      <c r="L204" s="663">
        <v>728</v>
      </c>
      <c r="M204" s="663">
        <v>728</v>
      </c>
      <c r="N204" s="663">
        <v>541</v>
      </c>
      <c r="O204" s="664">
        <v>447</v>
      </c>
      <c r="P204" s="665">
        <f>N204/L204</f>
        <v>0.74313186813186816</v>
      </c>
      <c r="Q204" s="666">
        <f>N204/M204</f>
        <v>0.74313186813186816</v>
      </c>
      <c r="R204" s="662">
        <v>1134</v>
      </c>
      <c r="S204" s="663">
        <v>1118</v>
      </c>
      <c r="T204" s="663">
        <v>911</v>
      </c>
      <c r="U204" s="663">
        <v>910</v>
      </c>
      <c r="V204" s="664">
        <v>830</v>
      </c>
      <c r="W204" s="665">
        <f t="shared" si="86"/>
        <v>0.81395348837209303</v>
      </c>
      <c r="X204" s="666">
        <f t="shared" si="87"/>
        <v>0.99890230515916578</v>
      </c>
      <c r="Y204" s="662">
        <v>677</v>
      </c>
      <c r="Z204" s="663">
        <v>666</v>
      </c>
      <c r="AA204" s="663">
        <v>666</v>
      </c>
      <c r="AB204" s="663">
        <v>465</v>
      </c>
      <c r="AC204" s="664">
        <v>384</v>
      </c>
      <c r="AD204" s="665">
        <f>AB204/Z204</f>
        <v>0.69819819819819817</v>
      </c>
      <c r="AE204" s="666">
        <f>AB204/AA204</f>
        <v>0.69819819819819817</v>
      </c>
      <c r="AF204" s="662">
        <v>585</v>
      </c>
      <c r="AG204" s="663">
        <v>569</v>
      </c>
      <c r="AH204" s="663">
        <v>390</v>
      </c>
      <c r="AI204" s="663">
        <v>390</v>
      </c>
      <c r="AJ204" s="664">
        <v>319</v>
      </c>
      <c r="AK204" s="665">
        <f>AI204/AG204</f>
        <v>0.68541300527240778</v>
      </c>
      <c r="AL204" s="666">
        <f>AI204/AH204</f>
        <v>1</v>
      </c>
      <c r="AM204" s="662">
        <v>400</v>
      </c>
      <c r="AN204" s="663">
        <v>391</v>
      </c>
      <c r="AO204" s="663">
        <v>277</v>
      </c>
      <c r="AP204" s="663">
        <v>277</v>
      </c>
      <c r="AQ204" s="664">
        <v>225</v>
      </c>
      <c r="AR204" s="665">
        <f>AP204/AN204</f>
        <v>0.7084398976982097</v>
      </c>
      <c r="AS204" s="666">
        <f>AP204/AO204</f>
        <v>1</v>
      </c>
    </row>
    <row r="205" spans="1:16156" s="4" customFormat="1" ht="25.5" x14ac:dyDescent="0.25">
      <c r="A205" s="701" t="s">
        <v>498</v>
      </c>
      <c r="B205" s="591" t="s">
        <v>499</v>
      </c>
      <c r="C205" s="670" t="s">
        <v>203</v>
      </c>
      <c r="D205" s="662">
        <v>266</v>
      </c>
      <c r="E205" s="663">
        <v>260</v>
      </c>
      <c r="F205" s="663">
        <v>176</v>
      </c>
      <c r="G205" s="663">
        <v>176</v>
      </c>
      <c r="H205" s="664">
        <v>150</v>
      </c>
      <c r="I205" s="665">
        <f t="shared" si="88"/>
        <v>0.67692307692307696</v>
      </c>
      <c r="J205" s="666">
        <f t="shared" si="89"/>
        <v>1</v>
      </c>
      <c r="K205" s="662">
        <v>230</v>
      </c>
      <c r="L205" s="663">
        <v>225</v>
      </c>
      <c r="M205" s="663">
        <v>117</v>
      </c>
      <c r="N205" s="663">
        <v>117</v>
      </c>
      <c r="O205" s="664">
        <v>86</v>
      </c>
      <c r="P205" s="665">
        <f>N205/L205</f>
        <v>0.52</v>
      </c>
      <c r="Q205" s="666">
        <f>N205/M205</f>
        <v>1</v>
      </c>
      <c r="R205" s="662">
        <v>71</v>
      </c>
      <c r="S205" s="663">
        <v>69</v>
      </c>
      <c r="T205" s="663">
        <v>34</v>
      </c>
      <c r="U205" s="663">
        <v>34</v>
      </c>
      <c r="V205" s="664">
        <v>3</v>
      </c>
      <c r="W205" s="665">
        <f t="shared" si="86"/>
        <v>0.49275362318840582</v>
      </c>
      <c r="X205" s="666">
        <f t="shared" si="87"/>
        <v>1</v>
      </c>
      <c r="Y205" s="662">
        <v>145</v>
      </c>
      <c r="Z205" s="663">
        <v>144</v>
      </c>
      <c r="AA205" s="663">
        <v>81</v>
      </c>
      <c r="AB205" s="663">
        <v>81</v>
      </c>
      <c r="AC205" s="664">
        <v>66</v>
      </c>
      <c r="AD205" s="665">
        <f>AB205/Z205</f>
        <v>0.5625</v>
      </c>
      <c r="AE205" s="666">
        <f>AB205/AA205</f>
        <v>1</v>
      </c>
      <c r="AF205" s="662">
        <v>150</v>
      </c>
      <c r="AG205" s="663">
        <v>145</v>
      </c>
      <c r="AH205" s="663">
        <v>88</v>
      </c>
      <c r="AI205" s="663">
        <v>88</v>
      </c>
      <c r="AJ205" s="664">
        <v>69</v>
      </c>
      <c r="AK205" s="665">
        <f>AI205/AG205</f>
        <v>0.60689655172413792</v>
      </c>
      <c r="AL205" s="666">
        <f>AI205/AH205</f>
        <v>1</v>
      </c>
      <c r="AM205" s="662">
        <v>130</v>
      </c>
      <c r="AN205" s="663">
        <v>128</v>
      </c>
      <c r="AO205" s="663">
        <v>65</v>
      </c>
      <c r="AP205" s="663">
        <v>65</v>
      </c>
      <c r="AQ205" s="664">
        <v>50</v>
      </c>
      <c r="AR205" s="665">
        <f>AP205/AN205</f>
        <v>0.5078125</v>
      </c>
      <c r="AS205" s="666">
        <f>AP205/AO205</f>
        <v>1</v>
      </c>
      <c r="AT205" s="672"/>
      <c r="AU205" s="672"/>
      <c r="AV205" s="672"/>
      <c r="AW205" s="672"/>
      <c r="AX205" s="672"/>
      <c r="AY205" s="672"/>
      <c r="AZ205" s="672"/>
      <c r="BA205" s="672"/>
      <c r="BB205" s="672"/>
      <c r="BC205" s="672"/>
      <c r="BD205" s="672"/>
      <c r="BE205" s="672"/>
      <c r="BF205" s="672"/>
      <c r="BG205" s="672"/>
      <c r="BH205" s="672"/>
      <c r="BI205" s="672"/>
      <c r="BJ205" s="672"/>
      <c r="BK205" s="672"/>
      <c r="BL205" s="672"/>
      <c r="BM205" s="672"/>
      <c r="BN205" s="672"/>
      <c r="BO205" s="672"/>
      <c r="BP205" s="672"/>
      <c r="BQ205" s="672"/>
      <c r="BR205" s="672"/>
      <c r="BS205" s="672"/>
      <c r="BT205" s="672"/>
      <c r="BU205" s="672"/>
      <c r="BV205" s="672"/>
      <c r="BW205" s="672"/>
      <c r="BX205" s="672"/>
      <c r="BY205" s="672"/>
      <c r="BZ205" s="672"/>
      <c r="CA205" s="672"/>
      <c r="CB205" s="672"/>
      <c r="CC205" s="672"/>
      <c r="CD205" s="672"/>
      <c r="CE205" s="672"/>
      <c r="CF205" s="672"/>
      <c r="CG205" s="672"/>
      <c r="CH205" s="672"/>
      <c r="CI205" s="672"/>
      <c r="CJ205" s="672"/>
      <c r="CK205" s="672"/>
      <c r="CL205" s="672"/>
      <c r="CM205" s="672"/>
      <c r="CN205" s="672"/>
      <c r="CO205" s="672"/>
      <c r="CP205" s="672"/>
      <c r="CQ205" s="672"/>
      <c r="CR205" s="672"/>
      <c r="CS205" s="672"/>
      <c r="CT205" s="672"/>
      <c r="CU205" s="672"/>
      <c r="CV205" s="672"/>
      <c r="CW205" s="672"/>
      <c r="CX205" s="672"/>
      <c r="CY205" s="672"/>
      <c r="CZ205" s="672"/>
      <c r="DA205" s="672"/>
      <c r="DB205" s="672"/>
      <c r="DC205" s="672"/>
      <c r="DD205" s="672"/>
      <c r="DE205" s="672"/>
      <c r="DF205" s="672"/>
      <c r="DG205" s="672"/>
      <c r="DH205" s="672"/>
      <c r="DI205" s="672"/>
      <c r="DJ205" s="672"/>
      <c r="DK205" s="672"/>
      <c r="DL205" s="672"/>
      <c r="DM205" s="672"/>
      <c r="DN205" s="672"/>
      <c r="DO205" s="672"/>
      <c r="DP205" s="672"/>
      <c r="DQ205" s="672"/>
      <c r="DR205" s="672"/>
      <c r="DS205" s="672"/>
      <c r="DT205" s="672"/>
      <c r="DU205" s="672"/>
      <c r="DV205" s="672"/>
      <c r="DW205" s="672"/>
      <c r="DX205" s="672"/>
      <c r="DY205" s="672"/>
      <c r="DZ205" s="672"/>
      <c r="EA205" s="672"/>
      <c r="EB205" s="672"/>
      <c r="EC205" s="672"/>
      <c r="ED205" s="672"/>
      <c r="EE205" s="672"/>
      <c r="EF205" s="672"/>
      <c r="EG205" s="672"/>
      <c r="EH205" s="672"/>
      <c r="EI205" s="672"/>
      <c r="EJ205" s="672"/>
      <c r="EK205" s="672"/>
      <c r="EL205" s="672"/>
      <c r="EM205" s="672"/>
      <c r="EN205" s="672"/>
      <c r="EO205" s="672"/>
      <c r="EP205" s="672"/>
      <c r="EQ205" s="672"/>
      <c r="ER205" s="672"/>
      <c r="ES205" s="672"/>
      <c r="ET205" s="672"/>
      <c r="EU205" s="672"/>
      <c r="EV205" s="672"/>
      <c r="EW205" s="672"/>
      <c r="EX205" s="672"/>
      <c r="EY205" s="672"/>
      <c r="EZ205" s="672"/>
      <c r="FA205" s="672"/>
      <c r="FB205" s="672"/>
      <c r="FC205" s="672"/>
      <c r="FD205" s="672"/>
      <c r="FE205" s="672"/>
      <c r="FF205" s="672"/>
      <c r="FG205" s="672"/>
      <c r="FH205" s="672"/>
      <c r="FI205" s="672"/>
      <c r="FJ205" s="672"/>
      <c r="FK205" s="672"/>
      <c r="FL205" s="672"/>
      <c r="FM205" s="672"/>
      <c r="FN205" s="672"/>
      <c r="FO205" s="672"/>
      <c r="FP205" s="672"/>
      <c r="FQ205" s="672"/>
      <c r="FR205" s="672"/>
      <c r="FS205" s="672"/>
      <c r="FT205" s="672"/>
      <c r="FU205" s="672"/>
      <c r="FV205" s="672"/>
      <c r="FW205" s="672"/>
      <c r="FX205" s="672"/>
      <c r="FY205" s="672"/>
      <c r="FZ205" s="672"/>
      <c r="GA205" s="672"/>
      <c r="GB205" s="672"/>
      <c r="GC205" s="672"/>
      <c r="GD205" s="672"/>
      <c r="GE205" s="672"/>
      <c r="GF205" s="672"/>
      <c r="GG205" s="672"/>
      <c r="GH205" s="672"/>
      <c r="GI205" s="672"/>
      <c r="GJ205" s="672"/>
      <c r="GK205" s="672"/>
      <c r="GL205" s="672"/>
      <c r="GM205" s="672"/>
      <c r="GN205" s="672"/>
      <c r="GO205" s="672"/>
      <c r="GP205" s="672"/>
      <c r="GQ205" s="672"/>
      <c r="GR205" s="672"/>
      <c r="GS205" s="672"/>
      <c r="GT205" s="672"/>
      <c r="GU205" s="672"/>
      <c r="GV205" s="672"/>
      <c r="GW205" s="672"/>
      <c r="GX205" s="672"/>
      <c r="GY205" s="672"/>
      <c r="GZ205" s="672"/>
      <c r="HA205" s="672"/>
      <c r="HB205" s="672"/>
      <c r="HC205" s="672"/>
      <c r="HD205" s="672"/>
      <c r="HE205" s="672"/>
      <c r="HF205" s="672"/>
      <c r="HG205" s="672"/>
      <c r="HH205" s="672"/>
      <c r="HI205" s="672"/>
      <c r="HJ205" s="672"/>
      <c r="HK205" s="672"/>
      <c r="HL205" s="672"/>
      <c r="HM205" s="672"/>
      <c r="HN205" s="672"/>
      <c r="HO205" s="672"/>
      <c r="HP205" s="672"/>
      <c r="HQ205" s="672"/>
      <c r="HR205" s="672"/>
      <c r="HS205" s="672"/>
      <c r="HT205" s="672"/>
      <c r="HU205" s="672"/>
      <c r="HV205" s="672"/>
      <c r="HW205" s="672"/>
      <c r="HX205" s="672"/>
      <c r="HY205" s="672"/>
      <c r="HZ205" s="672"/>
      <c r="IA205" s="672"/>
      <c r="IB205" s="672"/>
      <c r="IC205" s="672"/>
      <c r="ID205" s="672"/>
      <c r="IE205" s="672"/>
      <c r="IF205" s="672"/>
      <c r="IG205" s="672"/>
      <c r="IH205" s="672"/>
      <c r="II205" s="672"/>
      <c r="IJ205" s="672"/>
      <c r="IK205" s="672"/>
      <c r="IL205" s="672"/>
      <c r="IM205" s="672"/>
      <c r="IN205" s="672"/>
      <c r="IO205" s="672"/>
      <c r="IP205" s="672"/>
      <c r="IQ205" s="672"/>
      <c r="IR205" s="672"/>
      <c r="IS205" s="672"/>
      <c r="IT205" s="672"/>
      <c r="IU205" s="672"/>
      <c r="IV205" s="672"/>
      <c r="IW205" s="672"/>
      <c r="IX205" s="672"/>
      <c r="IY205" s="672"/>
      <c r="IZ205" s="672"/>
      <c r="JA205" s="672"/>
      <c r="JB205" s="672"/>
      <c r="JC205" s="672"/>
      <c r="JD205" s="672"/>
      <c r="JE205" s="672"/>
      <c r="JF205" s="672"/>
      <c r="JG205" s="672"/>
      <c r="JH205" s="672"/>
      <c r="JI205" s="672"/>
      <c r="JJ205" s="672"/>
      <c r="JK205" s="672"/>
      <c r="JL205" s="672"/>
      <c r="JM205" s="672"/>
      <c r="JN205" s="672"/>
      <c r="JO205" s="672"/>
      <c r="JP205" s="672"/>
      <c r="JQ205" s="672"/>
      <c r="JR205" s="672"/>
      <c r="JS205" s="672"/>
      <c r="JT205" s="672"/>
      <c r="JU205" s="672"/>
      <c r="JV205" s="672"/>
      <c r="JW205" s="672"/>
      <c r="JX205" s="672"/>
      <c r="JY205" s="672"/>
      <c r="JZ205" s="672"/>
      <c r="KA205" s="672"/>
      <c r="KB205" s="672"/>
      <c r="KC205" s="672"/>
      <c r="KD205" s="672"/>
      <c r="KE205" s="672"/>
      <c r="KF205" s="672"/>
      <c r="KG205" s="672"/>
      <c r="KH205" s="672"/>
      <c r="KI205" s="672"/>
      <c r="KJ205" s="672"/>
      <c r="KK205" s="672"/>
      <c r="KL205" s="672"/>
      <c r="KM205" s="672"/>
      <c r="KN205" s="672"/>
      <c r="KO205" s="672"/>
      <c r="KP205" s="672"/>
      <c r="KQ205" s="672"/>
      <c r="KR205" s="672"/>
      <c r="KS205" s="672"/>
      <c r="KT205" s="672"/>
      <c r="KU205" s="672"/>
      <c r="KV205" s="672"/>
      <c r="KW205" s="672"/>
      <c r="KX205" s="672"/>
      <c r="KY205" s="672"/>
      <c r="KZ205" s="672"/>
      <c r="LA205" s="672"/>
      <c r="LB205" s="672"/>
      <c r="LC205" s="672"/>
      <c r="LD205" s="672"/>
      <c r="LE205" s="672"/>
      <c r="LF205" s="672"/>
      <c r="LG205" s="672"/>
      <c r="LH205" s="672"/>
      <c r="LI205" s="672"/>
      <c r="LJ205" s="672"/>
      <c r="LK205" s="672"/>
      <c r="LL205" s="672"/>
      <c r="LM205" s="672"/>
      <c r="LN205" s="672"/>
      <c r="LO205" s="672"/>
      <c r="LP205" s="672"/>
      <c r="LQ205" s="672"/>
      <c r="LR205" s="672"/>
      <c r="LS205" s="672"/>
      <c r="LT205" s="672"/>
      <c r="LU205" s="672"/>
      <c r="LV205" s="672"/>
      <c r="LW205" s="672"/>
      <c r="LX205" s="672"/>
      <c r="LY205" s="672"/>
      <c r="LZ205" s="672"/>
      <c r="MA205" s="672"/>
      <c r="MB205" s="672"/>
      <c r="MC205" s="672"/>
      <c r="MD205" s="672"/>
      <c r="ME205" s="672"/>
      <c r="MF205" s="672"/>
      <c r="MG205" s="672"/>
      <c r="MH205" s="672"/>
      <c r="MI205" s="672"/>
      <c r="MJ205" s="672"/>
      <c r="MK205" s="672"/>
      <c r="ML205" s="672"/>
      <c r="MM205" s="672"/>
      <c r="MN205" s="672"/>
      <c r="MO205" s="672"/>
      <c r="MP205" s="672"/>
      <c r="MQ205" s="672"/>
      <c r="MR205" s="672"/>
      <c r="MS205" s="672"/>
      <c r="MT205" s="672"/>
      <c r="MU205" s="672"/>
      <c r="MV205" s="672"/>
      <c r="MW205" s="672"/>
      <c r="MX205" s="672"/>
      <c r="MY205" s="672"/>
      <c r="MZ205" s="672"/>
      <c r="NA205" s="672"/>
      <c r="NB205" s="672"/>
      <c r="NC205" s="672"/>
      <c r="ND205" s="672"/>
      <c r="NE205" s="672"/>
      <c r="NF205" s="672"/>
      <c r="NG205" s="672"/>
      <c r="NH205" s="672"/>
      <c r="NI205" s="672"/>
      <c r="NJ205" s="672"/>
      <c r="NK205" s="672"/>
      <c r="NL205" s="672"/>
      <c r="NM205" s="672"/>
      <c r="NN205" s="672"/>
      <c r="NO205" s="672"/>
      <c r="NP205" s="672"/>
      <c r="NQ205" s="672"/>
      <c r="NR205" s="672"/>
      <c r="NS205" s="672"/>
      <c r="NT205" s="672"/>
      <c r="NU205" s="672"/>
      <c r="NV205" s="672"/>
      <c r="NW205" s="672"/>
      <c r="NX205" s="672"/>
      <c r="NY205" s="672"/>
      <c r="NZ205" s="672"/>
      <c r="OA205" s="672"/>
      <c r="OB205" s="672"/>
      <c r="OC205" s="672"/>
      <c r="OD205" s="672"/>
      <c r="OE205" s="672"/>
      <c r="OF205" s="672"/>
      <c r="OG205" s="672"/>
      <c r="OH205" s="672"/>
      <c r="OI205" s="672"/>
      <c r="OJ205" s="672"/>
      <c r="OK205" s="672"/>
      <c r="OL205" s="672"/>
      <c r="OM205" s="672"/>
      <c r="ON205" s="672"/>
      <c r="OO205" s="672"/>
      <c r="OP205" s="672"/>
      <c r="OQ205" s="672"/>
      <c r="OR205" s="672"/>
      <c r="OS205" s="672"/>
      <c r="OT205" s="672"/>
      <c r="OU205" s="672"/>
      <c r="OV205" s="672"/>
      <c r="OW205" s="672"/>
      <c r="OX205" s="672"/>
      <c r="OY205" s="672"/>
      <c r="OZ205" s="672"/>
      <c r="PA205" s="672"/>
      <c r="PB205" s="672"/>
      <c r="PC205" s="672"/>
      <c r="PD205" s="672"/>
      <c r="PE205" s="672"/>
      <c r="PF205" s="672"/>
      <c r="PG205" s="672"/>
      <c r="PH205" s="672"/>
      <c r="PI205" s="672"/>
      <c r="PJ205" s="672"/>
      <c r="PK205" s="672"/>
      <c r="PL205" s="672"/>
      <c r="PM205" s="672"/>
      <c r="PN205" s="672"/>
      <c r="PO205" s="672"/>
      <c r="PP205" s="672"/>
      <c r="PQ205" s="672"/>
      <c r="PR205" s="672"/>
      <c r="PS205" s="672"/>
      <c r="PT205" s="672"/>
      <c r="PU205" s="672"/>
      <c r="PV205" s="672"/>
      <c r="PW205" s="672"/>
      <c r="PX205" s="672"/>
      <c r="PY205" s="672"/>
      <c r="PZ205" s="672"/>
      <c r="QA205" s="672"/>
      <c r="QB205" s="672"/>
      <c r="QC205" s="672"/>
      <c r="QD205" s="672"/>
      <c r="QE205" s="672"/>
      <c r="QF205" s="672"/>
      <c r="QG205" s="672"/>
      <c r="QH205" s="672"/>
      <c r="QI205" s="672"/>
      <c r="QJ205" s="672"/>
      <c r="QK205" s="672"/>
      <c r="QL205" s="672"/>
      <c r="QM205" s="672"/>
      <c r="QN205" s="672"/>
      <c r="QO205" s="672"/>
      <c r="QP205" s="672"/>
      <c r="QQ205" s="672"/>
      <c r="QR205" s="672"/>
      <c r="QS205" s="672"/>
      <c r="QT205" s="672"/>
      <c r="QU205" s="672"/>
      <c r="QV205" s="672"/>
      <c r="QW205" s="672"/>
      <c r="QX205" s="672"/>
      <c r="QY205" s="672"/>
      <c r="QZ205" s="672"/>
      <c r="RA205" s="672"/>
      <c r="RB205" s="672"/>
      <c r="RC205" s="672"/>
      <c r="RD205" s="672"/>
      <c r="RE205" s="672"/>
      <c r="RF205" s="672"/>
      <c r="RG205" s="672"/>
      <c r="RH205" s="672"/>
      <c r="RI205" s="672"/>
      <c r="RJ205" s="672"/>
      <c r="RK205" s="672"/>
      <c r="RL205" s="672"/>
      <c r="RM205" s="672"/>
      <c r="RN205" s="672"/>
      <c r="RO205" s="672"/>
      <c r="RP205" s="672"/>
      <c r="RQ205" s="672"/>
      <c r="RR205" s="672"/>
      <c r="RS205" s="672"/>
      <c r="RT205" s="672"/>
      <c r="RU205" s="672"/>
      <c r="RV205" s="672"/>
      <c r="RW205" s="672"/>
      <c r="RX205" s="672"/>
      <c r="RY205" s="672"/>
      <c r="RZ205" s="672"/>
      <c r="SA205" s="672"/>
      <c r="SB205" s="672"/>
      <c r="SC205" s="672"/>
      <c r="SD205" s="672"/>
      <c r="SE205" s="672"/>
      <c r="SF205" s="672"/>
      <c r="SG205" s="672"/>
      <c r="SH205" s="672"/>
      <c r="SI205" s="672"/>
      <c r="SJ205" s="672"/>
      <c r="SK205" s="672"/>
      <c r="SL205" s="672"/>
      <c r="SM205" s="672"/>
      <c r="SN205" s="672"/>
      <c r="SO205" s="672"/>
      <c r="SP205" s="672"/>
      <c r="SQ205" s="672"/>
      <c r="SR205" s="672"/>
      <c r="SS205" s="672"/>
      <c r="ST205" s="672"/>
      <c r="SU205" s="672"/>
      <c r="SV205" s="672"/>
      <c r="SW205" s="672"/>
      <c r="SX205" s="672"/>
      <c r="SY205" s="672"/>
      <c r="SZ205" s="672"/>
      <c r="TA205" s="672"/>
      <c r="TB205" s="672"/>
      <c r="TC205" s="672"/>
      <c r="TD205" s="672"/>
      <c r="TE205" s="672"/>
      <c r="TF205" s="672"/>
      <c r="TG205" s="672"/>
      <c r="TH205" s="672"/>
      <c r="TI205" s="672"/>
      <c r="TJ205" s="672"/>
      <c r="TK205" s="672"/>
      <c r="TL205" s="672"/>
      <c r="TM205" s="672"/>
      <c r="TN205" s="672"/>
      <c r="TO205" s="672"/>
      <c r="TP205" s="672"/>
      <c r="TQ205" s="672"/>
      <c r="TR205" s="672"/>
      <c r="TS205" s="672"/>
      <c r="TT205" s="672"/>
      <c r="TU205" s="672"/>
      <c r="TV205" s="672"/>
      <c r="TW205" s="672"/>
      <c r="TX205" s="672"/>
      <c r="TY205" s="672"/>
      <c r="TZ205" s="672"/>
      <c r="UA205" s="672"/>
      <c r="UB205" s="672"/>
      <c r="UC205" s="672"/>
      <c r="UD205" s="672"/>
      <c r="UE205" s="672"/>
      <c r="UF205" s="672"/>
      <c r="UG205" s="672"/>
      <c r="UH205" s="672"/>
      <c r="UI205" s="672"/>
      <c r="UJ205" s="672"/>
      <c r="UK205" s="672"/>
      <c r="UL205" s="672"/>
      <c r="UM205" s="672"/>
      <c r="UN205" s="672"/>
      <c r="UO205" s="672"/>
      <c r="UP205" s="672"/>
      <c r="UQ205" s="672"/>
      <c r="UR205" s="672"/>
      <c r="US205" s="672"/>
      <c r="UT205" s="672"/>
      <c r="UU205" s="672"/>
      <c r="UV205" s="672"/>
      <c r="UW205" s="672"/>
      <c r="UX205" s="672"/>
      <c r="UY205" s="672"/>
      <c r="UZ205" s="672"/>
      <c r="VA205" s="672"/>
      <c r="VB205" s="672"/>
      <c r="VC205" s="672"/>
      <c r="VD205" s="672"/>
      <c r="VE205" s="672"/>
      <c r="VF205" s="672"/>
      <c r="VG205" s="672"/>
      <c r="VH205" s="672"/>
      <c r="VI205" s="672"/>
      <c r="VJ205" s="672"/>
      <c r="VK205" s="672"/>
      <c r="VL205" s="672"/>
      <c r="VM205" s="672"/>
      <c r="VN205" s="672"/>
      <c r="VO205" s="672"/>
      <c r="VP205" s="672"/>
      <c r="VQ205" s="672"/>
      <c r="VR205" s="672"/>
      <c r="VS205" s="672"/>
      <c r="VT205" s="672"/>
      <c r="VU205" s="672"/>
      <c r="VV205" s="672"/>
      <c r="VW205" s="672"/>
      <c r="VX205" s="672"/>
      <c r="VY205" s="672"/>
      <c r="VZ205" s="672"/>
      <c r="WA205" s="672"/>
      <c r="WB205" s="672"/>
      <c r="WC205" s="672"/>
      <c r="WD205" s="672"/>
      <c r="WE205" s="672"/>
      <c r="WF205" s="672"/>
      <c r="WG205" s="672"/>
      <c r="WH205" s="672"/>
      <c r="WI205" s="672"/>
      <c r="WJ205" s="672"/>
      <c r="WK205" s="672"/>
      <c r="WL205" s="672"/>
      <c r="WM205" s="672"/>
      <c r="WN205" s="672"/>
      <c r="WO205" s="672"/>
      <c r="WP205" s="672"/>
      <c r="WQ205" s="672"/>
      <c r="WR205" s="672"/>
      <c r="WS205" s="672"/>
      <c r="WT205" s="672"/>
      <c r="WU205" s="672"/>
      <c r="WV205" s="672"/>
      <c r="WW205" s="672"/>
      <c r="WX205" s="672"/>
      <c r="WY205" s="672"/>
      <c r="WZ205" s="672"/>
      <c r="XA205" s="672"/>
      <c r="XB205" s="672"/>
      <c r="XC205" s="672"/>
      <c r="XD205" s="672"/>
      <c r="XE205" s="672"/>
      <c r="XF205" s="672"/>
      <c r="XG205" s="672"/>
      <c r="XH205" s="672"/>
      <c r="XI205" s="672"/>
      <c r="XJ205" s="672"/>
      <c r="XK205" s="672"/>
      <c r="XL205" s="672"/>
      <c r="XM205" s="672"/>
      <c r="XN205" s="672"/>
      <c r="XO205" s="672"/>
      <c r="XP205" s="672"/>
      <c r="XQ205" s="672"/>
      <c r="XR205" s="672"/>
      <c r="XS205" s="672"/>
      <c r="XT205" s="672"/>
      <c r="XU205" s="672"/>
      <c r="XV205" s="672"/>
      <c r="XW205" s="672"/>
      <c r="XX205" s="672"/>
      <c r="XY205" s="672"/>
      <c r="XZ205" s="672"/>
      <c r="YA205" s="672"/>
      <c r="YB205" s="672"/>
      <c r="YC205" s="672"/>
      <c r="YD205" s="672"/>
      <c r="YE205" s="672"/>
      <c r="YF205" s="672"/>
      <c r="YG205" s="672"/>
      <c r="YH205" s="672"/>
      <c r="YI205" s="672"/>
      <c r="YJ205" s="672"/>
      <c r="YK205" s="672"/>
      <c r="YL205" s="672"/>
      <c r="YM205" s="672"/>
      <c r="YN205" s="672"/>
      <c r="YO205" s="672"/>
      <c r="YP205" s="672"/>
      <c r="YQ205" s="672"/>
      <c r="YR205" s="672"/>
      <c r="YS205" s="672"/>
      <c r="YT205" s="672"/>
      <c r="YU205" s="672"/>
      <c r="YV205" s="672"/>
      <c r="YW205" s="672"/>
      <c r="YX205" s="672"/>
      <c r="YY205" s="672"/>
      <c r="YZ205" s="672"/>
      <c r="ZA205" s="672"/>
      <c r="ZB205" s="672"/>
      <c r="ZC205" s="672"/>
      <c r="ZD205" s="672"/>
      <c r="ZE205" s="672"/>
      <c r="ZF205" s="672"/>
      <c r="ZG205" s="672"/>
      <c r="ZH205" s="672"/>
      <c r="ZI205" s="672"/>
      <c r="ZJ205" s="672"/>
      <c r="ZK205" s="672"/>
      <c r="ZL205" s="672"/>
      <c r="ZM205" s="672"/>
      <c r="ZN205" s="672"/>
      <c r="ZO205" s="672"/>
      <c r="ZP205" s="672"/>
      <c r="ZQ205" s="672"/>
      <c r="ZR205" s="672"/>
      <c r="ZS205" s="672"/>
      <c r="ZT205" s="672"/>
      <c r="ZU205" s="672"/>
      <c r="ZV205" s="672"/>
      <c r="ZW205" s="672"/>
      <c r="ZX205" s="672"/>
      <c r="ZY205" s="672"/>
      <c r="ZZ205" s="672"/>
      <c r="AAA205" s="672"/>
      <c r="AAB205" s="672"/>
      <c r="AAC205" s="672"/>
      <c r="AAD205" s="672"/>
      <c r="AAE205" s="672"/>
      <c r="AAF205" s="672"/>
      <c r="AAG205" s="672"/>
      <c r="AAH205" s="672"/>
      <c r="AAI205" s="672"/>
      <c r="AAJ205" s="672"/>
      <c r="AAK205" s="672"/>
      <c r="AAL205" s="672"/>
      <c r="AAM205" s="672"/>
      <c r="AAN205" s="672"/>
      <c r="AAO205" s="672"/>
      <c r="AAP205" s="672"/>
      <c r="AAQ205" s="672"/>
      <c r="AAR205" s="672"/>
      <c r="AAS205" s="672"/>
      <c r="AAT205" s="672"/>
      <c r="AAU205" s="672"/>
      <c r="AAV205" s="672"/>
      <c r="AAW205" s="672"/>
      <c r="AAX205" s="672"/>
      <c r="AAY205" s="672"/>
      <c r="AAZ205" s="672"/>
      <c r="ABA205" s="672"/>
      <c r="ABB205" s="672"/>
      <c r="ABC205" s="672"/>
      <c r="ABD205" s="672"/>
      <c r="ABE205" s="672"/>
      <c r="ABF205" s="672"/>
      <c r="ABG205" s="672"/>
      <c r="ABH205" s="672"/>
      <c r="ABI205" s="672"/>
      <c r="ABJ205" s="672"/>
      <c r="ABK205" s="672"/>
      <c r="ABL205" s="672"/>
      <c r="ABM205" s="672"/>
      <c r="ABN205" s="672"/>
      <c r="ABO205" s="672"/>
      <c r="ABP205" s="672"/>
      <c r="ABQ205" s="672"/>
      <c r="ABR205" s="672"/>
      <c r="ABS205" s="672"/>
      <c r="ABT205" s="672"/>
      <c r="ABU205" s="672"/>
      <c r="ABV205" s="672"/>
      <c r="ABW205" s="672"/>
      <c r="ABX205" s="672"/>
      <c r="ABY205" s="672"/>
      <c r="ABZ205" s="672"/>
      <c r="ACA205" s="672"/>
      <c r="ACB205" s="672"/>
      <c r="ACC205" s="672"/>
      <c r="ACD205" s="672"/>
      <c r="ACE205" s="672"/>
      <c r="ACF205" s="672"/>
      <c r="ACG205" s="672"/>
      <c r="ACH205" s="672"/>
      <c r="ACI205" s="672"/>
      <c r="ACJ205" s="672"/>
      <c r="ACK205" s="672"/>
      <c r="ACL205" s="672"/>
      <c r="ACM205" s="672"/>
      <c r="ACN205" s="672"/>
      <c r="ACO205" s="672"/>
      <c r="ACP205" s="672"/>
      <c r="ACQ205" s="672"/>
      <c r="ACR205" s="672"/>
      <c r="ACS205" s="672"/>
      <c r="ACT205" s="672"/>
      <c r="ACU205" s="672"/>
      <c r="ACV205" s="672"/>
      <c r="ACW205" s="672"/>
      <c r="ACX205" s="672"/>
      <c r="ACY205" s="672"/>
      <c r="ACZ205" s="672"/>
      <c r="ADA205" s="672"/>
      <c r="ADB205" s="672"/>
      <c r="ADC205" s="672"/>
      <c r="ADD205" s="672"/>
      <c r="ADE205" s="672"/>
      <c r="ADF205" s="672"/>
      <c r="ADG205" s="672"/>
      <c r="ADH205" s="672"/>
      <c r="ADI205" s="672"/>
      <c r="ADJ205" s="672"/>
      <c r="ADK205" s="672"/>
      <c r="ADL205" s="672"/>
      <c r="ADM205" s="672"/>
      <c r="ADN205" s="672"/>
      <c r="ADO205" s="672"/>
      <c r="ADP205" s="672"/>
      <c r="ADQ205" s="672"/>
      <c r="ADR205" s="672"/>
      <c r="ADS205" s="672"/>
      <c r="ADT205" s="672"/>
      <c r="ADU205" s="672"/>
      <c r="ADV205" s="672"/>
      <c r="ADW205" s="672"/>
      <c r="ADX205" s="672"/>
      <c r="ADY205" s="672"/>
      <c r="ADZ205" s="672"/>
      <c r="AEA205" s="672"/>
      <c r="AEB205" s="672"/>
      <c r="AEC205" s="672"/>
      <c r="AED205" s="672"/>
      <c r="AEE205" s="672"/>
      <c r="AEF205" s="672"/>
      <c r="AEG205" s="672"/>
      <c r="AEH205" s="672"/>
      <c r="AEI205" s="672"/>
      <c r="AEJ205" s="672"/>
      <c r="AEK205" s="672"/>
      <c r="AEL205" s="672"/>
      <c r="AEM205" s="672"/>
      <c r="AEN205" s="672"/>
      <c r="AEO205" s="672"/>
      <c r="AEP205" s="672"/>
      <c r="AEQ205" s="672"/>
      <c r="AER205" s="672"/>
      <c r="AES205" s="672"/>
      <c r="AET205" s="672"/>
      <c r="AEU205" s="672"/>
      <c r="AEV205" s="672"/>
      <c r="AEW205" s="672"/>
      <c r="AEX205" s="672"/>
      <c r="AEY205" s="672"/>
      <c r="AEZ205" s="672"/>
      <c r="AFA205" s="672"/>
      <c r="AFB205" s="672"/>
      <c r="AFC205" s="672"/>
      <c r="AFD205" s="672"/>
      <c r="AFE205" s="672"/>
      <c r="AFF205" s="672"/>
      <c r="AFG205" s="672"/>
      <c r="AFH205" s="672"/>
      <c r="AFI205" s="672"/>
      <c r="AFJ205" s="672"/>
      <c r="AFK205" s="672"/>
      <c r="AFL205" s="672"/>
      <c r="AFM205" s="672"/>
      <c r="AFN205" s="672"/>
      <c r="AFO205" s="672"/>
      <c r="AFP205" s="672"/>
      <c r="AFQ205" s="672"/>
      <c r="AFR205" s="672"/>
      <c r="AFS205" s="672"/>
      <c r="AFT205" s="672"/>
      <c r="AFU205" s="672"/>
      <c r="AFV205" s="672"/>
      <c r="AFW205" s="672"/>
      <c r="AFX205" s="672"/>
      <c r="AFY205" s="672"/>
      <c r="AFZ205" s="672"/>
      <c r="AGA205" s="672"/>
      <c r="AGB205" s="672"/>
      <c r="AGC205" s="672"/>
      <c r="AGD205" s="672"/>
      <c r="AGE205" s="672"/>
      <c r="AGF205" s="672"/>
      <c r="AGG205" s="672"/>
      <c r="AGH205" s="672"/>
      <c r="AGI205" s="672"/>
      <c r="AGJ205" s="672"/>
      <c r="AGK205" s="672"/>
      <c r="AGL205" s="672"/>
      <c r="AGM205" s="672"/>
      <c r="AGN205" s="672"/>
      <c r="AGO205" s="672"/>
      <c r="AGP205" s="672"/>
      <c r="AGQ205" s="672"/>
      <c r="AGR205" s="672"/>
      <c r="AGS205" s="672"/>
      <c r="AGT205" s="672"/>
      <c r="AGU205" s="672"/>
      <c r="AGV205" s="672"/>
      <c r="AGW205" s="672"/>
      <c r="AGX205" s="672"/>
      <c r="AGY205" s="672"/>
      <c r="AGZ205" s="672"/>
      <c r="AHA205" s="672"/>
      <c r="AHB205" s="672"/>
      <c r="AHC205" s="672"/>
      <c r="AHD205" s="672"/>
      <c r="AHE205" s="672"/>
      <c r="AHF205" s="672"/>
      <c r="AHG205" s="672"/>
      <c r="AHH205" s="672"/>
      <c r="AHI205" s="672"/>
      <c r="AHJ205" s="672"/>
      <c r="AHK205" s="672"/>
      <c r="AHL205" s="672"/>
      <c r="AHM205" s="672"/>
      <c r="AHN205" s="672"/>
      <c r="AHO205" s="672"/>
      <c r="AHP205" s="672"/>
      <c r="AHQ205" s="672"/>
      <c r="AHR205" s="672"/>
      <c r="AHS205" s="672"/>
      <c r="AHT205" s="672"/>
      <c r="AHU205" s="672"/>
      <c r="AHV205" s="672"/>
      <c r="AHW205" s="672"/>
      <c r="AHX205" s="672"/>
      <c r="AHY205" s="672"/>
      <c r="AHZ205" s="672"/>
      <c r="AIA205" s="672"/>
      <c r="AIB205" s="672"/>
      <c r="AIC205" s="672"/>
      <c r="AID205" s="672"/>
      <c r="AIE205" s="672"/>
      <c r="AIF205" s="672"/>
      <c r="AIG205" s="672"/>
      <c r="AIH205" s="672"/>
      <c r="AII205" s="672"/>
      <c r="AIJ205" s="672"/>
      <c r="AIK205" s="672"/>
      <c r="AIL205" s="672"/>
      <c r="AIM205" s="672"/>
      <c r="AIN205" s="672"/>
      <c r="AIO205" s="672"/>
      <c r="AIP205" s="672"/>
      <c r="AIQ205" s="672"/>
      <c r="AIR205" s="672"/>
      <c r="AIS205" s="672"/>
      <c r="AIT205" s="672"/>
      <c r="AIU205" s="672"/>
      <c r="AIV205" s="672"/>
      <c r="AIW205" s="672"/>
      <c r="AIX205" s="672"/>
      <c r="AIY205" s="672"/>
      <c r="AIZ205" s="672"/>
      <c r="AJA205" s="672"/>
      <c r="AJB205" s="672"/>
      <c r="AJC205" s="672"/>
      <c r="AJD205" s="672"/>
      <c r="AJE205" s="672"/>
      <c r="AJF205" s="672"/>
      <c r="AJG205" s="672"/>
      <c r="AJH205" s="672"/>
      <c r="AJI205" s="672"/>
      <c r="AJJ205" s="672"/>
      <c r="AJK205" s="672"/>
      <c r="AJL205" s="672"/>
      <c r="AJM205" s="672"/>
      <c r="AJN205" s="672"/>
      <c r="AJO205" s="672"/>
      <c r="AJP205" s="672"/>
      <c r="AJQ205" s="672"/>
      <c r="AJR205" s="672"/>
      <c r="AJS205" s="672"/>
      <c r="AJT205" s="672"/>
      <c r="AJU205" s="672"/>
      <c r="AJV205" s="672"/>
      <c r="AJW205" s="672"/>
      <c r="AJX205" s="672"/>
      <c r="AJY205" s="672"/>
      <c r="AJZ205" s="672"/>
      <c r="AKA205" s="672"/>
      <c r="AKB205" s="672"/>
      <c r="AKC205" s="672"/>
      <c r="AKD205" s="672"/>
      <c r="AKE205" s="672"/>
      <c r="AKF205" s="672"/>
      <c r="AKG205" s="672"/>
      <c r="AKH205" s="672"/>
      <c r="AKI205" s="672"/>
      <c r="AKJ205" s="672"/>
      <c r="AKK205" s="672"/>
      <c r="AKL205" s="672"/>
      <c r="AKM205" s="672"/>
      <c r="AKN205" s="672"/>
      <c r="AKO205" s="672"/>
      <c r="AKP205" s="672"/>
      <c r="AKQ205" s="672"/>
      <c r="AKR205" s="672"/>
      <c r="AKS205" s="672"/>
      <c r="AKT205" s="672"/>
      <c r="AKU205" s="672"/>
      <c r="AKV205" s="672"/>
      <c r="AKW205" s="672"/>
      <c r="AKX205" s="672"/>
      <c r="AKY205" s="672"/>
      <c r="AKZ205" s="672"/>
      <c r="ALA205" s="672"/>
      <c r="ALB205" s="672"/>
      <c r="ALC205" s="672"/>
      <c r="ALD205" s="672"/>
      <c r="ALE205" s="672"/>
      <c r="ALF205" s="672"/>
      <c r="ALG205" s="672"/>
      <c r="ALH205" s="672"/>
      <c r="ALI205" s="672"/>
      <c r="ALJ205" s="672"/>
      <c r="ALK205" s="672"/>
      <c r="ALL205" s="672"/>
      <c r="ALM205" s="672"/>
      <c r="ALN205" s="672"/>
      <c r="ALO205" s="672"/>
      <c r="ALP205" s="672"/>
      <c r="ALQ205" s="672"/>
      <c r="ALR205" s="672"/>
      <c r="ALS205" s="672"/>
      <c r="ALT205" s="672"/>
      <c r="ALU205" s="672"/>
      <c r="ALV205" s="672"/>
      <c r="ALW205" s="672"/>
      <c r="ALX205" s="672"/>
      <c r="ALY205" s="672"/>
      <c r="ALZ205" s="672"/>
      <c r="AMA205" s="672"/>
      <c r="AMB205" s="672"/>
      <c r="AMC205" s="672"/>
      <c r="AMD205" s="672"/>
      <c r="AME205" s="672"/>
      <c r="AMF205" s="672"/>
      <c r="AMG205" s="672"/>
      <c r="AMH205" s="672"/>
      <c r="AMI205" s="672"/>
      <c r="AMJ205" s="672"/>
      <c r="AMK205" s="672"/>
      <c r="AML205" s="672"/>
      <c r="AMM205" s="672"/>
      <c r="AMN205" s="672"/>
      <c r="AMO205" s="672"/>
      <c r="AMP205" s="672"/>
      <c r="AMQ205" s="672"/>
      <c r="AMR205" s="672"/>
      <c r="AMS205" s="672"/>
      <c r="AMT205" s="672"/>
      <c r="AMU205" s="672"/>
      <c r="AMV205" s="672"/>
      <c r="AMW205" s="672"/>
      <c r="AMX205" s="672"/>
      <c r="AMY205" s="672"/>
      <c r="AMZ205" s="672"/>
      <c r="ANA205" s="672"/>
      <c r="ANB205" s="672"/>
      <c r="ANC205" s="672"/>
      <c r="AND205" s="672"/>
      <c r="ANE205" s="672"/>
      <c r="ANF205" s="672"/>
      <c r="ANG205" s="672"/>
      <c r="ANH205" s="672"/>
      <c r="ANI205" s="672"/>
      <c r="ANJ205" s="672"/>
      <c r="ANK205" s="672"/>
      <c r="ANL205" s="672"/>
      <c r="ANM205" s="672"/>
      <c r="ANN205" s="672"/>
      <c r="ANO205" s="672"/>
      <c r="ANP205" s="672"/>
      <c r="ANQ205" s="672"/>
      <c r="ANR205" s="672"/>
      <c r="ANS205" s="672"/>
      <c r="ANT205" s="672"/>
      <c r="ANU205" s="672"/>
      <c r="ANV205" s="672"/>
      <c r="ANW205" s="672"/>
      <c r="ANX205" s="672"/>
      <c r="ANY205" s="672"/>
      <c r="ANZ205" s="672"/>
      <c r="AOA205" s="672"/>
      <c r="AOB205" s="672"/>
      <c r="AOC205" s="672"/>
      <c r="AOD205" s="672"/>
      <c r="AOE205" s="672"/>
      <c r="AOF205" s="672"/>
      <c r="AOG205" s="672"/>
      <c r="AOH205" s="672"/>
      <c r="AOI205" s="672"/>
      <c r="AOJ205" s="672"/>
      <c r="AOK205" s="672"/>
      <c r="AOL205" s="672"/>
      <c r="AOM205" s="672"/>
      <c r="AON205" s="672"/>
      <c r="AOO205" s="672"/>
      <c r="AOP205" s="672"/>
      <c r="AOQ205" s="672"/>
      <c r="AOR205" s="672"/>
      <c r="AOS205" s="672"/>
      <c r="AOT205" s="672"/>
      <c r="AOU205" s="672"/>
      <c r="AOV205" s="672"/>
      <c r="AOW205" s="672"/>
      <c r="AOX205" s="672"/>
      <c r="AOY205" s="672"/>
      <c r="AOZ205" s="672"/>
      <c r="APA205" s="672"/>
      <c r="APB205" s="672"/>
      <c r="APC205" s="672"/>
      <c r="APD205" s="672"/>
      <c r="APE205" s="672"/>
      <c r="APF205" s="672"/>
      <c r="APG205" s="672"/>
      <c r="APH205" s="672"/>
      <c r="API205" s="672"/>
      <c r="APJ205" s="672"/>
      <c r="APK205" s="672"/>
      <c r="APL205" s="672"/>
      <c r="APM205" s="672"/>
      <c r="APN205" s="672"/>
      <c r="APO205" s="672"/>
      <c r="APP205" s="672"/>
      <c r="APQ205" s="672"/>
      <c r="APR205" s="672"/>
      <c r="APS205" s="672"/>
      <c r="APT205" s="672"/>
      <c r="APU205" s="672"/>
      <c r="APV205" s="672"/>
      <c r="APW205" s="672"/>
      <c r="APX205" s="672"/>
      <c r="APY205" s="672"/>
      <c r="APZ205" s="672"/>
      <c r="AQA205" s="672"/>
      <c r="AQB205" s="672"/>
      <c r="AQC205" s="672"/>
      <c r="AQD205" s="672"/>
      <c r="AQE205" s="672"/>
      <c r="AQF205" s="672"/>
      <c r="AQG205" s="672"/>
      <c r="AQH205" s="672"/>
      <c r="AQI205" s="672"/>
      <c r="AQJ205" s="672"/>
      <c r="AQK205" s="672"/>
      <c r="AQL205" s="672"/>
      <c r="AQM205" s="672"/>
      <c r="AQN205" s="672"/>
      <c r="AQO205" s="672"/>
      <c r="AQP205" s="672"/>
      <c r="AQQ205" s="672"/>
      <c r="AQR205" s="672"/>
      <c r="AQS205" s="672"/>
      <c r="AQT205" s="672"/>
      <c r="AQU205" s="672"/>
      <c r="AQV205" s="672"/>
      <c r="AQW205" s="672"/>
      <c r="AQX205" s="672"/>
      <c r="AQY205" s="672"/>
      <c r="AQZ205" s="672"/>
      <c r="ARA205" s="672"/>
      <c r="ARB205" s="672"/>
      <c r="ARC205" s="672"/>
      <c r="ARD205" s="672"/>
      <c r="ARE205" s="672"/>
      <c r="ARF205" s="672"/>
      <c r="ARG205" s="672"/>
      <c r="ARH205" s="672"/>
      <c r="ARI205" s="672"/>
      <c r="ARJ205" s="672"/>
      <c r="ARK205" s="672"/>
      <c r="ARL205" s="672"/>
      <c r="ARM205" s="672"/>
      <c r="ARN205" s="672"/>
      <c r="ARO205" s="672"/>
      <c r="ARP205" s="672"/>
      <c r="ARQ205" s="672"/>
      <c r="ARR205" s="672"/>
      <c r="ARS205" s="672"/>
      <c r="ART205" s="672"/>
      <c r="ARU205" s="672"/>
      <c r="ARV205" s="672"/>
      <c r="ARW205" s="672"/>
      <c r="ARX205" s="672"/>
      <c r="ARY205" s="672"/>
      <c r="ARZ205" s="672"/>
      <c r="ASA205" s="672"/>
      <c r="ASB205" s="672"/>
      <c r="ASC205" s="672"/>
      <c r="ASD205" s="672"/>
      <c r="ASE205" s="672"/>
      <c r="ASF205" s="672"/>
      <c r="ASG205" s="672"/>
      <c r="ASH205" s="672"/>
      <c r="ASI205" s="672"/>
      <c r="ASJ205" s="672"/>
      <c r="ASK205" s="672"/>
      <c r="ASL205" s="672"/>
      <c r="ASM205" s="672"/>
      <c r="ASN205" s="672"/>
      <c r="ASO205" s="672"/>
      <c r="ASP205" s="672"/>
      <c r="ASQ205" s="672"/>
      <c r="ASR205" s="672"/>
      <c r="ASS205" s="672"/>
      <c r="AST205" s="672"/>
      <c r="ASU205" s="672"/>
      <c r="ASV205" s="672"/>
      <c r="ASW205" s="672"/>
      <c r="ASX205" s="672"/>
      <c r="ASY205" s="672"/>
      <c r="ASZ205" s="672"/>
      <c r="ATA205" s="672"/>
      <c r="ATB205" s="672"/>
      <c r="ATC205" s="672"/>
      <c r="ATD205" s="672"/>
      <c r="ATE205" s="672"/>
      <c r="ATF205" s="672"/>
      <c r="ATG205" s="672"/>
      <c r="ATH205" s="672"/>
      <c r="ATI205" s="672"/>
      <c r="ATJ205" s="672"/>
      <c r="ATK205" s="672"/>
      <c r="ATL205" s="672"/>
      <c r="ATM205" s="672"/>
      <c r="ATN205" s="672"/>
      <c r="ATO205" s="672"/>
      <c r="ATP205" s="672"/>
      <c r="ATQ205" s="672"/>
      <c r="ATR205" s="672"/>
      <c r="ATS205" s="672"/>
      <c r="ATT205" s="672"/>
      <c r="ATU205" s="672"/>
      <c r="ATV205" s="672"/>
      <c r="ATW205" s="672"/>
      <c r="ATX205" s="672"/>
      <c r="ATY205" s="672"/>
      <c r="ATZ205" s="672"/>
      <c r="AUA205" s="672"/>
      <c r="AUB205" s="672"/>
      <c r="AUC205" s="672"/>
      <c r="AUD205" s="672"/>
      <c r="AUE205" s="672"/>
      <c r="AUF205" s="672"/>
      <c r="AUG205" s="672"/>
      <c r="AUH205" s="672"/>
      <c r="AUI205" s="672"/>
      <c r="AUJ205" s="672"/>
      <c r="AUK205" s="672"/>
      <c r="AUL205" s="672"/>
      <c r="AUM205" s="672"/>
      <c r="AUN205" s="672"/>
      <c r="AUO205" s="672"/>
      <c r="AUP205" s="672"/>
      <c r="AUQ205" s="672"/>
      <c r="AUR205" s="672"/>
      <c r="AUS205" s="672"/>
      <c r="AUT205" s="672"/>
      <c r="AUU205" s="672"/>
      <c r="AUV205" s="672"/>
      <c r="AUW205" s="672"/>
      <c r="AUX205" s="672"/>
      <c r="AUY205" s="672"/>
      <c r="AUZ205" s="672"/>
      <c r="AVA205" s="672"/>
      <c r="AVB205" s="672"/>
      <c r="AVC205" s="672"/>
      <c r="AVD205" s="672"/>
      <c r="AVE205" s="672"/>
      <c r="AVF205" s="672"/>
      <c r="AVG205" s="672"/>
      <c r="AVH205" s="672"/>
      <c r="AVI205" s="672"/>
      <c r="AVJ205" s="672"/>
      <c r="AVK205" s="672"/>
      <c r="AVL205" s="672"/>
      <c r="AVM205" s="672"/>
      <c r="AVN205" s="672"/>
      <c r="AVO205" s="672"/>
      <c r="AVP205" s="672"/>
      <c r="AVQ205" s="672"/>
      <c r="AVR205" s="672"/>
      <c r="AVS205" s="672"/>
      <c r="AVT205" s="672"/>
      <c r="AVU205" s="672"/>
      <c r="AVV205" s="672"/>
      <c r="AVW205" s="672"/>
      <c r="AVX205" s="672"/>
      <c r="AVY205" s="672"/>
      <c r="AVZ205" s="672"/>
      <c r="AWA205" s="672"/>
      <c r="AWB205" s="672"/>
      <c r="AWC205" s="672"/>
      <c r="AWD205" s="672"/>
      <c r="AWE205" s="672"/>
      <c r="AWF205" s="672"/>
      <c r="AWG205" s="672"/>
      <c r="AWH205" s="672"/>
      <c r="AWI205" s="672"/>
      <c r="AWJ205" s="672"/>
      <c r="AWK205" s="672"/>
      <c r="AWL205" s="672"/>
      <c r="AWM205" s="672"/>
      <c r="AWN205" s="672"/>
      <c r="AWO205" s="672"/>
      <c r="AWP205" s="672"/>
      <c r="AWQ205" s="672"/>
      <c r="AWR205" s="672"/>
      <c r="AWS205" s="672"/>
      <c r="AWT205" s="672"/>
      <c r="AWU205" s="672"/>
      <c r="AWV205" s="672"/>
      <c r="AWW205" s="672"/>
      <c r="AWX205" s="672"/>
      <c r="AWY205" s="672"/>
      <c r="AWZ205" s="672"/>
      <c r="AXA205" s="672"/>
      <c r="AXB205" s="672"/>
      <c r="AXC205" s="672"/>
      <c r="AXD205" s="672"/>
      <c r="AXE205" s="672"/>
      <c r="AXF205" s="672"/>
      <c r="AXG205" s="672"/>
      <c r="AXH205" s="672"/>
      <c r="AXI205" s="672"/>
      <c r="AXJ205" s="672"/>
      <c r="AXK205" s="672"/>
      <c r="AXL205" s="672"/>
      <c r="AXM205" s="672"/>
      <c r="AXN205" s="672"/>
      <c r="AXO205" s="672"/>
      <c r="AXP205" s="672"/>
      <c r="AXQ205" s="672"/>
      <c r="AXR205" s="672"/>
      <c r="AXS205" s="672"/>
      <c r="AXT205" s="672"/>
      <c r="AXU205" s="672"/>
      <c r="AXV205" s="672"/>
      <c r="AXW205" s="672"/>
      <c r="AXX205" s="672"/>
      <c r="AXY205" s="672"/>
      <c r="AXZ205" s="672"/>
      <c r="AYA205" s="672"/>
      <c r="AYB205" s="672"/>
      <c r="AYC205" s="672"/>
      <c r="AYD205" s="672"/>
      <c r="AYE205" s="672"/>
      <c r="AYF205" s="672"/>
      <c r="AYG205" s="672"/>
      <c r="AYH205" s="672"/>
      <c r="AYI205" s="672"/>
      <c r="AYJ205" s="672"/>
      <c r="AYK205" s="672"/>
      <c r="AYL205" s="672"/>
      <c r="AYM205" s="672"/>
      <c r="AYN205" s="672"/>
      <c r="AYO205" s="672"/>
      <c r="AYP205" s="672"/>
      <c r="AYQ205" s="672"/>
      <c r="AYR205" s="672"/>
      <c r="AYS205" s="672"/>
      <c r="AYT205" s="672"/>
      <c r="AYU205" s="672"/>
      <c r="AYV205" s="672"/>
      <c r="AYW205" s="672"/>
      <c r="AYX205" s="672"/>
      <c r="AYY205" s="672"/>
      <c r="AYZ205" s="672"/>
      <c r="AZA205" s="672"/>
      <c r="AZB205" s="672"/>
      <c r="AZC205" s="672"/>
      <c r="AZD205" s="672"/>
      <c r="AZE205" s="672"/>
      <c r="AZF205" s="672"/>
      <c r="AZG205" s="672"/>
      <c r="AZH205" s="672"/>
      <c r="AZI205" s="672"/>
      <c r="AZJ205" s="672"/>
      <c r="AZK205" s="672"/>
      <c r="AZL205" s="672"/>
      <c r="AZM205" s="672"/>
      <c r="AZN205" s="672"/>
      <c r="AZO205" s="672"/>
      <c r="AZP205" s="672"/>
      <c r="AZQ205" s="672"/>
      <c r="AZR205" s="672"/>
      <c r="AZS205" s="672"/>
      <c r="AZT205" s="672"/>
      <c r="AZU205" s="672"/>
      <c r="AZV205" s="672"/>
      <c r="AZW205" s="672"/>
      <c r="AZX205" s="672"/>
      <c r="AZY205" s="672"/>
      <c r="AZZ205" s="672"/>
      <c r="BAA205" s="672"/>
      <c r="BAB205" s="672"/>
      <c r="BAC205" s="672"/>
      <c r="BAD205" s="672"/>
      <c r="BAE205" s="672"/>
      <c r="BAF205" s="672"/>
      <c r="BAG205" s="672"/>
      <c r="BAH205" s="672"/>
      <c r="BAI205" s="672"/>
      <c r="BAJ205" s="672"/>
      <c r="BAK205" s="672"/>
      <c r="BAL205" s="672"/>
      <c r="BAM205" s="672"/>
      <c r="BAN205" s="672"/>
      <c r="BAO205" s="672"/>
      <c r="BAP205" s="672"/>
      <c r="BAQ205" s="672"/>
      <c r="BAR205" s="672"/>
      <c r="BAS205" s="672"/>
      <c r="BAT205" s="672"/>
      <c r="BAU205" s="672"/>
      <c r="BAV205" s="672"/>
      <c r="BAW205" s="672"/>
      <c r="BAX205" s="672"/>
      <c r="BAY205" s="672"/>
      <c r="BAZ205" s="672"/>
      <c r="BBA205" s="672"/>
      <c r="BBB205" s="672"/>
      <c r="BBC205" s="672"/>
      <c r="BBD205" s="672"/>
      <c r="BBE205" s="672"/>
      <c r="BBF205" s="672"/>
      <c r="BBG205" s="672"/>
      <c r="BBH205" s="672"/>
      <c r="BBI205" s="672"/>
      <c r="BBJ205" s="672"/>
      <c r="BBK205" s="672"/>
      <c r="BBL205" s="672"/>
      <c r="BBM205" s="672"/>
      <c r="BBN205" s="672"/>
      <c r="BBO205" s="672"/>
      <c r="BBP205" s="672"/>
      <c r="BBQ205" s="672"/>
      <c r="BBR205" s="672"/>
      <c r="BBS205" s="672"/>
      <c r="BBT205" s="672"/>
      <c r="BBU205" s="672"/>
      <c r="BBV205" s="672"/>
      <c r="BBW205" s="672"/>
      <c r="BBX205" s="672"/>
      <c r="BBY205" s="672"/>
      <c r="BBZ205" s="672"/>
      <c r="BCA205" s="672"/>
      <c r="BCB205" s="672"/>
      <c r="BCC205" s="672"/>
      <c r="BCD205" s="672"/>
      <c r="BCE205" s="672"/>
      <c r="BCF205" s="672"/>
      <c r="BCG205" s="672"/>
      <c r="BCH205" s="672"/>
      <c r="BCI205" s="672"/>
      <c r="BCJ205" s="672"/>
      <c r="BCK205" s="672"/>
      <c r="BCL205" s="672"/>
      <c r="BCM205" s="672"/>
      <c r="BCN205" s="672"/>
      <c r="BCO205" s="672"/>
      <c r="BCP205" s="672"/>
      <c r="BCQ205" s="672"/>
      <c r="BCR205" s="672"/>
      <c r="BCS205" s="672"/>
      <c r="BCT205" s="672"/>
      <c r="BCU205" s="672"/>
      <c r="BCV205" s="672"/>
      <c r="BCW205" s="672"/>
      <c r="BCX205" s="672"/>
      <c r="BCY205" s="672"/>
      <c r="BCZ205" s="672"/>
      <c r="BDA205" s="672"/>
      <c r="BDB205" s="672"/>
      <c r="BDC205" s="672"/>
      <c r="BDD205" s="672"/>
      <c r="BDE205" s="672"/>
      <c r="BDF205" s="672"/>
      <c r="BDG205" s="672"/>
      <c r="BDH205" s="672"/>
      <c r="BDI205" s="672"/>
      <c r="BDJ205" s="672"/>
      <c r="BDK205" s="672"/>
      <c r="BDL205" s="672"/>
      <c r="BDM205" s="672"/>
      <c r="BDN205" s="672"/>
      <c r="BDO205" s="672"/>
      <c r="BDP205" s="672"/>
      <c r="BDQ205" s="672"/>
      <c r="BDR205" s="672"/>
      <c r="BDS205" s="672"/>
      <c r="BDT205" s="672"/>
      <c r="BDU205" s="672"/>
      <c r="BDV205" s="672"/>
      <c r="BDW205" s="672"/>
      <c r="BDX205" s="672"/>
      <c r="BDY205" s="672"/>
      <c r="BDZ205" s="672"/>
      <c r="BEA205" s="672"/>
      <c r="BEB205" s="672"/>
      <c r="BEC205" s="672"/>
      <c r="BED205" s="672"/>
      <c r="BEE205" s="672"/>
      <c r="BEF205" s="672"/>
      <c r="BEG205" s="672"/>
      <c r="BEH205" s="672"/>
      <c r="BEI205" s="672"/>
      <c r="BEJ205" s="672"/>
      <c r="BEK205" s="672"/>
      <c r="BEL205" s="672"/>
      <c r="BEM205" s="672"/>
      <c r="BEN205" s="672"/>
      <c r="BEO205" s="672"/>
      <c r="BEP205" s="672"/>
      <c r="BEQ205" s="672"/>
      <c r="BER205" s="672"/>
      <c r="BES205" s="672"/>
      <c r="BET205" s="672"/>
      <c r="BEU205" s="672"/>
      <c r="BEV205" s="672"/>
      <c r="BEW205" s="672"/>
      <c r="BEX205" s="672"/>
      <c r="BEY205" s="672"/>
      <c r="BEZ205" s="672"/>
      <c r="BFA205" s="672"/>
      <c r="BFB205" s="672"/>
      <c r="BFC205" s="672"/>
      <c r="BFD205" s="672"/>
      <c r="BFE205" s="672"/>
      <c r="BFF205" s="672"/>
      <c r="BFG205" s="672"/>
      <c r="BFH205" s="672"/>
      <c r="BFI205" s="672"/>
      <c r="BFJ205" s="672"/>
      <c r="BFK205" s="672"/>
      <c r="BFL205" s="672"/>
      <c r="BFM205" s="672"/>
      <c r="BFN205" s="672"/>
      <c r="BFO205" s="672"/>
      <c r="BFP205" s="672"/>
      <c r="BFQ205" s="672"/>
      <c r="BFR205" s="672"/>
      <c r="BFS205" s="672"/>
      <c r="BFT205" s="672"/>
      <c r="BFU205" s="672"/>
      <c r="BFV205" s="672"/>
      <c r="BFW205" s="672"/>
      <c r="BFX205" s="672"/>
      <c r="BFY205" s="672"/>
      <c r="BFZ205" s="672"/>
      <c r="BGA205" s="672"/>
      <c r="BGB205" s="672"/>
      <c r="BGC205" s="672"/>
      <c r="BGD205" s="672"/>
      <c r="BGE205" s="672"/>
      <c r="BGF205" s="672"/>
      <c r="BGG205" s="672"/>
      <c r="BGH205" s="672"/>
      <c r="BGI205" s="672"/>
      <c r="BGJ205" s="672"/>
      <c r="BGK205" s="672"/>
      <c r="BGL205" s="672"/>
      <c r="BGM205" s="672"/>
      <c r="BGN205" s="672"/>
      <c r="BGO205" s="672"/>
      <c r="BGP205" s="672"/>
      <c r="BGQ205" s="672"/>
      <c r="BGR205" s="672"/>
      <c r="BGS205" s="672"/>
      <c r="BGT205" s="672"/>
      <c r="BGU205" s="672"/>
      <c r="BGV205" s="672"/>
      <c r="BGW205" s="672"/>
      <c r="BGX205" s="672"/>
      <c r="BGY205" s="672"/>
      <c r="BGZ205" s="672"/>
      <c r="BHA205" s="672"/>
      <c r="BHB205" s="672"/>
      <c r="BHC205" s="672"/>
      <c r="BHD205" s="672"/>
      <c r="BHE205" s="672"/>
      <c r="BHF205" s="672"/>
      <c r="BHG205" s="672"/>
      <c r="BHH205" s="672"/>
      <c r="BHI205" s="672"/>
      <c r="BHJ205" s="672"/>
      <c r="BHK205" s="672"/>
      <c r="BHL205" s="672"/>
      <c r="BHM205" s="672"/>
      <c r="BHN205" s="672"/>
      <c r="BHO205" s="672"/>
      <c r="BHP205" s="672"/>
      <c r="BHQ205" s="672"/>
      <c r="BHR205" s="672"/>
      <c r="BHS205" s="672"/>
      <c r="BHT205" s="672"/>
      <c r="BHU205" s="672"/>
      <c r="BHV205" s="672"/>
      <c r="BHW205" s="672"/>
      <c r="BHX205" s="672"/>
      <c r="BHY205" s="672"/>
      <c r="BHZ205" s="672"/>
      <c r="BIA205" s="672"/>
      <c r="BIB205" s="672"/>
      <c r="BIC205" s="672"/>
      <c r="BID205" s="672"/>
      <c r="BIE205" s="672"/>
      <c r="BIF205" s="672"/>
      <c r="BIG205" s="672"/>
      <c r="BIH205" s="672"/>
      <c r="BII205" s="672"/>
      <c r="BIJ205" s="672"/>
      <c r="BIK205" s="672"/>
      <c r="BIL205" s="672"/>
      <c r="BIM205" s="672"/>
      <c r="BIN205" s="672"/>
      <c r="BIO205" s="672"/>
      <c r="BIP205" s="672"/>
      <c r="BIQ205" s="672"/>
      <c r="BIR205" s="672"/>
      <c r="BIS205" s="672"/>
      <c r="BIT205" s="672"/>
      <c r="BIU205" s="672"/>
      <c r="BIV205" s="672"/>
      <c r="BIW205" s="672"/>
      <c r="BIX205" s="672"/>
      <c r="BIY205" s="672"/>
      <c r="BIZ205" s="672"/>
      <c r="BJA205" s="672"/>
      <c r="BJB205" s="672"/>
      <c r="BJC205" s="672"/>
      <c r="BJD205" s="672"/>
      <c r="BJE205" s="672"/>
      <c r="BJF205" s="672"/>
      <c r="BJG205" s="672"/>
      <c r="BJH205" s="672"/>
      <c r="BJI205" s="672"/>
      <c r="BJJ205" s="672"/>
      <c r="BJK205" s="672"/>
      <c r="BJL205" s="672"/>
      <c r="BJM205" s="672"/>
      <c r="BJN205" s="672"/>
      <c r="BJO205" s="672"/>
      <c r="BJP205" s="672"/>
      <c r="BJQ205" s="672"/>
      <c r="BJR205" s="672"/>
      <c r="BJS205" s="672"/>
      <c r="BJT205" s="672"/>
      <c r="BJU205" s="672"/>
      <c r="BJV205" s="672"/>
      <c r="BJW205" s="672"/>
      <c r="BJX205" s="672"/>
      <c r="BJY205" s="672"/>
      <c r="BJZ205" s="672"/>
      <c r="BKA205" s="672"/>
      <c r="BKB205" s="672"/>
      <c r="BKC205" s="672"/>
      <c r="BKD205" s="672"/>
      <c r="BKE205" s="672"/>
      <c r="BKF205" s="672"/>
      <c r="BKG205" s="672"/>
      <c r="BKH205" s="672"/>
      <c r="BKI205" s="672"/>
      <c r="BKJ205" s="672"/>
      <c r="BKK205" s="672"/>
      <c r="BKL205" s="672"/>
      <c r="BKM205" s="672"/>
      <c r="BKN205" s="672"/>
      <c r="BKO205" s="672"/>
      <c r="BKP205" s="672"/>
      <c r="BKQ205" s="672"/>
      <c r="BKR205" s="672"/>
      <c r="BKS205" s="672"/>
      <c r="BKT205" s="672"/>
      <c r="BKU205" s="672"/>
      <c r="BKV205" s="672"/>
      <c r="BKW205" s="672"/>
      <c r="BKX205" s="672"/>
      <c r="BKY205" s="672"/>
      <c r="BKZ205" s="672"/>
      <c r="BLA205" s="672"/>
      <c r="BLB205" s="672"/>
      <c r="BLC205" s="672"/>
      <c r="BLD205" s="672"/>
      <c r="BLE205" s="672"/>
      <c r="BLF205" s="672"/>
      <c r="BLG205" s="672"/>
      <c r="BLH205" s="672"/>
      <c r="BLI205" s="672"/>
      <c r="BLJ205" s="672"/>
      <c r="BLK205" s="672"/>
      <c r="BLL205" s="672"/>
      <c r="BLM205" s="672"/>
      <c r="BLN205" s="672"/>
      <c r="BLO205" s="672"/>
      <c r="BLP205" s="672"/>
      <c r="BLQ205" s="672"/>
      <c r="BLR205" s="672"/>
      <c r="BLS205" s="672"/>
      <c r="BLT205" s="672"/>
      <c r="BLU205" s="672"/>
      <c r="BLV205" s="672"/>
      <c r="BLW205" s="672"/>
      <c r="BLX205" s="672"/>
      <c r="BLY205" s="672"/>
      <c r="BLZ205" s="672"/>
      <c r="BMA205" s="672"/>
      <c r="BMB205" s="672"/>
      <c r="BMC205" s="672"/>
      <c r="BMD205" s="672"/>
      <c r="BME205" s="672"/>
      <c r="BMF205" s="672"/>
      <c r="BMG205" s="672"/>
      <c r="BMH205" s="672"/>
      <c r="BMI205" s="672"/>
      <c r="BMJ205" s="672"/>
      <c r="BMK205" s="672"/>
      <c r="BML205" s="672"/>
      <c r="BMM205" s="672"/>
      <c r="BMN205" s="672"/>
      <c r="BMO205" s="672"/>
      <c r="BMP205" s="672"/>
      <c r="BMQ205" s="672"/>
      <c r="BMR205" s="672"/>
      <c r="BMS205" s="672"/>
      <c r="BMT205" s="672"/>
      <c r="BMU205" s="672"/>
      <c r="BMV205" s="672"/>
      <c r="BMW205" s="672"/>
      <c r="BMX205" s="672"/>
      <c r="BMY205" s="672"/>
      <c r="BMZ205" s="672"/>
      <c r="BNA205" s="672"/>
      <c r="BNB205" s="672"/>
      <c r="BNC205" s="672"/>
      <c r="BND205" s="672"/>
      <c r="BNE205" s="672"/>
      <c r="BNF205" s="672"/>
      <c r="BNG205" s="672"/>
      <c r="BNH205" s="672"/>
      <c r="BNI205" s="672"/>
      <c r="BNJ205" s="672"/>
      <c r="BNK205" s="672"/>
      <c r="BNL205" s="672"/>
      <c r="BNM205" s="672"/>
      <c r="BNN205" s="672"/>
      <c r="BNO205" s="672"/>
      <c r="BNP205" s="672"/>
      <c r="BNQ205" s="672"/>
      <c r="BNR205" s="672"/>
      <c r="BNS205" s="672"/>
      <c r="BNT205" s="672"/>
      <c r="BNU205" s="672"/>
      <c r="BNV205" s="672"/>
      <c r="BNW205" s="672"/>
      <c r="BNX205" s="672"/>
      <c r="BNY205" s="672"/>
      <c r="BNZ205" s="672"/>
      <c r="BOA205" s="672"/>
      <c r="BOB205" s="672"/>
      <c r="BOC205" s="672"/>
      <c r="BOD205" s="672"/>
      <c r="BOE205" s="672"/>
      <c r="BOF205" s="672"/>
      <c r="BOG205" s="672"/>
      <c r="BOH205" s="672"/>
      <c r="BOI205" s="672"/>
      <c r="BOJ205" s="672"/>
      <c r="BOK205" s="672"/>
      <c r="BOL205" s="672"/>
      <c r="BOM205" s="672"/>
      <c r="BON205" s="672"/>
      <c r="BOO205" s="672"/>
      <c r="BOP205" s="672"/>
      <c r="BOQ205" s="672"/>
      <c r="BOR205" s="672"/>
      <c r="BOS205" s="672"/>
      <c r="BOT205" s="672"/>
      <c r="BOU205" s="672"/>
      <c r="BOV205" s="672"/>
      <c r="BOW205" s="672"/>
      <c r="BOX205" s="672"/>
      <c r="BOY205" s="672"/>
      <c r="BOZ205" s="672"/>
      <c r="BPA205" s="672"/>
      <c r="BPB205" s="672"/>
      <c r="BPC205" s="672"/>
      <c r="BPD205" s="672"/>
      <c r="BPE205" s="672"/>
      <c r="BPF205" s="672"/>
      <c r="BPG205" s="672"/>
      <c r="BPH205" s="672"/>
      <c r="BPI205" s="672"/>
      <c r="BPJ205" s="672"/>
      <c r="BPK205" s="672"/>
      <c r="BPL205" s="672"/>
      <c r="BPM205" s="672"/>
      <c r="BPN205" s="672"/>
      <c r="BPO205" s="672"/>
      <c r="BPP205" s="672"/>
      <c r="BPQ205" s="672"/>
      <c r="BPR205" s="672"/>
      <c r="BPS205" s="672"/>
      <c r="BPT205" s="672"/>
      <c r="BPU205" s="672"/>
      <c r="BPV205" s="672"/>
      <c r="BPW205" s="672"/>
      <c r="BPX205" s="672"/>
      <c r="BPY205" s="672"/>
      <c r="BPZ205" s="672"/>
      <c r="BQA205" s="672"/>
      <c r="BQB205" s="672"/>
      <c r="BQC205" s="672"/>
      <c r="BQD205" s="672"/>
      <c r="BQE205" s="672"/>
      <c r="BQF205" s="672"/>
      <c r="BQG205" s="672"/>
      <c r="BQH205" s="672"/>
      <c r="BQI205" s="672"/>
      <c r="BQJ205" s="672"/>
      <c r="BQK205" s="672"/>
      <c r="BQL205" s="672"/>
      <c r="BQM205" s="672"/>
      <c r="BQN205" s="672"/>
      <c r="BQO205" s="672"/>
      <c r="BQP205" s="672"/>
      <c r="BQQ205" s="672"/>
      <c r="BQR205" s="672"/>
      <c r="BQS205" s="672"/>
      <c r="BQT205" s="672"/>
      <c r="BQU205" s="672"/>
      <c r="BQV205" s="672"/>
      <c r="BQW205" s="672"/>
      <c r="BQX205" s="672"/>
      <c r="BQY205" s="672"/>
      <c r="BQZ205" s="672"/>
      <c r="BRA205" s="672"/>
      <c r="BRB205" s="672"/>
      <c r="BRC205" s="672"/>
      <c r="BRD205" s="672"/>
      <c r="BRE205" s="672"/>
      <c r="BRF205" s="672"/>
      <c r="BRG205" s="672"/>
      <c r="BRH205" s="672"/>
      <c r="BRI205" s="672"/>
      <c r="BRJ205" s="672"/>
      <c r="BRK205" s="672"/>
      <c r="BRL205" s="672"/>
      <c r="BRM205" s="672"/>
      <c r="BRN205" s="672"/>
      <c r="BRO205" s="672"/>
      <c r="BRP205" s="672"/>
      <c r="BRQ205" s="672"/>
      <c r="BRR205" s="672"/>
      <c r="BRS205" s="672"/>
      <c r="BRT205" s="672"/>
      <c r="BRU205" s="672"/>
      <c r="BRV205" s="672"/>
      <c r="BRW205" s="672"/>
      <c r="BRX205" s="672"/>
      <c r="BRY205" s="672"/>
      <c r="BRZ205" s="672"/>
      <c r="BSA205" s="672"/>
      <c r="BSB205" s="672"/>
      <c r="BSC205" s="672"/>
      <c r="BSD205" s="672"/>
      <c r="BSE205" s="672"/>
      <c r="BSF205" s="672"/>
      <c r="BSG205" s="672"/>
      <c r="BSH205" s="672"/>
      <c r="BSI205" s="672"/>
      <c r="BSJ205" s="672"/>
      <c r="BSK205" s="672"/>
      <c r="BSL205" s="672"/>
      <c r="BSM205" s="672"/>
      <c r="BSN205" s="672"/>
      <c r="BSO205" s="672"/>
      <c r="BSP205" s="672"/>
      <c r="BSQ205" s="672"/>
      <c r="BSR205" s="672"/>
      <c r="BSS205" s="672"/>
      <c r="BST205" s="672"/>
      <c r="BSU205" s="672"/>
      <c r="BSV205" s="672"/>
      <c r="BSW205" s="672"/>
      <c r="BSX205" s="672"/>
      <c r="BSY205" s="672"/>
      <c r="BSZ205" s="672"/>
      <c r="BTA205" s="672"/>
      <c r="BTB205" s="672"/>
      <c r="BTC205" s="672"/>
      <c r="BTD205" s="672"/>
      <c r="BTE205" s="672"/>
      <c r="BTF205" s="672"/>
      <c r="BTG205" s="672"/>
      <c r="BTH205" s="672"/>
      <c r="BTI205" s="672"/>
      <c r="BTJ205" s="672"/>
      <c r="BTK205" s="672"/>
      <c r="BTL205" s="672"/>
      <c r="BTM205" s="672"/>
      <c r="BTN205" s="672"/>
      <c r="BTO205" s="672"/>
      <c r="BTP205" s="672"/>
      <c r="BTQ205" s="672"/>
      <c r="BTR205" s="672"/>
      <c r="BTS205" s="672"/>
      <c r="BTT205" s="672"/>
      <c r="BTU205" s="672"/>
      <c r="BTV205" s="672"/>
      <c r="BTW205" s="672"/>
      <c r="BTX205" s="672"/>
      <c r="BTY205" s="672"/>
      <c r="BTZ205" s="672"/>
      <c r="BUA205" s="672"/>
      <c r="BUB205" s="672"/>
      <c r="BUC205" s="672"/>
      <c r="BUD205" s="672"/>
      <c r="BUE205" s="672"/>
      <c r="BUF205" s="672"/>
      <c r="BUG205" s="672"/>
      <c r="BUH205" s="672"/>
      <c r="BUI205" s="672"/>
      <c r="BUJ205" s="672"/>
      <c r="BUK205" s="672"/>
      <c r="BUL205" s="672"/>
      <c r="BUM205" s="672"/>
      <c r="BUN205" s="672"/>
      <c r="BUO205" s="672"/>
      <c r="BUP205" s="672"/>
      <c r="BUQ205" s="672"/>
      <c r="BUR205" s="672"/>
      <c r="BUS205" s="672"/>
      <c r="BUT205" s="672"/>
      <c r="BUU205" s="672"/>
      <c r="BUV205" s="672"/>
      <c r="BUW205" s="672"/>
      <c r="BUX205" s="672"/>
      <c r="BUY205" s="672"/>
      <c r="BUZ205" s="672"/>
      <c r="BVA205" s="672"/>
      <c r="BVB205" s="672"/>
      <c r="BVC205" s="672"/>
      <c r="BVD205" s="672"/>
      <c r="BVE205" s="672"/>
      <c r="BVF205" s="672"/>
      <c r="BVG205" s="672"/>
      <c r="BVH205" s="672"/>
      <c r="BVI205" s="672"/>
      <c r="BVJ205" s="672"/>
      <c r="BVK205" s="672"/>
      <c r="BVL205" s="672"/>
      <c r="BVM205" s="672"/>
      <c r="BVN205" s="672"/>
      <c r="BVO205" s="672"/>
      <c r="BVP205" s="672"/>
      <c r="BVQ205" s="672"/>
      <c r="BVR205" s="672"/>
      <c r="BVS205" s="672"/>
      <c r="BVT205" s="672"/>
      <c r="BVU205" s="672"/>
      <c r="BVV205" s="672"/>
      <c r="BVW205" s="672"/>
      <c r="BVX205" s="672"/>
      <c r="BVY205" s="672"/>
      <c r="BVZ205" s="672"/>
      <c r="BWA205" s="672"/>
      <c r="BWB205" s="672"/>
      <c r="BWC205" s="672"/>
      <c r="BWD205" s="672"/>
      <c r="BWE205" s="672"/>
      <c r="BWF205" s="672"/>
      <c r="BWG205" s="672"/>
      <c r="BWH205" s="672"/>
      <c r="BWI205" s="672"/>
      <c r="BWJ205" s="672"/>
      <c r="BWK205" s="672"/>
      <c r="BWL205" s="672"/>
      <c r="BWM205" s="672"/>
      <c r="BWN205" s="672"/>
      <c r="BWO205" s="672"/>
      <c r="BWP205" s="672"/>
      <c r="BWQ205" s="672"/>
      <c r="BWR205" s="672"/>
      <c r="BWS205" s="672"/>
      <c r="BWT205" s="672"/>
      <c r="BWU205" s="672"/>
      <c r="BWV205" s="672"/>
      <c r="BWW205" s="672"/>
      <c r="BWX205" s="672"/>
      <c r="BWY205" s="672"/>
      <c r="BWZ205" s="672"/>
      <c r="BXA205" s="672"/>
      <c r="BXB205" s="672"/>
      <c r="BXC205" s="672"/>
      <c r="BXD205" s="672"/>
      <c r="BXE205" s="672"/>
      <c r="BXF205" s="672"/>
      <c r="BXG205" s="672"/>
      <c r="BXH205" s="672"/>
      <c r="BXI205" s="672"/>
      <c r="BXJ205" s="672"/>
      <c r="BXK205" s="672"/>
      <c r="BXL205" s="672"/>
      <c r="BXM205" s="672"/>
      <c r="BXN205" s="672"/>
      <c r="BXO205" s="672"/>
      <c r="BXP205" s="672"/>
      <c r="BXQ205" s="672"/>
      <c r="BXR205" s="672"/>
      <c r="BXS205" s="672"/>
      <c r="BXT205" s="672"/>
      <c r="BXU205" s="672"/>
      <c r="BXV205" s="672"/>
      <c r="BXW205" s="672"/>
      <c r="BXX205" s="672"/>
      <c r="BXY205" s="672"/>
      <c r="BXZ205" s="672"/>
      <c r="BYA205" s="672"/>
      <c r="BYB205" s="672"/>
      <c r="BYC205" s="672"/>
      <c r="BYD205" s="672"/>
      <c r="BYE205" s="672"/>
      <c r="BYF205" s="672"/>
      <c r="BYG205" s="672"/>
      <c r="BYH205" s="672"/>
      <c r="BYI205" s="672"/>
      <c r="BYJ205" s="672"/>
      <c r="BYK205" s="672"/>
      <c r="BYL205" s="672"/>
      <c r="BYM205" s="672"/>
      <c r="BYN205" s="672"/>
      <c r="BYO205" s="672"/>
      <c r="BYP205" s="672"/>
      <c r="BYQ205" s="672"/>
      <c r="BYR205" s="672"/>
      <c r="BYS205" s="672"/>
      <c r="BYT205" s="672"/>
      <c r="BYU205" s="672"/>
      <c r="BYV205" s="672"/>
      <c r="BYW205" s="672"/>
      <c r="BYX205" s="672"/>
      <c r="BYY205" s="672"/>
      <c r="BYZ205" s="672"/>
      <c r="BZA205" s="672"/>
      <c r="BZB205" s="672"/>
      <c r="BZC205" s="672"/>
      <c r="BZD205" s="672"/>
      <c r="BZE205" s="672"/>
      <c r="BZF205" s="672"/>
      <c r="BZG205" s="672"/>
      <c r="BZH205" s="672"/>
      <c r="BZI205" s="672"/>
      <c r="BZJ205" s="672"/>
      <c r="BZK205" s="672"/>
      <c r="BZL205" s="672"/>
      <c r="BZM205" s="672"/>
      <c r="BZN205" s="672"/>
      <c r="BZO205" s="672"/>
      <c r="BZP205" s="672"/>
      <c r="BZQ205" s="672"/>
      <c r="BZR205" s="672"/>
      <c r="BZS205" s="672"/>
      <c r="BZT205" s="672"/>
      <c r="BZU205" s="672"/>
      <c r="BZV205" s="672"/>
      <c r="BZW205" s="672"/>
      <c r="BZX205" s="672"/>
      <c r="BZY205" s="672"/>
      <c r="BZZ205" s="672"/>
      <c r="CAA205" s="672"/>
      <c r="CAB205" s="672"/>
      <c r="CAC205" s="672"/>
      <c r="CAD205" s="672"/>
      <c r="CAE205" s="672"/>
      <c r="CAF205" s="672"/>
      <c r="CAG205" s="672"/>
      <c r="CAH205" s="672"/>
      <c r="CAI205" s="672"/>
      <c r="CAJ205" s="672"/>
      <c r="CAK205" s="672"/>
      <c r="CAL205" s="672"/>
      <c r="CAM205" s="672"/>
      <c r="CAN205" s="672"/>
      <c r="CAO205" s="672"/>
      <c r="CAP205" s="672"/>
      <c r="CAQ205" s="672"/>
      <c r="CAR205" s="672"/>
      <c r="CAS205" s="672"/>
      <c r="CAT205" s="672"/>
      <c r="CAU205" s="672"/>
      <c r="CAV205" s="672"/>
      <c r="CAW205" s="672"/>
      <c r="CAX205" s="672"/>
      <c r="CAY205" s="672"/>
      <c r="CAZ205" s="672"/>
      <c r="CBA205" s="672"/>
      <c r="CBB205" s="672"/>
      <c r="CBC205" s="672"/>
      <c r="CBD205" s="672"/>
      <c r="CBE205" s="672"/>
      <c r="CBF205" s="672"/>
      <c r="CBG205" s="672"/>
      <c r="CBH205" s="672"/>
      <c r="CBI205" s="672"/>
      <c r="CBJ205" s="672"/>
      <c r="CBK205" s="672"/>
      <c r="CBL205" s="672"/>
      <c r="CBM205" s="672"/>
      <c r="CBN205" s="672"/>
      <c r="CBO205" s="672"/>
      <c r="CBP205" s="672"/>
      <c r="CBQ205" s="672"/>
      <c r="CBR205" s="672"/>
      <c r="CBS205" s="672"/>
      <c r="CBT205" s="672"/>
      <c r="CBU205" s="672"/>
      <c r="CBV205" s="672"/>
      <c r="CBW205" s="672"/>
      <c r="CBX205" s="672"/>
      <c r="CBY205" s="672"/>
      <c r="CBZ205" s="672"/>
      <c r="CCA205" s="672"/>
      <c r="CCB205" s="672"/>
      <c r="CCC205" s="672"/>
      <c r="CCD205" s="672"/>
      <c r="CCE205" s="672"/>
      <c r="CCF205" s="672"/>
      <c r="CCG205" s="672"/>
      <c r="CCH205" s="672"/>
      <c r="CCI205" s="672"/>
      <c r="CCJ205" s="672"/>
      <c r="CCK205" s="672"/>
      <c r="CCL205" s="672"/>
      <c r="CCM205" s="672"/>
      <c r="CCN205" s="672"/>
      <c r="CCO205" s="672"/>
      <c r="CCP205" s="672"/>
      <c r="CCQ205" s="672"/>
      <c r="CCR205" s="672"/>
      <c r="CCS205" s="672"/>
      <c r="CCT205" s="672"/>
      <c r="CCU205" s="672"/>
      <c r="CCV205" s="672"/>
      <c r="CCW205" s="672"/>
      <c r="CCX205" s="672"/>
      <c r="CCY205" s="672"/>
      <c r="CCZ205" s="672"/>
      <c r="CDA205" s="672"/>
      <c r="CDB205" s="672"/>
      <c r="CDC205" s="672"/>
      <c r="CDD205" s="672"/>
      <c r="CDE205" s="672"/>
      <c r="CDF205" s="672"/>
      <c r="CDG205" s="672"/>
      <c r="CDH205" s="672"/>
      <c r="CDI205" s="672"/>
      <c r="CDJ205" s="672"/>
      <c r="CDK205" s="672"/>
      <c r="CDL205" s="672"/>
      <c r="CDM205" s="672"/>
      <c r="CDN205" s="672"/>
      <c r="CDO205" s="672"/>
      <c r="CDP205" s="672"/>
      <c r="CDQ205" s="672"/>
      <c r="CDR205" s="672"/>
      <c r="CDS205" s="672"/>
      <c r="CDT205" s="672"/>
      <c r="CDU205" s="672"/>
      <c r="CDV205" s="672"/>
      <c r="CDW205" s="672"/>
      <c r="CDX205" s="672"/>
      <c r="CDY205" s="672"/>
      <c r="CDZ205" s="672"/>
      <c r="CEA205" s="672"/>
      <c r="CEB205" s="672"/>
      <c r="CEC205" s="672"/>
      <c r="CED205" s="672"/>
      <c r="CEE205" s="672"/>
      <c r="CEF205" s="672"/>
      <c r="CEG205" s="672"/>
      <c r="CEH205" s="672"/>
      <c r="CEI205" s="672"/>
      <c r="CEJ205" s="672"/>
      <c r="CEK205" s="672"/>
      <c r="CEL205" s="672"/>
      <c r="CEM205" s="672"/>
      <c r="CEN205" s="672"/>
      <c r="CEO205" s="672"/>
      <c r="CEP205" s="672"/>
      <c r="CEQ205" s="672"/>
      <c r="CER205" s="672"/>
      <c r="CES205" s="672"/>
      <c r="CET205" s="672"/>
      <c r="CEU205" s="672"/>
      <c r="CEV205" s="672"/>
      <c r="CEW205" s="672"/>
      <c r="CEX205" s="672"/>
      <c r="CEY205" s="672"/>
      <c r="CEZ205" s="672"/>
      <c r="CFA205" s="672"/>
      <c r="CFB205" s="672"/>
      <c r="CFC205" s="672"/>
      <c r="CFD205" s="672"/>
      <c r="CFE205" s="672"/>
      <c r="CFF205" s="672"/>
      <c r="CFG205" s="672"/>
      <c r="CFH205" s="672"/>
      <c r="CFI205" s="672"/>
      <c r="CFJ205" s="672"/>
      <c r="CFK205" s="672"/>
      <c r="CFL205" s="672"/>
      <c r="CFM205" s="672"/>
      <c r="CFN205" s="672"/>
      <c r="CFO205" s="672"/>
      <c r="CFP205" s="672"/>
      <c r="CFQ205" s="672"/>
      <c r="CFR205" s="672"/>
      <c r="CFS205" s="672"/>
      <c r="CFT205" s="672"/>
      <c r="CFU205" s="672"/>
      <c r="CFV205" s="672"/>
      <c r="CFW205" s="672"/>
      <c r="CFX205" s="672"/>
      <c r="CFY205" s="672"/>
      <c r="CFZ205" s="672"/>
      <c r="CGA205" s="672"/>
      <c r="CGB205" s="672"/>
      <c r="CGC205" s="672"/>
      <c r="CGD205" s="672"/>
      <c r="CGE205" s="672"/>
      <c r="CGF205" s="672"/>
      <c r="CGG205" s="672"/>
      <c r="CGH205" s="672"/>
      <c r="CGI205" s="672"/>
      <c r="CGJ205" s="672"/>
      <c r="CGK205" s="672"/>
      <c r="CGL205" s="672"/>
      <c r="CGM205" s="672"/>
      <c r="CGN205" s="672"/>
      <c r="CGO205" s="672"/>
      <c r="CGP205" s="672"/>
      <c r="CGQ205" s="672"/>
      <c r="CGR205" s="672"/>
      <c r="CGS205" s="672"/>
      <c r="CGT205" s="672"/>
      <c r="CGU205" s="672"/>
      <c r="CGV205" s="672"/>
      <c r="CGW205" s="672"/>
      <c r="CGX205" s="672"/>
      <c r="CGY205" s="672"/>
      <c r="CGZ205" s="672"/>
      <c r="CHA205" s="672"/>
      <c r="CHB205" s="672"/>
      <c r="CHC205" s="672"/>
      <c r="CHD205" s="672"/>
      <c r="CHE205" s="672"/>
      <c r="CHF205" s="672"/>
      <c r="CHG205" s="672"/>
      <c r="CHH205" s="672"/>
      <c r="CHI205" s="672"/>
      <c r="CHJ205" s="672"/>
      <c r="CHK205" s="672"/>
      <c r="CHL205" s="672"/>
      <c r="CHM205" s="672"/>
      <c r="CHN205" s="672"/>
      <c r="CHO205" s="672"/>
      <c r="CHP205" s="672"/>
      <c r="CHQ205" s="672"/>
      <c r="CHR205" s="672"/>
      <c r="CHS205" s="672"/>
      <c r="CHT205" s="672"/>
      <c r="CHU205" s="672"/>
      <c r="CHV205" s="672"/>
      <c r="CHW205" s="672"/>
      <c r="CHX205" s="672"/>
      <c r="CHY205" s="672"/>
      <c r="CHZ205" s="672"/>
      <c r="CIA205" s="672"/>
      <c r="CIB205" s="672"/>
      <c r="CIC205" s="672"/>
      <c r="CID205" s="672"/>
      <c r="CIE205" s="672"/>
      <c r="CIF205" s="672"/>
      <c r="CIG205" s="672"/>
      <c r="CIH205" s="672"/>
      <c r="CII205" s="672"/>
      <c r="CIJ205" s="672"/>
      <c r="CIK205" s="672"/>
      <c r="CIL205" s="672"/>
      <c r="CIM205" s="672"/>
      <c r="CIN205" s="672"/>
      <c r="CIO205" s="672"/>
      <c r="CIP205" s="672"/>
      <c r="CIQ205" s="672"/>
      <c r="CIR205" s="672"/>
      <c r="CIS205" s="672"/>
      <c r="CIT205" s="672"/>
      <c r="CIU205" s="672"/>
      <c r="CIV205" s="672"/>
      <c r="CIW205" s="672"/>
      <c r="CIX205" s="672"/>
      <c r="CIY205" s="672"/>
      <c r="CIZ205" s="672"/>
      <c r="CJA205" s="672"/>
      <c r="CJB205" s="672"/>
      <c r="CJC205" s="672"/>
      <c r="CJD205" s="672"/>
      <c r="CJE205" s="672"/>
      <c r="CJF205" s="672"/>
      <c r="CJG205" s="672"/>
      <c r="CJH205" s="672"/>
      <c r="CJI205" s="672"/>
      <c r="CJJ205" s="672"/>
      <c r="CJK205" s="672"/>
      <c r="CJL205" s="672"/>
      <c r="CJM205" s="672"/>
      <c r="CJN205" s="672"/>
      <c r="CJO205" s="672"/>
      <c r="CJP205" s="672"/>
      <c r="CJQ205" s="672"/>
      <c r="CJR205" s="672"/>
      <c r="CJS205" s="672"/>
      <c r="CJT205" s="672"/>
      <c r="CJU205" s="672"/>
      <c r="CJV205" s="672"/>
      <c r="CJW205" s="672"/>
      <c r="CJX205" s="672"/>
      <c r="CJY205" s="672"/>
      <c r="CJZ205" s="672"/>
      <c r="CKA205" s="672"/>
      <c r="CKB205" s="672"/>
      <c r="CKC205" s="672"/>
      <c r="CKD205" s="672"/>
      <c r="CKE205" s="672"/>
      <c r="CKF205" s="672"/>
      <c r="CKG205" s="672"/>
      <c r="CKH205" s="672"/>
      <c r="CKI205" s="672"/>
      <c r="CKJ205" s="672"/>
      <c r="CKK205" s="672"/>
      <c r="CKL205" s="672"/>
      <c r="CKM205" s="672"/>
      <c r="CKN205" s="672"/>
      <c r="CKO205" s="672"/>
      <c r="CKP205" s="672"/>
      <c r="CKQ205" s="672"/>
      <c r="CKR205" s="672"/>
      <c r="CKS205" s="672"/>
      <c r="CKT205" s="672"/>
      <c r="CKU205" s="672"/>
      <c r="CKV205" s="672"/>
      <c r="CKW205" s="672"/>
      <c r="CKX205" s="672"/>
      <c r="CKY205" s="672"/>
      <c r="CKZ205" s="672"/>
      <c r="CLA205" s="672"/>
      <c r="CLB205" s="672"/>
      <c r="CLC205" s="672"/>
      <c r="CLD205" s="672"/>
      <c r="CLE205" s="672"/>
      <c r="CLF205" s="672"/>
      <c r="CLG205" s="672"/>
      <c r="CLH205" s="672"/>
      <c r="CLI205" s="672"/>
      <c r="CLJ205" s="672"/>
      <c r="CLK205" s="672"/>
      <c r="CLL205" s="672"/>
      <c r="CLM205" s="672"/>
      <c r="CLN205" s="672"/>
      <c r="CLO205" s="672"/>
      <c r="CLP205" s="672"/>
      <c r="CLQ205" s="672"/>
      <c r="CLR205" s="672"/>
      <c r="CLS205" s="672"/>
      <c r="CLT205" s="672"/>
      <c r="CLU205" s="672"/>
      <c r="CLV205" s="672"/>
      <c r="CLW205" s="672"/>
      <c r="CLX205" s="672"/>
      <c r="CLY205" s="672"/>
      <c r="CLZ205" s="672"/>
      <c r="CMA205" s="672"/>
      <c r="CMB205" s="672"/>
      <c r="CMC205" s="672"/>
      <c r="CMD205" s="672"/>
      <c r="CME205" s="672"/>
      <c r="CMF205" s="672"/>
      <c r="CMG205" s="672"/>
      <c r="CMH205" s="672"/>
      <c r="CMI205" s="672"/>
      <c r="CMJ205" s="672"/>
      <c r="CMK205" s="672"/>
      <c r="CML205" s="672"/>
      <c r="CMM205" s="672"/>
      <c r="CMN205" s="672"/>
      <c r="CMO205" s="672"/>
      <c r="CMP205" s="672"/>
      <c r="CMQ205" s="672"/>
      <c r="CMR205" s="672"/>
      <c r="CMS205" s="672"/>
      <c r="CMT205" s="672"/>
      <c r="CMU205" s="672"/>
      <c r="CMV205" s="672"/>
      <c r="CMW205" s="672"/>
      <c r="CMX205" s="672"/>
      <c r="CMY205" s="672"/>
      <c r="CMZ205" s="672"/>
      <c r="CNA205" s="672"/>
      <c r="CNB205" s="672"/>
      <c r="CNC205" s="672"/>
      <c r="CND205" s="672"/>
      <c r="CNE205" s="672"/>
      <c r="CNF205" s="672"/>
      <c r="CNG205" s="672"/>
      <c r="CNH205" s="672"/>
      <c r="CNI205" s="672"/>
      <c r="CNJ205" s="672"/>
      <c r="CNK205" s="672"/>
      <c r="CNL205" s="672"/>
      <c r="CNM205" s="672"/>
      <c r="CNN205" s="672"/>
      <c r="CNO205" s="672"/>
      <c r="CNP205" s="672"/>
      <c r="CNQ205" s="672"/>
      <c r="CNR205" s="672"/>
      <c r="CNS205" s="672"/>
      <c r="CNT205" s="672"/>
      <c r="CNU205" s="672"/>
      <c r="CNV205" s="672"/>
      <c r="CNW205" s="672"/>
      <c r="CNX205" s="672"/>
      <c r="CNY205" s="672"/>
      <c r="CNZ205" s="672"/>
      <c r="COA205" s="672"/>
      <c r="COB205" s="672"/>
      <c r="COC205" s="672"/>
      <c r="COD205" s="672"/>
      <c r="COE205" s="672"/>
      <c r="COF205" s="672"/>
      <c r="COG205" s="672"/>
      <c r="COH205" s="672"/>
      <c r="COI205" s="672"/>
      <c r="COJ205" s="672"/>
      <c r="COK205" s="672"/>
      <c r="COL205" s="672"/>
      <c r="COM205" s="672"/>
      <c r="CON205" s="672"/>
      <c r="COO205" s="672"/>
      <c r="COP205" s="672"/>
      <c r="COQ205" s="672"/>
      <c r="COR205" s="672"/>
      <c r="COS205" s="672"/>
      <c r="COT205" s="672"/>
      <c r="COU205" s="672"/>
      <c r="COV205" s="672"/>
      <c r="COW205" s="672"/>
      <c r="COX205" s="672"/>
      <c r="COY205" s="672"/>
      <c r="COZ205" s="672"/>
      <c r="CPA205" s="672"/>
      <c r="CPB205" s="672"/>
      <c r="CPC205" s="672"/>
      <c r="CPD205" s="672"/>
      <c r="CPE205" s="672"/>
      <c r="CPF205" s="672"/>
      <c r="CPG205" s="672"/>
      <c r="CPH205" s="672"/>
      <c r="CPI205" s="672"/>
      <c r="CPJ205" s="672"/>
      <c r="CPK205" s="672"/>
      <c r="CPL205" s="672"/>
      <c r="CPM205" s="672"/>
      <c r="CPN205" s="672"/>
      <c r="CPO205" s="672"/>
      <c r="CPP205" s="672"/>
      <c r="CPQ205" s="672"/>
      <c r="CPR205" s="672"/>
      <c r="CPS205" s="672"/>
      <c r="CPT205" s="672"/>
      <c r="CPU205" s="672"/>
      <c r="CPV205" s="672"/>
      <c r="CPW205" s="672"/>
      <c r="CPX205" s="672"/>
      <c r="CPY205" s="672"/>
      <c r="CPZ205" s="672"/>
      <c r="CQA205" s="672"/>
      <c r="CQB205" s="672"/>
      <c r="CQC205" s="672"/>
      <c r="CQD205" s="672"/>
      <c r="CQE205" s="672"/>
      <c r="CQF205" s="672"/>
      <c r="CQG205" s="672"/>
      <c r="CQH205" s="672"/>
      <c r="CQI205" s="672"/>
      <c r="CQJ205" s="672"/>
      <c r="CQK205" s="672"/>
      <c r="CQL205" s="672"/>
      <c r="CQM205" s="672"/>
      <c r="CQN205" s="672"/>
      <c r="CQO205" s="672"/>
      <c r="CQP205" s="672"/>
      <c r="CQQ205" s="672"/>
      <c r="CQR205" s="672"/>
      <c r="CQS205" s="672"/>
      <c r="CQT205" s="672"/>
      <c r="CQU205" s="672"/>
      <c r="CQV205" s="672"/>
      <c r="CQW205" s="672"/>
      <c r="CQX205" s="672"/>
      <c r="CQY205" s="672"/>
      <c r="CQZ205" s="672"/>
      <c r="CRA205" s="672"/>
      <c r="CRB205" s="672"/>
      <c r="CRC205" s="672"/>
      <c r="CRD205" s="672"/>
      <c r="CRE205" s="672"/>
      <c r="CRF205" s="672"/>
      <c r="CRG205" s="672"/>
      <c r="CRH205" s="672"/>
      <c r="CRI205" s="672"/>
      <c r="CRJ205" s="672"/>
      <c r="CRK205" s="672"/>
      <c r="CRL205" s="672"/>
      <c r="CRM205" s="672"/>
      <c r="CRN205" s="672"/>
      <c r="CRO205" s="672"/>
      <c r="CRP205" s="672"/>
      <c r="CRQ205" s="672"/>
      <c r="CRR205" s="672"/>
      <c r="CRS205" s="672"/>
      <c r="CRT205" s="672"/>
      <c r="CRU205" s="672"/>
      <c r="CRV205" s="672"/>
      <c r="CRW205" s="672"/>
      <c r="CRX205" s="672"/>
      <c r="CRY205" s="672"/>
      <c r="CRZ205" s="672"/>
      <c r="CSA205" s="672"/>
      <c r="CSB205" s="672"/>
      <c r="CSC205" s="672"/>
      <c r="CSD205" s="672"/>
      <c r="CSE205" s="672"/>
      <c r="CSF205" s="672"/>
      <c r="CSG205" s="672"/>
      <c r="CSH205" s="672"/>
      <c r="CSI205" s="672"/>
      <c r="CSJ205" s="672"/>
      <c r="CSK205" s="672"/>
      <c r="CSL205" s="672"/>
      <c r="CSM205" s="672"/>
      <c r="CSN205" s="672"/>
      <c r="CSO205" s="672"/>
      <c r="CSP205" s="672"/>
      <c r="CSQ205" s="672"/>
      <c r="CSR205" s="672"/>
      <c r="CSS205" s="672"/>
      <c r="CST205" s="672"/>
      <c r="CSU205" s="672"/>
      <c r="CSV205" s="672"/>
      <c r="CSW205" s="672"/>
      <c r="CSX205" s="672"/>
      <c r="CSY205" s="672"/>
      <c r="CSZ205" s="672"/>
      <c r="CTA205" s="672"/>
      <c r="CTB205" s="672"/>
      <c r="CTC205" s="672"/>
      <c r="CTD205" s="672"/>
      <c r="CTE205" s="672"/>
      <c r="CTF205" s="672"/>
      <c r="CTG205" s="672"/>
      <c r="CTH205" s="672"/>
      <c r="CTI205" s="672"/>
      <c r="CTJ205" s="672"/>
      <c r="CTK205" s="672"/>
      <c r="CTL205" s="672"/>
      <c r="CTM205" s="672"/>
      <c r="CTN205" s="672"/>
      <c r="CTO205" s="672"/>
      <c r="CTP205" s="672"/>
      <c r="CTQ205" s="672"/>
      <c r="CTR205" s="672"/>
      <c r="CTS205" s="672"/>
      <c r="CTT205" s="672"/>
      <c r="CTU205" s="672"/>
      <c r="CTV205" s="672"/>
      <c r="CTW205" s="672"/>
      <c r="CTX205" s="672"/>
      <c r="CTY205" s="672"/>
      <c r="CTZ205" s="672"/>
      <c r="CUA205" s="672"/>
      <c r="CUB205" s="672"/>
      <c r="CUC205" s="672"/>
      <c r="CUD205" s="672"/>
      <c r="CUE205" s="672"/>
      <c r="CUF205" s="672"/>
      <c r="CUG205" s="672"/>
      <c r="CUH205" s="672"/>
      <c r="CUI205" s="672"/>
      <c r="CUJ205" s="672"/>
      <c r="CUK205" s="672"/>
      <c r="CUL205" s="672"/>
      <c r="CUM205" s="672"/>
      <c r="CUN205" s="672"/>
      <c r="CUO205" s="672"/>
      <c r="CUP205" s="672"/>
      <c r="CUQ205" s="672"/>
      <c r="CUR205" s="672"/>
      <c r="CUS205" s="672"/>
      <c r="CUT205" s="672"/>
      <c r="CUU205" s="672"/>
      <c r="CUV205" s="672"/>
      <c r="CUW205" s="672"/>
      <c r="CUX205" s="672"/>
      <c r="CUY205" s="672"/>
      <c r="CUZ205" s="672"/>
      <c r="CVA205" s="672"/>
      <c r="CVB205" s="672"/>
      <c r="CVC205" s="672"/>
      <c r="CVD205" s="672"/>
      <c r="CVE205" s="672"/>
      <c r="CVF205" s="672"/>
      <c r="CVG205" s="672"/>
      <c r="CVH205" s="672"/>
      <c r="CVI205" s="672"/>
      <c r="CVJ205" s="672"/>
      <c r="CVK205" s="672"/>
      <c r="CVL205" s="672"/>
      <c r="CVM205" s="672"/>
      <c r="CVN205" s="672"/>
      <c r="CVO205" s="672"/>
      <c r="CVP205" s="672"/>
      <c r="CVQ205" s="672"/>
      <c r="CVR205" s="672"/>
      <c r="CVS205" s="672"/>
      <c r="CVT205" s="672"/>
      <c r="CVU205" s="672"/>
      <c r="CVV205" s="672"/>
      <c r="CVW205" s="672"/>
      <c r="CVX205" s="672"/>
      <c r="CVY205" s="672"/>
      <c r="CVZ205" s="672"/>
      <c r="CWA205" s="672"/>
      <c r="CWB205" s="672"/>
      <c r="CWC205" s="672"/>
      <c r="CWD205" s="672"/>
      <c r="CWE205" s="672"/>
      <c r="CWF205" s="672"/>
      <c r="CWG205" s="672"/>
      <c r="CWH205" s="672"/>
      <c r="CWI205" s="672"/>
      <c r="CWJ205" s="672"/>
      <c r="CWK205" s="672"/>
      <c r="CWL205" s="672"/>
      <c r="CWM205" s="672"/>
      <c r="CWN205" s="672"/>
      <c r="CWO205" s="672"/>
      <c r="CWP205" s="672"/>
      <c r="CWQ205" s="672"/>
      <c r="CWR205" s="672"/>
      <c r="CWS205" s="672"/>
      <c r="CWT205" s="672"/>
      <c r="CWU205" s="672"/>
      <c r="CWV205" s="672"/>
      <c r="CWW205" s="672"/>
      <c r="CWX205" s="672"/>
      <c r="CWY205" s="672"/>
      <c r="CWZ205" s="672"/>
      <c r="CXA205" s="672"/>
      <c r="CXB205" s="672"/>
      <c r="CXC205" s="672"/>
      <c r="CXD205" s="672"/>
      <c r="CXE205" s="672"/>
      <c r="CXF205" s="672"/>
      <c r="CXG205" s="672"/>
      <c r="CXH205" s="672"/>
      <c r="CXI205" s="672"/>
      <c r="CXJ205" s="672"/>
      <c r="CXK205" s="672"/>
      <c r="CXL205" s="672"/>
      <c r="CXM205" s="672"/>
      <c r="CXN205" s="672"/>
      <c r="CXO205" s="672"/>
      <c r="CXP205" s="672"/>
      <c r="CXQ205" s="672"/>
      <c r="CXR205" s="672"/>
      <c r="CXS205" s="672"/>
      <c r="CXT205" s="672"/>
      <c r="CXU205" s="672"/>
      <c r="CXV205" s="672"/>
      <c r="CXW205" s="672"/>
      <c r="CXX205" s="672"/>
      <c r="CXY205" s="672"/>
      <c r="CXZ205" s="672"/>
      <c r="CYA205" s="672"/>
      <c r="CYB205" s="672"/>
      <c r="CYC205" s="672"/>
      <c r="CYD205" s="672"/>
      <c r="CYE205" s="672"/>
      <c r="CYF205" s="672"/>
      <c r="CYG205" s="672"/>
      <c r="CYH205" s="672"/>
      <c r="CYI205" s="672"/>
      <c r="CYJ205" s="672"/>
      <c r="CYK205" s="672"/>
      <c r="CYL205" s="672"/>
      <c r="CYM205" s="672"/>
      <c r="CYN205" s="672"/>
      <c r="CYO205" s="672"/>
      <c r="CYP205" s="672"/>
      <c r="CYQ205" s="672"/>
      <c r="CYR205" s="672"/>
      <c r="CYS205" s="672"/>
      <c r="CYT205" s="672"/>
      <c r="CYU205" s="672"/>
      <c r="CYV205" s="672"/>
      <c r="CYW205" s="672"/>
      <c r="CYX205" s="672"/>
      <c r="CYY205" s="672"/>
      <c r="CYZ205" s="672"/>
      <c r="CZA205" s="672"/>
      <c r="CZB205" s="672"/>
      <c r="CZC205" s="672"/>
      <c r="CZD205" s="672"/>
      <c r="CZE205" s="672"/>
      <c r="CZF205" s="672"/>
      <c r="CZG205" s="672"/>
      <c r="CZH205" s="672"/>
      <c r="CZI205" s="672"/>
      <c r="CZJ205" s="672"/>
      <c r="CZK205" s="672"/>
      <c r="CZL205" s="672"/>
      <c r="CZM205" s="672"/>
      <c r="CZN205" s="672"/>
      <c r="CZO205" s="672"/>
      <c r="CZP205" s="672"/>
      <c r="CZQ205" s="672"/>
      <c r="CZR205" s="672"/>
      <c r="CZS205" s="672"/>
      <c r="CZT205" s="672"/>
      <c r="CZU205" s="672"/>
      <c r="CZV205" s="672"/>
      <c r="CZW205" s="672"/>
      <c r="CZX205" s="672"/>
      <c r="CZY205" s="672"/>
      <c r="CZZ205" s="672"/>
      <c r="DAA205" s="672"/>
      <c r="DAB205" s="672"/>
      <c r="DAC205" s="672"/>
      <c r="DAD205" s="672"/>
      <c r="DAE205" s="672"/>
      <c r="DAF205" s="672"/>
      <c r="DAG205" s="672"/>
      <c r="DAH205" s="672"/>
      <c r="DAI205" s="672"/>
      <c r="DAJ205" s="672"/>
      <c r="DAK205" s="672"/>
      <c r="DAL205" s="672"/>
      <c r="DAM205" s="672"/>
      <c r="DAN205" s="672"/>
      <c r="DAO205" s="672"/>
      <c r="DAP205" s="672"/>
      <c r="DAQ205" s="672"/>
      <c r="DAR205" s="672"/>
      <c r="DAS205" s="672"/>
      <c r="DAT205" s="672"/>
      <c r="DAU205" s="672"/>
      <c r="DAV205" s="672"/>
      <c r="DAW205" s="672"/>
      <c r="DAX205" s="672"/>
      <c r="DAY205" s="672"/>
      <c r="DAZ205" s="672"/>
      <c r="DBA205" s="672"/>
      <c r="DBB205" s="672"/>
      <c r="DBC205" s="672"/>
      <c r="DBD205" s="672"/>
      <c r="DBE205" s="672"/>
      <c r="DBF205" s="672"/>
      <c r="DBG205" s="672"/>
      <c r="DBH205" s="672"/>
      <c r="DBI205" s="672"/>
      <c r="DBJ205" s="672"/>
      <c r="DBK205" s="672"/>
      <c r="DBL205" s="672"/>
      <c r="DBM205" s="672"/>
      <c r="DBN205" s="672"/>
      <c r="DBO205" s="672"/>
      <c r="DBP205" s="672"/>
      <c r="DBQ205" s="672"/>
      <c r="DBR205" s="672"/>
      <c r="DBS205" s="672"/>
      <c r="DBT205" s="672"/>
      <c r="DBU205" s="672"/>
      <c r="DBV205" s="672"/>
      <c r="DBW205" s="672"/>
      <c r="DBX205" s="672"/>
      <c r="DBY205" s="672"/>
      <c r="DBZ205" s="672"/>
      <c r="DCA205" s="672"/>
      <c r="DCB205" s="672"/>
      <c r="DCC205" s="672"/>
      <c r="DCD205" s="672"/>
      <c r="DCE205" s="672"/>
      <c r="DCF205" s="672"/>
      <c r="DCG205" s="672"/>
      <c r="DCH205" s="672"/>
      <c r="DCI205" s="672"/>
      <c r="DCJ205" s="672"/>
      <c r="DCK205" s="672"/>
      <c r="DCL205" s="672"/>
      <c r="DCM205" s="672"/>
      <c r="DCN205" s="672"/>
      <c r="DCO205" s="672"/>
      <c r="DCP205" s="672"/>
      <c r="DCQ205" s="672"/>
      <c r="DCR205" s="672"/>
      <c r="DCS205" s="672"/>
      <c r="DCT205" s="672"/>
      <c r="DCU205" s="672"/>
      <c r="DCV205" s="672"/>
      <c r="DCW205" s="672"/>
      <c r="DCX205" s="672"/>
      <c r="DCY205" s="672"/>
      <c r="DCZ205" s="672"/>
      <c r="DDA205" s="672"/>
      <c r="DDB205" s="672"/>
      <c r="DDC205" s="672"/>
      <c r="DDD205" s="672"/>
      <c r="DDE205" s="672"/>
      <c r="DDF205" s="672"/>
      <c r="DDG205" s="672"/>
      <c r="DDH205" s="672"/>
      <c r="DDI205" s="672"/>
      <c r="DDJ205" s="672"/>
      <c r="DDK205" s="672"/>
      <c r="DDL205" s="672"/>
      <c r="DDM205" s="672"/>
      <c r="DDN205" s="672"/>
      <c r="DDO205" s="672"/>
      <c r="DDP205" s="672"/>
      <c r="DDQ205" s="672"/>
      <c r="DDR205" s="672"/>
      <c r="DDS205" s="672"/>
      <c r="DDT205" s="672"/>
      <c r="DDU205" s="672"/>
      <c r="DDV205" s="672"/>
      <c r="DDW205" s="672"/>
      <c r="DDX205" s="672"/>
      <c r="DDY205" s="672"/>
      <c r="DDZ205" s="672"/>
      <c r="DEA205" s="672"/>
      <c r="DEB205" s="672"/>
      <c r="DEC205" s="672"/>
      <c r="DED205" s="672"/>
      <c r="DEE205" s="672"/>
      <c r="DEF205" s="672"/>
      <c r="DEG205" s="672"/>
      <c r="DEH205" s="672"/>
      <c r="DEI205" s="672"/>
      <c r="DEJ205" s="672"/>
      <c r="DEK205" s="672"/>
      <c r="DEL205" s="672"/>
      <c r="DEM205" s="672"/>
      <c r="DEN205" s="672"/>
      <c r="DEO205" s="672"/>
      <c r="DEP205" s="672"/>
      <c r="DEQ205" s="672"/>
      <c r="DER205" s="672"/>
      <c r="DES205" s="672"/>
      <c r="DET205" s="672"/>
      <c r="DEU205" s="672"/>
      <c r="DEV205" s="672"/>
      <c r="DEW205" s="672"/>
      <c r="DEX205" s="672"/>
      <c r="DEY205" s="672"/>
      <c r="DEZ205" s="672"/>
      <c r="DFA205" s="672"/>
      <c r="DFB205" s="672"/>
      <c r="DFC205" s="672"/>
      <c r="DFD205" s="672"/>
      <c r="DFE205" s="672"/>
      <c r="DFF205" s="672"/>
      <c r="DFG205" s="672"/>
      <c r="DFH205" s="672"/>
      <c r="DFI205" s="672"/>
      <c r="DFJ205" s="672"/>
      <c r="DFK205" s="672"/>
      <c r="DFL205" s="672"/>
      <c r="DFM205" s="672"/>
      <c r="DFN205" s="672"/>
      <c r="DFO205" s="672"/>
      <c r="DFP205" s="672"/>
      <c r="DFQ205" s="672"/>
      <c r="DFR205" s="672"/>
      <c r="DFS205" s="672"/>
      <c r="DFT205" s="672"/>
      <c r="DFU205" s="672"/>
      <c r="DFV205" s="672"/>
      <c r="DFW205" s="672"/>
      <c r="DFX205" s="672"/>
      <c r="DFY205" s="672"/>
      <c r="DFZ205" s="672"/>
      <c r="DGA205" s="672"/>
      <c r="DGB205" s="672"/>
      <c r="DGC205" s="672"/>
      <c r="DGD205" s="672"/>
      <c r="DGE205" s="672"/>
      <c r="DGF205" s="672"/>
      <c r="DGG205" s="672"/>
      <c r="DGH205" s="672"/>
      <c r="DGI205" s="672"/>
      <c r="DGJ205" s="672"/>
      <c r="DGK205" s="672"/>
      <c r="DGL205" s="672"/>
      <c r="DGM205" s="672"/>
      <c r="DGN205" s="672"/>
      <c r="DGO205" s="672"/>
      <c r="DGP205" s="672"/>
      <c r="DGQ205" s="672"/>
      <c r="DGR205" s="672"/>
      <c r="DGS205" s="672"/>
      <c r="DGT205" s="672"/>
      <c r="DGU205" s="672"/>
      <c r="DGV205" s="672"/>
      <c r="DGW205" s="672"/>
      <c r="DGX205" s="672"/>
      <c r="DGY205" s="672"/>
      <c r="DGZ205" s="672"/>
      <c r="DHA205" s="672"/>
      <c r="DHB205" s="672"/>
      <c r="DHC205" s="672"/>
      <c r="DHD205" s="672"/>
      <c r="DHE205" s="672"/>
      <c r="DHF205" s="672"/>
      <c r="DHG205" s="672"/>
      <c r="DHH205" s="672"/>
      <c r="DHI205" s="672"/>
      <c r="DHJ205" s="672"/>
      <c r="DHK205" s="672"/>
      <c r="DHL205" s="672"/>
      <c r="DHM205" s="672"/>
      <c r="DHN205" s="672"/>
      <c r="DHO205" s="672"/>
      <c r="DHP205" s="672"/>
      <c r="DHQ205" s="672"/>
      <c r="DHR205" s="672"/>
      <c r="DHS205" s="672"/>
      <c r="DHT205" s="672"/>
      <c r="DHU205" s="672"/>
      <c r="DHV205" s="672"/>
      <c r="DHW205" s="672"/>
      <c r="DHX205" s="672"/>
      <c r="DHY205" s="672"/>
      <c r="DHZ205" s="672"/>
      <c r="DIA205" s="672"/>
      <c r="DIB205" s="672"/>
      <c r="DIC205" s="672"/>
      <c r="DID205" s="672"/>
      <c r="DIE205" s="672"/>
      <c r="DIF205" s="672"/>
      <c r="DIG205" s="672"/>
      <c r="DIH205" s="672"/>
      <c r="DII205" s="672"/>
      <c r="DIJ205" s="672"/>
      <c r="DIK205" s="672"/>
      <c r="DIL205" s="672"/>
      <c r="DIM205" s="672"/>
      <c r="DIN205" s="672"/>
      <c r="DIO205" s="672"/>
      <c r="DIP205" s="672"/>
      <c r="DIQ205" s="672"/>
      <c r="DIR205" s="672"/>
      <c r="DIS205" s="672"/>
      <c r="DIT205" s="672"/>
      <c r="DIU205" s="672"/>
      <c r="DIV205" s="672"/>
      <c r="DIW205" s="672"/>
      <c r="DIX205" s="672"/>
      <c r="DIY205" s="672"/>
      <c r="DIZ205" s="672"/>
      <c r="DJA205" s="672"/>
      <c r="DJB205" s="672"/>
      <c r="DJC205" s="672"/>
      <c r="DJD205" s="672"/>
      <c r="DJE205" s="672"/>
      <c r="DJF205" s="672"/>
      <c r="DJG205" s="672"/>
      <c r="DJH205" s="672"/>
      <c r="DJI205" s="672"/>
      <c r="DJJ205" s="672"/>
      <c r="DJK205" s="672"/>
      <c r="DJL205" s="672"/>
      <c r="DJM205" s="672"/>
      <c r="DJN205" s="672"/>
      <c r="DJO205" s="672"/>
      <c r="DJP205" s="672"/>
      <c r="DJQ205" s="672"/>
      <c r="DJR205" s="672"/>
      <c r="DJS205" s="672"/>
      <c r="DJT205" s="672"/>
      <c r="DJU205" s="672"/>
      <c r="DJV205" s="672"/>
      <c r="DJW205" s="672"/>
      <c r="DJX205" s="672"/>
      <c r="DJY205" s="672"/>
      <c r="DJZ205" s="672"/>
      <c r="DKA205" s="672"/>
      <c r="DKB205" s="672"/>
      <c r="DKC205" s="672"/>
      <c r="DKD205" s="672"/>
      <c r="DKE205" s="672"/>
      <c r="DKF205" s="672"/>
      <c r="DKG205" s="672"/>
      <c r="DKH205" s="672"/>
      <c r="DKI205" s="672"/>
      <c r="DKJ205" s="672"/>
      <c r="DKK205" s="672"/>
      <c r="DKL205" s="672"/>
      <c r="DKM205" s="672"/>
      <c r="DKN205" s="672"/>
      <c r="DKO205" s="672"/>
      <c r="DKP205" s="672"/>
      <c r="DKQ205" s="672"/>
      <c r="DKR205" s="672"/>
      <c r="DKS205" s="672"/>
      <c r="DKT205" s="672"/>
      <c r="DKU205" s="672"/>
      <c r="DKV205" s="672"/>
      <c r="DKW205" s="672"/>
      <c r="DKX205" s="672"/>
      <c r="DKY205" s="672"/>
      <c r="DKZ205" s="672"/>
      <c r="DLA205" s="672"/>
      <c r="DLB205" s="672"/>
      <c r="DLC205" s="672"/>
      <c r="DLD205" s="672"/>
      <c r="DLE205" s="672"/>
      <c r="DLF205" s="672"/>
      <c r="DLG205" s="672"/>
      <c r="DLH205" s="672"/>
      <c r="DLI205" s="672"/>
      <c r="DLJ205" s="672"/>
      <c r="DLK205" s="672"/>
      <c r="DLL205" s="672"/>
      <c r="DLM205" s="672"/>
      <c r="DLN205" s="672"/>
      <c r="DLO205" s="672"/>
      <c r="DLP205" s="672"/>
      <c r="DLQ205" s="672"/>
      <c r="DLR205" s="672"/>
      <c r="DLS205" s="672"/>
      <c r="DLT205" s="672"/>
      <c r="DLU205" s="672"/>
      <c r="DLV205" s="672"/>
      <c r="DLW205" s="672"/>
      <c r="DLX205" s="672"/>
      <c r="DLY205" s="672"/>
      <c r="DLZ205" s="672"/>
      <c r="DMA205" s="672"/>
      <c r="DMB205" s="672"/>
      <c r="DMC205" s="672"/>
      <c r="DMD205" s="672"/>
      <c r="DME205" s="672"/>
      <c r="DMF205" s="672"/>
      <c r="DMG205" s="672"/>
      <c r="DMH205" s="672"/>
      <c r="DMI205" s="672"/>
      <c r="DMJ205" s="672"/>
      <c r="DMK205" s="672"/>
      <c r="DML205" s="672"/>
      <c r="DMM205" s="672"/>
      <c r="DMN205" s="672"/>
      <c r="DMO205" s="672"/>
      <c r="DMP205" s="672"/>
      <c r="DMQ205" s="672"/>
      <c r="DMR205" s="672"/>
      <c r="DMS205" s="672"/>
      <c r="DMT205" s="672"/>
      <c r="DMU205" s="672"/>
      <c r="DMV205" s="672"/>
      <c r="DMW205" s="672"/>
      <c r="DMX205" s="672"/>
      <c r="DMY205" s="672"/>
      <c r="DMZ205" s="672"/>
      <c r="DNA205" s="672"/>
      <c r="DNB205" s="672"/>
      <c r="DNC205" s="672"/>
      <c r="DND205" s="672"/>
      <c r="DNE205" s="672"/>
      <c r="DNF205" s="672"/>
      <c r="DNG205" s="672"/>
      <c r="DNH205" s="672"/>
      <c r="DNI205" s="672"/>
      <c r="DNJ205" s="672"/>
      <c r="DNK205" s="672"/>
      <c r="DNL205" s="672"/>
      <c r="DNM205" s="672"/>
      <c r="DNN205" s="672"/>
      <c r="DNO205" s="672"/>
      <c r="DNP205" s="672"/>
      <c r="DNQ205" s="672"/>
      <c r="DNR205" s="672"/>
      <c r="DNS205" s="672"/>
      <c r="DNT205" s="672"/>
      <c r="DNU205" s="672"/>
      <c r="DNV205" s="672"/>
      <c r="DNW205" s="672"/>
      <c r="DNX205" s="672"/>
      <c r="DNY205" s="672"/>
      <c r="DNZ205" s="672"/>
      <c r="DOA205" s="672"/>
      <c r="DOB205" s="672"/>
      <c r="DOC205" s="672"/>
      <c r="DOD205" s="672"/>
      <c r="DOE205" s="672"/>
      <c r="DOF205" s="672"/>
      <c r="DOG205" s="672"/>
      <c r="DOH205" s="672"/>
      <c r="DOI205" s="672"/>
      <c r="DOJ205" s="672"/>
      <c r="DOK205" s="672"/>
      <c r="DOL205" s="672"/>
      <c r="DOM205" s="672"/>
      <c r="DON205" s="672"/>
      <c r="DOO205" s="672"/>
      <c r="DOP205" s="672"/>
      <c r="DOQ205" s="672"/>
      <c r="DOR205" s="672"/>
      <c r="DOS205" s="672"/>
      <c r="DOT205" s="672"/>
      <c r="DOU205" s="672"/>
      <c r="DOV205" s="672"/>
      <c r="DOW205" s="672"/>
      <c r="DOX205" s="672"/>
      <c r="DOY205" s="672"/>
      <c r="DOZ205" s="672"/>
      <c r="DPA205" s="672"/>
      <c r="DPB205" s="672"/>
      <c r="DPC205" s="672"/>
      <c r="DPD205" s="672"/>
      <c r="DPE205" s="672"/>
      <c r="DPF205" s="672"/>
      <c r="DPG205" s="672"/>
      <c r="DPH205" s="672"/>
      <c r="DPI205" s="672"/>
      <c r="DPJ205" s="672"/>
      <c r="DPK205" s="672"/>
      <c r="DPL205" s="672"/>
      <c r="DPM205" s="672"/>
      <c r="DPN205" s="672"/>
      <c r="DPO205" s="672"/>
      <c r="DPP205" s="672"/>
      <c r="DPQ205" s="672"/>
      <c r="DPR205" s="672"/>
      <c r="DPS205" s="672"/>
      <c r="DPT205" s="672"/>
      <c r="DPU205" s="672"/>
      <c r="DPV205" s="672"/>
      <c r="DPW205" s="672"/>
      <c r="DPX205" s="672"/>
      <c r="DPY205" s="672"/>
      <c r="DPZ205" s="672"/>
      <c r="DQA205" s="672"/>
      <c r="DQB205" s="672"/>
      <c r="DQC205" s="672"/>
      <c r="DQD205" s="672"/>
      <c r="DQE205" s="672"/>
      <c r="DQF205" s="672"/>
      <c r="DQG205" s="672"/>
      <c r="DQH205" s="672"/>
      <c r="DQI205" s="672"/>
      <c r="DQJ205" s="672"/>
      <c r="DQK205" s="672"/>
      <c r="DQL205" s="672"/>
      <c r="DQM205" s="672"/>
      <c r="DQN205" s="672"/>
      <c r="DQO205" s="672"/>
      <c r="DQP205" s="672"/>
      <c r="DQQ205" s="672"/>
      <c r="DQR205" s="672"/>
      <c r="DQS205" s="672"/>
      <c r="DQT205" s="672"/>
      <c r="DQU205" s="672"/>
      <c r="DQV205" s="672"/>
      <c r="DQW205" s="672"/>
      <c r="DQX205" s="672"/>
      <c r="DQY205" s="672"/>
      <c r="DQZ205" s="672"/>
      <c r="DRA205" s="672"/>
      <c r="DRB205" s="672"/>
      <c r="DRC205" s="672"/>
      <c r="DRD205" s="672"/>
      <c r="DRE205" s="672"/>
      <c r="DRF205" s="672"/>
      <c r="DRG205" s="672"/>
      <c r="DRH205" s="672"/>
      <c r="DRI205" s="672"/>
      <c r="DRJ205" s="672"/>
      <c r="DRK205" s="672"/>
      <c r="DRL205" s="672"/>
      <c r="DRM205" s="672"/>
      <c r="DRN205" s="672"/>
      <c r="DRO205" s="672"/>
      <c r="DRP205" s="672"/>
      <c r="DRQ205" s="672"/>
      <c r="DRR205" s="672"/>
      <c r="DRS205" s="672"/>
      <c r="DRT205" s="672"/>
      <c r="DRU205" s="672"/>
      <c r="DRV205" s="672"/>
      <c r="DRW205" s="672"/>
      <c r="DRX205" s="672"/>
      <c r="DRY205" s="672"/>
      <c r="DRZ205" s="672"/>
      <c r="DSA205" s="672"/>
      <c r="DSB205" s="672"/>
      <c r="DSC205" s="672"/>
      <c r="DSD205" s="672"/>
      <c r="DSE205" s="672"/>
      <c r="DSF205" s="672"/>
      <c r="DSG205" s="672"/>
      <c r="DSH205" s="672"/>
      <c r="DSI205" s="672"/>
      <c r="DSJ205" s="672"/>
      <c r="DSK205" s="672"/>
      <c r="DSL205" s="672"/>
      <c r="DSM205" s="672"/>
      <c r="DSN205" s="672"/>
      <c r="DSO205" s="672"/>
      <c r="DSP205" s="672"/>
      <c r="DSQ205" s="672"/>
      <c r="DSR205" s="672"/>
      <c r="DSS205" s="672"/>
      <c r="DST205" s="672"/>
      <c r="DSU205" s="672"/>
      <c r="DSV205" s="672"/>
      <c r="DSW205" s="672"/>
      <c r="DSX205" s="672"/>
      <c r="DSY205" s="672"/>
      <c r="DSZ205" s="672"/>
      <c r="DTA205" s="672"/>
      <c r="DTB205" s="672"/>
      <c r="DTC205" s="672"/>
      <c r="DTD205" s="672"/>
      <c r="DTE205" s="672"/>
      <c r="DTF205" s="672"/>
      <c r="DTG205" s="672"/>
      <c r="DTH205" s="672"/>
      <c r="DTI205" s="672"/>
      <c r="DTJ205" s="672"/>
      <c r="DTK205" s="672"/>
      <c r="DTL205" s="672"/>
      <c r="DTM205" s="672"/>
      <c r="DTN205" s="672"/>
      <c r="DTO205" s="672"/>
      <c r="DTP205" s="672"/>
      <c r="DTQ205" s="672"/>
      <c r="DTR205" s="672"/>
      <c r="DTS205" s="672"/>
      <c r="DTT205" s="672"/>
      <c r="DTU205" s="672"/>
      <c r="DTV205" s="672"/>
      <c r="DTW205" s="672"/>
      <c r="DTX205" s="672"/>
      <c r="DTY205" s="672"/>
      <c r="DTZ205" s="672"/>
      <c r="DUA205" s="672"/>
      <c r="DUB205" s="672"/>
      <c r="DUC205" s="672"/>
      <c r="DUD205" s="672"/>
      <c r="DUE205" s="672"/>
      <c r="DUF205" s="672"/>
      <c r="DUG205" s="672"/>
      <c r="DUH205" s="672"/>
      <c r="DUI205" s="672"/>
      <c r="DUJ205" s="672"/>
      <c r="DUK205" s="672"/>
      <c r="DUL205" s="672"/>
      <c r="DUM205" s="672"/>
      <c r="DUN205" s="672"/>
      <c r="DUO205" s="672"/>
      <c r="DUP205" s="672"/>
      <c r="DUQ205" s="672"/>
      <c r="DUR205" s="672"/>
      <c r="DUS205" s="672"/>
      <c r="DUT205" s="672"/>
      <c r="DUU205" s="672"/>
      <c r="DUV205" s="672"/>
      <c r="DUW205" s="672"/>
      <c r="DUX205" s="672"/>
      <c r="DUY205" s="672"/>
      <c r="DUZ205" s="672"/>
      <c r="DVA205" s="672"/>
      <c r="DVB205" s="672"/>
      <c r="DVC205" s="672"/>
      <c r="DVD205" s="672"/>
      <c r="DVE205" s="672"/>
      <c r="DVF205" s="672"/>
      <c r="DVG205" s="672"/>
      <c r="DVH205" s="672"/>
      <c r="DVI205" s="672"/>
      <c r="DVJ205" s="672"/>
      <c r="DVK205" s="672"/>
      <c r="DVL205" s="672"/>
      <c r="DVM205" s="672"/>
      <c r="DVN205" s="672"/>
      <c r="DVO205" s="672"/>
      <c r="DVP205" s="672"/>
      <c r="DVQ205" s="672"/>
      <c r="DVR205" s="672"/>
      <c r="DVS205" s="672"/>
      <c r="DVT205" s="672"/>
      <c r="DVU205" s="672"/>
      <c r="DVV205" s="672"/>
      <c r="DVW205" s="672"/>
      <c r="DVX205" s="672"/>
      <c r="DVY205" s="672"/>
      <c r="DVZ205" s="672"/>
      <c r="DWA205" s="672"/>
      <c r="DWB205" s="672"/>
      <c r="DWC205" s="672"/>
      <c r="DWD205" s="672"/>
      <c r="DWE205" s="672"/>
      <c r="DWF205" s="672"/>
      <c r="DWG205" s="672"/>
      <c r="DWH205" s="672"/>
      <c r="DWI205" s="672"/>
      <c r="DWJ205" s="672"/>
      <c r="DWK205" s="672"/>
      <c r="DWL205" s="672"/>
      <c r="DWM205" s="672"/>
      <c r="DWN205" s="672"/>
      <c r="DWO205" s="672"/>
      <c r="DWP205" s="672"/>
      <c r="DWQ205" s="672"/>
      <c r="DWR205" s="672"/>
      <c r="DWS205" s="672"/>
      <c r="DWT205" s="672"/>
      <c r="DWU205" s="672"/>
      <c r="DWV205" s="672"/>
      <c r="DWW205" s="672"/>
      <c r="DWX205" s="672"/>
      <c r="DWY205" s="672"/>
      <c r="DWZ205" s="672"/>
      <c r="DXA205" s="672"/>
      <c r="DXB205" s="672"/>
      <c r="DXC205" s="672"/>
      <c r="DXD205" s="672"/>
      <c r="DXE205" s="672"/>
      <c r="DXF205" s="672"/>
      <c r="DXG205" s="672"/>
      <c r="DXH205" s="672"/>
      <c r="DXI205" s="672"/>
      <c r="DXJ205" s="672"/>
      <c r="DXK205" s="672"/>
      <c r="DXL205" s="672"/>
      <c r="DXM205" s="672"/>
      <c r="DXN205" s="672"/>
      <c r="DXO205" s="672"/>
      <c r="DXP205" s="672"/>
      <c r="DXQ205" s="672"/>
      <c r="DXR205" s="672"/>
      <c r="DXS205" s="672"/>
      <c r="DXT205" s="672"/>
      <c r="DXU205" s="672"/>
      <c r="DXV205" s="672"/>
      <c r="DXW205" s="672"/>
      <c r="DXX205" s="672"/>
      <c r="DXY205" s="672"/>
      <c r="DXZ205" s="672"/>
      <c r="DYA205" s="672"/>
      <c r="DYB205" s="672"/>
      <c r="DYC205" s="672"/>
      <c r="DYD205" s="672"/>
      <c r="DYE205" s="672"/>
      <c r="DYF205" s="672"/>
      <c r="DYG205" s="672"/>
      <c r="DYH205" s="672"/>
      <c r="DYI205" s="672"/>
      <c r="DYJ205" s="672"/>
      <c r="DYK205" s="672"/>
      <c r="DYL205" s="672"/>
      <c r="DYM205" s="672"/>
      <c r="DYN205" s="672"/>
      <c r="DYO205" s="672"/>
      <c r="DYP205" s="672"/>
      <c r="DYQ205" s="672"/>
      <c r="DYR205" s="672"/>
      <c r="DYS205" s="672"/>
      <c r="DYT205" s="672"/>
      <c r="DYU205" s="672"/>
      <c r="DYV205" s="672"/>
      <c r="DYW205" s="672"/>
      <c r="DYX205" s="672"/>
      <c r="DYY205" s="672"/>
      <c r="DYZ205" s="672"/>
      <c r="DZA205" s="672"/>
      <c r="DZB205" s="672"/>
      <c r="DZC205" s="672"/>
      <c r="DZD205" s="672"/>
      <c r="DZE205" s="672"/>
      <c r="DZF205" s="672"/>
      <c r="DZG205" s="672"/>
      <c r="DZH205" s="672"/>
      <c r="DZI205" s="672"/>
      <c r="DZJ205" s="672"/>
      <c r="DZK205" s="672"/>
      <c r="DZL205" s="672"/>
      <c r="DZM205" s="672"/>
      <c r="DZN205" s="672"/>
      <c r="DZO205" s="672"/>
      <c r="DZP205" s="672"/>
      <c r="DZQ205" s="672"/>
      <c r="DZR205" s="672"/>
      <c r="DZS205" s="672"/>
      <c r="DZT205" s="672"/>
      <c r="DZU205" s="672"/>
      <c r="DZV205" s="672"/>
      <c r="DZW205" s="672"/>
      <c r="DZX205" s="672"/>
      <c r="DZY205" s="672"/>
      <c r="DZZ205" s="672"/>
      <c r="EAA205" s="672"/>
      <c r="EAB205" s="672"/>
      <c r="EAC205" s="672"/>
      <c r="EAD205" s="672"/>
      <c r="EAE205" s="672"/>
      <c r="EAF205" s="672"/>
      <c r="EAG205" s="672"/>
      <c r="EAH205" s="672"/>
      <c r="EAI205" s="672"/>
      <c r="EAJ205" s="672"/>
      <c r="EAK205" s="672"/>
      <c r="EAL205" s="672"/>
      <c r="EAM205" s="672"/>
      <c r="EAN205" s="672"/>
      <c r="EAO205" s="672"/>
      <c r="EAP205" s="672"/>
      <c r="EAQ205" s="672"/>
      <c r="EAR205" s="672"/>
      <c r="EAS205" s="672"/>
      <c r="EAT205" s="672"/>
      <c r="EAU205" s="672"/>
      <c r="EAV205" s="672"/>
      <c r="EAW205" s="672"/>
      <c r="EAX205" s="672"/>
      <c r="EAY205" s="672"/>
      <c r="EAZ205" s="672"/>
      <c r="EBA205" s="672"/>
      <c r="EBB205" s="672"/>
      <c r="EBC205" s="672"/>
      <c r="EBD205" s="672"/>
      <c r="EBE205" s="672"/>
      <c r="EBF205" s="672"/>
      <c r="EBG205" s="672"/>
      <c r="EBH205" s="672"/>
      <c r="EBI205" s="672"/>
      <c r="EBJ205" s="672"/>
      <c r="EBK205" s="672"/>
      <c r="EBL205" s="672"/>
      <c r="EBM205" s="672"/>
      <c r="EBN205" s="672"/>
      <c r="EBO205" s="672"/>
      <c r="EBP205" s="672"/>
      <c r="EBQ205" s="672"/>
      <c r="EBR205" s="672"/>
      <c r="EBS205" s="672"/>
      <c r="EBT205" s="672"/>
      <c r="EBU205" s="672"/>
      <c r="EBV205" s="672"/>
      <c r="EBW205" s="672"/>
      <c r="EBX205" s="672"/>
      <c r="EBY205" s="672"/>
      <c r="EBZ205" s="672"/>
      <c r="ECA205" s="672"/>
      <c r="ECB205" s="672"/>
      <c r="ECC205" s="672"/>
      <c r="ECD205" s="672"/>
      <c r="ECE205" s="672"/>
      <c r="ECF205" s="672"/>
      <c r="ECG205" s="672"/>
      <c r="ECH205" s="672"/>
      <c r="ECI205" s="672"/>
      <c r="ECJ205" s="672"/>
      <c r="ECK205" s="672"/>
      <c r="ECL205" s="672"/>
      <c r="ECM205" s="672"/>
      <c r="ECN205" s="672"/>
      <c r="ECO205" s="672"/>
      <c r="ECP205" s="672"/>
      <c r="ECQ205" s="672"/>
      <c r="ECR205" s="672"/>
      <c r="ECS205" s="672"/>
      <c r="ECT205" s="672"/>
      <c r="ECU205" s="672"/>
      <c r="ECV205" s="672"/>
      <c r="ECW205" s="672"/>
      <c r="ECX205" s="672"/>
      <c r="ECY205" s="672"/>
      <c r="ECZ205" s="672"/>
      <c r="EDA205" s="672"/>
      <c r="EDB205" s="672"/>
      <c r="EDC205" s="672"/>
      <c r="EDD205" s="672"/>
      <c r="EDE205" s="672"/>
      <c r="EDF205" s="672"/>
      <c r="EDG205" s="672"/>
      <c r="EDH205" s="672"/>
      <c r="EDI205" s="672"/>
      <c r="EDJ205" s="672"/>
      <c r="EDK205" s="672"/>
      <c r="EDL205" s="672"/>
      <c r="EDM205" s="672"/>
      <c r="EDN205" s="672"/>
      <c r="EDO205" s="672"/>
      <c r="EDP205" s="672"/>
      <c r="EDQ205" s="672"/>
      <c r="EDR205" s="672"/>
      <c r="EDS205" s="672"/>
      <c r="EDT205" s="672"/>
      <c r="EDU205" s="672"/>
      <c r="EDV205" s="672"/>
      <c r="EDW205" s="672"/>
      <c r="EDX205" s="672"/>
      <c r="EDY205" s="672"/>
      <c r="EDZ205" s="672"/>
      <c r="EEA205" s="672"/>
      <c r="EEB205" s="672"/>
      <c r="EEC205" s="672"/>
      <c r="EED205" s="672"/>
      <c r="EEE205" s="672"/>
      <c r="EEF205" s="672"/>
      <c r="EEG205" s="672"/>
      <c r="EEH205" s="672"/>
      <c r="EEI205" s="672"/>
      <c r="EEJ205" s="672"/>
      <c r="EEK205" s="672"/>
      <c r="EEL205" s="672"/>
      <c r="EEM205" s="672"/>
      <c r="EEN205" s="672"/>
      <c r="EEO205" s="672"/>
      <c r="EEP205" s="672"/>
      <c r="EEQ205" s="672"/>
      <c r="EER205" s="672"/>
      <c r="EES205" s="672"/>
      <c r="EET205" s="672"/>
      <c r="EEU205" s="672"/>
      <c r="EEV205" s="672"/>
      <c r="EEW205" s="672"/>
      <c r="EEX205" s="672"/>
      <c r="EEY205" s="672"/>
      <c r="EEZ205" s="672"/>
      <c r="EFA205" s="672"/>
      <c r="EFB205" s="672"/>
      <c r="EFC205" s="672"/>
      <c r="EFD205" s="672"/>
      <c r="EFE205" s="672"/>
      <c r="EFF205" s="672"/>
      <c r="EFG205" s="672"/>
      <c r="EFH205" s="672"/>
      <c r="EFI205" s="672"/>
      <c r="EFJ205" s="672"/>
      <c r="EFK205" s="672"/>
      <c r="EFL205" s="672"/>
      <c r="EFM205" s="672"/>
      <c r="EFN205" s="672"/>
      <c r="EFO205" s="672"/>
      <c r="EFP205" s="672"/>
      <c r="EFQ205" s="672"/>
      <c r="EFR205" s="672"/>
      <c r="EFS205" s="672"/>
      <c r="EFT205" s="672"/>
      <c r="EFU205" s="672"/>
      <c r="EFV205" s="672"/>
      <c r="EFW205" s="672"/>
      <c r="EFX205" s="672"/>
      <c r="EFY205" s="672"/>
      <c r="EFZ205" s="672"/>
      <c r="EGA205" s="672"/>
      <c r="EGB205" s="672"/>
      <c r="EGC205" s="672"/>
      <c r="EGD205" s="672"/>
      <c r="EGE205" s="672"/>
      <c r="EGF205" s="672"/>
      <c r="EGG205" s="672"/>
      <c r="EGH205" s="672"/>
      <c r="EGI205" s="672"/>
      <c r="EGJ205" s="672"/>
      <c r="EGK205" s="672"/>
      <c r="EGL205" s="672"/>
      <c r="EGM205" s="672"/>
      <c r="EGN205" s="672"/>
      <c r="EGO205" s="672"/>
      <c r="EGP205" s="672"/>
      <c r="EGQ205" s="672"/>
      <c r="EGR205" s="672"/>
      <c r="EGS205" s="672"/>
      <c r="EGT205" s="672"/>
      <c r="EGU205" s="672"/>
      <c r="EGV205" s="672"/>
      <c r="EGW205" s="672"/>
      <c r="EGX205" s="672"/>
      <c r="EGY205" s="672"/>
      <c r="EGZ205" s="672"/>
      <c r="EHA205" s="672"/>
      <c r="EHB205" s="672"/>
      <c r="EHC205" s="672"/>
      <c r="EHD205" s="672"/>
      <c r="EHE205" s="672"/>
      <c r="EHF205" s="672"/>
      <c r="EHG205" s="672"/>
      <c r="EHH205" s="672"/>
      <c r="EHI205" s="672"/>
      <c r="EHJ205" s="672"/>
      <c r="EHK205" s="672"/>
      <c r="EHL205" s="672"/>
      <c r="EHM205" s="672"/>
      <c r="EHN205" s="672"/>
      <c r="EHO205" s="672"/>
      <c r="EHP205" s="672"/>
      <c r="EHQ205" s="672"/>
      <c r="EHR205" s="672"/>
      <c r="EHS205" s="672"/>
      <c r="EHT205" s="672"/>
      <c r="EHU205" s="672"/>
      <c r="EHV205" s="672"/>
      <c r="EHW205" s="672"/>
      <c r="EHX205" s="672"/>
      <c r="EHY205" s="672"/>
      <c r="EHZ205" s="672"/>
      <c r="EIA205" s="672"/>
      <c r="EIB205" s="672"/>
      <c r="EIC205" s="672"/>
      <c r="EID205" s="672"/>
      <c r="EIE205" s="672"/>
      <c r="EIF205" s="672"/>
      <c r="EIG205" s="672"/>
      <c r="EIH205" s="672"/>
      <c r="EII205" s="672"/>
      <c r="EIJ205" s="672"/>
      <c r="EIK205" s="672"/>
      <c r="EIL205" s="672"/>
      <c r="EIM205" s="672"/>
      <c r="EIN205" s="672"/>
      <c r="EIO205" s="672"/>
      <c r="EIP205" s="672"/>
      <c r="EIQ205" s="672"/>
      <c r="EIR205" s="672"/>
      <c r="EIS205" s="672"/>
      <c r="EIT205" s="672"/>
      <c r="EIU205" s="672"/>
      <c r="EIV205" s="672"/>
      <c r="EIW205" s="672"/>
      <c r="EIX205" s="672"/>
      <c r="EIY205" s="672"/>
      <c r="EIZ205" s="672"/>
      <c r="EJA205" s="672"/>
      <c r="EJB205" s="672"/>
      <c r="EJC205" s="672"/>
      <c r="EJD205" s="672"/>
      <c r="EJE205" s="672"/>
      <c r="EJF205" s="672"/>
      <c r="EJG205" s="672"/>
      <c r="EJH205" s="672"/>
      <c r="EJI205" s="672"/>
      <c r="EJJ205" s="672"/>
      <c r="EJK205" s="672"/>
      <c r="EJL205" s="672"/>
      <c r="EJM205" s="672"/>
      <c r="EJN205" s="672"/>
      <c r="EJO205" s="672"/>
      <c r="EJP205" s="672"/>
      <c r="EJQ205" s="672"/>
      <c r="EJR205" s="672"/>
      <c r="EJS205" s="672"/>
      <c r="EJT205" s="672"/>
      <c r="EJU205" s="672"/>
      <c r="EJV205" s="672"/>
      <c r="EJW205" s="672"/>
      <c r="EJX205" s="672"/>
      <c r="EJY205" s="672"/>
      <c r="EJZ205" s="672"/>
      <c r="EKA205" s="672"/>
      <c r="EKB205" s="672"/>
      <c r="EKC205" s="672"/>
      <c r="EKD205" s="672"/>
      <c r="EKE205" s="672"/>
      <c r="EKF205" s="672"/>
      <c r="EKG205" s="672"/>
      <c r="EKH205" s="672"/>
      <c r="EKI205" s="672"/>
      <c r="EKJ205" s="672"/>
      <c r="EKK205" s="672"/>
      <c r="EKL205" s="672"/>
      <c r="EKM205" s="672"/>
      <c r="EKN205" s="672"/>
      <c r="EKO205" s="672"/>
      <c r="EKP205" s="672"/>
      <c r="EKQ205" s="672"/>
      <c r="EKR205" s="672"/>
      <c r="EKS205" s="672"/>
      <c r="EKT205" s="672"/>
      <c r="EKU205" s="672"/>
      <c r="EKV205" s="672"/>
      <c r="EKW205" s="672"/>
      <c r="EKX205" s="672"/>
      <c r="EKY205" s="672"/>
      <c r="EKZ205" s="672"/>
      <c r="ELA205" s="672"/>
      <c r="ELB205" s="672"/>
      <c r="ELC205" s="672"/>
      <c r="ELD205" s="672"/>
      <c r="ELE205" s="672"/>
      <c r="ELF205" s="672"/>
      <c r="ELG205" s="672"/>
      <c r="ELH205" s="672"/>
      <c r="ELI205" s="672"/>
      <c r="ELJ205" s="672"/>
      <c r="ELK205" s="672"/>
      <c r="ELL205" s="672"/>
      <c r="ELM205" s="672"/>
      <c r="ELN205" s="672"/>
      <c r="ELO205" s="672"/>
      <c r="ELP205" s="672"/>
      <c r="ELQ205" s="672"/>
      <c r="ELR205" s="672"/>
      <c r="ELS205" s="672"/>
      <c r="ELT205" s="672"/>
      <c r="ELU205" s="672"/>
      <c r="ELV205" s="672"/>
      <c r="ELW205" s="672"/>
      <c r="ELX205" s="672"/>
      <c r="ELY205" s="672"/>
      <c r="ELZ205" s="672"/>
      <c r="EMA205" s="672"/>
      <c r="EMB205" s="672"/>
      <c r="EMC205" s="672"/>
      <c r="EMD205" s="672"/>
      <c r="EME205" s="672"/>
      <c r="EMF205" s="672"/>
      <c r="EMG205" s="672"/>
      <c r="EMH205" s="672"/>
      <c r="EMI205" s="672"/>
      <c r="EMJ205" s="672"/>
      <c r="EMK205" s="672"/>
      <c r="EML205" s="672"/>
      <c r="EMM205" s="672"/>
      <c r="EMN205" s="672"/>
      <c r="EMO205" s="672"/>
      <c r="EMP205" s="672"/>
      <c r="EMQ205" s="672"/>
      <c r="EMR205" s="672"/>
      <c r="EMS205" s="672"/>
      <c r="EMT205" s="672"/>
      <c r="EMU205" s="672"/>
      <c r="EMV205" s="672"/>
      <c r="EMW205" s="672"/>
      <c r="EMX205" s="672"/>
      <c r="EMY205" s="672"/>
      <c r="EMZ205" s="672"/>
      <c r="ENA205" s="672"/>
      <c r="ENB205" s="672"/>
      <c r="ENC205" s="672"/>
      <c r="END205" s="672"/>
      <c r="ENE205" s="672"/>
      <c r="ENF205" s="672"/>
      <c r="ENG205" s="672"/>
      <c r="ENH205" s="672"/>
      <c r="ENI205" s="672"/>
      <c r="ENJ205" s="672"/>
      <c r="ENK205" s="672"/>
      <c r="ENL205" s="672"/>
      <c r="ENM205" s="672"/>
      <c r="ENN205" s="672"/>
      <c r="ENO205" s="672"/>
      <c r="ENP205" s="672"/>
      <c r="ENQ205" s="672"/>
      <c r="ENR205" s="672"/>
      <c r="ENS205" s="672"/>
      <c r="ENT205" s="672"/>
      <c r="ENU205" s="672"/>
      <c r="ENV205" s="672"/>
      <c r="ENW205" s="672"/>
      <c r="ENX205" s="672"/>
      <c r="ENY205" s="672"/>
      <c r="ENZ205" s="672"/>
      <c r="EOA205" s="672"/>
      <c r="EOB205" s="672"/>
      <c r="EOC205" s="672"/>
      <c r="EOD205" s="672"/>
      <c r="EOE205" s="672"/>
      <c r="EOF205" s="672"/>
      <c r="EOG205" s="672"/>
      <c r="EOH205" s="672"/>
      <c r="EOI205" s="672"/>
      <c r="EOJ205" s="672"/>
      <c r="EOK205" s="672"/>
      <c r="EOL205" s="672"/>
      <c r="EOM205" s="672"/>
      <c r="EON205" s="672"/>
      <c r="EOO205" s="672"/>
      <c r="EOP205" s="672"/>
      <c r="EOQ205" s="672"/>
      <c r="EOR205" s="672"/>
      <c r="EOS205" s="672"/>
      <c r="EOT205" s="672"/>
      <c r="EOU205" s="672"/>
      <c r="EOV205" s="672"/>
      <c r="EOW205" s="672"/>
      <c r="EOX205" s="672"/>
      <c r="EOY205" s="672"/>
      <c r="EOZ205" s="672"/>
      <c r="EPA205" s="672"/>
      <c r="EPB205" s="672"/>
      <c r="EPC205" s="672"/>
      <c r="EPD205" s="672"/>
      <c r="EPE205" s="672"/>
      <c r="EPF205" s="672"/>
      <c r="EPG205" s="672"/>
      <c r="EPH205" s="672"/>
      <c r="EPI205" s="672"/>
      <c r="EPJ205" s="672"/>
      <c r="EPK205" s="672"/>
      <c r="EPL205" s="672"/>
      <c r="EPM205" s="672"/>
      <c r="EPN205" s="672"/>
      <c r="EPO205" s="672"/>
      <c r="EPP205" s="672"/>
      <c r="EPQ205" s="672"/>
      <c r="EPR205" s="672"/>
      <c r="EPS205" s="672"/>
      <c r="EPT205" s="672"/>
      <c r="EPU205" s="672"/>
      <c r="EPV205" s="672"/>
      <c r="EPW205" s="672"/>
      <c r="EPX205" s="672"/>
      <c r="EPY205" s="672"/>
      <c r="EPZ205" s="672"/>
      <c r="EQA205" s="672"/>
      <c r="EQB205" s="672"/>
      <c r="EQC205" s="672"/>
      <c r="EQD205" s="672"/>
      <c r="EQE205" s="672"/>
      <c r="EQF205" s="672"/>
      <c r="EQG205" s="672"/>
      <c r="EQH205" s="672"/>
      <c r="EQI205" s="672"/>
      <c r="EQJ205" s="672"/>
      <c r="EQK205" s="672"/>
      <c r="EQL205" s="672"/>
      <c r="EQM205" s="672"/>
      <c r="EQN205" s="672"/>
      <c r="EQO205" s="672"/>
      <c r="EQP205" s="672"/>
      <c r="EQQ205" s="672"/>
      <c r="EQR205" s="672"/>
      <c r="EQS205" s="672"/>
      <c r="EQT205" s="672"/>
      <c r="EQU205" s="672"/>
      <c r="EQV205" s="672"/>
      <c r="EQW205" s="672"/>
      <c r="EQX205" s="672"/>
      <c r="EQY205" s="672"/>
      <c r="EQZ205" s="672"/>
      <c r="ERA205" s="672"/>
      <c r="ERB205" s="672"/>
      <c r="ERC205" s="672"/>
      <c r="ERD205" s="672"/>
      <c r="ERE205" s="672"/>
      <c r="ERF205" s="672"/>
      <c r="ERG205" s="672"/>
      <c r="ERH205" s="672"/>
      <c r="ERI205" s="672"/>
      <c r="ERJ205" s="672"/>
      <c r="ERK205" s="672"/>
      <c r="ERL205" s="672"/>
      <c r="ERM205" s="672"/>
      <c r="ERN205" s="672"/>
      <c r="ERO205" s="672"/>
      <c r="ERP205" s="672"/>
      <c r="ERQ205" s="672"/>
      <c r="ERR205" s="672"/>
      <c r="ERS205" s="672"/>
      <c r="ERT205" s="672"/>
      <c r="ERU205" s="672"/>
      <c r="ERV205" s="672"/>
      <c r="ERW205" s="672"/>
      <c r="ERX205" s="672"/>
      <c r="ERY205" s="672"/>
      <c r="ERZ205" s="672"/>
      <c r="ESA205" s="672"/>
      <c r="ESB205" s="672"/>
      <c r="ESC205" s="672"/>
      <c r="ESD205" s="672"/>
      <c r="ESE205" s="672"/>
      <c r="ESF205" s="672"/>
      <c r="ESG205" s="672"/>
      <c r="ESH205" s="672"/>
      <c r="ESI205" s="672"/>
      <c r="ESJ205" s="672"/>
      <c r="ESK205" s="672"/>
      <c r="ESL205" s="672"/>
      <c r="ESM205" s="672"/>
      <c r="ESN205" s="672"/>
      <c r="ESO205" s="672"/>
      <c r="ESP205" s="672"/>
      <c r="ESQ205" s="672"/>
      <c r="ESR205" s="672"/>
      <c r="ESS205" s="672"/>
      <c r="EST205" s="672"/>
      <c r="ESU205" s="672"/>
      <c r="ESV205" s="672"/>
      <c r="ESW205" s="672"/>
      <c r="ESX205" s="672"/>
      <c r="ESY205" s="672"/>
      <c r="ESZ205" s="672"/>
      <c r="ETA205" s="672"/>
      <c r="ETB205" s="672"/>
      <c r="ETC205" s="672"/>
      <c r="ETD205" s="672"/>
      <c r="ETE205" s="672"/>
      <c r="ETF205" s="672"/>
      <c r="ETG205" s="672"/>
      <c r="ETH205" s="672"/>
      <c r="ETI205" s="672"/>
      <c r="ETJ205" s="672"/>
      <c r="ETK205" s="672"/>
      <c r="ETL205" s="672"/>
      <c r="ETM205" s="672"/>
      <c r="ETN205" s="672"/>
      <c r="ETO205" s="672"/>
      <c r="ETP205" s="672"/>
      <c r="ETQ205" s="672"/>
      <c r="ETR205" s="672"/>
      <c r="ETS205" s="672"/>
      <c r="ETT205" s="672"/>
      <c r="ETU205" s="672"/>
      <c r="ETV205" s="672"/>
      <c r="ETW205" s="672"/>
      <c r="ETX205" s="672"/>
      <c r="ETY205" s="672"/>
      <c r="ETZ205" s="672"/>
      <c r="EUA205" s="672"/>
      <c r="EUB205" s="672"/>
      <c r="EUC205" s="672"/>
      <c r="EUD205" s="672"/>
      <c r="EUE205" s="672"/>
      <c r="EUF205" s="672"/>
      <c r="EUG205" s="672"/>
      <c r="EUH205" s="672"/>
      <c r="EUI205" s="672"/>
      <c r="EUJ205" s="672"/>
      <c r="EUK205" s="672"/>
      <c r="EUL205" s="672"/>
      <c r="EUM205" s="672"/>
      <c r="EUN205" s="672"/>
      <c r="EUO205" s="672"/>
      <c r="EUP205" s="672"/>
      <c r="EUQ205" s="672"/>
      <c r="EUR205" s="672"/>
      <c r="EUS205" s="672"/>
      <c r="EUT205" s="672"/>
      <c r="EUU205" s="672"/>
      <c r="EUV205" s="672"/>
      <c r="EUW205" s="672"/>
      <c r="EUX205" s="672"/>
      <c r="EUY205" s="672"/>
      <c r="EUZ205" s="672"/>
      <c r="EVA205" s="672"/>
      <c r="EVB205" s="672"/>
      <c r="EVC205" s="672"/>
      <c r="EVD205" s="672"/>
      <c r="EVE205" s="672"/>
      <c r="EVF205" s="672"/>
      <c r="EVG205" s="672"/>
      <c r="EVH205" s="672"/>
      <c r="EVI205" s="672"/>
      <c r="EVJ205" s="672"/>
      <c r="EVK205" s="672"/>
      <c r="EVL205" s="672"/>
      <c r="EVM205" s="672"/>
      <c r="EVN205" s="672"/>
      <c r="EVO205" s="672"/>
      <c r="EVP205" s="672"/>
      <c r="EVQ205" s="672"/>
      <c r="EVR205" s="672"/>
      <c r="EVS205" s="672"/>
      <c r="EVT205" s="672"/>
      <c r="EVU205" s="672"/>
      <c r="EVV205" s="672"/>
      <c r="EVW205" s="672"/>
      <c r="EVX205" s="672"/>
      <c r="EVY205" s="672"/>
      <c r="EVZ205" s="672"/>
      <c r="EWA205" s="672"/>
      <c r="EWB205" s="672"/>
      <c r="EWC205" s="672"/>
      <c r="EWD205" s="672"/>
      <c r="EWE205" s="672"/>
      <c r="EWF205" s="672"/>
      <c r="EWG205" s="672"/>
      <c r="EWH205" s="672"/>
      <c r="EWI205" s="672"/>
      <c r="EWJ205" s="672"/>
      <c r="EWK205" s="672"/>
      <c r="EWL205" s="672"/>
      <c r="EWM205" s="672"/>
      <c r="EWN205" s="672"/>
      <c r="EWO205" s="672"/>
      <c r="EWP205" s="672"/>
      <c r="EWQ205" s="672"/>
      <c r="EWR205" s="672"/>
      <c r="EWS205" s="672"/>
      <c r="EWT205" s="672"/>
      <c r="EWU205" s="672"/>
      <c r="EWV205" s="672"/>
      <c r="EWW205" s="672"/>
      <c r="EWX205" s="672"/>
      <c r="EWY205" s="672"/>
      <c r="EWZ205" s="672"/>
      <c r="EXA205" s="672"/>
      <c r="EXB205" s="672"/>
      <c r="EXC205" s="672"/>
      <c r="EXD205" s="672"/>
      <c r="EXE205" s="672"/>
      <c r="EXF205" s="672"/>
      <c r="EXG205" s="672"/>
      <c r="EXH205" s="672"/>
      <c r="EXI205" s="672"/>
      <c r="EXJ205" s="672"/>
      <c r="EXK205" s="672"/>
      <c r="EXL205" s="672"/>
      <c r="EXM205" s="672"/>
      <c r="EXN205" s="672"/>
      <c r="EXO205" s="672"/>
      <c r="EXP205" s="672"/>
      <c r="EXQ205" s="672"/>
      <c r="EXR205" s="672"/>
      <c r="EXS205" s="672"/>
      <c r="EXT205" s="672"/>
      <c r="EXU205" s="672"/>
      <c r="EXV205" s="672"/>
      <c r="EXW205" s="672"/>
      <c r="EXX205" s="672"/>
      <c r="EXY205" s="672"/>
      <c r="EXZ205" s="672"/>
      <c r="EYA205" s="672"/>
      <c r="EYB205" s="672"/>
      <c r="EYC205" s="672"/>
      <c r="EYD205" s="672"/>
      <c r="EYE205" s="672"/>
      <c r="EYF205" s="672"/>
      <c r="EYG205" s="672"/>
      <c r="EYH205" s="672"/>
      <c r="EYI205" s="672"/>
      <c r="EYJ205" s="672"/>
      <c r="EYK205" s="672"/>
      <c r="EYL205" s="672"/>
      <c r="EYM205" s="672"/>
      <c r="EYN205" s="672"/>
      <c r="EYO205" s="672"/>
      <c r="EYP205" s="672"/>
      <c r="EYQ205" s="672"/>
      <c r="EYR205" s="672"/>
      <c r="EYS205" s="672"/>
      <c r="EYT205" s="672"/>
      <c r="EYU205" s="672"/>
      <c r="EYV205" s="672"/>
      <c r="EYW205" s="672"/>
      <c r="EYX205" s="672"/>
      <c r="EYY205" s="672"/>
      <c r="EYZ205" s="672"/>
      <c r="EZA205" s="672"/>
      <c r="EZB205" s="672"/>
      <c r="EZC205" s="672"/>
      <c r="EZD205" s="672"/>
      <c r="EZE205" s="672"/>
      <c r="EZF205" s="672"/>
      <c r="EZG205" s="672"/>
      <c r="EZH205" s="672"/>
      <c r="EZI205" s="672"/>
      <c r="EZJ205" s="672"/>
      <c r="EZK205" s="672"/>
      <c r="EZL205" s="672"/>
      <c r="EZM205" s="672"/>
      <c r="EZN205" s="672"/>
      <c r="EZO205" s="672"/>
      <c r="EZP205" s="672"/>
      <c r="EZQ205" s="672"/>
      <c r="EZR205" s="672"/>
      <c r="EZS205" s="672"/>
      <c r="EZT205" s="672"/>
      <c r="EZU205" s="672"/>
      <c r="EZV205" s="672"/>
      <c r="EZW205" s="672"/>
      <c r="EZX205" s="672"/>
      <c r="EZY205" s="672"/>
      <c r="EZZ205" s="672"/>
      <c r="FAA205" s="672"/>
      <c r="FAB205" s="672"/>
      <c r="FAC205" s="672"/>
      <c r="FAD205" s="672"/>
      <c r="FAE205" s="672"/>
      <c r="FAF205" s="672"/>
      <c r="FAG205" s="672"/>
      <c r="FAH205" s="672"/>
      <c r="FAI205" s="672"/>
      <c r="FAJ205" s="672"/>
      <c r="FAK205" s="672"/>
      <c r="FAL205" s="672"/>
      <c r="FAM205" s="672"/>
      <c r="FAN205" s="672"/>
      <c r="FAO205" s="672"/>
      <c r="FAP205" s="672"/>
      <c r="FAQ205" s="672"/>
      <c r="FAR205" s="672"/>
      <c r="FAS205" s="672"/>
      <c r="FAT205" s="672"/>
      <c r="FAU205" s="672"/>
      <c r="FAV205" s="672"/>
      <c r="FAW205" s="672"/>
      <c r="FAX205" s="672"/>
      <c r="FAY205" s="672"/>
      <c r="FAZ205" s="672"/>
      <c r="FBA205" s="672"/>
      <c r="FBB205" s="672"/>
      <c r="FBC205" s="672"/>
      <c r="FBD205" s="672"/>
      <c r="FBE205" s="672"/>
      <c r="FBF205" s="672"/>
      <c r="FBG205" s="672"/>
      <c r="FBH205" s="672"/>
      <c r="FBI205" s="672"/>
      <c r="FBJ205" s="672"/>
      <c r="FBK205" s="672"/>
      <c r="FBL205" s="672"/>
      <c r="FBM205" s="672"/>
      <c r="FBN205" s="672"/>
      <c r="FBO205" s="672"/>
      <c r="FBP205" s="672"/>
      <c r="FBQ205" s="672"/>
      <c r="FBR205" s="672"/>
      <c r="FBS205" s="672"/>
      <c r="FBT205" s="672"/>
      <c r="FBU205" s="672"/>
      <c r="FBV205" s="672"/>
      <c r="FBW205" s="672"/>
      <c r="FBX205" s="672"/>
      <c r="FBY205" s="672"/>
      <c r="FBZ205" s="672"/>
      <c r="FCA205" s="672"/>
      <c r="FCB205" s="672"/>
      <c r="FCC205" s="672"/>
      <c r="FCD205" s="672"/>
      <c r="FCE205" s="672"/>
      <c r="FCF205" s="672"/>
      <c r="FCG205" s="672"/>
      <c r="FCH205" s="672"/>
      <c r="FCI205" s="672"/>
      <c r="FCJ205" s="672"/>
      <c r="FCK205" s="672"/>
      <c r="FCL205" s="672"/>
      <c r="FCM205" s="672"/>
      <c r="FCN205" s="672"/>
      <c r="FCO205" s="672"/>
      <c r="FCP205" s="672"/>
      <c r="FCQ205" s="672"/>
      <c r="FCR205" s="672"/>
      <c r="FCS205" s="672"/>
      <c r="FCT205" s="672"/>
      <c r="FCU205" s="672"/>
      <c r="FCV205" s="672"/>
      <c r="FCW205" s="672"/>
      <c r="FCX205" s="672"/>
      <c r="FCY205" s="672"/>
      <c r="FCZ205" s="672"/>
      <c r="FDA205" s="672"/>
      <c r="FDB205" s="672"/>
      <c r="FDC205" s="672"/>
      <c r="FDD205" s="672"/>
      <c r="FDE205" s="672"/>
      <c r="FDF205" s="672"/>
      <c r="FDG205" s="672"/>
      <c r="FDH205" s="672"/>
      <c r="FDI205" s="672"/>
      <c r="FDJ205" s="672"/>
      <c r="FDK205" s="672"/>
      <c r="FDL205" s="672"/>
      <c r="FDM205" s="672"/>
      <c r="FDN205" s="672"/>
      <c r="FDO205" s="672"/>
      <c r="FDP205" s="672"/>
      <c r="FDQ205" s="672"/>
      <c r="FDR205" s="672"/>
      <c r="FDS205" s="672"/>
      <c r="FDT205" s="672"/>
      <c r="FDU205" s="672"/>
      <c r="FDV205" s="672"/>
      <c r="FDW205" s="672"/>
      <c r="FDX205" s="672"/>
      <c r="FDY205" s="672"/>
      <c r="FDZ205" s="672"/>
      <c r="FEA205" s="672"/>
      <c r="FEB205" s="672"/>
      <c r="FEC205" s="672"/>
      <c r="FED205" s="672"/>
      <c r="FEE205" s="672"/>
      <c r="FEF205" s="672"/>
      <c r="FEG205" s="672"/>
      <c r="FEH205" s="672"/>
      <c r="FEI205" s="672"/>
      <c r="FEJ205" s="672"/>
      <c r="FEK205" s="672"/>
      <c r="FEL205" s="672"/>
      <c r="FEM205" s="672"/>
      <c r="FEN205" s="672"/>
      <c r="FEO205" s="672"/>
      <c r="FEP205" s="672"/>
      <c r="FEQ205" s="672"/>
      <c r="FER205" s="672"/>
      <c r="FES205" s="672"/>
      <c r="FET205" s="672"/>
      <c r="FEU205" s="672"/>
      <c r="FEV205" s="672"/>
      <c r="FEW205" s="672"/>
      <c r="FEX205" s="672"/>
      <c r="FEY205" s="672"/>
      <c r="FEZ205" s="672"/>
      <c r="FFA205" s="672"/>
      <c r="FFB205" s="672"/>
      <c r="FFC205" s="672"/>
      <c r="FFD205" s="672"/>
      <c r="FFE205" s="672"/>
      <c r="FFF205" s="672"/>
      <c r="FFG205" s="672"/>
      <c r="FFH205" s="672"/>
      <c r="FFI205" s="672"/>
      <c r="FFJ205" s="672"/>
      <c r="FFK205" s="672"/>
      <c r="FFL205" s="672"/>
      <c r="FFM205" s="672"/>
      <c r="FFN205" s="672"/>
      <c r="FFO205" s="672"/>
      <c r="FFP205" s="672"/>
      <c r="FFQ205" s="672"/>
      <c r="FFR205" s="672"/>
      <c r="FFS205" s="672"/>
      <c r="FFT205" s="672"/>
      <c r="FFU205" s="672"/>
      <c r="FFV205" s="672"/>
      <c r="FFW205" s="672"/>
      <c r="FFX205" s="672"/>
      <c r="FFY205" s="672"/>
      <c r="FFZ205" s="672"/>
      <c r="FGA205" s="672"/>
      <c r="FGB205" s="672"/>
      <c r="FGC205" s="672"/>
      <c r="FGD205" s="672"/>
      <c r="FGE205" s="672"/>
      <c r="FGF205" s="672"/>
      <c r="FGG205" s="672"/>
      <c r="FGH205" s="672"/>
      <c r="FGI205" s="672"/>
      <c r="FGJ205" s="672"/>
      <c r="FGK205" s="672"/>
      <c r="FGL205" s="672"/>
      <c r="FGM205" s="672"/>
      <c r="FGN205" s="672"/>
      <c r="FGO205" s="672"/>
      <c r="FGP205" s="672"/>
      <c r="FGQ205" s="672"/>
      <c r="FGR205" s="672"/>
      <c r="FGS205" s="672"/>
      <c r="FGT205" s="672"/>
      <c r="FGU205" s="672"/>
      <c r="FGV205" s="672"/>
      <c r="FGW205" s="672"/>
      <c r="FGX205" s="672"/>
      <c r="FGY205" s="672"/>
      <c r="FGZ205" s="672"/>
      <c r="FHA205" s="672"/>
      <c r="FHB205" s="672"/>
      <c r="FHC205" s="672"/>
      <c r="FHD205" s="672"/>
      <c r="FHE205" s="672"/>
      <c r="FHF205" s="672"/>
      <c r="FHG205" s="672"/>
      <c r="FHH205" s="672"/>
      <c r="FHI205" s="672"/>
      <c r="FHJ205" s="672"/>
      <c r="FHK205" s="672"/>
      <c r="FHL205" s="672"/>
      <c r="FHM205" s="672"/>
      <c r="FHN205" s="672"/>
      <c r="FHO205" s="672"/>
      <c r="FHP205" s="672"/>
      <c r="FHQ205" s="672"/>
      <c r="FHR205" s="672"/>
      <c r="FHS205" s="672"/>
      <c r="FHT205" s="672"/>
      <c r="FHU205" s="672"/>
      <c r="FHV205" s="672"/>
      <c r="FHW205" s="672"/>
      <c r="FHX205" s="672"/>
      <c r="FHY205" s="672"/>
      <c r="FHZ205" s="672"/>
      <c r="FIA205" s="672"/>
      <c r="FIB205" s="672"/>
      <c r="FIC205" s="672"/>
      <c r="FID205" s="672"/>
      <c r="FIE205" s="672"/>
      <c r="FIF205" s="672"/>
      <c r="FIG205" s="672"/>
      <c r="FIH205" s="672"/>
      <c r="FII205" s="672"/>
      <c r="FIJ205" s="672"/>
      <c r="FIK205" s="672"/>
      <c r="FIL205" s="672"/>
      <c r="FIM205" s="672"/>
      <c r="FIN205" s="672"/>
      <c r="FIO205" s="672"/>
      <c r="FIP205" s="672"/>
      <c r="FIQ205" s="672"/>
      <c r="FIR205" s="672"/>
      <c r="FIS205" s="672"/>
      <c r="FIT205" s="672"/>
      <c r="FIU205" s="672"/>
      <c r="FIV205" s="672"/>
      <c r="FIW205" s="672"/>
      <c r="FIX205" s="672"/>
      <c r="FIY205" s="672"/>
      <c r="FIZ205" s="672"/>
      <c r="FJA205" s="672"/>
      <c r="FJB205" s="672"/>
      <c r="FJC205" s="672"/>
      <c r="FJD205" s="672"/>
      <c r="FJE205" s="672"/>
      <c r="FJF205" s="672"/>
      <c r="FJG205" s="672"/>
      <c r="FJH205" s="672"/>
      <c r="FJI205" s="672"/>
      <c r="FJJ205" s="672"/>
      <c r="FJK205" s="672"/>
      <c r="FJL205" s="672"/>
      <c r="FJM205" s="672"/>
      <c r="FJN205" s="672"/>
      <c r="FJO205" s="672"/>
      <c r="FJP205" s="672"/>
      <c r="FJQ205" s="672"/>
      <c r="FJR205" s="672"/>
      <c r="FJS205" s="672"/>
      <c r="FJT205" s="672"/>
      <c r="FJU205" s="672"/>
      <c r="FJV205" s="672"/>
      <c r="FJW205" s="672"/>
      <c r="FJX205" s="672"/>
      <c r="FJY205" s="672"/>
      <c r="FJZ205" s="672"/>
      <c r="FKA205" s="672"/>
      <c r="FKB205" s="672"/>
      <c r="FKC205" s="672"/>
      <c r="FKD205" s="672"/>
      <c r="FKE205" s="672"/>
      <c r="FKF205" s="672"/>
      <c r="FKG205" s="672"/>
      <c r="FKH205" s="672"/>
      <c r="FKI205" s="672"/>
      <c r="FKJ205" s="672"/>
      <c r="FKK205" s="672"/>
      <c r="FKL205" s="672"/>
      <c r="FKM205" s="672"/>
      <c r="FKN205" s="672"/>
      <c r="FKO205" s="672"/>
      <c r="FKP205" s="672"/>
      <c r="FKQ205" s="672"/>
      <c r="FKR205" s="672"/>
      <c r="FKS205" s="672"/>
      <c r="FKT205" s="672"/>
      <c r="FKU205" s="672"/>
      <c r="FKV205" s="672"/>
      <c r="FKW205" s="672"/>
      <c r="FKX205" s="672"/>
      <c r="FKY205" s="672"/>
      <c r="FKZ205" s="672"/>
      <c r="FLA205" s="672"/>
      <c r="FLB205" s="672"/>
      <c r="FLC205" s="672"/>
      <c r="FLD205" s="672"/>
      <c r="FLE205" s="672"/>
      <c r="FLF205" s="672"/>
      <c r="FLG205" s="672"/>
      <c r="FLH205" s="672"/>
      <c r="FLI205" s="672"/>
      <c r="FLJ205" s="672"/>
      <c r="FLK205" s="672"/>
      <c r="FLL205" s="672"/>
      <c r="FLM205" s="672"/>
      <c r="FLN205" s="672"/>
      <c r="FLO205" s="672"/>
      <c r="FLP205" s="672"/>
      <c r="FLQ205" s="672"/>
      <c r="FLR205" s="672"/>
      <c r="FLS205" s="672"/>
      <c r="FLT205" s="672"/>
      <c r="FLU205" s="672"/>
      <c r="FLV205" s="672"/>
      <c r="FLW205" s="672"/>
      <c r="FLX205" s="672"/>
      <c r="FLY205" s="672"/>
      <c r="FLZ205" s="672"/>
      <c r="FMA205" s="672"/>
      <c r="FMB205" s="672"/>
      <c r="FMC205" s="672"/>
      <c r="FMD205" s="672"/>
      <c r="FME205" s="672"/>
      <c r="FMF205" s="672"/>
      <c r="FMG205" s="672"/>
      <c r="FMH205" s="672"/>
      <c r="FMI205" s="672"/>
      <c r="FMJ205" s="672"/>
      <c r="FMK205" s="672"/>
      <c r="FML205" s="672"/>
      <c r="FMM205" s="672"/>
      <c r="FMN205" s="672"/>
      <c r="FMO205" s="672"/>
      <c r="FMP205" s="672"/>
      <c r="FMQ205" s="672"/>
      <c r="FMR205" s="672"/>
      <c r="FMS205" s="672"/>
      <c r="FMT205" s="672"/>
      <c r="FMU205" s="672"/>
      <c r="FMV205" s="672"/>
      <c r="FMW205" s="672"/>
      <c r="FMX205" s="672"/>
      <c r="FMY205" s="672"/>
      <c r="FMZ205" s="672"/>
      <c r="FNA205" s="672"/>
      <c r="FNB205" s="672"/>
      <c r="FNC205" s="672"/>
      <c r="FND205" s="672"/>
      <c r="FNE205" s="672"/>
      <c r="FNF205" s="672"/>
      <c r="FNG205" s="672"/>
      <c r="FNH205" s="672"/>
      <c r="FNI205" s="672"/>
      <c r="FNJ205" s="672"/>
      <c r="FNK205" s="672"/>
      <c r="FNL205" s="672"/>
      <c r="FNM205" s="672"/>
      <c r="FNN205" s="672"/>
      <c r="FNO205" s="672"/>
      <c r="FNP205" s="672"/>
      <c r="FNQ205" s="672"/>
      <c r="FNR205" s="672"/>
      <c r="FNS205" s="672"/>
      <c r="FNT205" s="672"/>
      <c r="FNU205" s="672"/>
      <c r="FNV205" s="672"/>
      <c r="FNW205" s="672"/>
      <c r="FNX205" s="672"/>
      <c r="FNY205" s="672"/>
      <c r="FNZ205" s="672"/>
      <c r="FOA205" s="672"/>
      <c r="FOB205" s="672"/>
      <c r="FOC205" s="672"/>
      <c r="FOD205" s="672"/>
      <c r="FOE205" s="672"/>
      <c r="FOF205" s="672"/>
      <c r="FOG205" s="672"/>
      <c r="FOH205" s="672"/>
      <c r="FOI205" s="672"/>
      <c r="FOJ205" s="672"/>
      <c r="FOK205" s="672"/>
      <c r="FOL205" s="672"/>
      <c r="FOM205" s="672"/>
      <c r="FON205" s="672"/>
      <c r="FOO205" s="672"/>
      <c r="FOP205" s="672"/>
      <c r="FOQ205" s="672"/>
      <c r="FOR205" s="672"/>
      <c r="FOS205" s="672"/>
      <c r="FOT205" s="672"/>
      <c r="FOU205" s="672"/>
      <c r="FOV205" s="672"/>
      <c r="FOW205" s="672"/>
      <c r="FOX205" s="672"/>
      <c r="FOY205" s="672"/>
      <c r="FOZ205" s="672"/>
      <c r="FPA205" s="672"/>
      <c r="FPB205" s="672"/>
      <c r="FPC205" s="672"/>
      <c r="FPD205" s="672"/>
      <c r="FPE205" s="672"/>
      <c r="FPF205" s="672"/>
      <c r="FPG205" s="672"/>
      <c r="FPH205" s="672"/>
      <c r="FPI205" s="672"/>
      <c r="FPJ205" s="672"/>
      <c r="FPK205" s="672"/>
      <c r="FPL205" s="672"/>
      <c r="FPM205" s="672"/>
      <c r="FPN205" s="672"/>
      <c r="FPO205" s="672"/>
      <c r="FPP205" s="672"/>
      <c r="FPQ205" s="672"/>
      <c r="FPR205" s="672"/>
      <c r="FPS205" s="672"/>
      <c r="FPT205" s="672"/>
      <c r="FPU205" s="672"/>
      <c r="FPV205" s="672"/>
      <c r="FPW205" s="672"/>
      <c r="FPX205" s="672"/>
      <c r="FPY205" s="672"/>
      <c r="FPZ205" s="672"/>
      <c r="FQA205" s="672"/>
      <c r="FQB205" s="672"/>
      <c r="FQC205" s="672"/>
      <c r="FQD205" s="672"/>
      <c r="FQE205" s="672"/>
      <c r="FQF205" s="672"/>
      <c r="FQG205" s="672"/>
      <c r="FQH205" s="672"/>
      <c r="FQI205" s="672"/>
      <c r="FQJ205" s="672"/>
      <c r="FQK205" s="672"/>
      <c r="FQL205" s="672"/>
      <c r="FQM205" s="672"/>
      <c r="FQN205" s="672"/>
      <c r="FQO205" s="672"/>
      <c r="FQP205" s="672"/>
      <c r="FQQ205" s="672"/>
      <c r="FQR205" s="672"/>
      <c r="FQS205" s="672"/>
      <c r="FQT205" s="672"/>
      <c r="FQU205" s="672"/>
      <c r="FQV205" s="672"/>
      <c r="FQW205" s="672"/>
      <c r="FQX205" s="672"/>
      <c r="FQY205" s="672"/>
      <c r="FQZ205" s="672"/>
      <c r="FRA205" s="672"/>
      <c r="FRB205" s="672"/>
      <c r="FRC205" s="672"/>
      <c r="FRD205" s="672"/>
      <c r="FRE205" s="672"/>
      <c r="FRF205" s="672"/>
      <c r="FRG205" s="672"/>
      <c r="FRH205" s="672"/>
      <c r="FRI205" s="672"/>
      <c r="FRJ205" s="672"/>
      <c r="FRK205" s="672"/>
      <c r="FRL205" s="672"/>
      <c r="FRM205" s="672"/>
      <c r="FRN205" s="672"/>
      <c r="FRO205" s="672"/>
      <c r="FRP205" s="672"/>
      <c r="FRQ205" s="672"/>
      <c r="FRR205" s="672"/>
      <c r="FRS205" s="672"/>
      <c r="FRT205" s="672"/>
      <c r="FRU205" s="672"/>
      <c r="FRV205" s="672"/>
      <c r="FRW205" s="672"/>
      <c r="FRX205" s="672"/>
      <c r="FRY205" s="672"/>
      <c r="FRZ205" s="672"/>
      <c r="FSA205" s="672"/>
      <c r="FSB205" s="672"/>
      <c r="FSC205" s="672"/>
      <c r="FSD205" s="672"/>
      <c r="FSE205" s="672"/>
      <c r="FSF205" s="672"/>
      <c r="FSG205" s="672"/>
      <c r="FSH205" s="672"/>
      <c r="FSI205" s="672"/>
      <c r="FSJ205" s="672"/>
      <c r="FSK205" s="672"/>
      <c r="FSL205" s="672"/>
      <c r="FSM205" s="672"/>
      <c r="FSN205" s="672"/>
      <c r="FSO205" s="672"/>
      <c r="FSP205" s="672"/>
      <c r="FSQ205" s="672"/>
      <c r="FSR205" s="672"/>
      <c r="FSS205" s="672"/>
      <c r="FST205" s="672"/>
      <c r="FSU205" s="672"/>
      <c r="FSV205" s="672"/>
      <c r="FSW205" s="672"/>
      <c r="FSX205" s="672"/>
      <c r="FSY205" s="672"/>
      <c r="FSZ205" s="672"/>
      <c r="FTA205" s="672"/>
      <c r="FTB205" s="672"/>
      <c r="FTC205" s="672"/>
      <c r="FTD205" s="672"/>
      <c r="FTE205" s="672"/>
      <c r="FTF205" s="672"/>
      <c r="FTG205" s="672"/>
      <c r="FTH205" s="672"/>
      <c r="FTI205" s="672"/>
      <c r="FTJ205" s="672"/>
      <c r="FTK205" s="672"/>
      <c r="FTL205" s="672"/>
      <c r="FTM205" s="672"/>
      <c r="FTN205" s="672"/>
      <c r="FTO205" s="672"/>
      <c r="FTP205" s="672"/>
      <c r="FTQ205" s="672"/>
      <c r="FTR205" s="672"/>
      <c r="FTS205" s="672"/>
      <c r="FTT205" s="672"/>
      <c r="FTU205" s="672"/>
      <c r="FTV205" s="672"/>
      <c r="FTW205" s="672"/>
      <c r="FTX205" s="672"/>
      <c r="FTY205" s="672"/>
      <c r="FTZ205" s="672"/>
      <c r="FUA205" s="672"/>
      <c r="FUB205" s="672"/>
      <c r="FUC205" s="672"/>
      <c r="FUD205" s="672"/>
      <c r="FUE205" s="672"/>
      <c r="FUF205" s="672"/>
      <c r="FUG205" s="672"/>
      <c r="FUH205" s="672"/>
      <c r="FUI205" s="672"/>
      <c r="FUJ205" s="672"/>
      <c r="FUK205" s="672"/>
      <c r="FUL205" s="672"/>
      <c r="FUM205" s="672"/>
      <c r="FUN205" s="672"/>
      <c r="FUO205" s="672"/>
      <c r="FUP205" s="672"/>
      <c r="FUQ205" s="672"/>
      <c r="FUR205" s="672"/>
      <c r="FUS205" s="672"/>
      <c r="FUT205" s="672"/>
      <c r="FUU205" s="672"/>
      <c r="FUV205" s="672"/>
      <c r="FUW205" s="672"/>
      <c r="FUX205" s="672"/>
      <c r="FUY205" s="672"/>
      <c r="FUZ205" s="672"/>
      <c r="FVA205" s="672"/>
      <c r="FVB205" s="672"/>
      <c r="FVC205" s="672"/>
      <c r="FVD205" s="672"/>
      <c r="FVE205" s="672"/>
      <c r="FVF205" s="672"/>
      <c r="FVG205" s="672"/>
      <c r="FVH205" s="672"/>
      <c r="FVI205" s="672"/>
      <c r="FVJ205" s="672"/>
      <c r="FVK205" s="672"/>
      <c r="FVL205" s="672"/>
      <c r="FVM205" s="672"/>
      <c r="FVN205" s="672"/>
      <c r="FVO205" s="672"/>
      <c r="FVP205" s="672"/>
      <c r="FVQ205" s="672"/>
      <c r="FVR205" s="672"/>
      <c r="FVS205" s="672"/>
      <c r="FVT205" s="672"/>
      <c r="FVU205" s="672"/>
      <c r="FVV205" s="672"/>
      <c r="FVW205" s="672"/>
      <c r="FVX205" s="672"/>
      <c r="FVY205" s="672"/>
      <c r="FVZ205" s="672"/>
      <c r="FWA205" s="672"/>
      <c r="FWB205" s="672"/>
      <c r="FWC205" s="672"/>
      <c r="FWD205" s="672"/>
      <c r="FWE205" s="672"/>
      <c r="FWF205" s="672"/>
      <c r="FWG205" s="672"/>
      <c r="FWH205" s="672"/>
      <c r="FWI205" s="672"/>
      <c r="FWJ205" s="672"/>
      <c r="FWK205" s="672"/>
      <c r="FWL205" s="672"/>
      <c r="FWM205" s="672"/>
      <c r="FWN205" s="672"/>
      <c r="FWO205" s="672"/>
      <c r="FWP205" s="672"/>
      <c r="FWQ205" s="672"/>
      <c r="FWR205" s="672"/>
      <c r="FWS205" s="672"/>
      <c r="FWT205" s="672"/>
      <c r="FWU205" s="672"/>
      <c r="FWV205" s="672"/>
      <c r="FWW205" s="672"/>
      <c r="FWX205" s="672"/>
      <c r="FWY205" s="672"/>
      <c r="FWZ205" s="672"/>
      <c r="FXA205" s="672"/>
      <c r="FXB205" s="672"/>
      <c r="FXC205" s="672"/>
      <c r="FXD205" s="672"/>
      <c r="FXE205" s="672"/>
      <c r="FXF205" s="672"/>
      <c r="FXG205" s="672"/>
      <c r="FXH205" s="672"/>
      <c r="FXI205" s="672"/>
      <c r="FXJ205" s="672"/>
      <c r="FXK205" s="672"/>
      <c r="FXL205" s="672"/>
      <c r="FXM205" s="672"/>
      <c r="FXN205" s="672"/>
      <c r="FXO205" s="672"/>
      <c r="FXP205" s="672"/>
      <c r="FXQ205" s="672"/>
      <c r="FXR205" s="672"/>
      <c r="FXS205" s="672"/>
      <c r="FXT205" s="672"/>
      <c r="FXU205" s="672"/>
      <c r="FXV205" s="672"/>
      <c r="FXW205" s="672"/>
      <c r="FXX205" s="672"/>
      <c r="FXY205" s="672"/>
      <c r="FXZ205" s="672"/>
      <c r="FYA205" s="672"/>
      <c r="FYB205" s="672"/>
      <c r="FYC205" s="672"/>
      <c r="FYD205" s="672"/>
      <c r="FYE205" s="672"/>
      <c r="FYF205" s="672"/>
      <c r="FYG205" s="672"/>
      <c r="FYH205" s="672"/>
      <c r="FYI205" s="672"/>
      <c r="FYJ205" s="672"/>
      <c r="FYK205" s="672"/>
      <c r="FYL205" s="672"/>
      <c r="FYM205" s="672"/>
      <c r="FYN205" s="672"/>
      <c r="FYO205" s="672"/>
      <c r="FYP205" s="672"/>
      <c r="FYQ205" s="672"/>
      <c r="FYR205" s="672"/>
      <c r="FYS205" s="672"/>
      <c r="FYT205" s="672"/>
      <c r="FYU205" s="672"/>
      <c r="FYV205" s="672"/>
      <c r="FYW205" s="672"/>
      <c r="FYX205" s="672"/>
      <c r="FYY205" s="672"/>
      <c r="FYZ205" s="672"/>
      <c r="FZA205" s="672"/>
      <c r="FZB205" s="672"/>
      <c r="FZC205" s="672"/>
      <c r="FZD205" s="672"/>
      <c r="FZE205" s="672"/>
      <c r="FZF205" s="672"/>
      <c r="FZG205" s="672"/>
      <c r="FZH205" s="672"/>
      <c r="FZI205" s="672"/>
      <c r="FZJ205" s="672"/>
      <c r="FZK205" s="672"/>
      <c r="FZL205" s="672"/>
      <c r="FZM205" s="672"/>
      <c r="FZN205" s="672"/>
      <c r="FZO205" s="672"/>
      <c r="FZP205" s="672"/>
      <c r="FZQ205" s="672"/>
      <c r="FZR205" s="672"/>
      <c r="FZS205" s="672"/>
      <c r="FZT205" s="672"/>
      <c r="FZU205" s="672"/>
      <c r="FZV205" s="672"/>
      <c r="FZW205" s="672"/>
      <c r="FZX205" s="672"/>
      <c r="FZY205" s="672"/>
      <c r="FZZ205" s="672"/>
      <c r="GAA205" s="672"/>
      <c r="GAB205" s="672"/>
      <c r="GAC205" s="672"/>
      <c r="GAD205" s="672"/>
      <c r="GAE205" s="672"/>
      <c r="GAF205" s="672"/>
      <c r="GAG205" s="672"/>
      <c r="GAH205" s="672"/>
      <c r="GAI205" s="672"/>
      <c r="GAJ205" s="672"/>
      <c r="GAK205" s="672"/>
      <c r="GAL205" s="672"/>
      <c r="GAM205" s="672"/>
      <c r="GAN205" s="672"/>
      <c r="GAO205" s="672"/>
      <c r="GAP205" s="672"/>
      <c r="GAQ205" s="672"/>
      <c r="GAR205" s="672"/>
      <c r="GAS205" s="672"/>
      <c r="GAT205" s="672"/>
      <c r="GAU205" s="672"/>
      <c r="GAV205" s="672"/>
      <c r="GAW205" s="672"/>
      <c r="GAX205" s="672"/>
      <c r="GAY205" s="672"/>
      <c r="GAZ205" s="672"/>
      <c r="GBA205" s="672"/>
      <c r="GBB205" s="672"/>
      <c r="GBC205" s="672"/>
      <c r="GBD205" s="672"/>
      <c r="GBE205" s="672"/>
      <c r="GBF205" s="672"/>
      <c r="GBG205" s="672"/>
      <c r="GBH205" s="672"/>
      <c r="GBI205" s="672"/>
      <c r="GBJ205" s="672"/>
      <c r="GBK205" s="672"/>
      <c r="GBL205" s="672"/>
      <c r="GBM205" s="672"/>
      <c r="GBN205" s="672"/>
      <c r="GBO205" s="672"/>
      <c r="GBP205" s="672"/>
      <c r="GBQ205" s="672"/>
      <c r="GBR205" s="672"/>
      <c r="GBS205" s="672"/>
      <c r="GBT205" s="672"/>
      <c r="GBU205" s="672"/>
      <c r="GBV205" s="672"/>
      <c r="GBW205" s="672"/>
      <c r="GBX205" s="672"/>
      <c r="GBY205" s="672"/>
      <c r="GBZ205" s="672"/>
      <c r="GCA205" s="672"/>
      <c r="GCB205" s="672"/>
      <c r="GCC205" s="672"/>
      <c r="GCD205" s="672"/>
      <c r="GCE205" s="672"/>
      <c r="GCF205" s="672"/>
      <c r="GCG205" s="672"/>
      <c r="GCH205" s="672"/>
      <c r="GCI205" s="672"/>
      <c r="GCJ205" s="672"/>
      <c r="GCK205" s="672"/>
      <c r="GCL205" s="672"/>
      <c r="GCM205" s="672"/>
      <c r="GCN205" s="672"/>
      <c r="GCO205" s="672"/>
      <c r="GCP205" s="672"/>
      <c r="GCQ205" s="672"/>
      <c r="GCR205" s="672"/>
      <c r="GCS205" s="672"/>
      <c r="GCT205" s="672"/>
      <c r="GCU205" s="672"/>
      <c r="GCV205" s="672"/>
      <c r="GCW205" s="672"/>
      <c r="GCX205" s="672"/>
      <c r="GCY205" s="672"/>
      <c r="GCZ205" s="672"/>
      <c r="GDA205" s="672"/>
      <c r="GDB205" s="672"/>
      <c r="GDC205" s="672"/>
      <c r="GDD205" s="672"/>
      <c r="GDE205" s="672"/>
      <c r="GDF205" s="672"/>
      <c r="GDG205" s="672"/>
      <c r="GDH205" s="672"/>
      <c r="GDI205" s="672"/>
      <c r="GDJ205" s="672"/>
      <c r="GDK205" s="672"/>
      <c r="GDL205" s="672"/>
      <c r="GDM205" s="672"/>
      <c r="GDN205" s="672"/>
      <c r="GDO205" s="672"/>
      <c r="GDP205" s="672"/>
      <c r="GDQ205" s="672"/>
      <c r="GDR205" s="672"/>
      <c r="GDS205" s="672"/>
      <c r="GDT205" s="672"/>
      <c r="GDU205" s="672"/>
      <c r="GDV205" s="672"/>
      <c r="GDW205" s="672"/>
      <c r="GDX205" s="672"/>
      <c r="GDY205" s="672"/>
      <c r="GDZ205" s="672"/>
      <c r="GEA205" s="672"/>
      <c r="GEB205" s="672"/>
      <c r="GEC205" s="672"/>
      <c r="GED205" s="672"/>
      <c r="GEE205" s="672"/>
      <c r="GEF205" s="672"/>
      <c r="GEG205" s="672"/>
      <c r="GEH205" s="672"/>
      <c r="GEI205" s="672"/>
      <c r="GEJ205" s="672"/>
      <c r="GEK205" s="672"/>
      <c r="GEL205" s="672"/>
      <c r="GEM205" s="672"/>
      <c r="GEN205" s="672"/>
      <c r="GEO205" s="672"/>
      <c r="GEP205" s="672"/>
      <c r="GEQ205" s="672"/>
      <c r="GER205" s="672"/>
      <c r="GES205" s="672"/>
      <c r="GET205" s="672"/>
      <c r="GEU205" s="672"/>
      <c r="GEV205" s="672"/>
      <c r="GEW205" s="672"/>
      <c r="GEX205" s="672"/>
      <c r="GEY205" s="672"/>
      <c r="GEZ205" s="672"/>
      <c r="GFA205" s="672"/>
      <c r="GFB205" s="672"/>
      <c r="GFC205" s="672"/>
      <c r="GFD205" s="672"/>
      <c r="GFE205" s="672"/>
      <c r="GFF205" s="672"/>
      <c r="GFG205" s="672"/>
      <c r="GFH205" s="672"/>
      <c r="GFI205" s="672"/>
      <c r="GFJ205" s="672"/>
      <c r="GFK205" s="672"/>
      <c r="GFL205" s="672"/>
      <c r="GFM205" s="672"/>
      <c r="GFN205" s="672"/>
      <c r="GFO205" s="672"/>
      <c r="GFP205" s="672"/>
      <c r="GFQ205" s="672"/>
      <c r="GFR205" s="672"/>
      <c r="GFS205" s="672"/>
      <c r="GFT205" s="672"/>
      <c r="GFU205" s="672"/>
      <c r="GFV205" s="672"/>
      <c r="GFW205" s="672"/>
      <c r="GFX205" s="672"/>
      <c r="GFY205" s="672"/>
      <c r="GFZ205" s="672"/>
      <c r="GGA205" s="672"/>
      <c r="GGB205" s="672"/>
      <c r="GGC205" s="672"/>
      <c r="GGD205" s="672"/>
      <c r="GGE205" s="672"/>
      <c r="GGF205" s="672"/>
      <c r="GGG205" s="672"/>
      <c r="GGH205" s="672"/>
      <c r="GGI205" s="672"/>
      <c r="GGJ205" s="672"/>
      <c r="GGK205" s="672"/>
      <c r="GGL205" s="672"/>
      <c r="GGM205" s="672"/>
      <c r="GGN205" s="672"/>
      <c r="GGO205" s="672"/>
      <c r="GGP205" s="672"/>
      <c r="GGQ205" s="672"/>
      <c r="GGR205" s="672"/>
      <c r="GGS205" s="672"/>
      <c r="GGT205" s="672"/>
      <c r="GGU205" s="672"/>
      <c r="GGV205" s="672"/>
      <c r="GGW205" s="672"/>
      <c r="GGX205" s="672"/>
      <c r="GGY205" s="672"/>
      <c r="GGZ205" s="672"/>
      <c r="GHA205" s="672"/>
      <c r="GHB205" s="672"/>
      <c r="GHC205" s="672"/>
      <c r="GHD205" s="672"/>
      <c r="GHE205" s="672"/>
      <c r="GHF205" s="672"/>
      <c r="GHG205" s="672"/>
      <c r="GHH205" s="672"/>
      <c r="GHI205" s="672"/>
      <c r="GHJ205" s="672"/>
      <c r="GHK205" s="672"/>
      <c r="GHL205" s="672"/>
      <c r="GHM205" s="672"/>
      <c r="GHN205" s="672"/>
      <c r="GHO205" s="672"/>
      <c r="GHP205" s="672"/>
      <c r="GHQ205" s="672"/>
      <c r="GHR205" s="672"/>
      <c r="GHS205" s="672"/>
      <c r="GHT205" s="672"/>
      <c r="GHU205" s="672"/>
      <c r="GHV205" s="672"/>
      <c r="GHW205" s="672"/>
      <c r="GHX205" s="672"/>
      <c r="GHY205" s="672"/>
      <c r="GHZ205" s="672"/>
      <c r="GIA205" s="672"/>
      <c r="GIB205" s="672"/>
      <c r="GIC205" s="672"/>
      <c r="GID205" s="672"/>
      <c r="GIE205" s="672"/>
      <c r="GIF205" s="672"/>
      <c r="GIG205" s="672"/>
      <c r="GIH205" s="672"/>
      <c r="GII205" s="672"/>
      <c r="GIJ205" s="672"/>
      <c r="GIK205" s="672"/>
      <c r="GIL205" s="672"/>
      <c r="GIM205" s="672"/>
      <c r="GIN205" s="672"/>
      <c r="GIO205" s="672"/>
      <c r="GIP205" s="672"/>
      <c r="GIQ205" s="672"/>
      <c r="GIR205" s="672"/>
      <c r="GIS205" s="672"/>
      <c r="GIT205" s="672"/>
      <c r="GIU205" s="672"/>
      <c r="GIV205" s="672"/>
      <c r="GIW205" s="672"/>
      <c r="GIX205" s="672"/>
      <c r="GIY205" s="672"/>
      <c r="GIZ205" s="672"/>
      <c r="GJA205" s="672"/>
      <c r="GJB205" s="672"/>
      <c r="GJC205" s="672"/>
      <c r="GJD205" s="672"/>
      <c r="GJE205" s="672"/>
      <c r="GJF205" s="672"/>
      <c r="GJG205" s="672"/>
      <c r="GJH205" s="672"/>
      <c r="GJI205" s="672"/>
      <c r="GJJ205" s="672"/>
      <c r="GJK205" s="672"/>
      <c r="GJL205" s="672"/>
      <c r="GJM205" s="672"/>
      <c r="GJN205" s="672"/>
      <c r="GJO205" s="672"/>
      <c r="GJP205" s="672"/>
      <c r="GJQ205" s="672"/>
      <c r="GJR205" s="672"/>
      <c r="GJS205" s="672"/>
      <c r="GJT205" s="672"/>
      <c r="GJU205" s="672"/>
      <c r="GJV205" s="672"/>
      <c r="GJW205" s="672"/>
      <c r="GJX205" s="672"/>
      <c r="GJY205" s="672"/>
      <c r="GJZ205" s="672"/>
      <c r="GKA205" s="672"/>
      <c r="GKB205" s="672"/>
      <c r="GKC205" s="672"/>
      <c r="GKD205" s="672"/>
      <c r="GKE205" s="672"/>
      <c r="GKF205" s="672"/>
      <c r="GKG205" s="672"/>
      <c r="GKH205" s="672"/>
      <c r="GKI205" s="672"/>
      <c r="GKJ205" s="672"/>
      <c r="GKK205" s="672"/>
      <c r="GKL205" s="672"/>
      <c r="GKM205" s="672"/>
      <c r="GKN205" s="672"/>
      <c r="GKO205" s="672"/>
      <c r="GKP205" s="672"/>
      <c r="GKQ205" s="672"/>
      <c r="GKR205" s="672"/>
      <c r="GKS205" s="672"/>
      <c r="GKT205" s="672"/>
      <c r="GKU205" s="672"/>
      <c r="GKV205" s="672"/>
      <c r="GKW205" s="672"/>
      <c r="GKX205" s="672"/>
      <c r="GKY205" s="672"/>
      <c r="GKZ205" s="672"/>
      <c r="GLA205" s="672"/>
      <c r="GLB205" s="672"/>
      <c r="GLC205" s="672"/>
      <c r="GLD205" s="672"/>
      <c r="GLE205" s="672"/>
      <c r="GLF205" s="672"/>
      <c r="GLG205" s="672"/>
      <c r="GLH205" s="672"/>
      <c r="GLI205" s="672"/>
      <c r="GLJ205" s="672"/>
      <c r="GLK205" s="672"/>
      <c r="GLL205" s="672"/>
      <c r="GLM205" s="672"/>
      <c r="GLN205" s="672"/>
      <c r="GLO205" s="672"/>
      <c r="GLP205" s="672"/>
      <c r="GLQ205" s="672"/>
      <c r="GLR205" s="672"/>
      <c r="GLS205" s="672"/>
      <c r="GLT205" s="672"/>
      <c r="GLU205" s="672"/>
      <c r="GLV205" s="672"/>
      <c r="GLW205" s="672"/>
      <c r="GLX205" s="672"/>
      <c r="GLY205" s="672"/>
      <c r="GLZ205" s="672"/>
      <c r="GMA205" s="672"/>
      <c r="GMB205" s="672"/>
      <c r="GMC205" s="672"/>
      <c r="GMD205" s="672"/>
      <c r="GME205" s="672"/>
      <c r="GMF205" s="672"/>
      <c r="GMG205" s="672"/>
      <c r="GMH205" s="672"/>
      <c r="GMI205" s="672"/>
      <c r="GMJ205" s="672"/>
      <c r="GMK205" s="672"/>
      <c r="GML205" s="672"/>
      <c r="GMM205" s="672"/>
      <c r="GMN205" s="672"/>
      <c r="GMO205" s="672"/>
      <c r="GMP205" s="672"/>
      <c r="GMQ205" s="672"/>
      <c r="GMR205" s="672"/>
      <c r="GMS205" s="672"/>
      <c r="GMT205" s="672"/>
      <c r="GMU205" s="672"/>
      <c r="GMV205" s="672"/>
      <c r="GMW205" s="672"/>
      <c r="GMX205" s="672"/>
      <c r="GMY205" s="672"/>
      <c r="GMZ205" s="672"/>
      <c r="GNA205" s="672"/>
      <c r="GNB205" s="672"/>
      <c r="GNC205" s="672"/>
      <c r="GND205" s="672"/>
      <c r="GNE205" s="672"/>
      <c r="GNF205" s="672"/>
      <c r="GNG205" s="672"/>
      <c r="GNH205" s="672"/>
      <c r="GNI205" s="672"/>
      <c r="GNJ205" s="672"/>
      <c r="GNK205" s="672"/>
      <c r="GNL205" s="672"/>
      <c r="GNM205" s="672"/>
      <c r="GNN205" s="672"/>
      <c r="GNO205" s="672"/>
      <c r="GNP205" s="672"/>
      <c r="GNQ205" s="672"/>
      <c r="GNR205" s="672"/>
      <c r="GNS205" s="672"/>
      <c r="GNT205" s="672"/>
      <c r="GNU205" s="672"/>
      <c r="GNV205" s="672"/>
      <c r="GNW205" s="672"/>
      <c r="GNX205" s="672"/>
      <c r="GNY205" s="672"/>
      <c r="GNZ205" s="672"/>
      <c r="GOA205" s="672"/>
      <c r="GOB205" s="672"/>
      <c r="GOC205" s="672"/>
      <c r="GOD205" s="672"/>
      <c r="GOE205" s="672"/>
      <c r="GOF205" s="672"/>
      <c r="GOG205" s="672"/>
      <c r="GOH205" s="672"/>
      <c r="GOI205" s="672"/>
      <c r="GOJ205" s="672"/>
      <c r="GOK205" s="672"/>
      <c r="GOL205" s="672"/>
      <c r="GOM205" s="672"/>
      <c r="GON205" s="672"/>
      <c r="GOO205" s="672"/>
      <c r="GOP205" s="672"/>
      <c r="GOQ205" s="672"/>
      <c r="GOR205" s="672"/>
      <c r="GOS205" s="672"/>
      <c r="GOT205" s="672"/>
      <c r="GOU205" s="672"/>
      <c r="GOV205" s="672"/>
      <c r="GOW205" s="672"/>
      <c r="GOX205" s="672"/>
      <c r="GOY205" s="672"/>
      <c r="GOZ205" s="672"/>
      <c r="GPA205" s="672"/>
      <c r="GPB205" s="672"/>
      <c r="GPC205" s="672"/>
      <c r="GPD205" s="672"/>
      <c r="GPE205" s="672"/>
      <c r="GPF205" s="672"/>
      <c r="GPG205" s="672"/>
      <c r="GPH205" s="672"/>
      <c r="GPI205" s="672"/>
      <c r="GPJ205" s="672"/>
      <c r="GPK205" s="672"/>
      <c r="GPL205" s="672"/>
      <c r="GPM205" s="672"/>
      <c r="GPN205" s="672"/>
      <c r="GPO205" s="672"/>
      <c r="GPP205" s="672"/>
      <c r="GPQ205" s="672"/>
      <c r="GPR205" s="672"/>
      <c r="GPS205" s="672"/>
      <c r="GPT205" s="672"/>
      <c r="GPU205" s="672"/>
      <c r="GPV205" s="672"/>
      <c r="GPW205" s="672"/>
      <c r="GPX205" s="672"/>
      <c r="GPY205" s="672"/>
      <c r="GPZ205" s="672"/>
      <c r="GQA205" s="672"/>
      <c r="GQB205" s="672"/>
      <c r="GQC205" s="672"/>
      <c r="GQD205" s="672"/>
      <c r="GQE205" s="672"/>
      <c r="GQF205" s="672"/>
      <c r="GQG205" s="672"/>
      <c r="GQH205" s="672"/>
      <c r="GQI205" s="672"/>
      <c r="GQJ205" s="672"/>
      <c r="GQK205" s="672"/>
      <c r="GQL205" s="672"/>
      <c r="GQM205" s="672"/>
      <c r="GQN205" s="672"/>
      <c r="GQO205" s="672"/>
      <c r="GQP205" s="672"/>
      <c r="GQQ205" s="672"/>
      <c r="GQR205" s="672"/>
      <c r="GQS205" s="672"/>
      <c r="GQT205" s="672"/>
      <c r="GQU205" s="672"/>
      <c r="GQV205" s="672"/>
      <c r="GQW205" s="672"/>
      <c r="GQX205" s="672"/>
      <c r="GQY205" s="672"/>
      <c r="GQZ205" s="672"/>
      <c r="GRA205" s="672"/>
      <c r="GRB205" s="672"/>
      <c r="GRC205" s="672"/>
      <c r="GRD205" s="672"/>
      <c r="GRE205" s="672"/>
      <c r="GRF205" s="672"/>
      <c r="GRG205" s="672"/>
      <c r="GRH205" s="672"/>
      <c r="GRI205" s="672"/>
      <c r="GRJ205" s="672"/>
      <c r="GRK205" s="672"/>
      <c r="GRL205" s="672"/>
      <c r="GRM205" s="672"/>
      <c r="GRN205" s="672"/>
      <c r="GRO205" s="672"/>
      <c r="GRP205" s="672"/>
      <c r="GRQ205" s="672"/>
      <c r="GRR205" s="672"/>
      <c r="GRS205" s="672"/>
      <c r="GRT205" s="672"/>
      <c r="GRU205" s="672"/>
      <c r="GRV205" s="672"/>
      <c r="GRW205" s="672"/>
      <c r="GRX205" s="672"/>
      <c r="GRY205" s="672"/>
      <c r="GRZ205" s="672"/>
      <c r="GSA205" s="672"/>
      <c r="GSB205" s="672"/>
      <c r="GSC205" s="672"/>
      <c r="GSD205" s="672"/>
      <c r="GSE205" s="672"/>
      <c r="GSF205" s="672"/>
      <c r="GSG205" s="672"/>
      <c r="GSH205" s="672"/>
      <c r="GSI205" s="672"/>
      <c r="GSJ205" s="672"/>
      <c r="GSK205" s="672"/>
      <c r="GSL205" s="672"/>
      <c r="GSM205" s="672"/>
      <c r="GSN205" s="672"/>
      <c r="GSO205" s="672"/>
      <c r="GSP205" s="672"/>
      <c r="GSQ205" s="672"/>
      <c r="GSR205" s="672"/>
      <c r="GSS205" s="672"/>
      <c r="GST205" s="672"/>
      <c r="GSU205" s="672"/>
      <c r="GSV205" s="672"/>
      <c r="GSW205" s="672"/>
      <c r="GSX205" s="672"/>
      <c r="GSY205" s="672"/>
      <c r="GSZ205" s="672"/>
      <c r="GTA205" s="672"/>
      <c r="GTB205" s="672"/>
      <c r="GTC205" s="672"/>
      <c r="GTD205" s="672"/>
      <c r="GTE205" s="672"/>
      <c r="GTF205" s="672"/>
      <c r="GTG205" s="672"/>
      <c r="GTH205" s="672"/>
      <c r="GTI205" s="672"/>
      <c r="GTJ205" s="672"/>
      <c r="GTK205" s="672"/>
      <c r="GTL205" s="672"/>
      <c r="GTM205" s="672"/>
      <c r="GTN205" s="672"/>
      <c r="GTO205" s="672"/>
      <c r="GTP205" s="672"/>
      <c r="GTQ205" s="672"/>
      <c r="GTR205" s="672"/>
      <c r="GTS205" s="672"/>
      <c r="GTT205" s="672"/>
      <c r="GTU205" s="672"/>
      <c r="GTV205" s="672"/>
      <c r="GTW205" s="672"/>
      <c r="GTX205" s="672"/>
      <c r="GTY205" s="672"/>
      <c r="GTZ205" s="672"/>
      <c r="GUA205" s="672"/>
      <c r="GUB205" s="672"/>
      <c r="GUC205" s="672"/>
      <c r="GUD205" s="672"/>
      <c r="GUE205" s="672"/>
      <c r="GUF205" s="672"/>
      <c r="GUG205" s="672"/>
      <c r="GUH205" s="672"/>
      <c r="GUI205" s="672"/>
      <c r="GUJ205" s="672"/>
      <c r="GUK205" s="672"/>
      <c r="GUL205" s="672"/>
      <c r="GUM205" s="672"/>
      <c r="GUN205" s="672"/>
      <c r="GUO205" s="672"/>
      <c r="GUP205" s="672"/>
      <c r="GUQ205" s="672"/>
      <c r="GUR205" s="672"/>
      <c r="GUS205" s="672"/>
      <c r="GUT205" s="672"/>
      <c r="GUU205" s="672"/>
      <c r="GUV205" s="672"/>
      <c r="GUW205" s="672"/>
      <c r="GUX205" s="672"/>
      <c r="GUY205" s="672"/>
      <c r="GUZ205" s="672"/>
      <c r="GVA205" s="672"/>
      <c r="GVB205" s="672"/>
      <c r="GVC205" s="672"/>
      <c r="GVD205" s="672"/>
      <c r="GVE205" s="672"/>
      <c r="GVF205" s="672"/>
      <c r="GVG205" s="672"/>
      <c r="GVH205" s="672"/>
      <c r="GVI205" s="672"/>
      <c r="GVJ205" s="672"/>
      <c r="GVK205" s="672"/>
      <c r="GVL205" s="672"/>
      <c r="GVM205" s="672"/>
      <c r="GVN205" s="672"/>
      <c r="GVO205" s="672"/>
      <c r="GVP205" s="672"/>
      <c r="GVQ205" s="672"/>
      <c r="GVR205" s="672"/>
      <c r="GVS205" s="672"/>
      <c r="GVT205" s="672"/>
      <c r="GVU205" s="672"/>
      <c r="GVV205" s="672"/>
      <c r="GVW205" s="672"/>
      <c r="GVX205" s="672"/>
      <c r="GVY205" s="672"/>
      <c r="GVZ205" s="672"/>
      <c r="GWA205" s="672"/>
      <c r="GWB205" s="672"/>
      <c r="GWC205" s="672"/>
      <c r="GWD205" s="672"/>
      <c r="GWE205" s="672"/>
      <c r="GWF205" s="672"/>
      <c r="GWG205" s="672"/>
      <c r="GWH205" s="672"/>
      <c r="GWI205" s="672"/>
      <c r="GWJ205" s="672"/>
      <c r="GWK205" s="672"/>
      <c r="GWL205" s="672"/>
      <c r="GWM205" s="672"/>
      <c r="GWN205" s="672"/>
      <c r="GWO205" s="672"/>
      <c r="GWP205" s="672"/>
      <c r="GWQ205" s="672"/>
      <c r="GWR205" s="672"/>
      <c r="GWS205" s="672"/>
      <c r="GWT205" s="672"/>
      <c r="GWU205" s="672"/>
      <c r="GWV205" s="672"/>
      <c r="GWW205" s="672"/>
      <c r="GWX205" s="672"/>
      <c r="GWY205" s="672"/>
      <c r="GWZ205" s="672"/>
      <c r="GXA205" s="672"/>
      <c r="GXB205" s="672"/>
      <c r="GXC205" s="672"/>
      <c r="GXD205" s="672"/>
      <c r="GXE205" s="672"/>
      <c r="GXF205" s="672"/>
      <c r="GXG205" s="672"/>
      <c r="GXH205" s="672"/>
      <c r="GXI205" s="672"/>
      <c r="GXJ205" s="672"/>
      <c r="GXK205" s="672"/>
      <c r="GXL205" s="672"/>
      <c r="GXM205" s="672"/>
      <c r="GXN205" s="672"/>
      <c r="GXO205" s="672"/>
      <c r="GXP205" s="672"/>
      <c r="GXQ205" s="672"/>
      <c r="GXR205" s="672"/>
      <c r="GXS205" s="672"/>
      <c r="GXT205" s="672"/>
      <c r="GXU205" s="672"/>
      <c r="GXV205" s="672"/>
      <c r="GXW205" s="672"/>
      <c r="GXX205" s="672"/>
      <c r="GXY205" s="672"/>
      <c r="GXZ205" s="672"/>
      <c r="GYA205" s="672"/>
      <c r="GYB205" s="672"/>
      <c r="GYC205" s="672"/>
      <c r="GYD205" s="672"/>
      <c r="GYE205" s="672"/>
      <c r="GYF205" s="672"/>
      <c r="GYG205" s="672"/>
      <c r="GYH205" s="672"/>
      <c r="GYI205" s="672"/>
      <c r="GYJ205" s="672"/>
      <c r="GYK205" s="672"/>
      <c r="GYL205" s="672"/>
      <c r="GYM205" s="672"/>
      <c r="GYN205" s="672"/>
      <c r="GYO205" s="672"/>
      <c r="GYP205" s="672"/>
      <c r="GYQ205" s="672"/>
      <c r="GYR205" s="672"/>
      <c r="GYS205" s="672"/>
      <c r="GYT205" s="672"/>
      <c r="GYU205" s="672"/>
      <c r="GYV205" s="672"/>
      <c r="GYW205" s="672"/>
      <c r="GYX205" s="672"/>
      <c r="GYY205" s="672"/>
      <c r="GYZ205" s="672"/>
      <c r="GZA205" s="672"/>
      <c r="GZB205" s="672"/>
      <c r="GZC205" s="672"/>
      <c r="GZD205" s="672"/>
      <c r="GZE205" s="672"/>
      <c r="GZF205" s="672"/>
      <c r="GZG205" s="672"/>
      <c r="GZH205" s="672"/>
      <c r="GZI205" s="672"/>
      <c r="GZJ205" s="672"/>
      <c r="GZK205" s="672"/>
      <c r="GZL205" s="672"/>
      <c r="GZM205" s="672"/>
      <c r="GZN205" s="672"/>
      <c r="GZO205" s="672"/>
      <c r="GZP205" s="672"/>
      <c r="GZQ205" s="672"/>
      <c r="GZR205" s="672"/>
      <c r="GZS205" s="672"/>
      <c r="GZT205" s="672"/>
      <c r="GZU205" s="672"/>
      <c r="GZV205" s="672"/>
      <c r="GZW205" s="672"/>
      <c r="GZX205" s="672"/>
      <c r="GZY205" s="672"/>
      <c r="GZZ205" s="672"/>
      <c r="HAA205" s="672"/>
      <c r="HAB205" s="672"/>
      <c r="HAC205" s="672"/>
      <c r="HAD205" s="672"/>
      <c r="HAE205" s="672"/>
      <c r="HAF205" s="672"/>
      <c r="HAG205" s="672"/>
      <c r="HAH205" s="672"/>
      <c r="HAI205" s="672"/>
      <c r="HAJ205" s="672"/>
      <c r="HAK205" s="672"/>
      <c r="HAL205" s="672"/>
      <c r="HAM205" s="672"/>
      <c r="HAN205" s="672"/>
      <c r="HAO205" s="672"/>
      <c r="HAP205" s="672"/>
      <c r="HAQ205" s="672"/>
      <c r="HAR205" s="672"/>
      <c r="HAS205" s="672"/>
      <c r="HAT205" s="672"/>
      <c r="HAU205" s="672"/>
      <c r="HAV205" s="672"/>
      <c r="HAW205" s="672"/>
      <c r="HAX205" s="672"/>
      <c r="HAY205" s="672"/>
      <c r="HAZ205" s="672"/>
      <c r="HBA205" s="672"/>
      <c r="HBB205" s="672"/>
      <c r="HBC205" s="672"/>
      <c r="HBD205" s="672"/>
      <c r="HBE205" s="672"/>
      <c r="HBF205" s="672"/>
      <c r="HBG205" s="672"/>
      <c r="HBH205" s="672"/>
      <c r="HBI205" s="672"/>
      <c r="HBJ205" s="672"/>
      <c r="HBK205" s="672"/>
      <c r="HBL205" s="672"/>
      <c r="HBM205" s="672"/>
      <c r="HBN205" s="672"/>
      <c r="HBO205" s="672"/>
      <c r="HBP205" s="672"/>
      <c r="HBQ205" s="672"/>
      <c r="HBR205" s="672"/>
      <c r="HBS205" s="672"/>
      <c r="HBT205" s="672"/>
      <c r="HBU205" s="672"/>
      <c r="HBV205" s="672"/>
      <c r="HBW205" s="672"/>
      <c r="HBX205" s="672"/>
      <c r="HBY205" s="672"/>
      <c r="HBZ205" s="672"/>
      <c r="HCA205" s="672"/>
      <c r="HCB205" s="672"/>
      <c r="HCC205" s="672"/>
      <c r="HCD205" s="672"/>
      <c r="HCE205" s="672"/>
      <c r="HCF205" s="672"/>
      <c r="HCG205" s="672"/>
      <c r="HCH205" s="672"/>
      <c r="HCI205" s="672"/>
      <c r="HCJ205" s="672"/>
      <c r="HCK205" s="672"/>
      <c r="HCL205" s="672"/>
      <c r="HCM205" s="672"/>
      <c r="HCN205" s="672"/>
      <c r="HCO205" s="672"/>
      <c r="HCP205" s="672"/>
      <c r="HCQ205" s="672"/>
      <c r="HCR205" s="672"/>
      <c r="HCS205" s="672"/>
      <c r="HCT205" s="672"/>
      <c r="HCU205" s="672"/>
      <c r="HCV205" s="672"/>
      <c r="HCW205" s="672"/>
      <c r="HCX205" s="672"/>
      <c r="HCY205" s="672"/>
      <c r="HCZ205" s="672"/>
      <c r="HDA205" s="672"/>
      <c r="HDB205" s="672"/>
      <c r="HDC205" s="672"/>
      <c r="HDD205" s="672"/>
      <c r="HDE205" s="672"/>
      <c r="HDF205" s="672"/>
      <c r="HDG205" s="672"/>
      <c r="HDH205" s="672"/>
      <c r="HDI205" s="672"/>
      <c r="HDJ205" s="672"/>
      <c r="HDK205" s="672"/>
      <c r="HDL205" s="672"/>
      <c r="HDM205" s="672"/>
      <c r="HDN205" s="672"/>
      <c r="HDO205" s="672"/>
      <c r="HDP205" s="672"/>
      <c r="HDQ205" s="672"/>
      <c r="HDR205" s="672"/>
      <c r="HDS205" s="672"/>
      <c r="HDT205" s="672"/>
      <c r="HDU205" s="672"/>
      <c r="HDV205" s="672"/>
      <c r="HDW205" s="672"/>
      <c r="HDX205" s="672"/>
      <c r="HDY205" s="672"/>
      <c r="HDZ205" s="672"/>
      <c r="HEA205" s="672"/>
      <c r="HEB205" s="672"/>
      <c r="HEC205" s="672"/>
      <c r="HED205" s="672"/>
      <c r="HEE205" s="672"/>
      <c r="HEF205" s="672"/>
      <c r="HEG205" s="672"/>
      <c r="HEH205" s="672"/>
      <c r="HEI205" s="672"/>
      <c r="HEJ205" s="672"/>
      <c r="HEK205" s="672"/>
      <c r="HEL205" s="672"/>
      <c r="HEM205" s="672"/>
      <c r="HEN205" s="672"/>
      <c r="HEO205" s="672"/>
      <c r="HEP205" s="672"/>
      <c r="HEQ205" s="672"/>
      <c r="HER205" s="672"/>
      <c r="HES205" s="672"/>
      <c r="HET205" s="672"/>
      <c r="HEU205" s="672"/>
      <c r="HEV205" s="672"/>
      <c r="HEW205" s="672"/>
      <c r="HEX205" s="672"/>
      <c r="HEY205" s="672"/>
      <c r="HEZ205" s="672"/>
      <c r="HFA205" s="672"/>
      <c r="HFB205" s="672"/>
      <c r="HFC205" s="672"/>
      <c r="HFD205" s="672"/>
      <c r="HFE205" s="672"/>
      <c r="HFF205" s="672"/>
      <c r="HFG205" s="672"/>
      <c r="HFH205" s="672"/>
      <c r="HFI205" s="672"/>
      <c r="HFJ205" s="672"/>
      <c r="HFK205" s="672"/>
      <c r="HFL205" s="672"/>
      <c r="HFM205" s="672"/>
      <c r="HFN205" s="672"/>
      <c r="HFO205" s="672"/>
      <c r="HFP205" s="672"/>
      <c r="HFQ205" s="672"/>
      <c r="HFR205" s="672"/>
      <c r="HFS205" s="672"/>
      <c r="HFT205" s="672"/>
      <c r="HFU205" s="672"/>
      <c r="HFV205" s="672"/>
      <c r="HFW205" s="672"/>
      <c r="HFX205" s="672"/>
      <c r="HFY205" s="672"/>
      <c r="HFZ205" s="672"/>
      <c r="HGA205" s="672"/>
      <c r="HGB205" s="672"/>
      <c r="HGC205" s="672"/>
      <c r="HGD205" s="672"/>
      <c r="HGE205" s="672"/>
      <c r="HGF205" s="672"/>
      <c r="HGG205" s="672"/>
      <c r="HGH205" s="672"/>
      <c r="HGI205" s="672"/>
      <c r="HGJ205" s="672"/>
      <c r="HGK205" s="672"/>
      <c r="HGL205" s="672"/>
      <c r="HGM205" s="672"/>
      <c r="HGN205" s="672"/>
      <c r="HGO205" s="672"/>
      <c r="HGP205" s="672"/>
      <c r="HGQ205" s="672"/>
      <c r="HGR205" s="672"/>
      <c r="HGS205" s="672"/>
      <c r="HGT205" s="672"/>
      <c r="HGU205" s="672"/>
      <c r="HGV205" s="672"/>
      <c r="HGW205" s="672"/>
      <c r="HGX205" s="672"/>
      <c r="HGY205" s="672"/>
      <c r="HGZ205" s="672"/>
      <c r="HHA205" s="672"/>
      <c r="HHB205" s="672"/>
      <c r="HHC205" s="672"/>
      <c r="HHD205" s="672"/>
      <c r="HHE205" s="672"/>
      <c r="HHF205" s="672"/>
      <c r="HHG205" s="672"/>
      <c r="HHH205" s="672"/>
      <c r="HHI205" s="672"/>
      <c r="HHJ205" s="672"/>
      <c r="HHK205" s="672"/>
      <c r="HHL205" s="672"/>
      <c r="HHM205" s="672"/>
      <c r="HHN205" s="672"/>
      <c r="HHO205" s="672"/>
      <c r="HHP205" s="672"/>
      <c r="HHQ205" s="672"/>
      <c r="HHR205" s="672"/>
      <c r="HHS205" s="672"/>
      <c r="HHT205" s="672"/>
      <c r="HHU205" s="672"/>
      <c r="HHV205" s="672"/>
      <c r="HHW205" s="672"/>
      <c r="HHX205" s="672"/>
      <c r="HHY205" s="672"/>
      <c r="HHZ205" s="672"/>
      <c r="HIA205" s="672"/>
      <c r="HIB205" s="672"/>
      <c r="HIC205" s="672"/>
      <c r="HID205" s="672"/>
      <c r="HIE205" s="672"/>
      <c r="HIF205" s="672"/>
      <c r="HIG205" s="672"/>
      <c r="HIH205" s="672"/>
      <c r="HII205" s="672"/>
      <c r="HIJ205" s="672"/>
      <c r="HIK205" s="672"/>
      <c r="HIL205" s="672"/>
      <c r="HIM205" s="672"/>
      <c r="HIN205" s="672"/>
      <c r="HIO205" s="672"/>
      <c r="HIP205" s="672"/>
      <c r="HIQ205" s="672"/>
      <c r="HIR205" s="672"/>
      <c r="HIS205" s="672"/>
      <c r="HIT205" s="672"/>
      <c r="HIU205" s="672"/>
      <c r="HIV205" s="672"/>
      <c r="HIW205" s="672"/>
      <c r="HIX205" s="672"/>
      <c r="HIY205" s="672"/>
      <c r="HIZ205" s="672"/>
      <c r="HJA205" s="672"/>
      <c r="HJB205" s="672"/>
      <c r="HJC205" s="672"/>
      <c r="HJD205" s="672"/>
      <c r="HJE205" s="672"/>
      <c r="HJF205" s="672"/>
      <c r="HJG205" s="672"/>
      <c r="HJH205" s="672"/>
      <c r="HJI205" s="672"/>
      <c r="HJJ205" s="672"/>
      <c r="HJK205" s="672"/>
      <c r="HJL205" s="672"/>
      <c r="HJM205" s="672"/>
      <c r="HJN205" s="672"/>
      <c r="HJO205" s="672"/>
      <c r="HJP205" s="672"/>
      <c r="HJQ205" s="672"/>
      <c r="HJR205" s="672"/>
      <c r="HJS205" s="672"/>
      <c r="HJT205" s="672"/>
      <c r="HJU205" s="672"/>
      <c r="HJV205" s="672"/>
      <c r="HJW205" s="672"/>
      <c r="HJX205" s="672"/>
      <c r="HJY205" s="672"/>
      <c r="HJZ205" s="672"/>
      <c r="HKA205" s="672"/>
      <c r="HKB205" s="672"/>
      <c r="HKC205" s="672"/>
      <c r="HKD205" s="672"/>
      <c r="HKE205" s="672"/>
      <c r="HKF205" s="672"/>
      <c r="HKG205" s="672"/>
      <c r="HKH205" s="672"/>
      <c r="HKI205" s="672"/>
      <c r="HKJ205" s="672"/>
      <c r="HKK205" s="672"/>
      <c r="HKL205" s="672"/>
      <c r="HKM205" s="672"/>
      <c r="HKN205" s="672"/>
      <c r="HKO205" s="672"/>
      <c r="HKP205" s="672"/>
      <c r="HKQ205" s="672"/>
      <c r="HKR205" s="672"/>
      <c r="HKS205" s="672"/>
      <c r="HKT205" s="672"/>
      <c r="HKU205" s="672"/>
      <c r="HKV205" s="672"/>
      <c r="HKW205" s="672"/>
      <c r="HKX205" s="672"/>
      <c r="HKY205" s="672"/>
      <c r="HKZ205" s="672"/>
      <c r="HLA205" s="672"/>
      <c r="HLB205" s="672"/>
      <c r="HLC205" s="672"/>
      <c r="HLD205" s="672"/>
      <c r="HLE205" s="672"/>
      <c r="HLF205" s="672"/>
      <c r="HLG205" s="672"/>
      <c r="HLH205" s="672"/>
      <c r="HLI205" s="672"/>
      <c r="HLJ205" s="672"/>
      <c r="HLK205" s="672"/>
      <c r="HLL205" s="672"/>
      <c r="HLM205" s="672"/>
      <c r="HLN205" s="672"/>
      <c r="HLO205" s="672"/>
      <c r="HLP205" s="672"/>
      <c r="HLQ205" s="672"/>
      <c r="HLR205" s="672"/>
      <c r="HLS205" s="672"/>
      <c r="HLT205" s="672"/>
      <c r="HLU205" s="672"/>
      <c r="HLV205" s="672"/>
      <c r="HLW205" s="672"/>
      <c r="HLX205" s="672"/>
      <c r="HLY205" s="672"/>
      <c r="HLZ205" s="672"/>
      <c r="HMA205" s="672"/>
      <c r="HMB205" s="672"/>
      <c r="HMC205" s="672"/>
      <c r="HMD205" s="672"/>
      <c r="HME205" s="672"/>
      <c r="HMF205" s="672"/>
      <c r="HMG205" s="672"/>
      <c r="HMH205" s="672"/>
      <c r="HMI205" s="672"/>
      <c r="HMJ205" s="672"/>
      <c r="HMK205" s="672"/>
      <c r="HML205" s="672"/>
      <c r="HMM205" s="672"/>
      <c r="HMN205" s="672"/>
      <c r="HMO205" s="672"/>
      <c r="HMP205" s="672"/>
      <c r="HMQ205" s="672"/>
      <c r="HMR205" s="672"/>
      <c r="HMS205" s="672"/>
      <c r="HMT205" s="672"/>
      <c r="HMU205" s="672"/>
      <c r="HMV205" s="672"/>
      <c r="HMW205" s="672"/>
      <c r="HMX205" s="672"/>
      <c r="HMY205" s="672"/>
      <c r="HMZ205" s="672"/>
      <c r="HNA205" s="672"/>
      <c r="HNB205" s="672"/>
      <c r="HNC205" s="672"/>
      <c r="HND205" s="672"/>
      <c r="HNE205" s="672"/>
      <c r="HNF205" s="672"/>
      <c r="HNG205" s="672"/>
      <c r="HNH205" s="672"/>
      <c r="HNI205" s="672"/>
      <c r="HNJ205" s="672"/>
      <c r="HNK205" s="672"/>
      <c r="HNL205" s="672"/>
      <c r="HNM205" s="672"/>
      <c r="HNN205" s="672"/>
      <c r="HNO205" s="672"/>
      <c r="HNP205" s="672"/>
      <c r="HNQ205" s="672"/>
      <c r="HNR205" s="672"/>
      <c r="HNS205" s="672"/>
      <c r="HNT205" s="672"/>
      <c r="HNU205" s="672"/>
      <c r="HNV205" s="672"/>
      <c r="HNW205" s="672"/>
      <c r="HNX205" s="672"/>
      <c r="HNY205" s="672"/>
      <c r="HNZ205" s="672"/>
      <c r="HOA205" s="672"/>
      <c r="HOB205" s="672"/>
      <c r="HOC205" s="672"/>
      <c r="HOD205" s="672"/>
      <c r="HOE205" s="672"/>
      <c r="HOF205" s="672"/>
      <c r="HOG205" s="672"/>
      <c r="HOH205" s="672"/>
      <c r="HOI205" s="672"/>
      <c r="HOJ205" s="672"/>
      <c r="HOK205" s="672"/>
      <c r="HOL205" s="672"/>
      <c r="HOM205" s="672"/>
      <c r="HON205" s="672"/>
      <c r="HOO205" s="672"/>
      <c r="HOP205" s="672"/>
      <c r="HOQ205" s="672"/>
      <c r="HOR205" s="672"/>
      <c r="HOS205" s="672"/>
      <c r="HOT205" s="672"/>
      <c r="HOU205" s="672"/>
      <c r="HOV205" s="672"/>
      <c r="HOW205" s="672"/>
      <c r="HOX205" s="672"/>
      <c r="HOY205" s="672"/>
      <c r="HOZ205" s="672"/>
      <c r="HPA205" s="672"/>
      <c r="HPB205" s="672"/>
      <c r="HPC205" s="672"/>
      <c r="HPD205" s="672"/>
      <c r="HPE205" s="672"/>
      <c r="HPF205" s="672"/>
      <c r="HPG205" s="672"/>
      <c r="HPH205" s="672"/>
      <c r="HPI205" s="672"/>
      <c r="HPJ205" s="672"/>
      <c r="HPK205" s="672"/>
      <c r="HPL205" s="672"/>
      <c r="HPM205" s="672"/>
      <c r="HPN205" s="672"/>
      <c r="HPO205" s="672"/>
      <c r="HPP205" s="672"/>
      <c r="HPQ205" s="672"/>
      <c r="HPR205" s="672"/>
      <c r="HPS205" s="672"/>
      <c r="HPT205" s="672"/>
      <c r="HPU205" s="672"/>
      <c r="HPV205" s="672"/>
      <c r="HPW205" s="672"/>
      <c r="HPX205" s="672"/>
      <c r="HPY205" s="672"/>
      <c r="HPZ205" s="672"/>
      <c r="HQA205" s="672"/>
      <c r="HQB205" s="672"/>
      <c r="HQC205" s="672"/>
      <c r="HQD205" s="672"/>
      <c r="HQE205" s="672"/>
      <c r="HQF205" s="672"/>
      <c r="HQG205" s="672"/>
      <c r="HQH205" s="672"/>
      <c r="HQI205" s="672"/>
      <c r="HQJ205" s="672"/>
      <c r="HQK205" s="672"/>
      <c r="HQL205" s="672"/>
      <c r="HQM205" s="672"/>
      <c r="HQN205" s="672"/>
      <c r="HQO205" s="672"/>
      <c r="HQP205" s="672"/>
      <c r="HQQ205" s="672"/>
      <c r="HQR205" s="672"/>
      <c r="HQS205" s="672"/>
      <c r="HQT205" s="672"/>
      <c r="HQU205" s="672"/>
      <c r="HQV205" s="672"/>
      <c r="HQW205" s="672"/>
      <c r="HQX205" s="672"/>
      <c r="HQY205" s="672"/>
      <c r="HQZ205" s="672"/>
      <c r="HRA205" s="672"/>
      <c r="HRB205" s="672"/>
      <c r="HRC205" s="672"/>
      <c r="HRD205" s="672"/>
      <c r="HRE205" s="672"/>
      <c r="HRF205" s="672"/>
      <c r="HRG205" s="672"/>
      <c r="HRH205" s="672"/>
      <c r="HRI205" s="672"/>
      <c r="HRJ205" s="672"/>
      <c r="HRK205" s="672"/>
      <c r="HRL205" s="672"/>
      <c r="HRM205" s="672"/>
      <c r="HRN205" s="672"/>
      <c r="HRO205" s="672"/>
      <c r="HRP205" s="672"/>
      <c r="HRQ205" s="672"/>
      <c r="HRR205" s="672"/>
      <c r="HRS205" s="672"/>
      <c r="HRT205" s="672"/>
      <c r="HRU205" s="672"/>
      <c r="HRV205" s="672"/>
      <c r="HRW205" s="672"/>
      <c r="HRX205" s="672"/>
      <c r="HRY205" s="672"/>
      <c r="HRZ205" s="672"/>
      <c r="HSA205" s="672"/>
      <c r="HSB205" s="672"/>
      <c r="HSC205" s="672"/>
      <c r="HSD205" s="672"/>
      <c r="HSE205" s="672"/>
      <c r="HSF205" s="672"/>
      <c r="HSG205" s="672"/>
      <c r="HSH205" s="672"/>
      <c r="HSI205" s="672"/>
      <c r="HSJ205" s="672"/>
      <c r="HSK205" s="672"/>
      <c r="HSL205" s="672"/>
      <c r="HSM205" s="672"/>
      <c r="HSN205" s="672"/>
      <c r="HSO205" s="672"/>
      <c r="HSP205" s="672"/>
      <c r="HSQ205" s="672"/>
      <c r="HSR205" s="672"/>
      <c r="HSS205" s="672"/>
      <c r="HST205" s="672"/>
      <c r="HSU205" s="672"/>
      <c r="HSV205" s="672"/>
      <c r="HSW205" s="672"/>
      <c r="HSX205" s="672"/>
      <c r="HSY205" s="672"/>
      <c r="HSZ205" s="672"/>
      <c r="HTA205" s="672"/>
      <c r="HTB205" s="672"/>
      <c r="HTC205" s="672"/>
      <c r="HTD205" s="672"/>
      <c r="HTE205" s="672"/>
      <c r="HTF205" s="672"/>
      <c r="HTG205" s="672"/>
      <c r="HTH205" s="672"/>
      <c r="HTI205" s="672"/>
      <c r="HTJ205" s="672"/>
      <c r="HTK205" s="672"/>
      <c r="HTL205" s="672"/>
      <c r="HTM205" s="672"/>
      <c r="HTN205" s="672"/>
      <c r="HTO205" s="672"/>
      <c r="HTP205" s="672"/>
      <c r="HTQ205" s="672"/>
      <c r="HTR205" s="672"/>
      <c r="HTS205" s="672"/>
      <c r="HTT205" s="672"/>
      <c r="HTU205" s="672"/>
      <c r="HTV205" s="672"/>
      <c r="HTW205" s="672"/>
      <c r="HTX205" s="672"/>
      <c r="HTY205" s="672"/>
      <c r="HTZ205" s="672"/>
      <c r="HUA205" s="672"/>
      <c r="HUB205" s="672"/>
      <c r="HUC205" s="672"/>
      <c r="HUD205" s="672"/>
      <c r="HUE205" s="672"/>
      <c r="HUF205" s="672"/>
      <c r="HUG205" s="672"/>
      <c r="HUH205" s="672"/>
      <c r="HUI205" s="672"/>
      <c r="HUJ205" s="672"/>
      <c r="HUK205" s="672"/>
      <c r="HUL205" s="672"/>
      <c r="HUM205" s="672"/>
      <c r="HUN205" s="672"/>
      <c r="HUO205" s="672"/>
      <c r="HUP205" s="672"/>
      <c r="HUQ205" s="672"/>
      <c r="HUR205" s="672"/>
      <c r="HUS205" s="672"/>
      <c r="HUT205" s="672"/>
      <c r="HUU205" s="672"/>
      <c r="HUV205" s="672"/>
      <c r="HUW205" s="672"/>
      <c r="HUX205" s="672"/>
      <c r="HUY205" s="672"/>
      <c r="HUZ205" s="672"/>
      <c r="HVA205" s="672"/>
      <c r="HVB205" s="672"/>
      <c r="HVC205" s="672"/>
      <c r="HVD205" s="672"/>
      <c r="HVE205" s="672"/>
      <c r="HVF205" s="672"/>
      <c r="HVG205" s="672"/>
      <c r="HVH205" s="672"/>
      <c r="HVI205" s="672"/>
      <c r="HVJ205" s="672"/>
      <c r="HVK205" s="672"/>
      <c r="HVL205" s="672"/>
      <c r="HVM205" s="672"/>
      <c r="HVN205" s="672"/>
      <c r="HVO205" s="672"/>
      <c r="HVP205" s="672"/>
      <c r="HVQ205" s="672"/>
      <c r="HVR205" s="672"/>
      <c r="HVS205" s="672"/>
      <c r="HVT205" s="672"/>
      <c r="HVU205" s="672"/>
      <c r="HVV205" s="672"/>
      <c r="HVW205" s="672"/>
      <c r="HVX205" s="672"/>
      <c r="HVY205" s="672"/>
      <c r="HVZ205" s="672"/>
      <c r="HWA205" s="672"/>
      <c r="HWB205" s="672"/>
      <c r="HWC205" s="672"/>
      <c r="HWD205" s="672"/>
      <c r="HWE205" s="672"/>
      <c r="HWF205" s="672"/>
      <c r="HWG205" s="672"/>
      <c r="HWH205" s="672"/>
      <c r="HWI205" s="672"/>
      <c r="HWJ205" s="672"/>
      <c r="HWK205" s="672"/>
      <c r="HWL205" s="672"/>
      <c r="HWM205" s="672"/>
      <c r="HWN205" s="672"/>
      <c r="HWO205" s="672"/>
      <c r="HWP205" s="672"/>
      <c r="HWQ205" s="672"/>
      <c r="HWR205" s="672"/>
      <c r="HWS205" s="672"/>
      <c r="HWT205" s="672"/>
      <c r="HWU205" s="672"/>
      <c r="HWV205" s="672"/>
      <c r="HWW205" s="672"/>
      <c r="HWX205" s="672"/>
      <c r="HWY205" s="672"/>
      <c r="HWZ205" s="672"/>
      <c r="HXA205" s="672"/>
      <c r="HXB205" s="672"/>
      <c r="HXC205" s="672"/>
      <c r="HXD205" s="672"/>
      <c r="HXE205" s="672"/>
      <c r="HXF205" s="672"/>
      <c r="HXG205" s="672"/>
      <c r="HXH205" s="672"/>
      <c r="HXI205" s="672"/>
      <c r="HXJ205" s="672"/>
      <c r="HXK205" s="672"/>
      <c r="HXL205" s="672"/>
      <c r="HXM205" s="672"/>
      <c r="HXN205" s="672"/>
      <c r="HXO205" s="672"/>
      <c r="HXP205" s="672"/>
      <c r="HXQ205" s="672"/>
      <c r="HXR205" s="672"/>
      <c r="HXS205" s="672"/>
      <c r="HXT205" s="672"/>
      <c r="HXU205" s="672"/>
      <c r="HXV205" s="672"/>
      <c r="HXW205" s="672"/>
      <c r="HXX205" s="672"/>
      <c r="HXY205" s="672"/>
      <c r="HXZ205" s="672"/>
      <c r="HYA205" s="672"/>
      <c r="HYB205" s="672"/>
      <c r="HYC205" s="672"/>
      <c r="HYD205" s="672"/>
      <c r="HYE205" s="672"/>
      <c r="HYF205" s="672"/>
      <c r="HYG205" s="672"/>
      <c r="HYH205" s="672"/>
      <c r="HYI205" s="672"/>
      <c r="HYJ205" s="672"/>
      <c r="HYK205" s="672"/>
      <c r="HYL205" s="672"/>
      <c r="HYM205" s="672"/>
      <c r="HYN205" s="672"/>
      <c r="HYO205" s="672"/>
      <c r="HYP205" s="672"/>
      <c r="HYQ205" s="672"/>
      <c r="HYR205" s="672"/>
      <c r="HYS205" s="672"/>
      <c r="HYT205" s="672"/>
      <c r="HYU205" s="672"/>
      <c r="HYV205" s="672"/>
      <c r="HYW205" s="672"/>
      <c r="HYX205" s="672"/>
      <c r="HYY205" s="672"/>
      <c r="HYZ205" s="672"/>
      <c r="HZA205" s="672"/>
      <c r="HZB205" s="672"/>
      <c r="HZC205" s="672"/>
      <c r="HZD205" s="672"/>
      <c r="HZE205" s="672"/>
      <c r="HZF205" s="672"/>
      <c r="HZG205" s="672"/>
      <c r="HZH205" s="672"/>
      <c r="HZI205" s="672"/>
      <c r="HZJ205" s="672"/>
      <c r="HZK205" s="672"/>
      <c r="HZL205" s="672"/>
      <c r="HZM205" s="672"/>
      <c r="HZN205" s="672"/>
      <c r="HZO205" s="672"/>
      <c r="HZP205" s="672"/>
      <c r="HZQ205" s="672"/>
      <c r="HZR205" s="672"/>
      <c r="HZS205" s="672"/>
      <c r="HZT205" s="672"/>
      <c r="HZU205" s="672"/>
      <c r="HZV205" s="672"/>
      <c r="HZW205" s="672"/>
      <c r="HZX205" s="672"/>
      <c r="HZY205" s="672"/>
      <c r="HZZ205" s="672"/>
      <c r="IAA205" s="672"/>
      <c r="IAB205" s="672"/>
      <c r="IAC205" s="672"/>
      <c r="IAD205" s="672"/>
      <c r="IAE205" s="672"/>
      <c r="IAF205" s="672"/>
      <c r="IAG205" s="672"/>
      <c r="IAH205" s="672"/>
      <c r="IAI205" s="672"/>
      <c r="IAJ205" s="672"/>
      <c r="IAK205" s="672"/>
      <c r="IAL205" s="672"/>
      <c r="IAM205" s="672"/>
      <c r="IAN205" s="672"/>
      <c r="IAO205" s="672"/>
      <c r="IAP205" s="672"/>
      <c r="IAQ205" s="672"/>
      <c r="IAR205" s="672"/>
      <c r="IAS205" s="672"/>
      <c r="IAT205" s="672"/>
      <c r="IAU205" s="672"/>
      <c r="IAV205" s="672"/>
      <c r="IAW205" s="672"/>
      <c r="IAX205" s="672"/>
      <c r="IAY205" s="672"/>
      <c r="IAZ205" s="672"/>
      <c r="IBA205" s="672"/>
      <c r="IBB205" s="672"/>
      <c r="IBC205" s="672"/>
      <c r="IBD205" s="672"/>
      <c r="IBE205" s="672"/>
      <c r="IBF205" s="672"/>
      <c r="IBG205" s="672"/>
      <c r="IBH205" s="672"/>
      <c r="IBI205" s="672"/>
      <c r="IBJ205" s="672"/>
      <c r="IBK205" s="672"/>
      <c r="IBL205" s="672"/>
      <c r="IBM205" s="672"/>
      <c r="IBN205" s="672"/>
      <c r="IBO205" s="672"/>
      <c r="IBP205" s="672"/>
      <c r="IBQ205" s="672"/>
      <c r="IBR205" s="672"/>
      <c r="IBS205" s="672"/>
      <c r="IBT205" s="672"/>
      <c r="IBU205" s="672"/>
      <c r="IBV205" s="672"/>
      <c r="IBW205" s="672"/>
      <c r="IBX205" s="672"/>
      <c r="IBY205" s="672"/>
      <c r="IBZ205" s="672"/>
      <c r="ICA205" s="672"/>
      <c r="ICB205" s="672"/>
      <c r="ICC205" s="672"/>
      <c r="ICD205" s="672"/>
      <c r="ICE205" s="672"/>
      <c r="ICF205" s="672"/>
      <c r="ICG205" s="672"/>
      <c r="ICH205" s="672"/>
      <c r="ICI205" s="672"/>
      <c r="ICJ205" s="672"/>
      <c r="ICK205" s="672"/>
      <c r="ICL205" s="672"/>
      <c r="ICM205" s="672"/>
      <c r="ICN205" s="672"/>
      <c r="ICO205" s="672"/>
      <c r="ICP205" s="672"/>
      <c r="ICQ205" s="672"/>
      <c r="ICR205" s="672"/>
      <c r="ICS205" s="672"/>
      <c r="ICT205" s="672"/>
      <c r="ICU205" s="672"/>
      <c r="ICV205" s="672"/>
      <c r="ICW205" s="672"/>
      <c r="ICX205" s="672"/>
      <c r="ICY205" s="672"/>
      <c r="ICZ205" s="672"/>
      <c r="IDA205" s="672"/>
      <c r="IDB205" s="672"/>
      <c r="IDC205" s="672"/>
      <c r="IDD205" s="672"/>
      <c r="IDE205" s="672"/>
      <c r="IDF205" s="672"/>
      <c r="IDG205" s="672"/>
      <c r="IDH205" s="672"/>
      <c r="IDI205" s="672"/>
      <c r="IDJ205" s="672"/>
      <c r="IDK205" s="672"/>
      <c r="IDL205" s="672"/>
      <c r="IDM205" s="672"/>
      <c r="IDN205" s="672"/>
      <c r="IDO205" s="672"/>
      <c r="IDP205" s="672"/>
      <c r="IDQ205" s="672"/>
      <c r="IDR205" s="672"/>
      <c r="IDS205" s="672"/>
      <c r="IDT205" s="672"/>
      <c r="IDU205" s="672"/>
      <c r="IDV205" s="672"/>
      <c r="IDW205" s="672"/>
      <c r="IDX205" s="672"/>
      <c r="IDY205" s="672"/>
      <c r="IDZ205" s="672"/>
      <c r="IEA205" s="672"/>
      <c r="IEB205" s="672"/>
      <c r="IEC205" s="672"/>
      <c r="IED205" s="672"/>
      <c r="IEE205" s="672"/>
      <c r="IEF205" s="672"/>
      <c r="IEG205" s="672"/>
      <c r="IEH205" s="672"/>
      <c r="IEI205" s="672"/>
      <c r="IEJ205" s="672"/>
      <c r="IEK205" s="672"/>
      <c r="IEL205" s="672"/>
      <c r="IEM205" s="672"/>
      <c r="IEN205" s="672"/>
      <c r="IEO205" s="672"/>
      <c r="IEP205" s="672"/>
      <c r="IEQ205" s="672"/>
      <c r="IER205" s="672"/>
      <c r="IES205" s="672"/>
      <c r="IET205" s="672"/>
      <c r="IEU205" s="672"/>
      <c r="IEV205" s="672"/>
      <c r="IEW205" s="672"/>
      <c r="IEX205" s="672"/>
      <c r="IEY205" s="672"/>
      <c r="IEZ205" s="672"/>
      <c r="IFA205" s="672"/>
      <c r="IFB205" s="672"/>
      <c r="IFC205" s="672"/>
      <c r="IFD205" s="672"/>
      <c r="IFE205" s="672"/>
      <c r="IFF205" s="672"/>
      <c r="IFG205" s="672"/>
      <c r="IFH205" s="672"/>
      <c r="IFI205" s="672"/>
      <c r="IFJ205" s="672"/>
      <c r="IFK205" s="672"/>
      <c r="IFL205" s="672"/>
      <c r="IFM205" s="672"/>
      <c r="IFN205" s="672"/>
      <c r="IFO205" s="672"/>
      <c r="IFP205" s="672"/>
      <c r="IFQ205" s="672"/>
      <c r="IFR205" s="672"/>
      <c r="IFS205" s="672"/>
      <c r="IFT205" s="672"/>
      <c r="IFU205" s="672"/>
      <c r="IFV205" s="672"/>
      <c r="IFW205" s="672"/>
      <c r="IFX205" s="672"/>
      <c r="IFY205" s="672"/>
      <c r="IFZ205" s="672"/>
      <c r="IGA205" s="672"/>
      <c r="IGB205" s="672"/>
      <c r="IGC205" s="672"/>
      <c r="IGD205" s="672"/>
      <c r="IGE205" s="672"/>
      <c r="IGF205" s="672"/>
      <c r="IGG205" s="672"/>
      <c r="IGH205" s="672"/>
      <c r="IGI205" s="672"/>
      <c r="IGJ205" s="672"/>
      <c r="IGK205" s="672"/>
      <c r="IGL205" s="672"/>
      <c r="IGM205" s="672"/>
      <c r="IGN205" s="672"/>
      <c r="IGO205" s="672"/>
      <c r="IGP205" s="672"/>
      <c r="IGQ205" s="672"/>
      <c r="IGR205" s="672"/>
      <c r="IGS205" s="672"/>
      <c r="IGT205" s="672"/>
      <c r="IGU205" s="672"/>
      <c r="IGV205" s="672"/>
      <c r="IGW205" s="672"/>
      <c r="IGX205" s="672"/>
      <c r="IGY205" s="672"/>
      <c r="IGZ205" s="672"/>
      <c r="IHA205" s="672"/>
      <c r="IHB205" s="672"/>
      <c r="IHC205" s="672"/>
      <c r="IHD205" s="672"/>
      <c r="IHE205" s="672"/>
      <c r="IHF205" s="672"/>
      <c r="IHG205" s="672"/>
      <c r="IHH205" s="672"/>
      <c r="IHI205" s="672"/>
      <c r="IHJ205" s="672"/>
      <c r="IHK205" s="672"/>
      <c r="IHL205" s="672"/>
      <c r="IHM205" s="672"/>
      <c r="IHN205" s="672"/>
      <c r="IHO205" s="672"/>
      <c r="IHP205" s="672"/>
      <c r="IHQ205" s="672"/>
      <c r="IHR205" s="672"/>
      <c r="IHS205" s="672"/>
      <c r="IHT205" s="672"/>
      <c r="IHU205" s="672"/>
      <c r="IHV205" s="672"/>
      <c r="IHW205" s="672"/>
      <c r="IHX205" s="672"/>
      <c r="IHY205" s="672"/>
      <c r="IHZ205" s="672"/>
      <c r="IIA205" s="672"/>
      <c r="IIB205" s="672"/>
      <c r="IIC205" s="672"/>
      <c r="IID205" s="672"/>
      <c r="IIE205" s="672"/>
      <c r="IIF205" s="672"/>
      <c r="IIG205" s="672"/>
      <c r="IIH205" s="672"/>
      <c r="III205" s="672"/>
      <c r="IIJ205" s="672"/>
      <c r="IIK205" s="672"/>
      <c r="IIL205" s="672"/>
      <c r="IIM205" s="672"/>
      <c r="IIN205" s="672"/>
      <c r="IIO205" s="672"/>
      <c r="IIP205" s="672"/>
      <c r="IIQ205" s="672"/>
      <c r="IIR205" s="672"/>
      <c r="IIS205" s="672"/>
      <c r="IIT205" s="672"/>
      <c r="IIU205" s="672"/>
      <c r="IIV205" s="672"/>
      <c r="IIW205" s="672"/>
      <c r="IIX205" s="672"/>
      <c r="IIY205" s="672"/>
      <c r="IIZ205" s="672"/>
      <c r="IJA205" s="672"/>
      <c r="IJB205" s="672"/>
      <c r="IJC205" s="672"/>
      <c r="IJD205" s="672"/>
      <c r="IJE205" s="672"/>
      <c r="IJF205" s="672"/>
      <c r="IJG205" s="672"/>
      <c r="IJH205" s="672"/>
      <c r="IJI205" s="672"/>
      <c r="IJJ205" s="672"/>
      <c r="IJK205" s="672"/>
      <c r="IJL205" s="672"/>
      <c r="IJM205" s="672"/>
      <c r="IJN205" s="672"/>
      <c r="IJO205" s="672"/>
      <c r="IJP205" s="672"/>
      <c r="IJQ205" s="672"/>
      <c r="IJR205" s="672"/>
      <c r="IJS205" s="672"/>
      <c r="IJT205" s="672"/>
      <c r="IJU205" s="672"/>
      <c r="IJV205" s="672"/>
      <c r="IJW205" s="672"/>
      <c r="IJX205" s="672"/>
      <c r="IJY205" s="672"/>
      <c r="IJZ205" s="672"/>
      <c r="IKA205" s="672"/>
      <c r="IKB205" s="672"/>
      <c r="IKC205" s="672"/>
      <c r="IKD205" s="672"/>
      <c r="IKE205" s="672"/>
      <c r="IKF205" s="672"/>
      <c r="IKG205" s="672"/>
      <c r="IKH205" s="672"/>
      <c r="IKI205" s="672"/>
      <c r="IKJ205" s="672"/>
      <c r="IKK205" s="672"/>
      <c r="IKL205" s="672"/>
      <c r="IKM205" s="672"/>
      <c r="IKN205" s="672"/>
      <c r="IKO205" s="672"/>
      <c r="IKP205" s="672"/>
      <c r="IKQ205" s="672"/>
      <c r="IKR205" s="672"/>
      <c r="IKS205" s="672"/>
      <c r="IKT205" s="672"/>
      <c r="IKU205" s="672"/>
      <c r="IKV205" s="672"/>
      <c r="IKW205" s="672"/>
      <c r="IKX205" s="672"/>
      <c r="IKY205" s="672"/>
      <c r="IKZ205" s="672"/>
      <c r="ILA205" s="672"/>
      <c r="ILB205" s="672"/>
      <c r="ILC205" s="672"/>
      <c r="ILD205" s="672"/>
      <c r="ILE205" s="672"/>
      <c r="ILF205" s="672"/>
      <c r="ILG205" s="672"/>
      <c r="ILH205" s="672"/>
      <c r="ILI205" s="672"/>
      <c r="ILJ205" s="672"/>
      <c r="ILK205" s="672"/>
      <c r="ILL205" s="672"/>
      <c r="ILM205" s="672"/>
      <c r="ILN205" s="672"/>
      <c r="ILO205" s="672"/>
      <c r="ILP205" s="672"/>
      <c r="ILQ205" s="672"/>
      <c r="ILR205" s="672"/>
      <c r="ILS205" s="672"/>
      <c r="ILT205" s="672"/>
      <c r="ILU205" s="672"/>
      <c r="ILV205" s="672"/>
      <c r="ILW205" s="672"/>
      <c r="ILX205" s="672"/>
      <c r="ILY205" s="672"/>
      <c r="ILZ205" s="672"/>
      <c r="IMA205" s="672"/>
      <c r="IMB205" s="672"/>
      <c r="IMC205" s="672"/>
      <c r="IMD205" s="672"/>
      <c r="IME205" s="672"/>
      <c r="IMF205" s="672"/>
      <c r="IMG205" s="672"/>
      <c r="IMH205" s="672"/>
      <c r="IMI205" s="672"/>
      <c r="IMJ205" s="672"/>
      <c r="IMK205" s="672"/>
      <c r="IML205" s="672"/>
      <c r="IMM205" s="672"/>
      <c r="IMN205" s="672"/>
      <c r="IMO205" s="672"/>
      <c r="IMP205" s="672"/>
      <c r="IMQ205" s="672"/>
      <c r="IMR205" s="672"/>
      <c r="IMS205" s="672"/>
      <c r="IMT205" s="672"/>
      <c r="IMU205" s="672"/>
      <c r="IMV205" s="672"/>
      <c r="IMW205" s="672"/>
      <c r="IMX205" s="672"/>
      <c r="IMY205" s="672"/>
      <c r="IMZ205" s="672"/>
      <c r="INA205" s="672"/>
      <c r="INB205" s="672"/>
      <c r="INC205" s="672"/>
      <c r="IND205" s="672"/>
      <c r="INE205" s="672"/>
      <c r="INF205" s="672"/>
      <c r="ING205" s="672"/>
      <c r="INH205" s="672"/>
      <c r="INI205" s="672"/>
      <c r="INJ205" s="672"/>
      <c r="INK205" s="672"/>
      <c r="INL205" s="672"/>
      <c r="INM205" s="672"/>
      <c r="INN205" s="672"/>
      <c r="INO205" s="672"/>
      <c r="INP205" s="672"/>
      <c r="INQ205" s="672"/>
      <c r="INR205" s="672"/>
      <c r="INS205" s="672"/>
      <c r="INT205" s="672"/>
      <c r="INU205" s="672"/>
      <c r="INV205" s="672"/>
      <c r="INW205" s="672"/>
      <c r="INX205" s="672"/>
      <c r="INY205" s="672"/>
      <c r="INZ205" s="672"/>
      <c r="IOA205" s="672"/>
      <c r="IOB205" s="672"/>
      <c r="IOC205" s="672"/>
      <c r="IOD205" s="672"/>
      <c r="IOE205" s="672"/>
      <c r="IOF205" s="672"/>
      <c r="IOG205" s="672"/>
      <c r="IOH205" s="672"/>
      <c r="IOI205" s="672"/>
      <c r="IOJ205" s="672"/>
      <c r="IOK205" s="672"/>
      <c r="IOL205" s="672"/>
      <c r="IOM205" s="672"/>
      <c r="ION205" s="672"/>
      <c r="IOO205" s="672"/>
      <c r="IOP205" s="672"/>
      <c r="IOQ205" s="672"/>
      <c r="IOR205" s="672"/>
      <c r="IOS205" s="672"/>
      <c r="IOT205" s="672"/>
      <c r="IOU205" s="672"/>
      <c r="IOV205" s="672"/>
      <c r="IOW205" s="672"/>
      <c r="IOX205" s="672"/>
      <c r="IOY205" s="672"/>
      <c r="IOZ205" s="672"/>
      <c r="IPA205" s="672"/>
      <c r="IPB205" s="672"/>
      <c r="IPC205" s="672"/>
      <c r="IPD205" s="672"/>
      <c r="IPE205" s="672"/>
      <c r="IPF205" s="672"/>
      <c r="IPG205" s="672"/>
      <c r="IPH205" s="672"/>
      <c r="IPI205" s="672"/>
      <c r="IPJ205" s="672"/>
      <c r="IPK205" s="672"/>
      <c r="IPL205" s="672"/>
      <c r="IPM205" s="672"/>
      <c r="IPN205" s="672"/>
      <c r="IPO205" s="672"/>
      <c r="IPP205" s="672"/>
      <c r="IPQ205" s="672"/>
      <c r="IPR205" s="672"/>
      <c r="IPS205" s="672"/>
      <c r="IPT205" s="672"/>
      <c r="IPU205" s="672"/>
      <c r="IPV205" s="672"/>
      <c r="IPW205" s="672"/>
      <c r="IPX205" s="672"/>
      <c r="IPY205" s="672"/>
      <c r="IPZ205" s="672"/>
      <c r="IQA205" s="672"/>
      <c r="IQB205" s="672"/>
      <c r="IQC205" s="672"/>
      <c r="IQD205" s="672"/>
      <c r="IQE205" s="672"/>
      <c r="IQF205" s="672"/>
      <c r="IQG205" s="672"/>
      <c r="IQH205" s="672"/>
      <c r="IQI205" s="672"/>
      <c r="IQJ205" s="672"/>
      <c r="IQK205" s="672"/>
      <c r="IQL205" s="672"/>
      <c r="IQM205" s="672"/>
      <c r="IQN205" s="672"/>
      <c r="IQO205" s="672"/>
      <c r="IQP205" s="672"/>
      <c r="IQQ205" s="672"/>
      <c r="IQR205" s="672"/>
      <c r="IQS205" s="672"/>
      <c r="IQT205" s="672"/>
      <c r="IQU205" s="672"/>
      <c r="IQV205" s="672"/>
      <c r="IQW205" s="672"/>
      <c r="IQX205" s="672"/>
      <c r="IQY205" s="672"/>
      <c r="IQZ205" s="672"/>
      <c r="IRA205" s="672"/>
      <c r="IRB205" s="672"/>
      <c r="IRC205" s="672"/>
      <c r="IRD205" s="672"/>
      <c r="IRE205" s="672"/>
      <c r="IRF205" s="672"/>
      <c r="IRG205" s="672"/>
      <c r="IRH205" s="672"/>
      <c r="IRI205" s="672"/>
      <c r="IRJ205" s="672"/>
      <c r="IRK205" s="672"/>
      <c r="IRL205" s="672"/>
      <c r="IRM205" s="672"/>
      <c r="IRN205" s="672"/>
      <c r="IRO205" s="672"/>
      <c r="IRP205" s="672"/>
      <c r="IRQ205" s="672"/>
      <c r="IRR205" s="672"/>
      <c r="IRS205" s="672"/>
      <c r="IRT205" s="672"/>
      <c r="IRU205" s="672"/>
      <c r="IRV205" s="672"/>
      <c r="IRW205" s="672"/>
      <c r="IRX205" s="672"/>
      <c r="IRY205" s="672"/>
      <c r="IRZ205" s="672"/>
      <c r="ISA205" s="672"/>
      <c r="ISB205" s="672"/>
      <c r="ISC205" s="672"/>
      <c r="ISD205" s="672"/>
      <c r="ISE205" s="672"/>
      <c r="ISF205" s="672"/>
      <c r="ISG205" s="672"/>
      <c r="ISH205" s="672"/>
      <c r="ISI205" s="672"/>
      <c r="ISJ205" s="672"/>
      <c r="ISK205" s="672"/>
      <c r="ISL205" s="672"/>
      <c r="ISM205" s="672"/>
      <c r="ISN205" s="672"/>
      <c r="ISO205" s="672"/>
      <c r="ISP205" s="672"/>
      <c r="ISQ205" s="672"/>
      <c r="ISR205" s="672"/>
      <c r="ISS205" s="672"/>
      <c r="IST205" s="672"/>
      <c r="ISU205" s="672"/>
      <c r="ISV205" s="672"/>
      <c r="ISW205" s="672"/>
      <c r="ISX205" s="672"/>
      <c r="ISY205" s="672"/>
      <c r="ISZ205" s="672"/>
      <c r="ITA205" s="672"/>
      <c r="ITB205" s="672"/>
      <c r="ITC205" s="672"/>
      <c r="ITD205" s="672"/>
      <c r="ITE205" s="672"/>
      <c r="ITF205" s="672"/>
      <c r="ITG205" s="672"/>
      <c r="ITH205" s="672"/>
      <c r="ITI205" s="672"/>
      <c r="ITJ205" s="672"/>
      <c r="ITK205" s="672"/>
      <c r="ITL205" s="672"/>
      <c r="ITM205" s="672"/>
      <c r="ITN205" s="672"/>
      <c r="ITO205" s="672"/>
      <c r="ITP205" s="672"/>
      <c r="ITQ205" s="672"/>
      <c r="ITR205" s="672"/>
      <c r="ITS205" s="672"/>
      <c r="ITT205" s="672"/>
      <c r="ITU205" s="672"/>
      <c r="ITV205" s="672"/>
      <c r="ITW205" s="672"/>
      <c r="ITX205" s="672"/>
      <c r="ITY205" s="672"/>
      <c r="ITZ205" s="672"/>
      <c r="IUA205" s="672"/>
      <c r="IUB205" s="672"/>
      <c r="IUC205" s="672"/>
      <c r="IUD205" s="672"/>
      <c r="IUE205" s="672"/>
      <c r="IUF205" s="672"/>
      <c r="IUG205" s="672"/>
      <c r="IUH205" s="672"/>
      <c r="IUI205" s="672"/>
      <c r="IUJ205" s="672"/>
      <c r="IUK205" s="672"/>
      <c r="IUL205" s="672"/>
      <c r="IUM205" s="672"/>
      <c r="IUN205" s="672"/>
      <c r="IUO205" s="672"/>
      <c r="IUP205" s="672"/>
      <c r="IUQ205" s="672"/>
      <c r="IUR205" s="672"/>
      <c r="IUS205" s="672"/>
      <c r="IUT205" s="672"/>
      <c r="IUU205" s="672"/>
      <c r="IUV205" s="672"/>
      <c r="IUW205" s="672"/>
      <c r="IUX205" s="672"/>
      <c r="IUY205" s="672"/>
      <c r="IUZ205" s="672"/>
      <c r="IVA205" s="672"/>
      <c r="IVB205" s="672"/>
      <c r="IVC205" s="672"/>
      <c r="IVD205" s="672"/>
      <c r="IVE205" s="672"/>
      <c r="IVF205" s="672"/>
      <c r="IVG205" s="672"/>
      <c r="IVH205" s="672"/>
      <c r="IVI205" s="672"/>
      <c r="IVJ205" s="672"/>
      <c r="IVK205" s="672"/>
      <c r="IVL205" s="672"/>
      <c r="IVM205" s="672"/>
      <c r="IVN205" s="672"/>
      <c r="IVO205" s="672"/>
      <c r="IVP205" s="672"/>
      <c r="IVQ205" s="672"/>
      <c r="IVR205" s="672"/>
      <c r="IVS205" s="672"/>
      <c r="IVT205" s="672"/>
      <c r="IVU205" s="672"/>
      <c r="IVV205" s="672"/>
      <c r="IVW205" s="672"/>
      <c r="IVX205" s="672"/>
      <c r="IVY205" s="672"/>
      <c r="IVZ205" s="672"/>
      <c r="IWA205" s="672"/>
      <c r="IWB205" s="672"/>
      <c r="IWC205" s="672"/>
      <c r="IWD205" s="672"/>
      <c r="IWE205" s="672"/>
      <c r="IWF205" s="672"/>
      <c r="IWG205" s="672"/>
      <c r="IWH205" s="672"/>
      <c r="IWI205" s="672"/>
      <c r="IWJ205" s="672"/>
      <c r="IWK205" s="672"/>
      <c r="IWL205" s="672"/>
      <c r="IWM205" s="672"/>
      <c r="IWN205" s="672"/>
      <c r="IWO205" s="672"/>
      <c r="IWP205" s="672"/>
      <c r="IWQ205" s="672"/>
      <c r="IWR205" s="672"/>
      <c r="IWS205" s="672"/>
      <c r="IWT205" s="672"/>
      <c r="IWU205" s="672"/>
      <c r="IWV205" s="672"/>
      <c r="IWW205" s="672"/>
      <c r="IWX205" s="672"/>
      <c r="IWY205" s="672"/>
      <c r="IWZ205" s="672"/>
      <c r="IXA205" s="672"/>
      <c r="IXB205" s="672"/>
      <c r="IXC205" s="672"/>
      <c r="IXD205" s="672"/>
      <c r="IXE205" s="672"/>
      <c r="IXF205" s="672"/>
      <c r="IXG205" s="672"/>
      <c r="IXH205" s="672"/>
      <c r="IXI205" s="672"/>
      <c r="IXJ205" s="672"/>
      <c r="IXK205" s="672"/>
      <c r="IXL205" s="672"/>
      <c r="IXM205" s="672"/>
      <c r="IXN205" s="672"/>
      <c r="IXO205" s="672"/>
      <c r="IXP205" s="672"/>
      <c r="IXQ205" s="672"/>
      <c r="IXR205" s="672"/>
      <c r="IXS205" s="672"/>
      <c r="IXT205" s="672"/>
      <c r="IXU205" s="672"/>
      <c r="IXV205" s="672"/>
      <c r="IXW205" s="672"/>
      <c r="IXX205" s="672"/>
      <c r="IXY205" s="672"/>
      <c r="IXZ205" s="672"/>
      <c r="IYA205" s="672"/>
      <c r="IYB205" s="672"/>
      <c r="IYC205" s="672"/>
      <c r="IYD205" s="672"/>
      <c r="IYE205" s="672"/>
      <c r="IYF205" s="672"/>
      <c r="IYG205" s="672"/>
      <c r="IYH205" s="672"/>
      <c r="IYI205" s="672"/>
      <c r="IYJ205" s="672"/>
      <c r="IYK205" s="672"/>
      <c r="IYL205" s="672"/>
      <c r="IYM205" s="672"/>
      <c r="IYN205" s="672"/>
      <c r="IYO205" s="672"/>
      <c r="IYP205" s="672"/>
      <c r="IYQ205" s="672"/>
      <c r="IYR205" s="672"/>
      <c r="IYS205" s="672"/>
      <c r="IYT205" s="672"/>
      <c r="IYU205" s="672"/>
      <c r="IYV205" s="672"/>
      <c r="IYW205" s="672"/>
      <c r="IYX205" s="672"/>
      <c r="IYY205" s="672"/>
      <c r="IYZ205" s="672"/>
      <c r="IZA205" s="672"/>
      <c r="IZB205" s="672"/>
      <c r="IZC205" s="672"/>
      <c r="IZD205" s="672"/>
      <c r="IZE205" s="672"/>
      <c r="IZF205" s="672"/>
      <c r="IZG205" s="672"/>
      <c r="IZH205" s="672"/>
      <c r="IZI205" s="672"/>
      <c r="IZJ205" s="672"/>
      <c r="IZK205" s="672"/>
      <c r="IZL205" s="672"/>
      <c r="IZM205" s="672"/>
      <c r="IZN205" s="672"/>
      <c r="IZO205" s="672"/>
      <c r="IZP205" s="672"/>
      <c r="IZQ205" s="672"/>
      <c r="IZR205" s="672"/>
      <c r="IZS205" s="672"/>
      <c r="IZT205" s="672"/>
      <c r="IZU205" s="672"/>
      <c r="IZV205" s="672"/>
      <c r="IZW205" s="672"/>
      <c r="IZX205" s="672"/>
      <c r="IZY205" s="672"/>
      <c r="IZZ205" s="672"/>
      <c r="JAA205" s="672"/>
      <c r="JAB205" s="672"/>
      <c r="JAC205" s="672"/>
      <c r="JAD205" s="672"/>
      <c r="JAE205" s="672"/>
      <c r="JAF205" s="672"/>
      <c r="JAG205" s="672"/>
      <c r="JAH205" s="672"/>
      <c r="JAI205" s="672"/>
      <c r="JAJ205" s="672"/>
      <c r="JAK205" s="672"/>
      <c r="JAL205" s="672"/>
      <c r="JAM205" s="672"/>
      <c r="JAN205" s="672"/>
      <c r="JAO205" s="672"/>
      <c r="JAP205" s="672"/>
      <c r="JAQ205" s="672"/>
      <c r="JAR205" s="672"/>
      <c r="JAS205" s="672"/>
      <c r="JAT205" s="672"/>
      <c r="JAU205" s="672"/>
      <c r="JAV205" s="672"/>
      <c r="JAW205" s="672"/>
      <c r="JAX205" s="672"/>
      <c r="JAY205" s="672"/>
      <c r="JAZ205" s="672"/>
      <c r="JBA205" s="672"/>
      <c r="JBB205" s="672"/>
      <c r="JBC205" s="672"/>
      <c r="JBD205" s="672"/>
      <c r="JBE205" s="672"/>
      <c r="JBF205" s="672"/>
      <c r="JBG205" s="672"/>
      <c r="JBH205" s="672"/>
      <c r="JBI205" s="672"/>
      <c r="JBJ205" s="672"/>
      <c r="JBK205" s="672"/>
      <c r="JBL205" s="672"/>
      <c r="JBM205" s="672"/>
      <c r="JBN205" s="672"/>
      <c r="JBO205" s="672"/>
      <c r="JBP205" s="672"/>
      <c r="JBQ205" s="672"/>
      <c r="JBR205" s="672"/>
      <c r="JBS205" s="672"/>
      <c r="JBT205" s="672"/>
      <c r="JBU205" s="672"/>
      <c r="JBV205" s="672"/>
      <c r="JBW205" s="672"/>
      <c r="JBX205" s="672"/>
      <c r="JBY205" s="672"/>
      <c r="JBZ205" s="672"/>
      <c r="JCA205" s="672"/>
      <c r="JCB205" s="672"/>
      <c r="JCC205" s="672"/>
      <c r="JCD205" s="672"/>
      <c r="JCE205" s="672"/>
      <c r="JCF205" s="672"/>
      <c r="JCG205" s="672"/>
      <c r="JCH205" s="672"/>
      <c r="JCI205" s="672"/>
      <c r="JCJ205" s="672"/>
      <c r="JCK205" s="672"/>
      <c r="JCL205" s="672"/>
      <c r="JCM205" s="672"/>
      <c r="JCN205" s="672"/>
      <c r="JCO205" s="672"/>
      <c r="JCP205" s="672"/>
      <c r="JCQ205" s="672"/>
      <c r="JCR205" s="672"/>
      <c r="JCS205" s="672"/>
      <c r="JCT205" s="672"/>
      <c r="JCU205" s="672"/>
      <c r="JCV205" s="672"/>
      <c r="JCW205" s="672"/>
      <c r="JCX205" s="672"/>
      <c r="JCY205" s="672"/>
      <c r="JCZ205" s="672"/>
      <c r="JDA205" s="672"/>
      <c r="JDB205" s="672"/>
      <c r="JDC205" s="672"/>
      <c r="JDD205" s="672"/>
      <c r="JDE205" s="672"/>
      <c r="JDF205" s="672"/>
      <c r="JDG205" s="672"/>
      <c r="JDH205" s="672"/>
      <c r="JDI205" s="672"/>
      <c r="JDJ205" s="672"/>
      <c r="JDK205" s="672"/>
      <c r="JDL205" s="672"/>
      <c r="JDM205" s="672"/>
      <c r="JDN205" s="672"/>
      <c r="JDO205" s="672"/>
      <c r="JDP205" s="672"/>
      <c r="JDQ205" s="672"/>
      <c r="JDR205" s="672"/>
      <c r="JDS205" s="672"/>
      <c r="JDT205" s="672"/>
      <c r="JDU205" s="672"/>
      <c r="JDV205" s="672"/>
      <c r="JDW205" s="672"/>
      <c r="JDX205" s="672"/>
      <c r="JDY205" s="672"/>
      <c r="JDZ205" s="672"/>
      <c r="JEA205" s="672"/>
      <c r="JEB205" s="672"/>
      <c r="JEC205" s="672"/>
      <c r="JED205" s="672"/>
      <c r="JEE205" s="672"/>
      <c r="JEF205" s="672"/>
      <c r="JEG205" s="672"/>
      <c r="JEH205" s="672"/>
      <c r="JEI205" s="672"/>
      <c r="JEJ205" s="672"/>
      <c r="JEK205" s="672"/>
      <c r="JEL205" s="672"/>
      <c r="JEM205" s="672"/>
      <c r="JEN205" s="672"/>
      <c r="JEO205" s="672"/>
      <c r="JEP205" s="672"/>
      <c r="JEQ205" s="672"/>
      <c r="JER205" s="672"/>
      <c r="JES205" s="672"/>
      <c r="JET205" s="672"/>
      <c r="JEU205" s="672"/>
      <c r="JEV205" s="672"/>
      <c r="JEW205" s="672"/>
      <c r="JEX205" s="672"/>
      <c r="JEY205" s="672"/>
      <c r="JEZ205" s="672"/>
      <c r="JFA205" s="672"/>
      <c r="JFB205" s="672"/>
      <c r="JFC205" s="672"/>
      <c r="JFD205" s="672"/>
      <c r="JFE205" s="672"/>
      <c r="JFF205" s="672"/>
      <c r="JFG205" s="672"/>
      <c r="JFH205" s="672"/>
      <c r="JFI205" s="672"/>
      <c r="JFJ205" s="672"/>
      <c r="JFK205" s="672"/>
      <c r="JFL205" s="672"/>
      <c r="JFM205" s="672"/>
      <c r="JFN205" s="672"/>
      <c r="JFO205" s="672"/>
      <c r="JFP205" s="672"/>
      <c r="JFQ205" s="672"/>
      <c r="JFR205" s="672"/>
      <c r="JFS205" s="672"/>
      <c r="JFT205" s="672"/>
      <c r="JFU205" s="672"/>
      <c r="JFV205" s="672"/>
      <c r="JFW205" s="672"/>
      <c r="JFX205" s="672"/>
      <c r="JFY205" s="672"/>
      <c r="JFZ205" s="672"/>
      <c r="JGA205" s="672"/>
      <c r="JGB205" s="672"/>
      <c r="JGC205" s="672"/>
      <c r="JGD205" s="672"/>
      <c r="JGE205" s="672"/>
      <c r="JGF205" s="672"/>
      <c r="JGG205" s="672"/>
      <c r="JGH205" s="672"/>
      <c r="JGI205" s="672"/>
      <c r="JGJ205" s="672"/>
      <c r="JGK205" s="672"/>
      <c r="JGL205" s="672"/>
      <c r="JGM205" s="672"/>
      <c r="JGN205" s="672"/>
      <c r="JGO205" s="672"/>
      <c r="JGP205" s="672"/>
      <c r="JGQ205" s="672"/>
      <c r="JGR205" s="672"/>
      <c r="JGS205" s="672"/>
      <c r="JGT205" s="672"/>
      <c r="JGU205" s="672"/>
      <c r="JGV205" s="672"/>
      <c r="JGW205" s="672"/>
      <c r="JGX205" s="672"/>
      <c r="JGY205" s="672"/>
      <c r="JGZ205" s="672"/>
      <c r="JHA205" s="672"/>
      <c r="JHB205" s="672"/>
      <c r="JHC205" s="672"/>
      <c r="JHD205" s="672"/>
      <c r="JHE205" s="672"/>
      <c r="JHF205" s="672"/>
      <c r="JHG205" s="672"/>
      <c r="JHH205" s="672"/>
      <c r="JHI205" s="672"/>
      <c r="JHJ205" s="672"/>
      <c r="JHK205" s="672"/>
      <c r="JHL205" s="672"/>
      <c r="JHM205" s="672"/>
      <c r="JHN205" s="672"/>
      <c r="JHO205" s="672"/>
      <c r="JHP205" s="672"/>
      <c r="JHQ205" s="672"/>
      <c r="JHR205" s="672"/>
      <c r="JHS205" s="672"/>
      <c r="JHT205" s="672"/>
      <c r="JHU205" s="672"/>
      <c r="JHV205" s="672"/>
      <c r="JHW205" s="672"/>
      <c r="JHX205" s="672"/>
      <c r="JHY205" s="672"/>
      <c r="JHZ205" s="672"/>
      <c r="JIA205" s="672"/>
      <c r="JIB205" s="672"/>
      <c r="JIC205" s="672"/>
      <c r="JID205" s="672"/>
      <c r="JIE205" s="672"/>
      <c r="JIF205" s="672"/>
      <c r="JIG205" s="672"/>
      <c r="JIH205" s="672"/>
      <c r="JII205" s="672"/>
      <c r="JIJ205" s="672"/>
      <c r="JIK205" s="672"/>
      <c r="JIL205" s="672"/>
      <c r="JIM205" s="672"/>
      <c r="JIN205" s="672"/>
      <c r="JIO205" s="672"/>
      <c r="JIP205" s="672"/>
      <c r="JIQ205" s="672"/>
      <c r="JIR205" s="672"/>
      <c r="JIS205" s="672"/>
      <c r="JIT205" s="672"/>
      <c r="JIU205" s="672"/>
      <c r="JIV205" s="672"/>
      <c r="JIW205" s="672"/>
      <c r="JIX205" s="672"/>
      <c r="JIY205" s="672"/>
      <c r="JIZ205" s="672"/>
      <c r="JJA205" s="672"/>
      <c r="JJB205" s="672"/>
      <c r="JJC205" s="672"/>
      <c r="JJD205" s="672"/>
      <c r="JJE205" s="672"/>
      <c r="JJF205" s="672"/>
      <c r="JJG205" s="672"/>
      <c r="JJH205" s="672"/>
      <c r="JJI205" s="672"/>
      <c r="JJJ205" s="672"/>
      <c r="JJK205" s="672"/>
      <c r="JJL205" s="672"/>
      <c r="JJM205" s="672"/>
      <c r="JJN205" s="672"/>
      <c r="JJO205" s="672"/>
      <c r="JJP205" s="672"/>
      <c r="JJQ205" s="672"/>
      <c r="JJR205" s="672"/>
      <c r="JJS205" s="672"/>
      <c r="JJT205" s="672"/>
      <c r="JJU205" s="672"/>
      <c r="JJV205" s="672"/>
      <c r="JJW205" s="672"/>
      <c r="JJX205" s="672"/>
      <c r="JJY205" s="672"/>
      <c r="JJZ205" s="672"/>
      <c r="JKA205" s="672"/>
      <c r="JKB205" s="672"/>
      <c r="JKC205" s="672"/>
      <c r="JKD205" s="672"/>
      <c r="JKE205" s="672"/>
      <c r="JKF205" s="672"/>
      <c r="JKG205" s="672"/>
      <c r="JKH205" s="672"/>
      <c r="JKI205" s="672"/>
      <c r="JKJ205" s="672"/>
      <c r="JKK205" s="672"/>
      <c r="JKL205" s="672"/>
      <c r="JKM205" s="672"/>
      <c r="JKN205" s="672"/>
      <c r="JKO205" s="672"/>
      <c r="JKP205" s="672"/>
      <c r="JKQ205" s="672"/>
      <c r="JKR205" s="672"/>
      <c r="JKS205" s="672"/>
      <c r="JKT205" s="672"/>
      <c r="JKU205" s="672"/>
      <c r="JKV205" s="672"/>
      <c r="JKW205" s="672"/>
      <c r="JKX205" s="672"/>
      <c r="JKY205" s="672"/>
      <c r="JKZ205" s="672"/>
      <c r="JLA205" s="672"/>
      <c r="JLB205" s="672"/>
      <c r="JLC205" s="672"/>
      <c r="JLD205" s="672"/>
      <c r="JLE205" s="672"/>
      <c r="JLF205" s="672"/>
      <c r="JLG205" s="672"/>
      <c r="JLH205" s="672"/>
      <c r="JLI205" s="672"/>
      <c r="JLJ205" s="672"/>
      <c r="JLK205" s="672"/>
      <c r="JLL205" s="672"/>
      <c r="JLM205" s="672"/>
      <c r="JLN205" s="672"/>
      <c r="JLO205" s="672"/>
      <c r="JLP205" s="672"/>
      <c r="JLQ205" s="672"/>
      <c r="JLR205" s="672"/>
      <c r="JLS205" s="672"/>
      <c r="JLT205" s="672"/>
      <c r="JLU205" s="672"/>
      <c r="JLV205" s="672"/>
      <c r="JLW205" s="672"/>
      <c r="JLX205" s="672"/>
      <c r="JLY205" s="672"/>
      <c r="JLZ205" s="672"/>
      <c r="JMA205" s="672"/>
      <c r="JMB205" s="672"/>
      <c r="JMC205" s="672"/>
      <c r="JMD205" s="672"/>
      <c r="JME205" s="672"/>
      <c r="JMF205" s="672"/>
      <c r="JMG205" s="672"/>
      <c r="JMH205" s="672"/>
      <c r="JMI205" s="672"/>
      <c r="JMJ205" s="672"/>
      <c r="JMK205" s="672"/>
      <c r="JML205" s="672"/>
      <c r="JMM205" s="672"/>
      <c r="JMN205" s="672"/>
      <c r="JMO205" s="672"/>
      <c r="JMP205" s="672"/>
      <c r="JMQ205" s="672"/>
      <c r="JMR205" s="672"/>
      <c r="JMS205" s="672"/>
      <c r="JMT205" s="672"/>
      <c r="JMU205" s="672"/>
      <c r="JMV205" s="672"/>
      <c r="JMW205" s="672"/>
      <c r="JMX205" s="672"/>
      <c r="JMY205" s="672"/>
      <c r="JMZ205" s="672"/>
      <c r="JNA205" s="672"/>
      <c r="JNB205" s="672"/>
      <c r="JNC205" s="672"/>
      <c r="JND205" s="672"/>
      <c r="JNE205" s="672"/>
      <c r="JNF205" s="672"/>
      <c r="JNG205" s="672"/>
      <c r="JNH205" s="672"/>
      <c r="JNI205" s="672"/>
      <c r="JNJ205" s="672"/>
      <c r="JNK205" s="672"/>
      <c r="JNL205" s="672"/>
      <c r="JNM205" s="672"/>
      <c r="JNN205" s="672"/>
      <c r="JNO205" s="672"/>
      <c r="JNP205" s="672"/>
      <c r="JNQ205" s="672"/>
      <c r="JNR205" s="672"/>
      <c r="JNS205" s="672"/>
      <c r="JNT205" s="672"/>
      <c r="JNU205" s="672"/>
      <c r="JNV205" s="672"/>
      <c r="JNW205" s="672"/>
      <c r="JNX205" s="672"/>
      <c r="JNY205" s="672"/>
      <c r="JNZ205" s="672"/>
      <c r="JOA205" s="672"/>
      <c r="JOB205" s="672"/>
      <c r="JOC205" s="672"/>
      <c r="JOD205" s="672"/>
      <c r="JOE205" s="672"/>
      <c r="JOF205" s="672"/>
      <c r="JOG205" s="672"/>
      <c r="JOH205" s="672"/>
      <c r="JOI205" s="672"/>
      <c r="JOJ205" s="672"/>
      <c r="JOK205" s="672"/>
      <c r="JOL205" s="672"/>
      <c r="JOM205" s="672"/>
      <c r="JON205" s="672"/>
      <c r="JOO205" s="672"/>
      <c r="JOP205" s="672"/>
      <c r="JOQ205" s="672"/>
      <c r="JOR205" s="672"/>
      <c r="JOS205" s="672"/>
      <c r="JOT205" s="672"/>
      <c r="JOU205" s="672"/>
      <c r="JOV205" s="672"/>
      <c r="JOW205" s="672"/>
      <c r="JOX205" s="672"/>
      <c r="JOY205" s="672"/>
      <c r="JOZ205" s="672"/>
      <c r="JPA205" s="672"/>
      <c r="JPB205" s="672"/>
      <c r="JPC205" s="672"/>
      <c r="JPD205" s="672"/>
      <c r="JPE205" s="672"/>
      <c r="JPF205" s="672"/>
      <c r="JPG205" s="672"/>
      <c r="JPH205" s="672"/>
      <c r="JPI205" s="672"/>
      <c r="JPJ205" s="672"/>
      <c r="JPK205" s="672"/>
      <c r="JPL205" s="672"/>
      <c r="JPM205" s="672"/>
      <c r="JPN205" s="672"/>
      <c r="JPO205" s="672"/>
      <c r="JPP205" s="672"/>
      <c r="JPQ205" s="672"/>
      <c r="JPR205" s="672"/>
      <c r="JPS205" s="672"/>
      <c r="JPT205" s="672"/>
      <c r="JPU205" s="672"/>
      <c r="JPV205" s="672"/>
      <c r="JPW205" s="672"/>
      <c r="JPX205" s="672"/>
      <c r="JPY205" s="672"/>
      <c r="JPZ205" s="672"/>
      <c r="JQA205" s="672"/>
      <c r="JQB205" s="672"/>
      <c r="JQC205" s="672"/>
      <c r="JQD205" s="672"/>
      <c r="JQE205" s="672"/>
      <c r="JQF205" s="672"/>
      <c r="JQG205" s="672"/>
      <c r="JQH205" s="672"/>
      <c r="JQI205" s="672"/>
      <c r="JQJ205" s="672"/>
      <c r="JQK205" s="672"/>
      <c r="JQL205" s="672"/>
      <c r="JQM205" s="672"/>
      <c r="JQN205" s="672"/>
      <c r="JQO205" s="672"/>
      <c r="JQP205" s="672"/>
      <c r="JQQ205" s="672"/>
      <c r="JQR205" s="672"/>
      <c r="JQS205" s="672"/>
      <c r="JQT205" s="672"/>
      <c r="JQU205" s="672"/>
      <c r="JQV205" s="672"/>
      <c r="JQW205" s="672"/>
      <c r="JQX205" s="672"/>
      <c r="JQY205" s="672"/>
      <c r="JQZ205" s="672"/>
      <c r="JRA205" s="672"/>
      <c r="JRB205" s="672"/>
      <c r="JRC205" s="672"/>
      <c r="JRD205" s="672"/>
      <c r="JRE205" s="672"/>
      <c r="JRF205" s="672"/>
      <c r="JRG205" s="672"/>
      <c r="JRH205" s="672"/>
      <c r="JRI205" s="672"/>
      <c r="JRJ205" s="672"/>
      <c r="JRK205" s="672"/>
      <c r="JRL205" s="672"/>
      <c r="JRM205" s="672"/>
      <c r="JRN205" s="672"/>
      <c r="JRO205" s="672"/>
      <c r="JRP205" s="672"/>
      <c r="JRQ205" s="672"/>
      <c r="JRR205" s="672"/>
      <c r="JRS205" s="672"/>
      <c r="JRT205" s="672"/>
      <c r="JRU205" s="672"/>
      <c r="JRV205" s="672"/>
      <c r="JRW205" s="672"/>
      <c r="JRX205" s="672"/>
      <c r="JRY205" s="672"/>
      <c r="JRZ205" s="672"/>
      <c r="JSA205" s="672"/>
      <c r="JSB205" s="672"/>
      <c r="JSC205" s="672"/>
      <c r="JSD205" s="672"/>
      <c r="JSE205" s="672"/>
      <c r="JSF205" s="672"/>
      <c r="JSG205" s="672"/>
      <c r="JSH205" s="672"/>
      <c r="JSI205" s="672"/>
      <c r="JSJ205" s="672"/>
      <c r="JSK205" s="672"/>
      <c r="JSL205" s="672"/>
      <c r="JSM205" s="672"/>
      <c r="JSN205" s="672"/>
      <c r="JSO205" s="672"/>
      <c r="JSP205" s="672"/>
      <c r="JSQ205" s="672"/>
      <c r="JSR205" s="672"/>
      <c r="JSS205" s="672"/>
      <c r="JST205" s="672"/>
      <c r="JSU205" s="672"/>
      <c r="JSV205" s="672"/>
      <c r="JSW205" s="672"/>
      <c r="JSX205" s="672"/>
      <c r="JSY205" s="672"/>
      <c r="JSZ205" s="672"/>
      <c r="JTA205" s="672"/>
      <c r="JTB205" s="672"/>
      <c r="JTC205" s="672"/>
      <c r="JTD205" s="672"/>
      <c r="JTE205" s="672"/>
      <c r="JTF205" s="672"/>
      <c r="JTG205" s="672"/>
      <c r="JTH205" s="672"/>
      <c r="JTI205" s="672"/>
      <c r="JTJ205" s="672"/>
      <c r="JTK205" s="672"/>
      <c r="JTL205" s="672"/>
      <c r="JTM205" s="672"/>
      <c r="JTN205" s="672"/>
      <c r="JTO205" s="672"/>
      <c r="JTP205" s="672"/>
      <c r="JTQ205" s="672"/>
      <c r="JTR205" s="672"/>
      <c r="JTS205" s="672"/>
      <c r="JTT205" s="672"/>
      <c r="JTU205" s="672"/>
      <c r="JTV205" s="672"/>
      <c r="JTW205" s="672"/>
      <c r="JTX205" s="672"/>
      <c r="JTY205" s="672"/>
      <c r="JTZ205" s="672"/>
      <c r="JUA205" s="672"/>
      <c r="JUB205" s="672"/>
      <c r="JUC205" s="672"/>
      <c r="JUD205" s="672"/>
      <c r="JUE205" s="672"/>
      <c r="JUF205" s="672"/>
      <c r="JUG205" s="672"/>
      <c r="JUH205" s="672"/>
      <c r="JUI205" s="672"/>
      <c r="JUJ205" s="672"/>
      <c r="JUK205" s="672"/>
      <c r="JUL205" s="672"/>
      <c r="JUM205" s="672"/>
      <c r="JUN205" s="672"/>
      <c r="JUO205" s="672"/>
      <c r="JUP205" s="672"/>
      <c r="JUQ205" s="672"/>
      <c r="JUR205" s="672"/>
      <c r="JUS205" s="672"/>
      <c r="JUT205" s="672"/>
      <c r="JUU205" s="672"/>
      <c r="JUV205" s="672"/>
      <c r="JUW205" s="672"/>
      <c r="JUX205" s="672"/>
      <c r="JUY205" s="672"/>
      <c r="JUZ205" s="672"/>
      <c r="JVA205" s="672"/>
      <c r="JVB205" s="672"/>
      <c r="JVC205" s="672"/>
      <c r="JVD205" s="672"/>
      <c r="JVE205" s="672"/>
      <c r="JVF205" s="672"/>
      <c r="JVG205" s="672"/>
      <c r="JVH205" s="672"/>
      <c r="JVI205" s="672"/>
      <c r="JVJ205" s="672"/>
      <c r="JVK205" s="672"/>
      <c r="JVL205" s="672"/>
      <c r="JVM205" s="672"/>
      <c r="JVN205" s="672"/>
      <c r="JVO205" s="672"/>
      <c r="JVP205" s="672"/>
      <c r="JVQ205" s="672"/>
      <c r="JVR205" s="672"/>
      <c r="JVS205" s="672"/>
      <c r="JVT205" s="672"/>
      <c r="JVU205" s="672"/>
      <c r="JVV205" s="672"/>
      <c r="JVW205" s="672"/>
      <c r="JVX205" s="672"/>
      <c r="JVY205" s="672"/>
      <c r="JVZ205" s="672"/>
      <c r="JWA205" s="672"/>
      <c r="JWB205" s="672"/>
      <c r="JWC205" s="672"/>
      <c r="JWD205" s="672"/>
      <c r="JWE205" s="672"/>
      <c r="JWF205" s="672"/>
      <c r="JWG205" s="672"/>
      <c r="JWH205" s="672"/>
      <c r="JWI205" s="672"/>
      <c r="JWJ205" s="672"/>
      <c r="JWK205" s="672"/>
      <c r="JWL205" s="672"/>
      <c r="JWM205" s="672"/>
      <c r="JWN205" s="672"/>
      <c r="JWO205" s="672"/>
      <c r="JWP205" s="672"/>
      <c r="JWQ205" s="672"/>
      <c r="JWR205" s="672"/>
      <c r="JWS205" s="672"/>
      <c r="JWT205" s="672"/>
      <c r="JWU205" s="672"/>
      <c r="JWV205" s="672"/>
      <c r="JWW205" s="672"/>
      <c r="JWX205" s="672"/>
      <c r="JWY205" s="672"/>
      <c r="JWZ205" s="672"/>
      <c r="JXA205" s="672"/>
      <c r="JXB205" s="672"/>
      <c r="JXC205" s="672"/>
      <c r="JXD205" s="672"/>
      <c r="JXE205" s="672"/>
      <c r="JXF205" s="672"/>
      <c r="JXG205" s="672"/>
      <c r="JXH205" s="672"/>
      <c r="JXI205" s="672"/>
      <c r="JXJ205" s="672"/>
      <c r="JXK205" s="672"/>
      <c r="JXL205" s="672"/>
      <c r="JXM205" s="672"/>
      <c r="JXN205" s="672"/>
      <c r="JXO205" s="672"/>
      <c r="JXP205" s="672"/>
      <c r="JXQ205" s="672"/>
      <c r="JXR205" s="672"/>
      <c r="JXS205" s="672"/>
      <c r="JXT205" s="672"/>
      <c r="JXU205" s="672"/>
      <c r="JXV205" s="672"/>
      <c r="JXW205" s="672"/>
      <c r="JXX205" s="672"/>
      <c r="JXY205" s="672"/>
      <c r="JXZ205" s="672"/>
      <c r="JYA205" s="672"/>
      <c r="JYB205" s="672"/>
      <c r="JYC205" s="672"/>
      <c r="JYD205" s="672"/>
      <c r="JYE205" s="672"/>
      <c r="JYF205" s="672"/>
      <c r="JYG205" s="672"/>
      <c r="JYH205" s="672"/>
      <c r="JYI205" s="672"/>
      <c r="JYJ205" s="672"/>
      <c r="JYK205" s="672"/>
      <c r="JYL205" s="672"/>
      <c r="JYM205" s="672"/>
      <c r="JYN205" s="672"/>
      <c r="JYO205" s="672"/>
      <c r="JYP205" s="672"/>
      <c r="JYQ205" s="672"/>
      <c r="JYR205" s="672"/>
      <c r="JYS205" s="672"/>
      <c r="JYT205" s="672"/>
      <c r="JYU205" s="672"/>
      <c r="JYV205" s="672"/>
      <c r="JYW205" s="672"/>
      <c r="JYX205" s="672"/>
      <c r="JYY205" s="672"/>
      <c r="JYZ205" s="672"/>
      <c r="JZA205" s="672"/>
      <c r="JZB205" s="672"/>
      <c r="JZC205" s="672"/>
      <c r="JZD205" s="672"/>
      <c r="JZE205" s="672"/>
      <c r="JZF205" s="672"/>
      <c r="JZG205" s="672"/>
      <c r="JZH205" s="672"/>
      <c r="JZI205" s="672"/>
      <c r="JZJ205" s="672"/>
      <c r="JZK205" s="672"/>
      <c r="JZL205" s="672"/>
      <c r="JZM205" s="672"/>
      <c r="JZN205" s="672"/>
      <c r="JZO205" s="672"/>
      <c r="JZP205" s="672"/>
      <c r="JZQ205" s="672"/>
      <c r="JZR205" s="672"/>
      <c r="JZS205" s="672"/>
      <c r="JZT205" s="672"/>
      <c r="JZU205" s="672"/>
      <c r="JZV205" s="672"/>
      <c r="JZW205" s="672"/>
      <c r="JZX205" s="672"/>
      <c r="JZY205" s="672"/>
      <c r="JZZ205" s="672"/>
      <c r="KAA205" s="672"/>
      <c r="KAB205" s="672"/>
      <c r="KAC205" s="672"/>
      <c r="KAD205" s="672"/>
      <c r="KAE205" s="672"/>
      <c r="KAF205" s="672"/>
      <c r="KAG205" s="672"/>
      <c r="KAH205" s="672"/>
      <c r="KAI205" s="672"/>
      <c r="KAJ205" s="672"/>
      <c r="KAK205" s="672"/>
      <c r="KAL205" s="672"/>
      <c r="KAM205" s="672"/>
      <c r="KAN205" s="672"/>
      <c r="KAO205" s="672"/>
      <c r="KAP205" s="672"/>
      <c r="KAQ205" s="672"/>
      <c r="KAR205" s="672"/>
      <c r="KAS205" s="672"/>
      <c r="KAT205" s="672"/>
      <c r="KAU205" s="672"/>
      <c r="KAV205" s="672"/>
      <c r="KAW205" s="672"/>
      <c r="KAX205" s="672"/>
      <c r="KAY205" s="672"/>
      <c r="KAZ205" s="672"/>
      <c r="KBA205" s="672"/>
      <c r="KBB205" s="672"/>
      <c r="KBC205" s="672"/>
      <c r="KBD205" s="672"/>
      <c r="KBE205" s="672"/>
      <c r="KBF205" s="672"/>
      <c r="KBG205" s="672"/>
      <c r="KBH205" s="672"/>
      <c r="KBI205" s="672"/>
      <c r="KBJ205" s="672"/>
      <c r="KBK205" s="672"/>
      <c r="KBL205" s="672"/>
      <c r="KBM205" s="672"/>
      <c r="KBN205" s="672"/>
      <c r="KBO205" s="672"/>
      <c r="KBP205" s="672"/>
      <c r="KBQ205" s="672"/>
      <c r="KBR205" s="672"/>
      <c r="KBS205" s="672"/>
      <c r="KBT205" s="672"/>
      <c r="KBU205" s="672"/>
      <c r="KBV205" s="672"/>
      <c r="KBW205" s="672"/>
      <c r="KBX205" s="672"/>
      <c r="KBY205" s="672"/>
      <c r="KBZ205" s="672"/>
      <c r="KCA205" s="672"/>
      <c r="KCB205" s="672"/>
      <c r="KCC205" s="672"/>
      <c r="KCD205" s="672"/>
      <c r="KCE205" s="672"/>
      <c r="KCF205" s="672"/>
      <c r="KCG205" s="672"/>
      <c r="KCH205" s="672"/>
      <c r="KCI205" s="672"/>
      <c r="KCJ205" s="672"/>
      <c r="KCK205" s="672"/>
      <c r="KCL205" s="672"/>
      <c r="KCM205" s="672"/>
      <c r="KCN205" s="672"/>
      <c r="KCO205" s="672"/>
      <c r="KCP205" s="672"/>
      <c r="KCQ205" s="672"/>
      <c r="KCR205" s="672"/>
      <c r="KCS205" s="672"/>
      <c r="KCT205" s="672"/>
      <c r="KCU205" s="672"/>
      <c r="KCV205" s="672"/>
      <c r="KCW205" s="672"/>
      <c r="KCX205" s="672"/>
      <c r="KCY205" s="672"/>
      <c r="KCZ205" s="672"/>
      <c r="KDA205" s="672"/>
      <c r="KDB205" s="672"/>
      <c r="KDC205" s="672"/>
      <c r="KDD205" s="672"/>
      <c r="KDE205" s="672"/>
      <c r="KDF205" s="672"/>
      <c r="KDG205" s="672"/>
      <c r="KDH205" s="672"/>
      <c r="KDI205" s="672"/>
      <c r="KDJ205" s="672"/>
      <c r="KDK205" s="672"/>
      <c r="KDL205" s="672"/>
      <c r="KDM205" s="672"/>
      <c r="KDN205" s="672"/>
      <c r="KDO205" s="672"/>
      <c r="KDP205" s="672"/>
      <c r="KDQ205" s="672"/>
      <c r="KDR205" s="672"/>
      <c r="KDS205" s="672"/>
      <c r="KDT205" s="672"/>
      <c r="KDU205" s="672"/>
      <c r="KDV205" s="672"/>
      <c r="KDW205" s="672"/>
      <c r="KDX205" s="672"/>
      <c r="KDY205" s="672"/>
      <c r="KDZ205" s="672"/>
      <c r="KEA205" s="672"/>
      <c r="KEB205" s="672"/>
      <c r="KEC205" s="672"/>
      <c r="KED205" s="672"/>
      <c r="KEE205" s="672"/>
      <c r="KEF205" s="672"/>
      <c r="KEG205" s="672"/>
      <c r="KEH205" s="672"/>
      <c r="KEI205" s="672"/>
      <c r="KEJ205" s="672"/>
      <c r="KEK205" s="672"/>
      <c r="KEL205" s="672"/>
      <c r="KEM205" s="672"/>
      <c r="KEN205" s="672"/>
      <c r="KEO205" s="672"/>
      <c r="KEP205" s="672"/>
      <c r="KEQ205" s="672"/>
      <c r="KER205" s="672"/>
      <c r="KES205" s="672"/>
      <c r="KET205" s="672"/>
      <c r="KEU205" s="672"/>
      <c r="KEV205" s="672"/>
      <c r="KEW205" s="672"/>
      <c r="KEX205" s="672"/>
      <c r="KEY205" s="672"/>
      <c r="KEZ205" s="672"/>
      <c r="KFA205" s="672"/>
      <c r="KFB205" s="672"/>
      <c r="KFC205" s="672"/>
      <c r="KFD205" s="672"/>
      <c r="KFE205" s="672"/>
      <c r="KFF205" s="672"/>
      <c r="KFG205" s="672"/>
      <c r="KFH205" s="672"/>
      <c r="KFI205" s="672"/>
      <c r="KFJ205" s="672"/>
      <c r="KFK205" s="672"/>
      <c r="KFL205" s="672"/>
      <c r="KFM205" s="672"/>
      <c r="KFN205" s="672"/>
      <c r="KFO205" s="672"/>
      <c r="KFP205" s="672"/>
      <c r="KFQ205" s="672"/>
      <c r="KFR205" s="672"/>
      <c r="KFS205" s="672"/>
      <c r="KFT205" s="672"/>
      <c r="KFU205" s="672"/>
      <c r="KFV205" s="672"/>
      <c r="KFW205" s="672"/>
      <c r="KFX205" s="672"/>
      <c r="KFY205" s="672"/>
      <c r="KFZ205" s="672"/>
      <c r="KGA205" s="672"/>
      <c r="KGB205" s="672"/>
      <c r="KGC205" s="672"/>
      <c r="KGD205" s="672"/>
      <c r="KGE205" s="672"/>
      <c r="KGF205" s="672"/>
      <c r="KGG205" s="672"/>
      <c r="KGH205" s="672"/>
      <c r="KGI205" s="672"/>
      <c r="KGJ205" s="672"/>
      <c r="KGK205" s="672"/>
      <c r="KGL205" s="672"/>
      <c r="KGM205" s="672"/>
      <c r="KGN205" s="672"/>
      <c r="KGO205" s="672"/>
      <c r="KGP205" s="672"/>
      <c r="KGQ205" s="672"/>
      <c r="KGR205" s="672"/>
      <c r="KGS205" s="672"/>
      <c r="KGT205" s="672"/>
      <c r="KGU205" s="672"/>
      <c r="KGV205" s="672"/>
      <c r="KGW205" s="672"/>
      <c r="KGX205" s="672"/>
      <c r="KGY205" s="672"/>
      <c r="KGZ205" s="672"/>
      <c r="KHA205" s="672"/>
      <c r="KHB205" s="672"/>
      <c r="KHC205" s="672"/>
      <c r="KHD205" s="672"/>
      <c r="KHE205" s="672"/>
      <c r="KHF205" s="672"/>
      <c r="KHG205" s="672"/>
      <c r="KHH205" s="672"/>
      <c r="KHI205" s="672"/>
      <c r="KHJ205" s="672"/>
      <c r="KHK205" s="672"/>
      <c r="KHL205" s="672"/>
      <c r="KHM205" s="672"/>
      <c r="KHN205" s="672"/>
      <c r="KHO205" s="672"/>
      <c r="KHP205" s="672"/>
      <c r="KHQ205" s="672"/>
      <c r="KHR205" s="672"/>
      <c r="KHS205" s="672"/>
      <c r="KHT205" s="672"/>
      <c r="KHU205" s="672"/>
      <c r="KHV205" s="672"/>
      <c r="KHW205" s="672"/>
      <c r="KHX205" s="672"/>
      <c r="KHY205" s="672"/>
      <c r="KHZ205" s="672"/>
      <c r="KIA205" s="672"/>
      <c r="KIB205" s="672"/>
      <c r="KIC205" s="672"/>
      <c r="KID205" s="672"/>
      <c r="KIE205" s="672"/>
      <c r="KIF205" s="672"/>
      <c r="KIG205" s="672"/>
      <c r="KIH205" s="672"/>
      <c r="KII205" s="672"/>
      <c r="KIJ205" s="672"/>
      <c r="KIK205" s="672"/>
      <c r="KIL205" s="672"/>
      <c r="KIM205" s="672"/>
      <c r="KIN205" s="672"/>
      <c r="KIO205" s="672"/>
      <c r="KIP205" s="672"/>
      <c r="KIQ205" s="672"/>
      <c r="KIR205" s="672"/>
      <c r="KIS205" s="672"/>
      <c r="KIT205" s="672"/>
      <c r="KIU205" s="672"/>
      <c r="KIV205" s="672"/>
      <c r="KIW205" s="672"/>
      <c r="KIX205" s="672"/>
      <c r="KIY205" s="672"/>
      <c r="KIZ205" s="672"/>
      <c r="KJA205" s="672"/>
      <c r="KJB205" s="672"/>
      <c r="KJC205" s="672"/>
      <c r="KJD205" s="672"/>
      <c r="KJE205" s="672"/>
      <c r="KJF205" s="672"/>
      <c r="KJG205" s="672"/>
      <c r="KJH205" s="672"/>
      <c r="KJI205" s="672"/>
      <c r="KJJ205" s="672"/>
      <c r="KJK205" s="672"/>
      <c r="KJL205" s="672"/>
      <c r="KJM205" s="672"/>
      <c r="KJN205" s="672"/>
      <c r="KJO205" s="672"/>
      <c r="KJP205" s="672"/>
      <c r="KJQ205" s="672"/>
      <c r="KJR205" s="672"/>
      <c r="KJS205" s="672"/>
      <c r="KJT205" s="672"/>
      <c r="KJU205" s="672"/>
      <c r="KJV205" s="672"/>
      <c r="KJW205" s="672"/>
      <c r="KJX205" s="672"/>
      <c r="KJY205" s="672"/>
      <c r="KJZ205" s="672"/>
      <c r="KKA205" s="672"/>
      <c r="KKB205" s="672"/>
      <c r="KKC205" s="672"/>
      <c r="KKD205" s="672"/>
      <c r="KKE205" s="672"/>
      <c r="KKF205" s="672"/>
      <c r="KKG205" s="672"/>
      <c r="KKH205" s="672"/>
      <c r="KKI205" s="672"/>
      <c r="KKJ205" s="672"/>
      <c r="KKK205" s="672"/>
      <c r="KKL205" s="672"/>
      <c r="KKM205" s="672"/>
      <c r="KKN205" s="672"/>
      <c r="KKO205" s="672"/>
      <c r="KKP205" s="672"/>
      <c r="KKQ205" s="672"/>
      <c r="KKR205" s="672"/>
      <c r="KKS205" s="672"/>
      <c r="KKT205" s="672"/>
      <c r="KKU205" s="672"/>
      <c r="KKV205" s="672"/>
      <c r="KKW205" s="672"/>
      <c r="KKX205" s="672"/>
      <c r="KKY205" s="672"/>
      <c r="KKZ205" s="672"/>
      <c r="KLA205" s="672"/>
      <c r="KLB205" s="672"/>
      <c r="KLC205" s="672"/>
      <c r="KLD205" s="672"/>
      <c r="KLE205" s="672"/>
      <c r="KLF205" s="672"/>
      <c r="KLG205" s="672"/>
      <c r="KLH205" s="672"/>
      <c r="KLI205" s="672"/>
      <c r="KLJ205" s="672"/>
      <c r="KLK205" s="672"/>
      <c r="KLL205" s="672"/>
      <c r="KLM205" s="672"/>
      <c r="KLN205" s="672"/>
      <c r="KLO205" s="672"/>
      <c r="KLP205" s="672"/>
      <c r="KLQ205" s="672"/>
      <c r="KLR205" s="672"/>
      <c r="KLS205" s="672"/>
      <c r="KLT205" s="672"/>
      <c r="KLU205" s="672"/>
      <c r="KLV205" s="672"/>
      <c r="KLW205" s="672"/>
      <c r="KLX205" s="672"/>
      <c r="KLY205" s="672"/>
      <c r="KLZ205" s="672"/>
      <c r="KMA205" s="672"/>
      <c r="KMB205" s="672"/>
      <c r="KMC205" s="672"/>
      <c r="KMD205" s="672"/>
      <c r="KME205" s="672"/>
      <c r="KMF205" s="672"/>
      <c r="KMG205" s="672"/>
      <c r="KMH205" s="672"/>
      <c r="KMI205" s="672"/>
      <c r="KMJ205" s="672"/>
      <c r="KMK205" s="672"/>
      <c r="KML205" s="672"/>
      <c r="KMM205" s="672"/>
      <c r="KMN205" s="672"/>
      <c r="KMO205" s="672"/>
      <c r="KMP205" s="672"/>
      <c r="KMQ205" s="672"/>
      <c r="KMR205" s="672"/>
      <c r="KMS205" s="672"/>
      <c r="KMT205" s="672"/>
      <c r="KMU205" s="672"/>
      <c r="KMV205" s="672"/>
      <c r="KMW205" s="672"/>
      <c r="KMX205" s="672"/>
      <c r="KMY205" s="672"/>
      <c r="KMZ205" s="672"/>
      <c r="KNA205" s="672"/>
      <c r="KNB205" s="672"/>
      <c r="KNC205" s="672"/>
      <c r="KND205" s="672"/>
      <c r="KNE205" s="672"/>
      <c r="KNF205" s="672"/>
      <c r="KNG205" s="672"/>
      <c r="KNH205" s="672"/>
      <c r="KNI205" s="672"/>
      <c r="KNJ205" s="672"/>
      <c r="KNK205" s="672"/>
      <c r="KNL205" s="672"/>
      <c r="KNM205" s="672"/>
      <c r="KNN205" s="672"/>
      <c r="KNO205" s="672"/>
      <c r="KNP205" s="672"/>
      <c r="KNQ205" s="672"/>
      <c r="KNR205" s="672"/>
      <c r="KNS205" s="672"/>
      <c r="KNT205" s="672"/>
      <c r="KNU205" s="672"/>
      <c r="KNV205" s="672"/>
      <c r="KNW205" s="672"/>
      <c r="KNX205" s="672"/>
      <c r="KNY205" s="672"/>
      <c r="KNZ205" s="672"/>
      <c r="KOA205" s="672"/>
      <c r="KOB205" s="672"/>
      <c r="KOC205" s="672"/>
      <c r="KOD205" s="672"/>
      <c r="KOE205" s="672"/>
      <c r="KOF205" s="672"/>
      <c r="KOG205" s="672"/>
      <c r="KOH205" s="672"/>
      <c r="KOI205" s="672"/>
      <c r="KOJ205" s="672"/>
      <c r="KOK205" s="672"/>
      <c r="KOL205" s="672"/>
      <c r="KOM205" s="672"/>
      <c r="KON205" s="672"/>
      <c r="KOO205" s="672"/>
      <c r="KOP205" s="672"/>
      <c r="KOQ205" s="672"/>
      <c r="KOR205" s="672"/>
      <c r="KOS205" s="672"/>
      <c r="KOT205" s="672"/>
      <c r="KOU205" s="672"/>
      <c r="KOV205" s="672"/>
      <c r="KOW205" s="672"/>
      <c r="KOX205" s="672"/>
      <c r="KOY205" s="672"/>
      <c r="KOZ205" s="672"/>
      <c r="KPA205" s="672"/>
      <c r="KPB205" s="672"/>
      <c r="KPC205" s="672"/>
      <c r="KPD205" s="672"/>
      <c r="KPE205" s="672"/>
      <c r="KPF205" s="672"/>
      <c r="KPG205" s="672"/>
      <c r="KPH205" s="672"/>
      <c r="KPI205" s="672"/>
      <c r="KPJ205" s="672"/>
      <c r="KPK205" s="672"/>
      <c r="KPL205" s="672"/>
      <c r="KPM205" s="672"/>
      <c r="KPN205" s="672"/>
      <c r="KPO205" s="672"/>
      <c r="KPP205" s="672"/>
      <c r="KPQ205" s="672"/>
      <c r="KPR205" s="672"/>
      <c r="KPS205" s="672"/>
      <c r="KPT205" s="672"/>
      <c r="KPU205" s="672"/>
      <c r="KPV205" s="672"/>
      <c r="KPW205" s="672"/>
      <c r="KPX205" s="672"/>
      <c r="KPY205" s="672"/>
      <c r="KPZ205" s="672"/>
      <c r="KQA205" s="672"/>
      <c r="KQB205" s="672"/>
      <c r="KQC205" s="672"/>
      <c r="KQD205" s="672"/>
      <c r="KQE205" s="672"/>
      <c r="KQF205" s="672"/>
      <c r="KQG205" s="672"/>
      <c r="KQH205" s="672"/>
      <c r="KQI205" s="672"/>
      <c r="KQJ205" s="672"/>
      <c r="KQK205" s="672"/>
      <c r="KQL205" s="672"/>
      <c r="KQM205" s="672"/>
      <c r="KQN205" s="672"/>
      <c r="KQO205" s="672"/>
      <c r="KQP205" s="672"/>
      <c r="KQQ205" s="672"/>
      <c r="KQR205" s="672"/>
      <c r="KQS205" s="672"/>
      <c r="KQT205" s="672"/>
      <c r="KQU205" s="672"/>
      <c r="KQV205" s="672"/>
      <c r="KQW205" s="672"/>
      <c r="KQX205" s="672"/>
      <c r="KQY205" s="672"/>
      <c r="KQZ205" s="672"/>
      <c r="KRA205" s="672"/>
      <c r="KRB205" s="672"/>
      <c r="KRC205" s="672"/>
      <c r="KRD205" s="672"/>
      <c r="KRE205" s="672"/>
      <c r="KRF205" s="672"/>
      <c r="KRG205" s="672"/>
      <c r="KRH205" s="672"/>
      <c r="KRI205" s="672"/>
      <c r="KRJ205" s="672"/>
      <c r="KRK205" s="672"/>
      <c r="KRL205" s="672"/>
      <c r="KRM205" s="672"/>
      <c r="KRN205" s="672"/>
      <c r="KRO205" s="672"/>
      <c r="KRP205" s="672"/>
      <c r="KRQ205" s="672"/>
      <c r="KRR205" s="672"/>
      <c r="KRS205" s="672"/>
      <c r="KRT205" s="672"/>
      <c r="KRU205" s="672"/>
      <c r="KRV205" s="672"/>
      <c r="KRW205" s="672"/>
      <c r="KRX205" s="672"/>
      <c r="KRY205" s="672"/>
      <c r="KRZ205" s="672"/>
      <c r="KSA205" s="672"/>
      <c r="KSB205" s="672"/>
      <c r="KSC205" s="672"/>
      <c r="KSD205" s="672"/>
      <c r="KSE205" s="672"/>
      <c r="KSF205" s="672"/>
      <c r="KSG205" s="672"/>
      <c r="KSH205" s="672"/>
      <c r="KSI205" s="672"/>
      <c r="KSJ205" s="672"/>
      <c r="KSK205" s="672"/>
      <c r="KSL205" s="672"/>
      <c r="KSM205" s="672"/>
      <c r="KSN205" s="672"/>
      <c r="KSO205" s="672"/>
      <c r="KSP205" s="672"/>
      <c r="KSQ205" s="672"/>
      <c r="KSR205" s="672"/>
      <c r="KSS205" s="672"/>
      <c r="KST205" s="672"/>
      <c r="KSU205" s="672"/>
      <c r="KSV205" s="672"/>
      <c r="KSW205" s="672"/>
      <c r="KSX205" s="672"/>
      <c r="KSY205" s="672"/>
      <c r="KSZ205" s="672"/>
      <c r="KTA205" s="672"/>
      <c r="KTB205" s="672"/>
      <c r="KTC205" s="672"/>
      <c r="KTD205" s="672"/>
      <c r="KTE205" s="672"/>
      <c r="KTF205" s="672"/>
      <c r="KTG205" s="672"/>
      <c r="KTH205" s="672"/>
      <c r="KTI205" s="672"/>
      <c r="KTJ205" s="672"/>
      <c r="KTK205" s="672"/>
      <c r="KTL205" s="672"/>
      <c r="KTM205" s="672"/>
      <c r="KTN205" s="672"/>
      <c r="KTO205" s="672"/>
      <c r="KTP205" s="672"/>
      <c r="KTQ205" s="672"/>
      <c r="KTR205" s="672"/>
      <c r="KTS205" s="672"/>
      <c r="KTT205" s="672"/>
      <c r="KTU205" s="672"/>
      <c r="KTV205" s="672"/>
      <c r="KTW205" s="672"/>
      <c r="KTX205" s="672"/>
      <c r="KTY205" s="672"/>
      <c r="KTZ205" s="672"/>
      <c r="KUA205" s="672"/>
      <c r="KUB205" s="672"/>
      <c r="KUC205" s="672"/>
      <c r="KUD205" s="672"/>
      <c r="KUE205" s="672"/>
      <c r="KUF205" s="672"/>
      <c r="KUG205" s="672"/>
      <c r="KUH205" s="672"/>
      <c r="KUI205" s="672"/>
      <c r="KUJ205" s="672"/>
      <c r="KUK205" s="672"/>
      <c r="KUL205" s="672"/>
      <c r="KUM205" s="672"/>
      <c r="KUN205" s="672"/>
      <c r="KUO205" s="672"/>
      <c r="KUP205" s="672"/>
      <c r="KUQ205" s="672"/>
      <c r="KUR205" s="672"/>
      <c r="KUS205" s="672"/>
      <c r="KUT205" s="672"/>
      <c r="KUU205" s="672"/>
      <c r="KUV205" s="672"/>
      <c r="KUW205" s="672"/>
      <c r="KUX205" s="672"/>
      <c r="KUY205" s="672"/>
      <c r="KUZ205" s="672"/>
      <c r="KVA205" s="672"/>
      <c r="KVB205" s="672"/>
      <c r="KVC205" s="672"/>
      <c r="KVD205" s="672"/>
      <c r="KVE205" s="672"/>
      <c r="KVF205" s="672"/>
      <c r="KVG205" s="672"/>
      <c r="KVH205" s="672"/>
      <c r="KVI205" s="672"/>
      <c r="KVJ205" s="672"/>
      <c r="KVK205" s="672"/>
      <c r="KVL205" s="672"/>
      <c r="KVM205" s="672"/>
      <c r="KVN205" s="672"/>
      <c r="KVO205" s="672"/>
      <c r="KVP205" s="672"/>
      <c r="KVQ205" s="672"/>
      <c r="KVR205" s="672"/>
      <c r="KVS205" s="672"/>
      <c r="KVT205" s="672"/>
      <c r="KVU205" s="672"/>
      <c r="KVV205" s="672"/>
      <c r="KVW205" s="672"/>
      <c r="KVX205" s="672"/>
      <c r="KVY205" s="672"/>
      <c r="KVZ205" s="672"/>
      <c r="KWA205" s="672"/>
      <c r="KWB205" s="672"/>
      <c r="KWC205" s="672"/>
      <c r="KWD205" s="672"/>
      <c r="KWE205" s="672"/>
      <c r="KWF205" s="672"/>
      <c r="KWG205" s="672"/>
      <c r="KWH205" s="672"/>
      <c r="KWI205" s="672"/>
      <c r="KWJ205" s="672"/>
      <c r="KWK205" s="672"/>
      <c r="KWL205" s="672"/>
      <c r="KWM205" s="672"/>
      <c r="KWN205" s="672"/>
      <c r="KWO205" s="672"/>
      <c r="KWP205" s="672"/>
      <c r="KWQ205" s="672"/>
      <c r="KWR205" s="672"/>
      <c r="KWS205" s="672"/>
      <c r="KWT205" s="672"/>
      <c r="KWU205" s="672"/>
      <c r="KWV205" s="672"/>
      <c r="KWW205" s="672"/>
      <c r="KWX205" s="672"/>
      <c r="KWY205" s="672"/>
      <c r="KWZ205" s="672"/>
      <c r="KXA205" s="672"/>
      <c r="KXB205" s="672"/>
      <c r="KXC205" s="672"/>
      <c r="KXD205" s="672"/>
      <c r="KXE205" s="672"/>
      <c r="KXF205" s="672"/>
      <c r="KXG205" s="672"/>
      <c r="KXH205" s="672"/>
      <c r="KXI205" s="672"/>
      <c r="KXJ205" s="672"/>
      <c r="KXK205" s="672"/>
      <c r="KXL205" s="672"/>
      <c r="KXM205" s="672"/>
      <c r="KXN205" s="672"/>
      <c r="KXO205" s="672"/>
      <c r="KXP205" s="672"/>
      <c r="KXQ205" s="672"/>
      <c r="KXR205" s="672"/>
      <c r="KXS205" s="672"/>
      <c r="KXT205" s="672"/>
      <c r="KXU205" s="672"/>
      <c r="KXV205" s="672"/>
      <c r="KXW205" s="672"/>
      <c r="KXX205" s="672"/>
      <c r="KXY205" s="672"/>
      <c r="KXZ205" s="672"/>
      <c r="KYA205" s="672"/>
      <c r="KYB205" s="672"/>
      <c r="KYC205" s="672"/>
      <c r="KYD205" s="672"/>
      <c r="KYE205" s="672"/>
      <c r="KYF205" s="672"/>
      <c r="KYG205" s="672"/>
      <c r="KYH205" s="672"/>
      <c r="KYI205" s="672"/>
      <c r="KYJ205" s="672"/>
      <c r="KYK205" s="672"/>
      <c r="KYL205" s="672"/>
      <c r="KYM205" s="672"/>
      <c r="KYN205" s="672"/>
      <c r="KYO205" s="672"/>
      <c r="KYP205" s="672"/>
      <c r="KYQ205" s="672"/>
      <c r="KYR205" s="672"/>
      <c r="KYS205" s="672"/>
      <c r="KYT205" s="672"/>
      <c r="KYU205" s="672"/>
      <c r="KYV205" s="672"/>
      <c r="KYW205" s="672"/>
      <c r="KYX205" s="672"/>
      <c r="KYY205" s="672"/>
      <c r="KYZ205" s="672"/>
      <c r="KZA205" s="672"/>
      <c r="KZB205" s="672"/>
      <c r="KZC205" s="672"/>
      <c r="KZD205" s="672"/>
      <c r="KZE205" s="672"/>
      <c r="KZF205" s="672"/>
      <c r="KZG205" s="672"/>
      <c r="KZH205" s="672"/>
      <c r="KZI205" s="672"/>
      <c r="KZJ205" s="672"/>
      <c r="KZK205" s="672"/>
      <c r="KZL205" s="672"/>
      <c r="KZM205" s="672"/>
      <c r="KZN205" s="672"/>
      <c r="KZO205" s="672"/>
      <c r="KZP205" s="672"/>
      <c r="KZQ205" s="672"/>
      <c r="KZR205" s="672"/>
      <c r="KZS205" s="672"/>
      <c r="KZT205" s="672"/>
      <c r="KZU205" s="672"/>
      <c r="KZV205" s="672"/>
      <c r="KZW205" s="672"/>
      <c r="KZX205" s="672"/>
      <c r="KZY205" s="672"/>
      <c r="KZZ205" s="672"/>
      <c r="LAA205" s="672"/>
      <c r="LAB205" s="672"/>
      <c r="LAC205" s="672"/>
      <c r="LAD205" s="672"/>
      <c r="LAE205" s="672"/>
      <c r="LAF205" s="672"/>
      <c r="LAG205" s="672"/>
      <c r="LAH205" s="672"/>
      <c r="LAI205" s="672"/>
      <c r="LAJ205" s="672"/>
      <c r="LAK205" s="672"/>
      <c r="LAL205" s="672"/>
      <c r="LAM205" s="672"/>
      <c r="LAN205" s="672"/>
      <c r="LAO205" s="672"/>
      <c r="LAP205" s="672"/>
      <c r="LAQ205" s="672"/>
      <c r="LAR205" s="672"/>
      <c r="LAS205" s="672"/>
      <c r="LAT205" s="672"/>
      <c r="LAU205" s="672"/>
      <c r="LAV205" s="672"/>
      <c r="LAW205" s="672"/>
      <c r="LAX205" s="672"/>
      <c r="LAY205" s="672"/>
      <c r="LAZ205" s="672"/>
      <c r="LBA205" s="672"/>
      <c r="LBB205" s="672"/>
      <c r="LBC205" s="672"/>
      <c r="LBD205" s="672"/>
      <c r="LBE205" s="672"/>
      <c r="LBF205" s="672"/>
      <c r="LBG205" s="672"/>
      <c r="LBH205" s="672"/>
      <c r="LBI205" s="672"/>
      <c r="LBJ205" s="672"/>
      <c r="LBK205" s="672"/>
      <c r="LBL205" s="672"/>
      <c r="LBM205" s="672"/>
      <c r="LBN205" s="672"/>
      <c r="LBO205" s="672"/>
      <c r="LBP205" s="672"/>
      <c r="LBQ205" s="672"/>
      <c r="LBR205" s="672"/>
      <c r="LBS205" s="672"/>
      <c r="LBT205" s="672"/>
      <c r="LBU205" s="672"/>
      <c r="LBV205" s="672"/>
      <c r="LBW205" s="672"/>
      <c r="LBX205" s="672"/>
      <c r="LBY205" s="672"/>
      <c r="LBZ205" s="672"/>
      <c r="LCA205" s="672"/>
      <c r="LCB205" s="672"/>
      <c r="LCC205" s="672"/>
      <c r="LCD205" s="672"/>
      <c r="LCE205" s="672"/>
      <c r="LCF205" s="672"/>
      <c r="LCG205" s="672"/>
      <c r="LCH205" s="672"/>
      <c r="LCI205" s="672"/>
      <c r="LCJ205" s="672"/>
      <c r="LCK205" s="672"/>
      <c r="LCL205" s="672"/>
      <c r="LCM205" s="672"/>
      <c r="LCN205" s="672"/>
      <c r="LCO205" s="672"/>
      <c r="LCP205" s="672"/>
      <c r="LCQ205" s="672"/>
      <c r="LCR205" s="672"/>
      <c r="LCS205" s="672"/>
      <c r="LCT205" s="672"/>
      <c r="LCU205" s="672"/>
      <c r="LCV205" s="672"/>
      <c r="LCW205" s="672"/>
      <c r="LCX205" s="672"/>
      <c r="LCY205" s="672"/>
      <c r="LCZ205" s="672"/>
      <c r="LDA205" s="672"/>
      <c r="LDB205" s="672"/>
      <c r="LDC205" s="672"/>
      <c r="LDD205" s="672"/>
      <c r="LDE205" s="672"/>
      <c r="LDF205" s="672"/>
      <c r="LDG205" s="672"/>
      <c r="LDH205" s="672"/>
      <c r="LDI205" s="672"/>
      <c r="LDJ205" s="672"/>
      <c r="LDK205" s="672"/>
      <c r="LDL205" s="672"/>
      <c r="LDM205" s="672"/>
      <c r="LDN205" s="672"/>
      <c r="LDO205" s="672"/>
      <c r="LDP205" s="672"/>
      <c r="LDQ205" s="672"/>
      <c r="LDR205" s="672"/>
      <c r="LDS205" s="672"/>
      <c r="LDT205" s="672"/>
      <c r="LDU205" s="672"/>
      <c r="LDV205" s="672"/>
      <c r="LDW205" s="672"/>
      <c r="LDX205" s="672"/>
      <c r="LDY205" s="672"/>
      <c r="LDZ205" s="672"/>
      <c r="LEA205" s="672"/>
      <c r="LEB205" s="672"/>
      <c r="LEC205" s="672"/>
      <c r="LED205" s="672"/>
      <c r="LEE205" s="672"/>
      <c r="LEF205" s="672"/>
      <c r="LEG205" s="672"/>
      <c r="LEH205" s="672"/>
      <c r="LEI205" s="672"/>
      <c r="LEJ205" s="672"/>
      <c r="LEK205" s="672"/>
      <c r="LEL205" s="672"/>
      <c r="LEM205" s="672"/>
      <c r="LEN205" s="672"/>
      <c r="LEO205" s="672"/>
      <c r="LEP205" s="672"/>
      <c r="LEQ205" s="672"/>
      <c r="LER205" s="672"/>
      <c r="LES205" s="672"/>
      <c r="LET205" s="672"/>
      <c r="LEU205" s="672"/>
      <c r="LEV205" s="672"/>
      <c r="LEW205" s="672"/>
      <c r="LEX205" s="672"/>
      <c r="LEY205" s="672"/>
      <c r="LEZ205" s="672"/>
      <c r="LFA205" s="672"/>
      <c r="LFB205" s="672"/>
      <c r="LFC205" s="672"/>
      <c r="LFD205" s="672"/>
      <c r="LFE205" s="672"/>
      <c r="LFF205" s="672"/>
      <c r="LFG205" s="672"/>
      <c r="LFH205" s="672"/>
      <c r="LFI205" s="672"/>
      <c r="LFJ205" s="672"/>
      <c r="LFK205" s="672"/>
      <c r="LFL205" s="672"/>
      <c r="LFM205" s="672"/>
      <c r="LFN205" s="672"/>
      <c r="LFO205" s="672"/>
      <c r="LFP205" s="672"/>
      <c r="LFQ205" s="672"/>
      <c r="LFR205" s="672"/>
      <c r="LFS205" s="672"/>
      <c r="LFT205" s="672"/>
      <c r="LFU205" s="672"/>
      <c r="LFV205" s="672"/>
      <c r="LFW205" s="672"/>
      <c r="LFX205" s="672"/>
      <c r="LFY205" s="672"/>
      <c r="LFZ205" s="672"/>
      <c r="LGA205" s="672"/>
      <c r="LGB205" s="672"/>
      <c r="LGC205" s="672"/>
      <c r="LGD205" s="672"/>
      <c r="LGE205" s="672"/>
      <c r="LGF205" s="672"/>
      <c r="LGG205" s="672"/>
      <c r="LGH205" s="672"/>
      <c r="LGI205" s="672"/>
      <c r="LGJ205" s="672"/>
      <c r="LGK205" s="672"/>
      <c r="LGL205" s="672"/>
      <c r="LGM205" s="672"/>
      <c r="LGN205" s="672"/>
      <c r="LGO205" s="672"/>
      <c r="LGP205" s="672"/>
      <c r="LGQ205" s="672"/>
      <c r="LGR205" s="672"/>
      <c r="LGS205" s="672"/>
      <c r="LGT205" s="672"/>
      <c r="LGU205" s="672"/>
      <c r="LGV205" s="672"/>
      <c r="LGW205" s="672"/>
      <c r="LGX205" s="672"/>
      <c r="LGY205" s="672"/>
      <c r="LGZ205" s="672"/>
      <c r="LHA205" s="672"/>
      <c r="LHB205" s="672"/>
      <c r="LHC205" s="672"/>
      <c r="LHD205" s="672"/>
      <c r="LHE205" s="672"/>
      <c r="LHF205" s="672"/>
      <c r="LHG205" s="672"/>
      <c r="LHH205" s="672"/>
      <c r="LHI205" s="672"/>
      <c r="LHJ205" s="672"/>
      <c r="LHK205" s="672"/>
      <c r="LHL205" s="672"/>
      <c r="LHM205" s="672"/>
      <c r="LHN205" s="672"/>
      <c r="LHO205" s="672"/>
      <c r="LHP205" s="672"/>
      <c r="LHQ205" s="672"/>
      <c r="LHR205" s="672"/>
      <c r="LHS205" s="672"/>
      <c r="LHT205" s="672"/>
      <c r="LHU205" s="672"/>
      <c r="LHV205" s="672"/>
      <c r="LHW205" s="672"/>
      <c r="LHX205" s="672"/>
      <c r="LHY205" s="672"/>
      <c r="LHZ205" s="672"/>
      <c r="LIA205" s="672"/>
      <c r="LIB205" s="672"/>
      <c r="LIC205" s="672"/>
      <c r="LID205" s="672"/>
      <c r="LIE205" s="672"/>
      <c r="LIF205" s="672"/>
      <c r="LIG205" s="672"/>
      <c r="LIH205" s="672"/>
      <c r="LII205" s="672"/>
      <c r="LIJ205" s="672"/>
      <c r="LIK205" s="672"/>
      <c r="LIL205" s="672"/>
      <c r="LIM205" s="672"/>
      <c r="LIN205" s="672"/>
      <c r="LIO205" s="672"/>
      <c r="LIP205" s="672"/>
      <c r="LIQ205" s="672"/>
      <c r="LIR205" s="672"/>
      <c r="LIS205" s="672"/>
      <c r="LIT205" s="672"/>
      <c r="LIU205" s="672"/>
      <c r="LIV205" s="672"/>
      <c r="LIW205" s="672"/>
      <c r="LIX205" s="672"/>
      <c r="LIY205" s="672"/>
      <c r="LIZ205" s="672"/>
      <c r="LJA205" s="672"/>
      <c r="LJB205" s="672"/>
      <c r="LJC205" s="672"/>
      <c r="LJD205" s="672"/>
      <c r="LJE205" s="672"/>
      <c r="LJF205" s="672"/>
      <c r="LJG205" s="672"/>
      <c r="LJH205" s="672"/>
      <c r="LJI205" s="672"/>
      <c r="LJJ205" s="672"/>
      <c r="LJK205" s="672"/>
      <c r="LJL205" s="672"/>
      <c r="LJM205" s="672"/>
      <c r="LJN205" s="672"/>
      <c r="LJO205" s="672"/>
      <c r="LJP205" s="672"/>
      <c r="LJQ205" s="672"/>
      <c r="LJR205" s="672"/>
      <c r="LJS205" s="672"/>
      <c r="LJT205" s="672"/>
      <c r="LJU205" s="672"/>
      <c r="LJV205" s="672"/>
      <c r="LJW205" s="672"/>
      <c r="LJX205" s="672"/>
      <c r="LJY205" s="672"/>
      <c r="LJZ205" s="672"/>
      <c r="LKA205" s="672"/>
      <c r="LKB205" s="672"/>
      <c r="LKC205" s="672"/>
      <c r="LKD205" s="672"/>
      <c r="LKE205" s="672"/>
      <c r="LKF205" s="672"/>
      <c r="LKG205" s="672"/>
      <c r="LKH205" s="672"/>
      <c r="LKI205" s="672"/>
      <c r="LKJ205" s="672"/>
      <c r="LKK205" s="672"/>
      <c r="LKL205" s="672"/>
      <c r="LKM205" s="672"/>
      <c r="LKN205" s="672"/>
      <c r="LKO205" s="672"/>
      <c r="LKP205" s="672"/>
      <c r="LKQ205" s="672"/>
      <c r="LKR205" s="672"/>
      <c r="LKS205" s="672"/>
      <c r="LKT205" s="672"/>
      <c r="LKU205" s="672"/>
      <c r="LKV205" s="672"/>
      <c r="LKW205" s="672"/>
      <c r="LKX205" s="672"/>
      <c r="LKY205" s="672"/>
      <c r="LKZ205" s="672"/>
      <c r="LLA205" s="672"/>
      <c r="LLB205" s="672"/>
      <c r="LLC205" s="672"/>
      <c r="LLD205" s="672"/>
      <c r="LLE205" s="672"/>
      <c r="LLF205" s="672"/>
      <c r="LLG205" s="672"/>
      <c r="LLH205" s="672"/>
      <c r="LLI205" s="672"/>
      <c r="LLJ205" s="672"/>
      <c r="LLK205" s="672"/>
      <c r="LLL205" s="672"/>
      <c r="LLM205" s="672"/>
      <c r="LLN205" s="672"/>
      <c r="LLO205" s="672"/>
      <c r="LLP205" s="672"/>
      <c r="LLQ205" s="672"/>
      <c r="LLR205" s="672"/>
      <c r="LLS205" s="672"/>
      <c r="LLT205" s="672"/>
      <c r="LLU205" s="672"/>
      <c r="LLV205" s="672"/>
      <c r="LLW205" s="672"/>
      <c r="LLX205" s="672"/>
      <c r="LLY205" s="672"/>
      <c r="LLZ205" s="672"/>
      <c r="LMA205" s="672"/>
      <c r="LMB205" s="672"/>
      <c r="LMC205" s="672"/>
      <c r="LMD205" s="672"/>
      <c r="LME205" s="672"/>
      <c r="LMF205" s="672"/>
      <c r="LMG205" s="672"/>
      <c r="LMH205" s="672"/>
      <c r="LMI205" s="672"/>
      <c r="LMJ205" s="672"/>
      <c r="LMK205" s="672"/>
      <c r="LML205" s="672"/>
      <c r="LMM205" s="672"/>
      <c r="LMN205" s="672"/>
      <c r="LMO205" s="672"/>
      <c r="LMP205" s="672"/>
      <c r="LMQ205" s="672"/>
      <c r="LMR205" s="672"/>
      <c r="LMS205" s="672"/>
      <c r="LMT205" s="672"/>
      <c r="LMU205" s="672"/>
      <c r="LMV205" s="672"/>
      <c r="LMW205" s="672"/>
      <c r="LMX205" s="672"/>
      <c r="LMY205" s="672"/>
      <c r="LMZ205" s="672"/>
      <c r="LNA205" s="672"/>
      <c r="LNB205" s="672"/>
      <c r="LNC205" s="672"/>
      <c r="LND205" s="672"/>
      <c r="LNE205" s="672"/>
      <c r="LNF205" s="672"/>
      <c r="LNG205" s="672"/>
      <c r="LNH205" s="672"/>
      <c r="LNI205" s="672"/>
      <c r="LNJ205" s="672"/>
      <c r="LNK205" s="672"/>
      <c r="LNL205" s="672"/>
      <c r="LNM205" s="672"/>
      <c r="LNN205" s="672"/>
      <c r="LNO205" s="672"/>
      <c r="LNP205" s="672"/>
      <c r="LNQ205" s="672"/>
      <c r="LNR205" s="672"/>
      <c r="LNS205" s="672"/>
      <c r="LNT205" s="672"/>
      <c r="LNU205" s="672"/>
      <c r="LNV205" s="672"/>
      <c r="LNW205" s="672"/>
      <c r="LNX205" s="672"/>
      <c r="LNY205" s="672"/>
      <c r="LNZ205" s="672"/>
      <c r="LOA205" s="672"/>
      <c r="LOB205" s="672"/>
      <c r="LOC205" s="672"/>
      <c r="LOD205" s="672"/>
      <c r="LOE205" s="672"/>
      <c r="LOF205" s="672"/>
      <c r="LOG205" s="672"/>
      <c r="LOH205" s="672"/>
      <c r="LOI205" s="672"/>
      <c r="LOJ205" s="672"/>
      <c r="LOK205" s="672"/>
      <c r="LOL205" s="672"/>
      <c r="LOM205" s="672"/>
      <c r="LON205" s="672"/>
      <c r="LOO205" s="672"/>
      <c r="LOP205" s="672"/>
      <c r="LOQ205" s="672"/>
      <c r="LOR205" s="672"/>
      <c r="LOS205" s="672"/>
      <c r="LOT205" s="672"/>
      <c r="LOU205" s="672"/>
      <c r="LOV205" s="672"/>
      <c r="LOW205" s="672"/>
      <c r="LOX205" s="672"/>
      <c r="LOY205" s="672"/>
      <c r="LOZ205" s="672"/>
      <c r="LPA205" s="672"/>
      <c r="LPB205" s="672"/>
      <c r="LPC205" s="672"/>
      <c r="LPD205" s="672"/>
      <c r="LPE205" s="672"/>
      <c r="LPF205" s="672"/>
      <c r="LPG205" s="672"/>
      <c r="LPH205" s="672"/>
      <c r="LPI205" s="672"/>
      <c r="LPJ205" s="672"/>
      <c r="LPK205" s="672"/>
      <c r="LPL205" s="672"/>
      <c r="LPM205" s="672"/>
      <c r="LPN205" s="672"/>
      <c r="LPO205" s="672"/>
      <c r="LPP205" s="672"/>
      <c r="LPQ205" s="672"/>
      <c r="LPR205" s="672"/>
      <c r="LPS205" s="672"/>
      <c r="LPT205" s="672"/>
      <c r="LPU205" s="672"/>
      <c r="LPV205" s="672"/>
      <c r="LPW205" s="672"/>
      <c r="LPX205" s="672"/>
      <c r="LPY205" s="672"/>
      <c r="LPZ205" s="672"/>
      <c r="LQA205" s="672"/>
      <c r="LQB205" s="672"/>
      <c r="LQC205" s="672"/>
      <c r="LQD205" s="672"/>
      <c r="LQE205" s="672"/>
      <c r="LQF205" s="672"/>
      <c r="LQG205" s="672"/>
      <c r="LQH205" s="672"/>
      <c r="LQI205" s="672"/>
      <c r="LQJ205" s="672"/>
      <c r="LQK205" s="672"/>
      <c r="LQL205" s="672"/>
      <c r="LQM205" s="672"/>
      <c r="LQN205" s="672"/>
      <c r="LQO205" s="672"/>
      <c r="LQP205" s="672"/>
      <c r="LQQ205" s="672"/>
      <c r="LQR205" s="672"/>
      <c r="LQS205" s="672"/>
      <c r="LQT205" s="672"/>
      <c r="LQU205" s="672"/>
      <c r="LQV205" s="672"/>
      <c r="LQW205" s="672"/>
      <c r="LQX205" s="672"/>
      <c r="LQY205" s="672"/>
      <c r="LQZ205" s="672"/>
      <c r="LRA205" s="672"/>
      <c r="LRB205" s="672"/>
      <c r="LRC205" s="672"/>
      <c r="LRD205" s="672"/>
      <c r="LRE205" s="672"/>
      <c r="LRF205" s="672"/>
      <c r="LRG205" s="672"/>
      <c r="LRH205" s="672"/>
      <c r="LRI205" s="672"/>
      <c r="LRJ205" s="672"/>
      <c r="LRK205" s="672"/>
      <c r="LRL205" s="672"/>
      <c r="LRM205" s="672"/>
      <c r="LRN205" s="672"/>
      <c r="LRO205" s="672"/>
      <c r="LRP205" s="672"/>
      <c r="LRQ205" s="672"/>
      <c r="LRR205" s="672"/>
      <c r="LRS205" s="672"/>
      <c r="LRT205" s="672"/>
      <c r="LRU205" s="672"/>
      <c r="LRV205" s="672"/>
      <c r="LRW205" s="672"/>
      <c r="LRX205" s="672"/>
      <c r="LRY205" s="672"/>
      <c r="LRZ205" s="672"/>
      <c r="LSA205" s="672"/>
      <c r="LSB205" s="672"/>
      <c r="LSC205" s="672"/>
      <c r="LSD205" s="672"/>
      <c r="LSE205" s="672"/>
      <c r="LSF205" s="672"/>
      <c r="LSG205" s="672"/>
      <c r="LSH205" s="672"/>
      <c r="LSI205" s="672"/>
      <c r="LSJ205" s="672"/>
      <c r="LSK205" s="672"/>
      <c r="LSL205" s="672"/>
      <c r="LSM205" s="672"/>
      <c r="LSN205" s="672"/>
      <c r="LSO205" s="672"/>
      <c r="LSP205" s="672"/>
      <c r="LSQ205" s="672"/>
      <c r="LSR205" s="672"/>
      <c r="LSS205" s="672"/>
      <c r="LST205" s="672"/>
      <c r="LSU205" s="672"/>
      <c r="LSV205" s="672"/>
      <c r="LSW205" s="672"/>
      <c r="LSX205" s="672"/>
      <c r="LSY205" s="672"/>
      <c r="LSZ205" s="672"/>
      <c r="LTA205" s="672"/>
      <c r="LTB205" s="672"/>
      <c r="LTC205" s="672"/>
      <c r="LTD205" s="672"/>
      <c r="LTE205" s="672"/>
      <c r="LTF205" s="672"/>
      <c r="LTG205" s="672"/>
      <c r="LTH205" s="672"/>
      <c r="LTI205" s="672"/>
      <c r="LTJ205" s="672"/>
      <c r="LTK205" s="672"/>
      <c r="LTL205" s="672"/>
      <c r="LTM205" s="672"/>
      <c r="LTN205" s="672"/>
      <c r="LTO205" s="672"/>
      <c r="LTP205" s="672"/>
      <c r="LTQ205" s="672"/>
      <c r="LTR205" s="672"/>
      <c r="LTS205" s="672"/>
      <c r="LTT205" s="672"/>
      <c r="LTU205" s="672"/>
      <c r="LTV205" s="672"/>
      <c r="LTW205" s="672"/>
      <c r="LTX205" s="672"/>
      <c r="LTY205" s="672"/>
      <c r="LTZ205" s="672"/>
      <c r="LUA205" s="672"/>
      <c r="LUB205" s="672"/>
      <c r="LUC205" s="672"/>
      <c r="LUD205" s="672"/>
      <c r="LUE205" s="672"/>
      <c r="LUF205" s="672"/>
      <c r="LUG205" s="672"/>
      <c r="LUH205" s="672"/>
      <c r="LUI205" s="672"/>
      <c r="LUJ205" s="672"/>
      <c r="LUK205" s="672"/>
      <c r="LUL205" s="672"/>
      <c r="LUM205" s="672"/>
      <c r="LUN205" s="672"/>
      <c r="LUO205" s="672"/>
      <c r="LUP205" s="672"/>
      <c r="LUQ205" s="672"/>
      <c r="LUR205" s="672"/>
      <c r="LUS205" s="672"/>
      <c r="LUT205" s="672"/>
      <c r="LUU205" s="672"/>
      <c r="LUV205" s="672"/>
      <c r="LUW205" s="672"/>
      <c r="LUX205" s="672"/>
      <c r="LUY205" s="672"/>
      <c r="LUZ205" s="672"/>
      <c r="LVA205" s="672"/>
      <c r="LVB205" s="672"/>
      <c r="LVC205" s="672"/>
      <c r="LVD205" s="672"/>
      <c r="LVE205" s="672"/>
      <c r="LVF205" s="672"/>
      <c r="LVG205" s="672"/>
      <c r="LVH205" s="672"/>
      <c r="LVI205" s="672"/>
      <c r="LVJ205" s="672"/>
      <c r="LVK205" s="672"/>
      <c r="LVL205" s="672"/>
      <c r="LVM205" s="672"/>
      <c r="LVN205" s="672"/>
      <c r="LVO205" s="672"/>
      <c r="LVP205" s="672"/>
      <c r="LVQ205" s="672"/>
      <c r="LVR205" s="672"/>
      <c r="LVS205" s="672"/>
      <c r="LVT205" s="672"/>
      <c r="LVU205" s="672"/>
      <c r="LVV205" s="672"/>
      <c r="LVW205" s="672"/>
      <c r="LVX205" s="672"/>
      <c r="LVY205" s="672"/>
      <c r="LVZ205" s="672"/>
      <c r="LWA205" s="672"/>
      <c r="LWB205" s="672"/>
      <c r="LWC205" s="672"/>
      <c r="LWD205" s="672"/>
      <c r="LWE205" s="672"/>
      <c r="LWF205" s="672"/>
      <c r="LWG205" s="672"/>
      <c r="LWH205" s="672"/>
      <c r="LWI205" s="672"/>
      <c r="LWJ205" s="672"/>
      <c r="LWK205" s="672"/>
      <c r="LWL205" s="672"/>
      <c r="LWM205" s="672"/>
      <c r="LWN205" s="672"/>
      <c r="LWO205" s="672"/>
      <c r="LWP205" s="672"/>
      <c r="LWQ205" s="672"/>
      <c r="LWR205" s="672"/>
      <c r="LWS205" s="672"/>
      <c r="LWT205" s="672"/>
      <c r="LWU205" s="672"/>
      <c r="LWV205" s="672"/>
      <c r="LWW205" s="672"/>
      <c r="LWX205" s="672"/>
      <c r="LWY205" s="672"/>
      <c r="LWZ205" s="672"/>
      <c r="LXA205" s="672"/>
      <c r="LXB205" s="672"/>
      <c r="LXC205" s="672"/>
      <c r="LXD205" s="672"/>
      <c r="LXE205" s="672"/>
      <c r="LXF205" s="672"/>
      <c r="LXG205" s="672"/>
      <c r="LXH205" s="672"/>
      <c r="LXI205" s="672"/>
      <c r="LXJ205" s="672"/>
      <c r="LXK205" s="672"/>
      <c r="LXL205" s="672"/>
      <c r="LXM205" s="672"/>
      <c r="LXN205" s="672"/>
      <c r="LXO205" s="672"/>
      <c r="LXP205" s="672"/>
      <c r="LXQ205" s="672"/>
      <c r="LXR205" s="672"/>
      <c r="LXS205" s="672"/>
      <c r="LXT205" s="672"/>
      <c r="LXU205" s="672"/>
      <c r="LXV205" s="672"/>
      <c r="LXW205" s="672"/>
      <c r="LXX205" s="672"/>
      <c r="LXY205" s="672"/>
      <c r="LXZ205" s="672"/>
      <c r="LYA205" s="672"/>
      <c r="LYB205" s="672"/>
      <c r="LYC205" s="672"/>
      <c r="LYD205" s="672"/>
      <c r="LYE205" s="672"/>
      <c r="LYF205" s="672"/>
      <c r="LYG205" s="672"/>
      <c r="LYH205" s="672"/>
      <c r="LYI205" s="672"/>
      <c r="LYJ205" s="672"/>
      <c r="LYK205" s="672"/>
      <c r="LYL205" s="672"/>
      <c r="LYM205" s="672"/>
      <c r="LYN205" s="672"/>
      <c r="LYO205" s="672"/>
      <c r="LYP205" s="672"/>
      <c r="LYQ205" s="672"/>
      <c r="LYR205" s="672"/>
      <c r="LYS205" s="672"/>
      <c r="LYT205" s="672"/>
      <c r="LYU205" s="672"/>
      <c r="LYV205" s="672"/>
      <c r="LYW205" s="672"/>
      <c r="LYX205" s="672"/>
      <c r="LYY205" s="672"/>
      <c r="LYZ205" s="672"/>
      <c r="LZA205" s="672"/>
      <c r="LZB205" s="672"/>
      <c r="LZC205" s="672"/>
      <c r="LZD205" s="672"/>
      <c r="LZE205" s="672"/>
      <c r="LZF205" s="672"/>
      <c r="LZG205" s="672"/>
      <c r="LZH205" s="672"/>
      <c r="LZI205" s="672"/>
      <c r="LZJ205" s="672"/>
      <c r="LZK205" s="672"/>
      <c r="LZL205" s="672"/>
      <c r="LZM205" s="672"/>
      <c r="LZN205" s="672"/>
      <c r="LZO205" s="672"/>
      <c r="LZP205" s="672"/>
      <c r="LZQ205" s="672"/>
      <c r="LZR205" s="672"/>
      <c r="LZS205" s="672"/>
      <c r="LZT205" s="672"/>
      <c r="LZU205" s="672"/>
      <c r="LZV205" s="672"/>
      <c r="LZW205" s="672"/>
      <c r="LZX205" s="672"/>
      <c r="LZY205" s="672"/>
      <c r="LZZ205" s="672"/>
      <c r="MAA205" s="672"/>
      <c r="MAB205" s="672"/>
      <c r="MAC205" s="672"/>
      <c r="MAD205" s="672"/>
      <c r="MAE205" s="672"/>
      <c r="MAF205" s="672"/>
      <c r="MAG205" s="672"/>
      <c r="MAH205" s="672"/>
      <c r="MAI205" s="672"/>
      <c r="MAJ205" s="672"/>
      <c r="MAK205" s="672"/>
      <c r="MAL205" s="672"/>
      <c r="MAM205" s="672"/>
      <c r="MAN205" s="672"/>
      <c r="MAO205" s="672"/>
      <c r="MAP205" s="672"/>
      <c r="MAQ205" s="672"/>
      <c r="MAR205" s="672"/>
      <c r="MAS205" s="672"/>
      <c r="MAT205" s="672"/>
      <c r="MAU205" s="672"/>
      <c r="MAV205" s="672"/>
      <c r="MAW205" s="672"/>
      <c r="MAX205" s="672"/>
      <c r="MAY205" s="672"/>
      <c r="MAZ205" s="672"/>
      <c r="MBA205" s="672"/>
      <c r="MBB205" s="672"/>
      <c r="MBC205" s="672"/>
      <c r="MBD205" s="672"/>
      <c r="MBE205" s="672"/>
      <c r="MBF205" s="672"/>
      <c r="MBG205" s="672"/>
      <c r="MBH205" s="672"/>
      <c r="MBI205" s="672"/>
      <c r="MBJ205" s="672"/>
      <c r="MBK205" s="672"/>
      <c r="MBL205" s="672"/>
      <c r="MBM205" s="672"/>
      <c r="MBN205" s="672"/>
      <c r="MBO205" s="672"/>
      <c r="MBP205" s="672"/>
      <c r="MBQ205" s="672"/>
      <c r="MBR205" s="672"/>
      <c r="MBS205" s="672"/>
      <c r="MBT205" s="672"/>
      <c r="MBU205" s="672"/>
      <c r="MBV205" s="672"/>
      <c r="MBW205" s="672"/>
      <c r="MBX205" s="672"/>
      <c r="MBY205" s="672"/>
      <c r="MBZ205" s="672"/>
      <c r="MCA205" s="672"/>
      <c r="MCB205" s="672"/>
      <c r="MCC205" s="672"/>
      <c r="MCD205" s="672"/>
      <c r="MCE205" s="672"/>
      <c r="MCF205" s="672"/>
      <c r="MCG205" s="672"/>
      <c r="MCH205" s="672"/>
      <c r="MCI205" s="672"/>
      <c r="MCJ205" s="672"/>
      <c r="MCK205" s="672"/>
      <c r="MCL205" s="672"/>
      <c r="MCM205" s="672"/>
      <c r="MCN205" s="672"/>
      <c r="MCO205" s="672"/>
      <c r="MCP205" s="672"/>
      <c r="MCQ205" s="672"/>
      <c r="MCR205" s="672"/>
      <c r="MCS205" s="672"/>
      <c r="MCT205" s="672"/>
      <c r="MCU205" s="672"/>
      <c r="MCV205" s="672"/>
      <c r="MCW205" s="672"/>
      <c r="MCX205" s="672"/>
      <c r="MCY205" s="672"/>
      <c r="MCZ205" s="672"/>
      <c r="MDA205" s="672"/>
      <c r="MDB205" s="672"/>
      <c r="MDC205" s="672"/>
      <c r="MDD205" s="672"/>
      <c r="MDE205" s="672"/>
      <c r="MDF205" s="672"/>
      <c r="MDG205" s="672"/>
      <c r="MDH205" s="672"/>
      <c r="MDI205" s="672"/>
      <c r="MDJ205" s="672"/>
      <c r="MDK205" s="672"/>
      <c r="MDL205" s="672"/>
      <c r="MDM205" s="672"/>
      <c r="MDN205" s="672"/>
      <c r="MDO205" s="672"/>
      <c r="MDP205" s="672"/>
      <c r="MDQ205" s="672"/>
      <c r="MDR205" s="672"/>
      <c r="MDS205" s="672"/>
      <c r="MDT205" s="672"/>
      <c r="MDU205" s="672"/>
      <c r="MDV205" s="672"/>
      <c r="MDW205" s="672"/>
      <c r="MDX205" s="672"/>
      <c r="MDY205" s="672"/>
      <c r="MDZ205" s="672"/>
      <c r="MEA205" s="672"/>
      <c r="MEB205" s="672"/>
      <c r="MEC205" s="672"/>
      <c r="MED205" s="672"/>
      <c r="MEE205" s="672"/>
      <c r="MEF205" s="672"/>
      <c r="MEG205" s="672"/>
      <c r="MEH205" s="672"/>
      <c r="MEI205" s="672"/>
      <c r="MEJ205" s="672"/>
      <c r="MEK205" s="672"/>
      <c r="MEL205" s="672"/>
      <c r="MEM205" s="672"/>
      <c r="MEN205" s="672"/>
      <c r="MEO205" s="672"/>
      <c r="MEP205" s="672"/>
      <c r="MEQ205" s="672"/>
      <c r="MER205" s="672"/>
      <c r="MES205" s="672"/>
      <c r="MET205" s="672"/>
      <c r="MEU205" s="672"/>
      <c r="MEV205" s="672"/>
      <c r="MEW205" s="672"/>
      <c r="MEX205" s="672"/>
      <c r="MEY205" s="672"/>
      <c r="MEZ205" s="672"/>
      <c r="MFA205" s="672"/>
      <c r="MFB205" s="672"/>
      <c r="MFC205" s="672"/>
      <c r="MFD205" s="672"/>
      <c r="MFE205" s="672"/>
      <c r="MFF205" s="672"/>
      <c r="MFG205" s="672"/>
      <c r="MFH205" s="672"/>
      <c r="MFI205" s="672"/>
      <c r="MFJ205" s="672"/>
      <c r="MFK205" s="672"/>
      <c r="MFL205" s="672"/>
      <c r="MFM205" s="672"/>
      <c r="MFN205" s="672"/>
      <c r="MFO205" s="672"/>
      <c r="MFP205" s="672"/>
      <c r="MFQ205" s="672"/>
      <c r="MFR205" s="672"/>
      <c r="MFS205" s="672"/>
      <c r="MFT205" s="672"/>
      <c r="MFU205" s="672"/>
      <c r="MFV205" s="672"/>
      <c r="MFW205" s="672"/>
      <c r="MFX205" s="672"/>
      <c r="MFY205" s="672"/>
      <c r="MFZ205" s="672"/>
      <c r="MGA205" s="672"/>
      <c r="MGB205" s="672"/>
      <c r="MGC205" s="672"/>
      <c r="MGD205" s="672"/>
      <c r="MGE205" s="672"/>
      <c r="MGF205" s="672"/>
      <c r="MGG205" s="672"/>
      <c r="MGH205" s="672"/>
      <c r="MGI205" s="672"/>
      <c r="MGJ205" s="672"/>
      <c r="MGK205" s="672"/>
      <c r="MGL205" s="672"/>
      <c r="MGM205" s="672"/>
      <c r="MGN205" s="672"/>
      <c r="MGO205" s="672"/>
      <c r="MGP205" s="672"/>
      <c r="MGQ205" s="672"/>
      <c r="MGR205" s="672"/>
      <c r="MGS205" s="672"/>
      <c r="MGT205" s="672"/>
      <c r="MGU205" s="672"/>
      <c r="MGV205" s="672"/>
      <c r="MGW205" s="672"/>
      <c r="MGX205" s="672"/>
      <c r="MGY205" s="672"/>
      <c r="MGZ205" s="672"/>
      <c r="MHA205" s="672"/>
      <c r="MHB205" s="672"/>
      <c r="MHC205" s="672"/>
      <c r="MHD205" s="672"/>
      <c r="MHE205" s="672"/>
      <c r="MHF205" s="672"/>
      <c r="MHG205" s="672"/>
      <c r="MHH205" s="672"/>
      <c r="MHI205" s="672"/>
      <c r="MHJ205" s="672"/>
      <c r="MHK205" s="672"/>
      <c r="MHL205" s="672"/>
      <c r="MHM205" s="672"/>
      <c r="MHN205" s="672"/>
      <c r="MHO205" s="672"/>
      <c r="MHP205" s="672"/>
      <c r="MHQ205" s="672"/>
      <c r="MHR205" s="672"/>
      <c r="MHS205" s="672"/>
      <c r="MHT205" s="672"/>
      <c r="MHU205" s="672"/>
      <c r="MHV205" s="672"/>
      <c r="MHW205" s="672"/>
      <c r="MHX205" s="672"/>
      <c r="MHY205" s="672"/>
      <c r="MHZ205" s="672"/>
      <c r="MIA205" s="672"/>
      <c r="MIB205" s="672"/>
      <c r="MIC205" s="672"/>
      <c r="MID205" s="672"/>
      <c r="MIE205" s="672"/>
      <c r="MIF205" s="672"/>
      <c r="MIG205" s="672"/>
      <c r="MIH205" s="672"/>
      <c r="MII205" s="672"/>
      <c r="MIJ205" s="672"/>
      <c r="MIK205" s="672"/>
      <c r="MIL205" s="672"/>
      <c r="MIM205" s="672"/>
      <c r="MIN205" s="672"/>
      <c r="MIO205" s="672"/>
      <c r="MIP205" s="672"/>
      <c r="MIQ205" s="672"/>
      <c r="MIR205" s="672"/>
      <c r="MIS205" s="672"/>
      <c r="MIT205" s="672"/>
      <c r="MIU205" s="672"/>
      <c r="MIV205" s="672"/>
      <c r="MIW205" s="672"/>
      <c r="MIX205" s="672"/>
      <c r="MIY205" s="672"/>
      <c r="MIZ205" s="672"/>
      <c r="MJA205" s="672"/>
      <c r="MJB205" s="672"/>
      <c r="MJC205" s="672"/>
      <c r="MJD205" s="672"/>
      <c r="MJE205" s="672"/>
      <c r="MJF205" s="672"/>
      <c r="MJG205" s="672"/>
      <c r="MJH205" s="672"/>
      <c r="MJI205" s="672"/>
      <c r="MJJ205" s="672"/>
      <c r="MJK205" s="672"/>
      <c r="MJL205" s="672"/>
      <c r="MJM205" s="672"/>
      <c r="MJN205" s="672"/>
      <c r="MJO205" s="672"/>
      <c r="MJP205" s="672"/>
      <c r="MJQ205" s="672"/>
      <c r="MJR205" s="672"/>
      <c r="MJS205" s="672"/>
      <c r="MJT205" s="672"/>
      <c r="MJU205" s="672"/>
      <c r="MJV205" s="672"/>
      <c r="MJW205" s="672"/>
      <c r="MJX205" s="672"/>
      <c r="MJY205" s="672"/>
      <c r="MJZ205" s="672"/>
      <c r="MKA205" s="672"/>
      <c r="MKB205" s="672"/>
      <c r="MKC205" s="672"/>
      <c r="MKD205" s="672"/>
      <c r="MKE205" s="672"/>
      <c r="MKF205" s="672"/>
      <c r="MKG205" s="672"/>
      <c r="MKH205" s="672"/>
      <c r="MKI205" s="672"/>
      <c r="MKJ205" s="672"/>
      <c r="MKK205" s="672"/>
      <c r="MKL205" s="672"/>
      <c r="MKM205" s="672"/>
      <c r="MKN205" s="672"/>
      <c r="MKO205" s="672"/>
      <c r="MKP205" s="672"/>
      <c r="MKQ205" s="672"/>
      <c r="MKR205" s="672"/>
      <c r="MKS205" s="672"/>
      <c r="MKT205" s="672"/>
      <c r="MKU205" s="672"/>
      <c r="MKV205" s="672"/>
      <c r="MKW205" s="672"/>
      <c r="MKX205" s="672"/>
      <c r="MKY205" s="672"/>
      <c r="MKZ205" s="672"/>
      <c r="MLA205" s="672"/>
      <c r="MLB205" s="672"/>
      <c r="MLC205" s="672"/>
      <c r="MLD205" s="672"/>
      <c r="MLE205" s="672"/>
      <c r="MLF205" s="672"/>
      <c r="MLG205" s="672"/>
      <c r="MLH205" s="672"/>
      <c r="MLI205" s="672"/>
      <c r="MLJ205" s="672"/>
      <c r="MLK205" s="672"/>
      <c r="MLL205" s="672"/>
      <c r="MLM205" s="672"/>
      <c r="MLN205" s="672"/>
      <c r="MLO205" s="672"/>
      <c r="MLP205" s="672"/>
      <c r="MLQ205" s="672"/>
      <c r="MLR205" s="672"/>
      <c r="MLS205" s="672"/>
      <c r="MLT205" s="672"/>
      <c r="MLU205" s="672"/>
      <c r="MLV205" s="672"/>
      <c r="MLW205" s="672"/>
      <c r="MLX205" s="672"/>
      <c r="MLY205" s="672"/>
      <c r="MLZ205" s="672"/>
      <c r="MMA205" s="672"/>
      <c r="MMB205" s="672"/>
      <c r="MMC205" s="672"/>
      <c r="MMD205" s="672"/>
      <c r="MME205" s="672"/>
      <c r="MMF205" s="672"/>
      <c r="MMG205" s="672"/>
      <c r="MMH205" s="672"/>
      <c r="MMI205" s="672"/>
      <c r="MMJ205" s="672"/>
      <c r="MMK205" s="672"/>
      <c r="MML205" s="672"/>
      <c r="MMM205" s="672"/>
      <c r="MMN205" s="672"/>
      <c r="MMO205" s="672"/>
      <c r="MMP205" s="672"/>
      <c r="MMQ205" s="672"/>
      <c r="MMR205" s="672"/>
      <c r="MMS205" s="672"/>
      <c r="MMT205" s="672"/>
      <c r="MMU205" s="672"/>
      <c r="MMV205" s="672"/>
      <c r="MMW205" s="672"/>
      <c r="MMX205" s="672"/>
      <c r="MMY205" s="672"/>
      <c r="MMZ205" s="672"/>
      <c r="MNA205" s="672"/>
      <c r="MNB205" s="672"/>
      <c r="MNC205" s="672"/>
      <c r="MND205" s="672"/>
      <c r="MNE205" s="672"/>
      <c r="MNF205" s="672"/>
      <c r="MNG205" s="672"/>
      <c r="MNH205" s="672"/>
      <c r="MNI205" s="672"/>
      <c r="MNJ205" s="672"/>
      <c r="MNK205" s="672"/>
      <c r="MNL205" s="672"/>
      <c r="MNM205" s="672"/>
      <c r="MNN205" s="672"/>
      <c r="MNO205" s="672"/>
      <c r="MNP205" s="672"/>
      <c r="MNQ205" s="672"/>
      <c r="MNR205" s="672"/>
      <c r="MNS205" s="672"/>
      <c r="MNT205" s="672"/>
      <c r="MNU205" s="672"/>
      <c r="MNV205" s="672"/>
      <c r="MNW205" s="672"/>
      <c r="MNX205" s="672"/>
      <c r="MNY205" s="672"/>
      <c r="MNZ205" s="672"/>
      <c r="MOA205" s="672"/>
      <c r="MOB205" s="672"/>
      <c r="MOC205" s="672"/>
      <c r="MOD205" s="672"/>
      <c r="MOE205" s="672"/>
      <c r="MOF205" s="672"/>
      <c r="MOG205" s="672"/>
      <c r="MOH205" s="672"/>
      <c r="MOI205" s="672"/>
      <c r="MOJ205" s="672"/>
      <c r="MOK205" s="672"/>
      <c r="MOL205" s="672"/>
      <c r="MOM205" s="672"/>
      <c r="MON205" s="672"/>
      <c r="MOO205" s="672"/>
      <c r="MOP205" s="672"/>
      <c r="MOQ205" s="672"/>
      <c r="MOR205" s="672"/>
      <c r="MOS205" s="672"/>
      <c r="MOT205" s="672"/>
      <c r="MOU205" s="672"/>
      <c r="MOV205" s="672"/>
      <c r="MOW205" s="672"/>
      <c r="MOX205" s="672"/>
      <c r="MOY205" s="672"/>
      <c r="MOZ205" s="672"/>
      <c r="MPA205" s="672"/>
      <c r="MPB205" s="672"/>
      <c r="MPC205" s="672"/>
      <c r="MPD205" s="672"/>
      <c r="MPE205" s="672"/>
      <c r="MPF205" s="672"/>
      <c r="MPG205" s="672"/>
      <c r="MPH205" s="672"/>
      <c r="MPI205" s="672"/>
      <c r="MPJ205" s="672"/>
      <c r="MPK205" s="672"/>
      <c r="MPL205" s="672"/>
      <c r="MPM205" s="672"/>
      <c r="MPN205" s="672"/>
      <c r="MPO205" s="672"/>
      <c r="MPP205" s="672"/>
      <c r="MPQ205" s="672"/>
      <c r="MPR205" s="672"/>
      <c r="MPS205" s="672"/>
      <c r="MPT205" s="672"/>
      <c r="MPU205" s="672"/>
      <c r="MPV205" s="672"/>
      <c r="MPW205" s="672"/>
      <c r="MPX205" s="672"/>
      <c r="MPY205" s="672"/>
      <c r="MPZ205" s="672"/>
      <c r="MQA205" s="672"/>
      <c r="MQB205" s="672"/>
      <c r="MQC205" s="672"/>
      <c r="MQD205" s="672"/>
      <c r="MQE205" s="672"/>
      <c r="MQF205" s="672"/>
      <c r="MQG205" s="672"/>
      <c r="MQH205" s="672"/>
      <c r="MQI205" s="672"/>
      <c r="MQJ205" s="672"/>
      <c r="MQK205" s="672"/>
      <c r="MQL205" s="672"/>
      <c r="MQM205" s="672"/>
      <c r="MQN205" s="672"/>
      <c r="MQO205" s="672"/>
      <c r="MQP205" s="672"/>
      <c r="MQQ205" s="672"/>
      <c r="MQR205" s="672"/>
      <c r="MQS205" s="672"/>
      <c r="MQT205" s="672"/>
      <c r="MQU205" s="672"/>
      <c r="MQV205" s="672"/>
      <c r="MQW205" s="672"/>
      <c r="MQX205" s="672"/>
      <c r="MQY205" s="672"/>
      <c r="MQZ205" s="672"/>
      <c r="MRA205" s="672"/>
      <c r="MRB205" s="672"/>
      <c r="MRC205" s="672"/>
      <c r="MRD205" s="672"/>
      <c r="MRE205" s="672"/>
      <c r="MRF205" s="672"/>
      <c r="MRG205" s="672"/>
      <c r="MRH205" s="672"/>
      <c r="MRI205" s="672"/>
      <c r="MRJ205" s="672"/>
      <c r="MRK205" s="672"/>
      <c r="MRL205" s="672"/>
      <c r="MRM205" s="672"/>
      <c r="MRN205" s="672"/>
      <c r="MRO205" s="672"/>
      <c r="MRP205" s="672"/>
      <c r="MRQ205" s="672"/>
      <c r="MRR205" s="672"/>
      <c r="MRS205" s="672"/>
      <c r="MRT205" s="672"/>
      <c r="MRU205" s="672"/>
      <c r="MRV205" s="672"/>
      <c r="MRW205" s="672"/>
      <c r="MRX205" s="672"/>
      <c r="MRY205" s="672"/>
      <c r="MRZ205" s="672"/>
      <c r="MSA205" s="672"/>
      <c r="MSB205" s="672"/>
      <c r="MSC205" s="672"/>
      <c r="MSD205" s="672"/>
      <c r="MSE205" s="672"/>
      <c r="MSF205" s="672"/>
      <c r="MSG205" s="672"/>
      <c r="MSH205" s="672"/>
      <c r="MSI205" s="672"/>
      <c r="MSJ205" s="672"/>
      <c r="MSK205" s="672"/>
      <c r="MSL205" s="672"/>
      <c r="MSM205" s="672"/>
      <c r="MSN205" s="672"/>
      <c r="MSO205" s="672"/>
      <c r="MSP205" s="672"/>
      <c r="MSQ205" s="672"/>
      <c r="MSR205" s="672"/>
      <c r="MSS205" s="672"/>
      <c r="MST205" s="672"/>
      <c r="MSU205" s="672"/>
      <c r="MSV205" s="672"/>
      <c r="MSW205" s="672"/>
      <c r="MSX205" s="672"/>
      <c r="MSY205" s="672"/>
      <c r="MSZ205" s="672"/>
      <c r="MTA205" s="672"/>
      <c r="MTB205" s="672"/>
      <c r="MTC205" s="672"/>
      <c r="MTD205" s="672"/>
      <c r="MTE205" s="672"/>
      <c r="MTF205" s="672"/>
      <c r="MTG205" s="672"/>
      <c r="MTH205" s="672"/>
      <c r="MTI205" s="672"/>
      <c r="MTJ205" s="672"/>
      <c r="MTK205" s="672"/>
      <c r="MTL205" s="672"/>
      <c r="MTM205" s="672"/>
      <c r="MTN205" s="672"/>
      <c r="MTO205" s="672"/>
      <c r="MTP205" s="672"/>
      <c r="MTQ205" s="672"/>
      <c r="MTR205" s="672"/>
      <c r="MTS205" s="672"/>
      <c r="MTT205" s="672"/>
      <c r="MTU205" s="672"/>
      <c r="MTV205" s="672"/>
      <c r="MTW205" s="672"/>
      <c r="MTX205" s="672"/>
      <c r="MTY205" s="672"/>
      <c r="MTZ205" s="672"/>
      <c r="MUA205" s="672"/>
      <c r="MUB205" s="672"/>
      <c r="MUC205" s="672"/>
      <c r="MUD205" s="672"/>
      <c r="MUE205" s="672"/>
      <c r="MUF205" s="672"/>
      <c r="MUG205" s="672"/>
      <c r="MUH205" s="672"/>
      <c r="MUI205" s="672"/>
      <c r="MUJ205" s="672"/>
      <c r="MUK205" s="672"/>
      <c r="MUL205" s="672"/>
      <c r="MUM205" s="672"/>
      <c r="MUN205" s="672"/>
      <c r="MUO205" s="672"/>
      <c r="MUP205" s="672"/>
      <c r="MUQ205" s="672"/>
      <c r="MUR205" s="672"/>
      <c r="MUS205" s="672"/>
      <c r="MUT205" s="672"/>
      <c r="MUU205" s="672"/>
      <c r="MUV205" s="672"/>
      <c r="MUW205" s="672"/>
      <c r="MUX205" s="672"/>
      <c r="MUY205" s="672"/>
      <c r="MUZ205" s="672"/>
      <c r="MVA205" s="672"/>
      <c r="MVB205" s="672"/>
      <c r="MVC205" s="672"/>
      <c r="MVD205" s="672"/>
      <c r="MVE205" s="672"/>
      <c r="MVF205" s="672"/>
      <c r="MVG205" s="672"/>
      <c r="MVH205" s="672"/>
      <c r="MVI205" s="672"/>
      <c r="MVJ205" s="672"/>
      <c r="MVK205" s="672"/>
      <c r="MVL205" s="672"/>
      <c r="MVM205" s="672"/>
      <c r="MVN205" s="672"/>
      <c r="MVO205" s="672"/>
      <c r="MVP205" s="672"/>
      <c r="MVQ205" s="672"/>
      <c r="MVR205" s="672"/>
      <c r="MVS205" s="672"/>
      <c r="MVT205" s="672"/>
      <c r="MVU205" s="672"/>
      <c r="MVV205" s="672"/>
      <c r="MVW205" s="672"/>
      <c r="MVX205" s="672"/>
      <c r="MVY205" s="672"/>
      <c r="MVZ205" s="672"/>
      <c r="MWA205" s="672"/>
      <c r="MWB205" s="672"/>
      <c r="MWC205" s="672"/>
      <c r="MWD205" s="672"/>
      <c r="MWE205" s="672"/>
      <c r="MWF205" s="672"/>
      <c r="MWG205" s="672"/>
      <c r="MWH205" s="672"/>
      <c r="MWI205" s="672"/>
      <c r="MWJ205" s="672"/>
      <c r="MWK205" s="672"/>
      <c r="MWL205" s="672"/>
      <c r="MWM205" s="672"/>
      <c r="MWN205" s="672"/>
      <c r="MWO205" s="672"/>
      <c r="MWP205" s="672"/>
      <c r="MWQ205" s="672"/>
      <c r="MWR205" s="672"/>
      <c r="MWS205" s="672"/>
      <c r="MWT205" s="672"/>
      <c r="MWU205" s="672"/>
      <c r="MWV205" s="672"/>
      <c r="MWW205" s="672"/>
      <c r="MWX205" s="672"/>
      <c r="MWY205" s="672"/>
      <c r="MWZ205" s="672"/>
      <c r="MXA205" s="672"/>
      <c r="MXB205" s="672"/>
      <c r="MXC205" s="672"/>
      <c r="MXD205" s="672"/>
      <c r="MXE205" s="672"/>
      <c r="MXF205" s="672"/>
      <c r="MXG205" s="672"/>
      <c r="MXH205" s="672"/>
      <c r="MXI205" s="672"/>
      <c r="MXJ205" s="672"/>
      <c r="MXK205" s="672"/>
      <c r="MXL205" s="672"/>
      <c r="MXM205" s="672"/>
      <c r="MXN205" s="672"/>
      <c r="MXO205" s="672"/>
      <c r="MXP205" s="672"/>
      <c r="MXQ205" s="672"/>
      <c r="MXR205" s="672"/>
      <c r="MXS205" s="672"/>
      <c r="MXT205" s="672"/>
      <c r="MXU205" s="672"/>
      <c r="MXV205" s="672"/>
      <c r="MXW205" s="672"/>
      <c r="MXX205" s="672"/>
      <c r="MXY205" s="672"/>
      <c r="MXZ205" s="672"/>
      <c r="MYA205" s="672"/>
      <c r="MYB205" s="672"/>
      <c r="MYC205" s="672"/>
      <c r="MYD205" s="672"/>
      <c r="MYE205" s="672"/>
      <c r="MYF205" s="672"/>
      <c r="MYG205" s="672"/>
      <c r="MYH205" s="672"/>
      <c r="MYI205" s="672"/>
      <c r="MYJ205" s="672"/>
      <c r="MYK205" s="672"/>
      <c r="MYL205" s="672"/>
      <c r="MYM205" s="672"/>
      <c r="MYN205" s="672"/>
      <c r="MYO205" s="672"/>
      <c r="MYP205" s="672"/>
      <c r="MYQ205" s="672"/>
      <c r="MYR205" s="672"/>
      <c r="MYS205" s="672"/>
      <c r="MYT205" s="672"/>
      <c r="MYU205" s="672"/>
      <c r="MYV205" s="672"/>
      <c r="MYW205" s="672"/>
      <c r="MYX205" s="672"/>
      <c r="MYY205" s="672"/>
      <c r="MYZ205" s="672"/>
      <c r="MZA205" s="672"/>
      <c r="MZB205" s="672"/>
      <c r="MZC205" s="672"/>
      <c r="MZD205" s="672"/>
      <c r="MZE205" s="672"/>
      <c r="MZF205" s="672"/>
      <c r="MZG205" s="672"/>
      <c r="MZH205" s="672"/>
      <c r="MZI205" s="672"/>
      <c r="MZJ205" s="672"/>
      <c r="MZK205" s="672"/>
      <c r="MZL205" s="672"/>
      <c r="MZM205" s="672"/>
      <c r="MZN205" s="672"/>
      <c r="MZO205" s="672"/>
      <c r="MZP205" s="672"/>
      <c r="MZQ205" s="672"/>
      <c r="MZR205" s="672"/>
      <c r="MZS205" s="672"/>
      <c r="MZT205" s="672"/>
      <c r="MZU205" s="672"/>
      <c r="MZV205" s="672"/>
      <c r="MZW205" s="672"/>
      <c r="MZX205" s="672"/>
      <c r="MZY205" s="672"/>
      <c r="MZZ205" s="672"/>
      <c r="NAA205" s="672"/>
      <c r="NAB205" s="672"/>
      <c r="NAC205" s="672"/>
      <c r="NAD205" s="672"/>
      <c r="NAE205" s="672"/>
      <c r="NAF205" s="672"/>
      <c r="NAG205" s="672"/>
      <c r="NAH205" s="672"/>
      <c r="NAI205" s="672"/>
      <c r="NAJ205" s="672"/>
      <c r="NAK205" s="672"/>
      <c r="NAL205" s="672"/>
      <c r="NAM205" s="672"/>
      <c r="NAN205" s="672"/>
      <c r="NAO205" s="672"/>
      <c r="NAP205" s="672"/>
      <c r="NAQ205" s="672"/>
      <c r="NAR205" s="672"/>
      <c r="NAS205" s="672"/>
      <c r="NAT205" s="672"/>
      <c r="NAU205" s="672"/>
      <c r="NAV205" s="672"/>
      <c r="NAW205" s="672"/>
      <c r="NAX205" s="672"/>
      <c r="NAY205" s="672"/>
      <c r="NAZ205" s="672"/>
      <c r="NBA205" s="672"/>
      <c r="NBB205" s="672"/>
      <c r="NBC205" s="672"/>
      <c r="NBD205" s="672"/>
      <c r="NBE205" s="672"/>
      <c r="NBF205" s="672"/>
      <c r="NBG205" s="672"/>
      <c r="NBH205" s="672"/>
      <c r="NBI205" s="672"/>
      <c r="NBJ205" s="672"/>
      <c r="NBK205" s="672"/>
      <c r="NBL205" s="672"/>
      <c r="NBM205" s="672"/>
      <c r="NBN205" s="672"/>
      <c r="NBO205" s="672"/>
      <c r="NBP205" s="672"/>
      <c r="NBQ205" s="672"/>
      <c r="NBR205" s="672"/>
      <c r="NBS205" s="672"/>
      <c r="NBT205" s="672"/>
      <c r="NBU205" s="672"/>
      <c r="NBV205" s="672"/>
      <c r="NBW205" s="672"/>
      <c r="NBX205" s="672"/>
      <c r="NBY205" s="672"/>
      <c r="NBZ205" s="672"/>
      <c r="NCA205" s="672"/>
      <c r="NCB205" s="672"/>
      <c r="NCC205" s="672"/>
      <c r="NCD205" s="672"/>
      <c r="NCE205" s="672"/>
      <c r="NCF205" s="672"/>
      <c r="NCG205" s="672"/>
      <c r="NCH205" s="672"/>
      <c r="NCI205" s="672"/>
      <c r="NCJ205" s="672"/>
      <c r="NCK205" s="672"/>
      <c r="NCL205" s="672"/>
      <c r="NCM205" s="672"/>
      <c r="NCN205" s="672"/>
      <c r="NCO205" s="672"/>
      <c r="NCP205" s="672"/>
      <c r="NCQ205" s="672"/>
      <c r="NCR205" s="672"/>
      <c r="NCS205" s="672"/>
      <c r="NCT205" s="672"/>
      <c r="NCU205" s="672"/>
      <c r="NCV205" s="672"/>
      <c r="NCW205" s="672"/>
      <c r="NCX205" s="672"/>
      <c r="NCY205" s="672"/>
      <c r="NCZ205" s="672"/>
      <c r="NDA205" s="672"/>
      <c r="NDB205" s="672"/>
      <c r="NDC205" s="672"/>
      <c r="NDD205" s="672"/>
      <c r="NDE205" s="672"/>
      <c r="NDF205" s="672"/>
      <c r="NDG205" s="672"/>
      <c r="NDH205" s="672"/>
      <c r="NDI205" s="672"/>
      <c r="NDJ205" s="672"/>
      <c r="NDK205" s="672"/>
      <c r="NDL205" s="672"/>
      <c r="NDM205" s="672"/>
      <c r="NDN205" s="672"/>
      <c r="NDO205" s="672"/>
      <c r="NDP205" s="672"/>
      <c r="NDQ205" s="672"/>
      <c r="NDR205" s="672"/>
      <c r="NDS205" s="672"/>
      <c r="NDT205" s="672"/>
      <c r="NDU205" s="672"/>
      <c r="NDV205" s="672"/>
      <c r="NDW205" s="672"/>
      <c r="NDX205" s="672"/>
      <c r="NDY205" s="672"/>
      <c r="NDZ205" s="672"/>
      <c r="NEA205" s="672"/>
      <c r="NEB205" s="672"/>
      <c r="NEC205" s="672"/>
      <c r="NED205" s="672"/>
      <c r="NEE205" s="672"/>
      <c r="NEF205" s="672"/>
      <c r="NEG205" s="672"/>
      <c r="NEH205" s="672"/>
      <c r="NEI205" s="672"/>
      <c r="NEJ205" s="672"/>
      <c r="NEK205" s="672"/>
      <c r="NEL205" s="672"/>
      <c r="NEM205" s="672"/>
      <c r="NEN205" s="672"/>
      <c r="NEO205" s="672"/>
      <c r="NEP205" s="672"/>
      <c r="NEQ205" s="672"/>
      <c r="NER205" s="672"/>
      <c r="NES205" s="672"/>
      <c r="NET205" s="672"/>
      <c r="NEU205" s="672"/>
      <c r="NEV205" s="672"/>
      <c r="NEW205" s="672"/>
      <c r="NEX205" s="672"/>
      <c r="NEY205" s="672"/>
      <c r="NEZ205" s="672"/>
      <c r="NFA205" s="672"/>
      <c r="NFB205" s="672"/>
      <c r="NFC205" s="672"/>
      <c r="NFD205" s="672"/>
      <c r="NFE205" s="672"/>
      <c r="NFF205" s="672"/>
      <c r="NFG205" s="672"/>
      <c r="NFH205" s="672"/>
      <c r="NFI205" s="672"/>
      <c r="NFJ205" s="672"/>
      <c r="NFK205" s="672"/>
      <c r="NFL205" s="672"/>
      <c r="NFM205" s="672"/>
      <c r="NFN205" s="672"/>
      <c r="NFO205" s="672"/>
      <c r="NFP205" s="672"/>
      <c r="NFQ205" s="672"/>
      <c r="NFR205" s="672"/>
      <c r="NFS205" s="672"/>
      <c r="NFT205" s="672"/>
      <c r="NFU205" s="672"/>
      <c r="NFV205" s="672"/>
      <c r="NFW205" s="672"/>
      <c r="NFX205" s="672"/>
      <c r="NFY205" s="672"/>
      <c r="NFZ205" s="672"/>
      <c r="NGA205" s="672"/>
      <c r="NGB205" s="672"/>
      <c r="NGC205" s="672"/>
      <c r="NGD205" s="672"/>
      <c r="NGE205" s="672"/>
      <c r="NGF205" s="672"/>
      <c r="NGG205" s="672"/>
      <c r="NGH205" s="672"/>
      <c r="NGI205" s="672"/>
      <c r="NGJ205" s="672"/>
      <c r="NGK205" s="672"/>
      <c r="NGL205" s="672"/>
      <c r="NGM205" s="672"/>
      <c r="NGN205" s="672"/>
      <c r="NGO205" s="672"/>
      <c r="NGP205" s="672"/>
      <c r="NGQ205" s="672"/>
      <c r="NGR205" s="672"/>
      <c r="NGS205" s="672"/>
      <c r="NGT205" s="672"/>
      <c r="NGU205" s="672"/>
      <c r="NGV205" s="672"/>
      <c r="NGW205" s="672"/>
      <c r="NGX205" s="672"/>
      <c r="NGY205" s="672"/>
      <c r="NGZ205" s="672"/>
      <c r="NHA205" s="672"/>
      <c r="NHB205" s="672"/>
      <c r="NHC205" s="672"/>
      <c r="NHD205" s="672"/>
      <c r="NHE205" s="672"/>
      <c r="NHF205" s="672"/>
      <c r="NHG205" s="672"/>
      <c r="NHH205" s="672"/>
      <c r="NHI205" s="672"/>
      <c r="NHJ205" s="672"/>
      <c r="NHK205" s="672"/>
      <c r="NHL205" s="672"/>
      <c r="NHM205" s="672"/>
      <c r="NHN205" s="672"/>
      <c r="NHO205" s="672"/>
      <c r="NHP205" s="672"/>
      <c r="NHQ205" s="672"/>
      <c r="NHR205" s="672"/>
      <c r="NHS205" s="672"/>
      <c r="NHT205" s="672"/>
      <c r="NHU205" s="672"/>
      <c r="NHV205" s="672"/>
      <c r="NHW205" s="672"/>
      <c r="NHX205" s="672"/>
      <c r="NHY205" s="672"/>
      <c r="NHZ205" s="672"/>
      <c r="NIA205" s="672"/>
      <c r="NIB205" s="672"/>
      <c r="NIC205" s="672"/>
      <c r="NID205" s="672"/>
      <c r="NIE205" s="672"/>
      <c r="NIF205" s="672"/>
      <c r="NIG205" s="672"/>
      <c r="NIH205" s="672"/>
      <c r="NII205" s="672"/>
      <c r="NIJ205" s="672"/>
      <c r="NIK205" s="672"/>
      <c r="NIL205" s="672"/>
      <c r="NIM205" s="672"/>
      <c r="NIN205" s="672"/>
      <c r="NIO205" s="672"/>
      <c r="NIP205" s="672"/>
      <c r="NIQ205" s="672"/>
      <c r="NIR205" s="672"/>
      <c r="NIS205" s="672"/>
      <c r="NIT205" s="672"/>
      <c r="NIU205" s="672"/>
      <c r="NIV205" s="672"/>
      <c r="NIW205" s="672"/>
      <c r="NIX205" s="672"/>
      <c r="NIY205" s="672"/>
      <c r="NIZ205" s="672"/>
      <c r="NJA205" s="672"/>
      <c r="NJB205" s="672"/>
      <c r="NJC205" s="672"/>
      <c r="NJD205" s="672"/>
      <c r="NJE205" s="672"/>
      <c r="NJF205" s="672"/>
      <c r="NJG205" s="672"/>
      <c r="NJH205" s="672"/>
      <c r="NJI205" s="672"/>
      <c r="NJJ205" s="672"/>
      <c r="NJK205" s="672"/>
      <c r="NJL205" s="672"/>
      <c r="NJM205" s="672"/>
      <c r="NJN205" s="672"/>
      <c r="NJO205" s="672"/>
      <c r="NJP205" s="672"/>
      <c r="NJQ205" s="672"/>
      <c r="NJR205" s="672"/>
      <c r="NJS205" s="672"/>
      <c r="NJT205" s="672"/>
      <c r="NJU205" s="672"/>
      <c r="NJV205" s="672"/>
      <c r="NJW205" s="672"/>
      <c r="NJX205" s="672"/>
      <c r="NJY205" s="672"/>
      <c r="NJZ205" s="672"/>
      <c r="NKA205" s="672"/>
      <c r="NKB205" s="672"/>
      <c r="NKC205" s="672"/>
      <c r="NKD205" s="672"/>
      <c r="NKE205" s="672"/>
      <c r="NKF205" s="672"/>
      <c r="NKG205" s="672"/>
      <c r="NKH205" s="672"/>
      <c r="NKI205" s="672"/>
      <c r="NKJ205" s="672"/>
      <c r="NKK205" s="672"/>
      <c r="NKL205" s="672"/>
      <c r="NKM205" s="672"/>
      <c r="NKN205" s="672"/>
      <c r="NKO205" s="672"/>
      <c r="NKP205" s="672"/>
      <c r="NKQ205" s="672"/>
      <c r="NKR205" s="672"/>
      <c r="NKS205" s="672"/>
      <c r="NKT205" s="672"/>
      <c r="NKU205" s="672"/>
      <c r="NKV205" s="672"/>
      <c r="NKW205" s="672"/>
      <c r="NKX205" s="672"/>
      <c r="NKY205" s="672"/>
      <c r="NKZ205" s="672"/>
      <c r="NLA205" s="672"/>
      <c r="NLB205" s="672"/>
      <c r="NLC205" s="672"/>
      <c r="NLD205" s="672"/>
      <c r="NLE205" s="672"/>
      <c r="NLF205" s="672"/>
      <c r="NLG205" s="672"/>
      <c r="NLH205" s="672"/>
      <c r="NLI205" s="672"/>
      <c r="NLJ205" s="672"/>
      <c r="NLK205" s="672"/>
      <c r="NLL205" s="672"/>
      <c r="NLM205" s="672"/>
      <c r="NLN205" s="672"/>
      <c r="NLO205" s="672"/>
      <c r="NLP205" s="672"/>
      <c r="NLQ205" s="672"/>
      <c r="NLR205" s="672"/>
      <c r="NLS205" s="672"/>
      <c r="NLT205" s="672"/>
      <c r="NLU205" s="672"/>
      <c r="NLV205" s="672"/>
      <c r="NLW205" s="672"/>
      <c r="NLX205" s="672"/>
      <c r="NLY205" s="672"/>
      <c r="NLZ205" s="672"/>
      <c r="NMA205" s="672"/>
      <c r="NMB205" s="672"/>
      <c r="NMC205" s="672"/>
      <c r="NMD205" s="672"/>
      <c r="NME205" s="672"/>
      <c r="NMF205" s="672"/>
      <c r="NMG205" s="672"/>
      <c r="NMH205" s="672"/>
      <c r="NMI205" s="672"/>
      <c r="NMJ205" s="672"/>
      <c r="NMK205" s="672"/>
      <c r="NML205" s="672"/>
      <c r="NMM205" s="672"/>
      <c r="NMN205" s="672"/>
      <c r="NMO205" s="672"/>
      <c r="NMP205" s="672"/>
      <c r="NMQ205" s="672"/>
      <c r="NMR205" s="672"/>
      <c r="NMS205" s="672"/>
      <c r="NMT205" s="672"/>
      <c r="NMU205" s="672"/>
      <c r="NMV205" s="672"/>
      <c r="NMW205" s="672"/>
      <c r="NMX205" s="672"/>
      <c r="NMY205" s="672"/>
      <c r="NMZ205" s="672"/>
      <c r="NNA205" s="672"/>
      <c r="NNB205" s="672"/>
      <c r="NNC205" s="672"/>
      <c r="NND205" s="672"/>
      <c r="NNE205" s="672"/>
      <c r="NNF205" s="672"/>
      <c r="NNG205" s="672"/>
      <c r="NNH205" s="672"/>
      <c r="NNI205" s="672"/>
      <c r="NNJ205" s="672"/>
      <c r="NNK205" s="672"/>
      <c r="NNL205" s="672"/>
      <c r="NNM205" s="672"/>
      <c r="NNN205" s="672"/>
      <c r="NNO205" s="672"/>
      <c r="NNP205" s="672"/>
      <c r="NNQ205" s="672"/>
      <c r="NNR205" s="672"/>
      <c r="NNS205" s="672"/>
      <c r="NNT205" s="672"/>
      <c r="NNU205" s="672"/>
      <c r="NNV205" s="672"/>
      <c r="NNW205" s="672"/>
      <c r="NNX205" s="672"/>
      <c r="NNY205" s="672"/>
      <c r="NNZ205" s="672"/>
      <c r="NOA205" s="672"/>
      <c r="NOB205" s="672"/>
      <c r="NOC205" s="672"/>
      <c r="NOD205" s="672"/>
      <c r="NOE205" s="672"/>
      <c r="NOF205" s="672"/>
      <c r="NOG205" s="672"/>
      <c r="NOH205" s="672"/>
      <c r="NOI205" s="672"/>
      <c r="NOJ205" s="672"/>
      <c r="NOK205" s="672"/>
      <c r="NOL205" s="672"/>
      <c r="NOM205" s="672"/>
      <c r="NON205" s="672"/>
      <c r="NOO205" s="672"/>
      <c r="NOP205" s="672"/>
      <c r="NOQ205" s="672"/>
      <c r="NOR205" s="672"/>
      <c r="NOS205" s="672"/>
      <c r="NOT205" s="672"/>
      <c r="NOU205" s="672"/>
      <c r="NOV205" s="672"/>
      <c r="NOW205" s="672"/>
      <c r="NOX205" s="672"/>
      <c r="NOY205" s="672"/>
      <c r="NOZ205" s="672"/>
      <c r="NPA205" s="672"/>
      <c r="NPB205" s="672"/>
      <c r="NPC205" s="672"/>
      <c r="NPD205" s="672"/>
      <c r="NPE205" s="672"/>
      <c r="NPF205" s="672"/>
      <c r="NPG205" s="672"/>
      <c r="NPH205" s="672"/>
      <c r="NPI205" s="672"/>
      <c r="NPJ205" s="672"/>
      <c r="NPK205" s="672"/>
      <c r="NPL205" s="672"/>
      <c r="NPM205" s="672"/>
      <c r="NPN205" s="672"/>
      <c r="NPO205" s="672"/>
      <c r="NPP205" s="672"/>
      <c r="NPQ205" s="672"/>
      <c r="NPR205" s="672"/>
      <c r="NPS205" s="672"/>
      <c r="NPT205" s="672"/>
      <c r="NPU205" s="672"/>
      <c r="NPV205" s="672"/>
      <c r="NPW205" s="672"/>
      <c r="NPX205" s="672"/>
      <c r="NPY205" s="672"/>
      <c r="NPZ205" s="672"/>
      <c r="NQA205" s="672"/>
      <c r="NQB205" s="672"/>
      <c r="NQC205" s="672"/>
      <c r="NQD205" s="672"/>
      <c r="NQE205" s="672"/>
      <c r="NQF205" s="672"/>
      <c r="NQG205" s="672"/>
      <c r="NQH205" s="672"/>
      <c r="NQI205" s="672"/>
      <c r="NQJ205" s="672"/>
      <c r="NQK205" s="672"/>
      <c r="NQL205" s="672"/>
      <c r="NQM205" s="672"/>
      <c r="NQN205" s="672"/>
      <c r="NQO205" s="672"/>
      <c r="NQP205" s="672"/>
      <c r="NQQ205" s="672"/>
      <c r="NQR205" s="672"/>
      <c r="NQS205" s="672"/>
      <c r="NQT205" s="672"/>
      <c r="NQU205" s="672"/>
      <c r="NQV205" s="672"/>
      <c r="NQW205" s="672"/>
      <c r="NQX205" s="672"/>
      <c r="NQY205" s="672"/>
      <c r="NQZ205" s="672"/>
      <c r="NRA205" s="672"/>
      <c r="NRB205" s="672"/>
      <c r="NRC205" s="672"/>
      <c r="NRD205" s="672"/>
      <c r="NRE205" s="672"/>
      <c r="NRF205" s="672"/>
      <c r="NRG205" s="672"/>
      <c r="NRH205" s="672"/>
      <c r="NRI205" s="672"/>
      <c r="NRJ205" s="672"/>
      <c r="NRK205" s="672"/>
      <c r="NRL205" s="672"/>
      <c r="NRM205" s="672"/>
      <c r="NRN205" s="672"/>
      <c r="NRO205" s="672"/>
      <c r="NRP205" s="672"/>
      <c r="NRQ205" s="672"/>
      <c r="NRR205" s="672"/>
      <c r="NRS205" s="672"/>
      <c r="NRT205" s="672"/>
      <c r="NRU205" s="672"/>
      <c r="NRV205" s="672"/>
      <c r="NRW205" s="672"/>
      <c r="NRX205" s="672"/>
      <c r="NRY205" s="672"/>
      <c r="NRZ205" s="672"/>
      <c r="NSA205" s="672"/>
      <c r="NSB205" s="672"/>
      <c r="NSC205" s="672"/>
      <c r="NSD205" s="672"/>
      <c r="NSE205" s="672"/>
      <c r="NSF205" s="672"/>
      <c r="NSG205" s="672"/>
      <c r="NSH205" s="672"/>
      <c r="NSI205" s="672"/>
      <c r="NSJ205" s="672"/>
      <c r="NSK205" s="672"/>
      <c r="NSL205" s="672"/>
      <c r="NSM205" s="672"/>
      <c r="NSN205" s="672"/>
      <c r="NSO205" s="672"/>
      <c r="NSP205" s="672"/>
      <c r="NSQ205" s="672"/>
      <c r="NSR205" s="672"/>
      <c r="NSS205" s="672"/>
      <c r="NST205" s="672"/>
      <c r="NSU205" s="672"/>
      <c r="NSV205" s="672"/>
      <c r="NSW205" s="672"/>
      <c r="NSX205" s="672"/>
      <c r="NSY205" s="672"/>
      <c r="NSZ205" s="672"/>
      <c r="NTA205" s="672"/>
      <c r="NTB205" s="672"/>
      <c r="NTC205" s="672"/>
      <c r="NTD205" s="672"/>
      <c r="NTE205" s="672"/>
      <c r="NTF205" s="672"/>
      <c r="NTG205" s="672"/>
      <c r="NTH205" s="672"/>
      <c r="NTI205" s="672"/>
      <c r="NTJ205" s="672"/>
      <c r="NTK205" s="672"/>
      <c r="NTL205" s="672"/>
      <c r="NTM205" s="672"/>
      <c r="NTN205" s="672"/>
      <c r="NTO205" s="672"/>
      <c r="NTP205" s="672"/>
      <c r="NTQ205" s="672"/>
      <c r="NTR205" s="672"/>
      <c r="NTS205" s="672"/>
      <c r="NTT205" s="672"/>
      <c r="NTU205" s="672"/>
      <c r="NTV205" s="672"/>
      <c r="NTW205" s="672"/>
      <c r="NTX205" s="672"/>
      <c r="NTY205" s="672"/>
      <c r="NTZ205" s="672"/>
      <c r="NUA205" s="672"/>
      <c r="NUB205" s="672"/>
      <c r="NUC205" s="672"/>
      <c r="NUD205" s="672"/>
      <c r="NUE205" s="672"/>
      <c r="NUF205" s="672"/>
      <c r="NUG205" s="672"/>
      <c r="NUH205" s="672"/>
      <c r="NUI205" s="672"/>
      <c r="NUJ205" s="672"/>
      <c r="NUK205" s="672"/>
      <c r="NUL205" s="672"/>
      <c r="NUM205" s="672"/>
      <c r="NUN205" s="672"/>
      <c r="NUO205" s="672"/>
      <c r="NUP205" s="672"/>
      <c r="NUQ205" s="672"/>
      <c r="NUR205" s="672"/>
      <c r="NUS205" s="672"/>
      <c r="NUT205" s="672"/>
      <c r="NUU205" s="672"/>
      <c r="NUV205" s="672"/>
      <c r="NUW205" s="672"/>
      <c r="NUX205" s="672"/>
      <c r="NUY205" s="672"/>
      <c r="NUZ205" s="672"/>
      <c r="NVA205" s="672"/>
      <c r="NVB205" s="672"/>
      <c r="NVC205" s="672"/>
      <c r="NVD205" s="672"/>
      <c r="NVE205" s="672"/>
      <c r="NVF205" s="672"/>
      <c r="NVG205" s="672"/>
      <c r="NVH205" s="672"/>
      <c r="NVI205" s="672"/>
      <c r="NVJ205" s="672"/>
      <c r="NVK205" s="672"/>
      <c r="NVL205" s="672"/>
      <c r="NVM205" s="672"/>
      <c r="NVN205" s="672"/>
      <c r="NVO205" s="672"/>
      <c r="NVP205" s="672"/>
      <c r="NVQ205" s="672"/>
      <c r="NVR205" s="672"/>
      <c r="NVS205" s="672"/>
      <c r="NVT205" s="672"/>
      <c r="NVU205" s="672"/>
      <c r="NVV205" s="672"/>
      <c r="NVW205" s="672"/>
      <c r="NVX205" s="672"/>
      <c r="NVY205" s="672"/>
      <c r="NVZ205" s="672"/>
      <c r="NWA205" s="672"/>
      <c r="NWB205" s="672"/>
      <c r="NWC205" s="672"/>
      <c r="NWD205" s="672"/>
      <c r="NWE205" s="672"/>
      <c r="NWF205" s="672"/>
      <c r="NWG205" s="672"/>
      <c r="NWH205" s="672"/>
      <c r="NWI205" s="672"/>
      <c r="NWJ205" s="672"/>
      <c r="NWK205" s="672"/>
      <c r="NWL205" s="672"/>
      <c r="NWM205" s="672"/>
      <c r="NWN205" s="672"/>
      <c r="NWO205" s="672"/>
      <c r="NWP205" s="672"/>
      <c r="NWQ205" s="672"/>
      <c r="NWR205" s="672"/>
      <c r="NWS205" s="672"/>
      <c r="NWT205" s="672"/>
      <c r="NWU205" s="672"/>
      <c r="NWV205" s="672"/>
      <c r="NWW205" s="672"/>
      <c r="NWX205" s="672"/>
      <c r="NWY205" s="672"/>
      <c r="NWZ205" s="672"/>
      <c r="NXA205" s="672"/>
      <c r="NXB205" s="672"/>
      <c r="NXC205" s="672"/>
      <c r="NXD205" s="672"/>
      <c r="NXE205" s="672"/>
      <c r="NXF205" s="672"/>
      <c r="NXG205" s="672"/>
      <c r="NXH205" s="672"/>
      <c r="NXI205" s="672"/>
      <c r="NXJ205" s="672"/>
      <c r="NXK205" s="672"/>
      <c r="NXL205" s="672"/>
      <c r="NXM205" s="672"/>
      <c r="NXN205" s="672"/>
      <c r="NXO205" s="672"/>
      <c r="NXP205" s="672"/>
      <c r="NXQ205" s="672"/>
      <c r="NXR205" s="672"/>
      <c r="NXS205" s="672"/>
      <c r="NXT205" s="672"/>
      <c r="NXU205" s="672"/>
      <c r="NXV205" s="672"/>
      <c r="NXW205" s="672"/>
      <c r="NXX205" s="672"/>
      <c r="NXY205" s="672"/>
      <c r="NXZ205" s="672"/>
      <c r="NYA205" s="672"/>
      <c r="NYB205" s="672"/>
      <c r="NYC205" s="672"/>
      <c r="NYD205" s="672"/>
      <c r="NYE205" s="672"/>
      <c r="NYF205" s="672"/>
      <c r="NYG205" s="672"/>
      <c r="NYH205" s="672"/>
      <c r="NYI205" s="672"/>
      <c r="NYJ205" s="672"/>
      <c r="NYK205" s="672"/>
      <c r="NYL205" s="672"/>
      <c r="NYM205" s="672"/>
      <c r="NYN205" s="672"/>
      <c r="NYO205" s="672"/>
      <c r="NYP205" s="672"/>
      <c r="NYQ205" s="672"/>
      <c r="NYR205" s="672"/>
      <c r="NYS205" s="672"/>
      <c r="NYT205" s="672"/>
      <c r="NYU205" s="672"/>
      <c r="NYV205" s="672"/>
      <c r="NYW205" s="672"/>
      <c r="NYX205" s="672"/>
      <c r="NYY205" s="672"/>
      <c r="NYZ205" s="672"/>
      <c r="NZA205" s="672"/>
      <c r="NZB205" s="672"/>
      <c r="NZC205" s="672"/>
      <c r="NZD205" s="672"/>
      <c r="NZE205" s="672"/>
      <c r="NZF205" s="672"/>
      <c r="NZG205" s="672"/>
      <c r="NZH205" s="672"/>
      <c r="NZI205" s="672"/>
      <c r="NZJ205" s="672"/>
      <c r="NZK205" s="672"/>
      <c r="NZL205" s="672"/>
      <c r="NZM205" s="672"/>
      <c r="NZN205" s="672"/>
      <c r="NZO205" s="672"/>
      <c r="NZP205" s="672"/>
      <c r="NZQ205" s="672"/>
      <c r="NZR205" s="672"/>
      <c r="NZS205" s="672"/>
      <c r="NZT205" s="672"/>
      <c r="NZU205" s="672"/>
      <c r="NZV205" s="672"/>
      <c r="NZW205" s="672"/>
      <c r="NZX205" s="672"/>
      <c r="NZY205" s="672"/>
      <c r="NZZ205" s="672"/>
      <c r="OAA205" s="672"/>
      <c r="OAB205" s="672"/>
      <c r="OAC205" s="672"/>
      <c r="OAD205" s="672"/>
      <c r="OAE205" s="672"/>
      <c r="OAF205" s="672"/>
      <c r="OAG205" s="672"/>
      <c r="OAH205" s="672"/>
      <c r="OAI205" s="672"/>
      <c r="OAJ205" s="672"/>
      <c r="OAK205" s="672"/>
      <c r="OAL205" s="672"/>
      <c r="OAM205" s="672"/>
      <c r="OAN205" s="672"/>
      <c r="OAO205" s="672"/>
      <c r="OAP205" s="672"/>
      <c r="OAQ205" s="672"/>
      <c r="OAR205" s="672"/>
      <c r="OAS205" s="672"/>
      <c r="OAT205" s="672"/>
      <c r="OAU205" s="672"/>
      <c r="OAV205" s="672"/>
      <c r="OAW205" s="672"/>
      <c r="OAX205" s="672"/>
      <c r="OAY205" s="672"/>
      <c r="OAZ205" s="672"/>
      <c r="OBA205" s="672"/>
      <c r="OBB205" s="672"/>
      <c r="OBC205" s="672"/>
      <c r="OBD205" s="672"/>
      <c r="OBE205" s="672"/>
      <c r="OBF205" s="672"/>
      <c r="OBG205" s="672"/>
      <c r="OBH205" s="672"/>
      <c r="OBI205" s="672"/>
      <c r="OBJ205" s="672"/>
      <c r="OBK205" s="672"/>
      <c r="OBL205" s="672"/>
      <c r="OBM205" s="672"/>
      <c r="OBN205" s="672"/>
      <c r="OBO205" s="672"/>
      <c r="OBP205" s="672"/>
      <c r="OBQ205" s="672"/>
      <c r="OBR205" s="672"/>
      <c r="OBS205" s="672"/>
      <c r="OBT205" s="672"/>
      <c r="OBU205" s="672"/>
      <c r="OBV205" s="672"/>
      <c r="OBW205" s="672"/>
      <c r="OBX205" s="672"/>
      <c r="OBY205" s="672"/>
      <c r="OBZ205" s="672"/>
      <c r="OCA205" s="672"/>
      <c r="OCB205" s="672"/>
      <c r="OCC205" s="672"/>
      <c r="OCD205" s="672"/>
      <c r="OCE205" s="672"/>
      <c r="OCF205" s="672"/>
      <c r="OCG205" s="672"/>
      <c r="OCH205" s="672"/>
      <c r="OCI205" s="672"/>
      <c r="OCJ205" s="672"/>
      <c r="OCK205" s="672"/>
      <c r="OCL205" s="672"/>
      <c r="OCM205" s="672"/>
      <c r="OCN205" s="672"/>
      <c r="OCO205" s="672"/>
      <c r="OCP205" s="672"/>
      <c r="OCQ205" s="672"/>
      <c r="OCR205" s="672"/>
      <c r="OCS205" s="672"/>
      <c r="OCT205" s="672"/>
      <c r="OCU205" s="672"/>
      <c r="OCV205" s="672"/>
      <c r="OCW205" s="672"/>
      <c r="OCX205" s="672"/>
      <c r="OCY205" s="672"/>
      <c r="OCZ205" s="672"/>
      <c r="ODA205" s="672"/>
      <c r="ODB205" s="672"/>
      <c r="ODC205" s="672"/>
      <c r="ODD205" s="672"/>
      <c r="ODE205" s="672"/>
      <c r="ODF205" s="672"/>
      <c r="ODG205" s="672"/>
      <c r="ODH205" s="672"/>
      <c r="ODI205" s="672"/>
      <c r="ODJ205" s="672"/>
      <c r="ODK205" s="672"/>
      <c r="ODL205" s="672"/>
      <c r="ODM205" s="672"/>
      <c r="ODN205" s="672"/>
      <c r="ODO205" s="672"/>
      <c r="ODP205" s="672"/>
      <c r="ODQ205" s="672"/>
      <c r="ODR205" s="672"/>
      <c r="ODS205" s="672"/>
      <c r="ODT205" s="672"/>
      <c r="ODU205" s="672"/>
      <c r="ODV205" s="672"/>
      <c r="ODW205" s="672"/>
      <c r="ODX205" s="672"/>
      <c r="ODY205" s="672"/>
      <c r="ODZ205" s="672"/>
      <c r="OEA205" s="672"/>
      <c r="OEB205" s="672"/>
      <c r="OEC205" s="672"/>
      <c r="OED205" s="672"/>
      <c r="OEE205" s="672"/>
      <c r="OEF205" s="672"/>
      <c r="OEG205" s="672"/>
      <c r="OEH205" s="672"/>
      <c r="OEI205" s="672"/>
      <c r="OEJ205" s="672"/>
      <c r="OEK205" s="672"/>
      <c r="OEL205" s="672"/>
      <c r="OEM205" s="672"/>
      <c r="OEN205" s="672"/>
      <c r="OEO205" s="672"/>
      <c r="OEP205" s="672"/>
      <c r="OEQ205" s="672"/>
      <c r="OER205" s="672"/>
      <c r="OES205" s="672"/>
      <c r="OET205" s="672"/>
      <c r="OEU205" s="672"/>
      <c r="OEV205" s="672"/>
      <c r="OEW205" s="672"/>
      <c r="OEX205" s="672"/>
      <c r="OEY205" s="672"/>
      <c r="OEZ205" s="672"/>
      <c r="OFA205" s="672"/>
      <c r="OFB205" s="672"/>
      <c r="OFC205" s="672"/>
      <c r="OFD205" s="672"/>
      <c r="OFE205" s="672"/>
      <c r="OFF205" s="672"/>
      <c r="OFG205" s="672"/>
      <c r="OFH205" s="672"/>
      <c r="OFI205" s="672"/>
      <c r="OFJ205" s="672"/>
      <c r="OFK205" s="672"/>
      <c r="OFL205" s="672"/>
      <c r="OFM205" s="672"/>
      <c r="OFN205" s="672"/>
      <c r="OFO205" s="672"/>
      <c r="OFP205" s="672"/>
      <c r="OFQ205" s="672"/>
      <c r="OFR205" s="672"/>
      <c r="OFS205" s="672"/>
      <c r="OFT205" s="672"/>
      <c r="OFU205" s="672"/>
      <c r="OFV205" s="672"/>
      <c r="OFW205" s="672"/>
      <c r="OFX205" s="672"/>
      <c r="OFY205" s="672"/>
      <c r="OFZ205" s="672"/>
      <c r="OGA205" s="672"/>
      <c r="OGB205" s="672"/>
      <c r="OGC205" s="672"/>
      <c r="OGD205" s="672"/>
      <c r="OGE205" s="672"/>
      <c r="OGF205" s="672"/>
      <c r="OGG205" s="672"/>
      <c r="OGH205" s="672"/>
      <c r="OGI205" s="672"/>
      <c r="OGJ205" s="672"/>
      <c r="OGK205" s="672"/>
      <c r="OGL205" s="672"/>
      <c r="OGM205" s="672"/>
      <c r="OGN205" s="672"/>
      <c r="OGO205" s="672"/>
      <c r="OGP205" s="672"/>
      <c r="OGQ205" s="672"/>
      <c r="OGR205" s="672"/>
      <c r="OGS205" s="672"/>
      <c r="OGT205" s="672"/>
      <c r="OGU205" s="672"/>
      <c r="OGV205" s="672"/>
      <c r="OGW205" s="672"/>
      <c r="OGX205" s="672"/>
      <c r="OGY205" s="672"/>
      <c r="OGZ205" s="672"/>
      <c r="OHA205" s="672"/>
      <c r="OHB205" s="672"/>
      <c r="OHC205" s="672"/>
      <c r="OHD205" s="672"/>
      <c r="OHE205" s="672"/>
      <c r="OHF205" s="672"/>
      <c r="OHG205" s="672"/>
      <c r="OHH205" s="672"/>
      <c r="OHI205" s="672"/>
      <c r="OHJ205" s="672"/>
      <c r="OHK205" s="672"/>
      <c r="OHL205" s="672"/>
      <c r="OHM205" s="672"/>
      <c r="OHN205" s="672"/>
      <c r="OHO205" s="672"/>
      <c r="OHP205" s="672"/>
      <c r="OHQ205" s="672"/>
      <c r="OHR205" s="672"/>
      <c r="OHS205" s="672"/>
      <c r="OHT205" s="672"/>
      <c r="OHU205" s="672"/>
      <c r="OHV205" s="672"/>
      <c r="OHW205" s="672"/>
      <c r="OHX205" s="672"/>
      <c r="OHY205" s="672"/>
      <c r="OHZ205" s="672"/>
      <c r="OIA205" s="672"/>
      <c r="OIB205" s="672"/>
      <c r="OIC205" s="672"/>
      <c r="OID205" s="672"/>
      <c r="OIE205" s="672"/>
      <c r="OIF205" s="672"/>
      <c r="OIG205" s="672"/>
      <c r="OIH205" s="672"/>
      <c r="OII205" s="672"/>
      <c r="OIJ205" s="672"/>
      <c r="OIK205" s="672"/>
      <c r="OIL205" s="672"/>
      <c r="OIM205" s="672"/>
      <c r="OIN205" s="672"/>
      <c r="OIO205" s="672"/>
      <c r="OIP205" s="672"/>
      <c r="OIQ205" s="672"/>
      <c r="OIR205" s="672"/>
      <c r="OIS205" s="672"/>
      <c r="OIT205" s="672"/>
      <c r="OIU205" s="672"/>
      <c r="OIV205" s="672"/>
      <c r="OIW205" s="672"/>
      <c r="OIX205" s="672"/>
      <c r="OIY205" s="672"/>
      <c r="OIZ205" s="672"/>
      <c r="OJA205" s="672"/>
      <c r="OJB205" s="672"/>
      <c r="OJC205" s="672"/>
      <c r="OJD205" s="672"/>
      <c r="OJE205" s="672"/>
      <c r="OJF205" s="672"/>
      <c r="OJG205" s="672"/>
      <c r="OJH205" s="672"/>
      <c r="OJI205" s="672"/>
      <c r="OJJ205" s="672"/>
      <c r="OJK205" s="672"/>
      <c r="OJL205" s="672"/>
      <c r="OJM205" s="672"/>
      <c r="OJN205" s="672"/>
      <c r="OJO205" s="672"/>
      <c r="OJP205" s="672"/>
      <c r="OJQ205" s="672"/>
      <c r="OJR205" s="672"/>
      <c r="OJS205" s="672"/>
      <c r="OJT205" s="672"/>
      <c r="OJU205" s="672"/>
      <c r="OJV205" s="672"/>
      <c r="OJW205" s="672"/>
      <c r="OJX205" s="672"/>
      <c r="OJY205" s="672"/>
      <c r="OJZ205" s="672"/>
      <c r="OKA205" s="672"/>
      <c r="OKB205" s="672"/>
      <c r="OKC205" s="672"/>
      <c r="OKD205" s="672"/>
      <c r="OKE205" s="672"/>
      <c r="OKF205" s="672"/>
      <c r="OKG205" s="672"/>
      <c r="OKH205" s="672"/>
      <c r="OKI205" s="672"/>
      <c r="OKJ205" s="672"/>
      <c r="OKK205" s="672"/>
      <c r="OKL205" s="672"/>
      <c r="OKM205" s="672"/>
      <c r="OKN205" s="672"/>
      <c r="OKO205" s="672"/>
      <c r="OKP205" s="672"/>
      <c r="OKQ205" s="672"/>
      <c r="OKR205" s="672"/>
      <c r="OKS205" s="672"/>
      <c r="OKT205" s="672"/>
      <c r="OKU205" s="672"/>
      <c r="OKV205" s="672"/>
      <c r="OKW205" s="672"/>
      <c r="OKX205" s="672"/>
      <c r="OKY205" s="672"/>
      <c r="OKZ205" s="672"/>
      <c r="OLA205" s="672"/>
      <c r="OLB205" s="672"/>
      <c r="OLC205" s="672"/>
      <c r="OLD205" s="672"/>
      <c r="OLE205" s="672"/>
      <c r="OLF205" s="672"/>
      <c r="OLG205" s="672"/>
      <c r="OLH205" s="672"/>
      <c r="OLI205" s="672"/>
      <c r="OLJ205" s="672"/>
      <c r="OLK205" s="672"/>
      <c r="OLL205" s="672"/>
      <c r="OLM205" s="672"/>
      <c r="OLN205" s="672"/>
      <c r="OLO205" s="672"/>
      <c r="OLP205" s="672"/>
      <c r="OLQ205" s="672"/>
      <c r="OLR205" s="672"/>
      <c r="OLS205" s="672"/>
      <c r="OLT205" s="672"/>
      <c r="OLU205" s="672"/>
      <c r="OLV205" s="672"/>
      <c r="OLW205" s="672"/>
      <c r="OLX205" s="672"/>
      <c r="OLY205" s="672"/>
      <c r="OLZ205" s="672"/>
      <c r="OMA205" s="672"/>
      <c r="OMB205" s="672"/>
      <c r="OMC205" s="672"/>
      <c r="OMD205" s="672"/>
      <c r="OME205" s="672"/>
      <c r="OMF205" s="672"/>
      <c r="OMG205" s="672"/>
      <c r="OMH205" s="672"/>
      <c r="OMI205" s="672"/>
      <c r="OMJ205" s="672"/>
      <c r="OMK205" s="672"/>
      <c r="OML205" s="672"/>
      <c r="OMM205" s="672"/>
      <c r="OMN205" s="672"/>
      <c r="OMO205" s="672"/>
      <c r="OMP205" s="672"/>
      <c r="OMQ205" s="672"/>
      <c r="OMR205" s="672"/>
      <c r="OMS205" s="672"/>
      <c r="OMT205" s="672"/>
      <c r="OMU205" s="672"/>
      <c r="OMV205" s="672"/>
      <c r="OMW205" s="672"/>
      <c r="OMX205" s="672"/>
      <c r="OMY205" s="672"/>
      <c r="OMZ205" s="672"/>
      <c r="ONA205" s="672"/>
      <c r="ONB205" s="672"/>
      <c r="ONC205" s="672"/>
      <c r="OND205" s="672"/>
      <c r="ONE205" s="672"/>
      <c r="ONF205" s="672"/>
      <c r="ONG205" s="672"/>
      <c r="ONH205" s="672"/>
      <c r="ONI205" s="672"/>
      <c r="ONJ205" s="672"/>
      <c r="ONK205" s="672"/>
      <c r="ONL205" s="672"/>
      <c r="ONM205" s="672"/>
      <c r="ONN205" s="672"/>
      <c r="ONO205" s="672"/>
      <c r="ONP205" s="672"/>
      <c r="ONQ205" s="672"/>
      <c r="ONR205" s="672"/>
      <c r="ONS205" s="672"/>
      <c r="ONT205" s="672"/>
      <c r="ONU205" s="672"/>
      <c r="ONV205" s="672"/>
      <c r="ONW205" s="672"/>
      <c r="ONX205" s="672"/>
      <c r="ONY205" s="672"/>
      <c r="ONZ205" s="672"/>
      <c r="OOA205" s="672"/>
      <c r="OOB205" s="672"/>
      <c r="OOC205" s="672"/>
      <c r="OOD205" s="672"/>
      <c r="OOE205" s="672"/>
      <c r="OOF205" s="672"/>
      <c r="OOG205" s="672"/>
      <c r="OOH205" s="672"/>
      <c r="OOI205" s="672"/>
      <c r="OOJ205" s="672"/>
      <c r="OOK205" s="672"/>
      <c r="OOL205" s="672"/>
      <c r="OOM205" s="672"/>
      <c r="OON205" s="672"/>
      <c r="OOO205" s="672"/>
      <c r="OOP205" s="672"/>
      <c r="OOQ205" s="672"/>
      <c r="OOR205" s="672"/>
      <c r="OOS205" s="672"/>
      <c r="OOT205" s="672"/>
      <c r="OOU205" s="672"/>
      <c r="OOV205" s="672"/>
      <c r="OOW205" s="672"/>
      <c r="OOX205" s="672"/>
      <c r="OOY205" s="672"/>
      <c r="OOZ205" s="672"/>
      <c r="OPA205" s="672"/>
      <c r="OPB205" s="672"/>
      <c r="OPC205" s="672"/>
      <c r="OPD205" s="672"/>
      <c r="OPE205" s="672"/>
      <c r="OPF205" s="672"/>
      <c r="OPG205" s="672"/>
      <c r="OPH205" s="672"/>
      <c r="OPI205" s="672"/>
      <c r="OPJ205" s="672"/>
      <c r="OPK205" s="672"/>
      <c r="OPL205" s="672"/>
      <c r="OPM205" s="672"/>
      <c r="OPN205" s="672"/>
      <c r="OPO205" s="672"/>
      <c r="OPP205" s="672"/>
      <c r="OPQ205" s="672"/>
      <c r="OPR205" s="672"/>
      <c r="OPS205" s="672"/>
      <c r="OPT205" s="672"/>
      <c r="OPU205" s="672"/>
      <c r="OPV205" s="672"/>
      <c r="OPW205" s="672"/>
      <c r="OPX205" s="672"/>
      <c r="OPY205" s="672"/>
      <c r="OPZ205" s="672"/>
      <c r="OQA205" s="672"/>
      <c r="OQB205" s="672"/>
      <c r="OQC205" s="672"/>
      <c r="OQD205" s="672"/>
      <c r="OQE205" s="672"/>
      <c r="OQF205" s="672"/>
      <c r="OQG205" s="672"/>
      <c r="OQH205" s="672"/>
      <c r="OQI205" s="672"/>
      <c r="OQJ205" s="672"/>
      <c r="OQK205" s="672"/>
      <c r="OQL205" s="672"/>
      <c r="OQM205" s="672"/>
      <c r="OQN205" s="672"/>
      <c r="OQO205" s="672"/>
      <c r="OQP205" s="672"/>
      <c r="OQQ205" s="672"/>
      <c r="OQR205" s="672"/>
      <c r="OQS205" s="672"/>
      <c r="OQT205" s="672"/>
      <c r="OQU205" s="672"/>
      <c r="OQV205" s="672"/>
      <c r="OQW205" s="672"/>
      <c r="OQX205" s="672"/>
      <c r="OQY205" s="672"/>
      <c r="OQZ205" s="672"/>
      <c r="ORA205" s="672"/>
      <c r="ORB205" s="672"/>
      <c r="ORC205" s="672"/>
      <c r="ORD205" s="672"/>
      <c r="ORE205" s="672"/>
      <c r="ORF205" s="672"/>
      <c r="ORG205" s="672"/>
      <c r="ORH205" s="672"/>
      <c r="ORI205" s="672"/>
      <c r="ORJ205" s="672"/>
      <c r="ORK205" s="672"/>
      <c r="ORL205" s="672"/>
      <c r="ORM205" s="672"/>
      <c r="ORN205" s="672"/>
      <c r="ORO205" s="672"/>
      <c r="ORP205" s="672"/>
      <c r="ORQ205" s="672"/>
      <c r="ORR205" s="672"/>
      <c r="ORS205" s="672"/>
      <c r="ORT205" s="672"/>
      <c r="ORU205" s="672"/>
      <c r="ORV205" s="672"/>
      <c r="ORW205" s="672"/>
      <c r="ORX205" s="672"/>
      <c r="ORY205" s="672"/>
      <c r="ORZ205" s="672"/>
      <c r="OSA205" s="672"/>
      <c r="OSB205" s="672"/>
      <c r="OSC205" s="672"/>
      <c r="OSD205" s="672"/>
      <c r="OSE205" s="672"/>
      <c r="OSF205" s="672"/>
      <c r="OSG205" s="672"/>
      <c r="OSH205" s="672"/>
      <c r="OSI205" s="672"/>
      <c r="OSJ205" s="672"/>
      <c r="OSK205" s="672"/>
      <c r="OSL205" s="672"/>
      <c r="OSM205" s="672"/>
      <c r="OSN205" s="672"/>
      <c r="OSO205" s="672"/>
      <c r="OSP205" s="672"/>
      <c r="OSQ205" s="672"/>
      <c r="OSR205" s="672"/>
      <c r="OSS205" s="672"/>
      <c r="OST205" s="672"/>
      <c r="OSU205" s="672"/>
      <c r="OSV205" s="672"/>
      <c r="OSW205" s="672"/>
      <c r="OSX205" s="672"/>
      <c r="OSY205" s="672"/>
      <c r="OSZ205" s="672"/>
      <c r="OTA205" s="672"/>
      <c r="OTB205" s="672"/>
      <c r="OTC205" s="672"/>
      <c r="OTD205" s="672"/>
      <c r="OTE205" s="672"/>
      <c r="OTF205" s="672"/>
      <c r="OTG205" s="672"/>
      <c r="OTH205" s="672"/>
      <c r="OTI205" s="672"/>
      <c r="OTJ205" s="672"/>
      <c r="OTK205" s="672"/>
      <c r="OTL205" s="672"/>
      <c r="OTM205" s="672"/>
      <c r="OTN205" s="672"/>
      <c r="OTO205" s="672"/>
      <c r="OTP205" s="672"/>
      <c r="OTQ205" s="672"/>
      <c r="OTR205" s="672"/>
      <c r="OTS205" s="672"/>
      <c r="OTT205" s="672"/>
      <c r="OTU205" s="672"/>
      <c r="OTV205" s="672"/>
      <c r="OTW205" s="672"/>
      <c r="OTX205" s="672"/>
      <c r="OTY205" s="672"/>
      <c r="OTZ205" s="672"/>
      <c r="OUA205" s="672"/>
      <c r="OUB205" s="672"/>
      <c r="OUC205" s="672"/>
      <c r="OUD205" s="672"/>
      <c r="OUE205" s="672"/>
      <c r="OUF205" s="672"/>
      <c r="OUG205" s="672"/>
      <c r="OUH205" s="672"/>
      <c r="OUI205" s="672"/>
      <c r="OUJ205" s="672"/>
      <c r="OUK205" s="672"/>
      <c r="OUL205" s="672"/>
      <c r="OUM205" s="672"/>
      <c r="OUN205" s="672"/>
      <c r="OUO205" s="672"/>
      <c r="OUP205" s="672"/>
      <c r="OUQ205" s="672"/>
      <c r="OUR205" s="672"/>
      <c r="OUS205" s="672"/>
      <c r="OUT205" s="672"/>
      <c r="OUU205" s="672"/>
      <c r="OUV205" s="672"/>
      <c r="OUW205" s="672"/>
      <c r="OUX205" s="672"/>
      <c r="OUY205" s="672"/>
      <c r="OUZ205" s="672"/>
      <c r="OVA205" s="672"/>
      <c r="OVB205" s="672"/>
      <c r="OVC205" s="672"/>
      <c r="OVD205" s="672"/>
      <c r="OVE205" s="672"/>
      <c r="OVF205" s="672"/>
      <c r="OVG205" s="672"/>
      <c r="OVH205" s="672"/>
      <c r="OVI205" s="672"/>
      <c r="OVJ205" s="672"/>
      <c r="OVK205" s="672"/>
      <c r="OVL205" s="672"/>
      <c r="OVM205" s="672"/>
      <c r="OVN205" s="672"/>
      <c r="OVO205" s="672"/>
      <c r="OVP205" s="672"/>
      <c r="OVQ205" s="672"/>
      <c r="OVR205" s="672"/>
      <c r="OVS205" s="672"/>
      <c r="OVT205" s="672"/>
      <c r="OVU205" s="672"/>
      <c r="OVV205" s="672"/>
      <c r="OVW205" s="672"/>
      <c r="OVX205" s="672"/>
      <c r="OVY205" s="672"/>
      <c r="OVZ205" s="672"/>
      <c r="OWA205" s="672"/>
      <c r="OWB205" s="672"/>
      <c r="OWC205" s="672"/>
      <c r="OWD205" s="672"/>
      <c r="OWE205" s="672"/>
      <c r="OWF205" s="672"/>
      <c r="OWG205" s="672"/>
      <c r="OWH205" s="672"/>
      <c r="OWI205" s="672"/>
      <c r="OWJ205" s="672"/>
      <c r="OWK205" s="672"/>
      <c r="OWL205" s="672"/>
      <c r="OWM205" s="672"/>
      <c r="OWN205" s="672"/>
      <c r="OWO205" s="672"/>
      <c r="OWP205" s="672"/>
      <c r="OWQ205" s="672"/>
      <c r="OWR205" s="672"/>
      <c r="OWS205" s="672"/>
      <c r="OWT205" s="672"/>
      <c r="OWU205" s="672"/>
      <c r="OWV205" s="672"/>
      <c r="OWW205" s="672"/>
      <c r="OWX205" s="672"/>
      <c r="OWY205" s="672"/>
      <c r="OWZ205" s="672"/>
      <c r="OXA205" s="672"/>
      <c r="OXB205" s="672"/>
      <c r="OXC205" s="672"/>
      <c r="OXD205" s="672"/>
      <c r="OXE205" s="672"/>
      <c r="OXF205" s="672"/>
      <c r="OXG205" s="672"/>
      <c r="OXH205" s="672"/>
      <c r="OXI205" s="672"/>
      <c r="OXJ205" s="672"/>
      <c r="OXK205" s="672"/>
      <c r="OXL205" s="672"/>
      <c r="OXM205" s="672"/>
      <c r="OXN205" s="672"/>
      <c r="OXO205" s="672"/>
      <c r="OXP205" s="672"/>
      <c r="OXQ205" s="672"/>
      <c r="OXR205" s="672"/>
      <c r="OXS205" s="672"/>
      <c r="OXT205" s="672"/>
      <c r="OXU205" s="672"/>
      <c r="OXV205" s="672"/>
      <c r="OXW205" s="672"/>
      <c r="OXX205" s="672"/>
      <c r="OXY205" s="672"/>
      <c r="OXZ205" s="672"/>
      <c r="OYA205" s="672"/>
      <c r="OYB205" s="672"/>
      <c r="OYC205" s="672"/>
      <c r="OYD205" s="672"/>
      <c r="OYE205" s="672"/>
      <c r="OYF205" s="672"/>
      <c r="OYG205" s="672"/>
      <c r="OYH205" s="672"/>
      <c r="OYI205" s="672"/>
      <c r="OYJ205" s="672"/>
      <c r="OYK205" s="672"/>
      <c r="OYL205" s="672"/>
      <c r="OYM205" s="672"/>
      <c r="OYN205" s="672"/>
      <c r="OYO205" s="672"/>
      <c r="OYP205" s="672"/>
      <c r="OYQ205" s="672"/>
      <c r="OYR205" s="672"/>
      <c r="OYS205" s="672"/>
      <c r="OYT205" s="672"/>
      <c r="OYU205" s="672"/>
      <c r="OYV205" s="672"/>
      <c r="OYW205" s="672"/>
      <c r="OYX205" s="672"/>
      <c r="OYY205" s="672"/>
      <c r="OYZ205" s="672"/>
      <c r="OZA205" s="672"/>
      <c r="OZB205" s="672"/>
      <c r="OZC205" s="672"/>
      <c r="OZD205" s="672"/>
      <c r="OZE205" s="672"/>
      <c r="OZF205" s="672"/>
      <c r="OZG205" s="672"/>
      <c r="OZH205" s="672"/>
      <c r="OZI205" s="672"/>
      <c r="OZJ205" s="672"/>
      <c r="OZK205" s="672"/>
      <c r="OZL205" s="672"/>
      <c r="OZM205" s="672"/>
      <c r="OZN205" s="672"/>
      <c r="OZO205" s="672"/>
      <c r="OZP205" s="672"/>
      <c r="OZQ205" s="672"/>
      <c r="OZR205" s="672"/>
      <c r="OZS205" s="672"/>
      <c r="OZT205" s="672"/>
      <c r="OZU205" s="672"/>
      <c r="OZV205" s="672"/>
      <c r="OZW205" s="672"/>
      <c r="OZX205" s="672"/>
      <c r="OZY205" s="672"/>
      <c r="OZZ205" s="672"/>
      <c r="PAA205" s="672"/>
      <c r="PAB205" s="672"/>
      <c r="PAC205" s="672"/>
      <c r="PAD205" s="672"/>
      <c r="PAE205" s="672"/>
      <c r="PAF205" s="672"/>
      <c r="PAG205" s="672"/>
      <c r="PAH205" s="672"/>
      <c r="PAI205" s="672"/>
      <c r="PAJ205" s="672"/>
      <c r="PAK205" s="672"/>
      <c r="PAL205" s="672"/>
      <c r="PAM205" s="672"/>
      <c r="PAN205" s="672"/>
      <c r="PAO205" s="672"/>
      <c r="PAP205" s="672"/>
      <c r="PAQ205" s="672"/>
      <c r="PAR205" s="672"/>
      <c r="PAS205" s="672"/>
      <c r="PAT205" s="672"/>
      <c r="PAU205" s="672"/>
      <c r="PAV205" s="672"/>
      <c r="PAW205" s="672"/>
      <c r="PAX205" s="672"/>
      <c r="PAY205" s="672"/>
      <c r="PAZ205" s="672"/>
      <c r="PBA205" s="672"/>
      <c r="PBB205" s="672"/>
      <c r="PBC205" s="672"/>
      <c r="PBD205" s="672"/>
      <c r="PBE205" s="672"/>
      <c r="PBF205" s="672"/>
      <c r="PBG205" s="672"/>
      <c r="PBH205" s="672"/>
      <c r="PBI205" s="672"/>
      <c r="PBJ205" s="672"/>
      <c r="PBK205" s="672"/>
      <c r="PBL205" s="672"/>
      <c r="PBM205" s="672"/>
      <c r="PBN205" s="672"/>
      <c r="PBO205" s="672"/>
      <c r="PBP205" s="672"/>
      <c r="PBQ205" s="672"/>
      <c r="PBR205" s="672"/>
      <c r="PBS205" s="672"/>
      <c r="PBT205" s="672"/>
      <c r="PBU205" s="672"/>
      <c r="PBV205" s="672"/>
      <c r="PBW205" s="672"/>
      <c r="PBX205" s="672"/>
      <c r="PBY205" s="672"/>
      <c r="PBZ205" s="672"/>
      <c r="PCA205" s="672"/>
      <c r="PCB205" s="672"/>
      <c r="PCC205" s="672"/>
      <c r="PCD205" s="672"/>
      <c r="PCE205" s="672"/>
      <c r="PCF205" s="672"/>
      <c r="PCG205" s="672"/>
      <c r="PCH205" s="672"/>
      <c r="PCI205" s="672"/>
      <c r="PCJ205" s="672"/>
      <c r="PCK205" s="672"/>
      <c r="PCL205" s="672"/>
      <c r="PCM205" s="672"/>
      <c r="PCN205" s="672"/>
      <c r="PCO205" s="672"/>
      <c r="PCP205" s="672"/>
      <c r="PCQ205" s="672"/>
      <c r="PCR205" s="672"/>
      <c r="PCS205" s="672"/>
      <c r="PCT205" s="672"/>
      <c r="PCU205" s="672"/>
      <c r="PCV205" s="672"/>
      <c r="PCW205" s="672"/>
      <c r="PCX205" s="672"/>
      <c r="PCY205" s="672"/>
      <c r="PCZ205" s="672"/>
      <c r="PDA205" s="672"/>
      <c r="PDB205" s="672"/>
      <c r="PDC205" s="672"/>
      <c r="PDD205" s="672"/>
      <c r="PDE205" s="672"/>
      <c r="PDF205" s="672"/>
      <c r="PDG205" s="672"/>
      <c r="PDH205" s="672"/>
      <c r="PDI205" s="672"/>
      <c r="PDJ205" s="672"/>
      <c r="PDK205" s="672"/>
      <c r="PDL205" s="672"/>
      <c r="PDM205" s="672"/>
      <c r="PDN205" s="672"/>
      <c r="PDO205" s="672"/>
      <c r="PDP205" s="672"/>
      <c r="PDQ205" s="672"/>
      <c r="PDR205" s="672"/>
      <c r="PDS205" s="672"/>
      <c r="PDT205" s="672"/>
      <c r="PDU205" s="672"/>
      <c r="PDV205" s="672"/>
      <c r="PDW205" s="672"/>
      <c r="PDX205" s="672"/>
      <c r="PDY205" s="672"/>
      <c r="PDZ205" s="672"/>
      <c r="PEA205" s="672"/>
      <c r="PEB205" s="672"/>
      <c r="PEC205" s="672"/>
      <c r="PED205" s="672"/>
      <c r="PEE205" s="672"/>
      <c r="PEF205" s="672"/>
      <c r="PEG205" s="672"/>
      <c r="PEH205" s="672"/>
      <c r="PEI205" s="672"/>
      <c r="PEJ205" s="672"/>
      <c r="PEK205" s="672"/>
      <c r="PEL205" s="672"/>
      <c r="PEM205" s="672"/>
      <c r="PEN205" s="672"/>
      <c r="PEO205" s="672"/>
      <c r="PEP205" s="672"/>
      <c r="PEQ205" s="672"/>
      <c r="PER205" s="672"/>
      <c r="PES205" s="672"/>
      <c r="PET205" s="672"/>
      <c r="PEU205" s="672"/>
      <c r="PEV205" s="672"/>
      <c r="PEW205" s="672"/>
      <c r="PEX205" s="672"/>
      <c r="PEY205" s="672"/>
      <c r="PEZ205" s="672"/>
      <c r="PFA205" s="672"/>
      <c r="PFB205" s="672"/>
      <c r="PFC205" s="672"/>
      <c r="PFD205" s="672"/>
      <c r="PFE205" s="672"/>
      <c r="PFF205" s="672"/>
      <c r="PFG205" s="672"/>
      <c r="PFH205" s="672"/>
      <c r="PFI205" s="672"/>
      <c r="PFJ205" s="672"/>
      <c r="PFK205" s="672"/>
      <c r="PFL205" s="672"/>
      <c r="PFM205" s="672"/>
      <c r="PFN205" s="672"/>
      <c r="PFO205" s="672"/>
      <c r="PFP205" s="672"/>
      <c r="PFQ205" s="672"/>
      <c r="PFR205" s="672"/>
      <c r="PFS205" s="672"/>
      <c r="PFT205" s="672"/>
      <c r="PFU205" s="672"/>
      <c r="PFV205" s="672"/>
      <c r="PFW205" s="672"/>
      <c r="PFX205" s="672"/>
      <c r="PFY205" s="672"/>
      <c r="PFZ205" s="672"/>
      <c r="PGA205" s="672"/>
      <c r="PGB205" s="672"/>
      <c r="PGC205" s="672"/>
      <c r="PGD205" s="672"/>
      <c r="PGE205" s="672"/>
      <c r="PGF205" s="672"/>
      <c r="PGG205" s="672"/>
      <c r="PGH205" s="672"/>
      <c r="PGI205" s="672"/>
      <c r="PGJ205" s="672"/>
      <c r="PGK205" s="672"/>
      <c r="PGL205" s="672"/>
      <c r="PGM205" s="672"/>
      <c r="PGN205" s="672"/>
      <c r="PGO205" s="672"/>
      <c r="PGP205" s="672"/>
      <c r="PGQ205" s="672"/>
      <c r="PGR205" s="672"/>
      <c r="PGS205" s="672"/>
      <c r="PGT205" s="672"/>
      <c r="PGU205" s="672"/>
      <c r="PGV205" s="672"/>
      <c r="PGW205" s="672"/>
      <c r="PGX205" s="672"/>
      <c r="PGY205" s="672"/>
      <c r="PGZ205" s="672"/>
      <c r="PHA205" s="672"/>
      <c r="PHB205" s="672"/>
      <c r="PHC205" s="672"/>
      <c r="PHD205" s="672"/>
      <c r="PHE205" s="672"/>
      <c r="PHF205" s="672"/>
      <c r="PHG205" s="672"/>
      <c r="PHH205" s="672"/>
      <c r="PHI205" s="672"/>
      <c r="PHJ205" s="672"/>
      <c r="PHK205" s="672"/>
      <c r="PHL205" s="672"/>
      <c r="PHM205" s="672"/>
      <c r="PHN205" s="672"/>
      <c r="PHO205" s="672"/>
      <c r="PHP205" s="672"/>
      <c r="PHQ205" s="672"/>
      <c r="PHR205" s="672"/>
      <c r="PHS205" s="672"/>
      <c r="PHT205" s="672"/>
      <c r="PHU205" s="672"/>
      <c r="PHV205" s="672"/>
      <c r="PHW205" s="672"/>
      <c r="PHX205" s="672"/>
      <c r="PHY205" s="672"/>
      <c r="PHZ205" s="672"/>
      <c r="PIA205" s="672"/>
      <c r="PIB205" s="672"/>
      <c r="PIC205" s="672"/>
      <c r="PID205" s="672"/>
      <c r="PIE205" s="672"/>
      <c r="PIF205" s="672"/>
      <c r="PIG205" s="672"/>
      <c r="PIH205" s="672"/>
      <c r="PII205" s="672"/>
      <c r="PIJ205" s="672"/>
      <c r="PIK205" s="672"/>
      <c r="PIL205" s="672"/>
      <c r="PIM205" s="672"/>
      <c r="PIN205" s="672"/>
      <c r="PIO205" s="672"/>
      <c r="PIP205" s="672"/>
      <c r="PIQ205" s="672"/>
      <c r="PIR205" s="672"/>
      <c r="PIS205" s="672"/>
      <c r="PIT205" s="672"/>
      <c r="PIU205" s="672"/>
      <c r="PIV205" s="672"/>
      <c r="PIW205" s="672"/>
      <c r="PIX205" s="672"/>
      <c r="PIY205" s="672"/>
      <c r="PIZ205" s="672"/>
      <c r="PJA205" s="672"/>
      <c r="PJB205" s="672"/>
      <c r="PJC205" s="672"/>
      <c r="PJD205" s="672"/>
      <c r="PJE205" s="672"/>
      <c r="PJF205" s="672"/>
      <c r="PJG205" s="672"/>
      <c r="PJH205" s="672"/>
      <c r="PJI205" s="672"/>
      <c r="PJJ205" s="672"/>
      <c r="PJK205" s="672"/>
      <c r="PJL205" s="672"/>
      <c r="PJM205" s="672"/>
      <c r="PJN205" s="672"/>
      <c r="PJO205" s="672"/>
      <c r="PJP205" s="672"/>
      <c r="PJQ205" s="672"/>
      <c r="PJR205" s="672"/>
      <c r="PJS205" s="672"/>
      <c r="PJT205" s="672"/>
      <c r="PJU205" s="672"/>
      <c r="PJV205" s="672"/>
      <c r="PJW205" s="672"/>
      <c r="PJX205" s="672"/>
      <c r="PJY205" s="672"/>
      <c r="PJZ205" s="672"/>
      <c r="PKA205" s="672"/>
      <c r="PKB205" s="672"/>
      <c r="PKC205" s="672"/>
      <c r="PKD205" s="672"/>
      <c r="PKE205" s="672"/>
      <c r="PKF205" s="672"/>
      <c r="PKG205" s="672"/>
      <c r="PKH205" s="672"/>
      <c r="PKI205" s="672"/>
      <c r="PKJ205" s="672"/>
      <c r="PKK205" s="672"/>
      <c r="PKL205" s="672"/>
      <c r="PKM205" s="672"/>
      <c r="PKN205" s="672"/>
      <c r="PKO205" s="672"/>
      <c r="PKP205" s="672"/>
      <c r="PKQ205" s="672"/>
      <c r="PKR205" s="672"/>
      <c r="PKS205" s="672"/>
      <c r="PKT205" s="672"/>
      <c r="PKU205" s="672"/>
      <c r="PKV205" s="672"/>
      <c r="PKW205" s="672"/>
      <c r="PKX205" s="672"/>
      <c r="PKY205" s="672"/>
      <c r="PKZ205" s="672"/>
      <c r="PLA205" s="672"/>
      <c r="PLB205" s="672"/>
      <c r="PLC205" s="672"/>
      <c r="PLD205" s="672"/>
      <c r="PLE205" s="672"/>
      <c r="PLF205" s="672"/>
      <c r="PLG205" s="672"/>
      <c r="PLH205" s="672"/>
      <c r="PLI205" s="672"/>
      <c r="PLJ205" s="672"/>
      <c r="PLK205" s="672"/>
      <c r="PLL205" s="672"/>
      <c r="PLM205" s="672"/>
      <c r="PLN205" s="672"/>
      <c r="PLO205" s="672"/>
      <c r="PLP205" s="672"/>
      <c r="PLQ205" s="672"/>
      <c r="PLR205" s="672"/>
      <c r="PLS205" s="672"/>
      <c r="PLT205" s="672"/>
      <c r="PLU205" s="672"/>
      <c r="PLV205" s="672"/>
      <c r="PLW205" s="672"/>
      <c r="PLX205" s="672"/>
      <c r="PLY205" s="672"/>
      <c r="PLZ205" s="672"/>
      <c r="PMA205" s="672"/>
      <c r="PMB205" s="672"/>
      <c r="PMC205" s="672"/>
      <c r="PMD205" s="672"/>
      <c r="PME205" s="672"/>
      <c r="PMF205" s="672"/>
      <c r="PMG205" s="672"/>
      <c r="PMH205" s="672"/>
      <c r="PMI205" s="672"/>
      <c r="PMJ205" s="672"/>
      <c r="PMK205" s="672"/>
      <c r="PML205" s="672"/>
      <c r="PMM205" s="672"/>
      <c r="PMN205" s="672"/>
      <c r="PMO205" s="672"/>
      <c r="PMP205" s="672"/>
      <c r="PMQ205" s="672"/>
      <c r="PMR205" s="672"/>
      <c r="PMS205" s="672"/>
      <c r="PMT205" s="672"/>
      <c r="PMU205" s="672"/>
      <c r="PMV205" s="672"/>
      <c r="PMW205" s="672"/>
      <c r="PMX205" s="672"/>
      <c r="PMY205" s="672"/>
      <c r="PMZ205" s="672"/>
      <c r="PNA205" s="672"/>
      <c r="PNB205" s="672"/>
      <c r="PNC205" s="672"/>
      <c r="PND205" s="672"/>
      <c r="PNE205" s="672"/>
      <c r="PNF205" s="672"/>
      <c r="PNG205" s="672"/>
      <c r="PNH205" s="672"/>
      <c r="PNI205" s="672"/>
      <c r="PNJ205" s="672"/>
      <c r="PNK205" s="672"/>
      <c r="PNL205" s="672"/>
      <c r="PNM205" s="672"/>
      <c r="PNN205" s="672"/>
      <c r="PNO205" s="672"/>
      <c r="PNP205" s="672"/>
      <c r="PNQ205" s="672"/>
      <c r="PNR205" s="672"/>
      <c r="PNS205" s="672"/>
      <c r="PNT205" s="672"/>
      <c r="PNU205" s="672"/>
      <c r="PNV205" s="672"/>
      <c r="PNW205" s="672"/>
      <c r="PNX205" s="672"/>
      <c r="PNY205" s="672"/>
      <c r="PNZ205" s="672"/>
      <c r="POA205" s="672"/>
      <c r="POB205" s="672"/>
      <c r="POC205" s="672"/>
      <c r="POD205" s="672"/>
      <c r="POE205" s="672"/>
      <c r="POF205" s="672"/>
      <c r="POG205" s="672"/>
      <c r="POH205" s="672"/>
      <c r="POI205" s="672"/>
      <c r="POJ205" s="672"/>
      <c r="POK205" s="672"/>
      <c r="POL205" s="672"/>
      <c r="POM205" s="672"/>
      <c r="PON205" s="672"/>
      <c r="POO205" s="672"/>
      <c r="POP205" s="672"/>
      <c r="POQ205" s="672"/>
      <c r="POR205" s="672"/>
      <c r="POS205" s="672"/>
      <c r="POT205" s="672"/>
      <c r="POU205" s="672"/>
      <c r="POV205" s="672"/>
      <c r="POW205" s="672"/>
      <c r="POX205" s="672"/>
      <c r="POY205" s="672"/>
      <c r="POZ205" s="672"/>
      <c r="PPA205" s="672"/>
      <c r="PPB205" s="672"/>
      <c r="PPC205" s="672"/>
      <c r="PPD205" s="672"/>
      <c r="PPE205" s="672"/>
      <c r="PPF205" s="672"/>
      <c r="PPG205" s="672"/>
      <c r="PPH205" s="672"/>
      <c r="PPI205" s="672"/>
      <c r="PPJ205" s="672"/>
      <c r="PPK205" s="672"/>
      <c r="PPL205" s="672"/>
      <c r="PPM205" s="672"/>
      <c r="PPN205" s="672"/>
      <c r="PPO205" s="672"/>
      <c r="PPP205" s="672"/>
      <c r="PPQ205" s="672"/>
      <c r="PPR205" s="672"/>
      <c r="PPS205" s="672"/>
      <c r="PPT205" s="672"/>
      <c r="PPU205" s="672"/>
      <c r="PPV205" s="672"/>
      <c r="PPW205" s="672"/>
      <c r="PPX205" s="672"/>
      <c r="PPY205" s="672"/>
      <c r="PPZ205" s="672"/>
      <c r="PQA205" s="672"/>
      <c r="PQB205" s="672"/>
      <c r="PQC205" s="672"/>
      <c r="PQD205" s="672"/>
      <c r="PQE205" s="672"/>
      <c r="PQF205" s="672"/>
      <c r="PQG205" s="672"/>
      <c r="PQH205" s="672"/>
      <c r="PQI205" s="672"/>
      <c r="PQJ205" s="672"/>
      <c r="PQK205" s="672"/>
      <c r="PQL205" s="672"/>
      <c r="PQM205" s="672"/>
      <c r="PQN205" s="672"/>
      <c r="PQO205" s="672"/>
      <c r="PQP205" s="672"/>
      <c r="PQQ205" s="672"/>
      <c r="PQR205" s="672"/>
      <c r="PQS205" s="672"/>
      <c r="PQT205" s="672"/>
      <c r="PQU205" s="672"/>
      <c r="PQV205" s="672"/>
      <c r="PQW205" s="672"/>
      <c r="PQX205" s="672"/>
      <c r="PQY205" s="672"/>
      <c r="PQZ205" s="672"/>
      <c r="PRA205" s="672"/>
      <c r="PRB205" s="672"/>
      <c r="PRC205" s="672"/>
      <c r="PRD205" s="672"/>
      <c r="PRE205" s="672"/>
      <c r="PRF205" s="672"/>
      <c r="PRG205" s="672"/>
      <c r="PRH205" s="672"/>
      <c r="PRI205" s="672"/>
      <c r="PRJ205" s="672"/>
      <c r="PRK205" s="672"/>
      <c r="PRL205" s="672"/>
      <c r="PRM205" s="672"/>
      <c r="PRN205" s="672"/>
      <c r="PRO205" s="672"/>
      <c r="PRP205" s="672"/>
      <c r="PRQ205" s="672"/>
      <c r="PRR205" s="672"/>
      <c r="PRS205" s="672"/>
      <c r="PRT205" s="672"/>
      <c r="PRU205" s="672"/>
      <c r="PRV205" s="672"/>
      <c r="PRW205" s="672"/>
      <c r="PRX205" s="672"/>
      <c r="PRY205" s="672"/>
      <c r="PRZ205" s="672"/>
      <c r="PSA205" s="672"/>
      <c r="PSB205" s="672"/>
      <c r="PSC205" s="672"/>
      <c r="PSD205" s="672"/>
      <c r="PSE205" s="672"/>
      <c r="PSF205" s="672"/>
      <c r="PSG205" s="672"/>
      <c r="PSH205" s="672"/>
      <c r="PSI205" s="672"/>
      <c r="PSJ205" s="672"/>
      <c r="PSK205" s="672"/>
      <c r="PSL205" s="672"/>
      <c r="PSM205" s="672"/>
      <c r="PSN205" s="672"/>
      <c r="PSO205" s="672"/>
      <c r="PSP205" s="672"/>
      <c r="PSQ205" s="672"/>
      <c r="PSR205" s="672"/>
      <c r="PSS205" s="672"/>
      <c r="PST205" s="672"/>
      <c r="PSU205" s="672"/>
      <c r="PSV205" s="672"/>
      <c r="PSW205" s="672"/>
      <c r="PSX205" s="672"/>
      <c r="PSY205" s="672"/>
      <c r="PSZ205" s="672"/>
      <c r="PTA205" s="672"/>
      <c r="PTB205" s="672"/>
      <c r="PTC205" s="672"/>
      <c r="PTD205" s="672"/>
      <c r="PTE205" s="672"/>
      <c r="PTF205" s="672"/>
      <c r="PTG205" s="672"/>
      <c r="PTH205" s="672"/>
      <c r="PTI205" s="672"/>
      <c r="PTJ205" s="672"/>
      <c r="PTK205" s="672"/>
      <c r="PTL205" s="672"/>
      <c r="PTM205" s="672"/>
      <c r="PTN205" s="672"/>
      <c r="PTO205" s="672"/>
      <c r="PTP205" s="672"/>
      <c r="PTQ205" s="672"/>
      <c r="PTR205" s="672"/>
      <c r="PTS205" s="672"/>
      <c r="PTT205" s="672"/>
      <c r="PTU205" s="672"/>
      <c r="PTV205" s="672"/>
      <c r="PTW205" s="672"/>
      <c r="PTX205" s="672"/>
      <c r="PTY205" s="672"/>
      <c r="PTZ205" s="672"/>
      <c r="PUA205" s="672"/>
      <c r="PUB205" s="672"/>
      <c r="PUC205" s="672"/>
      <c r="PUD205" s="672"/>
      <c r="PUE205" s="672"/>
      <c r="PUF205" s="672"/>
      <c r="PUG205" s="672"/>
      <c r="PUH205" s="672"/>
      <c r="PUI205" s="672"/>
      <c r="PUJ205" s="672"/>
      <c r="PUK205" s="672"/>
      <c r="PUL205" s="672"/>
      <c r="PUM205" s="672"/>
      <c r="PUN205" s="672"/>
      <c r="PUO205" s="672"/>
      <c r="PUP205" s="672"/>
      <c r="PUQ205" s="672"/>
      <c r="PUR205" s="672"/>
      <c r="PUS205" s="672"/>
      <c r="PUT205" s="672"/>
      <c r="PUU205" s="672"/>
      <c r="PUV205" s="672"/>
      <c r="PUW205" s="672"/>
      <c r="PUX205" s="672"/>
      <c r="PUY205" s="672"/>
      <c r="PUZ205" s="672"/>
      <c r="PVA205" s="672"/>
      <c r="PVB205" s="672"/>
      <c r="PVC205" s="672"/>
      <c r="PVD205" s="672"/>
      <c r="PVE205" s="672"/>
      <c r="PVF205" s="672"/>
      <c r="PVG205" s="672"/>
      <c r="PVH205" s="672"/>
      <c r="PVI205" s="672"/>
      <c r="PVJ205" s="672"/>
      <c r="PVK205" s="672"/>
      <c r="PVL205" s="672"/>
      <c r="PVM205" s="672"/>
      <c r="PVN205" s="672"/>
      <c r="PVO205" s="672"/>
      <c r="PVP205" s="672"/>
      <c r="PVQ205" s="672"/>
      <c r="PVR205" s="672"/>
      <c r="PVS205" s="672"/>
      <c r="PVT205" s="672"/>
      <c r="PVU205" s="672"/>
      <c r="PVV205" s="672"/>
      <c r="PVW205" s="672"/>
      <c r="PVX205" s="672"/>
      <c r="PVY205" s="672"/>
      <c r="PVZ205" s="672"/>
      <c r="PWA205" s="672"/>
      <c r="PWB205" s="672"/>
      <c r="PWC205" s="672"/>
      <c r="PWD205" s="672"/>
      <c r="PWE205" s="672"/>
      <c r="PWF205" s="672"/>
      <c r="PWG205" s="672"/>
      <c r="PWH205" s="672"/>
      <c r="PWI205" s="672"/>
      <c r="PWJ205" s="672"/>
      <c r="PWK205" s="672"/>
      <c r="PWL205" s="672"/>
      <c r="PWM205" s="672"/>
      <c r="PWN205" s="672"/>
      <c r="PWO205" s="672"/>
      <c r="PWP205" s="672"/>
      <c r="PWQ205" s="672"/>
      <c r="PWR205" s="672"/>
      <c r="PWS205" s="672"/>
      <c r="PWT205" s="672"/>
      <c r="PWU205" s="672"/>
      <c r="PWV205" s="672"/>
      <c r="PWW205" s="672"/>
      <c r="PWX205" s="672"/>
      <c r="PWY205" s="672"/>
      <c r="PWZ205" s="672"/>
      <c r="PXA205" s="672"/>
      <c r="PXB205" s="672"/>
      <c r="PXC205" s="672"/>
      <c r="PXD205" s="672"/>
      <c r="PXE205" s="672"/>
      <c r="PXF205" s="672"/>
      <c r="PXG205" s="672"/>
      <c r="PXH205" s="672"/>
      <c r="PXI205" s="672"/>
      <c r="PXJ205" s="672"/>
      <c r="PXK205" s="672"/>
      <c r="PXL205" s="672"/>
      <c r="PXM205" s="672"/>
      <c r="PXN205" s="672"/>
      <c r="PXO205" s="672"/>
      <c r="PXP205" s="672"/>
      <c r="PXQ205" s="672"/>
      <c r="PXR205" s="672"/>
      <c r="PXS205" s="672"/>
      <c r="PXT205" s="672"/>
      <c r="PXU205" s="672"/>
      <c r="PXV205" s="672"/>
      <c r="PXW205" s="672"/>
      <c r="PXX205" s="672"/>
      <c r="PXY205" s="672"/>
      <c r="PXZ205" s="672"/>
      <c r="PYA205" s="672"/>
      <c r="PYB205" s="672"/>
      <c r="PYC205" s="672"/>
      <c r="PYD205" s="672"/>
      <c r="PYE205" s="672"/>
      <c r="PYF205" s="672"/>
      <c r="PYG205" s="672"/>
      <c r="PYH205" s="672"/>
      <c r="PYI205" s="672"/>
      <c r="PYJ205" s="672"/>
      <c r="PYK205" s="672"/>
      <c r="PYL205" s="672"/>
      <c r="PYM205" s="672"/>
      <c r="PYN205" s="672"/>
      <c r="PYO205" s="672"/>
      <c r="PYP205" s="672"/>
      <c r="PYQ205" s="672"/>
      <c r="PYR205" s="672"/>
      <c r="PYS205" s="672"/>
      <c r="PYT205" s="672"/>
      <c r="PYU205" s="672"/>
      <c r="PYV205" s="672"/>
      <c r="PYW205" s="672"/>
      <c r="PYX205" s="672"/>
      <c r="PYY205" s="672"/>
      <c r="PYZ205" s="672"/>
      <c r="PZA205" s="672"/>
      <c r="PZB205" s="672"/>
      <c r="PZC205" s="672"/>
      <c r="PZD205" s="672"/>
      <c r="PZE205" s="672"/>
      <c r="PZF205" s="672"/>
      <c r="PZG205" s="672"/>
      <c r="PZH205" s="672"/>
      <c r="PZI205" s="672"/>
      <c r="PZJ205" s="672"/>
      <c r="PZK205" s="672"/>
      <c r="PZL205" s="672"/>
      <c r="PZM205" s="672"/>
      <c r="PZN205" s="672"/>
      <c r="PZO205" s="672"/>
      <c r="PZP205" s="672"/>
      <c r="PZQ205" s="672"/>
      <c r="PZR205" s="672"/>
      <c r="PZS205" s="672"/>
      <c r="PZT205" s="672"/>
      <c r="PZU205" s="672"/>
      <c r="PZV205" s="672"/>
      <c r="PZW205" s="672"/>
      <c r="PZX205" s="672"/>
      <c r="PZY205" s="672"/>
      <c r="PZZ205" s="672"/>
      <c r="QAA205" s="672"/>
      <c r="QAB205" s="672"/>
      <c r="QAC205" s="672"/>
      <c r="QAD205" s="672"/>
      <c r="QAE205" s="672"/>
      <c r="QAF205" s="672"/>
      <c r="QAG205" s="672"/>
      <c r="QAH205" s="672"/>
      <c r="QAI205" s="672"/>
      <c r="QAJ205" s="672"/>
      <c r="QAK205" s="672"/>
      <c r="QAL205" s="672"/>
      <c r="QAM205" s="672"/>
      <c r="QAN205" s="672"/>
      <c r="QAO205" s="672"/>
      <c r="QAP205" s="672"/>
      <c r="QAQ205" s="672"/>
      <c r="QAR205" s="672"/>
      <c r="QAS205" s="672"/>
      <c r="QAT205" s="672"/>
      <c r="QAU205" s="672"/>
      <c r="QAV205" s="672"/>
      <c r="QAW205" s="672"/>
      <c r="QAX205" s="672"/>
      <c r="QAY205" s="672"/>
      <c r="QAZ205" s="672"/>
      <c r="QBA205" s="672"/>
      <c r="QBB205" s="672"/>
      <c r="QBC205" s="672"/>
      <c r="QBD205" s="672"/>
      <c r="QBE205" s="672"/>
      <c r="QBF205" s="672"/>
      <c r="QBG205" s="672"/>
      <c r="QBH205" s="672"/>
      <c r="QBI205" s="672"/>
      <c r="QBJ205" s="672"/>
      <c r="QBK205" s="672"/>
      <c r="QBL205" s="672"/>
      <c r="QBM205" s="672"/>
      <c r="QBN205" s="672"/>
      <c r="QBO205" s="672"/>
      <c r="QBP205" s="672"/>
      <c r="QBQ205" s="672"/>
      <c r="QBR205" s="672"/>
      <c r="QBS205" s="672"/>
      <c r="QBT205" s="672"/>
      <c r="QBU205" s="672"/>
      <c r="QBV205" s="672"/>
      <c r="QBW205" s="672"/>
      <c r="QBX205" s="672"/>
      <c r="QBY205" s="672"/>
      <c r="QBZ205" s="672"/>
      <c r="QCA205" s="672"/>
      <c r="QCB205" s="672"/>
      <c r="QCC205" s="672"/>
      <c r="QCD205" s="672"/>
      <c r="QCE205" s="672"/>
      <c r="QCF205" s="672"/>
      <c r="QCG205" s="672"/>
      <c r="QCH205" s="672"/>
      <c r="QCI205" s="672"/>
      <c r="QCJ205" s="672"/>
      <c r="QCK205" s="672"/>
      <c r="QCL205" s="672"/>
      <c r="QCM205" s="672"/>
      <c r="QCN205" s="672"/>
      <c r="QCO205" s="672"/>
      <c r="QCP205" s="672"/>
      <c r="QCQ205" s="672"/>
      <c r="QCR205" s="672"/>
      <c r="QCS205" s="672"/>
      <c r="QCT205" s="672"/>
      <c r="QCU205" s="672"/>
      <c r="QCV205" s="672"/>
      <c r="QCW205" s="672"/>
      <c r="QCX205" s="672"/>
      <c r="QCY205" s="672"/>
      <c r="QCZ205" s="672"/>
      <c r="QDA205" s="672"/>
      <c r="QDB205" s="672"/>
      <c r="QDC205" s="672"/>
      <c r="QDD205" s="672"/>
      <c r="QDE205" s="672"/>
      <c r="QDF205" s="672"/>
      <c r="QDG205" s="672"/>
      <c r="QDH205" s="672"/>
      <c r="QDI205" s="672"/>
      <c r="QDJ205" s="672"/>
      <c r="QDK205" s="672"/>
      <c r="QDL205" s="672"/>
      <c r="QDM205" s="672"/>
      <c r="QDN205" s="672"/>
      <c r="QDO205" s="672"/>
      <c r="QDP205" s="672"/>
      <c r="QDQ205" s="672"/>
      <c r="QDR205" s="672"/>
      <c r="QDS205" s="672"/>
      <c r="QDT205" s="672"/>
      <c r="QDU205" s="672"/>
      <c r="QDV205" s="672"/>
      <c r="QDW205" s="672"/>
      <c r="QDX205" s="672"/>
      <c r="QDY205" s="672"/>
      <c r="QDZ205" s="672"/>
      <c r="QEA205" s="672"/>
      <c r="QEB205" s="672"/>
      <c r="QEC205" s="672"/>
      <c r="QED205" s="672"/>
      <c r="QEE205" s="672"/>
      <c r="QEF205" s="672"/>
      <c r="QEG205" s="672"/>
      <c r="QEH205" s="672"/>
      <c r="QEI205" s="672"/>
      <c r="QEJ205" s="672"/>
      <c r="QEK205" s="672"/>
      <c r="QEL205" s="672"/>
      <c r="QEM205" s="672"/>
      <c r="QEN205" s="672"/>
      <c r="QEO205" s="672"/>
      <c r="QEP205" s="672"/>
      <c r="QEQ205" s="672"/>
      <c r="QER205" s="672"/>
      <c r="QES205" s="672"/>
      <c r="QET205" s="672"/>
      <c r="QEU205" s="672"/>
      <c r="QEV205" s="672"/>
      <c r="QEW205" s="672"/>
      <c r="QEX205" s="672"/>
      <c r="QEY205" s="672"/>
      <c r="QEZ205" s="672"/>
      <c r="QFA205" s="672"/>
      <c r="QFB205" s="672"/>
      <c r="QFC205" s="672"/>
      <c r="QFD205" s="672"/>
      <c r="QFE205" s="672"/>
      <c r="QFF205" s="672"/>
      <c r="QFG205" s="672"/>
      <c r="QFH205" s="672"/>
      <c r="QFI205" s="672"/>
      <c r="QFJ205" s="672"/>
      <c r="QFK205" s="672"/>
      <c r="QFL205" s="672"/>
      <c r="QFM205" s="672"/>
      <c r="QFN205" s="672"/>
      <c r="QFO205" s="672"/>
      <c r="QFP205" s="672"/>
      <c r="QFQ205" s="672"/>
      <c r="QFR205" s="672"/>
      <c r="QFS205" s="672"/>
      <c r="QFT205" s="672"/>
      <c r="QFU205" s="672"/>
      <c r="QFV205" s="672"/>
      <c r="QFW205" s="672"/>
      <c r="QFX205" s="672"/>
      <c r="QFY205" s="672"/>
      <c r="QFZ205" s="672"/>
      <c r="QGA205" s="672"/>
      <c r="QGB205" s="672"/>
      <c r="QGC205" s="672"/>
      <c r="QGD205" s="672"/>
      <c r="QGE205" s="672"/>
      <c r="QGF205" s="672"/>
      <c r="QGG205" s="672"/>
      <c r="QGH205" s="672"/>
      <c r="QGI205" s="672"/>
      <c r="QGJ205" s="672"/>
      <c r="QGK205" s="672"/>
      <c r="QGL205" s="672"/>
      <c r="QGM205" s="672"/>
      <c r="QGN205" s="672"/>
      <c r="QGO205" s="672"/>
      <c r="QGP205" s="672"/>
      <c r="QGQ205" s="672"/>
      <c r="QGR205" s="672"/>
      <c r="QGS205" s="672"/>
      <c r="QGT205" s="672"/>
      <c r="QGU205" s="672"/>
      <c r="QGV205" s="672"/>
      <c r="QGW205" s="672"/>
      <c r="QGX205" s="672"/>
      <c r="QGY205" s="672"/>
      <c r="QGZ205" s="672"/>
      <c r="QHA205" s="672"/>
      <c r="QHB205" s="672"/>
      <c r="QHC205" s="672"/>
      <c r="QHD205" s="672"/>
      <c r="QHE205" s="672"/>
      <c r="QHF205" s="672"/>
      <c r="QHG205" s="672"/>
      <c r="QHH205" s="672"/>
      <c r="QHI205" s="672"/>
      <c r="QHJ205" s="672"/>
      <c r="QHK205" s="672"/>
      <c r="QHL205" s="672"/>
      <c r="QHM205" s="672"/>
      <c r="QHN205" s="672"/>
      <c r="QHO205" s="672"/>
      <c r="QHP205" s="672"/>
      <c r="QHQ205" s="672"/>
      <c r="QHR205" s="672"/>
      <c r="QHS205" s="672"/>
      <c r="QHT205" s="672"/>
      <c r="QHU205" s="672"/>
      <c r="QHV205" s="672"/>
      <c r="QHW205" s="672"/>
      <c r="QHX205" s="672"/>
      <c r="QHY205" s="672"/>
      <c r="QHZ205" s="672"/>
      <c r="QIA205" s="672"/>
      <c r="QIB205" s="672"/>
      <c r="QIC205" s="672"/>
      <c r="QID205" s="672"/>
      <c r="QIE205" s="672"/>
      <c r="QIF205" s="672"/>
      <c r="QIG205" s="672"/>
      <c r="QIH205" s="672"/>
      <c r="QII205" s="672"/>
      <c r="QIJ205" s="672"/>
      <c r="QIK205" s="672"/>
      <c r="QIL205" s="672"/>
      <c r="QIM205" s="672"/>
      <c r="QIN205" s="672"/>
      <c r="QIO205" s="672"/>
      <c r="QIP205" s="672"/>
      <c r="QIQ205" s="672"/>
      <c r="QIR205" s="672"/>
      <c r="QIS205" s="672"/>
      <c r="QIT205" s="672"/>
      <c r="QIU205" s="672"/>
      <c r="QIV205" s="672"/>
      <c r="QIW205" s="672"/>
      <c r="QIX205" s="672"/>
      <c r="QIY205" s="672"/>
      <c r="QIZ205" s="672"/>
      <c r="QJA205" s="672"/>
      <c r="QJB205" s="672"/>
      <c r="QJC205" s="672"/>
      <c r="QJD205" s="672"/>
      <c r="QJE205" s="672"/>
      <c r="QJF205" s="672"/>
      <c r="QJG205" s="672"/>
      <c r="QJH205" s="672"/>
      <c r="QJI205" s="672"/>
      <c r="QJJ205" s="672"/>
      <c r="QJK205" s="672"/>
      <c r="QJL205" s="672"/>
      <c r="QJM205" s="672"/>
      <c r="QJN205" s="672"/>
      <c r="QJO205" s="672"/>
      <c r="QJP205" s="672"/>
      <c r="QJQ205" s="672"/>
      <c r="QJR205" s="672"/>
      <c r="QJS205" s="672"/>
      <c r="QJT205" s="672"/>
      <c r="QJU205" s="672"/>
      <c r="QJV205" s="672"/>
      <c r="QJW205" s="672"/>
      <c r="QJX205" s="672"/>
      <c r="QJY205" s="672"/>
      <c r="QJZ205" s="672"/>
      <c r="QKA205" s="672"/>
      <c r="QKB205" s="672"/>
      <c r="QKC205" s="672"/>
      <c r="QKD205" s="672"/>
      <c r="QKE205" s="672"/>
      <c r="QKF205" s="672"/>
      <c r="QKG205" s="672"/>
      <c r="QKH205" s="672"/>
      <c r="QKI205" s="672"/>
      <c r="QKJ205" s="672"/>
      <c r="QKK205" s="672"/>
      <c r="QKL205" s="672"/>
      <c r="QKM205" s="672"/>
      <c r="QKN205" s="672"/>
      <c r="QKO205" s="672"/>
      <c r="QKP205" s="672"/>
      <c r="QKQ205" s="672"/>
      <c r="QKR205" s="672"/>
      <c r="QKS205" s="672"/>
      <c r="QKT205" s="672"/>
      <c r="QKU205" s="672"/>
      <c r="QKV205" s="672"/>
      <c r="QKW205" s="672"/>
      <c r="QKX205" s="672"/>
      <c r="QKY205" s="672"/>
      <c r="QKZ205" s="672"/>
      <c r="QLA205" s="672"/>
      <c r="QLB205" s="672"/>
      <c r="QLC205" s="672"/>
      <c r="QLD205" s="672"/>
      <c r="QLE205" s="672"/>
      <c r="QLF205" s="672"/>
      <c r="QLG205" s="672"/>
      <c r="QLH205" s="672"/>
      <c r="QLI205" s="672"/>
      <c r="QLJ205" s="672"/>
      <c r="QLK205" s="672"/>
      <c r="QLL205" s="672"/>
      <c r="QLM205" s="672"/>
      <c r="QLN205" s="672"/>
      <c r="QLO205" s="672"/>
      <c r="QLP205" s="672"/>
      <c r="QLQ205" s="672"/>
      <c r="QLR205" s="672"/>
      <c r="QLS205" s="672"/>
      <c r="QLT205" s="672"/>
      <c r="QLU205" s="672"/>
      <c r="QLV205" s="672"/>
      <c r="QLW205" s="672"/>
      <c r="QLX205" s="672"/>
      <c r="QLY205" s="672"/>
      <c r="QLZ205" s="672"/>
      <c r="QMA205" s="672"/>
      <c r="QMB205" s="672"/>
      <c r="QMC205" s="672"/>
      <c r="QMD205" s="672"/>
      <c r="QME205" s="672"/>
      <c r="QMF205" s="672"/>
      <c r="QMG205" s="672"/>
      <c r="QMH205" s="672"/>
      <c r="QMI205" s="672"/>
      <c r="QMJ205" s="672"/>
      <c r="QMK205" s="672"/>
      <c r="QML205" s="672"/>
      <c r="QMM205" s="672"/>
      <c r="QMN205" s="672"/>
      <c r="QMO205" s="672"/>
      <c r="QMP205" s="672"/>
      <c r="QMQ205" s="672"/>
      <c r="QMR205" s="672"/>
      <c r="QMS205" s="672"/>
      <c r="QMT205" s="672"/>
      <c r="QMU205" s="672"/>
      <c r="QMV205" s="672"/>
      <c r="QMW205" s="672"/>
      <c r="QMX205" s="672"/>
      <c r="QMY205" s="672"/>
      <c r="QMZ205" s="672"/>
      <c r="QNA205" s="672"/>
      <c r="QNB205" s="672"/>
      <c r="QNC205" s="672"/>
      <c r="QND205" s="672"/>
      <c r="QNE205" s="672"/>
      <c r="QNF205" s="672"/>
      <c r="QNG205" s="672"/>
      <c r="QNH205" s="672"/>
      <c r="QNI205" s="672"/>
      <c r="QNJ205" s="672"/>
      <c r="QNK205" s="672"/>
      <c r="QNL205" s="672"/>
      <c r="QNM205" s="672"/>
      <c r="QNN205" s="672"/>
      <c r="QNO205" s="672"/>
      <c r="QNP205" s="672"/>
      <c r="QNQ205" s="672"/>
      <c r="QNR205" s="672"/>
      <c r="QNS205" s="672"/>
      <c r="QNT205" s="672"/>
      <c r="QNU205" s="672"/>
      <c r="QNV205" s="672"/>
      <c r="QNW205" s="672"/>
      <c r="QNX205" s="672"/>
      <c r="QNY205" s="672"/>
      <c r="QNZ205" s="672"/>
      <c r="QOA205" s="672"/>
      <c r="QOB205" s="672"/>
      <c r="QOC205" s="672"/>
      <c r="QOD205" s="672"/>
      <c r="QOE205" s="672"/>
      <c r="QOF205" s="672"/>
      <c r="QOG205" s="672"/>
      <c r="QOH205" s="672"/>
      <c r="QOI205" s="672"/>
      <c r="QOJ205" s="672"/>
      <c r="QOK205" s="672"/>
      <c r="QOL205" s="672"/>
      <c r="QOM205" s="672"/>
      <c r="QON205" s="672"/>
      <c r="QOO205" s="672"/>
      <c r="QOP205" s="672"/>
      <c r="QOQ205" s="672"/>
      <c r="QOR205" s="672"/>
      <c r="QOS205" s="672"/>
      <c r="QOT205" s="672"/>
      <c r="QOU205" s="672"/>
      <c r="QOV205" s="672"/>
      <c r="QOW205" s="672"/>
      <c r="QOX205" s="672"/>
      <c r="QOY205" s="672"/>
      <c r="QOZ205" s="672"/>
      <c r="QPA205" s="672"/>
      <c r="QPB205" s="672"/>
      <c r="QPC205" s="672"/>
      <c r="QPD205" s="672"/>
      <c r="QPE205" s="672"/>
      <c r="QPF205" s="672"/>
      <c r="QPG205" s="672"/>
      <c r="QPH205" s="672"/>
      <c r="QPI205" s="672"/>
      <c r="QPJ205" s="672"/>
      <c r="QPK205" s="672"/>
      <c r="QPL205" s="672"/>
      <c r="QPM205" s="672"/>
      <c r="QPN205" s="672"/>
      <c r="QPO205" s="672"/>
      <c r="QPP205" s="672"/>
      <c r="QPQ205" s="672"/>
      <c r="QPR205" s="672"/>
      <c r="QPS205" s="672"/>
      <c r="QPT205" s="672"/>
      <c r="QPU205" s="672"/>
      <c r="QPV205" s="672"/>
      <c r="QPW205" s="672"/>
      <c r="QPX205" s="672"/>
      <c r="QPY205" s="672"/>
      <c r="QPZ205" s="672"/>
      <c r="QQA205" s="672"/>
      <c r="QQB205" s="672"/>
      <c r="QQC205" s="672"/>
      <c r="QQD205" s="672"/>
      <c r="QQE205" s="672"/>
      <c r="QQF205" s="672"/>
      <c r="QQG205" s="672"/>
      <c r="QQH205" s="672"/>
      <c r="QQI205" s="672"/>
      <c r="QQJ205" s="672"/>
      <c r="QQK205" s="672"/>
      <c r="QQL205" s="672"/>
      <c r="QQM205" s="672"/>
      <c r="QQN205" s="672"/>
      <c r="QQO205" s="672"/>
      <c r="QQP205" s="672"/>
      <c r="QQQ205" s="672"/>
      <c r="QQR205" s="672"/>
      <c r="QQS205" s="672"/>
      <c r="QQT205" s="672"/>
      <c r="QQU205" s="672"/>
      <c r="QQV205" s="672"/>
      <c r="QQW205" s="672"/>
      <c r="QQX205" s="672"/>
      <c r="QQY205" s="672"/>
      <c r="QQZ205" s="672"/>
      <c r="QRA205" s="672"/>
      <c r="QRB205" s="672"/>
      <c r="QRC205" s="672"/>
      <c r="QRD205" s="672"/>
      <c r="QRE205" s="672"/>
      <c r="QRF205" s="672"/>
      <c r="QRG205" s="672"/>
      <c r="QRH205" s="672"/>
      <c r="QRI205" s="672"/>
      <c r="QRJ205" s="672"/>
      <c r="QRK205" s="672"/>
      <c r="QRL205" s="672"/>
      <c r="QRM205" s="672"/>
      <c r="QRN205" s="672"/>
      <c r="QRO205" s="672"/>
      <c r="QRP205" s="672"/>
      <c r="QRQ205" s="672"/>
      <c r="QRR205" s="672"/>
      <c r="QRS205" s="672"/>
      <c r="QRT205" s="672"/>
      <c r="QRU205" s="672"/>
      <c r="QRV205" s="672"/>
      <c r="QRW205" s="672"/>
      <c r="QRX205" s="672"/>
      <c r="QRY205" s="672"/>
      <c r="QRZ205" s="672"/>
      <c r="QSA205" s="672"/>
      <c r="QSB205" s="672"/>
      <c r="QSC205" s="672"/>
      <c r="QSD205" s="672"/>
      <c r="QSE205" s="672"/>
      <c r="QSF205" s="672"/>
      <c r="QSG205" s="672"/>
      <c r="QSH205" s="672"/>
      <c r="QSI205" s="672"/>
      <c r="QSJ205" s="672"/>
      <c r="QSK205" s="672"/>
      <c r="QSL205" s="672"/>
      <c r="QSM205" s="672"/>
      <c r="QSN205" s="672"/>
      <c r="QSO205" s="672"/>
      <c r="QSP205" s="672"/>
      <c r="QSQ205" s="672"/>
      <c r="QSR205" s="672"/>
      <c r="QSS205" s="672"/>
      <c r="QST205" s="672"/>
      <c r="QSU205" s="672"/>
      <c r="QSV205" s="672"/>
      <c r="QSW205" s="672"/>
      <c r="QSX205" s="672"/>
      <c r="QSY205" s="672"/>
      <c r="QSZ205" s="672"/>
      <c r="QTA205" s="672"/>
      <c r="QTB205" s="672"/>
      <c r="QTC205" s="672"/>
      <c r="QTD205" s="672"/>
      <c r="QTE205" s="672"/>
      <c r="QTF205" s="672"/>
      <c r="QTG205" s="672"/>
      <c r="QTH205" s="672"/>
      <c r="QTI205" s="672"/>
      <c r="QTJ205" s="672"/>
      <c r="QTK205" s="672"/>
      <c r="QTL205" s="672"/>
      <c r="QTM205" s="672"/>
      <c r="QTN205" s="672"/>
      <c r="QTO205" s="672"/>
      <c r="QTP205" s="672"/>
      <c r="QTQ205" s="672"/>
      <c r="QTR205" s="672"/>
      <c r="QTS205" s="672"/>
      <c r="QTT205" s="672"/>
      <c r="QTU205" s="672"/>
      <c r="QTV205" s="672"/>
      <c r="QTW205" s="672"/>
      <c r="QTX205" s="672"/>
      <c r="QTY205" s="672"/>
      <c r="QTZ205" s="672"/>
      <c r="QUA205" s="672"/>
      <c r="QUB205" s="672"/>
      <c r="QUC205" s="672"/>
      <c r="QUD205" s="672"/>
      <c r="QUE205" s="672"/>
      <c r="QUF205" s="672"/>
      <c r="QUG205" s="672"/>
      <c r="QUH205" s="672"/>
      <c r="QUI205" s="672"/>
      <c r="QUJ205" s="672"/>
      <c r="QUK205" s="672"/>
      <c r="QUL205" s="672"/>
      <c r="QUM205" s="672"/>
      <c r="QUN205" s="672"/>
      <c r="QUO205" s="672"/>
      <c r="QUP205" s="672"/>
      <c r="QUQ205" s="672"/>
      <c r="QUR205" s="672"/>
      <c r="QUS205" s="672"/>
      <c r="QUT205" s="672"/>
      <c r="QUU205" s="672"/>
      <c r="QUV205" s="672"/>
      <c r="QUW205" s="672"/>
      <c r="QUX205" s="672"/>
      <c r="QUY205" s="672"/>
      <c r="QUZ205" s="672"/>
      <c r="QVA205" s="672"/>
      <c r="QVB205" s="672"/>
      <c r="QVC205" s="672"/>
      <c r="QVD205" s="672"/>
      <c r="QVE205" s="672"/>
      <c r="QVF205" s="672"/>
      <c r="QVG205" s="672"/>
      <c r="QVH205" s="672"/>
      <c r="QVI205" s="672"/>
      <c r="QVJ205" s="672"/>
      <c r="QVK205" s="672"/>
      <c r="QVL205" s="672"/>
      <c r="QVM205" s="672"/>
      <c r="QVN205" s="672"/>
      <c r="QVO205" s="672"/>
      <c r="QVP205" s="672"/>
      <c r="QVQ205" s="672"/>
      <c r="QVR205" s="672"/>
      <c r="QVS205" s="672"/>
      <c r="QVT205" s="672"/>
      <c r="QVU205" s="672"/>
      <c r="QVV205" s="672"/>
      <c r="QVW205" s="672"/>
      <c r="QVX205" s="672"/>
      <c r="QVY205" s="672"/>
      <c r="QVZ205" s="672"/>
      <c r="QWA205" s="672"/>
      <c r="QWB205" s="672"/>
      <c r="QWC205" s="672"/>
      <c r="QWD205" s="672"/>
      <c r="QWE205" s="672"/>
      <c r="QWF205" s="672"/>
      <c r="QWG205" s="672"/>
      <c r="QWH205" s="672"/>
      <c r="QWI205" s="672"/>
      <c r="QWJ205" s="672"/>
      <c r="QWK205" s="672"/>
      <c r="QWL205" s="672"/>
      <c r="QWM205" s="672"/>
      <c r="QWN205" s="672"/>
      <c r="QWO205" s="672"/>
      <c r="QWP205" s="672"/>
      <c r="QWQ205" s="672"/>
      <c r="QWR205" s="672"/>
      <c r="QWS205" s="672"/>
      <c r="QWT205" s="672"/>
      <c r="QWU205" s="672"/>
      <c r="QWV205" s="672"/>
      <c r="QWW205" s="672"/>
      <c r="QWX205" s="672"/>
      <c r="QWY205" s="672"/>
      <c r="QWZ205" s="672"/>
      <c r="QXA205" s="672"/>
      <c r="QXB205" s="672"/>
      <c r="QXC205" s="672"/>
      <c r="QXD205" s="672"/>
      <c r="QXE205" s="672"/>
      <c r="QXF205" s="672"/>
      <c r="QXG205" s="672"/>
      <c r="QXH205" s="672"/>
      <c r="QXI205" s="672"/>
      <c r="QXJ205" s="672"/>
      <c r="QXK205" s="672"/>
      <c r="QXL205" s="672"/>
      <c r="QXM205" s="672"/>
      <c r="QXN205" s="672"/>
      <c r="QXO205" s="672"/>
      <c r="QXP205" s="672"/>
      <c r="QXQ205" s="672"/>
      <c r="QXR205" s="672"/>
      <c r="QXS205" s="672"/>
      <c r="QXT205" s="672"/>
      <c r="QXU205" s="672"/>
      <c r="QXV205" s="672"/>
      <c r="QXW205" s="672"/>
      <c r="QXX205" s="672"/>
      <c r="QXY205" s="672"/>
      <c r="QXZ205" s="672"/>
      <c r="QYA205" s="672"/>
      <c r="QYB205" s="672"/>
      <c r="QYC205" s="672"/>
      <c r="QYD205" s="672"/>
      <c r="QYE205" s="672"/>
      <c r="QYF205" s="672"/>
      <c r="QYG205" s="672"/>
      <c r="QYH205" s="672"/>
      <c r="QYI205" s="672"/>
      <c r="QYJ205" s="672"/>
      <c r="QYK205" s="672"/>
      <c r="QYL205" s="672"/>
      <c r="QYM205" s="672"/>
      <c r="QYN205" s="672"/>
      <c r="QYO205" s="672"/>
      <c r="QYP205" s="672"/>
      <c r="QYQ205" s="672"/>
      <c r="QYR205" s="672"/>
      <c r="QYS205" s="672"/>
      <c r="QYT205" s="672"/>
      <c r="QYU205" s="672"/>
      <c r="QYV205" s="672"/>
      <c r="QYW205" s="672"/>
      <c r="QYX205" s="672"/>
      <c r="QYY205" s="672"/>
      <c r="QYZ205" s="672"/>
      <c r="QZA205" s="672"/>
      <c r="QZB205" s="672"/>
      <c r="QZC205" s="672"/>
      <c r="QZD205" s="672"/>
      <c r="QZE205" s="672"/>
      <c r="QZF205" s="672"/>
      <c r="QZG205" s="672"/>
      <c r="QZH205" s="672"/>
      <c r="QZI205" s="672"/>
      <c r="QZJ205" s="672"/>
      <c r="QZK205" s="672"/>
      <c r="QZL205" s="672"/>
      <c r="QZM205" s="672"/>
      <c r="QZN205" s="672"/>
      <c r="QZO205" s="672"/>
      <c r="QZP205" s="672"/>
      <c r="QZQ205" s="672"/>
      <c r="QZR205" s="672"/>
      <c r="QZS205" s="672"/>
      <c r="QZT205" s="672"/>
      <c r="QZU205" s="672"/>
      <c r="QZV205" s="672"/>
      <c r="QZW205" s="672"/>
      <c r="QZX205" s="672"/>
      <c r="QZY205" s="672"/>
      <c r="QZZ205" s="672"/>
      <c r="RAA205" s="672"/>
      <c r="RAB205" s="672"/>
      <c r="RAC205" s="672"/>
      <c r="RAD205" s="672"/>
      <c r="RAE205" s="672"/>
      <c r="RAF205" s="672"/>
      <c r="RAG205" s="672"/>
      <c r="RAH205" s="672"/>
      <c r="RAI205" s="672"/>
      <c r="RAJ205" s="672"/>
      <c r="RAK205" s="672"/>
      <c r="RAL205" s="672"/>
      <c r="RAM205" s="672"/>
      <c r="RAN205" s="672"/>
      <c r="RAO205" s="672"/>
      <c r="RAP205" s="672"/>
      <c r="RAQ205" s="672"/>
      <c r="RAR205" s="672"/>
      <c r="RAS205" s="672"/>
      <c r="RAT205" s="672"/>
      <c r="RAU205" s="672"/>
      <c r="RAV205" s="672"/>
      <c r="RAW205" s="672"/>
      <c r="RAX205" s="672"/>
      <c r="RAY205" s="672"/>
      <c r="RAZ205" s="672"/>
      <c r="RBA205" s="672"/>
      <c r="RBB205" s="672"/>
      <c r="RBC205" s="672"/>
      <c r="RBD205" s="672"/>
      <c r="RBE205" s="672"/>
      <c r="RBF205" s="672"/>
      <c r="RBG205" s="672"/>
      <c r="RBH205" s="672"/>
      <c r="RBI205" s="672"/>
      <c r="RBJ205" s="672"/>
      <c r="RBK205" s="672"/>
      <c r="RBL205" s="672"/>
      <c r="RBM205" s="672"/>
      <c r="RBN205" s="672"/>
      <c r="RBO205" s="672"/>
      <c r="RBP205" s="672"/>
      <c r="RBQ205" s="672"/>
      <c r="RBR205" s="672"/>
      <c r="RBS205" s="672"/>
      <c r="RBT205" s="672"/>
      <c r="RBU205" s="672"/>
      <c r="RBV205" s="672"/>
      <c r="RBW205" s="672"/>
      <c r="RBX205" s="672"/>
      <c r="RBY205" s="672"/>
      <c r="RBZ205" s="672"/>
      <c r="RCA205" s="672"/>
      <c r="RCB205" s="672"/>
      <c r="RCC205" s="672"/>
      <c r="RCD205" s="672"/>
      <c r="RCE205" s="672"/>
      <c r="RCF205" s="672"/>
      <c r="RCG205" s="672"/>
      <c r="RCH205" s="672"/>
      <c r="RCI205" s="672"/>
      <c r="RCJ205" s="672"/>
      <c r="RCK205" s="672"/>
      <c r="RCL205" s="672"/>
      <c r="RCM205" s="672"/>
      <c r="RCN205" s="672"/>
      <c r="RCO205" s="672"/>
      <c r="RCP205" s="672"/>
      <c r="RCQ205" s="672"/>
      <c r="RCR205" s="672"/>
      <c r="RCS205" s="672"/>
      <c r="RCT205" s="672"/>
      <c r="RCU205" s="672"/>
      <c r="RCV205" s="672"/>
      <c r="RCW205" s="672"/>
      <c r="RCX205" s="672"/>
      <c r="RCY205" s="672"/>
      <c r="RCZ205" s="672"/>
      <c r="RDA205" s="672"/>
      <c r="RDB205" s="672"/>
      <c r="RDC205" s="672"/>
      <c r="RDD205" s="672"/>
      <c r="RDE205" s="672"/>
      <c r="RDF205" s="672"/>
      <c r="RDG205" s="672"/>
      <c r="RDH205" s="672"/>
      <c r="RDI205" s="672"/>
      <c r="RDJ205" s="672"/>
      <c r="RDK205" s="672"/>
      <c r="RDL205" s="672"/>
      <c r="RDM205" s="672"/>
      <c r="RDN205" s="672"/>
      <c r="RDO205" s="672"/>
      <c r="RDP205" s="672"/>
      <c r="RDQ205" s="672"/>
      <c r="RDR205" s="672"/>
      <c r="RDS205" s="672"/>
      <c r="RDT205" s="672"/>
      <c r="RDU205" s="672"/>
      <c r="RDV205" s="672"/>
      <c r="RDW205" s="672"/>
      <c r="RDX205" s="672"/>
      <c r="RDY205" s="672"/>
      <c r="RDZ205" s="672"/>
      <c r="REA205" s="672"/>
      <c r="REB205" s="672"/>
      <c r="REC205" s="672"/>
      <c r="RED205" s="672"/>
      <c r="REE205" s="672"/>
      <c r="REF205" s="672"/>
      <c r="REG205" s="672"/>
      <c r="REH205" s="672"/>
      <c r="REI205" s="672"/>
      <c r="REJ205" s="672"/>
      <c r="REK205" s="672"/>
      <c r="REL205" s="672"/>
      <c r="REM205" s="672"/>
      <c r="REN205" s="672"/>
      <c r="REO205" s="672"/>
      <c r="REP205" s="672"/>
      <c r="REQ205" s="672"/>
      <c r="RER205" s="672"/>
      <c r="RES205" s="672"/>
      <c r="RET205" s="672"/>
      <c r="REU205" s="672"/>
      <c r="REV205" s="672"/>
      <c r="REW205" s="672"/>
      <c r="REX205" s="672"/>
      <c r="REY205" s="672"/>
      <c r="REZ205" s="672"/>
      <c r="RFA205" s="672"/>
      <c r="RFB205" s="672"/>
      <c r="RFC205" s="672"/>
      <c r="RFD205" s="672"/>
      <c r="RFE205" s="672"/>
      <c r="RFF205" s="672"/>
      <c r="RFG205" s="672"/>
      <c r="RFH205" s="672"/>
      <c r="RFI205" s="672"/>
      <c r="RFJ205" s="672"/>
      <c r="RFK205" s="672"/>
      <c r="RFL205" s="672"/>
      <c r="RFM205" s="672"/>
      <c r="RFN205" s="672"/>
      <c r="RFO205" s="672"/>
      <c r="RFP205" s="672"/>
      <c r="RFQ205" s="672"/>
      <c r="RFR205" s="672"/>
      <c r="RFS205" s="672"/>
      <c r="RFT205" s="672"/>
      <c r="RFU205" s="672"/>
      <c r="RFV205" s="672"/>
      <c r="RFW205" s="672"/>
      <c r="RFX205" s="672"/>
      <c r="RFY205" s="672"/>
      <c r="RFZ205" s="672"/>
      <c r="RGA205" s="672"/>
      <c r="RGB205" s="672"/>
      <c r="RGC205" s="672"/>
      <c r="RGD205" s="672"/>
      <c r="RGE205" s="672"/>
      <c r="RGF205" s="672"/>
      <c r="RGG205" s="672"/>
      <c r="RGH205" s="672"/>
      <c r="RGI205" s="672"/>
      <c r="RGJ205" s="672"/>
      <c r="RGK205" s="672"/>
      <c r="RGL205" s="672"/>
      <c r="RGM205" s="672"/>
      <c r="RGN205" s="672"/>
      <c r="RGO205" s="672"/>
      <c r="RGP205" s="672"/>
      <c r="RGQ205" s="672"/>
      <c r="RGR205" s="672"/>
      <c r="RGS205" s="672"/>
      <c r="RGT205" s="672"/>
      <c r="RGU205" s="672"/>
      <c r="RGV205" s="672"/>
      <c r="RGW205" s="672"/>
      <c r="RGX205" s="672"/>
      <c r="RGY205" s="672"/>
      <c r="RGZ205" s="672"/>
      <c r="RHA205" s="672"/>
      <c r="RHB205" s="672"/>
      <c r="RHC205" s="672"/>
      <c r="RHD205" s="672"/>
      <c r="RHE205" s="672"/>
      <c r="RHF205" s="672"/>
      <c r="RHG205" s="672"/>
      <c r="RHH205" s="672"/>
      <c r="RHI205" s="672"/>
      <c r="RHJ205" s="672"/>
      <c r="RHK205" s="672"/>
      <c r="RHL205" s="672"/>
      <c r="RHM205" s="672"/>
      <c r="RHN205" s="672"/>
      <c r="RHO205" s="672"/>
      <c r="RHP205" s="672"/>
      <c r="RHQ205" s="672"/>
      <c r="RHR205" s="672"/>
      <c r="RHS205" s="672"/>
      <c r="RHT205" s="672"/>
      <c r="RHU205" s="672"/>
      <c r="RHV205" s="672"/>
      <c r="RHW205" s="672"/>
      <c r="RHX205" s="672"/>
      <c r="RHY205" s="672"/>
      <c r="RHZ205" s="672"/>
      <c r="RIA205" s="672"/>
      <c r="RIB205" s="672"/>
      <c r="RIC205" s="672"/>
      <c r="RID205" s="672"/>
      <c r="RIE205" s="672"/>
      <c r="RIF205" s="672"/>
      <c r="RIG205" s="672"/>
      <c r="RIH205" s="672"/>
      <c r="RII205" s="672"/>
      <c r="RIJ205" s="672"/>
      <c r="RIK205" s="672"/>
      <c r="RIL205" s="672"/>
      <c r="RIM205" s="672"/>
      <c r="RIN205" s="672"/>
      <c r="RIO205" s="672"/>
      <c r="RIP205" s="672"/>
      <c r="RIQ205" s="672"/>
      <c r="RIR205" s="672"/>
      <c r="RIS205" s="672"/>
      <c r="RIT205" s="672"/>
      <c r="RIU205" s="672"/>
      <c r="RIV205" s="672"/>
      <c r="RIW205" s="672"/>
      <c r="RIX205" s="672"/>
      <c r="RIY205" s="672"/>
      <c r="RIZ205" s="672"/>
      <c r="RJA205" s="672"/>
      <c r="RJB205" s="672"/>
      <c r="RJC205" s="672"/>
      <c r="RJD205" s="672"/>
      <c r="RJE205" s="672"/>
      <c r="RJF205" s="672"/>
      <c r="RJG205" s="672"/>
      <c r="RJH205" s="672"/>
      <c r="RJI205" s="672"/>
      <c r="RJJ205" s="672"/>
      <c r="RJK205" s="672"/>
      <c r="RJL205" s="672"/>
      <c r="RJM205" s="672"/>
      <c r="RJN205" s="672"/>
      <c r="RJO205" s="672"/>
      <c r="RJP205" s="672"/>
      <c r="RJQ205" s="672"/>
      <c r="RJR205" s="672"/>
      <c r="RJS205" s="672"/>
      <c r="RJT205" s="672"/>
      <c r="RJU205" s="672"/>
      <c r="RJV205" s="672"/>
      <c r="RJW205" s="672"/>
      <c r="RJX205" s="672"/>
      <c r="RJY205" s="672"/>
      <c r="RJZ205" s="672"/>
      <c r="RKA205" s="672"/>
      <c r="RKB205" s="672"/>
      <c r="RKC205" s="672"/>
      <c r="RKD205" s="672"/>
      <c r="RKE205" s="672"/>
      <c r="RKF205" s="672"/>
      <c r="RKG205" s="672"/>
      <c r="RKH205" s="672"/>
      <c r="RKI205" s="672"/>
      <c r="RKJ205" s="672"/>
      <c r="RKK205" s="672"/>
      <c r="RKL205" s="672"/>
      <c r="RKM205" s="672"/>
      <c r="RKN205" s="672"/>
      <c r="RKO205" s="672"/>
      <c r="RKP205" s="672"/>
      <c r="RKQ205" s="672"/>
      <c r="RKR205" s="672"/>
      <c r="RKS205" s="672"/>
      <c r="RKT205" s="672"/>
      <c r="RKU205" s="672"/>
      <c r="RKV205" s="672"/>
      <c r="RKW205" s="672"/>
      <c r="RKX205" s="672"/>
      <c r="RKY205" s="672"/>
      <c r="RKZ205" s="672"/>
      <c r="RLA205" s="672"/>
      <c r="RLB205" s="672"/>
      <c r="RLC205" s="672"/>
      <c r="RLD205" s="672"/>
      <c r="RLE205" s="672"/>
      <c r="RLF205" s="672"/>
      <c r="RLG205" s="672"/>
      <c r="RLH205" s="672"/>
      <c r="RLI205" s="672"/>
      <c r="RLJ205" s="672"/>
      <c r="RLK205" s="672"/>
      <c r="RLL205" s="672"/>
      <c r="RLM205" s="672"/>
      <c r="RLN205" s="672"/>
      <c r="RLO205" s="672"/>
      <c r="RLP205" s="672"/>
      <c r="RLQ205" s="672"/>
      <c r="RLR205" s="672"/>
      <c r="RLS205" s="672"/>
      <c r="RLT205" s="672"/>
      <c r="RLU205" s="672"/>
      <c r="RLV205" s="672"/>
      <c r="RLW205" s="672"/>
      <c r="RLX205" s="672"/>
      <c r="RLY205" s="672"/>
      <c r="RLZ205" s="672"/>
      <c r="RMA205" s="672"/>
      <c r="RMB205" s="672"/>
      <c r="RMC205" s="672"/>
      <c r="RMD205" s="672"/>
      <c r="RME205" s="672"/>
      <c r="RMF205" s="672"/>
      <c r="RMG205" s="672"/>
      <c r="RMH205" s="672"/>
      <c r="RMI205" s="672"/>
      <c r="RMJ205" s="672"/>
      <c r="RMK205" s="672"/>
      <c r="RML205" s="672"/>
      <c r="RMM205" s="672"/>
      <c r="RMN205" s="672"/>
      <c r="RMO205" s="672"/>
      <c r="RMP205" s="672"/>
      <c r="RMQ205" s="672"/>
      <c r="RMR205" s="672"/>
      <c r="RMS205" s="672"/>
      <c r="RMT205" s="672"/>
      <c r="RMU205" s="672"/>
      <c r="RMV205" s="672"/>
      <c r="RMW205" s="672"/>
      <c r="RMX205" s="672"/>
      <c r="RMY205" s="672"/>
      <c r="RMZ205" s="672"/>
      <c r="RNA205" s="672"/>
      <c r="RNB205" s="672"/>
      <c r="RNC205" s="672"/>
      <c r="RND205" s="672"/>
      <c r="RNE205" s="672"/>
      <c r="RNF205" s="672"/>
      <c r="RNG205" s="672"/>
      <c r="RNH205" s="672"/>
      <c r="RNI205" s="672"/>
      <c r="RNJ205" s="672"/>
      <c r="RNK205" s="672"/>
      <c r="RNL205" s="672"/>
      <c r="RNM205" s="672"/>
      <c r="RNN205" s="672"/>
      <c r="RNO205" s="672"/>
      <c r="RNP205" s="672"/>
      <c r="RNQ205" s="672"/>
      <c r="RNR205" s="672"/>
      <c r="RNS205" s="672"/>
      <c r="RNT205" s="672"/>
      <c r="RNU205" s="672"/>
      <c r="RNV205" s="672"/>
      <c r="RNW205" s="672"/>
      <c r="RNX205" s="672"/>
      <c r="RNY205" s="672"/>
      <c r="RNZ205" s="672"/>
      <c r="ROA205" s="672"/>
      <c r="ROB205" s="672"/>
      <c r="ROC205" s="672"/>
      <c r="ROD205" s="672"/>
      <c r="ROE205" s="672"/>
      <c r="ROF205" s="672"/>
      <c r="ROG205" s="672"/>
      <c r="ROH205" s="672"/>
      <c r="ROI205" s="672"/>
      <c r="ROJ205" s="672"/>
      <c r="ROK205" s="672"/>
      <c r="ROL205" s="672"/>
      <c r="ROM205" s="672"/>
      <c r="RON205" s="672"/>
      <c r="ROO205" s="672"/>
      <c r="ROP205" s="672"/>
      <c r="ROQ205" s="672"/>
      <c r="ROR205" s="672"/>
      <c r="ROS205" s="672"/>
      <c r="ROT205" s="672"/>
      <c r="ROU205" s="672"/>
      <c r="ROV205" s="672"/>
      <c r="ROW205" s="672"/>
      <c r="ROX205" s="672"/>
      <c r="ROY205" s="672"/>
      <c r="ROZ205" s="672"/>
      <c r="RPA205" s="672"/>
      <c r="RPB205" s="672"/>
      <c r="RPC205" s="672"/>
      <c r="RPD205" s="672"/>
      <c r="RPE205" s="672"/>
      <c r="RPF205" s="672"/>
      <c r="RPG205" s="672"/>
      <c r="RPH205" s="672"/>
      <c r="RPI205" s="672"/>
      <c r="RPJ205" s="672"/>
      <c r="RPK205" s="672"/>
      <c r="RPL205" s="672"/>
      <c r="RPM205" s="672"/>
      <c r="RPN205" s="672"/>
      <c r="RPO205" s="672"/>
      <c r="RPP205" s="672"/>
      <c r="RPQ205" s="672"/>
      <c r="RPR205" s="672"/>
      <c r="RPS205" s="672"/>
      <c r="RPT205" s="672"/>
      <c r="RPU205" s="672"/>
      <c r="RPV205" s="672"/>
      <c r="RPW205" s="672"/>
      <c r="RPX205" s="672"/>
      <c r="RPY205" s="672"/>
      <c r="RPZ205" s="672"/>
      <c r="RQA205" s="672"/>
      <c r="RQB205" s="672"/>
      <c r="RQC205" s="672"/>
      <c r="RQD205" s="672"/>
      <c r="RQE205" s="672"/>
      <c r="RQF205" s="672"/>
      <c r="RQG205" s="672"/>
      <c r="RQH205" s="672"/>
      <c r="RQI205" s="672"/>
      <c r="RQJ205" s="672"/>
      <c r="RQK205" s="672"/>
      <c r="RQL205" s="672"/>
      <c r="RQM205" s="672"/>
      <c r="RQN205" s="672"/>
      <c r="RQO205" s="672"/>
      <c r="RQP205" s="672"/>
      <c r="RQQ205" s="672"/>
      <c r="RQR205" s="672"/>
      <c r="RQS205" s="672"/>
      <c r="RQT205" s="672"/>
      <c r="RQU205" s="672"/>
      <c r="RQV205" s="672"/>
      <c r="RQW205" s="672"/>
      <c r="RQX205" s="672"/>
      <c r="RQY205" s="672"/>
      <c r="RQZ205" s="672"/>
      <c r="RRA205" s="672"/>
      <c r="RRB205" s="672"/>
      <c r="RRC205" s="672"/>
      <c r="RRD205" s="672"/>
      <c r="RRE205" s="672"/>
      <c r="RRF205" s="672"/>
      <c r="RRG205" s="672"/>
      <c r="RRH205" s="672"/>
      <c r="RRI205" s="672"/>
      <c r="RRJ205" s="672"/>
      <c r="RRK205" s="672"/>
      <c r="RRL205" s="672"/>
      <c r="RRM205" s="672"/>
      <c r="RRN205" s="672"/>
      <c r="RRO205" s="672"/>
      <c r="RRP205" s="672"/>
      <c r="RRQ205" s="672"/>
      <c r="RRR205" s="672"/>
      <c r="RRS205" s="672"/>
      <c r="RRT205" s="672"/>
      <c r="RRU205" s="672"/>
      <c r="RRV205" s="672"/>
      <c r="RRW205" s="672"/>
      <c r="RRX205" s="672"/>
      <c r="RRY205" s="672"/>
      <c r="RRZ205" s="672"/>
      <c r="RSA205" s="672"/>
      <c r="RSB205" s="672"/>
      <c r="RSC205" s="672"/>
      <c r="RSD205" s="672"/>
      <c r="RSE205" s="672"/>
      <c r="RSF205" s="672"/>
      <c r="RSG205" s="672"/>
      <c r="RSH205" s="672"/>
      <c r="RSI205" s="672"/>
      <c r="RSJ205" s="672"/>
      <c r="RSK205" s="672"/>
      <c r="RSL205" s="672"/>
      <c r="RSM205" s="672"/>
      <c r="RSN205" s="672"/>
      <c r="RSO205" s="672"/>
      <c r="RSP205" s="672"/>
      <c r="RSQ205" s="672"/>
      <c r="RSR205" s="672"/>
      <c r="RSS205" s="672"/>
      <c r="RST205" s="672"/>
      <c r="RSU205" s="672"/>
      <c r="RSV205" s="672"/>
      <c r="RSW205" s="672"/>
      <c r="RSX205" s="672"/>
      <c r="RSY205" s="672"/>
      <c r="RSZ205" s="672"/>
      <c r="RTA205" s="672"/>
      <c r="RTB205" s="672"/>
      <c r="RTC205" s="672"/>
      <c r="RTD205" s="672"/>
      <c r="RTE205" s="672"/>
      <c r="RTF205" s="672"/>
      <c r="RTG205" s="672"/>
      <c r="RTH205" s="672"/>
      <c r="RTI205" s="672"/>
      <c r="RTJ205" s="672"/>
      <c r="RTK205" s="672"/>
      <c r="RTL205" s="672"/>
      <c r="RTM205" s="672"/>
      <c r="RTN205" s="672"/>
      <c r="RTO205" s="672"/>
      <c r="RTP205" s="672"/>
      <c r="RTQ205" s="672"/>
      <c r="RTR205" s="672"/>
      <c r="RTS205" s="672"/>
      <c r="RTT205" s="672"/>
      <c r="RTU205" s="672"/>
      <c r="RTV205" s="672"/>
      <c r="RTW205" s="672"/>
      <c r="RTX205" s="672"/>
      <c r="RTY205" s="672"/>
      <c r="RTZ205" s="672"/>
      <c r="RUA205" s="672"/>
      <c r="RUB205" s="672"/>
      <c r="RUC205" s="672"/>
      <c r="RUD205" s="672"/>
      <c r="RUE205" s="672"/>
      <c r="RUF205" s="672"/>
      <c r="RUG205" s="672"/>
      <c r="RUH205" s="672"/>
      <c r="RUI205" s="672"/>
      <c r="RUJ205" s="672"/>
      <c r="RUK205" s="672"/>
      <c r="RUL205" s="672"/>
      <c r="RUM205" s="672"/>
      <c r="RUN205" s="672"/>
      <c r="RUO205" s="672"/>
      <c r="RUP205" s="672"/>
      <c r="RUQ205" s="672"/>
      <c r="RUR205" s="672"/>
      <c r="RUS205" s="672"/>
      <c r="RUT205" s="672"/>
      <c r="RUU205" s="672"/>
      <c r="RUV205" s="672"/>
      <c r="RUW205" s="672"/>
      <c r="RUX205" s="672"/>
      <c r="RUY205" s="672"/>
      <c r="RUZ205" s="672"/>
      <c r="RVA205" s="672"/>
      <c r="RVB205" s="672"/>
      <c r="RVC205" s="672"/>
      <c r="RVD205" s="672"/>
      <c r="RVE205" s="672"/>
      <c r="RVF205" s="672"/>
      <c r="RVG205" s="672"/>
      <c r="RVH205" s="672"/>
      <c r="RVI205" s="672"/>
      <c r="RVJ205" s="672"/>
      <c r="RVK205" s="672"/>
      <c r="RVL205" s="672"/>
      <c r="RVM205" s="672"/>
      <c r="RVN205" s="672"/>
      <c r="RVO205" s="672"/>
      <c r="RVP205" s="672"/>
      <c r="RVQ205" s="672"/>
      <c r="RVR205" s="672"/>
      <c r="RVS205" s="672"/>
      <c r="RVT205" s="672"/>
      <c r="RVU205" s="672"/>
      <c r="RVV205" s="672"/>
      <c r="RVW205" s="672"/>
      <c r="RVX205" s="672"/>
      <c r="RVY205" s="672"/>
      <c r="RVZ205" s="672"/>
      <c r="RWA205" s="672"/>
      <c r="RWB205" s="672"/>
      <c r="RWC205" s="672"/>
      <c r="RWD205" s="672"/>
      <c r="RWE205" s="672"/>
      <c r="RWF205" s="672"/>
      <c r="RWG205" s="672"/>
      <c r="RWH205" s="672"/>
      <c r="RWI205" s="672"/>
      <c r="RWJ205" s="672"/>
      <c r="RWK205" s="672"/>
      <c r="RWL205" s="672"/>
      <c r="RWM205" s="672"/>
      <c r="RWN205" s="672"/>
      <c r="RWO205" s="672"/>
      <c r="RWP205" s="672"/>
      <c r="RWQ205" s="672"/>
      <c r="RWR205" s="672"/>
      <c r="RWS205" s="672"/>
      <c r="RWT205" s="672"/>
      <c r="RWU205" s="672"/>
      <c r="RWV205" s="672"/>
      <c r="RWW205" s="672"/>
      <c r="RWX205" s="672"/>
      <c r="RWY205" s="672"/>
      <c r="RWZ205" s="672"/>
      <c r="RXA205" s="672"/>
      <c r="RXB205" s="672"/>
      <c r="RXC205" s="672"/>
      <c r="RXD205" s="672"/>
      <c r="RXE205" s="672"/>
      <c r="RXF205" s="672"/>
      <c r="RXG205" s="672"/>
      <c r="RXH205" s="672"/>
      <c r="RXI205" s="672"/>
      <c r="RXJ205" s="672"/>
      <c r="RXK205" s="672"/>
      <c r="RXL205" s="672"/>
      <c r="RXM205" s="672"/>
      <c r="RXN205" s="672"/>
      <c r="RXO205" s="672"/>
      <c r="RXP205" s="672"/>
      <c r="RXQ205" s="672"/>
      <c r="RXR205" s="672"/>
      <c r="RXS205" s="672"/>
      <c r="RXT205" s="672"/>
      <c r="RXU205" s="672"/>
      <c r="RXV205" s="672"/>
      <c r="RXW205" s="672"/>
      <c r="RXX205" s="672"/>
      <c r="RXY205" s="672"/>
      <c r="RXZ205" s="672"/>
      <c r="RYA205" s="672"/>
      <c r="RYB205" s="672"/>
      <c r="RYC205" s="672"/>
      <c r="RYD205" s="672"/>
      <c r="RYE205" s="672"/>
      <c r="RYF205" s="672"/>
      <c r="RYG205" s="672"/>
      <c r="RYH205" s="672"/>
      <c r="RYI205" s="672"/>
      <c r="RYJ205" s="672"/>
      <c r="RYK205" s="672"/>
      <c r="RYL205" s="672"/>
      <c r="RYM205" s="672"/>
      <c r="RYN205" s="672"/>
      <c r="RYO205" s="672"/>
      <c r="RYP205" s="672"/>
      <c r="RYQ205" s="672"/>
      <c r="RYR205" s="672"/>
      <c r="RYS205" s="672"/>
      <c r="RYT205" s="672"/>
      <c r="RYU205" s="672"/>
      <c r="RYV205" s="672"/>
      <c r="RYW205" s="672"/>
      <c r="RYX205" s="672"/>
      <c r="RYY205" s="672"/>
      <c r="RYZ205" s="672"/>
      <c r="RZA205" s="672"/>
      <c r="RZB205" s="672"/>
      <c r="RZC205" s="672"/>
      <c r="RZD205" s="672"/>
      <c r="RZE205" s="672"/>
      <c r="RZF205" s="672"/>
      <c r="RZG205" s="672"/>
      <c r="RZH205" s="672"/>
      <c r="RZI205" s="672"/>
      <c r="RZJ205" s="672"/>
      <c r="RZK205" s="672"/>
      <c r="RZL205" s="672"/>
      <c r="RZM205" s="672"/>
      <c r="RZN205" s="672"/>
      <c r="RZO205" s="672"/>
      <c r="RZP205" s="672"/>
      <c r="RZQ205" s="672"/>
      <c r="RZR205" s="672"/>
      <c r="RZS205" s="672"/>
      <c r="RZT205" s="672"/>
      <c r="RZU205" s="672"/>
      <c r="RZV205" s="672"/>
      <c r="RZW205" s="672"/>
      <c r="RZX205" s="672"/>
      <c r="RZY205" s="672"/>
      <c r="RZZ205" s="672"/>
      <c r="SAA205" s="672"/>
      <c r="SAB205" s="672"/>
      <c r="SAC205" s="672"/>
      <c r="SAD205" s="672"/>
      <c r="SAE205" s="672"/>
      <c r="SAF205" s="672"/>
      <c r="SAG205" s="672"/>
      <c r="SAH205" s="672"/>
      <c r="SAI205" s="672"/>
      <c r="SAJ205" s="672"/>
      <c r="SAK205" s="672"/>
      <c r="SAL205" s="672"/>
      <c r="SAM205" s="672"/>
      <c r="SAN205" s="672"/>
      <c r="SAO205" s="672"/>
      <c r="SAP205" s="672"/>
      <c r="SAQ205" s="672"/>
      <c r="SAR205" s="672"/>
      <c r="SAS205" s="672"/>
      <c r="SAT205" s="672"/>
      <c r="SAU205" s="672"/>
      <c r="SAV205" s="672"/>
      <c r="SAW205" s="672"/>
      <c r="SAX205" s="672"/>
      <c r="SAY205" s="672"/>
      <c r="SAZ205" s="672"/>
      <c r="SBA205" s="672"/>
      <c r="SBB205" s="672"/>
      <c r="SBC205" s="672"/>
      <c r="SBD205" s="672"/>
      <c r="SBE205" s="672"/>
      <c r="SBF205" s="672"/>
      <c r="SBG205" s="672"/>
      <c r="SBH205" s="672"/>
      <c r="SBI205" s="672"/>
      <c r="SBJ205" s="672"/>
      <c r="SBK205" s="672"/>
      <c r="SBL205" s="672"/>
      <c r="SBM205" s="672"/>
      <c r="SBN205" s="672"/>
      <c r="SBO205" s="672"/>
      <c r="SBP205" s="672"/>
      <c r="SBQ205" s="672"/>
      <c r="SBR205" s="672"/>
      <c r="SBS205" s="672"/>
      <c r="SBT205" s="672"/>
      <c r="SBU205" s="672"/>
      <c r="SBV205" s="672"/>
      <c r="SBW205" s="672"/>
      <c r="SBX205" s="672"/>
      <c r="SBY205" s="672"/>
      <c r="SBZ205" s="672"/>
      <c r="SCA205" s="672"/>
      <c r="SCB205" s="672"/>
      <c r="SCC205" s="672"/>
      <c r="SCD205" s="672"/>
      <c r="SCE205" s="672"/>
      <c r="SCF205" s="672"/>
      <c r="SCG205" s="672"/>
      <c r="SCH205" s="672"/>
      <c r="SCI205" s="672"/>
      <c r="SCJ205" s="672"/>
      <c r="SCK205" s="672"/>
      <c r="SCL205" s="672"/>
      <c r="SCM205" s="672"/>
      <c r="SCN205" s="672"/>
      <c r="SCO205" s="672"/>
      <c r="SCP205" s="672"/>
      <c r="SCQ205" s="672"/>
      <c r="SCR205" s="672"/>
      <c r="SCS205" s="672"/>
      <c r="SCT205" s="672"/>
      <c r="SCU205" s="672"/>
      <c r="SCV205" s="672"/>
      <c r="SCW205" s="672"/>
      <c r="SCX205" s="672"/>
      <c r="SCY205" s="672"/>
      <c r="SCZ205" s="672"/>
      <c r="SDA205" s="672"/>
      <c r="SDB205" s="672"/>
      <c r="SDC205" s="672"/>
      <c r="SDD205" s="672"/>
      <c r="SDE205" s="672"/>
      <c r="SDF205" s="672"/>
      <c r="SDG205" s="672"/>
      <c r="SDH205" s="672"/>
      <c r="SDI205" s="672"/>
      <c r="SDJ205" s="672"/>
      <c r="SDK205" s="672"/>
      <c r="SDL205" s="672"/>
      <c r="SDM205" s="672"/>
      <c r="SDN205" s="672"/>
      <c r="SDO205" s="672"/>
      <c r="SDP205" s="672"/>
      <c r="SDQ205" s="672"/>
      <c r="SDR205" s="672"/>
      <c r="SDS205" s="672"/>
      <c r="SDT205" s="672"/>
      <c r="SDU205" s="672"/>
      <c r="SDV205" s="672"/>
      <c r="SDW205" s="672"/>
      <c r="SDX205" s="672"/>
      <c r="SDY205" s="672"/>
      <c r="SDZ205" s="672"/>
      <c r="SEA205" s="672"/>
      <c r="SEB205" s="672"/>
      <c r="SEC205" s="672"/>
      <c r="SED205" s="672"/>
      <c r="SEE205" s="672"/>
      <c r="SEF205" s="672"/>
      <c r="SEG205" s="672"/>
      <c r="SEH205" s="672"/>
      <c r="SEI205" s="672"/>
      <c r="SEJ205" s="672"/>
      <c r="SEK205" s="672"/>
      <c r="SEL205" s="672"/>
      <c r="SEM205" s="672"/>
      <c r="SEN205" s="672"/>
      <c r="SEO205" s="672"/>
      <c r="SEP205" s="672"/>
      <c r="SEQ205" s="672"/>
      <c r="SER205" s="672"/>
      <c r="SES205" s="672"/>
      <c r="SET205" s="672"/>
      <c r="SEU205" s="672"/>
      <c r="SEV205" s="672"/>
      <c r="SEW205" s="672"/>
      <c r="SEX205" s="672"/>
      <c r="SEY205" s="672"/>
      <c r="SEZ205" s="672"/>
      <c r="SFA205" s="672"/>
      <c r="SFB205" s="672"/>
      <c r="SFC205" s="672"/>
      <c r="SFD205" s="672"/>
      <c r="SFE205" s="672"/>
      <c r="SFF205" s="672"/>
      <c r="SFG205" s="672"/>
      <c r="SFH205" s="672"/>
      <c r="SFI205" s="672"/>
      <c r="SFJ205" s="672"/>
      <c r="SFK205" s="672"/>
      <c r="SFL205" s="672"/>
      <c r="SFM205" s="672"/>
      <c r="SFN205" s="672"/>
      <c r="SFO205" s="672"/>
      <c r="SFP205" s="672"/>
      <c r="SFQ205" s="672"/>
      <c r="SFR205" s="672"/>
      <c r="SFS205" s="672"/>
      <c r="SFT205" s="672"/>
      <c r="SFU205" s="672"/>
      <c r="SFV205" s="672"/>
      <c r="SFW205" s="672"/>
      <c r="SFX205" s="672"/>
      <c r="SFY205" s="672"/>
      <c r="SFZ205" s="672"/>
      <c r="SGA205" s="672"/>
      <c r="SGB205" s="672"/>
      <c r="SGC205" s="672"/>
      <c r="SGD205" s="672"/>
      <c r="SGE205" s="672"/>
      <c r="SGF205" s="672"/>
      <c r="SGG205" s="672"/>
      <c r="SGH205" s="672"/>
      <c r="SGI205" s="672"/>
      <c r="SGJ205" s="672"/>
      <c r="SGK205" s="672"/>
      <c r="SGL205" s="672"/>
      <c r="SGM205" s="672"/>
      <c r="SGN205" s="672"/>
      <c r="SGO205" s="672"/>
      <c r="SGP205" s="672"/>
      <c r="SGQ205" s="672"/>
      <c r="SGR205" s="672"/>
      <c r="SGS205" s="672"/>
      <c r="SGT205" s="672"/>
      <c r="SGU205" s="672"/>
      <c r="SGV205" s="672"/>
      <c r="SGW205" s="672"/>
      <c r="SGX205" s="672"/>
      <c r="SGY205" s="672"/>
      <c r="SGZ205" s="672"/>
      <c r="SHA205" s="672"/>
      <c r="SHB205" s="672"/>
      <c r="SHC205" s="672"/>
      <c r="SHD205" s="672"/>
      <c r="SHE205" s="672"/>
      <c r="SHF205" s="672"/>
      <c r="SHG205" s="672"/>
      <c r="SHH205" s="672"/>
      <c r="SHI205" s="672"/>
      <c r="SHJ205" s="672"/>
      <c r="SHK205" s="672"/>
      <c r="SHL205" s="672"/>
      <c r="SHM205" s="672"/>
      <c r="SHN205" s="672"/>
      <c r="SHO205" s="672"/>
      <c r="SHP205" s="672"/>
      <c r="SHQ205" s="672"/>
      <c r="SHR205" s="672"/>
      <c r="SHS205" s="672"/>
      <c r="SHT205" s="672"/>
      <c r="SHU205" s="672"/>
      <c r="SHV205" s="672"/>
      <c r="SHW205" s="672"/>
      <c r="SHX205" s="672"/>
      <c r="SHY205" s="672"/>
      <c r="SHZ205" s="672"/>
      <c r="SIA205" s="672"/>
      <c r="SIB205" s="672"/>
      <c r="SIC205" s="672"/>
      <c r="SID205" s="672"/>
      <c r="SIE205" s="672"/>
      <c r="SIF205" s="672"/>
      <c r="SIG205" s="672"/>
      <c r="SIH205" s="672"/>
      <c r="SII205" s="672"/>
      <c r="SIJ205" s="672"/>
      <c r="SIK205" s="672"/>
      <c r="SIL205" s="672"/>
      <c r="SIM205" s="672"/>
      <c r="SIN205" s="672"/>
      <c r="SIO205" s="672"/>
      <c r="SIP205" s="672"/>
      <c r="SIQ205" s="672"/>
      <c r="SIR205" s="672"/>
      <c r="SIS205" s="672"/>
      <c r="SIT205" s="672"/>
      <c r="SIU205" s="672"/>
      <c r="SIV205" s="672"/>
      <c r="SIW205" s="672"/>
      <c r="SIX205" s="672"/>
      <c r="SIY205" s="672"/>
      <c r="SIZ205" s="672"/>
      <c r="SJA205" s="672"/>
      <c r="SJB205" s="672"/>
      <c r="SJC205" s="672"/>
      <c r="SJD205" s="672"/>
      <c r="SJE205" s="672"/>
      <c r="SJF205" s="672"/>
      <c r="SJG205" s="672"/>
      <c r="SJH205" s="672"/>
      <c r="SJI205" s="672"/>
      <c r="SJJ205" s="672"/>
      <c r="SJK205" s="672"/>
      <c r="SJL205" s="672"/>
      <c r="SJM205" s="672"/>
      <c r="SJN205" s="672"/>
      <c r="SJO205" s="672"/>
      <c r="SJP205" s="672"/>
      <c r="SJQ205" s="672"/>
      <c r="SJR205" s="672"/>
      <c r="SJS205" s="672"/>
      <c r="SJT205" s="672"/>
      <c r="SJU205" s="672"/>
      <c r="SJV205" s="672"/>
      <c r="SJW205" s="672"/>
      <c r="SJX205" s="672"/>
      <c r="SJY205" s="672"/>
      <c r="SJZ205" s="672"/>
      <c r="SKA205" s="672"/>
      <c r="SKB205" s="672"/>
      <c r="SKC205" s="672"/>
      <c r="SKD205" s="672"/>
      <c r="SKE205" s="672"/>
      <c r="SKF205" s="672"/>
      <c r="SKG205" s="672"/>
      <c r="SKH205" s="672"/>
      <c r="SKI205" s="672"/>
      <c r="SKJ205" s="672"/>
      <c r="SKK205" s="672"/>
      <c r="SKL205" s="672"/>
      <c r="SKM205" s="672"/>
      <c r="SKN205" s="672"/>
      <c r="SKO205" s="672"/>
      <c r="SKP205" s="672"/>
      <c r="SKQ205" s="672"/>
      <c r="SKR205" s="672"/>
      <c r="SKS205" s="672"/>
      <c r="SKT205" s="672"/>
      <c r="SKU205" s="672"/>
      <c r="SKV205" s="672"/>
      <c r="SKW205" s="672"/>
      <c r="SKX205" s="672"/>
      <c r="SKY205" s="672"/>
      <c r="SKZ205" s="672"/>
      <c r="SLA205" s="672"/>
      <c r="SLB205" s="672"/>
      <c r="SLC205" s="672"/>
      <c r="SLD205" s="672"/>
      <c r="SLE205" s="672"/>
      <c r="SLF205" s="672"/>
      <c r="SLG205" s="672"/>
      <c r="SLH205" s="672"/>
      <c r="SLI205" s="672"/>
      <c r="SLJ205" s="672"/>
      <c r="SLK205" s="672"/>
      <c r="SLL205" s="672"/>
      <c r="SLM205" s="672"/>
      <c r="SLN205" s="672"/>
      <c r="SLO205" s="672"/>
      <c r="SLP205" s="672"/>
      <c r="SLQ205" s="672"/>
      <c r="SLR205" s="672"/>
      <c r="SLS205" s="672"/>
      <c r="SLT205" s="672"/>
      <c r="SLU205" s="672"/>
      <c r="SLV205" s="672"/>
      <c r="SLW205" s="672"/>
      <c r="SLX205" s="672"/>
      <c r="SLY205" s="672"/>
      <c r="SLZ205" s="672"/>
      <c r="SMA205" s="672"/>
      <c r="SMB205" s="672"/>
      <c r="SMC205" s="672"/>
      <c r="SMD205" s="672"/>
      <c r="SME205" s="672"/>
      <c r="SMF205" s="672"/>
      <c r="SMG205" s="672"/>
      <c r="SMH205" s="672"/>
      <c r="SMI205" s="672"/>
      <c r="SMJ205" s="672"/>
      <c r="SMK205" s="672"/>
      <c r="SML205" s="672"/>
      <c r="SMM205" s="672"/>
      <c r="SMN205" s="672"/>
      <c r="SMO205" s="672"/>
      <c r="SMP205" s="672"/>
      <c r="SMQ205" s="672"/>
      <c r="SMR205" s="672"/>
      <c r="SMS205" s="672"/>
      <c r="SMT205" s="672"/>
      <c r="SMU205" s="672"/>
      <c r="SMV205" s="672"/>
      <c r="SMW205" s="672"/>
      <c r="SMX205" s="672"/>
      <c r="SMY205" s="672"/>
      <c r="SMZ205" s="672"/>
      <c r="SNA205" s="672"/>
      <c r="SNB205" s="672"/>
      <c r="SNC205" s="672"/>
      <c r="SND205" s="672"/>
      <c r="SNE205" s="672"/>
      <c r="SNF205" s="672"/>
      <c r="SNG205" s="672"/>
      <c r="SNH205" s="672"/>
      <c r="SNI205" s="672"/>
      <c r="SNJ205" s="672"/>
      <c r="SNK205" s="672"/>
      <c r="SNL205" s="672"/>
      <c r="SNM205" s="672"/>
      <c r="SNN205" s="672"/>
      <c r="SNO205" s="672"/>
      <c r="SNP205" s="672"/>
      <c r="SNQ205" s="672"/>
      <c r="SNR205" s="672"/>
      <c r="SNS205" s="672"/>
      <c r="SNT205" s="672"/>
      <c r="SNU205" s="672"/>
      <c r="SNV205" s="672"/>
      <c r="SNW205" s="672"/>
      <c r="SNX205" s="672"/>
      <c r="SNY205" s="672"/>
      <c r="SNZ205" s="672"/>
      <c r="SOA205" s="672"/>
      <c r="SOB205" s="672"/>
      <c r="SOC205" s="672"/>
      <c r="SOD205" s="672"/>
      <c r="SOE205" s="672"/>
      <c r="SOF205" s="672"/>
      <c r="SOG205" s="672"/>
      <c r="SOH205" s="672"/>
      <c r="SOI205" s="672"/>
      <c r="SOJ205" s="672"/>
      <c r="SOK205" s="672"/>
      <c r="SOL205" s="672"/>
      <c r="SOM205" s="672"/>
      <c r="SON205" s="672"/>
      <c r="SOO205" s="672"/>
      <c r="SOP205" s="672"/>
      <c r="SOQ205" s="672"/>
      <c r="SOR205" s="672"/>
      <c r="SOS205" s="672"/>
      <c r="SOT205" s="672"/>
      <c r="SOU205" s="672"/>
      <c r="SOV205" s="672"/>
      <c r="SOW205" s="672"/>
      <c r="SOX205" s="672"/>
      <c r="SOY205" s="672"/>
      <c r="SOZ205" s="672"/>
      <c r="SPA205" s="672"/>
      <c r="SPB205" s="672"/>
      <c r="SPC205" s="672"/>
      <c r="SPD205" s="672"/>
      <c r="SPE205" s="672"/>
      <c r="SPF205" s="672"/>
      <c r="SPG205" s="672"/>
      <c r="SPH205" s="672"/>
      <c r="SPI205" s="672"/>
      <c r="SPJ205" s="672"/>
      <c r="SPK205" s="672"/>
      <c r="SPL205" s="672"/>
      <c r="SPM205" s="672"/>
      <c r="SPN205" s="672"/>
      <c r="SPO205" s="672"/>
      <c r="SPP205" s="672"/>
      <c r="SPQ205" s="672"/>
      <c r="SPR205" s="672"/>
      <c r="SPS205" s="672"/>
      <c r="SPT205" s="672"/>
      <c r="SPU205" s="672"/>
      <c r="SPV205" s="672"/>
      <c r="SPW205" s="672"/>
      <c r="SPX205" s="672"/>
      <c r="SPY205" s="672"/>
      <c r="SPZ205" s="672"/>
      <c r="SQA205" s="672"/>
      <c r="SQB205" s="672"/>
      <c r="SQC205" s="672"/>
      <c r="SQD205" s="672"/>
      <c r="SQE205" s="672"/>
      <c r="SQF205" s="672"/>
      <c r="SQG205" s="672"/>
      <c r="SQH205" s="672"/>
      <c r="SQI205" s="672"/>
      <c r="SQJ205" s="672"/>
      <c r="SQK205" s="672"/>
      <c r="SQL205" s="672"/>
      <c r="SQM205" s="672"/>
      <c r="SQN205" s="672"/>
      <c r="SQO205" s="672"/>
      <c r="SQP205" s="672"/>
      <c r="SQQ205" s="672"/>
      <c r="SQR205" s="672"/>
      <c r="SQS205" s="672"/>
      <c r="SQT205" s="672"/>
      <c r="SQU205" s="672"/>
      <c r="SQV205" s="672"/>
      <c r="SQW205" s="672"/>
      <c r="SQX205" s="672"/>
      <c r="SQY205" s="672"/>
      <c r="SQZ205" s="672"/>
      <c r="SRA205" s="672"/>
      <c r="SRB205" s="672"/>
      <c r="SRC205" s="672"/>
      <c r="SRD205" s="672"/>
      <c r="SRE205" s="672"/>
      <c r="SRF205" s="672"/>
      <c r="SRG205" s="672"/>
      <c r="SRH205" s="672"/>
      <c r="SRI205" s="672"/>
      <c r="SRJ205" s="672"/>
      <c r="SRK205" s="672"/>
      <c r="SRL205" s="672"/>
      <c r="SRM205" s="672"/>
      <c r="SRN205" s="672"/>
      <c r="SRO205" s="672"/>
      <c r="SRP205" s="672"/>
      <c r="SRQ205" s="672"/>
      <c r="SRR205" s="672"/>
      <c r="SRS205" s="672"/>
      <c r="SRT205" s="672"/>
      <c r="SRU205" s="672"/>
      <c r="SRV205" s="672"/>
      <c r="SRW205" s="672"/>
      <c r="SRX205" s="672"/>
      <c r="SRY205" s="672"/>
      <c r="SRZ205" s="672"/>
      <c r="SSA205" s="672"/>
      <c r="SSB205" s="672"/>
      <c r="SSC205" s="672"/>
      <c r="SSD205" s="672"/>
      <c r="SSE205" s="672"/>
      <c r="SSF205" s="672"/>
      <c r="SSG205" s="672"/>
      <c r="SSH205" s="672"/>
      <c r="SSI205" s="672"/>
      <c r="SSJ205" s="672"/>
      <c r="SSK205" s="672"/>
      <c r="SSL205" s="672"/>
      <c r="SSM205" s="672"/>
      <c r="SSN205" s="672"/>
      <c r="SSO205" s="672"/>
      <c r="SSP205" s="672"/>
      <c r="SSQ205" s="672"/>
      <c r="SSR205" s="672"/>
      <c r="SSS205" s="672"/>
      <c r="SST205" s="672"/>
      <c r="SSU205" s="672"/>
      <c r="SSV205" s="672"/>
      <c r="SSW205" s="672"/>
      <c r="SSX205" s="672"/>
      <c r="SSY205" s="672"/>
      <c r="SSZ205" s="672"/>
      <c r="STA205" s="672"/>
      <c r="STB205" s="672"/>
      <c r="STC205" s="672"/>
      <c r="STD205" s="672"/>
      <c r="STE205" s="672"/>
      <c r="STF205" s="672"/>
      <c r="STG205" s="672"/>
      <c r="STH205" s="672"/>
      <c r="STI205" s="672"/>
      <c r="STJ205" s="672"/>
      <c r="STK205" s="672"/>
      <c r="STL205" s="672"/>
      <c r="STM205" s="672"/>
      <c r="STN205" s="672"/>
      <c r="STO205" s="672"/>
      <c r="STP205" s="672"/>
      <c r="STQ205" s="672"/>
      <c r="STR205" s="672"/>
      <c r="STS205" s="672"/>
      <c r="STT205" s="672"/>
      <c r="STU205" s="672"/>
      <c r="STV205" s="672"/>
      <c r="STW205" s="672"/>
      <c r="STX205" s="672"/>
      <c r="STY205" s="672"/>
      <c r="STZ205" s="672"/>
      <c r="SUA205" s="672"/>
      <c r="SUB205" s="672"/>
      <c r="SUC205" s="672"/>
      <c r="SUD205" s="672"/>
      <c r="SUE205" s="672"/>
      <c r="SUF205" s="672"/>
      <c r="SUG205" s="672"/>
      <c r="SUH205" s="672"/>
      <c r="SUI205" s="672"/>
      <c r="SUJ205" s="672"/>
      <c r="SUK205" s="672"/>
      <c r="SUL205" s="672"/>
      <c r="SUM205" s="672"/>
      <c r="SUN205" s="672"/>
      <c r="SUO205" s="672"/>
      <c r="SUP205" s="672"/>
      <c r="SUQ205" s="672"/>
      <c r="SUR205" s="672"/>
      <c r="SUS205" s="672"/>
      <c r="SUT205" s="672"/>
      <c r="SUU205" s="672"/>
      <c r="SUV205" s="672"/>
      <c r="SUW205" s="672"/>
      <c r="SUX205" s="672"/>
      <c r="SUY205" s="672"/>
      <c r="SUZ205" s="672"/>
      <c r="SVA205" s="672"/>
      <c r="SVB205" s="672"/>
      <c r="SVC205" s="672"/>
      <c r="SVD205" s="672"/>
      <c r="SVE205" s="672"/>
      <c r="SVF205" s="672"/>
      <c r="SVG205" s="672"/>
      <c r="SVH205" s="672"/>
      <c r="SVI205" s="672"/>
      <c r="SVJ205" s="672"/>
      <c r="SVK205" s="672"/>
      <c r="SVL205" s="672"/>
      <c r="SVM205" s="672"/>
      <c r="SVN205" s="672"/>
      <c r="SVO205" s="672"/>
      <c r="SVP205" s="672"/>
      <c r="SVQ205" s="672"/>
      <c r="SVR205" s="672"/>
      <c r="SVS205" s="672"/>
      <c r="SVT205" s="672"/>
      <c r="SVU205" s="672"/>
      <c r="SVV205" s="672"/>
      <c r="SVW205" s="672"/>
      <c r="SVX205" s="672"/>
      <c r="SVY205" s="672"/>
      <c r="SVZ205" s="672"/>
      <c r="SWA205" s="672"/>
      <c r="SWB205" s="672"/>
      <c r="SWC205" s="672"/>
      <c r="SWD205" s="672"/>
      <c r="SWE205" s="672"/>
      <c r="SWF205" s="672"/>
      <c r="SWG205" s="672"/>
      <c r="SWH205" s="672"/>
      <c r="SWI205" s="672"/>
      <c r="SWJ205" s="672"/>
      <c r="SWK205" s="672"/>
      <c r="SWL205" s="672"/>
      <c r="SWM205" s="672"/>
      <c r="SWN205" s="672"/>
      <c r="SWO205" s="672"/>
      <c r="SWP205" s="672"/>
      <c r="SWQ205" s="672"/>
      <c r="SWR205" s="672"/>
      <c r="SWS205" s="672"/>
      <c r="SWT205" s="672"/>
      <c r="SWU205" s="672"/>
      <c r="SWV205" s="672"/>
      <c r="SWW205" s="672"/>
      <c r="SWX205" s="672"/>
      <c r="SWY205" s="672"/>
      <c r="SWZ205" s="672"/>
      <c r="SXA205" s="672"/>
      <c r="SXB205" s="672"/>
      <c r="SXC205" s="672"/>
      <c r="SXD205" s="672"/>
      <c r="SXE205" s="672"/>
      <c r="SXF205" s="672"/>
      <c r="SXG205" s="672"/>
      <c r="SXH205" s="672"/>
      <c r="SXI205" s="672"/>
      <c r="SXJ205" s="672"/>
      <c r="SXK205" s="672"/>
      <c r="SXL205" s="672"/>
      <c r="SXM205" s="672"/>
      <c r="SXN205" s="672"/>
      <c r="SXO205" s="672"/>
      <c r="SXP205" s="672"/>
      <c r="SXQ205" s="672"/>
      <c r="SXR205" s="672"/>
      <c r="SXS205" s="672"/>
      <c r="SXT205" s="672"/>
      <c r="SXU205" s="672"/>
      <c r="SXV205" s="672"/>
      <c r="SXW205" s="672"/>
      <c r="SXX205" s="672"/>
      <c r="SXY205" s="672"/>
      <c r="SXZ205" s="672"/>
      <c r="SYA205" s="672"/>
      <c r="SYB205" s="672"/>
      <c r="SYC205" s="672"/>
      <c r="SYD205" s="672"/>
      <c r="SYE205" s="672"/>
      <c r="SYF205" s="672"/>
      <c r="SYG205" s="672"/>
      <c r="SYH205" s="672"/>
      <c r="SYI205" s="672"/>
      <c r="SYJ205" s="672"/>
      <c r="SYK205" s="672"/>
      <c r="SYL205" s="672"/>
      <c r="SYM205" s="672"/>
      <c r="SYN205" s="672"/>
      <c r="SYO205" s="672"/>
      <c r="SYP205" s="672"/>
      <c r="SYQ205" s="672"/>
      <c r="SYR205" s="672"/>
      <c r="SYS205" s="672"/>
      <c r="SYT205" s="672"/>
      <c r="SYU205" s="672"/>
      <c r="SYV205" s="672"/>
      <c r="SYW205" s="672"/>
      <c r="SYX205" s="672"/>
      <c r="SYY205" s="672"/>
      <c r="SYZ205" s="672"/>
      <c r="SZA205" s="672"/>
      <c r="SZB205" s="672"/>
      <c r="SZC205" s="672"/>
      <c r="SZD205" s="672"/>
      <c r="SZE205" s="672"/>
      <c r="SZF205" s="672"/>
      <c r="SZG205" s="672"/>
      <c r="SZH205" s="672"/>
      <c r="SZI205" s="672"/>
      <c r="SZJ205" s="672"/>
      <c r="SZK205" s="672"/>
      <c r="SZL205" s="672"/>
      <c r="SZM205" s="672"/>
      <c r="SZN205" s="672"/>
      <c r="SZO205" s="672"/>
      <c r="SZP205" s="672"/>
      <c r="SZQ205" s="672"/>
      <c r="SZR205" s="672"/>
      <c r="SZS205" s="672"/>
      <c r="SZT205" s="672"/>
      <c r="SZU205" s="672"/>
      <c r="SZV205" s="672"/>
      <c r="SZW205" s="672"/>
      <c r="SZX205" s="672"/>
      <c r="SZY205" s="672"/>
      <c r="SZZ205" s="672"/>
      <c r="TAA205" s="672"/>
      <c r="TAB205" s="672"/>
      <c r="TAC205" s="672"/>
      <c r="TAD205" s="672"/>
      <c r="TAE205" s="672"/>
      <c r="TAF205" s="672"/>
      <c r="TAG205" s="672"/>
      <c r="TAH205" s="672"/>
      <c r="TAI205" s="672"/>
      <c r="TAJ205" s="672"/>
      <c r="TAK205" s="672"/>
      <c r="TAL205" s="672"/>
      <c r="TAM205" s="672"/>
      <c r="TAN205" s="672"/>
      <c r="TAO205" s="672"/>
      <c r="TAP205" s="672"/>
      <c r="TAQ205" s="672"/>
      <c r="TAR205" s="672"/>
      <c r="TAS205" s="672"/>
      <c r="TAT205" s="672"/>
      <c r="TAU205" s="672"/>
      <c r="TAV205" s="672"/>
      <c r="TAW205" s="672"/>
      <c r="TAX205" s="672"/>
      <c r="TAY205" s="672"/>
      <c r="TAZ205" s="672"/>
      <c r="TBA205" s="672"/>
      <c r="TBB205" s="672"/>
      <c r="TBC205" s="672"/>
      <c r="TBD205" s="672"/>
      <c r="TBE205" s="672"/>
      <c r="TBF205" s="672"/>
      <c r="TBG205" s="672"/>
      <c r="TBH205" s="672"/>
      <c r="TBI205" s="672"/>
      <c r="TBJ205" s="672"/>
      <c r="TBK205" s="672"/>
      <c r="TBL205" s="672"/>
      <c r="TBM205" s="672"/>
      <c r="TBN205" s="672"/>
      <c r="TBO205" s="672"/>
      <c r="TBP205" s="672"/>
      <c r="TBQ205" s="672"/>
      <c r="TBR205" s="672"/>
      <c r="TBS205" s="672"/>
      <c r="TBT205" s="672"/>
      <c r="TBU205" s="672"/>
      <c r="TBV205" s="672"/>
      <c r="TBW205" s="672"/>
      <c r="TBX205" s="672"/>
      <c r="TBY205" s="672"/>
      <c r="TBZ205" s="672"/>
      <c r="TCA205" s="672"/>
      <c r="TCB205" s="672"/>
      <c r="TCC205" s="672"/>
      <c r="TCD205" s="672"/>
      <c r="TCE205" s="672"/>
      <c r="TCF205" s="672"/>
      <c r="TCG205" s="672"/>
      <c r="TCH205" s="672"/>
      <c r="TCI205" s="672"/>
      <c r="TCJ205" s="672"/>
      <c r="TCK205" s="672"/>
      <c r="TCL205" s="672"/>
      <c r="TCM205" s="672"/>
      <c r="TCN205" s="672"/>
      <c r="TCO205" s="672"/>
      <c r="TCP205" s="672"/>
      <c r="TCQ205" s="672"/>
      <c r="TCR205" s="672"/>
      <c r="TCS205" s="672"/>
      <c r="TCT205" s="672"/>
      <c r="TCU205" s="672"/>
      <c r="TCV205" s="672"/>
      <c r="TCW205" s="672"/>
      <c r="TCX205" s="672"/>
      <c r="TCY205" s="672"/>
      <c r="TCZ205" s="672"/>
      <c r="TDA205" s="672"/>
      <c r="TDB205" s="672"/>
      <c r="TDC205" s="672"/>
      <c r="TDD205" s="672"/>
      <c r="TDE205" s="672"/>
      <c r="TDF205" s="672"/>
      <c r="TDG205" s="672"/>
      <c r="TDH205" s="672"/>
      <c r="TDI205" s="672"/>
      <c r="TDJ205" s="672"/>
      <c r="TDK205" s="672"/>
      <c r="TDL205" s="672"/>
      <c r="TDM205" s="672"/>
      <c r="TDN205" s="672"/>
      <c r="TDO205" s="672"/>
      <c r="TDP205" s="672"/>
      <c r="TDQ205" s="672"/>
      <c r="TDR205" s="672"/>
      <c r="TDS205" s="672"/>
      <c r="TDT205" s="672"/>
      <c r="TDU205" s="672"/>
      <c r="TDV205" s="672"/>
      <c r="TDW205" s="672"/>
      <c r="TDX205" s="672"/>
      <c r="TDY205" s="672"/>
      <c r="TDZ205" s="672"/>
      <c r="TEA205" s="672"/>
      <c r="TEB205" s="672"/>
      <c r="TEC205" s="672"/>
      <c r="TED205" s="672"/>
      <c r="TEE205" s="672"/>
      <c r="TEF205" s="672"/>
      <c r="TEG205" s="672"/>
      <c r="TEH205" s="672"/>
      <c r="TEI205" s="672"/>
      <c r="TEJ205" s="672"/>
      <c r="TEK205" s="672"/>
      <c r="TEL205" s="672"/>
      <c r="TEM205" s="672"/>
      <c r="TEN205" s="672"/>
      <c r="TEO205" s="672"/>
      <c r="TEP205" s="672"/>
      <c r="TEQ205" s="672"/>
      <c r="TER205" s="672"/>
      <c r="TES205" s="672"/>
      <c r="TET205" s="672"/>
      <c r="TEU205" s="672"/>
      <c r="TEV205" s="672"/>
      <c r="TEW205" s="672"/>
      <c r="TEX205" s="672"/>
      <c r="TEY205" s="672"/>
      <c r="TEZ205" s="672"/>
      <c r="TFA205" s="672"/>
      <c r="TFB205" s="672"/>
      <c r="TFC205" s="672"/>
      <c r="TFD205" s="672"/>
      <c r="TFE205" s="672"/>
      <c r="TFF205" s="672"/>
      <c r="TFG205" s="672"/>
      <c r="TFH205" s="672"/>
      <c r="TFI205" s="672"/>
      <c r="TFJ205" s="672"/>
      <c r="TFK205" s="672"/>
      <c r="TFL205" s="672"/>
      <c r="TFM205" s="672"/>
      <c r="TFN205" s="672"/>
      <c r="TFO205" s="672"/>
      <c r="TFP205" s="672"/>
      <c r="TFQ205" s="672"/>
      <c r="TFR205" s="672"/>
      <c r="TFS205" s="672"/>
      <c r="TFT205" s="672"/>
      <c r="TFU205" s="672"/>
      <c r="TFV205" s="672"/>
      <c r="TFW205" s="672"/>
      <c r="TFX205" s="672"/>
      <c r="TFY205" s="672"/>
      <c r="TFZ205" s="672"/>
      <c r="TGA205" s="672"/>
      <c r="TGB205" s="672"/>
      <c r="TGC205" s="672"/>
      <c r="TGD205" s="672"/>
      <c r="TGE205" s="672"/>
      <c r="TGF205" s="672"/>
      <c r="TGG205" s="672"/>
      <c r="TGH205" s="672"/>
      <c r="TGI205" s="672"/>
      <c r="TGJ205" s="672"/>
      <c r="TGK205" s="672"/>
      <c r="TGL205" s="672"/>
      <c r="TGM205" s="672"/>
      <c r="TGN205" s="672"/>
      <c r="TGO205" s="672"/>
      <c r="TGP205" s="672"/>
      <c r="TGQ205" s="672"/>
      <c r="TGR205" s="672"/>
      <c r="TGS205" s="672"/>
      <c r="TGT205" s="672"/>
      <c r="TGU205" s="672"/>
      <c r="TGV205" s="672"/>
      <c r="TGW205" s="672"/>
      <c r="TGX205" s="672"/>
      <c r="TGY205" s="672"/>
      <c r="TGZ205" s="672"/>
      <c r="THA205" s="672"/>
      <c r="THB205" s="672"/>
      <c r="THC205" s="672"/>
      <c r="THD205" s="672"/>
      <c r="THE205" s="672"/>
      <c r="THF205" s="672"/>
      <c r="THG205" s="672"/>
      <c r="THH205" s="672"/>
      <c r="THI205" s="672"/>
      <c r="THJ205" s="672"/>
      <c r="THK205" s="672"/>
      <c r="THL205" s="672"/>
      <c r="THM205" s="672"/>
      <c r="THN205" s="672"/>
      <c r="THO205" s="672"/>
      <c r="THP205" s="672"/>
      <c r="THQ205" s="672"/>
      <c r="THR205" s="672"/>
      <c r="THS205" s="672"/>
      <c r="THT205" s="672"/>
      <c r="THU205" s="672"/>
      <c r="THV205" s="672"/>
      <c r="THW205" s="672"/>
      <c r="THX205" s="672"/>
      <c r="THY205" s="672"/>
      <c r="THZ205" s="672"/>
      <c r="TIA205" s="672"/>
      <c r="TIB205" s="672"/>
      <c r="TIC205" s="672"/>
      <c r="TID205" s="672"/>
      <c r="TIE205" s="672"/>
      <c r="TIF205" s="672"/>
      <c r="TIG205" s="672"/>
      <c r="TIH205" s="672"/>
      <c r="TII205" s="672"/>
      <c r="TIJ205" s="672"/>
      <c r="TIK205" s="672"/>
      <c r="TIL205" s="672"/>
      <c r="TIM205" s="672"/>
      <c r="TIN205" s="672"/>
      <c r="TIO205" s="672"/>
      <c r="TIP205" s="672"/>
      <c r="TIQ205" s="672"/>
      <c r="TIR205" s="672"/>
      <c r="TIS205" s="672"/>
      <c r="TIT205" s="672"/>
      <c r="TIU205" s="672"/>
      <c r="TIV205" s="672"/>
      <c r="TIW205" s="672"/>
      <c r="TIX205" s="672"/>
      <c r="TIY205" s="672"/>
      <c r="TIZ205" s="672"/>
      <c r="TJA205" s="672"/>
      <c r="TJB205" s="672"/>
      <c r="TJC205" s="672"/>
      <c r="TJD205" s="672"/>
      <c r="TJE205" s="672"/>
      <c r="TJF205" s="672"/>
      <c r="TJG205" s="672"/>
      <c r="TJH205" s="672"/>
      <c r="TJI205" s="672"/>
      <c r="TJJ205" s="672"/>
      <c r="TJK205" s="672"/>
      <c r="TJL205" s="672"/>
      <c r="TJM205" s="672"/>
      <c r="TJN205" s="672"/>
      <c r="TJO205" s="672"/>
      <c r="TJP205" s="672"/>
      <c r="TJQ205" s="672"/>
      <c r="TJR205" s="672"/>
      <c r="TJS205" s="672"/>
      <c r="TJT205" s="672"/>
      <c r="TJU205" s="672"/>
      <c r="TJV205" s="672"/>
      <c r="TJW205" s="672"/>
      <c r="TJX205" s="672"/>
      <c r="TJY205" s="672"/>
      <c r="TJZ205" s="672"/>
      <c r="TKA205" s="672"/>
      <c r="TKB205" s="672"/>
      <c r="TKC205" s="672"/>
      <c r="TKD205" s="672"/>
      <c r="TKE205" s="672"/>
      <c r="TKF205" s="672"/>
      <c r="TKG205" s="672"/>
      <c r="TKH205" s="672"/>
      <c r="TKI205" s="672"/>
      <c r="TKJ205" s="672"/>
      <c r="TKK205" s="672"/>
      <c r="TKL205" s="672"/>
      <c r="TKM205" s="672"/>
      <c r="TKN205" s="672"/>
      <c r="TKO205" s="672"/>
      <c r="TKP205" s="672"/>
      <c r="TKQ205" s="672"/>
      <c r="TKR205" s="672"/>
      <c r="TKS205" s="672"/>
      <c r="TKT205" s="672"/>
      <c r="TKU205" s="672"/>
      <c r="TKV205" s="672"/>
      <c r="TKW205" s="672"/>
      <c r="TKX205" s="672"/>
      <c r="TKY205" s="672"/>
      <c r="TKZ205" s="672"/>
      <c r="TLA205" s="672"/>
      <c r="TLB205" s="672"/>
      <c r="TLC205" s="672"/>
      <c r="TLD205" s="672"/>
      <c r="TLE205" s="672"/>
      <c r="TLF205" s="672"/>
      <c r="TLG205" s="672"/>
      <c r="TLH205" s="672"/>
      <c r="TLI205" s="672"/>
      <c r="TLJ205" s="672"/>
      <c r="TLK205" s="672"/>
      <c r="TLL205" s="672"/>
      <c r="TLM205" s="672"/>
      <c r="TLN205" s="672"/>
      <c r="TLO205" s="672"/>
      <c r="TLP205" s="672"/>
      <c r="TLQ205" s="672"/>
      <c r="TLR205" s="672"/>
      <c r="TLS205" s="672"/>
      <c r="TLT205" s="672"/>
      <c r="TLU205" s="672"/>
      <c r="TLV205" s="672"/>
      <c r="TLW205" s="672"/>
      <c r="TLX205" s="672"/>
      <c r="TLY205" s="672"/>
      <c r="TLZ205" s="672"/>
      <c r="TMA205" s="672"/>
      <c r="TMB205" s="672"/>
      <c r="TMC205" s="672"/>
      <c r="TMD205" s="672"/>
      <c r="TME205" s="672"/>
      <c r="TMF205" s="672"/>
      <c r="TMG205" s="672"/>
      <c r="TMH205" s="672"/>
      <c r="TMI205" s="672"/>
      <c r="TMJ205" s="672"/>
      <c r="TMK205" s="672"/>
      <c r="TML205" s="672"/>
      <c r="TMM205" s="672"/>
      <c r="TMN205" s="672"/>
      <c r="TMO205" s="672"/>
      <c r="TMP205" s="672"/>
      <c r="TMQ205" s="672"/>
      <c r="TMR205" s="672"/>
      <c r="TMS205" s="672"/>
      <c r="TMT205" s="672"/>
      <c r="TMU205" s="672"/>
      <c r="TMV205" s="672"/>
      <c r="TMW205" s="672"/>
      <c r="TMX205" s="672"/>
      <c r="TMY205" s="672"/>
      <c r="TMZ205" s="672"/>
      <c r="TNA205" s="672"/>
      <c r="TNB205" s="672"/>
      <c r="TNC205" s="672"/>
      <c r="TND205" s="672"/>
      <c r="TNE205" s="672"/>
      <c r="TNF205" s="672"/>
      <c r="TNG205" s="672"/>
      <c r="TNH205" s="672"/>
      <c r="TNI205" s="672"/>
      <c r="TNJ205" s="672"/>
      <c r="TNK205" s="672"/>
      <c r="TNL205" s="672"/>
      <c r="TNM205" s="672"/>
      <c r="TNN205" s="672"/>
      <c r="TNO205" s="672"/>
      <c r="TNP205" s="672"/>
      <c r="TNQ205" s="672"/>
      <c r="TNR205" s="672"/>
      <c r="TNS205" s="672"/>
      <c r="TNT205" s="672"/>
      <c r="TNU205" s="672"/>
      <c r="TNV205" s="672"/>
      <c r="TNW205" s="672"/>
      <c r="TNX205" s="672"/>
      <c r="TNY205" s="672"/>
      <c r="TNZ205" s="672"/>
      <c r="TOA205" s="672"/>
      <c r="TOB205" s="672"/>
      <c r="TOC205" s="672"/>
      <c r="TOD205" s="672"/>
      <c r="TOE205" s="672"/>
      <c r="TOF205" s="672"/>
      <c r="TOG205" s="672"/>
      <c r="TOH205" s="672"/>
      <c r="TOI205" s="672"/>
      <c r="TOJ205" s="672"/>
      <c r="TOK205" s="672"/>
      <c r="TOL205" s="672"/>
      <c r="TOM205" s="672"/>
      <c r="TON205" s="672"/>
      <c r="TOO205" s="672"/>
      <c r="TOP205" s="672"/>
      <c r="TOQ205" s="672"/>
      <c r="TOR205" s="672"/>
      <c r="TOS205" s="672"/>
      <c r="TOT205" s="672"/>
      <c r="TOU205" s="672"/>
      <c r="TOV205" s="672"/>
      <c r="TOW205" s="672"/>
      <c r="TOX205" s="672"/>
      <c r="TOY205" s="672"/>
      <c r="TOZ205" s="672"/>
      <c r="TPA205" s="672"/>
      <c r="TPB205" s="672"/>
      <c r="TPC205" s="672"/>
      <c r="TPD205" s="672"/>
      <c r="TPE205" s="672"/>
      <c r="TPF205" s="672"/>
      <c r="TPG205" s="672"/>
      <c r="TPH205" s="672"/>
      <c r="TPI205" s="672"/>
      <c r="TPJ205" s="672"/>
      <c r="TPK205" s="672"/>
      <c r="TPL205" s="672"/>
      <c r="TPM205" s="672"/>
      <c r="TPN205" s="672"/>
      <c r="TPO205" s="672"/>
      <c r="TPP205" s="672"/>
      <c r="TPQ205" s="672"/>
      <c r="TPR205" s="672"/>
      <c r="TPS205" s="672"/>
      <c r="TPT205" s="672"/>
      <c r="TPU205" s="672"/>
      <c r="TPV205" s="672"/>
      <c r="TPW205" s="672"/>
      <c r="TPX205" s="672"/>
      <c r="TPY205" s="672"/>
      <c r="TPZ205" s="672"/>
      <c r="TQA205" s="672"/>
      <c r="TQB205" s="672"/>
      <c r="TQC205" s="672"/>
      <c r="TQD205" s="672"/>
      <c r="TQE205" s="672"/>
      <c r="TQF205" s="672"/>
      <c r="TQG205" s="672"/>
      <c r="TQH205" s="672"/>
      <c r="TQI205" s="672"/>
      <c r="TQJ205" s="672"/>
      <c r="TQK205" s="672"/>
      <c r="TQL205" s="672"/>
      <c r="TQM205" s="672"/>
      <c r="TQN205" s="672"/>
      <c r="TQO205" s="672"/>
      <c r="TQP205" s="672"/>
      <c r="TQQ205" s="672"/>
      <c r="TQR205" s="672"/>
      <c r="TQS205" s="672"/>
      <c r="TQT205" s="672"/>
      <c r="TQU205" s="672"/>
      <c r="TQV205" s="672"/>
      <c r="TQW205" s="672"/>
      <c r="TQX205" s="672"/>
      <c r="TQY205" s="672"/>
      <c r="TQZ205" s="672"/>
      <c r="TRA205" s="672"/>
      <c r="TRB205" s="672"/>
      <c r="TRC205" s="672"/>
      <c r="TRD205" s="672"/>
      <c r="TRE205" s="672"/>
      <c r="TRF205" s="672"/>
      <c r="TRG205" s="672"/>
      <c r="TRH205" s="672"/>
      <c r="TRI205" s="672"/>
      <c r="TRJ205" s="672"/>
      <c r="TRK205" s="672"/>
      <c r="TRL205" s="672"/>
      <c r="TRM205" s="672"/>
      <c r="TRN205" s="672"/>
      <c r="TRO205" s="672"/>
      <c r="TRP205" s="672"/>
      <c r="TRQ205" s="672"/>
      <c r="TRR205" s="672"/>
      <c r="TRS205" s="672"/>
      <c r="TRT205" s="672"/>
      <c r="TRU205" s="672"/>
      <c r="TRV205" s="672"/>
      <c r="TRW205" s="672"/>
      <c r="TRX205" s="672"/>
      <c r="TRY205" s="672"/>
      <c r="TRZ205" s="672"/>
      <c r="TSA205" s="672"/>
      <c r="TSB205" s="672"/>
      <c r="TSC205" s="672"/>
      <c r="TSD205" s="672"/>
      <c r="TSE205" s="672"/>
      <c r="TSF205" s="672"/>
      <c r="TSG205" s="672"/>
      <c r="TSH205" s="672"/>
      <c r="TSI205" s="672"/>
      <c r="TSJ205" s="672"/>
      <c r="TSK205" s="672"/>
      <c r="TSL205" s="672"/>
      <c r="TSM205" s="672"/>
      <c r="TSN205" s="672"/>
      <c r="TSO205" s="672"/>
      <c r="TSP205" s="672"/>
      <c r="TSQ205" s="672"/>
      <c r="TSR205" s="672"/>
      <c r="TSS205" s="672"/>
      <c r="TST205" s="672"/>
      <c r="TSU205" s="672"/>
      <c r="TSV205" s="672"/>
      <c r="TSW205" s="672"/>
      <c r="TSX205" s="672"/>
      <c r="TSY205" s="672"/>
      <c r="TSZ205" s="672"/>
      <c r="TTA205" s="672"/>
      <c r="TTB205" s="672"/>
      <c r="TTC205" s="672"/>
      <c r="TTD205" s="672"/>
      <c r="TTE205" s="672"/>
      <c r="TTF205" s="672"/>
      <c r="TTG205" s="672"/>
      <c r="TTH205" s="672"/>
      <c r="TTI205" s="672"/>
      <c r="TTJ205" s="672"/>
      <c r="TTK205" s="672"/>
      <c r="TTL205" s="672"/>
      <c r="TTM205" s="672"/>
      <c r="TTN205" s="672"/>
      <c r="TTO205" s="672"/>
      <c r="TTP205" s="672"/>
      <c r="TTQ205" s="672"/>
      <c r="TTR205" s="672"/>
      <c r="TTS205" s="672"/>
      <c r="TTT205" s="672"/>
      <c r="TTU205" s="672"/>
      <c r="TTV205" s="672"/>
      <c r="TTW205" s="672"/>
      <c r="TTX205" s="672"/>
      <c r="TTY205" s="672"/>
      <c r="TTZ205" s="672"/>
      <c r="TUA205" s="672"/>
      <c r="TUB205" s="672"/>
      <c r="TUC205" s="672"/>
      <c r="TUD205" s="672"/>
      <c r="TUE205" s="672"/>
      <c r="TUF205" s="672"/>
      <c r="TUG205" s="672"/>
      <c r="TUH205" s="672"/>
      <c r="TUI205" s="672"/>
      <c r="TUJ205" s="672"/>
      <c r="TUK205" s="672"/>
      <c r="TUL205" s="672"/>
      <c r="TUM205" s="672"/>
      <c r="TUN205" s="672"/>
      <c r="TUO205" s="672"/>
      <c r="TUP205" s="672"/>
      <c r="TUQ205" s="672"/>
      <c r="TUR205" s="672"/>
      <c r="TUS205" s="672"/>
      <c r="TUT205" s="672"/>
      <c r="TUU205" s="672"/>
      <c r="TUV205" s="672"/>
      <c r="TUW205" s="672"/>
      <c r="TUX205" s="672"/>
      <c r="TUY205" s="672"/>
      <c r="TUZ205" s="672"/>
      <c r="TVA205" s="672"/>
      <c r="TVB205" s="672"/>
      <c r="TVC205" s="672"/>
      <c r="TVD205" s="672"/>
      <c r="TVE205" s="672"/>
      <c r="TVF205" s="672"/>
      <c r="TVG205" s="672"/>
      <c r="TVH205" s="672"/>
      <c r="TVI205" s="672"/>
      <c r="TVJ205" s="672"/>
      <c r="TVK205" s="672"/>
      <c r="TVL205" s="672"/>
      <c r="TVM205" s="672"/>
      <c r="TVN205" s="672"/>
      <c r="TVO205" s="672"/>
      <c r="TVP205" s="672"/>
      <c r="TVQ205" s="672"/>
      <c r="TVR205" s="672"/>
      <c r="TVS205" s="672"/>
      <c r="TVT205" s="672"/>
      <c r="TVU205" s="672"/>
      <c r="TVV205" s="672"/>
      <c r="TVW205" s="672"/>
      <c r="TVX205" s="672"/>
      <c r="TVY205" s="672"/>
      <c r="TVZ205" s="672"/>
      <c r="TWA205" s="672"/>
      <c r="TWB205" s="672"/>
      <c r="TWC205" s="672"/>
      <c r="TWD205" s="672"/>
      <c r="TWE205" s="672"/>
      <c r="TWF205" s="672"/>
      <c r="TWG205" s="672"/>
      <c r="TWH205" s="672"/>
      <c r="TWI205" s="672"/>
      <c r="TWJ205" s="672"/>
      <c r="TWK205" s="672"/>
      <c r="TWL205" s="672"/>
      <c r="TWM205" s="672"/>
      <c r="TWN205" s="672"/>
      <c r="TWO205" s="672"/>
      <c r="TWP205" s="672"/>
      <c r="TWQ205" s="672"/>
      <c r="TWR205" s="672"/>
      <c r="TWS205" s="672"/>
      <c r="TWT205" s="672"/>
      <c r="TWU205" s="672"/>
      <c r="TWV205" s="672"/>
      <c r="TWW205" s="672"/>
      <c r="TWX205" s="672"/>
      <c r="TWY205" s="672"/>
      <c r="TWZ205" s="672"/>
      <c r="TXA205" s="672"/>
      <c r="TXB205" s="672"/>
      <c r="TXC205" s="672"/>
      <c r="TXD205" s="672"/>
      <c r="TXE205" s="672"/>
      <c r="TXF205" s="672"/>
      <c r="TXG205" s="672"/>
      <c r="TXH205" s="672"/>
      <c r="TXI205" s="672"/>
      <c r="TXJ205" s="672"/>
      <c r="TXK205" s="672"/>
      <c r="TXL205" s="672"/>
      <c r="TXM205" s="672"/>
      <c r="TXN205" s="672"/>
      <c r="TXO205" s="672"/>
      <c r="TXP205" s="672"/>
      <c r="TXQ205" s="672"/>
      <c r="TXR205" s="672"/>
      <c r="TXS205" s="672"/>
      <c r="TXT205" s="672"/>
      <c r="TXU205" s="672"/>
      <c r="TXV205" s="672"/>
      <c r="TXW205" s="672"/>
      <c r="TXX205" s="672"/>
      <c r="TXY205" s="672"/>
      <c r="TXZ205" s="672"/>
      <c r="TYA205" s="672"/>
      <c r="TYB205" s="672"/>
      <c r="TYC205" s="672"/>
      <c r="TYD205" s="672"/>
      <c r="TYE205" s="672"/>
      <c r="TYF205" s="672"/>
      <c r="TYG205" s="672"/>
      <c r="TYH205" s="672"/>
      <c r="TYI205" s="672"/>
      <c r="TYJ205" s="672"/>
      <c r="TYK205" s="672"/>
      <c r="TYL205" s="672"/>
      <c r="TYM205" s="672"/>
      <c r="TYN205" s="672"/>
      <c r="TYO205" s="672"/>
      <c r="TYP205" s="672"/>
      <c r="TYQ205" s="672"/>
      <c r="TYR205" s="672"/>
      <c r="TYS205" s="672"/>
      <c r="TYT205" s="672"/>
      <c r="TYU205" s="672"/>
      <c r="TYV205" s="672"/>
      <c r="TYW205" s="672"/>
      <c r="TYX205" s="672"/>
      <c r="TYY205" s="672"/>
      <c r="TYZ205" s="672"/>
      <c r="TZA205" s="672"/>
      <c r="TZB205" s="672"/>
      <c r="TZC205" s="672"/>
      <c r="TZD205" s="672"/>
      <c r="TZE205" s="672"/>
      <c r="TZF205" s="672"/>
      <c r="TZG205" s="672"/>
      <c r="TZH205" s="672"/>
      <c r="TZI205" s="672"/>
      <c r="TZJ205" s="672"/>
      <c r="TZK205" s="672"/>
      <c r="TZL205" s="672"/>
      <c r="TZM205" s="672"/>
      <c r="TZN205" s="672"/>
      <c r="TZO205" s="672"/>
      <c r="TZP205" s="672"/>
      <c r="TZQ205" s="672"/>
      <c r="TZR205" s="672"/>
      <c r="TZS205" s="672"/>
      <c r="TZT205" s="672"/>
      <c r="TZU205" s="672"/>
      <c r="TZV205" s="672"/>
      <c r="TZW205" s="672"/>
      <c r="TZX205" s="672"/>
      <c r="TZY205" s="672"/>
      <c r="TZZ205" s="672"/>
      <c r="UAA205" s="672"/>
      <c r="UAB205" s="672"/>
      <c r="UAC205" s="672"/>
      <c r="UAD205" s="672"/>
      <c r="UAE205" s="672"/>
      <c r="UAF205" s="672"/>
      <c r="UAG205" s="672"/>
      <c r="UAH205" s="672"/>
      <c r="UAI205" s="672"/>
      <c r="UAJ205" s="672"/>
      <c r="UAK205" s="672"/>
      <c r="UAL205" s="672"/>
      <c r="UAM205" s="672"/>
      <c r="UAN205" s="672"/>
      <c r="UAO205" s="672"/>
      <c r="UAP205" s="672"/>
      <c r="UAQ205" s="672"/>
      <c r="UAR205" s="672"/>
      <c r="UAS205" s="672"/>
      <c r="UAT205" s="672"/>
      <c r="UAU205" s="672"/>
      <c r="UAV205" s="672"/>
      <c r="UAW205" s="672"/>
      <c r="UAX205" s="672"/>
      <c r="UAY205" s="672"/>
      <c r="UAZ205" s="672"/>
      <c r="UBA205" s="672"/>
      <c r="UBB205" s="672"/>
      <c r="UBC205" s="672"/>
      <c r="UBD205" s="672"/>
      <c r="UBE205" s="672"/>
      <c r="UBF205" s="672"/>
      <c r="UBG205" s="672"/>
      <c r="UBH205" s="672"/>
      <c r="UBI205" s="672"/>
      <c r="UBJ205" s="672"/>
      <c r="UBK205" s="672"/>
      <c r="UBL205" s="672"/>
      <c r="UBM205" s="672"/>
      <c r="UBN205" s="672"/>
      <c r="UBO205" s="672"/>
      <c r="UBP205" s="672"/>
      <c r="UBQ205" s="672"/>
      <c r="UBR205" s="672"/>
      <c r="UBS205" s="672"/>
      <c r="UBT205" s="672"/>
      <c r="UBU205" s="672"/>
      <c r="UBV205" s="672"/>
      <c r="UBW205" s="672"/>
      <c r="UBX205" s="672"/>
      <c r="UBY205" s="672"/>
      <c r="UBZ205" s="672"/>
      <c r="UCA205" s="672"/>
      <c r="UCB205" s="672"/>
      <c r="UCC205" s="672"/>
      <c r="UCD205" s="672"/>
      <c r="UCE205" s="672"/>
      <c r="UCF205" s="672"/>
      <c r="UCG205" s="672"/>
      <c r="UCH205" s="672"/>
      <c r="UCI205" s="672"/>
      <c r="UCJ205" s="672"/>
      <c r="UCK205" s="672"/>
      <c r="UCL205" s="672"/>
      <c r="UCM205" s="672"/>
      <c r="UCN205" s="672"/>
      <c r="UCO205" s="672"/>
      <c r="UCP205" s="672"/>
      <c r="UCQ205" s="672"/>
      <c r="UCR205" s="672"/>
      <c r="UCS205" s="672"/>
      <c r="UCT205" s="672"/>
      <c r="UCU205" s="672"/>
      <c r="UCV205" s="672"/>
      <c r="UCW205" s="672"/>
      <c r="UCX205" s="672"/>
      <c r="UCY205" s="672"/>
      <c r="UCZ205" s="672"/>
      <c r="UDA205" s="672"/>
      <c r="UDB205" s="672"/>
      <c r="UDC205" s="672"/>
      <c r="UDD205" s="672"/>
      <c r="UDE205" s="672"/>
      <c r="UDF205" s="672"/>
      <c r="UDG205" s="672"/>
      <c r="UDH205" s="672"/>
      <c r="UDI205" s="672"/>
      <c r="UDJ205" s="672"/>
      <c r="UDK205" s="672"/>
      <c r="UDL205" s="672"/>
      <c r="UDM205" s="672"/>
      <c r="UDN205" s="672"/>
      <c r="UDO205" s="672"/>
      <c r="UDP205" s="672"/>
      <c r="UDQ205" s="672"/>
      <c r="UDR205" s="672"/>
      <c r="UDS205" s="672"/>
      <c r="UDT205" s="672"/>
      <c r="UDU205" s="672"/>
      <c r="UDV205" s="672"/>
      <c r="UDW205" s="672"/>
      <c r="UDX205" s="672"/>
      <c r="UDY205" s="672"/>
      <c r="UDZ205" s="672"/>
      <c r="UEA205" s="672"/>
      <c r="UEB205" s="672"/>
      <c r="UEC205" s="672"/>
      <c r="UED205" s="672"/>
      <c r="UEE205" s="672"/>
      <c r="UEF205" s="672"/>
      <c r="UEG205" s="672"/>
      <c r="UEH205" s="672"/>
      <c r="UEI205" s="672"/>
      <c r="UEJ205" s="672"/>
      <c r="UEK205" s="672"/>
      <c r="UEL205" s="672"/>
      <c r="UEM205" s="672"/>
      <c r="UEN205" s="672"/>
      <c r="UEO205" s="672"/>
      <c r="UEP205" s="672"/>
      <c r="UEQ205" s="672"/>
      <c r="UER205" s="672"/>
      <c r="UES205" s="672"/>
      <c r="UET205" s="672"/>
      <c r="UEU205" s="672"/>
      <c r="UEV205" s="672"/>
      <c r="UEW205" s="672"/>
      <c r="UEX205" s="672"/>
      <c r="UEY205" s="672"/>
      <c r="UEZ205" s="672"/>
      <c r="UFA205" s="672"/>
      <c r="UFB205" s="672"/>
      <c r="UFC205" s="672"/>
      <c r="UFD205" s="672"/>
      <c r="UFE205" s="672"/>
      <c r="UFF205" s="672"/>
      <c r="UFG205" s="672"/>
      <c r="UFH205" s="672"/>
      <c r="UFI205" s="672"/>
      <c r="UFJ205" s="672"/>
      <c r="UFK205" s="672"/>
      <c r="UFL205" s="672"/>
      <c r="UFM205" s="672"/>
      <c r="UFN205" s="672"/>
      <c r="UFO205" s="672"/>
      <c r="UFP205" s="672"/>
      <c r="UFQ205" s="672"/>
      <c r="UFR205" s="672"/>
      <c r="UFS205" s="672"/>
      <c r="UFT205" s="672"/>
      <c r="UFU205" s="672"/>
      <c r="UFV205" s="672"/>
      <c r="UFW205" s="672"/>
      <c r="UFX205" s="672"/>
      <c r="UFY205" s="672"/>
      <c r="UFZ205" s="672"/>
      <c r="UGA205" s="672"/>
      <c r="UGB205" s="672"/>
      <c r="UGC205" s="672"/>
      <c r="UGD205" s="672"/>
      <c r="UGE205" s="672"/>
      <c r="UGF205" s="672"/>
      <c r="UGG205" s="672"/>
      <c r="UGH205" s="672"/>
      <c r="UGI205" s="672"/>
      <c r="UGJ205" s="672"/>
      <c r="UGK205" s="672"/>
      <c r="UGL205" s="672"/>
      <c r="UGM205" s="672"/>
      <c r="UGN205" s="672"/>
      <c r="UGO205" s="672"/>
      <c r="UGP205" s="672"/>
      <c r="UGQ205" s="672"/>
      <c r="UGR205" s="672"/>
      <c r="UGS205" s="672"/>
      <c r="UGT205" s="672"/>
      <c r="UGU205" s="672"/>
      <c r="UGV205" s="672"/>
      <c r="UGW205" s="672"/>
      <c r="UGX205" s="672"/>
      <c r="UGY205" s="672"/>
      <c r="UGZ205" s="672"/>
      <c r="UHA205" s="672"/>
      <c r="UHB205" s="672"/>
      <c r="UHC205" s="672"/>
      <c r="UHD205" s="672"/>
      <c r="UHE205" s="672"/>
      <c r="UHF205" s="672"/>
      <c r="UHG205" s="672"/>
      <c r="UHH205" s="672"/>
      <c r="UHI205" s="672"/>
      <c r="UHJ205" s="672"/>
      <c r="UHK205" s="672"/>
      <c r="UHL205" s="672"/>
      <c r="UHM205" s="672"/>
      <c r="UHN205" s="672"/>
      <c r="UHO205" s="672"/>
      <c r="UHP205" s="672"/>
      <c r="UHQ205" s="672"/>
      <c r="UHR205" s="672"/>
      <c r="UHS205" s="672"/>
      <c r="UHT205" s="672"/>
      <c r="UHU205" s="672"/>
      <c r="UHV205" s="672"/>
      <c r="UHW205" s="672"/>
      <c r="UHX205" s="672"/>
      <c r="UHY205" s="672"/>
      <c r="UHZ205" s="672"/>
      <c r="UIA205" s="672"/>
      <c r="UIB205" s="672"/>
      <c r="UIC205" s="672"/>
      <c r="UID205" s="672"/>
      <c r="UIE205" s="672"/>
      <c r="UIF205" s="672"/>
      <c r="UIG205" s="672"/>
      <c r="UIH205" s="672"/>
      <c r="UII205" s="672"/>
      <c r="UIJ205" s="672"/>
      <c r="UIK205" s="672"/>
      <c r="UIL205" s="672"/>
      <c r="UIM205" s="672"/>
      <c r="UIN205" s="672"/>
      <c r="UIO205" s="672"/>
      <c r="UIP205" s="672"/>
      <c r="UIQ205" s="672"/>
      <c r="UIR205" s="672"/>
      <c r="UIS205" s="672"/>
      <c r="UIT205" s="672"/>
      <c r="UIU205" s="672"/>
      <c r="UIV205" s="672"/>
      <c r="UIW205" s="672"/>
      <c r="UIX205" s="672"/>
      <c r="UIY205" s="672"/>
      <c r="UIZ205" s="672"/>
      <c r="UJA205" s="672"/>
      <c r="UJB205" s="672"/>
      <c r="UJC205" s="672"/>
      <c r="UJD205" s="672"/>
      <c r="UJE205" s="672"/>
      <c r="UJF205" s="672"/>
      <c r="UJG205" s="672"/>
      <c r="UJH205" s="672"/>
      <c r="UJI205" s="672"/>
      <c r="UJJ205" s="672"/>
      <c r="UJK205" s="672"/>
      <c r="UJL205" s="672"/>
      <c r="UJM205" s="672"/>
      <c r="UJN205" s="672"/>
      <c r="UJO205" s="672"/>
      <c r="UJP205" s="672"/>
      <c r="UJQ205" s="672"/>
      <c r="UJR205" s="672"/>
      <c r="UJS205" s="672"/>
      <c r="UJT205" s="672"/>
      <c r="UJU205" s="672"/>
      <c r="UJV205" s="672"/>
      <c r="UJW205" s="672"/>
      <c r="UJX205" s="672"/>
      <c r="UJY205" s="672"/>
      <c r="UJZ205" s="672"/>
      <c r="UKA205" s="672"/>
      <c r="UKB205" s="672"/>
      <c r="UKC205" s="672"/>
      <c r="UKD205" s="672"/>
      <c r="UKE205" s="672"/>
      <c r="UKF205" s="672"/>
      <c r="UKG205" s="672"/>
      <c r="UKH205" s="672"/>
      <c r="UKI205" s="672"/>
      <c r="UKJ205" s="672"/>
      <c r="UKK205" s="672"/>
      <c r="UKL205" s="672"/>
      <c r="UKM205" s="672"/>
      <c r="UKN205" s="672"/>
      <c r="UKO205" s="672"/>
      <c r="UKP205" s="672"/>
      <c r="UKQ205" s="672"/>
      <c r="UKR205" s="672"/>
      <c r="UKS205" s="672"/>
      <c r="UKT205" s="672"/>
      <c r="UKU205" s="672"/>
      <c r="UKV205" s="672"/>
      <c r="UKW205" s="672"/>
      <c r="UKX205" s="672"/>
      <c r="UKY205" s="672"/>
      <c r="UKZ205" s="672"/>
      <c r="ULA205" s="672"/>
      <c r="ULB205" s="672"/>
      <c r="ULC205" s="672"/>
      <c r="ULD205" s="672"/>
      <c r="ULE205" s="672"/>
      <c r="ULF205" s="672"/>
      <c r="ULG205" s="672"/>
      <c r="ULH205" s="672"/>
      <c r="ULI205" s="672"/>
      <c r="ULJ205" s="672"/>
      <c r="ULK205" s="672"/>
      <c r="ULL205" s="672"/>
      <c r="ULM205" s="672"/>
      <c r="ULN205" s="672"/>
      <c r="ULO205" s="672"/>
      <c r="ULP205" s="672"/>
      <c r="ULQ205" s="672"/>
      <c r="ULR205" s="672"/>
      <c r="ULS205" s="672"/>
      <c r="ULT205" s="672"/>
      <c r="ULU205" s="672"/>
      <c r="ULV205" s="672"/>
      <c r="ULW205" s="672"/>
      <c r="ULX205" s="672"/>
      <c r="ULY205" s="672"/>
      <c r="ULZ205" s="672"/>
      <c r="UMA205" s="672"/>
      <c r="UMB205" s="672"/>
      <c r="UMC205" s="672"/>
      <c r="UMD205" s="672"/>
      <c r="UME205" s="672"/>
      <c r="UMF205" s="672"/>
      <c r="UMG205" s="672"/>
      <c r="UMH205" s="672"/>
      <c r="UMI205" s="672"/>
      <c r="UMJ205" s="672"/>
      <c r="UMK205" s="672"/>
      <c r="UML205" s="672"/>
      <c r="UMM205" s="672"/>
      <c r="UMN205" s="672"/>
      <c r="UMO205" s="672"/>
      <c r="UMP205" s="672"/>
      <c r="UMQ205" s="672"/>
      <c r="UMR205" s="672"/>
      <c r="UMS205" s="672"/>
      <c r="UMT205" s="672"/>
      <c r="UMU205" s="672"/>
      <c r="UMV205" s="672"/>
      <c r="UMW205" s="672"/>
      <c r="UMX205" s="672"/>
      <c r="UMY205" s="672"/>
      <c r="UMZ205" s="672"/>
      <c r="UNA205" s="672"/>
      <c r="UNB205" s="672"/>
      <c r="UNC205" s="672"/>
      <c r="UND205" s="672"/>
      <c r="UNE205" s="672"/>
      <c r="UNF205" s="672"/>
      <c r="UNG205" s="672"/>
      <c r="UNH205" s="672"/>
      <c r="UNI205" s="672"/>
      <c r="UNJ205" s="672"/>
      <c r="UNK205" s="672"/>
      <c r="UNL205" s="672"/>
      <c r="UNM205" s="672"/>
      <c r="UNN205" s="672"/>
      <c r="UNO205" s="672"/>
      <c r="UNP205" s="672"/>
      <c r="UNQ205" s="672"/>
      <c r="UNR205" s="672"/>
      <c r="UNS205" s="672"/>
      <c r="UNT205" s="672"/>
      <c r="UNU205" s="672"/>
      <c r="UNV205" s="672"/>
      <c r="UNW205" s="672"/>
      <c r="UNX205" s="672"/>
      <c r="UNY205" s="672"/>
      <c r="UNZ205" s="672"/>
      <c r="UOA205" s="672"/>
      <c r="UOB205" s="672"/>
      <c r="UOC205" s="672"/>
      <c r="UOD205" s="672"/>
      <c r="UOE205" s="672"/>
      <c r="UOF205" s="672"/>
      <c r="UOG205" s="672"/>
      <c r="UOH205" s="672"/>
      <c r="UOI205" s="672"/>
      <c r="UOJ205" s="672"/>
      <c r="UOK205" s="672"/>
      <c r="UOL205" s="672"/>
      <c r="UOM205" s="672"/>
      <c r="UON205" s="672"/>
      <c r="UOO205" s="672"/>
      <c r="UOP205" s="672"/>
      <c r="UOQ205" s="672"/>
      <c r="UOR205" s="672"/>
      <c r="UOS205" s="672"/>
      <c r="UOT205" s="672"/>
      <c r="UOU205" s="672"/>
      <c r="UOV205" s="672"/>
      <c r="UOW205" s="672"/>
      <c r="UOX205" s="672"/>
      <c r="UOY205" s="672"/>
      <c r="UOZ205" s="672"/>
      <c r="UPA205" s="672"/>
      <c r="UPB205" s="672"/>
      <c r="UPC205" s="672"/>
      <c r="UPD205" s="672"/>
      <c r="UPE205" s="672"/>
      <c r="UPF205" s="672"/>
      <c r="UPG205" s="672"/>
      <c r="UPH205" s="672"/>
      <c r="UPI205" s="672"/>
      <c r="UPJ205" s="672"/>
      <c r="UPK205" s="672"/>
      <c r="UPL205" s="672"/>
      <c r="UPM205" s="672"/>
      <c r="UPN205" s="672"/>
      <c r="UPO205" s="672"/>
      <c r="UPP205" s="672"/>
      <c r="UPQ205" s="672"/>
      <c r="UPR205" s="672"/>
      <c r="UPS205" s="672"/>
      <c r="UPT205" s="672"/>
      <c r="UPU205" s="672"/>
      <c r="UPV205" s="672"/>
      <c r="UPW205" s="672"/>
      <c r="UPX205" s="672"/>
      <c r="UPY205" s="672"/>
      <c r="UPZ205" s="672"/>
      <c r="UQA205" s="672"/>
      <c r="UQB205" s="672"/>
      <c r="UQC205" s="672"/>
      <c r="UQD205" s="672"/>
      <c r="UQE205" s="672"/>
      <c r="UQF205" s="672"/>
      <c r="UQG205" s="672"/>
      <c r="UQH205" s="672"/>
      <c r="UQI205" s="672"/>
      <c r="UQJ205" s="672"/>
      <c r="UQK205" s="672"/>
      <c r="UQL205" s="672"/>
      <c r="UQM205" s="672"/>
      <c r="UQN205" s="672"/>
      <c r="UQO205" s="672"/>
      <c r="UQP205" s="672"/>
      <c r="UQQ205" s="672"/>
      <c r="UQR205" s="672"/>
      <c r="UQS205" s="672"/>
      <c r="UQT205" s="672"/>
      <c r="UQU205" s="672"/>
      <c r="UQV205" s="672"/>
      <c r="UQW205" s="672"/>
      <c r="UQX205" s="672"/>
      <c r="UQY205" s="672"/>
      <c r="UQZ205" s="672"/>
      <c r="URA205" s="672"/>
      <c r="URB205" s="672"/>
      <c r="URC205" s="672"/>
      <c r="URD205" s="672"/>
      <c r="URE205" s="672"/>
      <c r="URF205" s="672"/>
      <c r="URG205" s="672"/>
      <c r="URH205" s="672"/>
      <c r="URI205" s="672"/>
      <c r="URJ205" s="672"/>
      <c r="URK205" s="672"/>
      <c r="URL205" s="672"/>
      <c r="URM205" s="672"/>
      <c r="URN205" s="672"/>
      <c r="URO205" s="672"/>
      <c r="URP205" s="672"/>
      <c r="URQ205" s="672"/>
      <c r="URR205" s="672"/>
      <c r="URS205" s="672"/>
      <c r="URT205" s="672"/>
      <c r="URU205" s="672"/>
      <c r="URV205" s="672"/>
      <c r="URW205" s="672"/>
      <c r="URX205" s="672"/>
      <c r="URY205" s="672"/>
      <c r="URZ205" s="672"/>
      <c r="USA205" s="672"/>
      <c r="USB205" s="672"/>
      <c r="USC205" s="672"/>
      <c r="USD205" s="672"/>
      <c r="USE205" s="672"/>
      <c r="USF205" s="672"/>
      <c r="USG205" s="672"/>
      <c r="USH205" s="672"/>
      <c r="USI205" s="672"/>
      <c r="USJ205" s="672"/>
      <c r="USK205" s="672"/>
      <c r="USL205" s="672"/>
      <c r="USM205" s="672"/>
      <c r="USN205" s="672"/>
      <c r="USO205" s="672"/>
      <c r="USP205" s="672"/>
      <c r="USQ205" s="672"/>
      <c r="USR205" s="672"/>
      <c r="USS205" s="672"/>
      <c r="UST205" s="672"/>
      <c r="USU205" s="672"/>
      <c r="USV205" s="672"/>
      <c r="USW205" s="672"/>
      <c r="USX205" s="672"/>
      <c r="USY205" s="672"/>
      <c r="USZ205" s="672"/>
      <c r="UTA205" s="672"/>
      <c r="UTB205" s="672"/>
      <c r="UTC205" s="672"/>
      <c r="UTD205" s="672"/>
      <c r="UTE205" s="672"/>
      <c r="UTF205" s="672"/>
      <c r="UTG205" s="672"/>
      <c r="UTH205" s="672"/>
      <c r="UTI205" s="672"/>
      <c r="UTJ205" s="672"/>
      <c r="UTK205" s="672"/>
      <c r="UTL205" s="672"/>
      <c r="UTM205" s="672"/>
      <c r="UTN205" s="672"/>
      <c r="UTO205" s="672"/>
      <c r="UTP205" s="672"/>
      <c r="UTQ205" s="672"/>
      <c r="UTR205" s="672"/>
      <c r="UTS205" s="672"/>
      <c r="UTT205" s="672"/>
      <c r="UTU205" s="672"/>
      <c r="UTV205" s="672"/>
      <c r="UTW205" s="672"/>
      <c r="UTX205" s="672"/>
      <c r="UTY205" s="672"/>
      <c r="UTZ205" s="672"/>
      <c r="UUA205" s="672"/>
      <c r="UUB205" s="672"/>
      <c r="UUC205" s="672"/>
      <c r="UUD205" s="672"/>
      <c r="UUE205" s="672"/>
      <c r="UUF205" s="672"/>
      <c r="UUG205" s="672"/>
      <c r="UUH205" s="672"/>
      <c r="UUI205" s="672"/>
      <c r="UUJ205" s="672"/>
      <c r="UUK205" s="672"/>
      <c r="UUL205" s="672"/>
      <c r="UUM205" s="672"/>
      <c r="UUN205" s="672"/>
      <c r="UUO205" s="672"/>
      <c r="UUP205" s="672"/>
      <c r="UUQ205" s="672"/>
      <c r="UUR205" s="672"/>
      <c r="UUS205" s="672"/>
      <c r="UUT205" s="672"/>
      <c r="UUU205" s="672"/>
      <c r="UUV205" s="672"/>
      <c r="UUW205" s="672"/>
      <c r="UUX205" s="672"/>
      <c r="UUY205" s="672"/>
      <c r="UUZ205" s="672"/>
      <c r="UVA205" s="672"/>
      <c r="UVB205" s="672"/>
      <c r="UVC205" s="672"/>
      <c r="UVD205" s="672"/>
      <c r="UVE205" s="672"/>
      <c r="UVF205" s="672"/>
      <c r="UVG205" s="672"/>
      <c r="UVH205" s="672"/>
      <c r="UVI205" s="672"/>
      <c r="UVJ205" s="672"/>
      <c r="UVK205" s="672"/>
      <c r="UVL205" s="672"/>
      <c r="UVM205" s="672"/>
      <c r="UVN205" s="672"/>
      <c r="UVO205" s="672"/>
      <c r="UVP205" s="672"/>
      <c r="UVQ205" s="672"/>
      <c r="UVR205" s="672"/>
      <c r="UVS205" s="672"/>
      <c r="UVT205" s="672"/>
      <c r="UVU205" s="672"/>
      <c r="UVV205" s="672"/>
      <c r="UVW205" s="672"/>
      <c r="UVX205" s="672"/>
      <c r="UVY205" s="672"/>
      <c r="UVZ205" s="672"/>
      <c r="UWA205" s="672"/>
      <c r="UWB205" s="672"/>
      <c r="UWC205" s="672"/>
      <c r="UWD205" s="672"/>
      <c r="UWE205" s="672"/>
      <c r="UWF205" s="672"/>
      <c r="UWG205" s="672"/>
      <c r="UWH205" s="672"/>
      <c r="UWI205" s="672"/>
      <c r="UWJ205" s="672"/>
      <c r="UWK205" s="672"/>
      <c r="UWL205" s="672"/>
      <c r="UWM205" s="672"/>
      <c r="UWN205" s="672"/>
      <c r="UWO205" s="672"/>
      <c r="UWP205" s="672"/>
      <c r="UWQ205" s="672"/>
      <c r="UWR205" s="672"/>
      <c r="UWS205" s="672"/>
      <c r="UWT205" s="672"/>
      <c r="UWU205" s="672"/>
      <c r="UWV205" s="672"/>
      <c r="UWW205" s="672"/>
      <c r="UWX205" s="672"/>
      <c r="UWY205" s="672"/>
      <c r="UWZ205" s="672"/>
      <c r="UXA205" s="672"/>
      <c r="UXB205" s="672"/>
      <c r="UXC205" s="672"/>
      <c r="UXD205" s="672"/>
      <c r="UXE205" s="672"/>
      <c r="UXF205" s="672"/>
      <c r="UXG205" s="672"/>
      <c r="UXH205" s="672"/>
      <c r="UXI205" s="672"/>
      <c r="UXJ205" s="672"/>
      <c r="UXK205" s="672"/>
      <c r="UXL205" s="672"/>
      <c r="UXM205" s="672"/>
      <c r="UXN205" s="672"/>
      <c r="UXO205" s="672"/>
      <c r="UXP205" s="672"/>
      <c r="UXQ205" s="672"/>
      <c r="UXR205" s="672"/>
      <c r="UXS205" s="672"/>
      <c r="UXT205" s="672"/>
      <c r="UXU205" s="672"/>
      <c r="UXV205" s="672"/>
      <c r="UXW205" s="672"/>
      <c r="UXX205" s="672"/>
      <c r="UXY205" s="672"/>
      <c r="UXZ205" s="672"/>
      <c r="UYA205" s="672"/>
      <c r="UYB205" s="672"/>
      <c r="UYC205" s="672"/>
      <c r="UYD205" s="672"/>
      <c r="UYE205" s="672"/>
      <c r="UYF205" s="672"/>
      <c r="UYG205" s="672"/>
      <c r="UYH205" s="672"/>
      <c r="UYI205" s="672"/>
      <c r="UYJ205" s="672"/>
      <c r="UYK205" s="672"/>
      <c r="UYL205" s="672"/>
      <c r="UYM205" s="672"/>
      <c r="UYN205" s="672"/>
      <c r="UYO205" s="672"/>
      <c r="UYP205" s="672"/>
      <c r="UYQ205" s="672"/>
      <c r="UYR205" s="672"/>
      <c r="UYS205" s="672"/>
      <c r="UYT205" s="672"/>
      <c r="UYU205" s="672"/>
      <c r="UYV205" s="672"/>
      <c r="UYW205" s="672"/>
      <c r="UYX205" s="672"/>
      <c r="UYY205" s="672"/>
      <c r="UYZ205" s="672"/>
      <c r="UZA205" s="672"/>
      <c r="UZB205" s="672"/>
      <c r="UZC205" s="672"/>
      <c r="UZD205" s="672"/>
      <c r="UZE205" s="672"/>
      <c r="UZF205" s="672"/>
      <c r="UZG205" s="672"/>
      <c r="UZH205" s="672"/>
      <c r="UZI205" s="672"/>
      <c r="UZJ205" s="672"/>
      <c r="UZK205" s="672"/>
      <c r="UZL205" s="672"/>
      <c r="UZM205" s="672"/>
      <c r="UZN205" s="672"/>
      <c r="UZO205" s="672"/>
      <c r="UZP205" s="672"/>
      <c r="UZQ205" s="672"/>
      <c r="UZR205" s="672"/>
      <c r="UZS205" s="672"/>
      <c r="UZT205" s="672"/>
      <c r="UZU205" s="672"/>
      <c r="UZV205" s="672"/>
      <c r="UZW205" s="672"/>
      <c r="UZX205" s="672"/>
      <c r="UZY205" s="672"/>
      <c r="UZZ205" s="672"/>
      <c r="VAA205" s="672"/>
      <c r="VAB205" s="672"/>
      <c r="VAC205" s="672"/>
      <c r="VAD205" s="672"/>
      <c r="VAE205" s="672"/>
      <c r="VAF205" s="672"/>
      <c r="VAG205" s="672"/>
      <c r="VAH205" s="672"/>
      <c r="VAI205" s="672"/>
      <c r="VAJ205" s="672"/>
      <c r="VAK205" s="672"/>
      <c r="VAL205" s="672"/>
      <c r="VAM205" s="672"/>
      <c r="VAN205" s="672"/>
      <c r="VAO205" s="672"/>
      <c r="VAP205" s="672"/>
      <c r="VAQ205" s="672"/>
      <c r="VAR205" s="672"/>
      <c r="VAS205" s="672"/>
      <c r="VAT205" s="672"/>
      <c r="VAU205" s="672"/>
      <c r="VAV205" s="672"/>
      <c r="VAW205" s="672"/>
      <c r="VAX205" s="672"/>
      <c r="VAY205" s="672"/>
      <c r="VAZ205" s="672"/>
      <c r="VBA205" s="672"/>
      <c r="VBB205" s="672"/>
      <c r="VBC205" s="672"/>
      <c r="VBD205" s="672"/>
      <c r="VBE205" s="672"/>
      <c r="VBF205" s="672"/>
      <c r="VBG205" s="672"/>
      <c r="VBH205" s="672"/>
      <c r="VBI205" s="672"/>
      <c r="VBJ205" s="672"/>
      <c r="VBK205" s="672"/>
      <c r="VBL205" s="672"/>
      <c r="VBM205" s="672"/>
      <c r="VBN205" s="672"/>
      <c r="VBO205" s="672"/>
      <c r="VBP205" s="672"/>
      <c r="VBQ205" s="672"/>
      <c r="VBR205" s="672"/>
      <c r="VBS205" s="672"/>
      <c r="VBT205" s="672"/>
      <c r="VBU205" s="672"/>
      <c r="VBV205" s="672"/>
      <c r="VBW205" s="672"/>
      <c r="VBX205" s="672"/>
      <c r="VBY205" s="672"/>
      <c r="VBZ205" s="672"/>
      <c r="VCA205" s="672"/>
      <c r="VCB205" s="672"/>
      <c r="VCC205" s="672"/>
      <c r="VCD205" s="672"/>
      <c r="VCE205" s="672"/>
      <c r="VCF205" s="672"/>
      <c r="VCG205" s="672"/>
      <c r="VCH205" s="672"/>
      <c r="VCI205" s="672"/>
      <c r="VCJ205" s="672"/>
      <c r="VCK205" s="672"/>
      <c r="VCL205" s="672"/>
      <c r="VCM205" s="672"/>
      <c r="VCN205" s="672"/>
      <c r="VCO205" s="672"/>
      <c r="VCP205" s="672"/>
      <c r="VCQ205" s="672"/>
      <c r="VCR205" s="672"/>
      <c r="VCS205" s="672"/>
      <c r="VCT205" s="672"/>
      <c r="VCU205" s="672"/>
      <c r="VCV205" s="672"/>
      <c r="VCW205" s="672"/>
      <c r="VCX205" s="672"/>
      <c r="VCY205" s="672"/>
      <c r="VCZ205" s="672"/>
      <c r="VDA205" s="672"/>
      <c r="VDB205" s="672"/>
      <c r="VDC205" s="672"/>
      <c r="VDD205" s="672"/>
      <c r="VDE205" s="672"/>
      <c r="VDF205" s="672"/>
      <c r="VDG205" s="672"/>
      <c r="VDH205" s="672"/>
      <c r="VDI205" s="672"/>
      <c r="VDJ205" s="672"/>
      <c r="VDK205" s="672"/>
      <c r="VDL205" s="672"/>
      <c r="VDM205" s="672"/>
      <c r="VDN205" s="672"/>
      <c r="VDO205" s="672"/>
      <c r="VDP205" s="672"/>
      <c r="VDQ205" s="672"/>
      <c r="VDR205" s="672"/>
      <c r="VDS205" s="672"/>
      <c r="VDT205" s="672"/>
      <c r="VDU205" s="672"/>
      <c r="VDV205" s="672"/>
      <c r="VDW205" s="672"/>
      <c r="VDX205" s="672"/>
      <c r="VDY205" s="672"/>
      <c r="VDZ205" s="672"/>
      <c r="VEA205" s="672"/>
      <c r="VEB205" s="672"/>
      <c r="VEC205" s="672"/>
      <c r="VED205" s="672"/>
      <c r="VEE205" s="672"/>
      <c r="VEF205" s="672"/>
      <c r="VEG205" s="672"/>
      <c r="VEH205" s="672"/>
      <c r="VEI205" s="672"/>
      <c r="VEJ205" s="672"/>
      <c r="VEK205" s="672"/>
      <c r="VEL205" s="672"/>
      <c r="VEM205" s="672"/>
      <c r="VEN205" s="672"/>
      <c r="VEO205" s="672"/>
      <c r="VEP205" s="672"/>
      <c r="VEQ205" s="672"/>
      <c r="VER205" s="672"/>
      <c r="VES205" s="672"/>
      <c r="VET205" s="672"/>
      <c r="VEU205" s="672"/>
      <c r="VEV205" s="672"/>
      <c r="VEW205" s="672"/>
      <c r="VEX205" s="672"/>
      <c r="VEY205" s="672"/>
      <c r="VEZ205" s="672"/>
      <c r="VFA205" s="672"/>
      <c r="VFB205" s="672"/>
      <c r="VFC205" s="672"/>
      <c r="VFD205" s="672"/>
      <c r="VFE205" s="672"/>
      <c r="VFF205" s="672"/>
      <c r="VFG205" s="672"/>
      <c r="VFH205" s="672"/>
      <c r="VFI205" s="672"/>
      <c r="VFJ205" s="672"/>
      <c r="VFK205" s="672"/>
      <c r="VFL205" s="672"/>
      <c r="VFM205" s="672"/>
      <c r="VFN205" s="672"/>
      <c r="VFO205" s="672"/>
      <c r="VFP205" s="672"/>
      <c r="VFQ205" s="672"/>
      <c r="VFR205" s="672"/>
      <c r="VFS205" s="672"/>
      <c r="VFT205" s="672"/>
      <c r="VFU205" s="672"/>
      <c r="VFV205" s="672"/>
      <c r="VFW205" s="672"/>
      <c r="VFX205" s="672"/>
      <c r="VFY205" s="672"/>
      <c r="VFZ205" s="672"/>
      <c r="VGA205" s="672"/>
      <c r="VGB205" s="672"/>
      <c r="VGC205" s="672"/>
      <c r="VGD205" s="672"/>
      <c r="VGE205" s="672"/>
      <c r="VGF205" s="672"/>
      <c r="VGG205" s="672"/>
      <c r="VGH205" s="672"/>
      <c r="VGI205" s="672"/>
      <c r="VGJ205" s="672"/>
      <c r="VGK205" s="672"/>
      <c r="VGL205" s="672"/>
      <c r="VGM205" s="672"/>
      <c r="VGN205" s="672"/>
      <c r="VGO205" s="672"/>
      <c r="VGP205" s="672"/>
      <c r="VGQ205" s="672"/>
      <c r="VGR205" s="672"/>
      <c r="VGS205" s="672"/>
      <c r="VGT205" s="672"/>
      <c r="VGU205" s="672"/>
      <c r="VGV205" s="672"/>
      <c r="VGW205" s="672"/>
      <c r="VGX205" s="672"/>
      <c r="VGY205" s="672"/>
      <c r="VGZ205" s="672"/>
      <c r="VHA205" s="672"/>
      <c r="VHB205" s="672"/>
      <c r="VHC205" s="672"/>
      <c r="VHD205" s="672"/>
      <c r="VHE205" s="672"/>
      <c r="VHF205" s="672"/>
      <c r="VHG205" s="672"/>
      <c r="VHH205" s="672"/>
      <c r="VHI205" s="672"/>
      <c r="VHJ205" s="672"/>
      <c r="VHK205" s="672"/>
      <c r="VHL205" s="672"/>
      <c r="VHM205" s="672"/>
      <c r="VHN205" s="672"/>
      <c r="VHO205" s="672"/>
      <c r="VHP205" s="672"/>
      <c r="VHQ205" s="672"/>
      <c r="VHR205" s="672"/>
      <c r="VHS205" s="672"/>
      <c r="VHT205" s="672"/>
      <c r="VHU205" s="672"/>
      <c r="VHV205" s="672"/>
      <c r="VHW205" s="672"/>
      <c r="VHX205" s="672"/>
      <c r="VHY205" s="672"/>
      <c r="VHZ205" s="672"/>
      <c r="VIA205" s="672"/>
      <c r="VIB205" s="672"/>
      <c r="VIC205" s="672"/>
      <c r="VID205" s="672"/>
      <c r="VIE205" s="672"/>
      <c r="VIF205" s="672"/>
      <c r="VIG205" s="672"/>
      <c r="VIH205" s="672"/>
      <c r="VII205" s="672"/>
      <c r="VIJ205" s="672"/>
      <c r="VIK205" s="672"/>
      <c r="VIL205" s="672"/>
      <c r="VIM205" s="672"/>
      <c r="VIN205" s="672"/>
      <c r="VIO205" s="672"/>
      <c r="VIP205" s="672"/>
      <c r="VIQ205" s="672"/>
      <c r="VIR205" s="672"/>
      <c r="VIS205" s="672"/>
      <c r="VIT205" s="672"/>
      <c r="VIU205" s="672"/>
      <c r="VIV205" s="672"/>
      <c r="VIW205" s="672"/>
      <c r="VIX205" s="672"/>
      <c r="VIY205" s="672"/>
      <c r="VIZ205" s="672"/>
      <c r="VJA205" s="672"/>
      <c r="VJB205" s="672"/>
      <c r="VJC205" s="672"/>
      <c r="VJD205" s="672"/>
      <c r="VJE205" s="672"/>
      <c r="VJF205" s="672"/>
      <c r="VJG205" s="672"/>
      <c r="VJH205" s="672"/>
      <c r="VJI205" s="672"/>
      <c r="VJJ205" s="672"/>
      <c r="VJK205" s="672"/>
      <c r="VJL205" s="672"/>
      <c r="VJM205" s="672"/>
      <c r="VJN205" s="672"/>
      <c r="VJO205" s="672"/>
      <c r="VJP205" s="672"/>
      <c r="VJQ205" s="672"/>
      <c r="VJR205" s="672"/>
      <c r="VJS205" s="672"/>
      <c r="VJT205" s="672"/>
      <c r="VJU205" s="672"/>
      <c r="VJV205" s="672"/>
      <c r="VJW205" s="672"/>
      <c r="VJX205" s="672"/>
      <c r="VJY205" s="672"/>
      <c r="VJZ205" s="672"/>
      <c r="VKA205" s="672"/>
      <c r="VKB205" s="672"/>
      <c r="VKC205" s="672"/>
      <c r="VKD205" s="672"/>
      <c r="VKE205" s="672"/>
      <c r="VKF205" s="672"/>
      <c r="VKG205" s="672"/>
      <c r="VKH205" s="672"/>
      <c r="VKI205" s="672"/>
      <c r="VKJ205" s="672"/>
      <c r="VKK205" s="672"/>
      <c r="VKL205" s="672"/>
      <c r="VKM205" s="672"/>
      <c r="VKN205" s="672"/>
      <c r="VKO205" s="672"/>
      <c r="VKP205" s="672"/>
      <c r="VKQ205" s="672"/>
      <c r="VKR205" s="672"/>
      <c r="VKS205" s="672"/>
      <c r="VKT205" s="672"/>
      <c r="VKU205" s="672"/>
      <c r="VKV205" s="672"/>
      <c r="VKW205" s="672"/>
      <c r="VKX205" s="672"/>
      <c r="VKY205" s="672"/>
      <c r="VKZ205" s="672"/>
      <c r="VLA205" s="672"/>
      <c r="VLB205" s="672"/>
      <c r="VLC205" s="672"/>
      <c r="VLD205" s="672"/>
      <c r="VLE205" s="672"/>
      <c r="VLF205" s="672"/>
      <c r="VLG205" s="672"/>
      <c r="VLH205" s="672"/>
      <c r="VLI205" s="672"/>
      <c r="VLJ205" s="672"/>
      <c r="VLK205" s="672"/>
      <c r="VLL205" s="672"/>
      <c r="VLM205" s="672"/>
      <c r="VLN205" s="672"/>
      <c r="VLO205" s="672"/>
      <c r="VLP205" s="672"/>
      <c r="VLQ205" s="672"/>
      <c r="VLR205" s="672"/>
      <c r="VLS205" s="672"/>
      <c r="VLT205" s="672"/>
      <c r="VLU205" s="672"/>
      <c r="VLV205" s="672"/>
      <c r="VLW205" s="672"/>
      <c r="VLX205" s="672"/>
      <c r="VLY205" s="672"/>
      <c r="VLZ205" s="672"/>
      <c r="VMA205" s="672"/>
      <c r="VMB205" s="672"/>
      <c r="VMC205" s="672"/>
      <c r="VMD205" s="672"/>
      <c r="VME205" s="672"/>
      <c r="VMF205" s="672"/>
      <c r="VMG205" s="672"/>
      <c r="VMH205" s="672"/>
      <c r="VMI205" s="672"/>
      <c r="VMJ205" s="672"/>
      <c r="VMK205" s="672"/>
      <c r="VML205" s="672"/>
      <c r="VMM205" s="672"/>
      <c r="VMN205" s="672"/>
      <c r="VMO205" s="672"/>
      <c r="VMP205" s="672"/>
      <c r="VMQ205" s="672"/>
      <c r="VMR205" s="672"/>
      <c r="VMS205" s="672"/>
      <c r="VMT205" s="672"/>
      <c r="VMU205" s="672"/>
      <c r="VMV205" s="672"/>
      <c r="VMW205" s="672"/>
      <c r="VMX205" s="672"/>
      <c r="VMY205" s="672"/>
      <c r="VMZ205" s="672"/>
      <c r="VNA205" s="672"/>
      <c r="VNB205" s="672"/>
      <c r="VNC205" s="672"/>
      <c r="VND205" s="672"/>
      <c r="VNE205" s="672"/>
      <c r="VNF205" s="672"/>
      <c r="VNG205" s="672"/>
      <c r="VNH205" s="672"/>
      <c r="VNI205" s="672"/>
      <c r="VNJ205" s="672"/>
      <c r="VNK205" s="672"/>
      <c r="VNL205" s="672"/>
      <c r="VNM205" s="672"/>
      <c r="VNN205" s="672"/>
      <c r="VNO205" s="672"/>
      <c r="VNP205" s="672"/>
      <c r="VNQ205" s="672"/>
      <c r="VNR205" s="672"/>
      <c r="VNS205" s="672"/>
      <c r="VNT205" s="672"/>
      <c r="VNU205" s="672"/>
      <c r="VNV205" s="672"/>
      <c r="VNW205" s="672"/>
      <c r="VNX205" s="672"/>
      <c r="VNY205" s="672"/>
      <c r="VNZ205" s="672"/>
      <c r="VOA205" s="672"/>
      <c r="VOB205" s="672"/>
      <c r="VOC205" s="672"/>
      <c r="VOD205" s="672"/>
      <c r="VOE205" s="672"/>
      <c r="VOF205" s="672"/>
      <c r="VOG205" s="672"/>
      <c r="VOH205" s="672"/>
      <c r="VOI205" s="672"/>
      <c r="VOJ205" s="672"/>
      <c r="VOK205" s="672"/>
      <c r="VOL205" s="672"/>
      <c r="VOM205" s="672"/>
      <c r="VON205" s="672"/>
      <c r="VOO205" s="672"/>
      <c r="VOP205" s="672"/>
      <c r="VOQ205" s="672"/>
      <c r="VOR205" s="672"/>
      <c r="VOS205" s="672"/>
      <c r="VOT205" s="672"/>
      <c r="VOU205" s="672"/>
      <c r="VOV205" s="672"/>
      <c r="VOW205" s="672"/>
      <c r="VOX205" s="672"/>
      <c r="VOY205" s="672"/>
      <c r="VOZ205" s="672"/>
      <c r="VPA205" s="672"/>
      <c r="VPB205" s="672"/>
      <c r="VPC205" s="672"/>
      <c r="VPD205" s="672"/>
      <c r="VPE205" s="672"/>
      <c r="VPF205" s="672"/>
      <c r="VPG205" s="672"/>
      <c r="VPH205" s="672"/>
      <c r="VPI205" s="672"/>
      <c r="VPJ205" s="672"/>
      <c r="VPK205" s="672"/>
      <c r="VPL205" s="672"/>
      <c r="VPM205" s="672"/>
      <c r="VPN205" s="672"/>
      <c r="VPO205" s="672"/>
      <c r="VPP205" s="672"/>
      <c r="VPQ205" s="672"/>
      <c r="VPR205" s="672"/>
      <c r="VPS205" s="672"/>
      <c r="VPT205" s="672"/>
      <c r="VPU205" s="672"/>
      <c r="VPV205" s="672"/>
      <c r="VPW205" s="672"/>
      <c r="VPX205" s="672"/>
      <c r="VPY205" s="672"/>
      <c r="VPZ205" s="672"/>
      <c r="VQA205" s="672"/>
      <c r="VQB205" s="672"/>
      <c r="VQC205" s="672"/>
      <c r="VQD205" s="672"/>
      <c r="VQE205" s="672"/>
      <c r="VQF205" s="672"/>
      <c r="VQG205" s="672"/>
      <c r="VQH205" s="672"/>
      <c r="VQI205" s="672"/>
      <c r="VQJ205" s="672"/>
      <c r="VQK205" s="672"/>
      <c r="VQL205" s="672"/>
      <c r="VQM205" s="672"/>
      <c r="VQN205" s="672"/>
      <c r="VQO205" s="672"/>
      <c r="VQP205" s="672"/>
      <c r="VQQ205" s="672"/>
      <c r="VQR205" s="672"/>
      <c r="VQS205" s="672"/>
      <c r="VQT205" s="672"/>
      <c r="VQU205" s="672"/>
      <c r="VQV205" s="672"/>
      <c r="VQW205" s="672"/>
      <c r="VQX205" s="672"/>
      <c r="VQY205" s="672"/>
      <c r="VQZ205" s="672"/>
      <c r="VRA205" s="672"/>
      <c r="VRB205" s="672"/>
      <c r="VRC205" s="672"/>
      <c r="VRD205" s="672"/>
      <c r="VRE205" s="672"/>
      <c r="VRF205" s="672"/>
      <c r="VRG205" s="672"/>
      <c r="VRH205" s="672"/>
      <c r="VRI205" s="672"/>
      <c r="VRJ205" s="672"/>
      <c r="VRK205" s="672"/>
      <c r="VRL205" s="672"/>
      <c r="VRM205" s="672"/>
      <c r="VRN205" s="672"/>
      <c r="VRO205" s="672"/>
      <c r="VRP205" s="672"/>
      <c r="VRQ205" s="672"/>
      <c r="VRR205" s="672"/>
      <c r="VRS205" s="672"/>
      <c r="VRT205" s="672"/>
      <c r="VRU205" s="672"/>
      <c r="VRV205" s="672"/>
      <c r="VRW205" s="672"/>
      <c r="VRX205" s="672"/>
      <c r="VRY205" s="672"/>
      <c r="VRZ205" s="672"/>
      <c r="VSA205" s="672"/>
      <c r="VSB205" s="672"/>
      <c r="VSC205" s="672"/>
      <c r="VSD205" s="672"/>
      <c r="VSE205" s="672"/>
      <c r="VSF205" s="672"/>
      <c r="VSG205" s="672"/>
      <c r="VSH205" s="672"/>
      <c r="VSI205" s="672"/>
      <c r="VSJ205" s="672"/>
      <c r="VSK205" s="672"/>
      <c r="VSL205" s="672"/>
      <c r="VSM205" s="672"/>
      <c r="VSN205" s="672"/>
      <c r="VSO205" s="672"/>
      <c r="VSP205" s="672"/>
      <c r="VSQ205" s="672"/>
      <c r="VSR205" s="672"/>
      <c r="VSS205" s="672"/>
      <c r="VST205" s="672"/>
      <c r="VSU205" s="672"/>
      <c r="VSV205" s="672"/>
      <c r="VSW205" s="672"/>
      <c r="VSX205" s="672"/>
      <c r="VSY205" s="672"/>
      <c r="VSZ205" s="672"/>
      <c r="VTA205" s="672"/>
      <c r="VTB205" s="672"/>
      <c r="VTC205" s="672"/>
      <c r="VTD205" s="672"/>
      <c r="VTE205" s="672"/>
      <c r="VTF205" s="672"/>
      <c r="VTG205" s="672"/>
      <c r="VTH205" s="672"/>
      <c r="VTI205" s="672"/>
      <c r="VTJ205" s="672"/>
      <c r="VTK205" s="672"/>
      <c r="VTL205" s="672"/>
      <c r="VTM205" s="672"/>
      <c r="VTN205" s="672"/>
      <c r="VTO205" s="672"/>
      <c r="VTP205" s="672"/>
      <c r="VTQ205" s="672"/>
      <c r="VTR205" s="672"/>
      <c r="VTS205" s="672"/>
      <c r="VTT205" s="672"/>
      <c r="VTU205" s="672"/>
      <c r="VTV205" s="672"/>
      <c r="VTW205" s="672"/>
      <c r="VTX205" s="672"/>
      <c r="VTY205" s="672"/>
      <c r="VTZ205" s="672"/>
      <c r="VUA205" s="672"/>
      <c r="VUB205" s="672"/>
      <c r="VUC205" s="672"/>
      <c r="VUD205" s="672"/>
      <c r="VUE205" s="672"/>
      <c r="VUF205" s="672"/>
      <c r="VUG205" s="672"/>
      <c r="VUH205" s="672"/>
      <c r="VUI205" s="672"/>
      <c r="VUJ205" s="672"/>
      <c r="VUK205" s="672"/>
      <c r="VUL205" s="672"/>
      <c r="VUM205" s="672"/>
      <c r="VUN205" s="672"/>
      <c r="VUO205" s="672"/>
      <c r="VUP205" s="672"/>
      <c r="VUQ205" s="672"/>
      <c r="VUR205" s="672"/>
      <c r="VUS205" s="672"/>
      <c r="VUT205" s="672"/>
      <c r="VUU205" s="672"/>
      <c r="VUV205" s="672"/>
      <c r="VUW205" s="672"/>
      <c r="VUX205" s="672"/>
      <c r="VUY205" s="672"/>
      <c r="VUZ205" s="672"/>
      <c r="VVA205" s="672"/>
      <c r="VVB205" s="672"/>
      <c r="VVC205" s="672"/>
      <c r="VVD205" s="672"/>
      <c r="VVE205" s="672"/>
      <c r="VVF205" s="672"/>
      <c r="VVG205" s="672"/>
      <c r="VVH205" s="672"/>
      <c r="VVI205" s="672"/>
      <c r="VVJ205" s="672"/>
      <c r="VVK205" s="672"/>
      <c r="VVL205" s="672"/>
      <c r="VVM205" s="672"/>
      <c r="VVN205" s="672"/>
      <c r="VVO205" s="672"/>
      <c r="VVP205" s="672"/>
      <c r="VVQ205" s="672"/>
      <c r="VVR205" s="672"/>
      <c r="VVS205" s="672"/>
      <c r="VVT205" s="672"/>
      <c r="VVU205" s="672"/>
      <c r="VVV205" s="672"/>
      <c r="VVW205" s="672"/>
      <c r="VVX205" s="672"/>
      <c r="VVY205" s="672"/>
      <c r="VVZ205" s="672"/>
      <c r="VWA205" s="672"/>
      <c r="VWB205" s="672"/>
      <c r="VWC205" s="672"/>
      <c r="VWD205" s="672"/>
      <c r="VWE205" s="672"/>
      <c r="VWF205" s="672"/>
      <c r="VWG205" s="672"/>
      <c r="VWH205" s="672"/>
      <c r="VWI205" s="672"/>
      <c r="VWJ205" s="672"/>
      <c r="VWK205" s="672"/>
      <c r="VWL205" s="672"/>
      <c r="VWM205" s="672"/>
      <c r="VWN205" s="672"/>
      <c r="VWO205" s="672"/>
      <c r="VWP205" s="672"/>
      <c r="VWQ205" s="672"/>
      <c r="VWR205" s="672"/>
      <c r="VWS205" s="672"/>
      <c r="VWT205" s="672"/>
      <c r="VWU205" s="672"/>
      <c r="VWV205" s="672"/>
      <c r="VWW205" s="672"/>
      <c r="VWX205" s="672"/>
      <c r="VWY205" s="672"/>
      <c r="VWZ205" s="672"/>
      <c r="VXA205" s="672"/>
      <c r="VXB205" s="672"/>
      <c r="VXC205" s="672"/>
      <c r="VXD205" s="672"/>
      <c r="VXE205" s="672"/>
      <c r="VXF205" s="672"/>
      <c r="VXG205" s="672"/>
      <c r="VXH205" s="672"/>
      <c r="VXI205" s="672"/>
      <c r="VXJ205" s="672"/>
      <c r="VXK205" s="672"/>
      <c r="VXL205" s="672"/>
      <c r="VXM205" s="672"/>
      <c r="VXN205" s="672"/>
      <c r="VXO205" s="672"/>
      <c r="VXP205" s="672"/>
      <c r="VXQ205" s="672"/>
      <c r="VXR205" s="672"/>
      <c r="VXS205" s="672"/>
      <c r="VXT205" s="672"/>
      <c r="VXU205" s="672"/>
      <c r="VXV205" s="672"/>
      <c r="VXW205" s="672"/>
      <c r="VXX205" s="672"/>
      <c r="VXY205" s="672"/>
      <c r="VXZ205" s="672"/>
      <c r="VYA205" s="672"/>
      <c r="VYB205" s="672"/>
      <c r="VYC205" s="672"/>
      <c r="VYD205" s="672"/>
      <c r="VYE205" s="672"/>
      <c r="VYF205" s="672"/>
      <c r="VYG205" s="672"/>
      <c r="VYH205" s="672"/>
      <c r="VYI205" s="672"/>
      <c r="VYJ205" s="672"/>
      <c r="VYK205" s="672"/>
      <c r="VYL205" s="672"/>
      <c r="VYM205" s="672"/>
      <c r="VYN205" s="672"/>
      <c r="VYO205" s="672"/>
      <c r="VYP205" s="672"/>
      <c r="VYQ205" s="672"/>
      <c r="VYR205" s="672"/>
      <c r="VYS205" s="672"/>
      <c r="VYT205" s="672"/>
      <c r="VYU205" s="672"/>
      <c r="VYV205" s="672"/>
      <c r="VYW205" s="672"/>
      <c r="VYX205" s="672"/>
      <c r="VYY205" s="672"/>
      <c r="VYZ205" s="672"/>
      <c r="VZA205" s="672"/>
      <c r="VZB205" s="672"/>
      <c r="VZC205" s="672"/>
      <c r="VZD205" s="672"/>
      <c r="VZE205" s="672"/>
      <c r="VZF205" s="672"/>
      <c r="VZG205" s="672"/>
      <c r="VZH205" s="672"/>
      <c r="VZI205" s="672"/>
      <c r="VZJ205" s="672"/>
      <c r="VZK205" s="672"/>
      <c r="VZL205" s="672"/>
      <c r="VZM205" s="672"/>
      <c r="VZN205" s="672"/>
      <c r="VZO205" s="672"/>
      <c r="VZP205" s="672"/>
      <c r="VZQ205" s="672"/>
      <c r="VZR205" s="672"/>
      <c r="VZS205" s="672"/>
      <c r="VZT205" s="672"/>
      <c r="VZU205" s="672"/>
      <c r="VZV205" s="672"/>
      <c r="VZW205" s="672"/>
      <c r="VZX205" s="672"/>
      <c r="VZY205" s="672"/>
      <c r="VZZ205" s="672"/>
      <c r="WAA205" s="672"/>
      <c r="WAB205" s="672"/>
      <c r="WAC205" s="672"/>
      <c r="WAD205" s="672"/>
      <c r="WAE205" s="672"/>
      <c r="WAF205" s="672"/>
      <c r="WAG205" s="672"/>
      <c r="WAH205" s="672"/>
      <c r="WAI205" s="672"/>
      <c r="WAJ205" s="672"/>
      <c r="WAK205" s="672"/>
      <c r="WAL205" s="672"/>
      <c r="WAM205" s="672"/>
      <c r="WAN205" s="672"/>
      <c r="WAO205" s="672"/>
      <c r="WAP205" s="672"/>
      <c r="WAQ205" s="672"/>
      <c r="WAR205" s="672"/>
      <c r="WAS205" s="672"/>
      <c r="WAT205" s="672"/>
      <c r="WAU205" s="672"/>
      <c r="WAV205" s="672"/>
      <c r="WAW205" s="672"/>
      <c r="WAX205" s="672"/>
      <c r="WAY205" s="672"/>
      <c r="WAZ205" s="672"/>
      <c r="WBA205" s="672"/>
      <c r="WBB205" s="672"/>
      <c r="WBC205" s="672"/>
      <c r="WBD205" s="672"/>
      <c r="WBE205" s="672"/>
      <c r="WBF205" s="672"/>
      <c r="WBG205" s="672"/>
      <c r="WBH205" s="672"/>
      <c r="WBI205" s="672"/>
      <c r="WBJ205" s="672"/>
      <c r="WBK205" s="672"/>
      <c r="WBL205" s="672"/>
      <c r="WBM205" s="672"/>
      <c r="WBN205" s="672"/>
      <c r="WBO205" s="672"/>
      <c r="WBP205" s="672"/>
      <c r="WBQ205" s="672"/>
      <c r="WBR205" s="672"/>
      <c r="WBS205" s="672"/>
      <c r="WBT205" s="672"/>
      <c r="WBU205" s="672"/>
      <c r="WBV205" s="672"/>
      <c r="WBW205" s="672"/>
      <c r="WBX205" s="672"/>
      <c r="WBY205" s="672"/>
      <c r="WBZ205" s="672"/>
      <c r="WCA205" s="672"/>
      <c r="WCB205" s="672"/>
      <c r="WCC205" s="672"/>
      <c r="WCD205" s="672"/>
      <c r="WCE205" s="672"/>
      <c r="WCF205" s="672"/>
      <c r="WCG205" s="672"/>
      <c r="WCH205" s="672"/>
      <c r="WCI205" s="672"/>
      <c r="WCJ205" s="672"/>
      <c r="WCK205" s="672"/>
      <c r="WCL205" s="672"/>
      <c r="WCM205" s="672"/>
      <c r="WCN205" s="672"/>
      <c r="WCO205" s="672"/>
      <c r="WCP205" s="672"/>
      <c r="WCQ205" s="672"/>
      <c r="WCR205" s="672"/>
      <c r="WCS205" s="672"/>
      <c r="WCT205" s="672"/>
      <c r="WCU205" s="672"/>
      <c r="WCV205" s="672"/>
      <c r="WCW205" s="672"/>
      <c r="WCX205" s="672"/>
      <c r="WCY205" s="672"/>
      <c r="WCZ205" s="672"/>
      <c r="WDA205" s="672"/>
      <c r="WDB205" s="672"/>
      <c r="WDC205" s="672"/>
      <c r="WDD205" s="672"/>
      <c r="WDE205" s="672"/>
      <c r="WDF205" s="672"/>
      <c r="WDG205" s="672"/>
      <c r="WDH205" s="672"/>
      <c r="WDI205" s="672"/>
      <c r="WDJ205" s="672"/>
      <c r="WDK205" s="672"/>
      <c r="WDL205" s="672"/>
      <c r="WDM205" s="672"/>
      <c r="WDN205" s="672"/>
      <c r="WDO205" s="672"/>
      <c r="WDP205" s="672"/>
      <c r="WDQ205" s="672"/>
      <c r="WDR205" s="672"/>
      <c r="WDS205" s="672"/>
      <c r="WDT205" s="672"/>
      <c r="WDU205" s="672"/>
      <c r="WDV205" s="672"/>
      <c r="WDW205" s="672"/>
      <c r="WDX205" s="672"/>
      <c r="WDY205" s="672"/>
      <c r="WDZ205" s="672"/>
      <c r="WEA205" s="672"/>
      <c r="WEB205" s="672"/>
      <c r="WEC205" s="672"/>
      <c r="WED205" s="672"/>
      <c r="WEE205" s="672"/>
      <c r="WEF205" s="672"/>
      <c r="WEG205" s="672"/>
      <c r="WEH205" s="672"/>
      <c r="WEI205" s="672"/>
      <c r="WEJ205" s="672"/>
      <c r="WEK205" s="672"/>
      <c r="WEL205" s="672"/>
      <c r="WEM205" s="672"/>
      <c r="WEN205" s="672"/>
      <c r="WEO205" s="672"/>
      <c r="WEP205" s="672"/>
      <c r="WEQ205" s="672"/>
      <c r="WER205" s="672"/>
      <c r="WES205" s="672"/>
      <c r="WET205" s="672"/>
      <c r="WEU205" s="672"/>
      <c r="WEV205" s="672"/>
      <c r="WEW205" s="672"/>
      <c r="WEX205" s="672"/>
      <c r="WEY205" s="672"/>
      <c r="WEZ205" s="672"/>
      <c r="WFA205" s="672"/>
      <c r="WFB205" s="672"/>
      <c r="WFC205" s="672"/>
      <c r="WFD205" s="672"/>
      <c r="WFE205" s="672"/>
      <c r="WFF205" s="672"/>
      <c r="WFG205" s="672"/>
      <c r="WFH205" s="672"/>
      <c r="WFI205" s="672"/>
      <c r="WFJ205" s="672"/>
      <c r="WFK205" s="672"/>
      <c r="WFL205" s="672"/>
      <c r="WFM205" s="672"/>
      <c r="WFN205" s="672"/>
      <c r="WFO205" s="672"/>
      <c r="WFP205" s="672"/>
      <c r="WFQ205" s="672"/>
      <c r="WFR205" s="672"/>
      <c r="WFS205" s="672"/>
      <c r="WFT205" s="672"/>
      <c r="WFU205" s="672"/>
      <c r="WFV205" s="672"/>
      <c r="WFW205" s="672"/>
      <c r="WFX205" s="672"/>
      <c r="WFY205" s="672"/>
      <c r="WFZ205" s="672"/>
      <c r="WGA205" s="672"/>
      <c r="WGB205" s="672"/>
      <c r="WGC205" s="672"/>
      <c r="WGD205" s="672"/>
      <c r="WGE205" s="672"/>
      <c r="WGF205" s="672"/>
      <c r="WGG205" s="672"/>
      <c r="WGH205" s="672"/>
      <c r="WGI205" s="672"/>
      <c r="WGJ205" s="672"/>
      <c r="WGK205" s="672"/>
      <c r="WGL205" s="672"/>
      <c r="WGM205" s="672"/>
      <c r="WGN205" s="672"/>
      <c r="WGO205" s="672"/>
      <c r="WGP205" s="672"/>
      <c r="WGQ205" s="672"/>
      <c r="WGR205" s="672"/>
      <c r="WGS205" s="672"/>
      <c r="WGT205" s="672"/>
      <c r="WGU205" s="672"/>
      <c r="WGV205" s="672"/>
      <c r="WGW205" s="672"/>
      <c r="WGX205" s="672"/>
      <c r="WGY205" s="672"/>
      <c r="WGZ205" s="672"/>
      <c r="WHA205" s="672"/>
      <c r="WHB205" s="672"/>
      <c r="WHC205" s="672"/>
      <c r="WHD205" s="672"/>
      <c r="WHE205" s="672"/>
      <c r="WHF205" s="672"/>
      <c r="WHG205" s="672"/>
      <c r="WHH205" s="672"/>
      <c r="WHI205" s="672"/>
      <c r="WHJ205" s="672"/>
      <c r="WHK205" s="672"/>
      <c r="WHL205" s="672"/>
      <c r="WHM205" s="672"/>
      <c r="WHN205" s="672"/>
      <c r="WHO205" s="672"/>
      <c r="WHP205" s="672"/>
      <c r="WHQ205" s="672"/>
      <c r="WHR205" s="672"/>
      <c r="WHS205" s="672"/>
      <c r="WHT205" s="672"/>
      <c r="WHU205" s="672"/>
      <c r="WHV205" s="672"/>
      <c r="WHW205" s="672"/>
      <c r="WHX205" s="672"/>
      <c r="WHY205" s="672"/>
      <c r="WHZ205" s="672"/>
      <c r="WIA205" s="672"/>
      <c r="WIB205" s="672"/>
      <c r="WIC205" s="672"/>
      <c r="WID205" s="672"/>
      <c r="WIE205" s="672"/>
      <c r="WIF205" s="672"/>
      <c r="WIG205" s="672"/>
      <c r="WIH205" s="672"/>
      <c r="WII205" s="672"/>
      <c r="WIJ205" s="672"/>
      <c r="WIK205" s="672"/>
      <c r="WIL205" s="672"/>
      <c r="WIM205" s="672"/>
      <c r="WIN205" s="672"/>
      <c r="WIO205" s="672"/>
      <c r="WIP205" s="672"/>
      <c r="WIQ205" s="672"/>
      <c r="WIR205" s="672"/>
      <c r="WIS205" s="672"/>
      <c r="WIT205" s="672"/>
      <c r="WIU205" s="672"/>
      <c r="WIV205" s="672"/>
      <c r="WIW205" s="672"/>
      <c r="WIX205" s="672"/>
      <c r="WIY205" s="672"/>
      <c r="WIZ205" s="672"/>
      <c r="WJA205" s="672"/>
      <c r="WJB205" s="672"/>
      <c r="WJC205" s="672"/>
      <c r="WJD205" s="672"/>
      <c r="WJE205" s="672"/>
      <c r="WJF205" s="672"/>
      <c r="WJG205" s="672"/>
      <c r="WJH205" s="672"/>
      <c r="WJI205" s="672"/>
      <c r="WJJ205" s="672"/>
      <c r="WJK205" s="672"/>
      <c r="WJL205" s="672"/>
      <c r="WJM205" s="672"/>
      <c r="WJN205" s="672"/>
      <c r="WJO205" s="672"/>
      <c r="WJP205" s="672"/>
      <c r="WJQ205" s="672"/>
      <c r="WJR205" s="672"/>
      <c r="WJS205" s="672"/>
      <c r="WJT205" s="672"/>
      <c r="WJU205" s="672"/>
      <c r="WJV205" s="672"/>
      <c r="WJW205" s="672"/>
      <c r="WJX205" s="672"/>
      <c r="WJY205" s="672"/>
      <c r="WJZ205" s="672"/>
      <c r="WKA205" s="672"/>
      <c r="WKB205" s="672"/>
      <c r="WKC205" s="672"/>
      <c r="WKD205" s="672"/>
      <c r="WKE205" s="672"/>
      <c r="WKF205" s="672"/>
      <c r="WKG205" s="672"/>
      <c r="WKH205" s="672"/>
      <c r="WKI205" s="672"/>
      <c r="WKJ205" s="672"/>
      <c r="WKK205" s="672"/>
      <c r="WKL205" s="672"/>
      <c r="WKM205" s="672"/>
      <c r="WKN205" s="672"/>
      <c r="WKO205" s="672"/>
      <c r="WKP205" s="672"/>
      <c r="WKQ205" s="672"/>
      <c r="WKR205" s="672"/>
      <c r="WKS205" s="672"/>
      <c r="WKT205" s="672"/>
      <c r="WKU205" s="672"/>
      <c r="WKV205" s="672"/>
      <c r="WKW205" s="672"/>
      <c r="WKX205" s="672"/>
      <c r="WKY205" s="672"/>
      <c r="WKZ205" s="672"/>
      <c r="WLA205" s="672"/>
      <c r="WLB205" s="672"/>
      <c r="WLC205" s="672"/>
      <c r="WLD205" s="672"/>
      <c r="WLE205" s="672"/>
      <c r="WLF205" s="672"/>
      <c r="WLG205" s="672"/>
      <c r="WLH205" s="672"/>
      <c r="WLI205" s="672"/>
      <c r="WLJ205" s="672"/>
      <c r="WLK205" s="672"/>
      <c r="WLL205" s="672"/>
      <c r="WLM205" s="672"/>
      <c r="WLN205" s="672"/>
      <c r="WLO205" s="672"/>
      <c r="WLP205" s="672"/>
      <c r="WLQ205" s="672"/>
      <c r="WLR205" s="672"/>
      <c r="WLS205" s="672"/>
      <c r="WLT205" s="672"/>
      <c r="WLU205" s="672"/>
      <c r="WLV205" s="672"/>
      <c r="WLW205" s="672"/>
      <c r="WLX205" s="672"/>
      <c r="WLY205" s="672"/>
      <c r="WLZ205" s="672"/>
      <c r="WMA205" s="672"/>
      <c r="WMB205" s="672"/>
      <c r="WMC205" s="672"/>
      <c r="WMD205" s="672"/>
      <c r="WME205" s="672"/>
      <c r="WMF205" s="672"/>
      <c r="WMG205" s="672"/>
      <c r="WMH205" s="672"/>
      <c r="WMI205" s="672"/>
      <c r="WMJ205" s="672"/>
      <c r="WMK205" s="672"/>
      <c r="WML205" s="672"/>
      <c r="WMM205" s="672"/>
      <c r="WMN205" s="672"/>
      <c r="WMO205" s="672"/>
      <c r="WMP205" s="672"/>
      <c r="WMQ205" s="672"/>
      <c r="WMR205" s="672"/>
      <c r="WMS205" s="672"/>
      <c r="WMT205" s="672"/>
      <c r="WMU205" s="672"/>
      <c r="WMV205" s="672"/>
      <c r="WMW205" s="672"/>
      <c r="WMX205" s="672"/>
      <c r="WMY205" s="672"/>
      <c r="WMZ205" s="672"/>
      <c r="WNA205" s="672"/>
      <c r="WNB205" s="672"/>
      <c r="WNC205" s="672"/>
      <c r="WND205" s="672"/>
      <c r="WNE205" s="672"/>
      <c r="WNF205" s="672"/>
      <c r="WNG205" s="672"/>
      <c r="WNH205" s="672"/>
      <c r="WNI205" s="672"/>
      <c r="WNJ205" s="672"/>
      <c r="WNK205" s="672"/>
      <c r="WNL205" s="672"/>
      <c r="WNM205" s="672"/>
      <c r="WNN205" s="672"/>
      <c r="WNO205" s="672"/>
      <c r="WNP205" s="672"/>
      <c r="WNQ205" s="672"/>
      <c r="WNR205" s="672"/>
      <c r="WNS205" s="672"/>
      <c r="WNT205" s="672"/>
      <c r="WNU205" s="672"/>
      <c r="WNV205" s="672"/>
      <c r="WNW205" s="672"/>
      <c r="WNX205" s="672"/>
      <c r="WNY205" s="672"/>
      <c r="WNZ205" s="672"/>
      <c r="WOA205" s="672"/>
      <c r="WOB205" s="672"/>
      <c r="WOC205" s="672"/>
      <c r="WOD205" s="672"/>
      <c r="WOE205" s="672"/>
      <c r="WOF205" s="672"/>
      <c r="WOG205" s="672"/>
      <c r="WOH205" s="672"/>
      <c r="WOI205" s="672"/>
      <c r="WOJ205" s="672"/>
      <c r="WOK205" s="672"/>
      <c r="WOL205" s="672"/>
      <c r="WOM205" s="672"/>
      <c r="WON205" s="672"/>
      <c r="WOO205" s="672"/>
      <c r="WOP205" s="672"/>
      <c r="WOQ205" s="672"/>
      <c r="WOR205" s="672"/>
      <c r="WOS205" s="672"/>
      <c r="WOT205" s="672"/>
      <c r="WOU205" s="672"/>
      <c r="WOV205" s="672"/>
      <c r="WOW205" s="672"/>
      <c r="WOX205" s="672"/>
      <c r="WOY205" s="672"/>
      <c r="WOZ205" s="672"/>
      <c r="WPA205" s="672"/>
      <c r="WPB205" s="672"/>
      <c r="WPC205" s="672"/>
      <c r="WPD205" s="672"/>
      <c r="WPE205" s="672"/>
      <c r="WPF205" s="672"/>
      <c r="WPG205" s="672"/>
      <c r="WPH205" s="672"/>
      <c r="WPI205" s="672"/>
      <c r="WPJ205" s="672"/>
      <c r="WPK205" s="672"/>
      <c r="WPL205" s="672"/>
      <c r="WPM205" s="672"/>
      <c r="WPN205" s="672"/>
      <c r="WPO205" s="672"/>
      <c r="WPP205" s="672"/>
      <c r="WPQ205" s="672"/>
      <c r="WPR205" s="672"/>
      <c r="WPS205" s="672"/>
      <c r="WPT205" s="672"/>
      <c r="WPU205" s="672"/>
      <c r="WPV205" s="672"/>
      <c r="WPW205" s="672"/>
      <c r="WPX205" s="672"/>
      <c r="WPY205" s="672"/>
      <c r="WPZ205" s="672"/>
      <c r="WQA205" s="672"/>
      <c r="WQB205" s="672"/>
      <c r="WQC205" s="672"/>
      <c r="WQD205" s="672"/>
      <c r="WQE205" s="672"/>
      <c r="WQF205" s="672"/>
      <c r="WQG205" s="672"/>
      <c r="WQH205" s="672"/>
      <c r="WQI205" s="672"/>
      <c r="WQJ205" s="672"/>
      <c r="WQK205" s="672"/>
      <c r="WQL205" s="672"/>
      <c r="WQM205" s="672"/>
      <c r="WQN205" s="672"/>
      <c r="WQO205" s="672"/>
      <c r="WQP205" s="672"/>
      <c r="WQQ205" s="672"/>
      <c r="WQR205" s="672"/>
      <c r="WQS205" s="672"/>
      <c r="WQT205" s="672"/>
      <c r="WQU205" s="672"/>
      <c r="WQV205" s="672"/>
      <c r="WQW205" s="672"/>
      <c r="WQX205" s="672"/>
      <c r="WQY205" s="672"/>
      <c r="WQZ205" s="672"/>
      <c r="WRA205" s="672"/>
      <c r="WRB205" s="672"/>
      <c r="WRC205" s="672"/>
      <c r="WRD205" s="672"/>
      <c r="WRE205" s="672"/>
      <c r="WRF205" s="672"/>
      <c r="WRG205" s="672"/>
      <c r="WRH205" s="672"/>
      <c r="WRI205" s="672"/>
      <c r="WRJ205" s="672"/>
      <c r="WRK205" s="672"/>
      <c r="WRL205" s="672"/>
      <c r="WRM205" s="672"/>
      <c r="WRN205" s="672"/>
      <c r="WRO205" s="672"/>
      <c r="WRP205" s="672"/>
      <c r="WRQ205" s="672"/>
      <c r="WRR205" s="672"/>
      <c r="WRS205" s="672"/>
      <c r="WRT205" s="672"/>
      <c r="WRU205" s="672"/>
      <c r="WRV205" s="672"/>
      <c r="WRW205" s="672"/>
      <c r="WRX205" s="672"/>
      <c r="WRY205" s="672"/>
      <c r="WRZ205" s="672"/>
      <c r="WSA205" s="672"/>
      <c r="WSB205" s="672"/>
      <c r="WSC205" s="672"/>
      <c r="WSD205" s="672"/>
      <c r="WSE205" s="672"/>
      <c r="WSF205" s="672"/>
      <c r="WSG205" s="672"/>
      <c r="WSH205" s="672"/>
      <c r="WSI205" s="672"/>
      <c r="WSJ205" s="672"/>
      <c r="WSK205" s="672"/>
      <c r="WSL205" s="672"/>
      <c r="WSM205" s="672"/>
      <c r="WSN205" s="672"/>
      <c r="WSO205" s="672"/>
      <c r="WSP205" s="672"/>
      <c r="WSQ205" s="672"/>
      <c r="WSR205" s="672"/>
      <c r="WSS205" s="672"/>
      <c r="WST205" s="672"/>
      <c r="WSU205" s="672"/>
      <c r="WSV205" s="672"/>
      <c r="WSW205" s="672"/>
      <c r="WSX205" s="672"/>
      <c r="WSY205" s="672"/>
      <c r="WSZ205" s="672"/>
      <c r="WTA205" s="672"/>
      <c r="WTB205" s="672"/>
      <c r="WTC205" s="672"/>
      <c r="WTD205" s="672"/>
      <c r="WTE205" s="672"/>
      <c r="WTF205" s="672"/>
      <c r="WTG205" s="672"/>
      <c r="WTH205" s="672"/>
      <c r="WTI205" s="672"/>
      <c r="WTJ205" s="672"/>
      <c r="WTK205" s="672"/>
      <c r="WTL205" s="672"/>
      <c r="WTM205" s="672"/>
      <c r="WTN205" s="672"/>
      <c r="WTO205" s="672"/>
      <c r="WTP205" s="672"/>
      <c r="WTQ205" s="672"/>
      <c r="WTR205" s="672"/>
      <c r="WTS205" s="672"/>
      <c r="WTT205" s="672"/>
      <c r="WTU205" s="672"/>
      <c r="WTV205" s="672"/>
      <c r="WTW205" s="672"/>
      <c r="WTX205" s="672"/>
      <c r="WTY205" s="672"/>
      <c r="WTZ205" s="672"/>
      <c r="WUA205" s="672"/>
      <c r="WUB205" s="672"/>
      <c r="WUC205" s="672"/>
      <c r="WUD205" s="672"/>
      <c r="WUE205" s="672"/>
      <c r="WUF205" s="672"/>
      <c r="WUG205" s="672"/>
      <c r="WUH205" s="672"/>
      <c r="WUI205" s="672"/>
      <c r="WUJ205" s="672"/>
      <c r="WUK205" s="672"/>
      <c r="WUL205" s="672"/>
      <c r="WUM205" s="672"/>
      <c r="WUN205" s="672"/>
      <c r="WUO205" s="672"/>
      <c r="WUP205" s="672"/>
      <c r="WUQ205" s="672"/>
      <c r="WUR205" s="672"/>
      <c r="WUS205" s="672"/>
      <c r="WUT205" s="672"/>
      <c r="WUU205" s="672"/>
      <c r="WUV205" s="672"/>
      <c r="WUW205" s="672"/>
      <c r="WUX205" s="672"/>
      <c r="WUY205" s="672"/>
      <c r="WUZ205" s="672"/>
      <c r="WVA205" s="672"/>
      <c r="WVB205" s="672"/>
      <c r="WVC205" s="672"/>
      <c r="WVD205" s="672"/>
      <c r="WVE205" s="672"/>
      <c r="WVF205" s="672"/>
      <c r="WVG205" s="672"/>
      <c r="WVH205" s="672"/>
      <c r="WVI205" s="672"/>
      <c r="WVJ205" s="672"/>
      <c r="WVK205" s="672"/>
      <c r="WVL205" s="672"/>
      <c r="WVM205" s="672"/>
      <c r="WVN205" s="672"/>
      <c r="WVO205" s="672"/>
      <c r="WVP205" s="672"/>
      <c r="WVQ205" s="672"/>
      <c r="WVR205" s="672"/>
      <c r="WVS205" s="672"/>
      <c r="WVT205" s="672"/>
      <c r="WVU205" s="672"/>
      <c r="WVV205" s="672"/>
      <c r="WVW205" s="672"/>
      <c r="WVX205" s="672"/>
      <c r="WVY205" s="672"/>
      <c r="WVZ205" s="672"/>
      <c r="WWA205" s="672"/>
      <c r="WWB205" s="672"/>
      <c r="WWC205" s="672"/>
      <c r="WWD205" s="672"/>
      <c r="WWE205" s="672"/>
      <c r="WWF205" s="672"/>
      <c r="WWG205" s="672"/>
      <c r="WWH205" s="672"/>
      <c r="WWI205" s="672"/>
      <c r="WWJ205" s="672"/>
    </row>
    <row r="206" spans="1:16156" s="672" customFormat="1" ht="38.25" x14ac:dyDescent="0.25">
      <c r="A206" s="701" t="s">
        <v>500</v>
      </c>
      <c r="B206" s="591" t="s">
        <v>501</v>
      </c>
      <c r="C206" s="670" t="s">
        <v>203</v>
      </c>
      <c r="D206" s="662" t="s">
        <v>21</v>
      </c>
      <c r="E206" s="663" t="s">
        <v>21</v>
      </c>
      <c r="F206" s="663" t="s">
        <v>21</v>
      </c>
      <c r="G206" s="663" t="s">
        <v>21</v>
      </c>
      <c r="H206" s="664" t="s">
        <v>21</v>
      </c>
      <c r="I206" s="665" t="s">
        <v>69</v>
      </c>
      <c r="J206" s="666" t="s">
        <v>69</v>
      </c>
      <c r="K206" s="662" t="s">
        <v>69</v>
      </c>
      <c r="L206" s="663" t="s">
        <v>69</v>
      </c>
      <c r="M206" s="663" t="s">
        <v>69</v>
      </c>
      <c r="N206" s="663" t="s">
        <v>69</v>
      </c>
      <c r="O206" s="664" t="s">
        <v>69</v>
      </c>
      <c r="P206" s="665" t="s">
        <v>69</v>
      </c>
      <c r="Q206" s="666" t="s">
        <v>69</v>
      </c>
      <c r="R206" s="662" t="s">
        <v>69</v>
      </c>
      <c r="S206" s="663" t="s">
        <v>69</v>
      </c>
      <c r="T206" s="663" t="s">
        <v>69</v>
      </c>
      <c r="U206" s="663" t="s">
        <v>69</v>
      </c>
      <c r="V206" s="664" t="s">
        <v>69</v>
      </c>
      <c r="W206" s="665" t="s">
        <v>69</v>
      </c>
      <c r="X206" s="666" t="s">
        <v>69</v>
      </c>
      <c r="Y206" s="662" t="s">
        <v>69</v>
      </c>
      <c r="Z206" s="663" t="s">
        <v>69</v>
      </c>
      <c r="AA206" s="663" t="s">
        <v>69</v>
      </c>
      <c r="AB206" s="663" t="s">
        <v>69</v>
      </c>
      <c r="AC206" s="664" t="s">
        <v>69</v>
      </c>
      <c r="AD206" s="665" t="s">
        <v>69</v>
      </c>
      <c r="AE206" s="666" t="s">
        <v>69</v>
      </c>
      <c r="AF206" s="662" t="s">
        <v>69</v>
      </c>
      <c r="AG206" s="663" t="s">
        <v>69</v>
      </c>
      <c r="AH206" s="663" t="s">
        <v>69</v>
      </c>
      <c r="AI206" s="663" t="s">
        <v>69</v>
      </c>
      <c r="AJ206" s="664" t="s">
        <v>69</v>
      </c>
      <c r="AK206" s="665" t="s">
        <v>69</v>
      </c>
      <c r="AL206" s="666" t="s">
        <v>69</v>
      </c>
      <c r="AM206" s="662" t="s">
        <v>69</v>
      </c>
      <c r="AN206" s="663" t="s">
        <v>69</v>
      </c>
      <c r="AO206" s="663" t="s">
        <v>69</v>
      </c>
      <c r="AP206" s="663" t="s">
        <v>69</v>
      </c>
      <c r="AQ206" s="664" t="s">
        <v>69</v>
      </c>
      <c r="AR206" s="665" t="s">
        <v>69</v>
      </c>
      <c r="AS206" s="666" t="s">
        <v>69</v>
      </c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  <c r="KB206" s="4"/>
      <c r="KC206" s="4"/>
      <c r="KD206" s="4"/>
      <c r="KE206" s="4"/>
      <c r="KF206" s="4"/>
      <c r="KG206" s="4"/>
      <c r="KH206" s="4"/>
      <c r="KI206" s="4"/>
      <c r="KJ206" s="4"/>
      <c r="KK206" s="4"/>
      <c r="KL206" s="4"/>
      <c r="KM206" s="4"/>
      <c r="KN206" s="4"/>
      <c r="KO206" s="4"/>
      <c r="KP206" s="4"/>
      <c r="KQ206" s="4"/>
      <c r="KR206" s="4"/>
      <c r="KS206" s="4"/>
      <c r="KT206" s="4"/>
      <c r="KU206" s="4"/>
      <c r="KV206" s="4"/>
      <c r="KW206" s="4"/>
      <c r="KX206" s="4"/>
      <c r="KY206" s="4"/>
      <c r="KZ206" s="4"/>
      <c r="LA206" s="4"/>
      <c r="LB206" s="4"/>
      <c r="LC206" s="4"/>
      <c r="LD206" s="4"/>
      <c r="LE206" s="4"/>
      <c r="LF206" s="4"/>
      <c r="LG206" s="4"/>
      <c r="LH206" s="4"/>
      <c r="LI206" s="4"/>
      <c r="LJ206" s="4"/>
      <c r="LK206" s="4"/>
      <c r="LL206" s="4"/>
      <c r="LM206" s="4"/>
      <c r="LN206" s="4"/>
      <c r="LO206" s="4"/>
      <c r="LP206" s="4"/>
      <c r="LQ206" s="4"/>
      <c r="LR206" s="4"/>
      <c r="LS206" s="4"/>
      <c r="LT206" s="4"/>
      <c r="LU206" s="4"/>
      <c r="LV206" s="4"/>
      <c r="LW206" s="4"/>
      <c r="LX206" s="4"/>
      <c r="LY206" s="4"/>
      <c r="LZ206" s="4"/>
      <c r="MA206" s="4"/>
      <c r="MB206" s="4"/>
      <c r="MC206" s="4"/>
      <c r="MD206" s="4"/>
      <c r="ME206" s="4"/>
      <c r="MF206" s="4"/>
      <c r="MG206" s="4"/>
      <c r="MH206" s="4"/>
      <c r="MI206" s="4"/>
      <c r="MJ206" s="4"/>
      <c r="MK206" s="4"/>
      <c r="ML206" s="4"/>
      <c r="MM206" s="4"/>
      <c r="MN206" s="4"/>
      <c r="MO206" s="4"/>
      <c r="MP206" s="4"/>
      <c r="MQ206" s="4"/>
      <c r="MR206" s="4"/>
      <c r="MS206" s="4"/>
      <c r="MT206" s="4"/>
      <c r="MU206" s="4"/>
      <c r="MV206" s="4"/>
      <c r="MW206" s="4"/>
      <c r="MX206" s="4"/>
      <c r="MY206" s="4"/>
      <c r="MZ206" s="4"/>
      <c r="NA206" s="4"/>
      <c r="NB206" s="4"/>
      <c r="NC206" s="4"/>
      <c r="ND206" s="4"/>
      <c r="NE206" s="4"/>
      <c r="NF206" s="4"/>
      <c r="NG206" s="4"/>
      <c r="NH206" s="4"/>
      <c r="NI206" s="4"/>
      <c r="NJ206" s="4"/>
      <c r="NK206" s="4"/>
      <c r="NL206" s="4"/>
      <c r="NM206" s="4"/>
      <c r="NN206" s="4"/>
      <c r="NO206" s="4"/>
      <c r="NP206" s="4"/>
      <c r="NQ206" s="4"/>
      <c r="NR206" s="4"/>
      <c r="NS206" s="4"/>
      <c r="NT206" s="4"/>
      <c r="NU206" s="4"/>
      <c r="NV206" s="4"/>
      <c r="NW206" s="4"/>
      <c r="NX206" s="4"/>
      <c r="NY206" s="4"/>
      <c r="NZ206" s="4"/>
      <c r="OA206" s="4"/>
      <c r="OB206" s="4"/>
      <c r="OC206" s="4"/>
      <c r="OD206" s="4"/>
      <c r="OE206" s="4"/>
      <c r="OF206" s="4"/>
      <c r="OG206" s="4"/>
      <c r="OH206" s="4"/>
      <c r="OI206" s="4"/>
      <c r="OJ206" s="4"/>
      <c r="OK206" s="4"/>
      <c r="OL206" s="4"/>
      <c r="OM206" s="4"/>
      <c r="ON206" s="4"/>
      <c r="OO206" s="4"/>
      <c r="OP206" s="4"/>
      <c r="OQ206" s="4"/>
      <c r="OR206" s="4"/>
      <c r="OS206" s="4"/>
      <c r="OT206" s="4"/>
      <c r="OU206" s="4"/>
      <c r="OV206" s="4"/>
      <c r="OW206" s="4"/>
      <c r="OX206" s="4"/>
      <c r="OY206" s="4"/>
      <c r="OZ206" s="4"/>
      <c r="PA206" s="4"/>
      <c r="PB206" s="4"/>
      <c r="PC206" s="4"/>
      <c r="PD206" s="4"/>
      <c r="PE206" s="4"/>
      <c r="PF206" s="4"/>
      <c r="PG206" s="4"/>
      <c r="PH206" s="4"/>
      <c r="PI206" s="4"/>
      <c r="PJ206" s="4"/>
      <c r="PK206" s="4"/>
      <c r="PL206" s="4"/>
      <c r="PM206" s="4"/>
      <c r="PN206" s="4"/>
      <c r="PO206" s="4"/>
      <c r="PP206" s="4"/>
      <c r="PQ206" s="4"/>
      <c r="PR206" s="4"/>
      <c r="PS206" s="4"/>
      <c r="PT206" s="4"/>
      <c r="PU206" s="4"/>
      <c r="PV206" s="4"/>
      <c r="PW206" s="4"/>
      <c r="PX206" s="4"/>
      <c r="PY206" s="4"/>
      <c r="PZ206" s="4"/>
      <c r="QA206" s="4"/>
      <c r="QB206" s="4"/>
      <c r="QC206" s="4"/>
      <c r="QD206" s="4"/>
      <c r="QE206" s="4"/>
      <c r="QF206" s="4"/>
      <c r="QG206" s="4"/>
      <c r="QH206" s="4"/>
      <c r="QI206" s="4"/>
      <c r="QJ206" s="4"/>
      <c r="QK206" s="4"/>
      <c r="QL206" s="4"/>
      <c r="QM206" s="4"/>
      <c r="QN206" s="4"/>
      <c r="QO206" s="4"/>
      <c r="QP206" s="4"/>
      <c r="QQ206" s="4"/>
      <c r="QR206" s="4"/>
      <c r="QS206" s="4"/>
      <c r="QT206" s="4"/>
      <c r="QU206" s="4"/>
      <c r="QV206" s="4"/>
      <c r="QW206" s="4"/>
      <c r="QX206" s="4"/>
      <c r="QY206" s="4"/>
      <c r="QZ206" s="4"/>
      <c r="RA206" s="4"/>
      <c r="RB206" s="4"/>
      <c r="RC206" s="4"/>
      <c r="RD206" s="4"/>
      <c r="RE206" s="4"/>
      <c r="RF206" s="4"/>
      <c r="RG206" s="4"/>
      <c r="RH206" s="4"/>
      <c r="RI206" s="4"/>
      <c r="RJ206" s="4"/>
      <c r="RK206" s="4"/>
      <c r="RL206" s="4"/>
      <c r="RM206" s="4"/>
      <c r="RN206" s="4"/>
      <c r="RO206" s="4"/>
      <c r="RP206" s="4"/>
      <c r="RQ206" s="4"/>
      <c r="RR206" s="4"/>
      <c r="RS206" s="4"/>
      <c r="RT206" s="4"/>
      <c r="RU206" s="4"/>
      <c r="RV206" s="4"/>
      <c r="RW206" s="4"/>
      <c r="RX206" s="4"/>
      <c r="RY206" s="4"/>
      <c r="RZ206" s="4"/>
      <c r="SA206" s="4"/>
      <c r="SB206" s="4"/>
      <c r="SC206" s="4"/>
      <c r="SD206" s="4"/>
      <c r="SE206" s="4"/>
      <c r="SF206" s="4"/>
      <c r="SG206" s="4"/>
      <c r="SH206" s="4"/>
      <c r="SI206" s="4"/>
      <c r="SJ206" s="4"/>
      <c r="SK206" s="4"/>
      <c r="SL206" s="4"/>
      <c r="SM206" s="4"/>
      <c r="SN206" s="4"/>
      <c r="SO206" s="4"/>
      <c r="SP206" s="4"/>
      <c r="SQ206" s="4"/>
      <c r="SR206" s="4"/>
      <c r="SS206" s="4"/>
      <c r="ST206" s="4"/>
      <c r="SU206" s="4"/>
      <c r="SV206" s="4"/>
      <c r="SW206" s="4"/>
      <c r="SX206" s="4"/>
      <c r="SY206" s="4"/>
      <c r="SZ206" s="4"/>
      <c r="TA206" s="4"/>
      <c r="TB206" s="4"/>
      <c r="TC206" s="4"/>
      <c r="TD206" s="4"/>
      <c r="TE206" s="4"/>
      <c r="TF206" s="4"/>
      <c r="TG206" s="4"/>
      <c r="TH206" s="4"/>
      <c r="TI206" s="4"/>
      <c r="TJ206" s="4"/>
      <c r="TK206" s="4"/>
      <c r="TL206" s="4"/>
      <c r="TM206" s="4"/>
      <c r="TN206" s="4"/>
      <c r="TO206" s="4"/>
      <c r="TP206" s="4"/>
      <c r="TQ206" s="4"/>
      <c r="TR206" s="4"/>
      <c r="TS206" s="4"/>
      <c r="TT206" s="4"/>
      <c r="TU206" s="4"/>
      <c r="TV206" s="4"/>
      <c r="TW206" s="4"/>
      <c r="TX206" s="4"/>
      <c r="TY206" s="4"/>
      <c r="TZ206" s="4"/>
      <c r="UA206" s="4"/>
      <c r="UB206" s="4"/>
      <c r="UC206" s="4"/>
      <c r="UD206" s="4"/>
      <c r="UE206" s="4"/>
      <c r="UF206" s="4"/>
      <c r="UG206" s="4"/>
      <c r="UH206" s="4"/>
      <c r="UI206" s="4"/>
      <c r="UJ206" s="4"/>
      <c r="UK206" s="4"/>
      <c r="UL206" s="4"/>
      <c r="UM206" s="4"/>
      <c r="UN206" s="4"/>
      <c r="UO206" s="4"/>
      <c r="UP206" s="4"/>
      <c r="UQ206" s="4"/>
      <c r="UR206" s="4"/>
      <c r="US206" s="4"/>
      <c r="UT206" s="4"/>
      <c r="UU206" s="4"/>
      <c r="UV206" s="4"/>
      <c r="UW206" s="4"/>
      <c r="UX206" s="4"/>
      <c r="UY206" s="4"/>
      <c r="UZ206" s="4"/>
      <c r="VA206" s="4"/>
      <c r="VB206" s="4"/>
      <c r="VC206" s="4"/>
      <c r="VD206" s="4"/>
      <c r="VE206" s="4"/>
      <c r="VF206" s="4"/>
      <c r="VG206" s="4"/>
      <c r="VH206" s="4"/>
      <c r="VI206" s="4"/>
      <c r="VJ206" s="4"/>
      <c r="VK206" s="4"/>
      <c r="VL206" s="4"/>
      <c r="VM206" s="4"/>
      <c r="VN206" s="4"/>
      <c r="VO206" s="4"/>
      <c r="VP206" s="4"/>
      <c r="VQ206" s="4"/>
      <c r="VR206" s="4"/>
      <c r="VS206" s="4"/>
      <c r="VT206" s="4"/>
      <c r="VU206" s="4"/>
      <c r="VV206" s="4"/>
      <c r="VW206" s="4"/>
      <c r="VX206" s="4"/>
      <c r="VY206" s="4"/>
      <c r="VZ206" s="4"/>
      <c r="WA206" s="4"/>
      <c r="WB206" s="4"/>
      <c r="WC206" s="4"/>
      <c r="WD206" s="4"/>
      <c r="WE206" s="4"/>
      <c r="WF206" s="4"/>
      <c r="WG206" s="4"/>
      <c r="WH206" s="4"/>
      <c r="WI206" s="4"/>
      <c r="WJ206" s="4"/>
      <c r="WK206" s="4"/>
      <c r="WL206" s="4"/>
      <c r="WM206" s="4"/>
      <c r="WN206" s="4"/>
      <c r="WO206" s="4"/>
      <c r="WP206" s="4"/>
      <c r="WQ206" s="4"/>
      <c r="WR206" s="4"/>
      <c r="WS206" s="4"/>
      <c r="WT206" s="4"/>
      <c r="WU206" s="4"/>
      <c r="WV206" s="4"/>
      <c r="WW206" s="4"/>
      <c r="WX206" s="4"/>
      <c r="WY206" s="4"/>
      <c r="WZ206" s="4"/>
      <c r="XA206" s="4"/>
      <c r="XB206" s="4"/>
      <c r="XC206" s="4"/>
      <c r="XD206" s="4"/>
      <c r="XE206" s="4"/>
      <c r="XF206" s="4"/>
      <c r="XG206" s="4"/>
      <c r="XH206" s="4"/>
      <c r="XI206" s="4"/>
      <c r="XJ206" s="4"/>
      <c r="XK206" s="4"/>
      <c r="XL206" s="4"/>
      <c r="XM206" s="4"/>
      <c r="XN206" s="4"/>
      <c r="XO206" s="4"/>
      <c r="XP206" s="4"/>
      <c r="XQ206" s="4"/>
      <c r="XR206" s="4"/>
      <c r="XS206" s="4"/>
      <c r="XT206" s="4"/>
      <c r="XU206" s="4"/>
      <c r="XV206" s="4"/>
      <c r="XW206" s="4"/>
      <c r="XX206" s="4"/>
      <c r="XY206" s="4"/>
      <c r="XZ206" s="4"/>
      <c r="YA206" s="4"/>
      <c r="YB206" s="4"/>
      <c r="YC206" s="4"/>
      <c r="YD206" s="4"/>
      <c r="YE206" s="4"/>
      <c r="YF206" s="4"/>
      <c r="YG206" s="4"/>
      <c r="YH206" s="4"/>
      <c r="YI206" s="4"/>
      <c r="YJ206" s="4"/>
      <c r="YK206" s="4"/>
      <c r="YL206" s="4"/>
      <c r="YM206" s="4"/>
      <c r="YN206" s="4"/>
      <c r="YO206" s="4"/>
      <c r="YP206" s="4"/>
      <c r="YQ206" s="4"/>
      <c r="YR206" s="4"/>
      <c r="YS206" s="4"/>
      <c r="YT206" s="4"/>
      <c r="YU206" s="4"/>
      <c r="YV206" s="4"/>
      <c r="YW206" s="4"/>
      <c r="YX206" s="4"/>
      <c r="YY206" s="4"/>
      <c r="YZ206" s="4"/>
      <c r="ZA206" s="4"/>
      <c r="ZB206" s="4"/>
      <c r="ZC206" s="4"/>
      <c r="ZD206" s="4"/>
      <c r="ZE206" s="4"/>
      <c r="ZF206" s="4"/>
      <c r="ZG206" s="4"/>
      <c r="ZH206" s="4"/>
      <c r="ZI206" s="4"/>
      <c r="ZJ206" s="4"/>
      <c r="ZK206" s="4"/>
      <c r="ZL206" s="4"/>
      <c r="ZM206" s="4"/>
      <c r="ZN206" s="4"/>
      <c r="ZO206" s="4"/>
      <c r="ZP206" s="4"/>
      <c r="ZQ206" s="4"/>
      <c r="ZR206" s="4"/>
      <c r="ZS206" s="4"/>
      <c r="ZT206" s="4"/>
      <c r="ZU206" s="4"/>
      <c r="ZV206" s="4"/>
      <c r="ZW206" s="4"/>
      <c r="ZX206" s="4"/>
      <c r="ZY206" s="4"/>
      <c r="ZZ206" s="4"/>
      <c r="AAA206" s="4"/>
      <c r="AAB206" s="4"/>
      <c r="AAC206" s="4"/>
      <c r="AAD206" s="4"/>
      <c r="AAE206" s="4"/>
      <c r="AAF206" s="4"/>
      <c r="AAG206" s="4"/>
      <c r="AAH206" s="4"/>
      <c r="AAI206" s="4"/>
      <c r="AAJ206" s="4"/>
      <c r="AAK206" s="4"/>
      <c r="AAL206" s="4"/>
      <c r="AAM206" s="4"/>
      <c r="AAN206" s="4"/>
      <c r="AAO206" s="4"/>
      <c r="AAP206" s="4"/>
      <c r="AAQ206" s="4"/>
      <c r="AAR206" s="4"/>
      <c r="AAS206" s="4"/>
      <c r="AAT206" s="4"/>
      <c r="AAU206" s="4"/>
      <c r="AAV206" s="4"/>
      <c r="AAW206" s="4"/>
      <c r="AAX206" s="4"/>
      <c r="AAY206" s="4"/>
      <c r="AAZ206" s="4"/>
      <c r="ABA206" s="4"/>
      <c r="ABB206" s="4"/>
      <c r="ABC206" s="4"/>
      <c r="ABD206" s="4"/>
      <c r="ABE206" s="4"/>
      <c r="ABF206" s="4"/>
      <c r="ABG206" s="4"/>
      <c r="ABH206" s="4"/>
      <c r="ABI206" s="4"/>
      <c r="ABJ206" s="4"/>
      <c r="ABK206" s="4"/>
      <c r="ABL206" s="4"/>
      <c r="ABM206" s="4"/>
      <c r="ABN206" s="4"/>
      <c r="ABO206" s="4"/>
      <c r="ABP206" s="4"/>
      <c r="ABQ206" s="4"/>
      <c r="ABR206" s="4"/>
      <c r="ABS206" s="4"/>
      <c r="ABT206" s="4"/>
      <c r="ABU206" s="4"/>
      <c r="ABV206" s="4"/>
      <c r="ABW206" s="4"/>
      <c r="ABX206" s="4"/>
      <c r="ABY206" s="4"/>
      <c r="ABZ206" s="4"/>
      <c r="ACA206" s="4"/>
      <c r="ACB206" s="4"/>
      <c r="ACC206" s="4"/>
      <c r="ACD206" s="4"/>
      <c r="ACE206" s="4"/>
      <c r="ACF206" s="4"/>
      <c r="ACG206" s="4"/>
      <c r="ACH206" s="4"/>
      <c r="ACI206" s="4"/>
      <c r="ACJ206" s="4"/>
      <c r="ACK206" s="4"/>
      <c r="ACL206" s="4"/>
      <c r="ACM206" s="4"/>
      <c r="ACN206" s="4"/>
      <c r="ACO206" s="4"/>
      <c r="ACP206" s="4"/>
      <c r="ACQ206" s="4"/>
      <c r="ACR206" s="4"/>
      <c r="ACS206" s="4"/>
      <c r="ACT206" s="4"/>
      <c r="ACU206" s="4"/>
      <c r="ACV206" s="4"/>
      <c r="ACW206" s="4"/>
      <c r="ACX206" s="4"/>
      <c r="ACY206" s="4"/>
      <c r="ACZ206" s="4"/>
      <c r="ADA206" s="4"/>
      <c r="ADB206" s="4"/>
      <c r="ADC206" s="4"/>
      <c r="ADD206" s="4"/>
      <c r="ADE206" s="4"/>
      <c r="ADF206" s="4"/>
      <c r="ADG206" s="4"/>
      <c r="ADH206" s="4"/>
      <c r="ADI206" s="4"/>
      <c r="ADJ206" s="4"/>
      <c r="ADK206" s="4"/>
      <c r="ADL206" s="4"/>
      <c r="ADM206" s="4"/>
      <c r="ADN206" s="4"/>
      <c r="ADO206" s="4"/>
      <c r="ADP206" s="4"/>
      <c r="ADQ206" s="4"/>
      <c r="ADR206" s="4"/>
      <c r="ADS206" s="4"/>
      <c r="ADT206" s="4"/>
      <c r="ADU206" s="4"/>
      <c r="ADV206" s="4"/>
      <c r="ADW206" s="4"/>
      <c r="ADX206" s="4"/>
      <c r="ADY206" s="4"/>
      <c r="ADZ206" s="4"/>
      <c r="AEA206" s="4"/>
      <c r="AEB206" s="4"/>
      <c r="AEC206" s="4"/>
      <c r="AED206" s="4"/>
      <c r="AEE206" s="4"/>
      <c r="AEF206" s="4"/>
      <c r="AEG206" s="4"/>
      <c r="AEH206" s="4"/>
      <c r="AEI206" s="4"/>
      <c r="AEJ206" s="4"/>
      <c r="AEK206" s="4"/>
      <c r="AEL206" s="4"/>
      <c r="AEM206" s="4"/>
      <c r="AEN206" s="4"/>
      <c r="AEO206" s="4"/>
      <c r="AEP206" s="4"/>
      <c r="AEQ206" s="4"/>
      <c r="AER206" s="4"/>
      <c r="AES206" s="4"/>
      <c r="AET206" s="4"/>
      <c r="AEU206" s="4"/>
      <c r="AEV206" s="4"/>
      <c r="AEW206" s="4"/>
      <c r="AEX206" s="4"/>
      <c r="AEY206" s="4"/>
      <c r="AEZ206" s="4"/>
      <c r="AFA206" s="4"/>
      <c r="AFB206" s="4"/>
      <c r="AFC206" s="4"/>
      <c r="AFD206" s="4"/>
      <c r="AFE206" s="4"/>
      <c r="AFF206" s="4"/>
      <c r="AFG206" s="4"/>
      <c r="AFH206" s="4"/>
      <c r="AFI206" s="4"/>
      <c r="AFJ206" s="4"/>
      <c r="AFK206" s="4"/>
      <c r="AFL206" s="4"/>
      <c r="AFM206" s="4"/>
      <c r="AFN206" s="4"/>
      <c r="AFO206" s="4"/>
      <c r="AFP206" s="4"/>
      <c r="AFQ206" s="4"/>
      <c r="AFR206" s="4"/>
      <c r="AFS206" s="4"/>
      <c r="AFT206" s="4"/>
      <c r="AFU206" s="4"/>
      <c r="AFV206" s="4"/>
      <c r="AFW206" s="4"/>
      <c r="AFX206" s="4"/>
      <c r="AFY206" s="4"/>
      <c r="AFZ206" s="4"/>
      <c r="AGA206" s="4"/>
      <c r="AGB206" s="4"/>
      <c r="AGC206" s="4"/>
      <c r="AGD206" s="4"/>
      <c r="AGE206" s="4"/>
      <c r="AGF206" s="4"/>
      <c r="AGG206" s="4"/>
      <c r="AGH206" s="4"/>
      <c r="AGI206" s="4"/>
      <c r="AGJ206" s="4"/>
      <c r="AGK206" s="4"/>
      <c r="AGL206" s="4"/>
      <c r="AGM206" s="4"/>
      <c r="AGN206" s="4"/>
      <c r="AGO206" s="4"/>
      <c r="AGP206" s="4"/>
      <c r="AGQ206" s="4"/>
      <c r="AGR206" s="4"/>
      <c r="AGS206" s="4"/>
      <c r="AGT206" s="4"/>
      <c r="AGU206" s="4"/>
      <c r="AGV206" s="4"/>
      <c r="AGW206" s="4"/>
      <c r="AGX206" s="4"/>
      <c r="AGY206" s="4"/>
      <c r="AGZ206" s="4"/>
      <c r="AHA206" s="4"/>
      <c r="AHB206" s="4"/>
      <c r="AHC206" s="4"/>
      <c r="AHD206" s="4"/>
      <c r="AHE206" s="4"/>
      <c r="AHF206" s="4"/>
      <c r="AHG206" s="4"/>
      <c r="AHH206" s="4"/>
      <c r="AHI206" s="4"/>
      <c r="AHJ206" s="4"/>
      <c r="AHK206" s="4"/>
      <c r="AHL206" s="4"/>
      <c r="AHM206" s="4"/>
      <c r="AHN206" s="4"/>
      <c r="AHO206" s="4"/>
      <c r="AHP206" s="4"/>
      <c r="AHQ206" s="4"/>
      <c r="AHR206" s="4"/>
      <c r="AHS206" s="4"/>
      <c r="AHT206" s="4"/>
      <c r="AHU206" s="4"/>
      <c r="AHV206" s="4"/>
      <c r="AHW206" s="4"/>
      <c r="AHX206" s="4"/>
      <c r="AHY206" s="4"/>
      <c r="AHZ206" s="4"/>
      <c r="AIA206" s="4"/>
      <c r="AIB206" s="4"/>
      <c r="AIC206" s="4"/>
      <c r="AID206" s="4"/>
      <c r="AIE206" s="4"/>
      <c r="AIF206" s="4"/>
      <c r="AIG206" s="4"/>
      <c r="AIH206" s="4"/>
      <c r="AII206" s="4"/>
      <c r="AIJ206" s="4"/>
      <c r="AIK206" s="4"/>
      <c r="AIL206" s="4"/>
      <c r="AIM206" s="4"/>
      <c r="AIN206" s="4"/>
      <c r="AIO206" s="4"/>
      <c r="AIP206" s="4"/>
      <c r="AIQ206" s="4"/>
      <c r="AIR206" s="4"/>
      <c r="AIS206" s="4"/>
      <c r="AIT206" s="4"/>
      <c r="AIU206" s="4"/>
      <c r="AIV206" s="4"/>
      <c r="AIW206" s="4"/>
      <c r="AIX206" s="4"/>
      <c r="AIY206" s="4"/>
      <c r="AIZ206" s="4"/>
      <c r="AJA206" s="4"/>
      <c r="AJB206" s="4"/>
      <c r="AJC206" s="4"/>
      <c r="AJD206" s="4"/>
      <c r="AJE206" s="4"/>
      <c r="AJF206" s="4"/>
      <c r="AJG206" s="4"/>
      <c r="AJH206" s="4"/>
      <c r="AJI206" s="4"/>
      <c r="AJJ206" s="4"/>
      <c r="AJK206" s="4"/>
      <c r="AJL206" s="4"/>
      <c r="AJM206" s="4"/>
      <c r="AJN206" s="4"/>
      <c r="AJO206" s="4"/>
      <c r="AJP206" s="4"/>
      <c r="AJQ206" s="4"/>
      <c r="AJR206" s="4"/>
      <c r="AJS206" s="4"/>
      <c r="AJT206" s="4"/>
      <c r="AJU206" s="4"/>
      <c r="AJV206" s="4"/>
      <c r="AJW206" s="4"/>
      <c r="AJX206" s="4"/>
      <c r="AJY206" s="4"/>
      <c r="AJZ206" s="4"/>
      <c r="AKA206" s="4"/>
      <c r="AKB206" s="4"/>
      <c r="AKC206" s="4"/>
      <c r="AKD206" s="4"/>
      <c r="AKE206" s="4"/>
      <c r="AKF206" s="4"/>
      <c r="AKG206" s="4"/>
      <c r="AKH206" s="4"/>
      <c r="AKI206" s="4"/>
      <c r="AKJ206" s="4"/>
      <c r="AKK206" s="4"/>
      <c r="AKL206" s="4"/>
      <c r="AKM206" s="4"/>
      <c r="AKN206" s="4"/>
      <c r="AKO206" s="4"/>
      <c r="AKP206" s="4"/>
      <c r="AKQ206" s="4"/>
      <c r="AKR206" s="4"/>
      <c r="AKS206" s="4"/>
      <c r="AKT206" s="4"/>
      <c r="AKU206" s="4"/>
      <c r="AKV206" s="4"/>
      <c r="AKW206" s="4"/>
      <c r="AKX206" s="4"/>
      <c r="AKY206" s="4"/>
      <c r="AKZ206" s="4"/>
      <c r="ALA206" s="4"/>
      <c r="ALB206" s="4"/>
      <c r="ALC206" s="4"/>
      <c r="ALD206" s="4"/>
      <c r="ALE206" s="4"/>
      <c r="ALF206" s="4"/>
      <c r="ALG206" s="4"/>
      <c r="ALH206" s="4"/>
      <c r="ALI206" s="4"/>
      <c r="ALJ206" s="4"/>
      <c r="ALK206" s="4"/>
      <c r="ALL206" s="4"/>
      <c r="ALM206" s="4"/>
      <c r="ALN206" s="4"/>
      <c r="ALO206" s="4"/>
      <c r="ALP206" s="4"/>
      <c r="ALQ206" s="4"/>
      <c r="ALR206" s="4"/>
      <c r="ALS206" s="4"/>
      <c r="ALT206" s="4"/>
      <c r="ALU206" s="4"/>
      <c r="ALV206" s="4"/>
      <c r="ALW206" s="4"/>
      <c r="ALX206" s="4"/>
      <c r="ALY206" s="4"/>
      <c r="ALZ206" s="4"/>
      <c r="AMA206" s="4"/>
      <c r="AMB206" s="4"/>
      <c r="AMC206" s="4"/>
      <c r="AMD206" s="4"/>
      <c r="AME206" s="4"/>
      <c r="AMF206" s="4"/>
      <c r="AMG206" s="4"/>
      <c r="AMH206" s="4"/>
      <c r="AMI206" s="4"/>
      <c r="AMJ206" s="4"/>
      <c r="AMK206" s="4"/>
      <c r="AML206" s="4"/>
      <c r="AMM206" s="4"/>
      <c r="AMN206" s="4"/>
      <c r="AMO206" s="4"/>
      <c r="AMP206" s="4"/>
      <c r="AMQ206" s="4"/>
      <c r="AMR206" s="4"/>
      <c r="AMS206" s="4"/>
      <c r="AMT206" s="4"/>
      <c r="AMU206" s="4"/>
      <c r="AMV206" s="4"/>
      <c r="AMW206" s="4"/>
      <c r="AMX206" s="4"/>
      <c r="AMY206" s="4"/>
      <c r="AMZ206" s="4"/>
      <c r="ANA206" s="4"/>
      <c r="ANB206" s="4"/>
      <c r="ANC206" s="4"/>
      <c r="AND206" s="4"/>
      <c r="ANE206" s="4"/>
      <c r="ANF206" s="4"/>
      <c r="ANG206" s="4"/>
      <c r="ANH206" s="4"/>
      <c r="ANI206" s="4"/>
      <c r="ANJ206" s="4"/>
      <c r="ANK206" s="4"/>
      <c r="ANL206" s="4"/>
      <c r="ANM206" s="4"/>
      <c r="ANN206" s="4"/>
      <c r="ANO206" s="4"/>
      <c r="ANP206" s="4"/>
      <c r="ANQ206" s="4"/>
      <c r="ANR206" s="4"/>
      <c r="ANS206" s="4"/>
      <c r="ANT206" s="4"/>
      <c r="ANU206" s="4"/>
      <c r="ANV206" s="4"/>
      <c r="ANW206" s="4"/>
      <c r="ANX206" s="4"/>
      <c r="ANY206" s="4"/>
      <c r="ANZ206" s="4"/>
      <c r="AOA206" s="4"/>
      <c r="AOB206" s="4"/>
      <c r="AOC206" s="4"/>
      <c r="AOD206" s="4"/>
      <c r="AOE206" s="4"/>
      <c r="AOF206" s="4"/>
      <c r="AOG206" s="4"/>
      <c r="AOH206" s="4"/>
      <c r="AOI206" s="4"/>
      <c r="AOJ206" s="4"/>
      <c r="AOK206" s="4"/>
      <c r="AOL206" s="4"/>
      <c r="AOM206" s="4"/>
      <c r="AON206" s="4"/>
      <c r="AOO206" s="4"/>
      <c r="AOP206" s="4"/>
      <c r="AOQ206" s="4"/>
      <c r="AOR206" s="4"/>
      <c r="AOS206" s="4"/>
      <c r="AOT206" s="4"/>
      <c r="AOU206" s="4"/>
      <c r="AOV206" s="4"/>
      <c r="AOW206" s="4"/>
      <c r="AOX206" s="4"/>
      <c r="AOY206" s="4"/>
      <c r="AOZ206" s="4"/>
      <c r="APA206" s="4"/>
      <c r="APB206" s="4"/>
      <c r="APC206" s="4"/>
      <c r="APD206" s="4"/>
      <c r="APE206" s="4"/>
      <c r="APF206" s="4"/>
      <c r="APG206" s="4"/>
      <c r="APH206" s="4"/>
      <c r="API206" s="4"/>
      <c r="APJ206" s="4"/>
      <c r="APK206" s="4"/>
      <c r="APL206" s="4"/>
      <c r="APM206" s="4"/>
      <c r="APN206" s="4"/>
      <c r="APO206" s="4"/>
      <c r="APP206" s="4"/>
      <c r="APQ206" s="4"/>
      <c r="APR206" s="4"/>
      <c r="APS206" s="4"/>
      <c r="APT206" s="4"/>
      <c r="APU206" s="4"/>
      <c r="APV206" s="4"/>
      <c r="APW206" s="4"/>
      <c r="APX206" s="4"/>
      <c r="APY206" s="4"/>
      <c r="APZ206" s="4"/>
      <c r="AQA206" s="4"/>
      <c r="AQB206" s="4"/>
      <c r="AQC206" s="4"/>
      <c r="AQD206" s="4"/>
      <c r="AQE206" s="4"/>
      <c r="AQF206" s="4"/>
      <c r="AQG206" s="4"/>
      <c r="AQH206" s="4"/>
      <c r="AQI206" s="4"/>
      <c r="AQJ206" s="4"/>
      <c r="AQK206" s="4"/>
      <c r="AQL206" s="4"/>
      <c r="AQM206" s="4"/>
      <c r="AQN206" s="4"/>
      <c r="AQO206" s="4"/>
      <c r="AQP206" s="4"/>
      <c r="AQQ206" s="4"/>
      <c r="AQR206" s="4"/>
      <c r="AQS206" s="4"/>
      <c r="AQT206" s="4"/>
      <c r="AQU206" s="4"/>
      <c r="AQV206" s="4"/>
      <c r="AQW206" s="4"/>
      <c r="AQX206" s="4"/>
      <c r="AQY206" s="4"/>
      <c r="AQZ206" s="4"/>
      <c r="ARA206" s="4"/>
      <c r="ARB206" s="4"/>
      <c r="ARC206" s="4"/>
      <c r="ARD206" s="4"/>
      <c r="ARE206" s="4"/>
      <c r="ARF206" s="4"/>
      <c r="ARG206" s="4"/>
      <c r="ARH206" s="4"/>
      <c r="ARI206" s="4"/>
      <c r="ARJ206" s="4"/>
      <c r="ARK206" s="4"/>
      <c r="ARL206" s="4"/>
      <c r="ARM206" s="4"/>
      <c r="ARN206" s="4"/>
      <c r="ARO206" s="4"/>
      <c r="ARP206" s="4"/>
      <c r="ARQ206" s="4"/>
      <c r="ARR206" s="4"/>
      <c r="ARS206" s="4"/>
      <c r="ART206" s="4"/>
      <c r="ARU206" s="4"/>
      <c r="ARV206" s="4"/>
      <c r="ARW206" s="4"/>
      <c r="ARX206" s="4"/>
      <c r="ARY206" s="4"/>
      <c r="ARZ206" s="4"/>
      <c r="ASA206" s="4"/>
      <c r="ASB206" s="4"/>
      <c r="ASC206" s="4"/>
      <c r="ASD206" s="4"/>
      <c r="ASE206" s="4"/>
      <c r="ASF206" s="4"/>
      <c r="ASG206" s="4"/>
      <c r="ASH206" s="4"/>
      <c r="ASI206" s="4"/>
      <c r="ASJ206" s="4"/>
      <c r="ASK206" s="4"/>
      <c r="ASL206" s="4"/>
      <c r="ASM206" s="4"/>
      <c r="ASN206" s="4"/>
      <c r="ASO206" s="4"/>
      <c r="ASP206" s="4"/>
      <c r="ASQ206" s="4"/>
      <c r="ASR206" s="4"/>
      <c r="ASS206" s="4"/>
      <c r="AST206" s="4"/>
      <c r="ASU206" s="4"/>
      <c r="ASV206" s="4"/>
      <c r="ASW206" s="4"/>
      <c r="ASX206" s="4"/>
      <c r="ASY206" s="4"/>
      <c r="ASZ206" s="4"/>
      <c r="ATA206" s="4"/>
      <c r="ATB206" s="4"/>
      <c r="ATC206" s="4"/>
      <c r="ATD206" s="4"/>
      <c r="ATE206" s="4"/>
      <c r="ATF206" s="4"/>
      <c r="ATG206" s="4"/>
      <c r="ATH206" s="4"/>
      <c r="ATI206" s="4"/>
      <c r="ATJ206" s="4"/>
      <c r="ATK206" s="4"/>
      <c r="ATL206" s="4"/>
      <c r="ATM206" s="4"/>
      <c r="ATN206" s="4"/>
      <c r="ATO206" s="4"/>
      <c r="ATP206" s="4"/>
      <c r="ATQ206" s="4"/>
      <c r="ATR206" s="4"/>
      <c r="ATS206" s="4"/>
      <c r="ATT206" s="4"/>
      <c r="ATU206" s="4"/>
      <c r="ATV206" s="4"/>
      <c r="ATW206" s="4"/>
      <c r="ATX206" s="4"/>
      <c r="ATY206" s="4"/>
      <c r="ATZ206" s="4"/>
      <c r="AUA206" s="4"/>
      <c r="AUB206" s="4"/>
      <c r="AUC206" s="4"/>
      <c r="AUD206" s="4"/>
      <c r="AUE206" s="4"/>
      <c r="AUF206" s="4"/>
      <c r="AUG206" s="4"/>
      <c r="AUH206" s="4"/>
      <c r="AUI206" s="4"/>
      <c r="AUJ206" s="4"/>
      <c r="AUK206" s="4"/>
      <c r="AUL206" s="4"/>
      <c r="AUM206" s="4"/>
      <c r="AUN206" s="4"/>
      <c r="AUO206" s="4"/>
      <c r="AUP206" s="4"/>
      <c r="AUQ206" s="4"/>
      <c r="AUR206" s="4"/>
      <c r="AUS206" s="4"/>
      <c r="AUT206" s="4"/>
      <c r="AUU206" s="4"/>
      <c r="AUV206" s="4"/>
      <c r="AUW206" s="4"/>
      <c r="AUX206" s="4"/>
      <c r="AUY206" s="4"/>
      <c r="AUZ206" s="4"/>
      <c r="AVA206" s="4"/>
      <c r="AVB206" s="4"/>
      <c r="AVC206" s="4"/>
      <c r="AVD206" s="4"/>
      <c r="AVE206" s="4"/>
      <c r="AVF206" s="4"/>
      <c r="AVG206" s="4"/>
      <c r="AVH206" s="4"/>
      <c r="AVI206" s="4"/>
      <c r="AVJ206" s="4"/>
      <c r="AVK206" s="4"/>
      <c r="AVL206" s="4"/>
      <c r="AVM206" s="4"/>
      <c r="AVN206" s="4"/>
      <c r="AVO206" s="4"/>
      <c r="AVP206" s="4"/>
      <c r="AVQ206" s="4"/>
      <c r="AVR206" s="4"/>
      <c r="AVS206" s="4"/>
      <c r="AVT206" s="4"/>
      <c r="AVU206" s="4"/>
      <c r="AVV206" s="4"/>
      <c r="AVW206" s="4"/>
      <c r="AVX206" s="4"/>
      <c r="AVY206" s="4"/>
      <c r="AVZ206" s="4"/>
      <c r="AWA206" s="4"/>
      <c r="AWB206" s="4"/>
      <c r="AWC206" s="4"/>
      <c r="AWD206" s="4"/>
      <c r="AWE206" s="4"/>
      <c r="AWF206" s="4"/>
      <c r="AWG206" s="4"/>
      <c r="AWH206" s="4"/>
      <c r="AWI206" s="4"/>
      <c r="AWJ206" s="4"/>
      <c r="AWK206" s="4"/>
      <c r="AWL206" s="4"/>
      <c r="AWM206" s="4"/>
      <c r="AWN206" s="4"/>
      <c r="AWO206" s="4"/>
      <c r="AWP206" s="4"/>
      <c r="AWQ206" s="4"/>
      <c r="AWR206" s="4"/>
      <c r="AWS206" s="4"/>
      <c r="AWT206" s="4"/>
      <c r="AWU206" s="4"/>
      <c r="AWV206" s="4"/>
      <c r="AWW206" s="4"/>
      <c r="AWX206" s="4"/>
      <c r="AWY206" s="4"/>
      <c r="AWZ206" s="4"/>
      <c r="AXA206" s="4"/>
      <c r="AXB206" s="4"/>
      <c r="AXC206" s="4"/>
      <c r="AXD206" s="4"/>
      <c r="AXE206" s="4"/>
      <c r="AXF206" s="4"/>
      <c r="AXG206" s="4"/>
      <c r="AXH206" s="4"/>
      <c r="AXI206" s="4"/>
      <c r="AXJ206" s="4"/>
      <c r="AXK206" s="4"/>
      <c r="AXL206" s="4"/>
      <c r="AXM206" s="4"/>
      <c r="AXN206" s="4"/>
      <c r="AXO206" s="4"/>
      <c r="AXP206" s="4"/>
      <c r="AXQ206" s="4"/>
      <c r="AXR206" s="4"/>
      <c r="AXS206" s="4"/>
      <c r="AXT206" s="4"/>
      <c r="AXU206" s="4"/>
      <c r="AXV206" s="4"/>
      <c r="AXW206" s="4"/>
      <c r="AXX206" s="4"/>
      <c r="AXY206" s="4"/>
      <c r="AXZ206" s="4"/>
      <c r="AYA206" s="4"/>
      <c r="AYB206" s="4"/>
      <c r="AYC206" s="4"/>
      <c r="AYD206" s="4"/>
      <c r="AYE206" s="4"/>
      <c r="AYF206" s="4"/>
      <c r="AYG206" s="4"/>
      <c r="AYH206" s="4"/>
      <c r="AYI206" s="4"/>
      <c r="AYJ206" s="4"/>
      <c r="AYK206" s="4"/>
      <c r="AYL206" s="4"/>
      <c r="AYM206" s="4"/>
      <c r="AYN206" s="4"/>
      <c r="AYO206" s="4"/>
      <c r="AYP206" s="4"/>
      <c r="AYQ206" s="4"/>
      <c r="AYR206" s="4"/>
      <c r="AYS206" s="4"/>
      <c r="AYT206" s="4"/>
      <c r="AYU206" s="4"/>
      <c r="AYV206" s="4"/>
      <c r="AYW206" s="4"/>
      <c r="AYX206" s="4"/>
      <c r="AYY206" s="4"/>
      <c r="AYZ206" s="4"/>
      <c r="AZA206" s="4"/>
      <c r="AZB206" s="4"/>
      <c r="AZC206" s="4"/>
      <c r="AZD206" s="4"/>
      <c r="AZE206" s="4"/>
      <c r="AZF206" s="4"/>
      <c r="AZG206" s="4"/>
      <c r="AZH206" s="4"/>
      <c r="AZI206" s="4"/>
      <c r="AZJ206" s="4"/>
      <c r="AZK206" s="4"/>
      <c r="AZL206" s="4"/>
      <c r="AZM206" s="4"/>
      <c r="AZN206" s="4"/>
      <c r="AZO206" s="4"/>
      <c r="AZP206" s="4"/>
      <c r="AZQ206" s="4"/>
      <c r="AZR206" s="4"/>
      <c r="AZS206" s="4"/>
      <c r="AZT206" s="4"/>
      <c r="AZU206" s="4"/>
      <c r="AZV206" s="4"/>
      <c r="AZW206" s="4"/>
      <c r="AZX206" s="4"/>
      <c r="AZY206" s="4"/>
      <c r="AZZ206" s="4"/>
      <c r="BAA206" s="4"/>
      <c r="BAB206" s="4"/>
      <c r="BAC206" s="4"/>
      <c r="BAD206" s="4"/>
      <c r="BAE206" s="4"/>
      <c r="BAF206" s="4"/>
      <c r="BAG206" s="4"/>
      <c r="BAH206" s="4"/>
      <c r="BAI206" s="4"/>
      <c r="BAJ206" s="4"/>
      <c r="BAK206" s="4"/>
      <c r="BAL206" s="4"/>
      <c r="BAM206" s="4"/>
      <c r="BAN206" s="4"/>
      <c r="BAO206" s="4"/>
      <c r="BAP206" s="4"/>
      <c r="BAQ206" s="4"/>
      <c r="BAR206" s="4"/>
      <c r="BAS206" s="4"/>
      <c r="BAT206" s="4"/>
      <c r="BAU206" s="4"/>
      <c r="BAV206" s="4"/>
      <c r="BAW206" s="4"/>
      <c r="BAX206" s="4"/>
      <c r="BAY206" s="4"/>
      <c r="BAZ206" s="4"/>
      <c r="BBA206" s="4"/>
      <c r="BBB206" s="4"/>
      <c r="BBC206" s="4"/>
      <c r="BBD206" s="4"/>
      <c r="BBE206" s="4"/>
      <c r="BBF206" s="4"/>
      <c r="BBG206" s="4"/>
      <c r="BBH206" s="4"/>
      <c r="BBI206" s="4"/>
      <c r="BBJ206" s="4"/>
      <c r="BBK206" s="4"/>
      <c r="BBL206" s="4"/>
      <c r="BBM206" s="4"/>
      <c r="BBN206" s="4"/>
      <c r="BBO206" s="4"/>
      <c r="BBP206" s="4"/>
      <c r="BBQ206" s="4"/>
      <c r="BBR206" s="4"/>
      <c r="BBS206" s="4"/>
      <c r="BBT206" s="4"/>
      <c r="BBU206" s="4"/>
      <c r="BBV206" s="4"/>
      <c r="BBW206" s="4"/>
      <c r="BBX206" s="4"/>
      <c r="BBY206" s="4"/>
      <c r="BBZ206" s="4"/>
      <c r="BCA206" s="4"/>
      <c r="BCB206" s="4"/>
      <c r="BCC206" s="4"/>
      <c r="BCD206" s="4"/>
      <c r="BCE206" s="4"/>
      <c r="BCF206" s="4"/>
      <c r="BCG206" s="4"/>
      <c r="BCH206" s="4"/>
      <c r="BCI206" s="4"/>
      <c r="BCJ206" s="4"/>
      <c r="BCK206" s="4"/>
      <c r="BCL206" s="4"/>
      <c r="BCM206" s="4"/>
      <c r="BCN206" s="4"/>
      <c r="BCO206" s="4"/>
      <c r="BCP206" s="4"/>
      <c r="BCQ206" s="4"/>
      <c r="BCR206" s="4"/>
      <c r="BCS206" s="4"/>
      <c r="BCT206" s="4"/>
      <c r="BCU206" s="4"/>
      <c r="BCV206" s="4"/>
      <c r="BCW206" s="4"/>
      <c r="BCX206" s="4"/>
      <c r="BCY206" s="4"/>
      <c r="BCZ206" s="4"/>
      <c r="BDA206" s="4"/>
      <c r="BDB206" s="4"/>
      <c r="BDC206" s="4"/>
      <c r="BDD206" s="4"/>
      <c r="BDE206" s="4"/>
      <c r="BDF206" s="4"/>
      <c r="BDG206" s="4"/>
      <c r="BDH206" s="4"/>
      <c r="BDI206" s="4"/>
      <c r="BDJ206" s="4"/>
      <c r="BDK206" s="4"/>
      <c r="BDL206" s="4"/>
      <c r="BDM206" s="4"/>
      <c r="BDN206" s="4"/>
      <c r="BDO206" s="4"/>
      <c r="BDP206" s="4"/>
      <c r="BDQ206" s="4"/>
      <c r="BDR206" s="4"/>
      <c r="BDS206" s="4"/>
      <c r="BDT206" s="4"/>
      <c r="BDU206" s="4"/>
      <c r="BDV206" s="4"/>
      <c r="BDW206" s="4"/>
      <c r="BDX206" s="4"/>
      <c r="BDY206" s="4"/>
      <c r="BDZ206" s="4"/>
      <c r="BEA206" s="4"/>
      <c r="BEB206" s="4"/>
      <c r="BEC206" s="4"/>
      <c r="BED206" s="4"/>
      <c r="BEE206" s="4"/>
      <c r="BEF206" s="4"/>
      <c r="BEG206" s="4"/>
      <c r="BEH206" s="4"/>
      <c r="BEI206" s="4"/>
      <c r="BEJ206" s="4"/>
      <c r="BEK206" s="4"/>
      <c r="BEL206" s="4"/>
      <c r="BEM206" s="4"/>
      <c r="BEN206" s="4"/>
      <c r="BEO206" s="4"/>
      <c r="BEP206" s="4"/>
      <c r="BEQ206" s="4"/>
      <c r="BER206" s="4"/>
      <c r="BES206" s="4"/>
      <c r="BET206" s="4"/>
      <c r="BEU206" s="4"/>
      <c r="BEV206" s="4"/>
      <c r="BEW206" s="4"/>
      <c r="BEX206" s="4"/>
      <c r="BEY206" s="4"/>
      <c r="BEZ206" s="4"/>
      <c r="BFA206" s="4"/>
      <c r="BFB206" s="4"/>
      <c r="BFC206" s="4"/>
      <c r="BFD206" s="4"/>
      <c r="BFE206" s="4"/>
      <c r="BFF206" s="4"/>
      <c r="BFG206" s="4"/>
      <c r="BFH206" s="4"/>
      <c r="BFI206" s="4"/>
      <c r="BFJ206" s="4"/>
      <c r="BFK206" s="4"/>
      <c r="BFL206" s="4"/>
      <c r="BFM206" s="4"/>
      <c r="BFN206" s="4"/>
      <c r="BFO206" s="4"/>
      <c r="BFP206" s="4"/>
      <c r="BFQ206" s="4"/>
      <c r="BFR206" s="4"/>
      <c r="BFS206" s="4"/>
      <c r="BFT206" s="4"/>
      <c r="BFU206" s="4"/>
      <c r="BFV206" s="4"/>
      <c r="BFW206" s="4"/>
      <c r="BFX206" s="4"/>
      <c r="BFY206" s="4"/>
      <c r="BFZ206" s="4"/>
      <c r="BGA206" s="4"/>
      <c r="BGB206" s="4"/>
      <c r="BGC206" s="4"/>
      <c r="BGD206" s="4"/>
      <c r="BGE206" s="4"/>
      <c r="BGF206" s="4"/>
      <c r="BGG206" s="4"/>
      <c r="BGH206" s="4"/>
      <c r="BGI206" s="4"/>
      <c r="BGJ206" s="4"/>
      <c r="BGK206" s="4"/>
      <c r="BGL206" s="4"/>
      <c r="BGM206" s="4"/>
      <c r="BGN206" s="4"/>
      <c r="BGO206" s="4"/>
      <c r="BGP206" s="4"/>
      <c r="BGQ206" s="4"/>
      <c r="BGR206" s="4"/>
      <c r="BGS206" s="4"/>
      <c r="BGT206" s="4"/>
      <c r="BGU206" s="4"/>
      <c r="BGV206" s="4"/>
      <c r="BGW206" s="4"/>
      <c r="BGX206" s="4"/>
      <c r="BGY206" s="4"/>
      <c r="BGZ206" s="4"/>
      <c r="BHA206" s="4"/>
      <c r="BHB206" s="4"/>
      <c r="BHC206" s="4"/>
      <c r="BHD206" s="4"/>
      <c r="BHE206" s="4"/>
      <c r="BHF206" s="4"/>
      <c r="BHG206" s="4"/>
      <c r="BHH206" s="4"/>
      <c r="BHI206" s="4"/>
      <c r="BHJ206" s="4"/>
      <c r="BHK206" s="4"/>
      <c r="BHL206" s="4"/>
      <c r="BHM206" s="4"/>
      <c r="BHN206" s="4"/>
      <c r="BHO206" s="4"/>
      <c r="BHP206" s="4"/>
      <c r="BHQ206" s="4"/>
      <c r="BHR206" s="4"/>
      <c r="BHS206" s="4"/>
      <c r="BHT206" s="4"/>
      <c r="BHU206" s="4"/>
      <c r="BHV206" s="4"/>
      <c r="BHW206" s="4"/>
      <c r="BHX206" s="4"/>
      <c r="BHY206" s="4"/>
      <c r="BHZ206" s="4"/>
      <c r="BIA206" s="4"/>
      <c r="BIB206" s="4"/>
      <c r="BIC206" s="4"/>
      <c r="BID206" s="4"/>
      <c r="BIE206" s="4"/>
      <c r="BIF206" s="4"/>
      <c r="BIG206" s="4"/>
      <c r="BIH206" s="4"/>
      <c r="BII206" s="4"/>
      <c r="BIJ206" s="4"/>
      <c r="BIK206" s="4"/>
      <c r="BIL206" s="4"/>
      <c r="BIM206" s="4"/>
      <c r="BIN206" s="4"/>
      <c r="BIO206" s="4"/>
      <c r="BIP206" s="4"/>
      <c r="BIQ206" s="4"/>
      <c r="BIR206" s="4"/>
      <c r="BIS206" s="4"/>
      <c r="BIT206" s="4"/>
      <c r="BIU206" s="4"/>
      <c r="BIV206" s="4"/>
      <c r="BIW206" s="4"/>
      <c r="BIX206" s="4"/>
      <c r="BIY206" s="4"/>
      <c r="BIZ206" s="4"/>
      <c r="BJA206" s="4"/>
      <c r="BJB206" s="4"/>
      <c r="BJC206" s="4"/>
      <c r="BJD206" s="4"/>
      <c r="BJE206" s="4"/>
      <c r="BJF206" s="4"/>
      <c r="BJG206" s="4"/>
      <c r="BJH206" s="4"/>
      <c r="BJI206" s="4"/>
      <c r="BJJ206" s="4"/>
      <c r="BJK206" s="4"/>
      <c r="BJL206" s="4"/>
      <c r="BJM206" s="4"/>
      <c r="BJN206" s="4"/>
      <c r="BJO206" s="4"/>
      <c r="BJP206" s="4"/>
      <c r="BJQ206" s="4"/>
      <c r="BJR206" s="4"/>
      <c r="BJS206" s="4"/>
      <c r="BJT206" s="4"/>
      <c r="BJU206" s="4"/>
      <c r="BJV206" s="4"/>
      <c r="BJW206" s="4"/>
      <c r="BJX206" s="4"/>
      <c r="BJY206" s="4"/>
      <c r="BJZ206" s="4"/>
      <c r="BKA206" s="4"/>
      <c r="BKB206" s="4"/>
      <c r="BKC206" s="4"/>
      <c r="BKD206" s="4"/>
      <c r="BKE206" s="4"/>
      <c r="BKF206" s="4"/>
      <c r="BKG206" s="4"/>
      <c r="BKH206" s="4"/>
      <c r="BKI206" s="4"/>
      <c r="BKJ206" s="4"/>
      <c r="BKK206" s="4"/>
      <c r="BKL206" s="4"/>
      <c r="BKM206" s="4"/>
      <c r="BKN206" s="4"/>
      <c r="BKO206" s="4"/>
      <c r="BKP206" s="4"/>
      <c r="BKQ206" s="4"/>
      <c r="BKR206" s="4"/>
      <c r="BKS206" s="4"/>
      <c r="BKT206" s="4"/>
      <c r="BKU206" s="4"/>
      <c r="BKV206" s="4"/>
      <c r="BKW206" s="4"/>
      <c r="BKX206" s="4"/>
      <c r="BKY206" s="4"/>
      <c r="BKZ206" s="4"/>
      <c r="BLA206" s="4"/>
      <c r="BLB206" s="4"/>
      <c r="BLC206" s="4"/>
      <c r="BLD206" s="4"/>
      <c r="BLE206" s="4"/>
      <c r="BLF206" s="4"/>
      <c r="BLG206" s="4"/>
      <c r="BLH206" s="4"/>
      <c r="BLI206" s="4"/>
      <c r="BLJ206" s="4"/>
      <c r="BLK206" s="4"/>
      <c r="BLL206" s="4"/>
      <c r="BLM206" s="4"/>
      <c r="BLN206" s="4"/>
      <c r="BLO206" s="4"/>
      <c r="BLP206" s="4"/>
      <c r="BLQ206" s="4"/>
      <c r="BLR206" s="4"/>
      <c r="BLS206" s="4"/>
      <c r="BLT206" s="4"/>
      <c r="BLU206" s="4"/>
      <c r="BLV206" s="4"/>
      <c r="BLW206" s="4"/>
      <c r="BLX206" s="4"/>
      <c r="BLY206" s="4"/>
      <c r="BLZ206" s="4"/>
      <c r="BMA206" s="4"/>
      <c r="BMB206" s="4"/>
      <c r="BMC206" s="4"/>
      <c r="BMD206" s="4"/>
      <c r="BME206" s="4"/>
      <c r="BMF206" s="4"/>
      <c r="BMG206" s="4"/>
      <c r="BMH206" s="4"/>
      <c r="BMI206" s="4"/>
      <c r="BMJ206" s="4"/>
      <c r="BMK206" s="4"/>
      <c r="BML206" s="4"/>
      <c r="BMM206" s="4"/>
      <c r="BMN206" s="4"/>
      <c r="BMO206" s="4"/>
      <c r="BMP206" s="4"/>
      <c r="BMQ206" s="4"/>
      <c r="BMR206" s="4"/>
      <c r="BMS206" s="4"/>
      <c r="BMT206" s="4"/>
      <c r="BMU206" s="4"/>
      <c r="BMV206" s="4"/>
      <c r="BMW206" s="4"/>
      <c r="BMX206" s="4"/>
      <c r="BMY206" s="4"/>
      <c r="BMZ206" s="4"/>
      <c r="BNA206" s="4"/>
      <c r="BNB206" s="4"/>
      <c r="BNC206" s="4"/>
      <c r="BND206" s="4"/>
      <c r="BNE206" s="4"/>
      <c r="BNF206" s="4"/>
      <c r="BNG206" s="4"/>
      <c r="BNH206" s="4"/>
      <c r="BNI206" s="4"/>
      <c r="BNJ206" s="4"/>
      <c r="BNK206" s="4"/>
      <c r="BNL206" s="4"/>
      <c r="BNM206" s="4"/>
      <c r="BNN206" s="4"/>
      <c r="BNO206" s="4"/>
      <c r="BNP206" s="4"/>
      <c r="BNQ206" s="4"/>
      <c r="BNR206" s="4"/>
      <c r="BNS206" s="4"/>
      <c r="BNT206" s="4"/>
      <c r="BNU206" s="4"/>
      <c r="BNV206" s="4"/>
      <c r="BNW206" s="4"/>
      <c r="BNX206" s="4"/>
      <c r="BNY206" s="4"/>
      <c r="BNZ206" s="4"/>
      <c r="BOA206" s="4"/>
      <c r="BOB206" s="4"/>
      <c r="BOC206" s="4"/>
      <c r="BOD206" s="4"/>
      <c r="BOE206" s="4"/>
      <c r="BOF206" s="4"/>
      <c r="BOG206" s="4"/>
      <c r="BOH206" s="4"/>
      <c r="BOI206" s="4"/>
      <c r="BOJ206" s="4"/>
      <c r="BOK206" s="4"/>
      <c r="BOL206" s="4"/>
      <c r="BOM206" s="4"/>
      <c r="BON206" s="4"/>
      <c r="BOO206" s="4"/>
      <c r="BOP206" s="4"/>
      <c r="BOQ206" s="4"/>
      <c r="BOR206" s="4"/>
      <c r="BOS206" s="4"/>
      <c r="BOT206" s="4"/>
      <c r="BOU206" s="4"/>
      <c r="BOV206" s="4"/>
      <c r="BOW206" s="4"/>
      <c r="BOX206" s="4"/>
      <c r="BOY206" s="4"/>
      <c r="BOZ206" s="4"/>
      <c r="BPA206" s="4"/>
      <c r="BPB206" s="4"/>
      <c r="BPC206" s="4"/>
      <c r="BPD206" s="4"/>
      <c r="BPE206" s="4"/>
      <c r="BPF206" s="4"/>
      <c r="BPG206" s="4"/>
      <c r="BPH206" s="4"/>
      <c r="BPI206" s="4"/>
      <c r="BPJ206" s="4"/>
      <c r="BPK206" s="4"/>
      <c r="BPL206" s="4"/>
      <c r="BPM206" s="4"/>
      <c r="BPN206" s="4"/>
      <c r="BPO206" s="4"/>
      <c r="BPP206" s="4"/>
      <c r="BPQ206" s="4"/>
      <c r="BPR206" s="4"/>
      <c r="BPS206" s="4"/>
      <c r="BPT206" s="4"/>
      <c r="BPU206" s="4"/>
      <c r="BPV206" s="4"/>
      <c r="BPW206" s="4"/>
      <c r="BPX206" s="4"/>
      <c r="BPY206" s="4"/>
      <c r="BPZ206" s="4"/>
      <c r="BQA206" s="4"/>
      <c r="BQB206" s="4"/>
      <c r="BQC206" s="4"/>
      <c r="BQD206" s="4"/>
      <c r="BQE206" s="4"/>
      <c r="BQF206" s="4"/>
      <c r="BQG206" s="4"/>
      <c r="BQH206" s="4"/>
      <c r="BQI206" s="4"/>
      <c r="BQJ206" s="4"/>
      <c r="BQK206" s="4"/>
      <c r="BQL206" s="4"/>
      <c r="BQM206" s="4"/>
      <c r="BQN206" s="4"/>
      <c r="BQO206" s="4"/>
      <c r="BQP206" s="4"/>
      <c r="BQQ206" s="4"/>
      <c r="BQR206" s="4"/>
      <c r="BQS206" s="4"/>
      <c r="BQT206" s="4"/>
      <c r="BQU206" s="4"/>
      <c r="BQV206" s="4"/>
      <c r="BQW206" s="4"/>
      <c r="BQX206" s="4"/>
      <c r="BQY206" s="4"/>
      <c r="BQZ206" s="4"/>
      <c r="BRA206" s="4"/>
      <c r="BRB206" s="4"/>
      <c r="BRC206" s="4"/>
      <c r="BRD206" s="4"/>
      <c r="BRE206" s="4"/>
      <c r="BRF206" s="4"/>
      <c r="BRG206" s="4"/>
      <c r="BRH206" s="4"/>
      <c r="BRI206" s="4"/>
      <c r="BRJ206" s="4"/>
      <c r="BRK206" s="4"/>
      <c r="BRL206" s="4"/>
      <c r="BRM206" s="4"/>
      <c r="BRN206" s="4"/>
      <c r="BRO206" s="4"/>
      <c r="BRP206" s="4"/>
      <c r="BRQ206" s="4"/>
      <c r="BRR206" s="4"/>
      <c r="BRS206" s="4"/>
      <c r="BRT206" s="4"/>
      <c r="BRU206" s="4"/>
      <c r="BRV206" s="4"/>
      <c r="BRW206" s="4"/>
      <c r="BRX206" s="4"/>
      <c r="BRY206" s="4"/>
      <c r="BRZ206" s="4"/>
      <c r="BSA206" s="4"/>
      <c r="BSB206" s="4"/>
      <c r="BSC206" s="4"/>
      <c r="BSD206" s="4"/>
      <c r="BSE206" s="4"/>
      <c r="BSF206" s="4"/>
      <c r="BSG206" s="4"/>
      <c r="BSH206" s="4"/>
      <c r="BSI206" s="4"/>
      <c r="BSJ206" s="4"/>
      <c r="BSK206" s="4"/>
      <c r="BSL206" s="4"/>
      <c r="BSM206" s="4"/>
      <c r="BSN206" s="4"/>
      <c r="BSO206" s="4"/>
      <c r="BSP206" s="4"/>
      <c r="BSQ206" s="4"/>
      <c r="BSR206" s="4"/>
      <c r="BSS206" s="4"/>
      <c r="BST206" s="4"/>
      <c r="BSU206" s="4"/>
      <c r="BSV206" s="4"/>
      <c r="BSW206" s="4"/>
      <c r="BSX206" s="4"/>
      <c r="BSY206" s="4"/>
      <c r="BSZ206" s="4"/>
      <c r="BTA206" s="4"/>
      <c r="BTB206" s="4"/>
      <c r="BTC206" s="4"/>
      <c r="BTD206" s="4"/>
      <c r="BTE206" s="4"/>
      <c r="BTF206" s="4"/>
      <c r="BTG206" s="4"/>
      <c r="BTH206" s="4"/>
      <c r="BTI206" s="4"/>
      <c r="BTJ206" s="4"/>
      <c r="BTK206" s="4"/>
      <c r="BTL206" s="4"/>
      <c r="BTM206" s="4"/>
      <c r="BTN206" s="4"/>
      <c r="BTO206" s="4"/>
      <c r="BTP206" s="4"/>
      <c r="BTQ206" s="4"/>
      <c r="BTR206" s="4"/>
      <c r="BTS206" s="4"/>
      <c r="BTT206" s="4"/>
      <c r="BTU206" s="4"/>
      <c r="BTV206" s="4"/>
      <c r="BTW206" s="4"/>
      <c r="BTX206" s="4"/>
      <c r="BTY206" s="4"/>
      <c r="BTZ206" s="4"/>
      <c r="BUA206" s="4"/>
      <c r="BUB206" s="4"/>
      <c r="BUC206" s="4"/>
      <c r="BUD206" s="4"/>
      <c r="BUE206" s="4"/>
      <c r="BUF206" s="4"/>
      <c r="BUG206" s="4"/>
      <c r="BUH206" s="4"/>
      <c r="BUI206" s="4"/>
      <c r="BUJ206" s="4"/>
      <c r="BUK206" s="4"/>
      <c r="BUL206" s="4"/>
      <c r="BUM206" s="4"/>
      <c r="BUN206" s="4"/>
      <c r="BUO206" s="4"/>
      <c r="BUP206" s="4"/>
      <c r="BUQ206" s="4"/>
      <c r="BUR206" s="4"/>
      <c r="BUS206" s="4"/>
      <c r="BUT206" s="4"/>
      <c r="BUU206" s="4"/>
      <c r="BUV206" s="4"/>
      <c r="BUW206" s="4"/>
      <c r="BUX206" s="4"/>
      <c r="BUY206" s="4"/>
      <c r="BUZ206" s="4"/>
      <c r="BVA206" s="4"/>
      <c r="BVB206" s="4"/>
      <c r="BVC206" s="4"/>
      <c r="BVD206" s="4"/>
      <c r="BVE206" s="4"/>
      <c r="BVF206" s="4"/>
      <c r="BVG206" s="4"/>
      <c r="BVH206" s="4"/>
      <c r="BVI206" s="4"/>
      <c r="BVJ206" s="4"/>
      <c r="BVK206" s="4"/>
      <c r="BVL206" s="4"/>
      <c r="BVM206" s="4"/>
      <c r="BVN206" s="4"/>
      <c r="BVO206" s="4"/>
      <c r="BVP206" s="4"/>
      <c r="BVQ206" s="4"/>
      <c r="BVR206" s="4"/>
      <c r="BVS206" s="4"/>
      <c r="BVT206" s="4"/>
      <c r="BVU206" s="4"/>
      <c r="BVV206" s="4"/>
      <c r="BVW206" s="4"/>
      <c r="BVX206" s="4"/>
      <c r="BVY206" s="4"/>
      <c r="BVZ206" s="4"/>
      <c r="BWA206" s="4"/>
      <c r="BWB206" s="4"/>
      <c r="BWC206" s="4"/>
      <c r="BWD206" s="4"/>
      <c r="BWE206" s="4"/>
      <c r="BWF206" s="4"/>
      <c r="BWG206" s="4"/>
      <c r="BWH206" s="4"/>
      <c r="BWI206" s="4"/>
      <c r="BWJ206" s="4"/>
      <c r="BWK206" s="4"/>
      <c r="BWL206" s="4"/>
      <c r="BWM206" s="4"/>
      <c r="BWN206" s="4"/>
      <c r="BWO206" s="4"/>
      <c r="BWP206" s="4"/>
      <c r="BWQ206" s="4"/>
      <c r="BWR206" s="4"/>
      <c r="BWS206" s="4"/>
      <c r="BWT206" s="4"/>
      <c r="BWU206" s="4"/>
      <c r="BWV206" s="4"/>
      <c r="BWW206" s="4"/>
      <c r="BWX206" s="4"/>
      <c r="BWY206" s="4"/>
      <c r="BWZ206" s="4"/>
      <c r="BXA206" s="4"/>
      <c r="BXB206" s="4"/>
      <c r="BXC206" s="4"/>
      <c r="BXD206" s="4"/>
      <c r="BXE206" s="4"/>
      <c r="BXF206" s="4"/>
      <c r="BXG206" s="4"/>
      <c r="BXH206" s="4"/>
      <c r="BXI206" s="4"/>
      <c r="BXJ206" s="4"/>
      <c r="BXK206" s="4"/>
      <c r="BXL206" s="4"/>
      <c r="BXM206" s="4"/>
      <c r="BXN206" s="4"/>
      <c r="BXO206" s="4"/>
      <c r="BXP206" s="4"/>
      <c r="BXQ206" s="4"/>
      <c r="BXR206" s="4"/>
      <c r="BXS206" s="4"/>
      <c r="BXT206" s="4"/>
      <c r="BXU206" s="4"/>
      <c r="BXV206" s="4"/>
      <c r="BXW206" s="4"/>
      <c r="BXX206" s="4"/>
      <c r="BXY206" s="4"/>
      <c r="BXZ206" s="4"/>
      <c r="BYA206" s="4"/>
      <c r="BYB206" s="4"/>
      <c r="BYC206" s="4"/>
      <c r="BYD206" s="4"/>
      <c r="BYE206" s="4"/>
      <c r="BYF206" s="4"/>
      <c r="BYG206" s="4"/>
      <c r="BYH206" s="4"/>
      <c r="BYI206" s="4"/>
      <c r="BYJ206" s="4"/>
      <c r="BYK206" s="4"/>
      <c r="BYL206" s="4"/>
      <c r="BYM206" s="4"/>
      <c r="BYN206" s="4"/>
      <c r="BYO206" s="4"/>
      <c r="BYP206" s="4"/>
      <c r="BYQ206" s="4"/>
      <c r="BYR206" s="4"/>
      <c r="BYS206" s="4"/>
      <c r="BYT206" s="4"/>
      <c r="BYU206" s="4"/>
      <c r="BYV206" s="4"/>
      <c r="BYW206" s="4"/>
      <c r="BYX206" s="4"/>
      <c r="BYY206" s="4"/>
      <c r="BYZ206" s="4"/>
      <c r="BZA206" s="4"/>
      <c r="BZB206" s="4"/>
      <c r="BZC206" s="4"/>
      <c r="BZD206" s="4"/>
      <c r="BZE206" s="4"/>
      <c r="BZF206" s="4"/>
      <c r="BZG206" s="4"/>
      <c r="BZH206" s="4"/>
      <c r="BZI206" s="4"/>
      <c r="BZJ206" s="4"/>
      <c r="BZK206" s="4"/>
      <c r="BZL206" s="4"/>
      <c r="BZM206" s="4"/>
      <c r="BZN206" s="4"/>
      <c r="BZO206" s="4"/>
      <c r="BZP206" s="4"/>
      <c r="BZQ206" s="4"/>
      <c r="BZR206" s="4"/>
      <c r="BZS206" s="4"/>
      <c r="BZT206" s="4"/>
      <c r="BZU206" s="4"/>
      <c r="BZV206" s="4"/>
      <c r="BZW206" s="4"/>
      <c r="BZX206" s="4"/>
      <c r="BZY206" s="4"/>
      <c r="BZZ206" s="4"/>
      <c r="CAA206" s="4"/>
      <c r="CAB206" s="4"/>
      <c r="CAC206" s="4"/>
      <c r="CAD206" s="4"/>
      <c r="CAE206" s="4"/>
      <c r="CAF206" s="4"/>
      <c r="CAG206" s="4"/>
      <c r="CAH206" s="4"/>
      <c r="CAI206" s="4"/>
      <c r="CAJ206" s="4"/>
      <c r="CAK206" s="4"/>
      <c r="CAL206" s="4"/>
      <c r="CAM206" s="4"/>
      <c r="CAN206" s="4"/>
      <c r="CAO206" s="4"/>
      <c r="CAP206" s="4"/>
      <c r="CAQ206" s="4"/>
      <c r="CAR206" s="4"/>
      <c r="CAS206" s="4"/>
      <c r="CAT206" s="4"/>
      <c r="CAU206" s="4"/>
      <c r="CAV206" s="4"/>
      <c r="CAW206" s="4"/>
      <c r="CAX206" s="4"/>
      <c r="CAY206" s="4"/>
      <c r="CAZ206" s="4"/>
      <c r="CBA206" s="4"/>
      <c r="CBB206" s="4"/>
      <c r="CBC206" s="4"/>
      <c r="CBD206" s="4"/>
      <c r="CBE206" s="4"/>
      <c r="CBF206" s="4"/>
      <c r="CBG206" s="4"/>
      <c r="CBH206" s="4"/>
      <c r="CBI206" s="4"/>
      <c r="CBJ206" s="4"/>
      <c r="CBK206" s="4"/>
      <c r="CBL206" s="4"/>
      <c r="CBM206" s="4"/>
      <c r="CBN206" s="4"/>
      <c r="CBO206" s="4"/>
      <c r="CBP206" s="4"/>
      <c r="CBQ206" s="4"/>
      <c r="CBR206" s="4"/>
      <c r="CBS206" s="4"/>
      <c r="CBT206" s="4"/>
      <c r="CBU206" s="4"/>
      <c r="CBV206" s="4"/>
      <c r="CBW206" s="4"/>
      <c r="CBX206" s="4"/>
      <c r="CBY206" s="4"/>
      <c r="CBZ206" s="4"/>
      <c r="CCA206" s="4"/>
      <c r="CCB206" s="4"/>
      <c r="CCC206" s="4"/>
      <c r="CCD206" s="4"/>
      <c r="CCE206" s="4"/>
      <c r="CCF206" s="4"/>
      <c r="CCG206" s="4"/>
      <c r="CCH206" s="4"/>
      <c r="CCI206" s="4"/>
      <c r="CCJ206" s="4"/>
      <c r="CCK206" s="4"/>
      <c r="CCL206" s="4"/>
      <c r="CCM206" s="4"/>
      <c r="CCN206" s="4"/>
      <c r="CCO206" s="4"/>
      <c r="CCP206" s="4"/>
      <c r="CCQ206" s="4"/>
      <c r="CCR206" s="4"/>
      <c r="CCS206" s="4"/>
      <c r="CCT206" s="4"/>
      <c r="CCU206" s="4"/>
      <c r="CCV206" s="4"/>
      <c r="CCW206" s="4"/>
      <c r="CCX206" s="4"/>
      <c r="CCY206" s="4"/>
      <c r="CCZ206" s="4"/>
      <c r="CDA206" s="4"/>
      <c r="CDB206" s="4"/>
      <c r="CDC206" s="4"/>
      <c r="CDD206" s="4"/>
      <c r="CDE206" s="4"/>
      <c r="CDF206" s="4"/>
      <c r="CDG206" s="4"/>
      <c r="CDH206" s="4"/>
      <c r="CDI206" s="4"/>
      <c r="CDJ206" s="4"/>
      <c r="CDK206" s="4"/>
      <c r="CDL206" s="4"/>
      <c r="CDM206" s="4"/>
      <c r="CDN206" s="4"/>
      <c r="CDO206" s="4"/>
      <c r="CDP206" s="4"/>
      <c r="CDQ206" s="4"/>
      <c r="CDR206" s="4"/>
      <c r="CDS206" s="4"/>
      <c r="CDT206" s="4"/>
      <c r="CDU206" s="4"/>
      <c r="CDV206" s="4"/>
      <c r="CDW206" s="4"/>
      <c r="CDX206" s="4"/>
      <c r="CDY206" s="4"/>
      <c r="CDZ206" s="4"/>
      <c r="CEA206" s="4"/>
      <c r="CEB206" s="4"/>
      <c r="CEC206" s="4"/>
      <c r="CED206" s="4"/>
      <c r="CEE206" s="4"/>
      <c r="CEF206" s="4"/>
      <c r="CEG206" s="4"/>
      <c r="CEH206" s="4"/>
      <c r="CEI206" s="4"/>
      <c r="CEJ206" s="4"/>
      <c r="CEK206" s="4"/>
      <c r="CEL206" s="4"/>
      <c r="CEM206" s="4"/>
      <c r="CEN206" s="4"/>
      <c r="CEO206" s="4"/>
      <c r="CEP206" s="4"/>
      <c r="CEQ206" s="4"/>
      <c r="CER206" s="4"/>
      <c r="CES206" s="4"/>
      <c r="CET206" s="4"/>
      <c r="CEU206" s="4"/>
      <c r="CEV206" s="4"/>
      <c r="CEW206" s="4"/>
      <c r="CEX206" s="4"/>
      <c r="CEY206" s="4"/>
      <c r="CEZ206" s="4"/>
      <c r="CFA206" s="4"/>
      <c r="CFB206" s="4"/>
      <c r="CFC206" s="4"/>
      <c r="CFD206" s="4"/>
      <c r="CFE206" s="4"/>
      <c r="CFF206" s="4"/>
      <c r="CFG206" s="4"/>
      <c r="CFH206" s="4"/>
      <c r="CFI206" s="4"/>
      <c r="CFJ206" s="4"/>
      <c r="CFK206" s="4"/>
      <c r="CFL206" s="4"/>
      <c r="CFM206" s="4"/>
      <c r="CFN206" s="4"/>
      <c r="CFO206" s="4"/>
      <c r="CFP206" s="4"/>
      <c r="CFQ206" s="4"/>
      <c r="CFR206" s="4"/>
      <c r="CFS206" s="4"/>
      <c r="CFT206" s="4"/>
      <c r="CFU206" s="4"/>
      <c r="CFV206" s="4"/>
      <c r="CFW206" s="4"/>
      <c r="CFX206" s="4"/>
      <c r="CFY206" s="4"/>
      <c r="CFZ206" s="4"/>
      <c r="CGA206" s="4"/>
      <c r="CGB206" s="4"/>
      <c r="CGC206" s="4"/>
      <c r="CGD206" s="4"/>
      <c r="CGE206" s="4"/>
      <c r="CGF206" s="4"/>
      <c r="CGG206" s="4"/>
      <c r="CGH206" s="4"/>
      <c r="CGI206" s="4"/>
      <c r="CGJ206" s="4"/>
      <c r="CGK206" s="4"/>
      <c r="CGL206" s="4"/>
      <c r="CGM206" s="4"/>
      <c r="CGN206" s="4"/>
      <c r="CGO206" s="4"/>
      <c r="CGP206" s="4"/>
      <c r="CGQ206" s="4"/>
      <c r="CGR206" s="4"/>
      <c r="CGS206" s="4"/>
      <c r="CGT206" s="4"/>
      <c r="CGU206" s="4"/>
      <c r="CGV206" s="4"/>
      <c r="CGW206" s="4"/>
      <c r="CGX206" s="4"/>
      <c r="CGY206" s="4"/>
      <c r="CGZ206" s="4"/>
      <c r="CHA206" s="4"/>
      <c r="CHB206" s="4"/>
      <c r="CHC206" s="4"/>
      <c r="CHD206" s="4"/>
      <c r="CHE206" s="4"/>
      <c r="CHF206" s="4"/>
      <c r="CHG206" s="4"/>
      <c r="CHH206" s="4"/>
      <c r="CHI206" s="4"/>
      <c r="CHJ206" s="4"/>
      <c r="CHK206" s="4"/>
      <c r="CHL206" s="4"/>
      <c r="CHM206" s="4"/>
      <c r="CHN206" s="4"/>
      <c r="CHO206" s="4"/>
      <c r="CHP206" s="4"/>
      <c r="CHQ206" s="4"/>
      <c r="CHR206" s="4"/>
      <c r="CHS206" s="4"/>
      <c r="CHT206" s="4"/>
      <c r="CHU206" s="4"/>
      <c r="CHV206" s="4"/>
      <c r="CHW206" s="4"/>
      <c r="CHX206" s="4"/>
      <c r="CHY206" s="4"/>
      <c r="CHZ206" s="4"/>
      <c r="CIA206" s="4"/>
      <c r="CIB206" s="4"/>
      <c r="CIC206" s="4"/>
      <c r="CID206" s="4"/>
      <c r="CIE206" s="4"/>
      <c r="CIF206" s="4"/>
      <c r="CIG206" s="4"/>
      <c r="CIH206" s="4"/>
      <c r="CII206" s="4"/>
      <c r="CIJ206" s="4"/>
      <c r="CIK206" s="4"/>
      <c r="CIL206" s="4"/>
      <c r="CIM206" s="4"/>
      <c r="CIN206" s="4"/>
      <c r="CIO206" s="4"/>
      <c r="CIP206" s="4"/>
      <c r="CIQ206" s="4"/>
      <c r="CIR206" s="4"/>
      <c r="CIS206" s="4"/>
      <c r="CIT206" s="4"/>
      <c r="CIU206" s="4"/>
      <c r="CIV206" s="4"/>
      <c r="CIW206" s="4"/>
      <c r="CIX206" s="4"/>
      <c r="CIY206" s="4"/>
      <c r="CIZ206" s="4"/>
      <c r="CJA206" s="4"/>
      <c r="CJB206" s="4"/>
      <c r="CJC206" s="4"/>
      <c r="CJD206" s="4"/>
      <c r="CJE206" s="4"/>
      <c r="CJF206" s="4"/>
      <c r="CJG206" s="4"/>
      <c r="CJH206" s="4"/>
      <c r="CJI206" s="4"/>
      <c r="CJJ206" s="4"/>
      <c r="CJK206" s="4"/>
      <c r="CJL206" s="4"/>
      <c r="CJM206" s="4"/>
      <c r="CJN206" s="4"/>
      <c r="CJO206" s="4"/>
      <c r="CJP206" s="4"/>
      <c r="CJQ206" s="4"/>
      <c r="CJR206" s="4"/>
      <c r="CJS206" s="4"/>
      <c r="CJT206" s="4"/>
      <c r="CJU206" s="4"/>
      <c r="CJV206" s="4"/>
      <c r="CJW206" s="4"/>
      <c r="CJX206" s="4"/>
      <c r="CJY206" s="4"/>
      <c r="CJZ206" s="4"/>
      <c r="CKA206" s="4"/>
      <c r="CKB206" s="4"/>
      <c r="CKC206" s="4"/>
      <c r="CKD206" s="4"/>
      <c r="CKE206" s="4"/>
      <c r="CKF206" s="4"/>
      <c r="CKG206" s="4"/>
      <c r="CKH206" s="4"/>
      <c r="CKI206" s="4"/>
      <c r="CKJ206" s="4"/>
      <c r="CKK206" s="4"/>
      <c r="CKL206" s="4"/>
      <c r="CKM206" s="4"/>
      <c r="CKN206" s="4"/>
      <c r="CKO206" s="4"/>
      <c r="CKP206" s="4"/>
      <c r="CKQ206" s="4"/>
      <c r="CKR206" s="4"/>
      <c r="CKS206" s="4"/>
      <c r="CKT206" s="4"/>
      <c r="CKU206" s="4"/>
      <c r="CKV206" s="4"/>
      <c r="CKW206" s="4"/>
      <c r="CKX206" s="4"/>
      <c r="CKY206" s="4"/>
      <c r="CKZ206" s="4"/>
      <c r="CLA206" s="4"/>
      <c r="CLB206" s="4"/>
      <c r="CLC206" s="4"/>
      <c r="CLD206" s="4"/>
      <c r="CLE206" s="4"/>
      <c r="CLF206" s="4"/>
      <c r="CLG206" s="4"/>
      <c r="CLH206" s="4"/>
      <c r="CLI206" s="4"/>
      <c r="CLJ206" s="4"/>
      <c r="CLK206" s="4"/>
      <c r="CLL206" s="4"/>
      <c r="CLM206" s="4"/>
      <c r="CLN206" s="4"/>
      <c r="CLO206" s="4"/>
      <c r="CLP206" s="4"/>
      <c r="CLQ206" s="4"/>
      <c r="CLR206" s="4"/>
      <c r="CLS206" s="4"/>
      <c r="CLT206" s="4"/>
      <c r="CLU206" s="4"/>
      <c r="CLV206" s="4"/>
      <c r="CLW206" s="4"/>
      <c r="CLX206" s="4"/>
      <c r="CLY206" s="4"/>
      <c r="CLZ206" s="4"/>
      <c r="CMA206" s="4"/>
      <c r="CMB206" s="4"/>
      <c r="CMC206" s="4"/>
      <c r="CMD206" s="4"/>
      <c r="CME206" s="4"/>
      <c r="CMF206" s="4"/>
      <c r="CMG206" s="4"/>
      <c r="CMH206" s="4"/>
      <c r="CMI206" s="4"/>
      <c r="CMJ206" s="4"/>
      <c r="CMK206" s="4"/>
      <c r="CML206" s="4"/>
      <c r="CMM206" s="4"/>
      <c r="CMN206" s="4"/>
      <c r="CMO206" s="4"/>
      <c r="CMP206" s="4"/>
      <c r="CMQ206" s="4"/>
      <c r="CMR206" s="4"/>
      <c r="CMS206" s="4"/>
      <c r="CMT206" s="4"/>
      <c r="CMU206" s="4"/>
      <c r="CMV206" s="4"/>
      <c r="CMW206" s="4"/>
      <c r="CMX206" s="4"/>
      <c r="CMY206" s="4"/>
      <c r="CMZ206" s="4"/>
      <c r="CNA206" s="4"/>
      <c r="CNB206" s="4"/>
      <c r="CNC206" s="4"/>
      <c r="CND206" s="4"/>
      <c r="CNE206" s="4"/>
      <c r="CNF206" s="4"/>
      <c r="CNG206" s="4"/>
      <c r="CNH206" s="4"/>
      <c r="CNI206" s="4"/>
      <c r="CNJ206" s="4"/>
      <c r="CNK206" s="4"/>
      <c r="CNL206" s="4"/>
      <c r="CNM206" s="4"/>
      <c r="CNN206" s="4"/>
      <c r="CNO206" s="4"/>
      <c r="CNP206" s="4"/>
      <c r="CNQ206" s="4"/>
      <c r="CNR206" s="4"/>
      <c r="CNS206" s="4"/>
      <c r="CNT206" s="4"/>
      <c r="CNU206" s="4"/>
      <c r="CNV206" s="4"/>
      <c r="CNW206" s="4"/>
      <c r="CNX206" s="4"/>
      <c r="CNY206" s="4"/>
      <c r="CNZ206" s="4"/>
      <c r="COA206" s="4"/>
      <c r="COB206" s="4"/>
      <c r="COC206" s="4"/>
      <c r="COD206" s="4"/>
      <c r="COE206" s="4"/>
      <c r="COF206" s="4"/>
      <c r="COG206" s="4"/>
      <c r="COH206" s="4"/>
      <c r="COI206" s="4"/>
      <c r="COJ206" s="4"/>
      <c r="COK206" s="4"/>
      <c r="COL206" s="4"/>
      <c r="COM206" s="4"/>
      <c r="CON206" s="4"/>
      <c r="COO206" s="4"/>
      <c r="COP206" s="4"/>
      <c r="COQ206" s="4"/>
      <c r="COR206" s="4"/>
      <c r="COS206" s="4"/>
      <c r="COT206" s="4"/>
      <c r="COU206" s="4"/>
      <c r="COV206" s="4"/>
      <c r="COW206" s="4"/>
      <c r="COX206" s="4"/>
      <c r="COY206" s="4"/>
      <c r="COZ206" s="4"/>
      <c r="CPA206" s="4"/>
      <c r="CPB206" s="4"/>
      <c r="CPC206" s="4"/>
      <c r="CPD206" s="4"/>
      <c r="CPE206" s="4"/>
      <c r="CPF206" s="4"/>
      <c r="CPG206" s="4"/>
      <c r="CPH206" s="4"/>
      <c r="CPI206" s="4"/>
      <c r="CPJ206" s="4"/>
      <c r="CPK206" s="4"/>
      <c r="CPL206" s="4"/>
      <c r="CPM206" s="4"/>
      <c r="CPN206" s="4"/>
      <c r="CPO206" s="4"/>
      <c r="CPP206" s="4"/>
      <c r="CPQ206" s="4"/>
      <c r="CPR206" s="4"/>
      <c r="CPS206" s="4"/>
      <c r="CPT206" s="4"/>
      <c r="CPU206" s="4"/>
      <c r="CPV206" s="4"/>
      <c r="CPW206" s="4"/>
      <c r="CPX206" s="4"/>
      <c r="CPY206" s="4"/>
      <c r="CPZ206" s="4"/>
      <c r="CQA206" s="4"/>
      <c r="CQB206" s="4"/>
      <c r="CQC206" s="4"/>
      <c r="CQD206" s="4"/>
      <c r="CQE206" s="4"/>
      <c r="CQF206" s="4"/>
      <c r="CQG206" s="4"/>
      <c r="CQH206" s="4"/>
      <c r="CQI206" s="4"/>
      <c r="CQJ206" s="4"/>
      <c r="CQK206" s="4"/>
      <c r="CQL206" s="4"/>
      <c r="CQM206" s="4"/>
      <c r="CQN206" s="4"/>
      <c r="CQO206" s="4"/>
      <c r="CQP206" s="4"/>
      <c r="CQQ206" s="4"/>
      <c r="CQR206" s="4"/>
      <c r="CQS206" s="4"/>
      <c r="CQT206" s="4"/>
      <c r="CQU206" s="4"/>
      <c r="CQV206" s="4"/>
      <c r="CQW206" s="4"/>
      <c r="CQX206" s="4"/>
      <c r="CQY206" s="4"/>
      <c r="CQZ206" s="4"/>
      <c r="CRA206" s="4"/>
      <c r="CRB206" s="4"/>
      <c r="CRC206" s="4"/>
      <c r="CRD206" s="4"/>
      <c r="CRE206" s="4"/>
      <c r="CRF206" s="4"/>
      <c r="CRG206" s="4"/>
      <c r="CRH206" s="4"/>
      <c r="CRI206" s="4"/>
      <c r="CRJ206" s="4"/>
      <c r="CRK206" s="4"/>
      <c r="CRL206" s="4"/>
      <c r="CRM206" s="4"/>
      <c r="CRN206" s="4"/>
      <c r="CRO206" s="4"/>
      <c r="CRP206" s="4"/>
      <c r="CRQ206" s="4"/>
      <c r="CRR206" s="4"/>
      <c r="CRS206" s="4"/>
      <c r="CRT206" s="4"/>
      <c r="CRU206" s="4"/>
      <c r="CRV206" s="4"/>
      <c r="CRW206" s="4"/>
      <c r="CRX206" s="4"/>
      <c r="CRY206" s="4"/>
      <c r="CRZ206" s="4"/>
      <c r="CSA206" s="4"/>
      <c r="CSB206" s="4"/>
      <c r="CSC206" s="4"/>
      <c r="CSD206" s="4"/>
      <c r="CSE206" s="4"/>
      <c r="CSF206" s="4"/>
      <c r="CSG206" s="4"/>
      <c r="CSH206" s="4"/>
      <c r="CSI206" s="4"/>
      <c r="CSJ206" s="4"/>
      <c r="CSK206" s="4"/>
      <c r="CSL206" s="4"/>
      <c r="CSM206" s="4"/>
      <c r="CSN206" s="4"/>
      <c r="CSO206" s="4"/>
      <c r="CSP206" s="4"/>
      <c r="CSQ206" s="4"/>
      <c r="CSR206" s="4"/>
      <c r="CSS206" s="4"/>
      <c r="CST206" s="4"/>
      <c r="CSU206" s="4"/>
      <c r="CSV206" s="4"/>
      <c r="CSW206" s="4"/>
      <c r="CSX206" s="4"/>
      <c r="CSY206" s="4"/>
      <c r="CSZ206" s="4"/>
      <c r="CTA206" s="4"/>
      <c r="CTB206" s="4"/>
      <c r="CTC206" s="4"/>
      <c r="CTD206" s="4"/>
      <c r="CTE206" s="4"/>
      <c r="CTF206" s="4"/>
      <c r="CTG206" s="4"/>
      <c r="CTH206" s="4"/>
      <c r="CTI206" s="4"/>
      <c r="CTJ206" s="4"/>
      <c r="CTK206" s="4"/>
      <c r="CTL206" s="4"/>
      <c r="CTM206" s="4"/>
      <c r="CTN206" s="4"/>
      <c r="CTO206" s="4"/>
      <c r="CTP206" s="4"/>
      <c r="CTQ206" s="4"/>
      <c r="CTR206" s="4"/>
      <c r="CTS206" s="4"/>
      <c r="CTT206" s="4"/>
      <c r="CTU206" s="4"/>
      <c r="CTV206" s="4"/>
      <c r="CTW206" s="4"/>
      <c r="CTX206" s="4"/>
      <c r="CTY206" s="4"/>
      <c r="CTZ206" s="4"/>
      <c r="CUA206" s="4"/>
      <c r="CUB206" s="4"/>
      <c r="CUC206" s="4"/>
      <c r="CUD206" s="4"/>
      <c r="CUE206" s="4"/>
      <c r="CUF206" s="4"/>
      <c r="CUG206" s="4"/>
      <c r="CUH206" s="4"/>
      <c r="CUI206" s="4"/>
      <c r="CUJ206" s="4"/>
      <c r="CUK206" s="4"/>
      <c r="CUL206" s="4"/>
      <c r="CUM206" s="4"/>
      <c r="CUN206" s="4"/>
      <c r="CUO206" s="4"/>
      <c r="CUP206" s="4"/>
      <c r="CUQ206" s="4"/>
      <c r="CUR206" s="4"/>
      <c r="CUS206" s="4"/>
      <c r="CUT206" s="4"/>
      <c r="CUU206" s="4"/>
      <c r="CUV206" s="4"/>
      <c r="CUW206" s="4"/>
      <c r="CUX206" s="4"/>
      <c r="CUY206" s="4"/>
      <c r="CUZ206" s="4"/>
      <c r="CVA206" s="4"/>
      <c r="CVB206" s="4"/>
      <c r="CVC206" s="4"/>
      <c r="CVD206" s="4"/>
      <c r="CVE206" s="4"/>
      <c r="CVF206" s="4"/>
      <c r="CVG206" s="4"/>
      <c r="CVH206" s="4"/>
      <c r="CVI206" s="4"/>
      <c r="CVJ206" s="4"/>
      <c r="CVK206" s="4"/>
      <c r="CVL206" s="4"/>
      <c r="CVM206" s="4"/>
      <c r="CVN206" s="4"/>
      <c r="CVO206" s="4"/>
      <c r="CVP206" s="4"/>
      <c r="CVQ206" s="4"/>
      <c r="CVR206" s="4"/>
      <c r="CVS206" s="4"/>
      <c r="CVT206" s="4"/>
      <c r="CVU206" s="4"/>
      <c r="CVV206" s="4"/>
      <c r="CVW206" s="4"/>
      <c r="CVX206" s="4"/>
      <c r="CVY206" s="4"/>
      <c r="CVZ206" s="4"/>
      <c r="CWA206" s="4"/>
      <c r="CWB206" s="4"/>
      <c r="CWC206" s="4"/>
      <c r="CWD206" s="4"/>
      <c r="CWE206" s="4"/>
      <c r="CWF206" s="4"/>
      <c r="CWG206" s="4"/>
      <c r="CWH206" s="4"/>
      <c r="CWI206" s="4"/>
      <c r="CWJ206" s="4"/>
      <c r="CWK206" s="4"/>
      <c r="CWL206" s="4"/>
      <c r="CWM206" s="4"/>
      <c r="CWN206" s="4"/>
      <c r="CWO206" s="4"/>
      <c r="CWP206" s="4"/>
      <c r="CWQ206" s="4"/>
      <c r="CWR206" s="4"/>
      <c r="CWS206" s="4"/>
      <c r="CWT206" s="4"/>
      <c r="CWU206" s="4"/>
      <c r="CWV206" s="4"/>
      <c r="CWW206" s="4"/>
      <c r="CWX206" s="4"/>
      <c r="CWY206" s="4"/>
      <c r="CWZ206" s="4"/>
      <c r="CXA206" s="4"/>
      <c r="CXB206" s="4"/>
      <c r="CXC206" s="4"/>
      <c r="CXD206" s="4"/>
      <c r="CXE206" s="4"/>
      <c r="CXF206" s="4"/>
      <c r="CXG206" s="4"/>
      <c r="CXH206" s="4"/>
      <c r="CXI206" s="4"/>
      <c r="CXJ206" s="4"/>
      <c r="CXK206" s="4"/>
      <c r="CXL206" s="4"/>
      <c r="CXM206" s="4"/>
      <c r="CXN206" s="4"/>
      <c r="CXO206" s="4"/>
      <c r="CXP206" s="4"/>
      <c r="CXQ206" s="4"/>
      <c r="CXR206" s="4"/>
      <c r="CXS206" s="4"/>
      <c r="CXT206" s="4"/>
      <c r="CXU206" s="4"/>
      <c r="CXV206" s="4"/>
      <c r="CXW206" s="4"/>
      <c r="CXX206" s="4"/>
      <c r="CXY206" s="4"/>
      <c r="CXZ206" s="4"/>
      <c r="CYA206" s="4"/>
      <c r="CYB206" s="4"/>
      <c r="CYC206" s="4"/>
      <c r="CYD206" s="4"/>
      <c r="CYE206" s="4"/>
      <c r="CYF206" s="4"/>
      <c r="CYG206" s="4"/>
      <c r="CYH206" s="4"/>
      <c r="CYI206" s="4"/>
      <c r="CYJ206" s="4"/>
      <c r="CYK206" s="4"/>
      <c r="CYL206" s="4"/>
      <c r="CYM206" s="4"/>
      <c r="CYN206" s="4"/>
      <c r="CYO206" s="4"/>
      <c r="CYP206" s="4"/>
      <c r="CYQ206" s="4"/>
      <c r="CYR206" s="4"/>
      <c r="CYS206" s="4"/>
      <c r="CYT206" s="4"/>
      <c r="CYU206" s="4"/>
      <c r="CYV206" s="4"/>
      <c r="CYW206" s="4"/>
      <c r="CYX206" s="4"/>
      <c r="CYY206" s="4"/>
      <c r="CYZ206" s="4"/>
      <c r="CZA206" s="4"/>
      <c r="CZB206" s="4"/>
      <c r="CZC206" s="4"/>
      <c r="CZD206" s="4"/>
      <c r="CZE206" s="4"/>
      <c r="CZF206" s="4"/>
      <c r="CZG206" s="4"/>
      <c r="CZH206" s="4"/>
      <c r="CZI206" s="4"/>
      <c r="CZJ206" s="4"/>
      <c r="CZK206" s="4"/>
      <c r="CZL206" s="4"/>
      <c r="CZM206" s="4"/>
      <c r="CZN206" s="4"/>
      <c r="CZO206" s="4"/>
      <c r="CZP206" s="4"/>
      <c r="CZQ206" s="4"/>
      <c r="CZR206" s="4"/>
      <c r="CZS206" s="4"/>
      <c r="CZT206" s="4"/>
      <c r="CZU206" s="4"/>
      <c r="CZV206" s="4"/>
      <c r="CZW206" s="4"/>
      <c r="CZX206" s="4"/>
      <c r="CZY206" s="4"/>
      <c r="CZZ206" s="4"/>
      <c r="DAA206" s="4"/>
      <c r="DAB206" s="4"/>
      <c r="DAC206" s="4"/>
      <c r="DAD206" s="4"/>
      <c r="DAE206" s="4"/>
      <c r="DAF206" s="4"/>
      <c r="DAG206" s="4"/>
      <c r="DAH206" s="4"/>
      <c r="DAI206" s="4"/>
      <c r="DAJ206" s="4"/>
      <c r="DAK206" s="4"/>
      <c r="DAL206" s="4"/>
      <c r="DAM206" s="4"/>
      <c r="DAN206" s="4"/>
      <c r="DAO206" s="4"/>
      <c r="DAP206" s="4"/>
      <c r="DAQ206" s="4"/>
      <c r="DAR206" s="4"/>
      <c r="DAS206" s="4"/>
      <c r="DAT206" s="4"/>
      <c r="DAU206" s="4"/>
      <c r="DAV206" s="4"/>
      <c r="DAW206" s="4"/>
      <c r="DAX206" s="4"/>
      <c r="DAY206" s="4"/>
      <c r="DAZ206" s="4"/>
      <c r="DBA206" s="4"/>
      <c r="DBB206" s="4"/>
      <c r="DBC206" s="4"/>
      <c r="DBD206" s="4"/>
      <c r="DBE206" s="4"/>
      <c r="DBF206" s="4"/>
      <c r="DBG206" s="4"/>
      <c r="DBH206" s="4"/>
      <c r="DBI206" s="4"/>
      <c r="DBJ206" s="4"/>
      <c r="DBK206" s="4"/>
      <c r="DBL206" s="4"/>
      <c r="DBM206" s="4"/>
      <c r="DBN206" s="4"/>
      <c r="DBO206" s="4"/>
      <c r="DBP206" s="4"/>
      <c r="DBQ206" s="4"/>
      <c r="DBR206" s="4"/>
      <c r="DBS206" s="4"/>
      <c r="DBT206" s="4"/>
      <c r="DBU206" s="4"/>
      <c r="DBV206" s="4"/>
      <c r="DBW206" s="4"/>
      <c r="DBX206" s="4"/>
      <c r="DBY206" s="4"/>
      <c r="DBZ206" s="4"/>
      <c r="DCA206" s="4"/>
      <c r="DCB206" s="4"/>
      <c r="DCC206" s="4"/>
      <c r="DCD206" s="4"/>
      <c r="DCE206" s="4"/>
      <c r="DCF206" s="4"/>
      <c r="DCG206" s="4"/>
      <c r="DCH206" s="4"/>
      <c r="DCI206" s="4"/>
      <c r="DCJ206" s="4"/>
      <c r="DCK206" s="4"/>
      <c r="DCL206" s="4"/>
      <c r="DCM206" s="4"/>
      <c r="DCN206" s="4"/>
      <c r="DCO206" s="4"/>
      <c r="DCP206" s="4"/>
      <c r="DCQ206" s="4"/>
      <c r="DCR206" s="4"/>
      <c r="DCS206" s="4"/>
      <c r="DCT206" s="4"/>
      <c r="DCU206" s="4"/>
      <c r="DCV206" s="4"/>
      <c r="DCW206" s="4"/>
      <c r="DCX206" s="4"/>
      <c r="DCY206" s="4"/>
      <c r="DCZ206" s="4"/>
      <c r="DDA206" s="4"/>
      <c r="DDB206" s="4"/>
      <c r="DDC206" s="4"/>
      <c r="DDD206" s="4"/>
      <c r="DDE206" s="4"/>
      <c r="DDF206" s="4"/>
      <c r="DDG206" s="4"/>
      <c r="DDH206" s="4"/>
      <c r="DDI206" s="4"/>
      <c r="DDJ206" s="4"/>
      <c r="DDK206" s="4"/>
      <c r="DDL206" s="4"/>
      <c r="DDM206" s="4"/>
      <c r="DDN206" s="4"/>
      <c r="DDO206" s="4"/>
      <c r="DDP206" s="4"/>
      <c r="DDQ206" s="4"/>
      <c r="DDR206" s="4"/>
      <c r="DDS206" s="4"/>
      <c r="DDT206" s="4"/>
      <c r="DDU206" s="4"/>
      <c r="DDV206" s="4"/>
      <c r="DDW206" s="4"/>
      <c r="DDX206" s="4"/>
      <c r="DDY206" s="4"/>
      <c r="DDZ206" s="4"/>
      <c r="DEA206" s="4"/>
      <c r="DEB206" s="4"/>
      <c r="DEC206" s="4"/>
      <c r="DED206" s="4"/>
      <c r="DEE206" s="4"/>
      <c r="DEF206" s="4"/>
      <c r="DEG206" s="4"/>
      <c r="DEH206" s="4"/>
      <c r="DEI206" s="4"/>
      <c r="DEJ206" s="4"/>
      <c r="DEK206" s="4"/>
      <c r="DEL206" s="4"/>
      <c r="DEM206" s="4"/>
      <c r="DEN206" s="4"/>
      <c r="DEO206" s="4"/>
      <c r="DEP206" s="4"/>
      <c r="DEQ206" s="4"/>
      <c r="DER206" s="4"/>
      <c r="DES206" s="4"/>
      <c r="DET206" s="4"/>
      <c r="DEU206" s="4"/>
      <c r="DEV206" s="4"/>
      <c r="DEW206" s="4"/>
      <c r="DEX206" s="4"/>
      <c r="DEY206" s="4"/>
      <c r="DEZ206" s="4"/>
      <c r="DFA206" s="4"/>
      <c r="DFB206" s="4"/>
      <c r="DFC206" s="4"/>
      <c r="DFD206" s="4"/>
      <c r="DFE206" s="4"/>
      <c r="DFF206" s="4"/>
      <c r="DFG206" s="4"/>
      <c r="DFH206" s="4"/>
      <c r="DFI206" s="4"/>
      <c r="DFJ206" s="4"/>
      <c r="DFK206" s="4"/>
      <c r="DFL206" s="4"/>
      <c r="DFM206" s="4"/>
      <c r="DFN206" s="4"/>
      <c r="DFO206" s="4"/>
      <c r="DFP206" s="4"/>
      <c r="DFQ206" s="4"/>
      <c r="DFR206" s="4"/>
      <c r="DFS206" s="4"/>
      <c r="DFT206" s="4"/>
      <c r="DFU206" s="4"/>
      <c r="DFV206" s="4"/>
      <c r="DFW206" s="4"/>
      <c r="DFX206" s="4"/>
      <c r="DFY206" s="4"/>
      <c r="DFZ206" s="4"/>
      <c r="DGA206" s="4"/>
      <c r="DGB206" s="4"/>
      <c r="DGC206" s="4"/>
      <c r="DGD206" s="4"/>
      <c r="DGE206" s="4"/>
      <c r="DGF206" s="4"/>
      <c r="DGG206" s="4"/>
      <c r="DGH206" s="4"/>
      <c r="DGI206" s="4"/>
      <c r="DGJ206" s="4"/>
      <c r="DGK206" s="4"/>
      <c r="DGL206" s="4"/>
      <c r="DGM206" s="4"/>
      <c r="DGN206" s="4"/>
      <c r="DGO206" s="4"/>
      <c r="DGP206" s="4"/>
      <c r="DGQ206" s="4"/>
      <c r="DGR206" s="4"/>
      <c r="DGS206" s="4"/>
      <c r="DGT206" s="4"/>
      <c r="DGU206" s="4"/>
      <c r="DGV206" s="4"/>
      <c r="DGW206" s="4"/>
      <c r="DGX206" s="4"/>
      <c r="DGY206" s="4"/>
      <c r="DGZ206" s="4"/>
      <c r="DHA206" s="4"/>
      <c r="DHB206" s="4"/>
      <c r="DHC206" s="4"/>
      <c r="DHD206" s="4"/>
      <c r="DHE206" s="4"/>
      <c r="DHF206" s="4"/>
      <c r="DHG206" s="4"/>
      <c r="DHH206" s="4"/>
      <c r="DHI206" s="4"/>
      <c r="DHJ206" s="4"/>
      <c r="DHK206" s="4"/>
      <c r="DHL206" s="4"/>
      <c r="DHM206" s="4"/>
      <c r="DHN206" s="4"/>
      <c r="DHO206" s="4"/>
      <c r="DHP206" s="4"/>
      <c r="DHQ206" s="4"/>
      <c r="DHR206" s="4"/>
      <c r="DHS206" s="4"/>
      <c r="DHT206" s="4"/>
      <c r="DHU206" s="4"/>
      <c r="DHV206" s="4"/>
      <c r="DHW206" s="4"/>
      <c r="DHX206" s="4"/>
      <c r="DHY206" s="4"/>
      <c r="DHZ206" s="4"/>
      <c r="DIA206" s="4"/>
      <c r="DIB206" s="4"/>
      <c r="DIC206" s="4"/>
      <c r="DID206" s="4"/>
      <c r="DIE206" s="4"/>
      <c r="DIF206" s="4"/>
      <c r="DIG206" s="4"/>
      <c r="DIH206" s="4"/>
      <c r="DII206" s="4"/>
      <c r="DIJ206" s="4"/>
      <c r="DIK206" s="4"/>
      <c r="DIL206" s="4"/>
      <c r="DIM206" s="4"/>
      <c r="DIN206" s="4"/>
      <c r="DIO206" s="4"/>
      <c r="DIP206" s="4"/>
      <c r="DIQ206" s="4"/>
      <c r="DIR206" s="4"/>
      <c r="DIS206" s="4"/>
      <c r="DIT206" s="4"/>
      <c r="DIU206" s="4"/>
      <c r="DIV206" s="4"/>
      <c r="DIW206" s="4"/>
      <c r="DIX206" s="4"/>
      <c r="DIY206" s="4"/>
      <c r="DIZ206" s="4"/>
      <c r="DJA206" s="4"/>
      <c r="DJB206" s="4"/>
      <c r="DJC206" s="4"/>
      <c r="DJD206" s="4"/>
      <c r="DJE206" s="4"/>
      <c r="DJF206" s="4"/>
      <c r="DJG206" s="4"/>
      <c r="DJH206" s="4"/>
      <c r="DJI206" s="4"/>
      <c r="DJJ206" s="4"/>
      <c r="DJK206" s="4"/>
      <c r="DJL206" s="4"/>
      <c r="DJM206" s="4"/>
      <c r="DJN206" s="4"/>
      <c r="DJO206" s="4"/>
      <c r="DJP206" s="4"/>
      <c r="DJQ206" s="4"/>
      <c r="DJR206" s="4"/>
      <c r="DJS206" s="4"/>
      <c r="DJT206" s="4"/>
      <c r="DJU206" s="4"/>
      <c r="DJV206" s="4"/>
      <c r="DJW206" s="4"/>
      <c r="DJX206" s="4"/>
      <c r="DJY206" s="4"/>
      <c r="DJZ206" s="4"/>
      <c r="DKA206" s="4"/>
      <c r="DKB206" s="4"/>
      <c r="DKC206" s="4"/>
      <c r="DKD206" s="4"/>
      <c r="DKE206" s="4"/>
      <c r="DKF206" s="4"/>
      <c r="DKG206" s="4"/>
      <c r="DKH206" s="4"/>
      <c r="DKI206" s="4"/>
      <c r="DKJ206" s="4"/>
      <c r="DKK206" s="4"/>
      <c r="DKL206" s="4"/>
      <c r="DKM206" s="4"/>
      <c r="DKN206" s="4"/>
      <c r="DKO206" s="4"/>
      <c r="DKP206" s="4"/>
      <c r="DKQ206" s="4"/>
      <c r="DKR206" s="4"/>
      <c r="DKS206" s="4"/>
      <c r="DKT206" s="4"/>
      <c r="DKU206" s="4"/>
      <c r="DKV206" s="4"/>
      <c r="DKW206" s="4"/>
      <c r="DKX206" s="4"/>
      <c r="DKY206" s="4"/>
      <c r="DKZ206" s="4"/>
      <c r="DLA206" s="4"/>
      <c r="DLB206" s="4"/>
      <c r="DLC206" s="4"/>
      <c r="DLD206" s="4"/>
      <c r="DLE206" s="4"/>
      <c r="DLF206" s="4"/>
      <c r="DLG206" s="4"/>
      <c r="DLH206" s="4"/>
      <c r="DLI206" s="4"/>
      <c r="DLJ206" s="4"/>
      <c r="DLK206" s="4"/>
      <c r="DLL206" s="4"/>
      <c r="DLM206" s="4"/>
      <c r="DLN206" s="4"/>
      <c r="DLO206" s="4"/>
      <c r="DLP206" s="4"/>
      <c r="DLQ206" s="4"/>
      <c r="DLR206" s="4"/>
      <c r="DLS206" s="4"/>
      <c r="DLT206" s="4"/>
      <c r="DLU206" s="4"/>
      <c r="DLV206" s="4"/>
      <c r="DLW206" s="4"/>
      <c r="DLX206" s="4"/>
      <c r="DLY206" s="4"/>
      <c r="DLZ206" s="4"/>
      <c r="DMA206" s="4"/>
      <c r="DMB206" s="4"/>
      <c r="DMC206" s="4"/>
      <c r="DMD206" s="4"/>
      <c r="DME206" s="4"/>
      <c r="DMF206" s="4"/>
      <c r="DMG206" s="4"/>
      <c r="DMH206" s="4"/>
      <c r="DMI206" s="4"/>
      <c r="DMJ206" s="4"/>
      <c r="DMK206" s="4"/>
      <c r="DML206" s="4"/>
      <c r="DMM206" s="4"/>
      <c r="DMN206" s="4"/>
      <c r="DMO206" s="4"/>
      <c r="DMP206" s="4"/>
      <c r="DMQ206" s="4"/>
      <c r="DMR206" s="4"/>
      <c r="DMS206" s="4"/>
      <c r="DMT206" s="4"/>
      <c r="DMU206" s="4"/>
      <c r="DMV206" s="4"/>
      <c r="DMW206" s="4"/>
      <c r="DMX206" s="4"/>
      <c r="DMY206" s="4"/>
      <c r="DMZ206" s="4"/>
      <c r="DNA206" s="4"/>
      <c r="DNB206" s="4"/>
      <c r="DNC206" s="4"/>
      <c r="DND206" s="4"/>
      <c r="DNE206" s="4"/>
      <c r="DNF206" s="4"/>
      <c r="DNG206" s="4"/>
      <c r="DNH206" s="4"/>
      <c r="DNI206" s="4"/>
      <c r="DNJ206" s="4"/>
      <c r="DNK206" s="4"/>
      <c r="DNL206" s="4"/>
      <c r="DNM206" s="4"/>
      <c r="DNN206" s="4"/>
      <c r="DNO206" s="4"/>
      <c r="DNP206" s="4"/>
      <c r="DNQ206" s="4"/>
      <c r="DNR206" s="4"/>
      <c r="DNS206" s="4"/>
      <c r="DNT206" s="4"/>
      <c r="DNU206" s="4"/>
      <c r="DNV206" s="4"/>
      <c r="DNW206" s="4"/>
      <c r="DNX206" s="4"/>
      <c r="DNY206" s="4"/>
      <c r="DNZ206" s="4"/>
      <c r="DOA206" s="4"/>
      <c r="DOB206" s="4"/>
      <c r="DOC206" s="4"/>
      <c r="DOD206" s="4"/>
      <c r="DOE206" s="4"/>
      <c r="DOF206" s="4"/>
      <c r="DOG206" s="4"/>
      <c r="DOH206" s="4"/>
      <c r="DOI206" s="4"/>
      <c r="DOJ206" s="4"/>
      <c r="DOK206" s="4"/>
      <c r="DOL206" s="4"/>
      <c r="DOM206" s="4"/>
      <c r="DON206" s="4"/>
      <c r="DOO206" s="4"/>
      <c r="DOP206" s="4"/>
      <c r="DOQ206" s="4"/>
      <c r="DOR206" s="4"/>
      <c r="DOS206" s="4"/>
      <c r="DOT206" s="4"/>
      <c r="DOU206" s="4"/>
      <c r="DOV206" s="4"/>
      <c r="DOW206" s="4"/>
      <c r="DOX206" s="4"/>
      <c r="DOY206" s="4"/>
      <c r="DOZ206" s="4"/>
      <c r="DPA206" s="4"/>
      <c r="DPB206" s="4"/>
      <c r="DPC206" s="4"/>
      <c r="DPD206" s="4"/>
      <c r="DPE206" s="4"/>
      <c r="DPF206" s="4"/>
      <c r="DPG206" s="4"/>
      <c r="DPH206" s="4"/>
      <c r="DPI206" s="4"/>
      <c r="DPJ206" s="4"/>
      <c r="DPK206" s="4"/>
      <c r="DPL206" s="4"/>
      <c r="DPM206" s="4"/>
      <c r="DPN206" s="4"/>
      <c r="DPO206" s="4"/>
      <c r="DPP206" s="4"/>
      <c r="DPQ206" s="4"/>
      <c r="DPR206" s="4"/>
      <c r="DPS206" s="4"/>
      <c r="DPT206" s="4"/>
      <c r="DPU206" s="4"/>
      <c r="DPV206" s="4"/>
      <c r="DPW206" s="4"/>
      <c r="DPX206" s="4"/>
      <c r="DPY206" s="4"/>
      <c r="DPZ206" s="4"/>
      <c r="DQA206" s="4"/>
      <c r="DQB206" s="4"/>
      <c r="DQC206" s="4"/>
      <c r="DQD206" s="4"/>
      <c r="DQE206" s="4"/>
      <c r="DQF206" s="4"/>
      <c r="DQG206" s="4"/>
      <c r="DQH206" s="4"/>
      <c r="DQI206" s="4"/>
      <c r="DQJ206" s="4"/>
      <c r="DQK206" s="4"/>
      <c r="DQL206" s="4"/>
      <c r="DQM206" s="4"/>
      <c r="DQN206" s="4"/>
      <c r="DQO206" s="4"/>
      <c r="DQP206" s="4"/>
      <c r="DQQ206" s="4"/>
      <c r="DQR206" s="4"/>
      <c r="DQS206" s="4"/>
      <c r="DQT206" s="4"/>
      <c r="DQU206" s="4"/>
      <c r="DQV206" s="4"/>
      <c r="DQW206" s="4"/>
      <c r="DQX206" s="4"/>
      <c r="DQY206" s="4"/>
      <c r="DQZ206" s="4"/>
      <c r="DRA206" s="4"/>
      <c r="DRB206" s="4"/>
      <c r="DRC206" s="4"/>
      <c r="DRD206" s="4"/>
      <c r="DRE206" s="4"/>
      <c r="DRF206" s="4"/>
      <c r="DRG206" s="4"/>
      <c r="DRH206" s="4"/>
      <c r="DRI206" s="4"/>
      <c r="DRJ206" s="4"/>
      <c r="DRK206" s="4"/>
      <c r="DRL206" s="4"/>
      <c r="DRM206" s="4"/>
      <c r="DRN206" s="4"/>
      <c r="DRO206" s="4"/>
      <c r="DRP206" s="4"/>
      <c r="DRQ206" s="4"/>
      <c r="DRR206" s="4"/>
      <c r="DRS206" s="4"/>
      <c r="DRT206" s="4"/>
      <c r="DRU206" s="4"/>
      <c r="DRV206" s="4"/>
      <c r="DRW206" s="4"/>
      <c r="DRX206" s="4"/>
      <c r="DRY206" s="4"/>
      <c r="DRZ206" s="4"/>
      <c r="DSA206" s="4"/>
      <c r="DSB206" s="4"/>
      <c r="DSC206" s="4"/>
      <c r="DSD206" s="4"/>
      <c r="DSE206" s="4"/>
      <c r="DSF206" s="4"/>
      <c r="DSG206" s="4"/>
      <c r="DSH206" s="4"/>
      <c r="DSI206" s="4"/>
      <c r="DSJ206" s="4"/>
      <c r="DSK206" s="4"/>
      <c r="DSL206" s="4"/>
      <c r="DSM206" s="4"/>
      <c r="DSN206" s="4"/>
      <c r="DSO206" s="4"/>
      <c r="DSP206" s="4"/>
      <c r="DSQ206" s="4"/>
      <c r="DSR206" s="4"/>
      <c r="DSS206" s="4"/>
      <c r="DST206" s="4"/>
      <c r="DSU206" s="4"/>
      <c r="DSV206" s="4"/>
      <c r="DSW206" s="4"/>
      <c r="DSX206" s="4"/>
      <c r="DSY206" s="4"/>
      <c r="DSZ206" s="4"/>
      <c r="DTA206" s="4"/>
      <c r="DTB206" s="4"/>
      <c r="DTC206" s="4"/>
      <c r="DTD206" s="4"/>
      <c r="DTE206" s="4"/>
      <c r="DTF206" s="4"/>
      <c r="DTG206" s="4"/>
      <c r="DTH206" s="4"/>
      <c r="DTI206" s="4"/>
      <c r="DTJ206" s="4"/>
      <c r="DTK206" s="4"/>
      <c r="DTL206" s="4"/>
      <c r="DTM206" s="4"/>
      <c r="DTN206" s="4"/>
      <c r="DTO206" s="4"/>
      <c r="DTP206" s="4"/>
      <c r="DTQ206" s="4"/>
      <c r="DTR206" s="4"/>
      <c r="DTS206" s="4"/>
      <c r="DTT206" s="4"/>
      <c r="DTU206" s="4"/>
      <c r="DTV206" s="4"/>
      <c r="DTW206" s="4"/>
      <c r="DTX206" s="4"/>
      <c r="DTY206" s="4"/>
      <c r="DTZ206" s="4"/>
      <c r="DUA206" s="4"/>
      <c r="DUB206" s="4"/>
      <c r="DUC206" s="4"/>
      <c r="DUD206" s="4"/>
      <c r="DUE206" s="4"/>
      <c r="DUF206" s="4"/>
      <c r="DUG206" s="4"/>
      <c r="DUH206" s="4"/>
      <c r="DUI206" s="4"/>
      <c r="DUJ206" s="4"/>
      <c r="DUK206" s="4"/>
      <c r="DUL206" s="4"/>
      <c r="DUM206" s="4"/>
      <c r="DUN206" s="4"/>
      <c r="DUO206" s="4"/>
      <c r="DUP206" s="4"/>
      <c r="DUQ206" s="4"/>
      <c r="DUR206" s="4"/>
      <c r="DUS206" s="4"/>
      <c r="DUT206" s="4"/>
      <c r="DUU206" s="4"/>
      <c r="DUV206" s="4"/>
      <c r="DUW206" s="4"/>
      <c r="DUX206" s="4"/>
      <c r="DUY206" s="4"/>
      <c r="DUZ206" s="4"/>
      <c r="DVA206" s="4"/>
      <c r="DVB206" s="4"/>
      <c r="DVC206" s="4"/>
      <c r="DVD206" s="4"/>
      <c r="DVE206" s="4"/>
      <c r="DVF206" s="4"/>
      <c r="DVG206" s="4"/>
      <c r="DVH206" s="4"/>
      <c r="DVI206" s="4"/>
      <c r="DVJ206" s="4"/>
      <c r="DVK206" s="4"/>
      <c r="DVL206" s="4"/>
      <c r="DVM206" s="4"/>
      <c r="DVN206" s="4"/>
      <c r="DVO206" s="4"/>
      <c r="DVP206" s="4"/>
      <c r="DVQ206" s="4"/>
      <c r="DVR206" s="4"/>
      <c r="DVS206" s="4"/>
      <c r="DVT206" s="4"/>
      <c r="DVU206" s="4"/>
      <c r="DVV206" s="4"/>
      <c r="DVW206" s="4"/>
      <c r="DVX206" s="4"/>
      <c r="DVY206" s="4"/>
      <c r="DVZ206" s="4"/>
      <c r="DWA206" s="4"/>
      <c r="DWB206" s="4"/>
      <c r="DWC206" s="4"/>
      <c r="DWD206" s="4"/>
      <c r="DWE206" s="4"/>
      <c r="DWF206" s="4"/>
      <c r="DWG206" s="4"/>
      <c r="DWH206" s="4"/>
      <c r="DWI206" s="4"/>
      <c r="DWJ206" s="4"/>
      <c r="DWK206" s="4"/>
      <c r="DWL206" s="4"/>
      <c r="DWM206" s="4"/>
      <c r="DWN206" s="4"/>
      <c r="DWO206" s="4"/>
      <c r="DWP206" s="4"/>
      <c r="DWQ206" s="4"/>
      <c r="DWR206" s="4"/>
      <c r="DWS206" s="4"/>
      <c r="DWT206" s="4"/>
      <c r="DWU206" s="4"/>
      <c r="DWV206" s="4"/>
      <c r="DWW206" s="4"/>
      <c r="DWX206" s="4"/>
      <c r="DWY206" s="4"/>
      <c r="DWZ206" s="4"/>
      <c r="DXA206" s="4"/>
      <c r="DXB206" s="4"/>
      <c r="DXC206" s="4"/>
      <c r="DXD206" s="4"/>
      <c r="DXE206" s="4"/>
      <c r="DXF206" s="4"/>
      <c r="DXG206" s="4"/>
      <c r="DXH206" s="4"/>
      <c r="DXI206" s="4"/>
      <c r="DXJ206" s="4"/>
      <c r="DXK206" s="4"/>
      <c r="DXL206" s="4"/>
      <c r="DXM206" s="4"/>
      <c r="DXN206" s="4"/>
      <c r="DXO206" s="4"/>
      <c r="DXP206" s="4"/>
      <c r="DXQ206" s="4"/>
      <c r="DXR206" s="4"/>
      <c r="DXS206" s="4"/>
      <c r="DXT206" s="4"/>
      <c r="DXU206" s="4"/>
      <c r="DXV206" s="4"/>
      <c r="DXW206" s="4"/>
      <c r="DXX206" s="4"/>
      <c r="DXY206" s="4"/>
      <c r="DXZ206" s="4"/>
      <c r="DYA206" s="4"/>
      <c r="DYB206" s="4"/>
      <c r="DYC206" s="4"/>
      <c r="DYD206" s="4"/>
      <c r="DYE206" s="4"/>
      <c r="DYF206" s="4"/>
      <c r="DYG206" s="4"/>
      <c r="DYH206" s="4"/>
      <c r="DYI206" s="4"/>
      <c r="DYJ206" s="4"/>
      <c r="DYK206" s="4"/>
      <c r="DYL206" s="4"/>
      <c r="DYM206" s="4"/>
      <c r="DYN206" s="4"/>
      <c r="DYO206" s="4"/>
      <c r="DYP206" s="4"/>
      <c r="DYQ206" s="4"/>
      <c r="DYR206" s="4"/>
      <c r="DYS206" s="4"/>
      <c r="DYT206" s="4"/>
      <c r="DYU206" s="4"/>
      <c r="DYV206" s="4"/>
      <c r="DYW206" s="4"/>
      <c r="DYX206" s="4"/>
      <c r="DYY206" s="4"/>
      <c r="DYZ206" s="4"/>
      <c r="DZA206" s="4"/>
      <c r="DZB206" s="4"/>
      <c r="DZC206" s="4"/>
      <c r="DZD206" s="4"/>
      <c r="DZE206" s="4"/>
      <c r="DZF206" s="4"/>
      <c r="DZG206" s="4"/>
      <c r="DZH206" s="4"/>
      <c r="DZI206" s="4"/>
      <c r="DZJ206" s="4"/>
      <c r="DZK206" s="4"/>
      <c r="DZL206" s="4"/>
      <c r="DZM206" s="4"/>
      <c r="DZN206" s="4"/>
      <c r="DZO206" s="4"/>
      <c r="DZP206" s="4"/>
      <c r="DZQ206" s="4"/>
      <c r="DZR206" s="4"/>
      <c r="DZS206" s="4"/>
      <c r="DZT206" s="4"/>
      <c r="DZU206" s="4"/>
      <c r="DZV206" s="4"/>
      <c r="DZW206" s="4"/>
      <c r="DZX206" s="4"/>
      <c r="DZY206" s="4"/>
      <c r="DZZ206" s="4"/>
      <c r="EAA206" s="4"/>
      <c r="EAB206" s="4"/>
      <c r="EAC206" s="4"/>
      <c r="EAD206" s="4"/>
      <c r="EAE206" s="4"/>
      <c r="EAF206" s="4"/>
      <c r="EAG206" s="4"/>
      <c r="EAH206" s="4"/>
      <c r="EAI206" s="4"/>
      <c r="EAJ206" s="4"/>
      <c r="EAK206" s="4"/>
      <c r="EAL206" s="4"/>
      <c r="EAM206" s="4"/>
      <c r="EAN206" s="4"/>
      <c r="EAO206" s="4"/>
      <c r="EAP206" s="4"/>
      <c r="EAQ206" s="4"/>
      <c r="EAR206" s="4"/>
      <c r="EAS206" s="4"/>
      <c r="EAT206" s="4"/>
      <c r="EAU206" s="4"/>
      <c r="EAV206" s="4"/>
      <c r="EAW206" s="4"/>
      <c r="EAX206" s="4"/>
      <c r="EAY206" s="4"/>
      <c r="EAZ206" s="4"/>
      <c r="EBA206" s="4"/>
      <c r="EBB206" s="4"/>
      <c r="EBC206" s="4"/>
      <c r="EBD206" s="4"/>
      <c r="EBE206" s="4"/>
      <c r="EBF206" s="4"/>
      <c r="EBG206" s="4"/>
      <c r="EBH206" s="4"/>
      <c r="EBI206" s="4"/>
      <c r="EBJ206" s="4"/>
      <c r="EBK206" s="4"/>
      <c r="EBL206" s="4"/>
      <c r="EBM206" s="4"/>
      <c r="EBN206" s="4"/>
      <c r="EBO206" s="4"/>
      <c r="EBP206" s="4"/>
      <c r="EBQ206" s="4"/>
      <c r="EBR206" s="4"/>
      <c r="EBS206" s="4"/>
      <c r="EBT206" s="4"/>
      <c r="EBU206" s="4"/>
      <c r="EBV206" s="4"/>
      <c r="EBW206" s="4"/>
      <c r="EBX206" s="4"/>
      <c r="EBY206" s="4"/>
      <c r="EBZ206" s="4"/>
      <c r="ECA206" s="4"/>
      <c r="ECB206" s="4"/>
      <c r="ECC206" s="4"/>
      <c r="ECD206" s="4"/>
      <c r="ECE206" s="4"/>
      <c r="ECF206" s="4"/>
      <c r="ECG206" s="4"/>
      <c r="ECH206" s="4"/>
      <c r="ECI206" s="4"/>
      <c r="ECJ206" s="4"/>
      <c r="ECK206" s="4"/>
      <c r="ECL206" s="4"/>
      <c r="ECM206" s="4"/>
      <c r="ECN206" s="4"/>
      <c r="ECO206" s="4"/>
      <c r="ECP206" s="4"/>
      <c r="ECQ206" s="4"/>
      <c r="ECR206" s="4"/>
      <c r="ECS206" s="4"/>
      <c r="ECT206" s="4"/>
      <c r="ECU206" s="4"/>
      <c r="ECV206" s="4"/>
      <c r="ECW206" s="4"/>
      <c r="ECX206" s="4"/>
      <c r="ECY206" s="4"/>
      <c r="ECZ206" s="4"/>
      <c r="EDA206" s="4"/>
      <c r="EDB206" s="4"/>
      <c r="EDC206" s="4"/>
      <c r="EDD206" s="4"/>
      <c r="EDE206" s="4"/>
      <c r="EDF206" s="4"/>
      <c r="EDG206" s="4"/>
      <c r="EDH206" s="4"/>
      <c r="EDI206" s="4"/>
      <c r="EDJ206" s="4"/>
      <c r="EDK206" s="4"/>
      <c r="EDL206" s="4"/>
      <c r="EDM206" s="4"/>
      <c r="EDN206" s="4"/>
      <c r="EDO206" s="4"/>
      <c r="EDP206" s="4"/>
      <c r="EDQ206" s="4"/>
      <c r="EDR206" s="4"/>
      <c r="EDS206" s="4"/>
      <c r="EDT206" s="4"/>
      <c r="EDU206" s="4"/>
      <c r="EDV206" s="4"/>
      <c r="EDW206" s="4"/>
      <c r="EDX206" s="4"/>
      <c r="EDY206" s="4"/>
      <c r="EDZ206" s="4"/>
      <c r="EEA206" s="4"/>
      <c r="EEB206" s="4"/>
      <c r="EEC206" s="4"/>
      <c r="EED206" s="4"/>
      <c r="EEE206" s="4"/>
      <c r="EEF206" s="4"/>
      <c r="EEG206" s="4"/>
      <c r="EEH206" s="4"/>
      <c r="EEI206" s="4"/>
      <c r="EEJ206" s="4"/>
      <c r="EEK206" s="4"/>
      <c r="EEL206" s="4"/>
      <c r="EEM206" s="4"/>
      <c r="EEN206" s="4"/>
      <c r="EEO206" s="4"/>
      <c r="EEP206" s="4"/>
      <c r="EEQ206" s="4"/>
      <c r="EER206" s="4"/>
      <c r="EES206" s="4"/>
      <c r="EET206" s="4"/>
      <c r="EEU206" s="4"/>
      <c r="EEV206" s="4"/>
      <c r="EEW206" s="4"/>
      <c r="EEX206" s="4"/>
      <c r="EEY206" s="4"/>
      <c r="EEZ206" s="4"/>
      <c r="EFA206" s="4"/>
      <c r="EFB206" s="4"/>
      <c r="EFC206" s="4"/>
      <c r="EFD206" s="4"/>
      <c r="EFE206" s="4"/>
      <c r="EFF206" s="4"/>
      <c r="EFG206" s="4"/>
      <c r="EFH206" s="4"/>
      <c r="EFI206" s="4"/>
      <c r="EFJ206" s="4"/>
      <c r="EFK206" s="4"/>
      <c r="EFL206" s="4"/>
      <c r="EFM206" s="4"/>
      <c r="EFN206" s="4"/>
      <c r="EFO206" s="4"/>
      <c r="EFP206" s="4"/>
      <c r="EFQ206" s="4"/>
      <c r="EFR206" s="4"/>
      <c r="EFS206" s="4"/>
      <c r="EFT206" s="4"/>
      <c r="EFU206" s="4"/>
      <c r="EFV206" s="4"/>
      <c r="EFW206" s="4"/>
      <c r="EFX206" s="4"/>
      <c r="EFY206" s="4"/>
      <c r="EFZ206" s="4"/>
      <c r="EGA206" s="4"/>
      <c r="EGB206" s="4"/>
      <c r="EGC206" s="4"/>
      <c r="EGD206" s="4"/>
      <c r="EGE206" s="4"/>
      <c r="EGF206" s="4"/>
      <c r="EGG206" s="4"/>
      <c r="EGH206" s="4"/>
      <c r="EGI206" s="4"/>
      <c r="EGJ206" s="4"/>
      <c r="EGK206" s="4"/>
      <c r="EGL206" s="4"/>
      <c r="EGM206" s="4"/>
      <c r="EGN206" s="4"/>
      <c r="EGO206" s="4"/>
      <c r="EGP206" s="4"/>
      <c r="EGQ206" s="4"/>
      <c r="EGR206" s="4"/>
      <c r="EGS206" s="4"/>
      <c r="EGT206" s="4"/>
      <c r="EGU206" s="4"/>
      <c r="EGV206" s="4"/>
      <c r="EGW206" s="4"/>
      <c r="EGX206" s="4"/>
      <c r="EGY206" s="4"/>
      <c r="EGZ206" s="4"/>
      <c r="EHA206" s="4"/>
      <c r="EHB206" s="4"/>
      <c r="EHC206" s="4"/>
      <c r="EHD206" s="4"/>
      <c r="EHE206" s="4"/>
      <c r="EHF206" s="4"/>
      <c r="EHG206" s="4"/>
      <c r="EHH206" s="4"/>
      <c r="EHI206" s="4"/>
      <c r="EHJ206" s="4"/>
      <c r="EHK206" s="4"/>
      <c r="EHL206" s="4"/>
      <c r="EHM206" s="4"/>
      <c r="EHN206" s="4"/>
      <c r="EHO206" s="4"/>
      <c r="EHP206" s="4"/>
      <c r="EHQ206" s="4"/>
      <c r="EHR206" s="4"/>
      <c r="EHS206" s="4"/>
      <c r="EHT206" s="4"/>
      <c r="EHU206" s="4"/>
      <c r="EHV206" s="4"/>
      <c r="EHW206" s="4"/>
      <c r="EHX206" s="4"/>
      <c r="EHY206" s="4"/>
      <c r="EHZ206" s="4"/>
      <c r="EIA206" s="4"/>
      <c r="EIB206" s="4"/>
      <c r="EIC206" s="4"/>
      <c r="EID206" s="4"/>
      <c r="EIE206" s="4"/>
      <c r="EIF206" s="4"/>
      <c r="EIG206" s="4"/>
      <c r="EIH206" s="4"/>
      <c r="EII206" s="4"/>
      <c r="EIJ206" s="4"/>
      <c r="EIK206" s="4"/>
      <c r="EIL206" s="4"/>
      <c r="EIM206" s="4"/>
      <c r="EIN206" s="4"/>
      <c r="EIO206" s="4"/>
      <c r="EIP206" s="4"/>
      <c r="EIQ206" s="4"/>
      <c r="EIR206" s="4"/>
      <c r="EIS206" s="4"/>
      <c r="EIT206" s="4"/>
      <c r="EIU206" s="4"/>
      <c r="EIV206" s="4"/>
      <c r="EIW206" s="4"/>
      <c r="EIX206" s="4"/>
      <c r="EIY206" s="4"/>
      <c r="EIZ206" s="4"/>
      <c r="EJA206" s="4"/>
      <c r="EJB206" s="4"/>
      <c r="EJC206" s="4"/>
      <c r="EJD206" s="4"/>
      <c r="EJE206" s="4"/>
      <c r="EJF206" s="4"/>
      <c r="EJG206" s="4"/>
      <c r="EJH206" s="4"/>
      <c r="EJI206" s="4"/>
      <c r="EJJ206" s="4"/>
      <c r="EJK206" s="4"/>
      <c r="EJL206" s="4"/>
      <c r="EJM206" s="4"/>
      <c r="EJN206" s="4"/>
      <c r="EJO206" s="4"/>
      <c r="EJP206" s="4"/>
      <c r="EJQ206" s="4"/>
      <c r="EJR206" s="4"/>
      <c r="EJS206" s="4"/>
      <c r="EJT206" s="4"/>
      <c r="EJU206" s="4"/>
      <c r="EJV206" s="4"/>
      <c r="EJW206" s="4"/>
      <c r="EJX206" s="4"/>
      <c r="EJY206" s="4"/>
      <c r="EJZ206" s="4"/>
      <c r="EKA206" s="4"/>
      <c r="EKB206" s="4"/>
      <c r="EKC206" s="4"/>
      <c r="EKD206" s="4"/>
      <c r="EKE206" s="4"/>
      <c r="EKF206" s="4"/>
      <c r="EKG206" s="4"/>
      <c r="EKH206" s="4"/>
      <c r="EKI206" s="4"/>
      <c r="EKJ206" s="4"/>
      <c r="EKK206" s="4"/>
      <c r="EKL206" s="4"/>
      <c r="EKM206" s="4"/>
      <c r="EKN206" s="4"/>
      <c r="EKO206" s="4"/>
      <c r="EKP206" s="4"/>
      <c r="EKQ206" s="4"/>
      <c r="EKR206" s="4"/>
      <c r="EKS206" s="4"/>
      <c r="EKT206" s="4"/>
      <c r="EKU206" s="4"/>
      <c r="EKV206" s="4"/>
      <c r="EKW206" s="4"/>
      <c r="EKX206" s="4"/>
      <c r="EKY206" s="4"/>
      <c r="EKZ206" s="4"/>
      <c r="ELA206" s="4"/>
      <c r="ELB206" s="4"/>
      <c r="ELC206" s="4"/>
      <c r="ELD206" s="4"/>
      <c r="ELE206" s="4"/>
      <c r="ELF206" s="4"/>
      <c r="ELG206" s="4"/>
      <c r="ELH206" s="4"/>
      <c r="ELI206" s="4"/>
      <c r="ELJ206" s="4"/>
      <c r="ELK206" s="4"/>
      <c r="ELL206" s="4"/>
      <c r="ELM206" s="4"/>
      <c r="ELN206" s="4"/>
      <c r="ELO206" s="4"/>
      <c r="ELP206" s="4"/>
      <c r="ELQ206" s="4"/>
      <c r="ELR206" s="4"/>
      <c r="ELS206" s="4"/>
      <c r="ELT206" s="4"/>
      <c r="ELU206" s="4"/>
      <c r="ELV206" s="4"/>
      <c r="ELW206" s="4"/>
      <c r="ELX206" s="4"/>
      <c r="ELY206" s="4"/>
      <c r="ELZ206" s="4"/>
      <c r="EMA206" s="4"/>
      <c r="EMB206" s="4"/>
      <c r="EMC206" s="4"/>
      <c r="EMD206" s="4"/>
      <c r="EME206" s="4"/>
      <c r="EMF206" s="4"/>
      <c r="EMG206" s="4"/>
      <c r="EMH206" s="4"/>
      <c r="EMI206" s="4"/>
      <c r="EMJ206" s="4"/>
      <c r="EMK206" s="4"/>
      <c r="EML206" s="4"/>
      <c r="EMM206" s="4"/>
      <c r="EMN206" s="4"/>
      <c r="EMO206" s="4"/>
      <c r="EMP206" s="4"/>
      <c r="EMQ206" s="4"/>
      <c r="EMR206" s="4"/>
      <c r="EMS206" s="4"/>
      <c r="EMT206" s="4"/>
      <c r="EMU206" s="4"/>
      <c r="EMV206" s="4"/>
      <c r="EMW206" s="4"/>
      <c r="EMX206" s="4"/>
      <c r="EMY206" s="4"/>
      <c r="EMZ206" s="4"/>
      <c r="ENA206" s="4"/>
      <c r="ENB206" s="4"/>
      <c r="ENC206" s="4"/>
      <c r="END206" s="4"/>
      <c r="ENE206" s="4"/>
      <c r="ENF206" s="4"/>
      <c r="ENG206" s="4"/>
      <c r="ENH206" s="4"/>
      <c r="ENI206" s="4"/>
      <c r="ENJ206" s="4"/>
      <c r="ENK206" s="4"/>
      <c r="ENL206" s="4"/>
      <c r="ENM206" s="4"/>
      <c r="ENN206" s="4"/>
      <c r="ENO206" s="4"/>
      <c r="ENP206" s="4"/>
      <c r="ENQ206" s="4"/>
      <c r="ENR206" s="4"/>
      <c r="ENS206" s="4"/>
      <c r="ENT206" s="4"/>
      <c r="ENU206" s="4"/>
      <c r="ENV206" s="4"/>
      <c r="ENW206" s="4"/>
      <c r="ENX206" s="4"/>
      <c r="ENY206" s="4"/>
      <c r="ENZ206" s="4"/>
      <c r="EOA206" s="4"/>
      <c r="EOB206" s="4"/>
      <c r="EOC206" s="4"/>
      <c r="EOD206" s="4"/>
      <c r="EOE206" s="4"/>
      <c r="EOF206" s="4"/>
      <c r="EOG206" s="4"/>
      <c r="EOH206" s="4"/>
      <c r="EOI206" s="4"/>
      <c r="EOJ206" s="4"/>
      <c r="EOK206" s="4"/>
      <c r="EOL206" s="4"/>
      <c r="EOM206" s="4"/>
      <c r="EON206" s="4"/>
      <c r="EOO206" s="4"/>
      <c r="EOP206" s="4"/>
      <c r="EOQ206" s="4"/>
      <c r="EOR206" s="4"/>
      <c r="EOS206" s="4"/>
      <c r="EOT206" s="4"/>
      <c r="EOU206" s="4"/>
      <c r="EOV206" s="4"/>
      <c r="EOW206" s="4"/>
      <c r="EOX206" s="4"/>
      <c r="EOY206" s="4"/>
      <c r="EOZ206" s="4"/>
      <c r="EPA206" s="4"/>
      <c r="EPB206" s="4"/>
      <c r="EPC206" s="4"/>
      <c r="EPD206" s="4"/>
      <c r="EPE206" s="4"/>
      <c r="EPF206" s="4"/>
      <c r="EPG206" s="4"/>
      <c r="EPH206" s="4"/>
      <c r="EPI206" s="4"/>
      <c r="EPJ206" s="4"/>
      <c r="EPK206" s="4"/>
      <c r="EPL206" s="4"/>
      <c r="EPM206" s="4"/>
      <c r="EPN206" s="4"/>
      <c r="EPO206" s="4"/>
      <c r="EPP206" s="4"/>
      <c r="EPQ206" s="4"/>
      <c r="EPR206" s="4"/>
      <c r="EPS206" s="4"/>
      <c r="EPT206" s="4"/>
      <c r="EPU206" s="4"/>
      <c r="EPV206" s="4"/>
      <c r="EPW206" s="4"/>
      <c r="EPX206" s="4"/>
      <c r="EPY206" s="4"/>
      <c r="EPZ206" s="4"/>
      <c r="EQA206" s="4"/>
      <c r="EQB206" s="4"/>
      <c r="EQC206" s="4"/>
      <c r="EQD206" s="4"/>
      <c r="EQE206" s="4"/>
      <c r="EQF206" s="4"/>
      <c r="EQG206" s="4"/>
      <c r="EQH206" s="4"/>
      <c r="EQI206" s="4"/>
      <c r="EQJ206" s="4"/>
      <c r="EQK206" s="4"/>
      <c r="EQL206" s="4"/>
      <c r="EQM206" s="4"/>
      <c r="EQN206" s="4"/>
      <c r="EQO206" s="4"/>
      <c r="EQP206" s="4"/>
      <c r="EQQ206" s="4"/>
      <c r="EQR206" s="4"/>
      <c r="EQS206" s="4"/>
      <c r="EQT206" s="4"/>
      <c r="EQU206" s="4"/>
      <c r="EQV206" s="4"/>
      <c r="EQW206" s="4"/>
      <c r="EQX206" s="4"/>
      <c r="EQY206" s="4"/>
      <c r="EQZ206" s="4"/>
      <c r="ERA206" s="4"/>
      <c r="ERB206" s="4"/>
      <c r="ERC206" s="4"/>
      <c r="ERD206" s="4"/>
      <c r="ERE206" s="4"/>
      <c r="ERF206" s="4"/>
      <c r="ERG206" s="4"/>
      <c r="ERH206" s="4"/>
      <c r="ERI206" s="4"/>
      <c r="ERJ206" s="4"/>
      <c r="ERK206" s="4"/>
      <c r="ERL206" s="4"/>
      <c r="ERM206" s="4"/>
      <c r="ERN206" s="4"/>
      <c r="ERO206" s="4"/>
      <c r="ERP206" s="4"/>
      <c r="ERQ206" s="4"/>
      <c r="ERR206" s="4"/>
      <c r="ERS206" s="4"/>
      <c r="ERT206" s="4"/>
      <c r="ERU206" s="4"/>
      <c r="ERV206" s="4"/>
      <c r="ERW206" s="4"/>
      <c r="ERX206" s="4"/>
      <c r="ERY206" s="4"/>
      <c r="ERZ206" s="4"/>
      <c r="ESA206" s="4"/>
      <c r="ESB206" s="4"/>
      <c r="ESC206" s="4"/>
      <c r="ESD206" s="4"/>
      <c r="ESE206" s="4"/>
      <c r="ESF206" s="4"/>
      <c r="ESG206" s="4"/>
      <c r="ESH206" s="4"/>
      <c r="ESI206" s="4"/>
      <c r="ESJ206" s="4"/>
      <c r="ESK206" s="4"/>
      <c r="ESL206" s="4"/>
      <c r="ESM206" s="4"/>
      <c r="ESN206" s="4"/>
      <c r="ESO206" s="4"/>
      <c r="ESP206" s="4"/>
      <c r="ESQ206" s="4"/>
      <c r="ESR206" s="4"/>
      <c r="ESS206" s="4"/>
      <c r="EST206" s="4"/>
      <c r="ESU206" s="4"/>
      <c r="ESV206" s="4"/>
      <c r="ESW206" s="4"/>
      <c r="ESX206" s="4"/>
      <c r="ESY206" s="4"/>
      <c r="ESZ206" s="4"/>
      <c r="ETA206" s="4"/>
      <c r="ETB206" s="4"/>
      <c r="ETC206" s="4"/>
      <c r="ETD206" s="4"/>
      <c r="ETE206" s="4"/>
      <c r="ETF206" s="4"/>
      <c r="ETG206" s="4"/>
      <c r="ETH206" s="4"/>
      <c r="ETI206" s="4"/>
      <c r="ETJ206" s="4"/>
      <c r="ETK206" s="4"/>
      <c r="ETL206" s="4"/>
      <c r="ETM206" s="4"/>
      <c r="ETN206" s="4"/>
      <c r="ETO206" s="4"/>
      <c r="ETP206" s="4"/>
      <c r="ETQ206" s="4"/>
      <c r="ETR206" s="4"/>
      <c r="ETS206" s="4"/>
      <c r="ETT206" s="4"/>
      <c r="ETU206" s="4"/>
      <c r="ETV206" s="4"/>
      <c r="ETW206" s="4"/>
      <c r="ETX206" s="4"/>
      <c r="ETY206" s="4"/>
      <c r="ETZ206" s="4"/>
      <c r="EUA206" s="4"/>
      <c r="EUB206" s="4"/>
      <c r="EUC206" s="4"/>
      <c r="EUD206" s="4"/>
      <c r="EUE206" s="4"/>
      <c r="EUF206" s="4"/>
      <c r="EUG206" s="4"/>
      <c r="EUH206" s="4"/>
      <c r="EUI206" s="4"/>
      <c r="EUJ206" s="4"/>
      <c r="EUK206" s="4"/>
      <c r="EUL206" s="4"/>
      <c r="EUM206" s="4"/>
      <c r="EUN206" s="4"/>
      <c r="EUO206" s="4"/>
      <c r="EUP206" s="4"/>
      <c r="EUQ206" s="4"/>
      <c r="EUR206" s="4"/>
      <c r="EUS206" s="4"/>
      <c r="EUT206" s="4"/>
      <c r="EUU206" s="4"/>
      <c r="EUV206" s="4"/>
      <c r="EUW206" s="4"/>
      <c r="EUX206" s="4"/>
      <c r="EUY206" s="4"/>
      <c r="EUZ206" s="4"/>
      <c r="EVA206" s="4"/>
      <c r="EVB206" s="4"/>
      <c r="EVC206" s="4"/>
      <c r="EVD206" s="4"/>
      <c r="EVE206" s="4"/>
      <c r="EVF206" s="4"/>
      <c r="EVG206" s="4"/>
      <c r="EVH206" s="4"/>
      <c r="EVI206" s="4"/>
      <c r="EVJ206" s="4"/>
      <c r="EVK206" s="4"/>
      <c r="EVL206" s="4"/>
      <c r="EVM206" s="4"/>
      <c r="EVN206" s="4"/>
      <c r="EVO206" s="4"/>
      <c r="EVP206" s="4"/>
      <c r="EVQ206" s="4"/>
      <c r="EVR206" s="4"/>
      <c r="EVS206" s="4"/>
      <c r="EVT206" s="4"/>
      <c r="EVU206" s="4"/>
      <c r="EVV206" s="4"/>
      <c r="EVW206" s="4"/>
      <c r="EVX206" s="4"/>
      <c r="EVY206" s="4"/>
      <c r="EVZ206" s="4"/>
      <c r="EWA206" s="4"/>
      <c r="EWB206" s="4"/>
      <c r="EWC206" s="4"/>
      <c r="EWD206" s="4"/>
      <c r="EWE206" s="4"/>
      <c r="EWF206" s="4"/>
      <c r="EWG206" s="4"/>
      <c r="EWH206" s="4"/>
      <c r="EWI206" s="4"/>
      <c r="EWJ206" s="4"/>
      <c r="EWK206" s="4"/>
      <c r="EWL206" s="4"/>
      <c r="EWM206" s="4"/>
      <c r="EWN206" s="4"/>
      <c r="EWO206" s="4"/>
      <c r="EWP206" s="4"/>
      <c r="EWQ206" s="4"/>
      <c r="EWR206" s="4"/>
      <c r="EWS206" s="4"/>
      <c r="EWT206" s="4"/>
      <c r="EWU206" s="4"/>
      <c r="EWV206" s="4"/>
      <c r="EWW206" s="4"/>
      <c r="EWX206" s="4"/>
      <c r="EWY206" s="4"/>
      <c r="EWZ206" s="4"/>
      <c r="EXA206" s="4"/>
      <c r="EXB206" s="4"/>
      <c r="EXC206" s="4"/>
      <c r="EXD206" s="4"/>
      <c r="EXE206" s="4"/>
      <c r="EXF206" s="4"/>
      <c r="EXG206" s="4"/>
      <c r="EXH206" s="4"/>
      <c r="EXI206" s="4"/>
      <c r="EXJ206" s="4"/>
      <c r="EXK206" s="4"/>
      <c r="EXL206" s="4"/>
      <c r="EXM206" s="4"/>
      <c r="EXN206" s="4"/>
      <c r="EXO206" s="4"/>
      <c r="EXP206" s="4"/>
      <c r="EXQ206" s="4"/>
      <c r="EXR206" s="4"/>
      <c r="EXS206" s="4"/>
      <c r="EXT206" s="4"/>
      <c r="EXU206" s="4"/>
      <c r="EXV206" s="4"/>
      <c r="EXW206" s="4"/>
      <c r="EXX206" s="4"/>
      <c r="EXY206" s="4"/>
      <c r="EXZ206" s="4"/>
      <c r="EYA206" s="4"/>
      <c r="EYB206" s="4"/>
      <c r="EYC206" s="4"/>
      <c r="EYD206" s="4"/>
      <c r="EYE206" s="4"/>
      <c r="EYF206" s="4"/>
      <c r="EYG206" s="4"/>
      <c r="EYH206" s="4"/>
      <c r="EYI206" s="4"/>
      <c r="EYJ206" s="4"/>
      <c r="EYK206" s="4"/>
      <c r="EYL206" s="4"/>
      <c r="EYM206" s="4"/>
      <c r="EYN206" s="4"/>
      <c r="EYO206" s="4"/>
      <c r="EYP206" s="4"/>
      <c r="EYQ206" s="4"/>
      <c r="EYR206" s="4"/>
      <c r="EYS206" s="4"/>
      <c r="EYT206" s="4"/>
      <c r="EYU206" s="4"/>
      <c r="EYV206" s="4"/>
      <c r="EYW206" s="4"/>
      <c r="EYX206" s="4"/>
      <c r="EYY206" s="4"/>
      <c r="EYZ206" s="4"/>
      <c r="EZA206" s="4"/>
      <c r="EZB206" s="4"/>
      <c r="EZC206" s="4"/>
      <c r="EZD206" s="4"/>
      <c r="EZE206" s="4"/>
      <c r="EZF206" s="4"/>
      <c r="EZG206" s="4"/>
      <c r="EZH206" s="4"/>
      <c r="EZI206" s="4"/>
      <c r="EZJ206" s="4"/>
      <c r="EZK206" s="4"/>
      <c r="EZL206" s="4"/>
      <c r="EZM206" s="4"/>
      <c r="EZN206" s="4"/>
      <c r="EZO206" s="4"/>
      <c r="EZP206" s="4"/>
      <c r="EZQ206" s="4"/>
      <c r="EZR206" s="4"/>
      <c r="EZS206" s="4"/>
      <c r="EZT206" s="4"/>
      <c r="EZU206" s="4"/>
      <c r="EZV206" s="4"/>
      <c r="EZW206" s="4"/>
      <c r="EZX206" s="4"/>
      <c r="EZY206" s="4"/>
      <c r="EZZ206" s="4"/>
      <c r="FAA206" s="4"/>
      <c r="FAB206" s="4"/>
      <c r="FAC206" s="4"/>
      <c r="FAD206" s="4"/>
      <c r="FAE206" s="4"/>
      <c r="FAF206" s="4"/>
      <c r="FAG206" s="4"/>
      <c r="FAH206" s="4"/>
      <c r="FAI206" s="4"/>
      <c r="FAJ206" s="4"/>
      <c r="FAK206" s="4"/>
      <c r="FAL206" s="4"/>
      <c r="FAM206" s="4"/>
      <c r="FAN206" s="4"/>
      <c r="FAO206" s="4"/>
      <c r="FAP206" s="4"/>
      <c r="FAQ206" s="4"/>
      <c r="FAR206" s="4"/>
      <c r="FAS206" s="4"/>
      <c r="FAT206" s="4"/>
      <c r="FAU206" s="4"/>
      <c r="FAV206" s="4"/>
      <c r="FAW206" s="4"/>
      <c r="FAX206" s="4"/>
      <c r="FAY206" s="4"/>
      <c r="FAZ206" s="4"/>
      <c r="FBA206" s="4"/>
      <c r="FBB206" s="4"/>
      <c r="FBC206" s="4"/>
      <c r="FBD206" s="4"/>
      <c r="FBE206" s="4"/>
      <c r="FBF206" s="4"/>
      <c r="FBG206" s="4"/>
      <c r="FBH206" s="4"/>
      <c r="FBI206" s="4"/>
      <c r="FBJ206" s="4"/>
      <c r="FBK206" s="4"/>
      <c r="FBL206" s="4"/>
      <c r="FBM206" s="4"/>
      <c r="FBN206" s="4"/>
      <c r="FBO206" s="4"/>
      <c r="FBP206" s="4"/>
      <c r="FBQ206" s="4"/>
      <c r="FBR206" s="4"/>
      <c r="FBS206" s="4"/>
      <c r="FBT206" s="4"/>
      <c r="FBU206" s="4"/>
      <c r="FBV206" s="4"/>
      <c r="FBW206" s="4"/>
      <c r="FBX206" s="4"/>
      <c r="FBY206" s="4"/>
      <c r="FBZ206" s="4"/>
      <c r="FCA206" s="4"/>
      <c r="FCB206" s="4"/>
      <c r="FCC206" s="4"/>
      <c r="FCD206" s="4"/>
      <c r="FCE206" s="4"/>
      <c r="FCF206" s="4"/>
      <c r="FCG206" s="4"/>
      <c r="FCH206" s="4"/>
      <c r="FCI206" s="4"/>
      <c r="FCJ206" s="4"/>
      <c r="FCK206" s="4"/>
      <c r="FCL206" s="4"/>
      <c r="FCM206" s="4"/>
      <c r="FCN206" s="4"/>
      <c r="FCO206" s="4"/>
      <c r="FCP206" s="4"/>
      <c r="FCQ206" s="4"/>
      <c r="FCR206" s="4"/>
      <c r="FCS206" s="4"/>
      <c r="FCT206" s="4"/>
      <c r="FCU206" s="4"/>
      <c r="FCV206" s="4"/>
      <c r="FCW206" s="4"/>
      <c r="FCX206" s="4"/>
      <c r="FCY206" s="4"/>
      <c r="FCZ206" s="4"/>
      <c r="FDA206" s="4"/>
      <c r="FDB206" s="4"/>
      <c r="FDC206" s="4"/>
      <c r="FDD206" s="4"/>
      <c r="FDE206" s="4"/>
      <c r="FDF206" s="4"/>
      <c r="FDG206" s="4"/>
      <c r="FDH206" s="4"/>
      <c r="FDI206" s="4"/>
      <c r="FDJ206" s="4"/>
      <c r="FDK206" s="4"/>
      <c r="FDL206" s="4"/>
      <c r="FDM206" s="4"/>
      <c r="FDN206" s="4"/>
      <c r="FDO206" s="4"/>
      <c r="FDP206" s="4"/>
      <c r="FDQ206" s="4"/>
      <c r="FDR206" s="4"/>
      <c r="FDS206" s="4"/>
      <c r="FDT206" s="4"/>
      <c r="FDU206" s="4"/>
      <c r="FDV206" s="4"/>
      <c r="FDW206" s="4"/>
      <c r="FDX206" s="4"/>
      <c r="FDY206" s="4"/>
      <c r="FDZ206" s="4"/>
      <c r="FEA206" s="4"/>
      <c r="FEB206" s="4"/>
      <c r="FEC206" s="4"/>
      <c r="FED206" s="4"/>
      <c r="FEE206" s="4"/>
      <c r="FEF206" s="4"/>
      <c r="FEG206" s="4"/>
      <c r="FEH206" s="4"/>
      <c r="FEI206" s="4"/>
      <c r="FEJ206" s="4"/>
      <c r="FEK206" s="4"/>
      <c r="FEL206" s="4"/>
      <c r="FEM206" s="4"/>
      <c r="FEN206" s="4"/>
      <c r="FEO206" s="4"/>
      <c r="FEP206" s="4"/>
      <c r="FEQ206" s="4"/>
      <c r="FER206" s="4"/>
      <c r="FES206" s="4"/>
      <c r="FET206" s="4"/>
      <c r="FEU206" s="4"/>
      <c r="FEV206" s="4"/>
      <c r="FEW206" s="4"/>
      <c r="FEX206" s="4"/>
      <c r="FEY206" s="4"/>
      <c r="FEZ206" s="4"/>
      <c r="FFA206" s="4"/>
      <c r="FFB206" s="4"/>
      <c r="FFC206" s="4"/>
      <c r="FFD206" s="4"/>
      <c r="FFE206" s="4"/>
      <c r="FFF206" s="4"/>
      <c r="FFG206" s="4"/>
      <c r="FFH206" s="4"/>
      <c r="FFI206" s="4"/>
      <c r="FFJ206" s="4"/>
      <c r="FFK206" s="4"/>
      <c r="FFL206" s="4"/>
      <c r="FFM206" s="4"/>
      <c r="FFN206" s="4"/>
      <c r="FFO206" s="4"/>
      <c r="FFP206" s="4"/>
      <c r="FFQ206" s="4"/>
      <c r="FFR206" s="4"/>
      <c r="FFS206" s="4"/>
      <c r="FFT206" s="4"/>
      <c r="FFU206" s="4"/>
      <c r="FFV206" s="4"/>
      <c r="FFW206" s="4"/>
      <c r="FFX206" s="4"/>
      <c r="FFY206" s="4"/>
      <c r="FFZ206" s="4"/>
      <c r="FGA206" s="4"/>
      <c r="FGB206" s="4"/>
      <c r="FGC206" s="4"/>
      <c r="FGD206" s="4"/>
      <c r="FGE206" s="4"/>
      <c r="FGF206" s="4"/>
      <c r="FGG206" s="4"/>
      <c r="FGH206" s="4"/>
      <c r="FGI206" s="4"/>
      <c r="FGJ206" s="4"/>
      <c r="FGK206" s="4"/>
      <c r="FGL206" s="4"/>
      <c r="FGM206" s="4"/>
      <c r="FGN206" s="4"/>
      <c r="FGO206" s="4"/>
      <c r="FGP206" s="4"/>
      <c r="FGQ206" s="4"/>
      <c r="FGR206" s="4"/>
      <c r="FGS206" s="4"/>
      <c r="FGT206" s="4"/>
      <c r="FGU206" s="4"/>
      <c r="FGV206" s="4"/>
      <c r="FGW206" s="4"/>
      <c r="FGX206" s="4"/>
      <c r="FGY206" s="4"/>
      <c r="FGZ206" s="4"/>
      <c r="FHA206" s="4"/>
      <c r="FHB206" s="4"/>
      <c r="FHC206" s="4"/>
      <c r="FHD206" s="4"/>
      <c r="FHE206" s="4"/>
      <c r="FHF206" s="4"/>
      <c r="FHG206" s="4"/>
      <c r="FHH206" s="4"/>
      <c r="FHI206" s="4"/>
      <c r="FHJ206" s="4"/>
      <c r="FHK206" s="4"/>
      <c r="FHL206" s="4"/>
      <c r="FHM206" s="4"/>
      <c r="FHN206" s="4"/>
      <c r="FHO206" s="4"/>
      <c r="FHP206" s="4"/>
      <c r="FHQ206" s="4"/>
      <c r="FHR206" s="4"/>
      <c r="FHS206" s="4"/>
      <c r="FHT206" s="4"/>
      <c r="FHU206" s="4"/>
      <c r="FHV206" s="4"/>
      <c r="FHW206" s="4"/>
      <c r="FHX206" s="4"/>
      <c r="FHY206" s="4"/>
      <c r="FHZ206" s="4"/>
      <c r="FIA206" s="4"/>
      <c r="FIB206" s="4"/>
      <c r="FIC206" s="4"/>
      <c r="FID206" s="4"/>
      <c r="FIE206" s="4"/>
      <c r="FIF206" s="4"/>
      <c r="FIG206" s="4"/>
      <c r="FIH206" s="4"/>
      <c r="FII206" s="4"/>
      <c r="FIJ206" s="4"/>
      <c r="FIK206" s="4"/>
      <c r="FIL206" s="4"/>
      <c r="FIM206" s="4"/>
      <c r="FIN206" s="4"/>
      <c r="FIO206" s="4"/>
      <c r="FIP206" s="4"/>
      <c r="FIQ206" s="4"/>
      <c r="FIR206" s="4"/>
      <c r="FIS206" s="4"/>
      <c r="FIT206" s="4"/>
      <c r="FIU206" s="4"/>
      <c r="FIV206" s="4"/>
      <c r="FIW206" s="4"/>
      <c r="FIX206" s="4"/>
      <c r="FIY206" s="4"/>
      <c r="FIZ206" s="4"/>
      <c r="FJA206" s="4"/>
      <c r="FJB206" s="4"/>
      <c r="FJC206" s="4"/>
      <c r="FJD206" s="4"/>
      <c r="FJE206" s="4"/>
      <c r="FJF206" s="4"/>
      <c r="FJG206" s="4"/>
      <c r="FJH206" s="4"/>
      <c r="FJI206" s="4"/>
      <c r="FJJ206" s="4"/>
      <c r="FJK206" s="4"/>
      <c r="FJL206" s="4"/>
      <c r="FJM206" s="4"/>
      <c r="FJN206" s="4"/>
      <c r="FJO206" s="4"/>
      <c r="FJP206" s="4"/>
      <c r="FJQ206" s="4"/>
      <c r="FJR206" s="4"/>
      <c r="FJS206" s="4"/>
      <c r="FJT206" s="4"/>
      <c r="FJU206" s="4"/>
      <c r="FJV206" s="4"/>
      <c r="FJW206" s="4"/>
      <c r="FJX206" s="4"/>
      <c r="FJY206" s="4"/>
      <c r="FJZ206" s="4"/>
      <c r="FKA206" s="4"/>
      <c r="FKB206" s="4"/>
      <c r="FKC206" s="4"/>
      <c r="FKD206" s="4"/>
      <c r="FKE206" s="4"/>
      <c r="FKF206" s="4"/>
      <c r="FKG206" s="4"/>
      <c r="FKH206" s="4"/>
      <c r="FKI206" s="4"/>
      <c r="FKJ206" s="4"/>
      <c r="FKK206" s="4"/>
      <c r="FKL206" s="4"/>
      <c r="FKM206" s="4"/>
      <c r="FKN206" s="4"/>
      <c r="FKO206" s="4"/>
      <c r="FKP206" s="4"/>
      <c r="FKQ206" s="4"/>
      <c r="FKR206" s="4"/>
      <c r="FKS206" s="4"/>
      <c r="FKT206" s="4"/>
      <c r="FKU206" s="4"/>
      <c r="FKV206" s="4"/>
      <c r="FKW206" s="4"/>
      <c r="FKX206" s="4"/>
      <c r="FKY206" s="4"/>
      <c r="FKZ206" s="4"/>
      <c r="FLA206" s="4"/>
      <c r="FLB206" s="4"/>
      <c r="FLC206" s="4"/>
      <c r="FLD206" s="4"/>
      <c r="FLE206" s="4"/>
      <c r="FLF206" s="4"/>
      <c r="FLG206" s="4"/>
      <c r="FLH206" s="4"/>
      <c r="FLI206" s="4"/>
      <c r="FLJ206" s="4"/>
      <c r="FLK206" s="4"/>
      <c r="FLL206" s="4"/>
      <c r="FLM206" s="4"/>
      <c r="FLN206" s="4"/>
      <c r="FLO206" s="4"/>
      <c r="FLP206" s="4"/>
      <c r="FLQ206" s="4"/>
      <c r="FLR206" s="4"/>
      <c r="FLS206" s="4"/>
      <c r="FLT206" s="4"/>
      <c r="FLU206" s="4"/>
      <c r="FLV206" s="4"/>
      <c r="FLW206" s="4"/>
      <c r="FLX206" s="4"/>
      <c r="FLY206" s="4"/>
      <c r="FLZ206" s="4"/>
      <c r="FMA206" s="4"/>
      <c r="FMB206" s="4"/>
      <c r="FMC206" s="4"/>
      <c r="FMD206" s="4"/>
      <c r="FME206" s="4"/>
      <c r="FMF206" s="4"/>
      <c r="FMG206" s="4"/>
      <c r="FMH206" s="4"/>
      <c r="FMI206" s="4"/>
      <c r="FMJ206" s="4"/>
      <c r="FMK206" s="4"/>
      <c r="FML206" s="4"/>
      <c r="FMM206" s="4"/>
      <c r="FMN206" s="4"/>
      <c r="FMO206" s="4"/>
      <c r="FMP206" s="4"/>
      <c r="FMQ206" s="4"/>
      <c r="FMR206" s="4"/>
      <c r="FMS206" s="4"/>
      <c r="FMT206" s="4"/>
      <c r="FMU206" s="4"/>
      <c r="FMV206" s="4"/>
      <c r="FMW206" s="4"/>
      <c r="FMX206" s="4"/>
      <c r="FMY206" s="4"/>
      <c r="FMZ206" s="4"/>
      <c r="FNA206" s="4"/>
      <c r="FNB206" s="4"/>
      <c r="FNC206" s="4"/>
      <c r="FND206" s="4"/>
      <c r="FNE206" s="4"/>
      <c r="FNF206" s="4"/>
      <c r="FNG206" s="4"/>
      <c r="FNH206" s="4"/>
      <c r="FNI206" s="4"/>
      <c r="FNJ206" s="4"/>
      <c r="FNK206" s="4"/>
      <c r="FNL206" s="4"/>
      <c r="FNM206" s="4"/>
      <c r="FNN206" s="4"/>
      <c r="FNO206" s="4"/>
      <c r="FNP206" s="4"/>
      <c r="FNQ206" s="4"/>
      <c r="FNR206" s="4"/>
      <c r="FNS206" s="4"/>
      <c r="FNT206" s="4"/>
      <c r="FNU206" s="4"/>
      <c r="FNV206" s="4"/>
      <c r="FNW206" s="4"/>
      <c r="FNX206" s="4"/>
      <c r="FNY206" s="4"/>
      <c r="FNZ206" s="4"/>
      <c r="FOA206" s="4"/>
      <c r="FOB206" s="4"/>
      <c r="FOC206" s="4"/>
      <c r="FOD206" s="4"/>
      <c r="FOE206" s="4"/>
      <c r="FOF206" s="4"/>
      <c r="FOG206" s="4"/>
      <c r="FOH206" s="4"/>
      <c r="FOI206" s="4"/>
      <c r="FOJ206" s="4"/>
      <c r="FOK206" s="4"/>
      <c r="FOL206" s="4"/>
      <c r="FOM206" s="4"/>
      <c r="FON206" s="4"/>
      <c r="FOO206" s="4"/>
      <c r="FOP206" s="4"/>
      <c r="FOQ206" s="4"/>
      <c r="FOR206" s="4"/>
      <c r="FOS206" s="4"/>
      <c r="FOT206" s="4"/>
      <c r="FOU206" s="4"/>
      <c r="FOV206" s="4"/>
      <c r="FOW206" s="4"/>
      <c r="FOX206" s="4"/>
      <c r="FOY206" s="4"/>
      <c r="FOZ206" s="4"/>
      <c r="FPA206" s="4"/>
      <c r="FPB206" s="4"/>
      <c r="FPC206" s="4"/>
      <c r="FPD206" s="4"/>
      <c r="FPE206" s="4"/>
      <c r="FPF206" s="4"/>
      <c r="FPG206" s="4"/>
      <c r="FPH206" s="4"/>
      <c r="FPI206" s="4"/>
      <c r="FPJ206" s="4"/>
      <c r="FPK206" s="4"/>
      <c r="FPL206" s="4"/>
      <c r="FPM206" s="4"/>
      <c r="FPN206" s="4"/>
      <c r="FPO206" s="4"/>
      <c r="FPP206" s="4"/>
      <c r="FPQ206" s="4"/>
      <c r="FPR206" s="4"/>
      <c r="FPS206" s="4"/>
      <c r="FPT206" s="4"/>
      <c r="FPU206" s="4"/>
      <c r="FPV206" s="4"/>
      <c r="FPW206" s="4"/>
      <c r="FPX206" s="4"/>
      <c r="FPY206" s="4"/>
      <c r="FPZ206" s="4"/>
      <c r="FQA206" s="4"/>
      <c r="FQB206" s="4"/>
      <c r="FQC206" s="4"/>
      <c r="FQD206" s="4"/>
      <c r="FQE206" s="4"/>
      <c r="FQF206" s="4"/>
      <c r="FQG206" s="4"/>
      <c r="FQH206" s="4"/>
      <c r="FQI206" s="4"/>
      <c r="FQJ206" s="4"/>
      <c r="FQK206" s="4"/>
      <c r="FQL206" s="4"/>
      <c r="FQM206" s="4"/>
      <c r="FQN206" s="4"/>
      <c r="FQO206" s="4"/>
      <c r="FQP206" s="4"/>
      <c r="FQQ206" s="4"/>
      <c r="FQR206" s="4"/>
      <c r="FQS206" s="4"/>
      <c r="FQT206" s="4"/>
      <c r="FQU206" s="4"/>
      <c r="FQV206" s="4"/>
      <c r="FQW206" s="4"/>
      <c r="FQX206" s="4"/>
      <c r="FQY206" s="4"/>
      <c r="FQZ206" s="4"/>
      <c r="FRA206" s="4"/>
      <c r="FRB206" s="4"/>
      <c r="FRC206" s="4"/>
      <c r="FRD206" s="4"/>
      <c r="FRE206" s="4"/>
      <c r="FRF206" s="4"/>
      <c r="FRG206" s="4"/>
      <c r="FRH206" s="4"/>
      <c r="FRI206" s="4"/>
      <c r="FRJ206" s="4"/>
      <c r="FRK206" s="4"/>
      <c r="FRL206" s="4"/>
      <c r="FRM206" s="4"/>
      <c r="FRN206" s="4"/>
      <c r="FRO206" s="4"/>
      <c r="FRP206" s="4"/>
      <c r="FRQ206" s="4"/>
      <c r="FRR206" s="4"/>
      <c r="FRS206" s="4"/>
      <c r="FRT206" s="4"/>
      <c r="FRU206" s="4"/>
      <c r="FRV206" s="4"/>
      <c r="FRW206" s="4"/>
      <c r="FRX206" s="4"/>
      <c r="FRY206" s="4"/>
      <c r="FRZ206" s="4"/>
      <c r="FSA206" s="4"/>
      <c r="FSB206" s="4"/>
      <c r="FSC206" s="4"/>
      <c r="FSD206" s="4"/>
      <c r="FSE206" s="4"/>
      <c r="FSF206" s="4"/>
      <c r="FSG206" s="4"/>
      <c r="FSH206" s="4"/>
      <c r="FSI206" s="4"/>
      <c r="FSJ206" s="4"/>
      <c r="FSK206" s="4"/>
      <c r="FSL206" s="4"/>
      <c r="FSM206" s="4"/>
      <c r="FSN206" s="4"/>
      <c r="FSO206" s="4"/>
      <c r="FSP206" s="4"/>
      <c r="FSQ206" s="4"/>
      <c r="FSR206" s="4"/>
      <c r="FSS206" s="4"/>
      <c r="FST206" s="4"/>
      <c r="FSU206" s="4"/>
      <c r="FSV206" s="4"/>
      <c r="FSW206" s="4"/>
      <c r="FSX206" s="4"/>
      <c r="FSY206" s="4"/>
      <c r="FSZ206" s="4"/>
      <c r="FTA206" s="4"/>
      <c r="FTB206" s="4"/>
      <c r="FTC206" s="4"/>
      <c r="FTD206" s="4"/>
      <c r="FTE206" s="4"/>
      <c r="FTF206" s="4"/>
      <c r="FTG206" s="4"/>
      <c r="FTH206" s="4"/>
      <c r="FTI206" s="4"/>
      <c r="FTJ206" s="4"/>
      <c r="FTK206" s="4"/>
      <c r="FTL206" s="4"/>
      <c r="FTM206" s="4"/>
      <c r="FTN206" s="4"/>
      <c r="FTO206" s="4"/>
      <c r="FTP206" s="4"/>
      <c r="FTQ206" s="4"/>
      <c r="FTR206" s="4"/>
      <c r="FTS206" s="4"/>
      <c r="FTT206" s="4"/>
      <c r="FTU206" s="4"/>
      <c r="FTV206" s="4"/>
      <c r="FTW206" s="4"/>
      <c r="FTX206" s="4"/>
      <c r="FTY206" s="4"/>
      <c r="FTZ206" s="4"/>
      <c r="FUA206" s="4"/>
      <c r="FUB206" s="4"/>
      <c r="FUC206" s="4"/>
      <c r="FUD206" s="4"/>
      <c r="FUE206" s="4"/>
      <c r="FUF206" s="4"/>
      <c r="FUG206" s="4"/>
      <c r="FUH206" s="4"/>
      <c r="FUI206" s="4"/>
      <c r="FUJ206" s="4"/>
      <c r="FUK206" s="4"/>
      <c r="FUL206" s="4"/>
      <c r="FUM206" s="4"/>
      <c r="FUN206" s="4"/>
      <c r="FUO206" s="4"/>
      <c r="FUP206" s="4"/>
      <c r="FUQ206" s="4"/>
      <c r="FUR206" s="4"/>
      <c r="FUS206" s="4"/>
      <c r="FUT206" s="4"/>
      <c r="FUU206" s="4"/>
      <c r="FUV206" s="4"/>
      <c r="FUW206" s="4"/>
      <c r="FUX206" s="4"/>
      <c r="FUY206" s="4"/>
      <c r="FUZ206" s="4"/>
      <c r="FVA206" s="4"/>
      <c r="FVB206" s="4"/>
      <c r="FVC206" s="4"/>
      <c r="FVD206" s="4"/>
      <c r="FVE206" s="4"/>
      <c r="FVF206" s="4"/>
      <c r="FVG206" s="4"/>
      <c r="FVH206" s="4"/>
      <c r="FVI206" s="4"/>
      <c r="FVJ206" s="4"/>
      <c r="FVK206" s="4"/>
      <c r="FVL206" s="4"/>
      <c r="FVM206" s="4"/>
      <c r="FVN206" s="4"/>
      <c r="FVO206" s="4"/>
      <c r="FVP206" s="4"/>
      <c r="FVQ206" s="4"/>
      <c r="FVR206" s="4"/>
      <c r="FVS206" s="4"/>
      <c r="FVT206" s="4"/>
      <c r="FVU206" s="4"/>
      <c r="FVV206" s="4"/>
      <c r="FVW206" s="4"/>
      <c r="FVX206" s="4"/>
      <c r="FVY206" s="4"/>
      <c r="FVZ206" s="4"/>
      <c r="FWA206" s="4"/>
      <c r="FWB206" s="4"/>
      <c r="FWC206" s="4"/>
      <c r="FWD206" s="4"/>
      <c r="FWE206" s="4"/>
      <c r="FWF206" s="4"/>
      <c r="FWG206" s="4"/>
      <c r="FWH206" s="4"/>
      <c r="FWI206" s="4"/>
      <c r="FWJ206" s="4"/>
      <c r="FWK206" s="4"/>
      <c r="FWL206" s="4"/>
      <c r="FWM206" s="4"/>
      <c r="FWN206" s="4"/>
      <c r="FWO206" s="4"/>
      <c r="FWP206" s="4"/>
      <c r="FWQ206" s="4"/>
      <c r="FWR206" s="4"/>
      <c r="FWS206" s="4"/>
      <c r="FWT206" s="4"/>
      <c r="FWU206" s="4"/>
      <c r="FWV206" s="4"/>
      <c r="FWW206" s="4"/>
      <c r="FWX206" s="4"/>
      <c r="FWY206" s="4"/>
      <c r="FWZ206" s="4"/>
      <c r="FXA206" s="4"/>
      <c r="FXB206" s="4"/>
      <c r="FXC206" s="4"/>
      <c r="FXD206" s="4"/>
      <c r="FXE206" s="4"/>
      <c r="FXF206" s="4"/>
      <c r="FXG206" s="4"/>
      <c r="FXH206" s="4"/>
      <c r="FXI206" s="4"/>
      <c r="FXJ206" s="4"/>
      <c r="FXK206" s="4"/>
      <c r="FXL206" s="4"/>
      <c r="FXM206" s="4"/>
      <c r="FXN206" s="4"/>
      <c r="FXO206" s="4"/>
      <c r="FXP206" s="4"/>
      <c r="FXQ206" s="4"/>
      <c r="FXR206" s="4"/>
      <c r="FXS206" s="4"/>
      <c r="FXT206" s="4"/>
      <c r="FXU206" s="4"/>
      <c r="FXV206" s="4"/>
      <c r="FXW206" s="4"/>
      <c r="FXX206" s="4"/>
      <c r="FXY206" s="4"/>
      <c r="FXZ206" s="4"/>
      <c r="FYA206" s="4"/>
      <c r="FYB206" s="4"/>
      <c r="FYC206" s="4"/>
      <c r="FYD206" s="4"/>
      <c r="FYE206" s="4"/>
      <c r="FYF206" s="4"/>
      <c r="FYG206" s="4"/>
      <c r="FYH206" s="4"/>
      <c r="FYI206" s="4"/>
      <c r="FYJ206" s="4"/>
      <c r="FYK206" s="4"/>
      <c r="FYL206" s="4"/>
      <c r="FYM206" s="4"/>
      <c r="FYN206" s="4"/>
      <c r="FYO206" s="4"/>
      <c r="FYP206" s="4"/>
      <c r="FYQ206" s="4"/>
      <c r="FYR206" s="4"/>
      <c r="FYS206" s="4"/>
      <c r="FYT206" s="4"/>
      <c r="FYU206" s="4"/>
      <c r="FYV206" s="4"/>
      <c r="FYW206" s="4"/>
      <c r="FYX206" s="4"/>
      <c r="FYY206" s="4"/>
      <c r="FYZ206" s="4"/>
      <c r="FZA206" s="4"/>
      <c r="FZB206" s="4"/>
      <c r="FZC206" s="4"/>
      <c r="FZD206" s="4"/>
      <c r="FZE206" s="4"/>
      <c r="FZF206" s="4"/>
      <c r="FZG206" s="4"/>
      <c r="FZH206" s="4"/>
      <c r="FZI206" s="4"/>
      <c r="FZJ206" s="4"/>
      <c r="FZK206" s="4"/>
      <c r="FZL206" s="4"/>
      <c r="FZM206" s="4"/>
      <c r="FZN206" s="4"/>
      <c r="FZO206" s="4"/>
      <c r="FZP206" s="4"/>
      <c r="FZQ206" s="4"/>
      <c r="FZR206" s="4"/>
      <c r="FZS206" s="4"/>
      <c r="FZT206" s="4"/>
      <c r="FZU206" s="4"/>
      <c r="FZV206" s="4"/>
      <c r="FZW206" s="4"/>
      <c r="FZX206" s="4"/>
      <c r="FZY206" s="4"/>
      <c r="FZZ206" s="4"/>
      <c r="GAA206" s="4"/>
      <c r="GAB206" s="4"/>
      <c r="GAC206" s="4"/>
      <c r="GAD206" s="4"/>
      <c r="GAE206" s="4"/>
      <c r="GAF206" s="4"/>
      <c r="GAG206" s="4"/>
      <c r="GAH206" s="4"/>
      <c r="GAI206" s="4"/>
      <c r="GAJ206" s="4"/>
      <c r="GAK206" s="4"/>
      <c r="GAL206" s="4"/>
      <c r="GAM206" s="4"/>
      <c r="GAN206" s="4"/>
      <c r="GAO206" s="4"/>
      <c r="GAP206" s="4"/>
      <c r="GAQ206" s="4"/>
      <c r="GAR206" s="4"/>
      <c r="GAS206" s="4"/>
      <c r="GAT206" s="4"/>
      <c r="GAU206" s="4"/>
      <c r="GAV206" s="4"/>
      <c r="GAW206" s="4"/>
      <c r="GAX206" s="4"/>
      <c r="GAY206" s="4"/>
      <c r="GAZ206" s="4"/>
      <c r="GBA206" s="4"/>
      <c r="GBB206" s="4"/>
      <c r="GBC206" s="4"/>
      <c r="GBD206" s="4"/>
      <c r="GBE206" s="4"/>
      <c r="GBF206" s="4"/>
      <c r="GBG206" s="4"/>
      <c r="GBH206" s="4"/>
      <c r="GBI206" s="4"/>
      <c r="GBJ206" s="4"/>
      <c r="GBK206" s="4"/>
      <c r="GBL206" s="4"/>
      <c r="GBM206" s="4"/>
      <c r="GBN206" s="4"/>
      <c r="GBO206" s="4"/>
      <c r="GBP206" s="4"/>
      <c r="GBQ206" s="4"/>
      <c r="GBR206" s="4"/>
      <c r="GBS206" s="4"/>
      <c r="GBT206" s="4"/>
      <c r="GBU206" s="4"/>
      <c r="GBV206" s="4"/>
      <c r="GBW206" s="4"/>
      <c r="GBX206" s="4"/>
      <c r="GBY206" s="4"/>
      <c r="GBZ206" s="4"/>
      <c r="GCA206" s="4"/>
      <c r="GCB206" s="4"/>
      <c r="GCC206" s="4"/>
      <c r="GCD206" s="4"/>
      <c r="GCE206" s="4"/>
      <c r="GCF206" s="4"/>
      <c r="GCG206" s="4"/>
      <c r="GCH206" s="4"/>
      <c r="GCI206" s="4"/>
      <c r="GCJ206" s="4"/>
      <c r="GCK206" s="4"/>
      <c r="GCL206" s="4"/>
      <c r="GCM206" s="4"/>
      <c r="GCN206" s="4"/>
      <c r="GCO206" s="4"/>
      <c r="GCP206" s="4"/>
      <c r="GCQ206" s="4"/>
      <c r="GCR206" s="4"/>
      <c r="GCS206" s="4"/>
      <c r="GCT206" s="4"/>
      <c r="GCU206" s="4"/>
      <c r="GCV206" s="4"/>
      <c r="GCW206" s="4"/>
      <c r="GCX206" s="4"/>
      <c r="GCY206" s="4"/>
      <c r="GCZ206" s="4"/>
      <c r="GDA206" s="4"/>
      <c r="GDB206" s="4"/>
      <c r="GDC206" s="4"/>
      <c r="GDD206" s="4"/>
      <c r="GDE206" s="4"/>
      <c r="GDF206" s="4"/>
      <c r="GDG206" s="4"/>
      <c r="GDH206" s="4"/>
      <c r="GDI206" s="4"/>
      <c r="GDJ206" s="4"/>
      <c r="GDK206" s="4"/>
      <c r="GDL206" s="4"/>
      <c r="GDM206" s="4"/>
      <c r="GDN206" s="4"/>
      <c r="GDO206" s="4"/>
      <c r="GDP206" s="4"/>
      <c r="GDQ206" s="4"/>
      <c r="GDR206" s="4"/>
      <c r="GDS206" s="4"/>
      <c r="GDT206" s="4"/>
      <c r="GDU206" s="4"/>
      <c r="GDV206" s="4"/>
      <c r="GDW206" s="4"/>
      <c r="GDX206" s="4"/>
      <c r="GDY206" s="4"/>
      <c r="GDZ206" s="4"/>
      <c r="GEA206" s="4"/>
      <c r="GEB206" s="4"/>
      <c r="GEC206" s="4"/>
      <c r="GED206" s="4"/>
      <c r="GEE206" s="4"/>
      <c r="GEF206" s="4"/>
      <c r="GEG206" s="4"/>
      <c r="GEH206" s="4"/>
      <c r="GEI206" s="4"/>
      <c r="GEJ206" s="4"/>
      <c r="GEK206" s="4"/>
      <c r="GEL206" s="4"/>
      <c r="GEM206" s="4"/>
      <c r="GEN206" s="4"/>
      <c r="GEO206" s="4"/>
      <c r="GEP206" s="4"/>
      <c r="GEQ206" s="4"/>
      <c r="GER206" s="4"/>
      <c r="GES206" s="4"/>
      <c r="GET206" s="4"/>
      <c r="GEU206" s="4"/>
      <c r="GEV206" s="4"/>
      <c r="GEW206" s="4"/>
      <c r="GEX206" s="4"/>
      <c r="GEY206" s="4"/>
      <c r="GEZ206" s="4"/>
      <c r="GFA206" s="4"/>
      <c r="GFB206" s="4"/>
      <c r="GFC206" s="4"/>
      <c r="GFD206" s="4"/>
      <c r="GFE206" s="4"/>
      <c r="GFF206" s="4"/>
      <c r="GFG206" s="4"/>
      <c r="GFH206" s="4"/>
      <c r="GFI206" s="4"/>
      <c r="GFJ206" s="4"/>
      <c r="GFK206" s="4"/>
      <c r="GFL206" s="4"/>
      <c r="GFM206" s="4"/>
      <c r="GFN206" s="4"/>
      <c r="GFO206" s="4"/>
      <c r="GFP206" s="4"/>
      <c r="GFQ206" s="4"/>
      <c r="GFR206" s="4"/>
      <c r="GFS206" s="4"/>
      <c r="GFT206" s="4"/>
      <c r="GFU206" s="4"/>
      <c r="GFV206" s="4"/>
      <c r="GFW206" s="4"/>
      <c r="GFX206" s="4"/>
      <c r="GFY206" s="4"/>
      <c r="GFZ206" s="4"/>
      <c r="GGA206" s="4"/>
      <c r="GGB206" s="4"/>
      <c r="GGC206" s="4"/>
      <c r="GGD206" s="4"/>
      <c r="GGE206" s="4"/>
      <c r="GGF206" s="4"/>
      <c r="GGG206" s="4"/>
      <c r="GGH206" s="4"/>
      <c r="GGI206" s="4"/>
      <c r="GGJ206" s="4"/>
      <c r="GGK206" s="4"/>
      <c r="GGL206" s="4"/>
      <c r="GGM206" s="4"/>
      <c r="GGN206" s="4"/>
      <c r="GGO206" s="4"/>
      <c r="GGP206" s="4"/>
      <c r="GGQ206" s="4"/>
      <c r="GGR206" s="4"/>
      <c r="GGS206" s="4"/>
      <c r="GGT206" s="4"/>
      <c r="GGU206" s="4"/>
      <c r="GGV206" s="4"/>
      <c r="GGW206" s="4"/>
      <c r="GGX206" s="4"/>
      <c r="GGY206" s="4"/>
      <c r="GGZ206" s="4"/>
      <c r="GHA206" s="4"/>
      <c r="GHB206" s="4"/>
      <c r="GHC206" s="4"/>
      <c r="GHD206" s="4"/>
      <c r="GHE206" s="4"/>
      <c r="GHF206" s="4"/>
      <c r="GHG206" s="4"/>
      <c r="GHH206" s="4"/>
      <c r="GHI206" s="4"/>
      <c r="GHJ206" s="4"/>
      <c r="GHK206" s="4"/>
      <c r="GHL206" s="4"/>
      <c r="GHM206" s="4"/>
      <c r="GHN206" s="4"/>
      <c r="GHO206" s="4"/>
      <c r="GHP206" s="4"/>
      <c r="GHQ206" s="4"/>
      <c r="GHR206" s="4"/>
      <c r="GHS206" s="4"/>
      <c r="GHT206" s="4"/>
      <c r="GHU206" s="4"/>
      <c r="GHV206" s="4"/>
      <c r="GHW206" s="4"/>
      <c r="GHX206" s="4"/>
      <c r="GHY206" s="4"/>
      <c r="GHZ206" s="4"/>
      <c r="GIA206" s="4"/>
      <c r="GIB206" s="4"/>
      <c r="GIC206" s="4"/>
      <c r="GID206" s="4"/>
      <c r="GIE206" s="4"/>
      <c r="GIF206" s="4"/>
      <c r="GIG206" s="4"/>
      <c r="GIH206" s="4"/>
      <c r="GII206" s="4"/>
      <c r="GIJ206" s="4"/>
      <c r="GIK206" s="4"/>
      <c r="GIL206" s="4"/>
      <c r="GIM206" s="4"/>
      <c r="GIN206" s="4"/>
      <c r="GIO206" s="4"/>
      <c r="GIP206" s="4"/>
      <c r="GIQ206" s="4"/>
      <c r="GIR206" s="4"/>
      <c r="GIS206" s="4"/>
      <c r="GIT206" s="4"/>
      <c r="GIU206" s="4"/>
      <c r="GIV206" s="4"/>
      <c r="GIW206" s="4"/>
      <c r="GIX206" s="4"/>
      <c r="GIY206" s="4"/>
      <c r="GIZ206" s="4"/>
      <c r="GJA206" s="4"/>
      <c r="GJB206" s="4"/>
      <c r="GJC206" s="4"/>
      <c r="GJD206" s="4"/>
      <c r="GJE206" s="4"/>
      <c r="GJF206" s="4"/>
      <c r="GJG206" s="4"/>
      <c r="GJH206" s="4"/>
      <c r="GJI206" s="4"/>
      <c r="GJJ206" s="4"/>
      <c r="GJK206" s="4"/>
      <c r="GJL206" s="4"/>
      <c r="GJM206" s="4"/>
      <c r="GJN206" s="4"/>
      <c r="GJO206" s="4"/>
      <c r="GJP206" s="4"/>
      <c r="GJQ206" s="4"/>
      <c r="GJR206" s="4"/>
      <c r="GJS206" s="4"/>
      <c r="GJT206" s="4"/>
      <c r="GJU206" s="4"/>
      <c r="GJV206" s="4"/>
      <c r="GJW206" s="4"/>
      <c r="GJX206" s="4"/>
      <c r="GJY206" s="4"/>
      <c r="GJZ206" s="4"/>
      <c r="GKA206" s="4"/>
      <c r="GKB206" s="4"/>
      <c r="GKC206" s="4"/>
      <c r="GKD206" s="4"/>
      <c r="GKE206" s="4"/>
      <c r="GKF206" s="4"/>
      <c r="GKG206" s="4"/>
      <c r="GKH206" s="4"/>
      <c r="GKI206" s="4"/>
      <c r="GKJ206" s="4"/>
      <c r="GKK206" s="4"/>
      <c r="GKL206" s="4"/>
      <c r="GKM206" s="4"/>
      <c r="GKN206" s="4"/>
      <c r="GKO206" s="4"/>
      <c r="GKP206" s="4"/>
      <c r="GKQ206" s="4"/>
      <c r="GKR206" s="4"/>
      <c r="GKS206" s="4"/>
      <c r="GKT206" s="4"/>
      <c r="GKU206" s="4"/>
      <c r="GKV206" s="4"/>
      <c r="GKW206" s="4"/>
      <c r="GKX206" s="4"/>
      <c r="GKY206" s="4"/>
      <c r="GKZ206" s="4"/>
      <c r="GLA206" s="4"/>
      <c r="GLB206" s="4"/>
      <c r="GLC206" s="4"/>
      <c r="GLD206" s="4"/>
      <c r="GLE206" s="4"/>
      <c r="GLF206" s="4"/>
      <c r="GLG206" s="4"/>
      <c r="GLH206" s="4"/>
      <c r="GLI206" s="4"/>
      <c r="GLJ206" s="4"/>
      <c r="GLK206" s="4"/>
      <c r="GLL206" s="4"/>
      <c r="GLM206" s="4"/>
      <c r="GLN206" s="4"/>
      <c r="GLO206" s="4"/>
      <c r="GLP206" s="4"/>
      <c r="GLQ206" s="4"/>
      <c r="GLR206" s="4"/>
      <c r="GLS206" s="4"/>
      <c r="GLT206" s="4"/>
      <c r="GLU206" s="4"/>
      <c r="GLV206" s="4"/>
      <c r="GLW206" s="4"/>
      <c r="GLX206" s="4"/>
      <c r="GLY206" s="4"/>
      <c r="GLZ206" s="4"/>
      <c r="GMA206" s="4"/>
      <c r="GMB206" s="4"/>
      <c r="GMC206" s="4"/>
      <c r="GMD206" s="4"/>
      <c r="GME206" s="4"/>
      <c r="GMF206" s="4"/>
      <c r="GMG206" s="4"/>
      <c r="GMH206" s="4"/>
      <c r="GMI206" s="4"/>
      <c r="GMJ206" s="4"/>
      <c r="GMK206" s="4"/>
      <c r="GML206" s="4"/>
      <c r="GMM206" s="4"/>
      <c r="GMN206" s="4"/>
      <c r="GMO206" s="4"/>
      <c r="GMP206" s="4"/>
      <c r="GMQ206" s="4"/>
      <c r="GMR206" s="4"/>
      <c r="GMS206" s="4"/>
      <c r="GMT206" s="4"/>
      <c r="GMU206" s="4"/>
      <c r="GMV206" s="4"/>
      <c r="GMW206" s="4"/>
      <c r="GMX206" s="4"/>
      <c r="GMY206" s="4"/>
      <c r="GMZ206" s="4"/>
      <c r="GNA206" s="4"/>
      <c r="GNB206" s="4"/>
      <c r="GNC206" s="4"/>
      <c r="GND206" s="4"/>
      <c r="GNE206" s="4"/>
      <c r="GNF206" s="4"/>
      <c r="GNG206" s="4"/>
      <c r="GNH206" s="4"/>
      <c r="GNI206" s="4"/>
      <c r="GNJ206" s="4"/>
      <c r="GNK206" s="4"/>
      <c r="GNL206" s="4"/>
      <c r="GNM206" s="4"/>
      <c r="GNN206" s="4"/>
      <c r="GNO206" s="4"/>
      <c r="GNP206" s="4"/>
      <c r="GNQ206" s="4"/>
      <c r="GNR206" s="4"/>
      <c r="GNS206" s="4"/>
      <c r="GNT206" s="4"/>
      <c r="GNU206" s="4"/>
      <c r="GNV206" s="4"/>
      <c r="GNW206" s="4"/>
      <c r="GNX206" s="4"/>
      <c r="GNY206" s="4"/>
      <c r="GNZ206" s="4"/>
      <c r="GOA206" s="4"/>
      <c r="GOB206" s="4"/>
      <c r="GOC206" s="4"/>
      <c r="GOD206" s="4"/>
      <c r="GOE206" s="4"/>
      <c r="GOF206" s="4"/>
      <c r="GOG206" s="4"/>
      <c r="GOH206" s="4"/>
      <c r="GOI206" s="4"/>
      <c r="GOJ206" s="4"/>
      <c r="GOK206" s="4"/>
      <c r="GOL206" s="4"/>
      <c r="GOM206" s="4"/>
      <c r="GON206" s="4"/>
      <c r="GOO206" s="4"/>
      <c r="GOP206" s="4"/>
      <c r="GOQ206" s="4"/>
      <c r="GOR206" s="4"/>
      <c r="GOS206" s="4"/>
      <c r="GOT206" s="4"/>
      <c r="GOU206" s="4"/>
      <c r="GOV206" s="4"/>
      <c r="GOW206" s="4"/>
      <c r="GOX206" s="4"/>
      <c r="GOY206" s="4"/>
      <c r="GOZ206" s="4"/>
      <c r="GPA206" s="4"/>
      <c r="GPB206" s="4"/>
      <c r="GPC206" s="4"/>
      <c r="GPD206" s="4"/>
      <c r="GPE206" s="4"/>
      <c r="GPF206" s="4"/>
      <c r="GPG206" s="4"/>
      <c r="GPH206" s="4"/>
      <c r="GPI206" s="4"/>
      <c r="GPJ206" s="4"/>
      <c r="GPK206" s="4"/>
      <c r="GPL206" s="4"/>
      <c r="GPM206" s="4"/>
      <c r="GPN206" s="4"/>
      <c r="GPO206" s="4"/>
      <c r="GPP206" s="4"/>
      <c r="GPQ206" s="4"/>
      <c r="GPR206" s="4"/>
      <c r="GPS206" s="4"/>
      <c r="GPT206" s="4"/>
      <c r="GPU206" s="4"/>
      <c r="GPV206" s="4"/>
      <c r="GPW206" s="4"/>
      <c r="GPX206" s="4"/>
      <c r="GPY206" s="4"/>
      <c r="GPZ206" s="4"/>
      <c r="GQA206" s="4"/>
      <c r="GQB206" s="4"/>
      <c r="GQC206" s="4"/>
      <c r="GQD206" s="4"/>
      <c r="GQE206" s="4"/>
      <c r="GQF206" s="4"/>
      <c r="GQG206" s="4"/>
      <c r="GQH206" s="4"/>
      <c r="GQI206" s="4"/>
      <c r="GQJ206" s="4"/>
      <c r="GQK206" s="4"/>
      <c r="GQL206" s="4"/>
      <c r="GQM206" s="4"/>
      <c r="GQN206" s="4"/>
      <c r="GQO206" s="4"/>
      <c r="GQP206" s="4"/>
      <c r="GQQ206" s="4"/>
      <c r="GQR206" s="4"/>
      <c r="GQS206" s="4"/>
      <c r="GQT206" s="4"/>
      <c r="GQU206" s="4"/>
      <c r="GQV206" s="4"/>
      <c r="GQW206" s="4"/>
      <c r="GQX206" s="4"/>
      <c r="GQY206" s="4"/>
      <c r="GQZ206" s="4"/>
      <c r="GRA206" s="4"/>
      <c r="GRB206" s="4"/>
      <c r="GRC206" s="4"/>
      <c r="GRD206" s="4"/>
      <c r="GRE206" s="4"/>
      <c r="GRF206" s="4"/>
      <c r="GRG206" s="4"/>
      <c r="GRH206" s="4"/>
      <c r="GRI206" s="4"/>
      <c r="GRJ206" s="4"/>
      <c r="GRK206" s="4"/>
      <c r="GRL206" s="4"/>
      <c r="GRM206" s="4"/>
      <c r="GRN206" s="4"/>
      <c r="GRO206" s="4"/>
      <c r="GRP206" s="4"/>
      <c r="GRQ206" s="4"/>
      <c r="GRR206" s="4"/>
      <c r="GRS206" s="4"/>
      <c r="GRT206" s="4"/>
      <c r="GRU206" s="4"/>
      <c r="GRV206" s="4"/>
      <c r="GRW206" s="4"/>
      <c r="GRX206" s="4"/>
      <c r="GRY206" s="4"/>
      <c r="GRZ206" s="4"/>
      <c r="GSA206" s="4"/>
      <c r="GSB206" s="4"/>
      <c r="GSC206" s="4"/>
      <c r="GSD206" s="4"/>
      <c r="GSE206" s="4"/>
      <c r="GSF206" s="4"/>
      <c r="GSG206" s="4"/>
      <c r="GSH206" s="4"/>
      <c r="GSI206" s="4"/>
      <c r="GSJ206" s="4"/>
      <c r="GSK206" s="4"/>
      <c r="GSL206" s="4"/>
      <c r="GSM206" s="4"/>
      <c r="GSN206" s="4"/>
      <c r="GSO206" s="4"/>
      <c r="GSP206" s="4"/>
      <c r="GSQ206" s="4"/>
      <c r="GSR206" s="4"/>
      <c r="GSS206" s="4"/>
      <c r="GST206" s="4"/>
      <c r="GSU206" s="4"/>
      <c r="GSV206" s="4"/>
      <c r="GSW206" s="4"/>
      <c r="GSX206" s="4"/>
      <c r="GSY206" s="4"/>
      <c r="GSZ206" s="4"/>
      <c r="GTA206" s="4"/>
      <c r="GTB206" s="4"/>
      <c r="GTC206" s="4"/>
      <c r="GTD206" s="4"/>
      <c r="GTE206" s="4"/>
      <c r="GTF206" s="4"/>
      <c r="GTG206" s="4"/>
      <c r="GTH206" s="4"/>
      <c r="GTI206" s="4"/>
      <c r="GTJ206" s="4"/>
      <c r="GTK206" s="4"/>
      <c r="GTL206" s="4"/>
      <c r="GTM206" s="4"/>
      <c r="GTN206" s="4"/>
      <c r="GTO206" s="4"/>
      <c r="GTP206" s="4"/>
      <c r="GTQ206" s="4"/>
      <c r="GTR206" s="4"/>
      <c r="GTS206" s="4"/>
      <c r="GTT206" s="4"/>
      <c r="GTU206" s="4"/>
      <c r="GTV206" s="4"/>
      <c r="GTW206" s="4"/>
      <c r="GTX206" s="4"/>
      <c r="GTY206" s="4"/>
      <c r="GTZ206" s="4"/>
      <c r="GUA206" s="4"/>
      <c r="GUB206" s="4"/>
      <c r="GUC206" s="4"/>
      <c r="GUD206" s="4"/>
      <c r="GUE206" s="4"/>
      <c r="GUF206" s="4"/>
      <c r="GUG206" s="4"/>
      <c r="GUH206" s="4"/>
      <c r="GUI206" s="4"/>
      <c r="GUJ206" s="4"/>
      <c r="GUK206" s="4"/>
      <c r="GUL206" s="4"/>
      <c r="GUM206" s="4"/>
      <c r="GUN206" s="4"/>
      <c r="GUO206" s="4"/>
      <c r="GUP206" s="4"/>
      <c r="GUQ206" s="4"/>
      <c r="GUR206" s="4"/>
      <c r="GUS206" s="4"/>
      <c r="GUT206" s="4"/>
      <c r="GUU206" s="4"/>
      <c r="GUV206" s="4"/>
      <c r="GUW206" s="4"/>
      <c r="GUX206" s="4"/>
      <c r="GUY206" s="4"/>
      <c r="GUZ206" s="4"/>
      <c r="GVA206" s="4"/>
      <c r="GVB206" s="4"/>
      <c r="GVC206" s="4"/>
      <c r="GVD206" s="4"/>
      <c r="GVE206" s="4"/>
      <c r="GVF206" s="4"/>
      <c r="GVG206" s="4"/>
      <c r="GVH206" s="4"/>
      <c r="GVI206" s="4"/>
      <c r="GVJ206" s="4"/>
      <c r="GVK206" s="4"/>
      <c r="GVL206" s="4"/>
      <c r="GVM206" s="4"/>
      <c r="GVN206" s="4"/>
      <c r="GVO206" s="4"/>
      <c r="GVP206" s="4"/>
      <c r="GVQ206" s="4"/>
      <c r="GVR206" s="4"/>
      <c r="GVS206" s="4"/>
      <c r="GVT206" s="4"/>
      <c r="GVU206" s="4"/>
      <c r="GVV206" s="4"/>
      <c r="GVW206" s="4"/>
      <c r="GVX206" s="4"/>
      <c r="GVY206" s="4"/>
      <c r="GVZ206" s="4"/>
      <c r="GWA206" s="4"/>
      <c r="GWB206" s="4"/>
      <c r="GWC206" s="4"/>
      <c r="GWD206" s="4"/>
      <c r="GWE206" s="4"/>
      <c r="GWF206" s="4"/>
      <c r="GWG206" s="4"/>
      <c r="GWH206" s="4"/>
      <c r="GWI206" s="4"/>
      <c r="GWJ206" s="4"/>
      <c r="GWK206" s="4"/>
      <c r="GWL206" s="4"/>
      <c r="GWM206" s="4"/>
      <c r="GWN206" s="4"/>
      <c r="GWO206" s="4"/>
      <c r="GWP206" s="4"/>
      <c r="GWQ206" s="4"/>
      <c r="GWR206" s="4"/>
      <c r="GWS206" s="4"/>
      <c r="GWT206" s="4"/>
      <c r="GWU206" s="4"/>
      <c r="GWV206" s="4"/>
      <c r="GWW206" s="4"/>
      <c r="GWX206" s="4"/>
      <c r="GWY206" s="4"/>
      <c r="GWZ206" s="4"/>
      <c r="GXA206" s="4"/>
      <c r="GXB206" s="4"/>
      <c r="GXC206" s="4"/>
      <c r="GXD206" s="4"/>
      <c r="GXE206" s="4"/>
      <c r="GXF206" s="4"/>
      <c r="GXG206" s="4"/>
      <c r="GXH206" s="4"/>
      <c r="GXI206" s="4"/>
      <c r="GXJ206" s="4"/>
      <c r="GXK206" s="4"/>
      <c r="GXL206" s="4"/>
      <c r="GXM206" s="4"/>
      <c r="GXN206" s="4"/>
      <c r="GXO206" s="4"/>
      <c r="GXP206" s="4"/>
      <c r="GXQ206" s="4"/>
      <c r="GXR206" s="4"/>
      <c r="GXS206" s="4"/>
      <c r="GXT206" s="4"/>
      <c r="GXU206" s="4"/>
      <c r="GXV206" s="4"/>
      <c r="GXW206" s="4"/>
      <c r="GXX206" s="4"/>
      <c r="GXY206" s="4"/>
      <c r="GXZ206" s="4"/>
      <c r="GYA206" s="4"/>
      <c r="GYB206" s="4"/>
      <c r="GYC206" s="4"/>
      <c r="GYD206" s="4"/>
      <c r="GYE206" s="4"/>
      <c r="GYF206" s="4"/>
      <c r="GYG206" s="4"/>
      <c r="GYH206" s="4"/>
      <c r="GYI206" s="4"/>
      <c r="GYJ206" s="4"/>
      <c r="GYK206" s="4"/>
      <c r="GYL206" s="4"/>
      <c r="GYM206" s="4"/>
      <c r="GYN206" s="4"/>
      <c r="GYO206" s="4"/>
      <c r="GYP206" s="4"/>
      <c r="GYQ206" s="4"/>
      <c r="GYR206" s="4"/>
      <c r="GYS206" s="4"/>
      <c r="GYT206" s="4"/>
      <c r="GYU206" s="4"/>
      <c r="GYV206" s="4"/>
      <c r="GYW206" s="4"/>
      <c r="GYX206" s="4"/>
      <c r="GYY206" s="4"/>
      <c r="GYZ206" s="4"/>
      <c r="GZA206" s="4"/>
      <c r="GZB206" s="4"/>
      <c r="GZC206" s="4"/>
      <c r="GZD206" s="4"/>
      <c r="GZE206" s="4"/>
      <c r="GZF206" s="4"/>
      <c r="GZG206" s="4"/>
      <c r="GZH206" s="4"/>
      <c r="GZI206" s="4"/>
      <c r="GZJ206" s="4"/>
      <c r="GZK206" s="4"/>
      <c r="GZL206" s="4"/>
      <c r="GZM206" s="4"/>
      <c r="GZN206" s="4"/>
      <c r="GZO206" s="4"/>
      <c r="GZP206" s="4"/>
      <c r="GZQ206" s="4"/>
      <c r="GZR206" s="4"/>
      <c r="GZS206" s="4"/>
      <c r="GZT206" s="4"/>
      <c r="GZU206" s="4"/>
      <c r="GZV206" s="4"/>
      <c r="GZW206" s="4"/>
      <c r="GZX206" s="4"/>
      <c r="GZY206" s="4"/>
      <c r="GZZ206" s="4"/>
      <c r="HAA206" s="4"/>
      <c r="HAB206" s="4"/>
      <c r="HAC206" s="4"/>
      <c r="HAD206" s="4"/>
      <c r="HAE206" s="4"/>
      <c r="HAF206" s="4"/>
      <c r="HAG206" s="4"/>
      <c r="HAH206" s="4"/>
      <c r="HAI206" s="4"/>
      <c r="HAJ206" s="4"/>
      <c r="HAK206" s="4"/>
      <c r="HAL206" s="4"/>
      <c r="HAM206" s="4"/>
      <c r="HAN206" s="4"/>
      <c r="HAO206" s="4"/>
      <c r="HAP206" s="4"/>
      <c r="HAQ206" s="4"/>
      <c r="HAR206" s="4"/>
      <c r="HAS206" s="4"/>
      <c r="HAT206" s="4"/>
      <c r="HAU206" s="4"/>
      <c r="HAV206" s="4"/>
      <c r="HAW206" s="4"/>
      <c r="HAX206" s="4"/>
      <c r="HAY206" s="4"/>
      <c r="HAZ206" s="4"/>
      <c r="HBA206" s="4"/>
      <c r="HBB206" s="4"/>
      <c r="HBC206" s="4"/>
      <c r="HBD206" s="4"/>
      <c r="HBE206" s="4"/>
      <c r="HBF206" s="4"/>
      <c r="HBG206" s="4"/>
      <c r="HBH206" s="4"/>
      <c r="HBI206" s="4"/>
      <c r="HBJ206" s="4"/>
      <c r="HBK206" s="4"/>
      <c r="HBL206" s="4"/>
      <c r="HBM206" s="4"/>
      <c r="HBN206" s="4"/>
      <c r="HBO206" s="4"/>
      <c r="HBP206" s="4"/>
      <c r="HBQ206" s="4"/>
      <c r="HBR206" s="4"/>
      <c r="HBS206" s="4"/>
      <c r="HBT206" s="4"/>
      <c r="HBU206" s="4"/>
      <c r="HBV206" s="4"/>
      <c r="HBW206" s="4"/>
      <c r="HBX206" s="4"/>
      <c r="HBY206" s="4"/>
      <c r="HBZ206" s="4"/>
      <c r="HCA206" s="4"/>
      <c r="HCB206" s="4"/>
      <c r="HCC206" s="4"/>
      <c r="HCD206" s="4"/>
      <c r="HCE206" s="4"/>
      <c r="HCF206" s="4"/>
      <c r="HCG206" s="4"/>
      <c r="HCH206" s="4"/>
      <c r="HCI206" s="4"/>
      <c r="HCJ206" s="4"/>
      <c r="HCK206" s="4"/>
      <c r="HCL206" s="4"/>
      <c r="HCM206" s="4"/>
      <c r="HCN206" s="4"/>
      <c r="HCO206" s="4"/>
      <c r="HCP206" s="4"/>
      <c r="HCQ206" s="4"/>
      <c r="HCR206" s="4"/>
      <c r="HCS206" s="4"/>
      <c r="HCT206" s="4"/>
      <c r="HCU206" s="4"/>
      <c r="HCV206" s="4"/>
      <c r="HCW206" s="4"/>
      <c r="HCX206" s="4"/>
      <c r="HCY206" s="4"/>
      <c r="HCZ206" s="4"/>
      <c r="HDA206" s="4"/>
      <c r="HDB206" s="4"/>
      <c r="HDC206" s="4"/>
      <c r="HDD206" s="4"/>
      <c r="HDE206" s="4"/>
      <c r="HDF206" s="4"/>
      <c r="HDG206" s="4"/>
      <c r="HDH206" s="4"/>
      <c r="HDI206" s="4"/>
      <c r="HDJ206" s="4"/>
      <c r="HDK206" s="4"/>
      <c r="HDL206" s="4"/>
      <c r="HDM206" s="4"/>
      <c r="HDN206" s="4"/>
      <c r="HDO206" s="4"/>
      <c r="HDP206" s="4"/>
      <c r="HDQ206" s="4"/>
      <c r="HDR206" s="4"/>
      <c r="HDS206" s="4"/>
      <c r="HDT206" s="4"/>
      <c r="HDU206" s="4"/>
      <c r="HDV206" s="4"/>
      <c r="HDW206" s="4"/>
      <c r="HDX206" s="4"/>
      <c r="HDY206" s="4"/>
      <c r="HDZ206" s="4"/>
      <c r="HEA206" s="4"/>
      <c r="HEB206" s="4"/>
      <c r="HEC206" s="4"/>
      <c r="HED206" s="4"/>
      <c r="HEE206" s="4"/>
      <c r="HEF206" s="4"/>
      <c r="HEG206" s="4"/>
      <c r="HEH206" s="4"/>
      <c r="HEI206" s="4"/>
      <c r="HEJ206" s="4"/>
      <c r="HEK206" s="4"/>
      <c r="HEL206" s="4"/>
      <c r="HEM206" s="4"/>
      <c r="HEN206" s="4"/>
      <c r="HEO206" s="4"/>
      <c r="HEP206" s="4"/>
      <c r="HEQ206" s="4"/>
      <c r="HER206" s="4"/>
      <c r="HES206" s="4"/>
      <c r="HET206" s="4"/>
      <c r="HEU206" s="4"/>
      <c r="HEV206" s="4"/>
      <c r="HEW206" s="4"/>
      <c r="HEX206" s="4"/>
      <c r="HEY206" s="4"/>
      <c r="HEZ206" s="4"/>
      <c r="HFA206" s="4"/>
      <c r="HFB206" s="4"/>
      <c r="HFC206" s="4"/>
      <c r="HFD206" s="4"/>
      <c r="HFE206" s="4"/>
      <c r="HFF206" s="4"/>
      <c r="HFG206" s="4"/>
      <c r="HFH206" s="4"/>
      <c r="HFI206" s="4"/>
      <c r="HFJ206" s="4"/>
      <c r="HFK206" s="4"/>
      <c r="HFL206" s="4"/>
      <c r="HFM206" s="4"/>
      <c r="HFN206" s="4"/>
      <c r="HFO206" s="4"/>
      <c r="HFP206" s="4"/>
      <c r="HFQ206" s="4"/>
      <c r="HFR206" s="4"/>
      <c r="HFS206" s="4"/>
      <c r="HFT206" s="4"/>
      <c r="HFU206" s="4"/>
      <c r="HFV206" s="4"/>
      <c r="HFW206" s="4"/>
      <c r="HFX206" s="4"/>
      <c r="HFY206" s="4"/>
      <c r="HFZ206" s="4"/>
      <c r="HGA206" s="4"/>
      <c r="HGB206" s="4"/>
      <c r="HGC206" s="4"/>
      <c r="HGD206" s="4"/>
      <c r="HGE206" s="4"/>
      <c r="HGF206" s="4"/>
      <c r="HGG206" s="4"/>
      <c r="HGH206" s="4"/>
      <c r="HGI206" s="4"/>
      <c r="HGJ206" s="4"/>
      <c r="HGK206" s="4"/>
      <c r="HGL206" s="4"/>
      <c r="HGM206" s="4"/>
      <c r="HGN206" s="4"/>
      <c r="HGO206" s="4"/>
      <c r="HGP206" s="4"/>
      <c r="HGQ206" s="4"/>
      <c r="HGR206" s="4"/>
      <c r="HGS206" s="4"/>
      <c r="HGT206" s="4"/>
      <c r="HGU206" s="4"/>
      <c r="HGV206" s="4"/>
      <c r="HGW206" s="4"/>
      <c r="HGX206" s="4"/>
      <c r="HGY206" s="4"/>
      <c r="HGZ206" s="4"/>
      <c r="HHA206" s="4"/>
      <c r="HHB206" s="4"/>
      <c r="HHC206" s="4"/>
      <c r="HHD206" s="4"/>
      <c r="HHE206" s="4"/>
      <c r="HHF206" s="4"/>
      <c r="HHG206" s="4"/>
      <c r="HHH206" s="4"/>
      <c r="HHI206" s="4"/>
      <c r="HHJ206" s="4"/>
      <c r="HHK206" s="4"/>
      <c r="HHL206" s="4"/>
      <c r="HHM206" s="4"/>
      <c r="HHN206" s="4"/>
      <c r="HHO206" s="4"/>
      <c r="HHP206" s="4"/>
      <c r="HHQ206" s="4"/>
      <c r="HHR206" s="4"/>
      <c r="HHS206" s="4"/>
      <c r="HHT206" s="4"/>
      <c r="HHU206" s="4"/>
      <c r="HHV206" s="4"/>
      <c r="HHW206" s="4"/>
      <c r="HHX206" s="4"/>
      <c r="HHY206" s="4"/>
      <c r="HHZ206" s="4"/>
      <c r="HIA206" s="4"/>
      <c r="HIB206" s="4"/>
      <c r="HIC206" s="4"/>
      <c r="HID206" s="4"/>
      <c r="HIE206" s="4"/>
      <c r="HIF206" s="4"/>
      <c r="HIG206" s="4"/>
      <c r="HIH206" s="4"/>
      <c r="HII206" s="4"/>
      <c r="HIJ206" s="4"/>
      <c r="HIK206" s="4"/>
      <c r="HIL206" s="4"/>
      <c r="HIM206" s="4"/>
      <c r="HIN206" s="4"/>
      <c r="HIO206" s="4"/>
      <c r="HIP206" s="4"/>
      <c r="HIQ206" s="4"/>
      <c r="HIR206" s="4"/>
      <c r="HIS206" s="4"/>
      <c r="HIT206" s="4"/>
      <c r="HIU206" s="4"/>
      <c r="HIV206" s="4"/>
      <c r="HIW206" s="4"/>
      <c r="HIX206" s="4"/>
      <c r="HIY206" s="4"/>
      <c r="HIZ206" s="4"/>
      <c r="HJA206" s="4"/>
      <c r="HJB206" s="4"/>
      <c r="HJC206" s="4"/>
      <c r="HJD206" s="4"/>
      <c r="HJE206" s="4"/>
      <c r="HJF206" s="4"/>
      <c r="HJG206" s="4"/>
      <c r="HJH206" s="4"/>
      <c r="HJI206" s="4"/>
      <c r="HJJ206" s="4"/>
      <c r="HJK206" s="4"/>
      <c r="HJL206" s="4"/>
      <c r="HJM206" s="4"/>
      <c r="HJN206" s="4"/>
      <c r="HJO206" s="4"/>
      <c r="HJP206" s="4"/>
      <c r="HJQ206" s="4"/>
      <c r="HJR206" s="4"/>
      <c r="HJS206" s="4"/>
      <c r="HJT206" s="4"/>
      <c r="HJU206" s="4"/>
      <c r="HJV206" s="4"/>
      <c r="HJW206" s="4"/>
      <c r="HJX206" s="4"/>
      <c r="HJY206" s="4"/>
      <c r="HJZ206" s="4"/>
      <c r="HKA206" s="4"/>
      <c r="HKB206" s="4"/>
      <c r="HKC206" s="4"/>
      <c r="HKD206" s="4"/>
      <c r="HKE206" s="4"/>
      <c r="HKF206" s="4"/>
      <c r="HKG206" s="4"/>
      <c r="HKH206" s="4"/>
      <c r="HKI206" s="4"/>
      <c r="HKJ206" s="4"/>
      <c r="HKK206" s="4"/>
      <c r="HKL206" s="4"/>
      <c r="HKM206" s="4"/>
      <c r="HKN206" s="4"/>
      <c r="HKO206" s="4"/>
      <c r="HKP206" s="4"/>
      <c r="HKQ206" s="4"/>
      <c r="HKR206" s="4"/>
      <c r="HKS206" s="4"/>
      <c r="HKT206" s="4"/>
      <c r="HKU206" s="4"/>
      <c r="HKV206" s="4"/>
      <c r="HKW206" s="4"/>
      <c r="HKX206" s="4"/>
      <c r="HKY206" s="4"/>
      <c r="HKZ206" s="4"/>
      <c r="HLA206" s="4"/>
      <c r="HLB206" s="4"/>
      <c r="HLC206" s="4"/>
      <c r="HLD206" s="4"/>
      <c r="HLE206" s="4"/>
      <c r="HLF206" s="4"/>
      <c r="HLG206" s="4"/>
      <c r="HLH206" s="4"/>
      <c r="HLI206" s="4"/>
      <c r="HLJ206" s="4"/>
      <c r="HLK206" s="4"/>
      <c r="HLL206" s="4"/>
      <c r="HLM206" s="4"/>
      <c r="HLN206" s="4"/>
      <c r="HLO206" s="4"/>
      <c r="HLP206" s="4"/>
      <c r="HLQ206" s="4"/>
      <c r="HLR206" s="4"/>
      <c r="HLS206" s="4"/>
      <c r="HLT206" s="4"/>
      <c r="HLU206" s="4"/>
      <c r="HLV206" s="4"/>
      <c r="HLW206" s="4"/>
      <c r="HLX206" s="4"/>
      <c r="HLY206" s="4"/>
      <c r="HLZ206" s="4"/>
      <c r="HMA206" s="4"/>
      <c r="HMB206" s="4"/>
      <c r="HMC206" s="4"/>
      <c r="HMD206" s="4"/>
      <c r="HME206" s="4"/>
      <c r="HMF206" s="4"/>
      <c r="HMG206" s="4"/>
      <c r="HMH206" s="4"/>
      <c r="HMI206" s="4"/>
      <c r="HMJ206" s="4"/>
      <c r="HMK206" s="4"/>
      <c r="HML206" s="4"/>
      <c r="HMM206" s="4"/>
      <c r="HMN206" s="4"/>
      <c r="HMO206" s="4"/>
      <c r="HMP206" s="4"/>
      <c r="HMQ206" s="4"/>
      <c r="HMR206" s="4"/>
      <c r="HMS206" s="4"/>
      <c r="HMT206" s="4"/>
      <c r="HMU206" s="4"/>
      <c r="HMV206" s="4"/>
      <c r="HMW206" s="4"/>
      <c r="HMX206" s="4"/>
      <c r="HMY206" s="4"/>
      <c r="HMZ206" s="4"/>
      <c r="HNA206" s="4"/>
      <c r="HNB206" s="4"/>
      <c r="HNC206" s="4"/>
      <c r="HND206" s="4"/>
      <c r="HNE206" s="4"/>
      <c r="HNF206" s="4"/>
      <c r="HNG206" s="4"/>
      <c r="HNH206" s="4"/>
      <c r="HNI206" s="4"/>
      <c r="HNJ206" s="4"/>
      <c r="HNK206" s="4"/>
      <c r="HNL206" s="4"/>
      <c r="HNM206" s="4"/>
      <c r="HNN206" s="4"/>
      <c r="HNO206" s="4"/>
      <c r="HNP206" s="4"/>
      <c r="HNQ206" s="4"/>
      <c r="HNR206" s="4"/>
      <c r="HNS206" s="4"/>
      <c r="HNT206" s="4"/>
      <c r="HNU206" s="4"/>
      <c r="HNV206" s="4"/>
      <c r="HNW206" s="4"/>
      <c r="HNX206" s="4"/>
      <c r="HNY206" s="4"/>
      <c r="HNZ206" s="4"/>
      <c r="HOA206" s="4"/>
      <c r="HOB206" s="4"/>
      <c r="HOC206" s="4"/>
      <c r="HOD206" s="4"/>
      <c r="HOE206" s="4"/>
      <c r="HOF206" s="4"/>
      <c r="HOG206" s="4"/>
      <c r="HOH206" s="4"/>
      <c r="HOI206" s="4"/>
      <c r="HOJ206" s="4"/>
      <c r="HOK206" s="4"/>
      <c r="HOL206" s="4"/>
      <c r="HOM206" s="4"/>
      <c r="HON206" s="4"/>
      <c r="HOO206" s="4"/>
      <c r="HOP206" s="4"/>
      <c r="HOQ206" s="4"/>
      <c r="HOR206" s="4"/>
      <c r="HOS206" s="4"/>
      <c r="HOT206" s="4"/>
      <c r="HOU206" s="4"/>
      <c r="HOV206" s="4"/>
      <c r="HOW206" s="4"/>
      <c r="HOX206" s="4"/>
      <c r="HOY206" s="4"/>
      <c r="HOZ206" s="4"/>
      <c r="HPA206" s="4"/>
      <c r="HPB206" s="4"/>
      <c r="HPC206" s="4"/>
      <c r="HPD206" s="4"/>
      <c r="HPE206" s="4"/>
      <c r="HPF206" s="4"/>
      <c r="HPG206" s="4"/>
      <c r="HPH206" s="4"/>
      <c r="HPI206" s="4"/>
      <c r="HPJ206" s="4"/>
      <c r="HPK206" s="4"/>
      <c r="HPL206" s="4"/>
      <c r="HPM206" s="4"/>
      <c r="HPN206" s="4"/>
      <c r="HPO206" s="4"/>
      <c r="HPP206" s="4"/>
      <c r="HPQ206" s="4"/>
      <c r="HPR206" s="4"/>
      <c r="HPS206" s="4"/>
      <c r="HPT206" s="4"/>
      <c r="HPU206" s="4"/>
      <c r="HPV206" s="4"/>
      <c r="HPW206" s="4"/>
      <c r="HPX206" s="4"/>
      <c r="HPY206" s="4"/>
      <c r="HPZ206" s="4"/>
      <c r="HQA206" s="4"/>
      <c r="HQB206" s="4"/>
      <c r="HQC206" s="4"/>
      <c r="HQD206" s="4"/>
      <c r="HQE206" s="4"/>
      <c r="HQF206" s="4"/>
      <c r="HQG206" s="4"/>
      <c r="HQH206" s="4"/>
      <c r="HQI206" s="4"/>
      <c r="HQJ206" s="4"/>
      <c r="HQK206" s="4"/>
      <c r="HQL206" s="4"/>
      <c r="HQM206" s="4"/>
      <c r="HQN206" s="4"/>
      <c r="HQO206" s="4"/>
      <c r="HQP206" s="4"/>
      <c r="HQQ206" s="4"/>
      <c r="HQR206" s="4"/>
      <c r="HQS206" s="4"/>
      <c r="HQT206" s="4"/>
      <c r="HQU206" s="4"/>
      <c r="HQV206" s="4"/>
      <c r="HQW206" s="4"/>
      <c r="HQX206" s="4"/>
      <c r="HQY206" s="4"/>
      <c r="HQZ206" s="4"/>
      <c r="HRA206" s="4"/>
      <c r="HRB206" s="4"/>
      <c r="HRC206" s="4"/>
      <c r="HRD206" s="4"/>
      <c r="HRE206" s="4"/>
      <c r="HRF206" s="4"/>
      <c r="HRG206" s="4"/>
      <c r="HRH206" s="4"/>
      <c r="HRI206" s="4"/>
      <c r="HRJ206" s="4"/>
      <c r="HRK206" s="4"/>
      <c r="HRL206" s="4"/>
      <c r="HRM206" s="4"/>
      <c r="HRN206" s="4"/>
      <c r="HRO206" s="4"/>
      <c r="HRP206" s="4"/>
      <c r="HRQ206" s="4"/>
      <c r="HRR206" s="4"/>
      <c r="HRS206" s="4"/>
      <c r="HRT206" s="4"/>
      <c r="HRU206" s="4"/>
      <c r="HRV206" s="4"/>
      <c r="HRW206" s="4"/>
      <c r="HRX206" s="4"/>
      <c r="HRY206" s="4"/>
      <c r="HRZ206" s="4"/>
      <c r="HSA206" s="4"/>
      <c r="HSB206" s="4"/>
      <c r="HSC206" s="4"/>
      <c r="HSD206" s="4"/>
      <c r="HSE206" s="4"/>
      <c r="HSF206" s="4"/>
      <c r="HSG206" s="4"/>
      <c r="HSH206" s="4"/>
      <c r="HSI206" s="4"/>
      <c r="HSJ206" s="4"/>
      <c r="HSK206" s="4"/>
      <c r="HSL206" s="4"/>
      <c r="HSM206" s="4"/>
      <c r="HSN206" s="4"/>
      <c r="HSO206" s="4"/>
      <c r="HSP206" s="4"/>
      <c r="HSQ206" s="4"/>
      <c r="HSR206" s="4"/>
      <c r="HSS206" s="4"/>
      <c r="HST206" s="4"/>
      <c r="HSU206" s="4"/>
      <c r="HSV206" s="4"/>
      <c r="HSW206" s="4"/>
      <c r="HSX206" s="4"/>
      <c r="HSY206" s="4"/>
      <c r="HSZ206" s="4"/>
      <c r="HTA206" s="4"/>
      <c r="HTB206" s="4"/>
      <c r="HTC206" s="4"/>
      <c r="HTD206" s="4"/>
      <c r="HTE206" s="4"/>
      <c r="HTF206" s="4"/>
      <c r="HTG206" s="4"/>
      <c r="HTH206" s="4"/>
      <c r="HTI206" s="4"/>
      <c r="HTJ206" s="4"/>
      <c r="HTK206" s="4"/>
      <c r="HTL206" s="4"/>
      <c r="HTM206" s="4"/>
      <c r="HTN206" s="4"/>
      <c r="HTO206" s="4"/>
      <c r="HTP206" s="4"/>
      <c r="HTQ206" s="4"/>
      <c r="HTR206" s="4"/>
      <c r="HTS206" s="4"/>
      <c r="HTT206" s="4"/>
      <c r="HTU206" s="4"/>
      <c r="HTV206" s="4"/>
      <c r="HTW206" s="4"/>
      <c r="HTX206" s="4"/>
      <c r="HTY206" s="4"/>
      <c r="HTZ206" s="4"/>
      <c r="HUA206" s="4"/>
      <c r="HUB206" s="4"/>
      <c r="HUC206" s="4"/>
      <c r="HUD206" s="4"/>
      <c r="HUE206" s="4"/>
      <c r="HUF206" s="4"/>
      <c r="HUG206" s="4"/>
      <c r="HUH206" s="4"/>
      <c r="HUI206" s="4"/>
      <c r="HUJ206" s="4"/>
      <c r="HUK206" s="4"/>
      <c r="HUL206" s="4"/>
      <c r="HUM206" s="4"/>
      <c r="HUN206" s="4"/>
      <c r="HUO206" s="4"/>
      <c r="HUP206" s="4"/>
      <c r="HUQ206" s="4"/>
      <c r="HUR206" s="4"/>
      <c r="HUS206" s="4"/>
      <c r="HUT206" s="4"/>
      <c r="HUU206" s="4"/>
      <c r="HUV206" s="4"/>
      <c r="HUW206" s="4"/>
      <c r="HUX206" s="4"/>
      <c r="HUY206" s="4"/>
      <c r="HUZ206" s="4"/>
      <c r="HVA206" s="4"/>
      <c r="HVB206" s="4"/>
      <c r="HVC206" s="4"/>
      <c r="HVD206" s="4"/>
      <c r="HVE206" s="4"/>
      <c r="HVF206" s="4"/>
      <c r="HVG206" s="4"/>
      <c r="HVH206" s="4"/>
      <c r="HVI206" s="4"/>
      <c r="HVJ206" s="4"/>
      <c r="HVK206" s="4"/>
      <c r="HVL206" s="4"/>
      <c r="HVM206" s="4"/>
      <c r="HVN206" s="4"/>
      <c r="HVO206" s="4"/>
      <c r="HVP206" s="4"/>
      <c r="HVQ206" s="4"/>
      <c r="HVR206" s="4"/>
      <c r="HVS206" s="4"/>
      <c r="HVT206" s="4"/>
      <c r="HVU206" s="4"/>
      <c r="HVV206" s="4"/>
      <c r="HVW206" s="4"/>
      <c r="HVX206" s="4"/>
      <c r="HVY206" s="4"/>
      <c r="HVZ206" s="4"/>
      <c r="HWA206" s="4"/>
      <c r="HWB206" s="4"/>
      <c r="HWC206" s="4"/>
      <c r="HWD206" s="4"/>
      <c r="HWE206" s="4"/>
      <c r="HWF206" s="4"/>
      <c r="HWG206" s="4"/>
      <c r="HWH206" s="4"/>
      <c r="HWI206" s="4"/>
      <c r="HWJ206" s="4"/>
      <c r="HWK206" s="4"/>
      <c r="HWL206" s="4"/>
      <c r="HWM206" s="4"/>
      <c r="HWN206" s="4"/>
      <c r="HWO206" s="4"/>
      <c r="HWP206" s="4"/>
      <c r="HWQ206" s="4"/>
      <c r="HWR206" s="4"/>
      <c r="HWS206" s="4"/>
      <c r="HWT206" s="4"/>
      <c r="HWU206" s="4"/>
      <c r="HWV206" s="4"/>
      <c r="HWW206" s="4"/>
      <c r="HWX206" s="4"/>
      <c r="HWY206" s="4"/>
      <c r="HWZ206" s="4"/>
      <c r="HXA206" s="4"/>
      <c r="HXB206" s="4"/>
      <c r="HXC206" s="4"/>
      <c r="HXD206" s="4"/>
      <c r="HXE206" s="4"/>
      <c r="HXF206" s="4"/>
      <c r="HXG206" s="4"/>
      <c r="HXH206" s="4"/>
      <c r="HXI206" s="4"/>
      <c r="HXJ206" s="4"/>
      <c r="HXK206" s="4"/>
      <c r="HXL206" s="4"/>
      <c r="HXM206" s="4"/>
      <c r="HXN206" s="4"/>
      <c r="HXO206" s="4"/>
      <c r="HXP206" s="4"/>
      <c r="HXQ206" s="4"/>
      <c r="HXR206" s="4"/>
      <c r="HXS206" s="4"/>
      <c r="HXT206" s="4"/>
      <c r="HXU206" s="4"/>
      <c r="HXV206" s="4"/>
      <c r="HXW206" s="4"/>
      <c r="HXX206" s="4"/>
      <c r="HXY206" s="4"/>
      <c r="HXZ206" s="4"/>
      <c r="HYA206" s="4"/>
      <c r="HYB206" s="4"/>
      <c r="HYC206" s="4"/>
      <c r="HYD206" s="4"/>
      <c r="HYE206" s="4"/>
      <c r="HYF206" s="4"/>
      <c r="HYG206" s="4"/>
      <c r="HYH206" s="4"/>
      <c r="HYI206" s="4"/>
      <c r="HYJ206" s="4"/>
      <c r="HYK206" s="4"/>
      <c r="HYL206" s="4"/>
      <c r="HYM206" s="4"/>
      <c r="HYN206" s="4"/>
      <c r="HYO206" s="4"/>
      <c r="HYP206" s="4"/>
      <c r="HYQ206" s="4"/>
      <c r="HYR206" s="4"/>
      <c r="HYS206" s="4"/>
      <c r="HYT206" s="4"/>
      <c r="HYU206" s="4"/>
      <c r="HYV206" s="4"/>
      <c r="HYW206" s="4"/>
      <c r="HYX206" s="4"/>
      <c r="HYY206" s="4"/>
      <c r="HYZ206" s="4"/>
      <c r="HZA206" s="4"/>
      <c r="HZB206" s="4"/>
      <c r="HZC206" s="4"/>
      <c r="HZD206" s="4"/>
      <c r="HZE206" s="4"/>
      <c r="HZF206" s="4"/>
      <c r="HZG206" s="4"/>
      <c r="HZH206" s="4"/>
      <c r="HZI206" s="4"/>
      <c r="HZJ206" s="4"/>
      <c r="HZK206" s="4"/>
      <c r="HZL206" s="4"/>
      <c r="HZM206" s="4"/>
      <c r="HZN206" s="4"/>
      <c r="HZO206" s="4"/>
      <c r="HZP206" s="4"/>
      <c r="HZQ206" s="4"/>
      <c r="HZR206" s="4"/>
      <c r="HZS206" s="4"/>
      <c r="HZT206" s="4"/>
      <c r="HZU206" s="4"/>
      <c r="HZV206" s="4"/>
      <c r="HZW206" s="4"/>
      <c r="HZX206" s="4"/>
      <c r="HZY206" s="4"/>
      <c r="HZZ206" s="4"/>
      <c r="IAA206" s="4"/>
      <c r="IAB206" s="4"/>
      <c r="IAC206" s="4"/>
      <c r="IAD206" s="4"/>
      <c r="IAE206" s="4"/>
      <c r="IAF206" s="4"/>
      <c r="IAG206" s="4"/>
      <c r="IAH206" s="4"/>
      <c r="IAI206" s="4"/>
      <c r="IAJ206" s="4"/>
      <c r="IAK206" s="4"/>
      <c r="IAL206" s="4"/>
      <c r="IAM206" s="4"/>
      <c r="IAN206" s="4"/>
      <c r="IAO206" s="4"/>
      <c r="IAP206" s="4"/>
      <c r="IAQ206" s="4"/>
      <c r="IAR206" s="4"/>
      <c r="IAS206" s="4"/>
      <c r="IAT206" s="4"/>
      <c r="IAU206" s="4"/>
      <c r="IAV206" s="4"/>
      <c r="IAW206" s="4"/>
      <c r="IAX206" s="4"/>
      <c r="IAY206" s="4"/>
      <c r="IAZ206" s="4"/>
      <c r="IBA206" s="4"/>
      <c r="IBB206" s="4"/>
      <c r="IBC206" s="4"/>
      <c r="IBD206" s="4"/>
      <c r="IBE206" s="4"/>
      <c r="IBF206" s="4"/>
      <c r="IBG206" s="4"/>
      <c r="IBH206" s="4"/>
      <c r="IBI206" s="4"/>
      <c r="IBJ206" s="4"/>
      <c r="IBK206" s="4"/>
      <c r="IBL206" s="4"/>
      <c r="IBM206" s="4"/>
      <c r="IBN206" s="4"/>
      <c r="IBO206" s="4"/>
      <c r="IBP206" s="4"/>
      <c r="IBQ206" s="4"/>
      <c r="IBR206" s="4"/>
      <c r="IBS206" s="4"/>
      <c r="IBT206" s="4"/>
      <c r="IBU206" s="4"/>
      <c r="IBV206" s="4"/>
      <c r="IBW206" s="4"/>
      <c r="IBX206" s="4"/>
      <c r="IBY206" s="4"/>
      <c r="IBZ206" s="4"/>
      <c r="ICA206" s="4"/>
      <c r="ICB206" s="4"/>
      <c r="ICC206" s="4"/>
      <c r="ICD206" s="4"/>
      <c r="ICE206" s="4"/>
      <c r="ICF206" s="4"/>
      <c r="ICG206" s="4"/>
      <c r="ICH206" s="4"/>
      <c r="ICI206" s="4"/>
      <c r="ICJ206" s="4"/>
      <c r="ICK206" s="4"/>
      <c r="ICL206" s="4"/>
      <c r="ICM206" s="4"/>
      <c r="ICN206" s="4"/>
      <c r="ICO206" s="4"/>
      <c r="ICP206" s="4"/>
      <c r="ICQ206" s="4"/>
      <c r="ICR206" s="4"/>
      <c r="ICS206" s="4"/>
      <c r="ICT206" s="4"/>
      <c r="ICU206" s="4"/>
      <c r="ICV206" s="4"/>
      <c r="ICW206" s="4"/>
      <c r="ICX206" s="4"/>
      <c r="ICY206" s="4"/>
      <c r="ICZ206" s="4"/>
      <c r="IDA206" s="4"/>
      <c r="IDB206" s="4"/>
      <c r="IDC206" s="4"/>
      <c r="IDD206" s="4"/>
      <c r="IDE206" s="4"/>
      <c r="IDF206" s="4"/>
      <c r="IDG206" s="4"/>
      <c r="IDH206" s="4"/>
      <c r="IDI206" s="4"/>
      <c r="IDJ206" s="4"/>
      <c r="IDK206" s="4"/>
      <c r="IDL206" s="4"/>
      <c r="IDM206" s="4"/>
      <c r="IDN206" s="4"/>
      <c r="IDO206" s="4"/>
      <c r="IDP206" s="4"/>
      <c r="IDQ206" s="4"/>
      <c r="IDR206" s="4"/>
      <c r="IDS206" s="4"/>
      <c r="IDT206" s="4"/>
      <c r="IDU206" s="4"/>
      <c r="IDV206" s="4"/>
      <c r="IDW206" s="4"/>
      <c r="IDX206" s="4"/>
      <c r="IDY206" s="4"/>
      <c r="IDZ206" s="4"/>
      <c r="IEA206" s="4"/>
      <c r="IEB206" s="4"/>
      <c r="IEC206" s="4"/>
      <c r="IED206" s="4"/>
      <c r="IEE206" s="4"/>
      <c r="IEF206" s="4"/>
      <c r="IEG206" s="4"/>
      <c r="IEH206" s="4"/>
      <c r="IEI206" s="4"/>
      <c r="IEJ206" s="4"/>
      <c r="IEK206" s="4"/>
      <c r="IEL206" s="4"/>
      <c r="IEM206" s="4"/>
      <c r="IEN206" s="4"/>
      <c r="IEO206" s="4"/>
      <c r="IEP206" s="4"/>
      <c r="IEQ206" s="4"/>
      <c r="IER206" s="4"/>
      <c r="IES206" s="4"/>
      <c r="IET206" s="4"/>
      <c r="IEU206" s="4"/>
      <c r="IEV206" s="4"/>
      <c r="IEW206" s="4"/>
      <c r="IEX206" s="4"/>
      <c r="IEY206" s="4"/>
      <c r="IEZ206" s="4"/>
      <c r="IFA206" s="4"/>
      <c r="IFB206" s="4"/>
      <c r="IFC206" s="4"/>
      <c r="IFD206" s="4"/>
      <c r="IFE206" s="4"/>
      <c r="IFF206" s="4"/>
      <c r="IFG206" s="4"/>
      <c r="IFH206" s="4"/>
      <c r="IFI206" s="4"/>
      <c r="IFJ206" s="4"/>
      <c r="IFK206" s="4"/>
      <c r="IFL206" s="4"/>
      <c r="IFM206" s="4"/>
      <c r="IFN206" s="4"/>
      <c r="IFO206" s="4"/>
      <c r="IFP206" s="4"/>
      <c r="IFQ206" s="4"/>
      <c r="IFR206" s="4"/>
      <c r="IFS206" s="4"/>
      <c r="IFT206" s="4"/>
      <c r="IFU206" s="4"/>
      <c r="IFV206" s="4"/>
      <c r="IFW206" s="4"/>
      <c r="IFX206" s="4"/>
      <c r="IFY206" s="4"/>
      <c r="IFZ206" s="4"/>
      <c r="IGA206" s="4"/>
      <c r="IGB206" s="4"/>
      <c r="IGC206" s="4"/>
      <c r="IGD206" s="4"/>
      <c r="IGE206" s="4"/>
      <c r="IGF206" s="4"/>
      <c r="IGG206" s="4"/>
      <c r="IGH206" s="4"/>
      <c r="IGI206" s="4"/>
      <c r="IGJ206" s="4"/>
      <c r="IGK206" s="4"/>
      <c r="IGL206" s="4"/>
      <c r="IGM206" s="4"/>
      <c r="IGN206" s="4"/>
      <c r="IGO206" s="4"/>
      <c r="IGP206" s="4"/>
      <c r="IGQ206" s="4"/>
      <c r="IGR206" s="4"/>
      <c r="IGS206" s="4"/>
      <c r="IGT206" s="4"/>
      <c r="IGU206" s="4"/>
      <c r="IGV206" s="4"/>
      <c r="IGW206" s="4"/>
      <c r="IGX206" s="4"/>
      <c r="IGY206" s="4"/>
      <c r="IGZ206" s="4"/>
      <c r="IHA206" s="4"/>
      <c r="IHB206" s="4"/>
      <c r="IHC206" s="4"/>
      <c r="IHD206" s="4"/>
      <c r="IHE206" s="4"/>
      <c r="IHF206" s="4"/>
      <c r="IHG206" s="4"/>
      <c r="IHH206" s="4"/>
      <c r="IHI206" s="4"/>
      <c r="IHJ206" s="4"/>
      <c r="IHK206" s="4"/>
      <c r="IHL206" s="4"/>
      <c r="IHM206" s="4"/>
      <c r="IHN206" s="4"/>
      <c r="IHO206" s="4"/>
      <c r="IHP206" s="4"/>
      <c r="IHQ206" s="4"/>
      <c r="IHR206" s="4"/>
      <c r="IHS206" s="4"/>
      <c r="IHT206" s="4"/>
      <c r="IHU206" s="4"/>
      <c r="IHV206" s="4"/>
      <c r="IHW206" s="4"/>
      <c r="IHX206" s="4"/>
      <c r="IHY206" s="4"/>
      <c r="IHZ206" s="4"/>
      <c r="IIA206" s="4"/>
      <c r="IIB206" s="4"/>
      <c r="IIC206" s="4"/>
      <c r="IID206" s="4"/>
      <c r="IIE206" s="4"/>
      <c r="IIF206" s="4"/>
      <c r="IIG206" s="4"/>
      <c r="IIH206" s="4"/>
      <c r="III206" s="4"/>
      <c r="IIJ206" s="4"/>
      <c r="IIK206" s="4"/>
      <c r="IIL206" s="4"/>
      <c r="IIM206" s="4"/>
      <c r="IIN206" s="4"/>
      <c r="IIO206" s="4"/>
      <c r="IIP206" s="4"/>
      <c r="IIQ206" s="4"/>
      <c r="IIR206" s="4"/>
      <c r="IIS206" s="4"/>
      <c r="IIT206" s="4"/>
      <c r="IIU206" s="4"/>
      <c r="IIV206" s="4"/>
      <c r="IIW206" s="4"/>
      <c r="IIX206" s="4"/>
      <c r="IIY206" s="4"/>
      <c r="IIZ206" s="4"/>
      <c r="IJA206" s="4"/>
      <c r="IJB206" s="4"/>
      <c r="IJC206" s="4"/>
      <c r="IJD206" s="4"/>
      <c r="IJE206" s="4"/>
      <c r="IJF206" s="4"/>
      <c r="IJG206" s="4"/>
      <c r="IJH206" s="4"/>
      <c r="IJI206" s="4"/>
      <c r="IJJ206" s="4"/>
      <c r="IJK206" s="4"/>
      <c r="IJL206" s="4"/>
      <c r="IJM206" s="4"/>
      <c r="IJN206" s="4"/>
      <c r="IJO206" s="4"/>
      <c r="IJP206" s="4"/>
      <c r="IJQ206" s="4"/>
      <c r="IJR206" s="4"/>
      <c r="IJS206" s="4"/>
      <c r="IJT206" s="4"/>
      <c r="IJU206" s="4"/>
      <c r="IJV206" s="4"/>
      <c r="IJW206" s="4"/>
      <c r="IJX206" s="4"/>
      <c r="IJY206" s="4"/>
      <c r="IJZ206" s="4"/>
      <c r="IKA206" s="4"/>
      <c r="IKB206" s="4"/>
      <c r="IKC206" s="4"/>
      <c r="IKD206" s="4"/>
      <c r="IKE206" s="4"/>
      <c r="IKF206" s="4"/>
      <c r="IKG206" s="4"/>
      <c r="IKH206" s="4"/>
      <c r="IKI206" s="4"/>
      <c r="IKJ206" s="4"/>
      <c r="IKK206" s="4"/>
      <c r="IKL206" s="4"/>
      <c r="IKM206" s="4"/>
      <c r="IKN206" s="4"/>
      <c r="IKO206" s="4"/>
      <c r="IKP206" s="4"/>
      <c r="IKQ206" s="4"/>
      <c r="IKR206" s="4"/>
      <c r="IKS206" s="4"/>
      <c r="IKT206" s="4"/>
      <c r="IKU206" s="4"/>
      <c r="IKV206" s="4"/>
      <c r="IKW206" s="4"/>
      <c r="IKX206" s="4"/>
      <c r="IKY206" s="4"/>
      <c r="IKZ206" s="4"/>
      <c r="ILA206" s="4"/>
      <c r="ILB206" s="4"/>
      <c r="ILC206" s="4"/>
      <c r="ILD206" s="4"/>
      <c r="ILE206" s="4"/>
      <c r="ILF206" s="4"/>
      <c r="ILG206" s="4"/>
      <c r="ILH206" s="4"/>
      <c r="ILI206" s="4"/>
      <c r="ILJ206" s="4"/>
      <c r="ILK206" s="4"/>
      <c r="ILL206" s="4"/>
      <c r="ILM206" s="4"/>
      <c r="ILN206" s="4"/>
      <c r="ILO206" s="4"/>
      <c r="ILP206" s="4"/>
      <c r="ILQ206" s="4"/>
      <c r="ILR206" s="4"/>
      <c r="ILS206" s="4"/>
      <c r="ILT206" s="4"/>
      <c r="ILU206" s="4"/>
      <c r="ILV206" s="4"/>
      <c r="ILW206" s="4"/>
      <c r="ILX206" s="4"/>
      <c r="ILY206" s="4"/>
      <c r="ILZ206" s="4"/>
      <c r="IMA206" s="4"/>
      <c r="IMB206" s="4"/>
      <c r="IMC206" s="4"/>
      <c r="IMD206" s="4"/>
      <c r="IME206" s="4"/>
      <c r="IMF206" s="4"/>
      <c r="IMG206" s="4"/>
      <c r="IMH206" s="4"/>
      <c r="IMI206" s="4"/>
      <c r="IMJ206" s="4"/>
      <c r="IMK206" s="4"/>
      <c r="IML206" s="4"/>
      <c r="IMM206" s="4"/>
      <c r="IMN206" s="4"/>
      <c r="IMO206" s="4"/>
      <c r="IMP206" s="4"/>
      <c r="IMQ206" s="4"/>
      <c r="IMR206" s="4"/>
      <c r="IMS206" s="4"/>
      <c r="IMT206" s="4"/>
      <c r="IMU206" s="4"/>
      <c r="IMV206" s="4"/>
      <c r="IMW206" s="4"/>
      <c r="IMX206" s="4"/>
      <c r="IMY206" s="4"/>
      <c r="IMZ206" s="4"/>
      <c r="INA206" s="4"/>
      <c r="INB206" s="4"/>
      <c r="INC206" s="4"/>
      <c r="IND206" s="4"/>
      <c r="INE206" s="4"/>
      <c r="INF206" s="4"/>
      <c r="ING206" s="4"/>
      <c r="INH206" s="4"/>
      <c r="INI206" s="4"/>
      <c r="INJ206" s="4"/>
      <c r="INK206" s="4"/>
      <c r="INL206" s="4"/>
      <c r="INM206" s="4"/>
      <c r="INN206" s="4"/>
      <c r="INO206" s="4"/>
      <c r="INP206" s="4"/>
      <c r="INQ206" s="4"/>
      <c r="INR206" s="4"/>
      <c r="INS206" s="4"/>
      <c r="INT206" s="4"/>
      <c r="INU206" s="4"/>
      <c r="INV206" s="4"/>
      <c r="INW206" s="4"/>
      <c r="INX206" s="4"/>
      <c r="INY206" s="4"/>
      <c r="INZ206" s="4"/>
      <c r="IOA206" s="4"/>
      <c r="IOB206" s="4"/>
      <c r="IOC206" s="4"/>
      <c r="IOD206" s="4"/>
      <c r="IOE206" s="4"/>
      <c r="IOF206" s="4"/>
      <c r="IOG206" s="4"/>
      <c r="IOH206" s="4"/>
      <c r="IOI206" s="4"/>
      <c r="IOJ206" s="4"/>
      <c r="IOK206" s="4"/>
      <c r="IOL206" s="4"/>
      <c r="IOM206" s="4"/>
      <c r="ION206" s="4"/>
      <c r="IOO206" s="4"/>
      <c r="IOP206" s="4"/>
      <c r="IOQ206" s="4"/>
      <c r="IOR206" s="4"/>
      <c r="IOS206" s="4"/>
      <c r="IOT206" s="4"/>
      <c r="IOU206" s="4"/>
      <c r="IOV206" s="4"/>
      <c r="IOW206" s="4"/>
      <c r="IOX206" s="4"/>
      <c r="IOY206" s="4"/>
      <c r="IOZ206" s="4"/>
      <c r="IPA206" s="4"/>
      <c r="IPB206" s="4"/>
      <c r="IPC206" s="4"/>
      <c r="IPD206" s="4"/>
      <c r="IPE206" s="4"/>
      <c r="IPF206" s="4"/>
      <c r="IPG206" s="4"/>
      <c r="IPH206" s="4"/>
      <c r="IPI206" s="4"/>
      <c r="IPJ206" s="4"/>
      <c r="IPK206" s="4"/>
      <c r="IPL206" s="4"/>
      <c r="IPM206" s="4"/>
      <c r="IPN206" s="4"/>
      <c r="IPO206" s="4"/>
      <c r="IPP206" s="4"/>
      <c r="IPQ206" s="4"/>
      <c r="IPR206" s="4"/>
      <c r="IPS206" s="4"/>
      <c r="IPT206" s="4"/>
      <c r="IPU206" s="4"/>
      <c r="IPV206" s="4"/>
      <c r="IPW206" s="4"/>
      <c r="IPX206" s="4"/>
      <c r="IPY206" s="4"/>
      <c r="IPZ206" s="4"/>
      <c r="IQA206" s="4"/>
      <c r="IQB206" s="4"/>
      <c r="IQC206" s="4"/>
      <c r="IQD206" s="4"/>
      <c r="IQE206" s="4"/>
      <c r="IQF206" s="4"/>
      <c r="IQG206" s="4"/>
      <c r="IQH206" s="4"/>
      <c r="IQI206" s="4"/>
      <c r="IQJ206" s="4"/>
      <c r="IQK206" s="4"/>
      <c r="IQL206" s="4"/>
      <c r="IQM206" s="4"/>
      <c r="IQN206" s="4"/>
      <c r="IQO206" s="4"/>
      <c r="IQP206" s="4"/>
      <c r="IQQ206" s="4"/>
      <c r="IQR206" s="4"/>
      <c r="IQS206" s="4"/>
      <c r="IQT206" s="4"/>
      <c r="IQU206" s="4"/>
      <c r="IQV206" s="4"/>
      <c r="IQW206" s="4"/>
      <c r="IQX206" s="4"/>
      <c r="IQY206" s="4"/>
      <c r="IQZ206" s="4"/>
      <c r="IRA206" s="4"/>
      <c r="IRB206" s="4"/>
      <c r="IRC206" s="4"/>
      <c r="IRD206" s="4"/>
      <c r="IRE206" s="4"/>
      <c r="IRF206" s="4"/>
      <c r="IRG206" s="4"/>
      <c r="IRH206" s="4"/>
      <c r="IRI206" s="4"/>
      <c r="IRJ206" s="4"/>
      <c r="IRK206" s="4"/>
      <c r="IRL206" s="4"/>
      <c r="IRM206" s="4"/>
      <c r="IRN206" s="4"/>
      <c r="IRO206" s="4"/>
      <c r="IRP206" s="4"/>
      <c r="IRQ206" s="4"/>
      <c r="IRR206" s="4"/>
      <c r="IRS206" s="4"/>
      <c r="IRT206" s="4"/>
      <c r="IRU206" s="4"/>
      <c r="IRV206" s="4"/>
      <c r="IRW206" s="4"/>
      <c r="IRX206" s="4"/>
      <c r="IRY206" s="4"/>
      <c r="IRZ206" s="4"/>
      <c r="ISA206" s="4"/>
      <c r="ISB206" s="4"/>
      <c r="ISC206" s="4"/>
      <c r="ISD206" s="4"/>
      <c r="ISE206" s="4"/>
      <c r="ISF206" s="4"/>
      <c r="ISG206" s="4"/>
      <c r="ISH206" s="4"/>
      <c r="ISI206" s="4"/>
      <c r="ISJ206" s="4"/>
      <c r="ISK206" s="4"/>
      <c r="ISL206" s="4"/>
      <c r="ISM206" s="4"/>
      <c r="ISN206" s="4"/>
      <c r="ISO206" s="4"/>
      <c r="ISP206" s="4"/>
      <c r="ISQ206" s="4"/>
      <c r="ISR206" s="4"/>
      <c r="ISS206" s="4"/>
      <c r="IST206" s="4"/>
      <c r="ISU206" s="4"/>
      <c r="ISV206" s="4"/>
      <c r="ISW206" s="4"/>
      <c r="ISX206" s="4"/>
      <c r="ISY206" s="4"/>
      <c r="ISZ206" s="4"/>
      <c r="ITA206" s="4"/>
      <c r="ITB206" s="4"/>
      <c r="ITC206" s="4"/>
      <c r="ITD206" s="4"/>
      <c r="ITE206" s="4"/>
      <c r="ITF206" s="4"/>
      <c r="ITG206" s="4"/>
      <c r="ITH206" s="4"/>
      <c r="ITI206" s="4"/>
      <c r="ITJ206" s="4"/>
      <c r="ITK206" s="4"/>
      <c r="ITL206" s="4"/>
      <c r="ITM206" s="4"/>
      <c r="ITN206" s="4"/>
      <c r="ITO206" s="4"/>
      <c r="ITP206" s="4"/>
      <c r="ITQ206" s="4"/>
      <c r="ITR206" s="4"/>
      <c r="ITS206" s="4"/>
      <c r="ITT206" s="4"/>
      <c r="ITU206" s="4"/>
      <c r="ITV206" s="4"/>
      <c r="ITW206" s="4"/>
      <c r="ITX206" s="4"/>
      <c r="ITY206" s="4"/>
      <c r="ITZ206" s="4"/>
      <c r="IUA206" s="4"/>
      <c r="IUB206" s="4"/>
      <c r="IUC206" s="4"/>
      <c r="IUD206" s="4"/>
      <c r="IUE206" s="4"/>
      <c r="IUF206" s="4"/>
      <c r="IUG206" s="4"/>
      <c r="IUH206" s="4"/>
      <c r="IUI206" s="4"/>
      <c r="IUJ206" s="4"/>
      <c r="IUK206" s="4"/>
      <c r="IUL206" s="4"/>
      <c r="IUM206" s="4"/>
      <c r="IUN206" s="4"/>
      <c r="IUO206" s="4"/>
      <c r="IUP206" s="4"/>
      <c r="IUQ206" s="4"/>
      <c r="IUR206" s="4"/>
      <c r="IUS206" s="4"/>
      <c r="IUT206" s="4"/>
      <c r="IUU206" s="4"/>
      <c r="IUV206" s="4"/>
      <c r="IUW206" s="4"/>
      <c r="IUX206" s="4"/>
      <c r="IUY206" s="4"/>
      <c r="IUZ206" s="4"/>
      <c r="IVA206" s="4"/>
      <c r="IVB206" s="4"/>
      <c r="IVC206" s="4"/>
      <c r="IVD206" s="4"/>
      <c r="IVE206" s="4"/>
      <c r="IVF206" s="4"/>
      <c r="IVG206" s="4"/>
      <c r="IVH206" s="4"/>
      <c r="IVI206" s="4"/>
      <c r="IVJ206" s="4"/>
      <c r="IVK206" s="4"/>
      <c r="IVL206" s="4"/>
      <c r="IVM206" s="4"/>
      <c r="IVN206" s="4"/>
      <c r="IVO206" s="4"/>
      <c r="IVP206" s="4"/>
      <c r="IVQ206" s="4"/>
      <c r="IVR206" s="4"/>
      <c r="IVS206" s="4"/>
      <c r="IVT206" s="4"/>
      <c r="IVU206" s="4"/>
      <c r="IVV206" s="4"/>
      <c r="IVW206" s="4"/>
      <c r="IVX206" s="4"/>
      <c r="IVY206" s="4"/>
      <c r="IVZ206" s="4"/>
      <c r="IWA206" s="4"/>
      <c r="IWB206" s="4"/>
      <c r="IWC206" s="4"/>
      <c r="IWD206" s="4"/>
      <c r="IWE206" s="4"/>
      <c r="IWF206" s="4"/>
      <c r="IWG206" s="4"/>
      <c r="IWH206" s="4"/>
      <c r="IWI206" s="4"/>
      <c r="IWJ206" s="4"/>
      <c r="IWK206" s="4"/>
      <c r="IWL206" s="4"/>
      <c r="IWM206" s="4"/>
      <c r="IWN206" s="4"/>
      <c r="IWO206" s="4"/>
      <c r="IWP206" s="4"/>
      <c r="IWQ206" s="4"/>
      <c r="IWR206" s="4"/>
      <c r="IWS206" s="4"/>
      <c r="IWT206" s="4"/>
      <c r="IWU206" s="4"/>
      <c r="IWV206" s="4"/>
      <c r="IWW206" s="4"/>
      <c r="IWX206" s="4"/>
      <c r="IWY206" s="4"/>
      <c r="IWZ206" s="4"/>
      <c r="IXA206" s="4"/>
      <c r="IXB206" s="4"/>
      <c r="IXC206" s="4"/>
      <c r="IXD206" s="4"/>
      <c r="IXE206" s="4"/>
      <c r="IXF206" s="4"/>
      <c r="IXG206" s="4"/>
      <c r="IXH206" s="4"/>
      <c r="IXI206" s="4"/>
      <c r="IXJ206" s="4"/>
      <c r="IXK206" s="4"/>
      <c r="IXL206" s="4"/>
      <c r="IXM206" s="4"/>
      <c r="IXN206" s="4"/>
      <c r="IXO206" s="4"/>
      <c r="IXP206" s="4"/>
      <c r="IXQ206" s="4"/>
      <c r="IXR206" s="4"/>
      <c r="IXS206" s="4"/>
      <c r="IXT206" s="4"/>
      <c r="IXU206" s="4"/>
      <c r="IXV206" s="4"/>
      <c r="IXW206" s="4"/>
      <c r="IXX206" s="4"/>
      <c r="IXY206" s="4"/>
      <c r="IXZ206" s="4"/>
      <c r="IYA206" s="4"/>
      <c r="IYB206" s="4"/>
      <c r="IYC206" s="4"/>
      <c r="IYD206" s="4"/>
      <c r="IYE206" s="4"/>
      <c r="IYF206" s="4"/>
      <c r="IYG206" s="4"/>
      <c r="IYH206" s="4"/>
      <c r="IYI206" s="4"/>
      <c r="IYJ206" s="4"/>
      <c r="IYK206" s="4"/>
      <c r="IYL206" s="4"/>
      <c r="IYM206" s="4"/>
      <c r="IYN206" s="4"/>
      <c r="IYO206" s="4"/>
      <c r="IYP206" s="4"/>
      <c r="IYQ206" s="4"/>
      <c r="IYR206" s="4"/>
      <c r="IYS206" s="4"/>
      <c r="IYT206" s="4"/>
      <c r="IYU206" s="4"/>
      <c r="IYV206" s="4"/>
      <c r="IYW206" s="4"/>
      <c r="IYX206" s="4"/>
      <c r="IYY206" s="4"/>
      <c r="IYZ206" s="4"/>
      <c r="IZA206" s="4"/>
      <c r="IZB206" s="4"/>
      <c r="IZC206" s="4"/>
      <c r="IZD206" s="4"/>
      <c r="IZE206" s="4"/>
      <c r="IZF206" s="4"/>
      <c r="IZG206" s="4"/>
      <c r="IZH206" s="4"/>
      <c r="IZI206" s="4"/>
      <c r="IZJ206" s="4"/>
      <c r="IZK206" s="4"/>
      <c r="IZL206" s="4"/>
      <c r="IZM206" s="4"/>
      <c r="IZN206" s="4"/>
      <c r="IZO206" s="4"/>
      <c r="IZP206" s="4"/>
      <c r="IZQ206" s="4"/>
      <c r="IZR206" s="4"/>
      <c r="IZS206" s="4"/>
      <c r="IZT206" s="4"/>
      <c r="IZU206" s="4"/>
      <c r="IZV206" s="4"/>
      <c r="IZW206" s="4"/>
      <c r="IZX206" s="4"/>
      <c r="IZY206" s="4"/>
      <c r="IZZ206" s="4"/>
      <c r="JAA206" s="4"/>
      <c r="JAB206" s="4"/>
      <c r="JAC206" s="4"/>
      <c r="JAD206" s="4"/>
      <c r="JAE206" s="4"/>
      <c r="JAF206" s="4"/>
      <c r="JAG206" s="4"/>
      <c r="JAH206" s="4"/>
      <c r="JAI206" s="4"/>
      <c r="JAJ206" s="4"/>
      <c r="JAK206" s="4"/>
      <c r="JAL206" s="4"/>
      <c r="JAM206" s="4"/>
      <c r="JAN206" s="4"/>
      <c r="JAO206" s="4"/>
      <c r="JAP206" s="4"/>
      <c r="JAQ206" s="4"/>
      <c r="JAR206" s="4"/>
      <c r="JAS206" s="4"/>
      <c r="JAT206" s="4"/>
      <c r="JAU206" s="4"/>
      <c r="JAV206" s="4"/>
      <c r="JAW206" s="4"/>
      <c r="JAX206" s="4"/>
      <c r="JAY206" s="4"/>
      <c r="JAZ206" s="4"/>
      <c r="JBA206" s="4"/>
      <c r="JBB206" s="4"/>
      <c r="JBC206" s="4"/>
      <c r="JBD206" s="4"/>
      <c r="JBE206" s="4"/>
      <c r="JBF206" s="4"/>
      <c r="JBG206" s="4"/>
      <c r="JBH206" s="4"/>
      <c r="JBI206" s="4"/>
      <c r="JBJ206" s="4"/>
      <c r="JBK206" s="4"/>
      <c r="JBL206" s="4"/>
      <c r="JBM206" s="4"/>
      <c r="JBN206" s="4"/>
      <c r="JBO206" s="4"/>
      <c r="JBP206" s="4"/>
      <c r="JBQ206" s="4"/>
      <c r="JBR206" s="4"/>
      <c r="JBS206" s="4"/>
      <c r="JBT206" s="4"/>
      <c r="JBU206" s="4"/>
      <c r="JBV206" s="4"/>
      <c r="JBW206" s="4"/>
      <c r="JBX206" s="4"/>
      <c r="JBY206" s="4"/>
      <c r="JBZ206" s="4"/>
      <c r="JCA206" s="4"/>
      <c r="JCB206" s="4"/>
      <c r="JCC206" s="4"/>
      <c r="JCD206" s="4"/>
      <c r="JCE206" s="4"/>
      <c r="JCF206" s="4"/>
      <c r="JCG206" s="4"/>
      <c r="JCH206" s="4"/>
      <c r="JCI206" s="4"/>
      <c r="JCJ206" s="4"/>
      <c r="JCK206" s="4"/>
      <c r="JCL206" s="4"/>
      <c r="JCM206" s="4"/>
      <c r="JCN206" s="4"/>
      <c r="JCO206" s="4"/>
      <c r="JCP206" s="4"/>
      <c r="JCQ206" s="4"/>
      <c r="JCR206" s="4"/>
      <c r="JCS206" s="4"/>
      <c r="JCT206" s="4"/>
      <c r="JCU206" s="4"/>
      <c r="JCV206" s="4"/>
      <c r="JCW206" s="4"/>
      <c r="JCX206" s="4"/>
      <c r="JCY206" s="4"/>
      <c r="JCZ206" s="4"/>
      <c r="JDA206" s="4"/>
      <c r="JDB206" s="4"/>
      <c r="JDC206" s="4"/>
      <c r="JDD206" s="4"/>
      <c r="JDE206" s="4"/>
      <c r="JDF206" s="4"/>
      <c r="JDG206" s="4"/>
      <c r="JDH206" s="4"/>
      <c r="JDI206" s="4"/>
      <c r="JDJ206" s="4"/>
      <c r="JDK206" s="4"/>
      <c r="JDL206" s="4"/>
      <c r="JDM206" s="4"/>
      <c r="JDN206" s="4"/>
      <c r="JDO206" s="4"/>
      <c r="JDP206" s="4"/>
      <c r="JDQ206" s="4"/>
      <c r="JDR206" s="4"/>
      <c r="JDS206" s="4"/>
      <c r="JDT206" s="4"/>
      <c r="JDU206" s="4"/>
      <c r="JDV206" s="4"/>
      <c r="JDW206" s="4"/>
      <c r="JDX206" s="4"/>
      <c r="JDY206" s="4"/>
      <c r="JDZ206" s="4"/>
      <c r="JEA206" s="4"/>
      <c r="JEB206" s="4"/>
      <c r="JEC206" s="4"/>
      <c r="JED206" s="4"/>
      <c r="JEE206" s="4"/>
      <c r="JEF206" s="4"/>
      <c r="JEG206" s="4"/>
      <c r="JEH206" s="4"/>
      <c r="JEI206" s="4"/>
      <c r="JEJ206" s="4"/>
      <c r="JEK206" s="4"/>
      <c r="JEL206" s="4"/>
      <c r="JEM206" s="4"/>
      <c r="JEN206" s="4"/>
      <c r="JEO206" s="4"/>
      <c r="JEP206" s="4"/>
      <c r="JEQ206" s="4"/>
      <c r="JER206" s="4"/>
      <c r="JES206" s="4"/>
      <c r="JET206" s="4"/>
      <c r="JEU206" s="4"/>
      <c r="JEV206" s="4"/>
      <c r="JEW206" s="4"/>
      <c r="JEX206" s="4"/>
      <c r="JEY206" s="4"/>
      <c r="JEZ206" s="4"/>
      <c r="JFA206" s="4"/>
      <c r="JFB206" s="4"/>
      <c r="JFC206" s="4"/>
      <c r="JFD206" s="4"/>
      <c r="JFE206" s="4"/>
      <c r="JFF206" s="4"/>
      <c r="JFG206" s="4"/>
      <c r="JFH206" s="4"/>
      <c r="JFI206" s="4"/>
      <c r="JFJ206" s="4"/>
      <c r="JFK206" s="4"/>
      <c r="JFL206" s="4"/>
      <c r="JFM206" s="4"/>
      <c r="JFN206" s="4"/>
      <c r="JFO206" s="4"/>
      <c r="JFP206" s="4"/>
      <c r="JFQ206" s="4"/>
      <c r="JFR206" s="4"/>
      <c r="JFS206" s="4"/>
      <c r="JFT206" s="4"/>
      <c r="JFU206" s="4"/>
      <c r="JFV206" s="4"/>
      <c r="JFW206" s="4"/>
      <c r="JFX206" s="4"/>
      <c r="JFY206" s="4"/>
      <c r="JFZ206" s="4"/>
      <c r="JGA206" s="4"/>
      <c r="JGB206" s="4"/>
      <c r="JGC206" s="4"/>
      <c r="JGD206" s="4"/>
      <c r="JGE206" s="4"/>
      <c r="JGF206" s="4"/>
      <c r="JGG206" s="4"/>
      <c r="JGH206" s="4"/>
      <c r="JGI206" s="4"/>
      <c r="JGJ206" s="4"/>
      <c r="JGK206" s="4"/>
      <c r="JGL206" s="4"/>
      <c r="JGM206" s="4"/>
      <c r="JGN206" s="4"/>
      <c r="JGO206" s="4"/>
      <c r="JGP206" s="4"/>
      <c r="JGQ206" s="4"/>
      <c r="JGR206" s="4"/>
      <c r="JGS206" s="4"/>
      <c r="JGT206" s="4"/>
      <c r="JGU206" s="4"/>
      <c r="JGV206" s="4"/>
      <c r="JGW206" s="4"/>
      <c r="JGX206" s="4"/>
      <c r="JGY206" s="4"/>
      <c r="JGZ206" s="4"/>
      <c r="JHA206" s="4"/>
      <c r="JHB206" s="4"/>
      <c r="JHC206" s="4"/>
      <c r="JHD206" s="4"/>
      <c r="JHE206" s="4"/>
      <c r="JHF206" s="4"/>
      <c r="JHG206" s="4"/>
      <c r="JHH206" s="4"/>
      <c r="JHI206" s="4"/>
      <c r="JHJ206" s="4"/>
      <c r="JHK206" s="4"/>
      <c r="JHL206" s="4"/>
      <c r="JHM206" s="4"/>
      <c r="JHN206" s="4"/>
      <c r="JHO206" s="4"/>
      <c r="JHP206" s="4"/>
      <c r="JHQ206" s="4"/>
      <c r="JHR206" s="4"/>
      <c r="JHS206" s="4"/>
      <c r="JHT206" s="4"/>
      <c r="JHU206" s="4"/>
      <c r="JHV206" s="4"/>
      <c r="JHW206" s="4"/>
      <c r="JHX206" s="4"/>
      <c r="JHY206" s="4"/>
      <c r="JHZ206" s="4"/>
      <c r="JIA206" s="4"/>
      <c r="JIB206" s="4"/>
      <c r="JIC206" s="4"/>
      <c r="JID206" s="4"/>
      <c r="JIE206" s="4"/>
      <c r="JIF206" s="4"/>
      <c r="JIG206" s="4"/>
      <c r="JIH206" s="4"/>
      <c r="JII206" s="4"/>
      <c r="JIJ206" s="4"/>
      <c r="JIK206" s="4"/>
      <c r="JIL206" s="4"/>
      <c r="JIM206" s="4"/>
      <c r="JIN206" s="4"/>
      <c r="JIO206" s="4"/>
      <c r="JIP206" s="4"/>
      <c r="JIQ206" s="4"/>
      <c r="JIR206" s="4"/>
      <c r="JIS206" s="4"/>
      <c r="JIT206" s="4"/>
      <c r="JIU206" s="4"/>
      <c r="JIV206" s="4"/>
      <c r="JIW206" s="4"/>
      <c r="JIX206" s="4"/>
      <c r="JIY206" s="4"/>
      <c r="JIZ206" s="4"/>
      <c r="JJA206" s="4"/>
      <c r="JJB206" s="4"/>
      <c r="JJC206" s="4"/>
      <c r="JJD206" s="4"/>
      <c r="JJE206" s="4"/>
      <c r="JJF206" s="4"/>
      <c r="JJG206" s="4"/>
      <c r="JJH206" s="4"/>
      <c r="JJI206" s="4"/>
      <c r="JJJ206" s="4"/>
      <c r="JJK206" s="4"/>
      <c r="JJL206" s="4"/>
      <c r="JJM206" s="4"/>
      <c r="JJN206" s="4"/>
      <c r="JJO206" s="4"/>
      <c r="JJP206" s="4"/>
      <c r="JJQ206" s="4"/>
      <c r="JJR206" s="4"/>
      <c r="JJS206" s="4"/>
      <c r="JJT206" s="4"/>
      <c r="JJU206" s="4"/>
      <c r="JJV206" s="4"/>
      <c r="JJW206" s="4"/>
      <c r="JJX206" s="4"/>
      <c r="JJY206" s="4"/>
      <c r="JJZ206" s="4"/>
      <c r="JKA206" s="4"/>
      <c r="JKB206" s="4"/>
      <c r="JKC206" s="4"/>
      <c r="JKD206" s="4"/>
      <c r="JKE206" s="4"/>
      <c r="JKF206" s="4"/>
      <c r="JKG206" s="4"/>
      <c r="JKH206" s="4"/>
      <c r="JKI206" s="4"/>
      <c r="JKJ206" s="4"/>
      <c r="JKK206" s="4"/>
      <c r="JKL206" s="4"/>
      <c r="JKM206" s="4"/>
      <c r="JKN206" s="4"/>
      <c r="JKO206" s="4"/>
      <c r="JKP206" s="4"/>
      <c r="JKQ206" s="4"/>
      <c r="JKR206" s="4"/>
      <c r="JKS206" s="4"/>
      <c r="JKT206" s="4"/>
      <c r="JKU206" s="4"/>
      <c r="JKV206" s="4"/>
      <c r="JKW206" s="4"/>
      <c r="JKX206" s="4"/>
      <c r="JKY206" s="4"/>
      <c r="JKZ206" s="4"/>
      <c r="JLA206" s="4"/>
      <c r="JLB206" s="4"/>
      <c r="JLC206" s="4"/>
      <c r="JLD206" s="4"/>
      <c r="JLE206" s="4"/>
      <c r="JLF206" s="4"/>
      <c r="JLG206" s="4"/>
      <c r="JLH206" s="4"/>
      <c r="JLI206" s="4"/>
      <c r="JLJ206" s="4"/>
      <c r="JLK206" s="4"/>
      <c r="JLL206" s="4"/>
      <c r="JLM206" s="4"/>
      <c r="JLN206" s="4"/>
      <c r="JLO206" s="4"/>
      <c r="JLP206" s="4"/>
      <c r="JLQ206" s="4"/>
      <c r="JLR206" s="4"/>
      <c r="JLS206" s="4"/>
      <c r="JLT206" s="4"/>
      <c r="JLU206" s="4"/>
      <c r="JLV206" s="4"/>
      <c r="JLW206" s="4"/>
      <c r="JLX206" s="4"/>
      <c r="JLY206" s="4"/>
      <c r="JLZ206" s="4"/>
      <c r="JMA206" s="4"/>
      <c r="JMB206" s="4"/>
      <c r="JMC206" s="4"/>
      <c r="JMD206" s="4"/>
      <c r="JME206" s="4"/>
      <c r="JMF206" s="4"/>
      <c r="JMG206" s="4"/>
      <c r="JMH206" s="4"/>
      <c r="JMI206" s="4"/>
      <c r="JMJ206" s="4"/>
      <c r="JMK206" s="4"/>
      <c r="JML206" s="4"/>
      <c r="JMM206" s="4"/>
      <c r="JMN206" s="4"/>
      <c r="JMO206" s="4"/>
      <c r="JMP206" s="4"/>
      <c r="JMQ206" s="4"/>
      <c r="JMR206" s="4"/>
      <c r="JMS206" s="4"/>
      <c r="JMT206" s="4"/>
      <c r="JMU206" s="4"/>
      <c r="JMV206" s="4"/>
      <c r="JMW206" s="4"/>
      <c r="JMX206" s="4"/>
      <c r="JMY206" s="4"/>
      <c r="JMZ206" s="4"/>
      <c r="JNA206" s="4"/>
      <c r="JNB206" s="4"/>
      <c r="JNC206" s="4"/>
      <c r="JND206" s="4"/>
      <c r="JNE206" s="4"/>
      <c r="JNF206" s="4"/>
      <c r="JNG206" s="4"/>
      <c r="JNH206" s="4"/>
      <c r="JNI206" s="4"/>
      <c r="JNJ206" s="4"/>
      <c r="JNK206" s="4"/>
      <c r="JNL206" s="4"/>
      <c r="JNM206" s="4"/>
      <c r="JNN206" s="4"/>
      <c r="JNO206" s="4"/>
      <c r="JNP206" s="4"/>
      <c r="JNQ206" s="4"/>
      <c r="JNR206" s="4"/>
      <c r="JNS206" s="4"/>
      <c r="JNT206" s="4"/>
      <c r="JNU206" s="4"/>
      <c r="JNV206" s="4"/>
      <c r="JNW206" s="4"/>
      <c r="JNX206" s="4"/>
      <c r="JNY206" s="4"/>
      <c r="JNZ206" s="4"/>
      <c r="JOA206" s="4"/>
      <c r="JOB206" s="4"/>
      <c r="JOC206" s="4"/>
      <c r="JOD206" s="4"/>
      <c r="JOE206" s="4"/>
      <c r="JOF206" s="4"/>
      <c r="JOG206" s="4"/>
      <c r="JOH206" s="4"/>
      <c r="JOI206" s="4"/>
      <c r="JOJ206" s="4"/>
      <c r="JOK206" s="4"/>
      <c r="JOL206" s="4"/>
      <c r="JOM206" s="4"/>
      <c r="JON206" s="4"/>
      <c r="JOO206" s="4"/>
      <c r="JOP206" s="4"/>
      <c r="JOQ206" s="4"/>
      <c r="JOR206" s="4"/>
      <c r="JOS206" s="4"/>
      <c r="JOT206" s="4"/>
      <c r="JOU206" s="4"/>
      <c r="JOV206" s="4"/>
      <c r="JOW206" s="4"/>
      <c r="JOX206" s="4"/>
      <c r="JOY206" s="4"/>
      <c r="JOZ206" s="4"/>
      <c r="JPA206" s="4"/>
      <c r="JPB206" s="4"/>
      <c r="JPC206" s="4"/>
      <c r="JPD206" s="4"/>
      <c r="JPE206" s="4"/>
      <c r="JPF206" s="4"/>
      <c r="JPG206" s="4"/>
      <c r="JPH206" s="4"/>
      <c r="JPI206" s="4"/>
      <c r="JPJ206" s="4"/>
      <c r="JPK206" s="4"/>
      <c r="JPL206" s="4"/>
      <c r="JPM206" s="4"/>
      <c r="JPN206" s="4"/>
      <c r="JPO206" s="4"/>
      <c r="JPP206" s="4"/>
      <c r="JPQ206" s="4"/>
      <c r="JPR206" s="4"/>
      <c r="JPS206" s="4"/>
      <c r="JPT206" s="4"/>
      <c r="JPU206" s="4"/>
      <c r="JPV206" s="4"/>
      <c r="JPW206" s="4"/>
      <c r="JPX206" s="4"/>
      <c r="JPY206" s="4"/>
      <c r="JPZ206" s="4"/>
      <c r="JQA206" s="4"/>
      <c r="JQB206" s="4"/>
      <c r="JQC206" s="4"/>
      <c r="JQD206" s="4"/>
      <c r="JQE206" s="4"/>
      <c r="JQF206" s="4"/>
      <c r="JQG206" s="4"/>
      <c r="JQH206" s="4"/>
      <c r="JQI206" s="4"/>
      <c r="JQJ206" s="4"/>
      <c r="JQK206" s="4"/>
      <c r="JQL206" s="4"/>
      <c r="JQM206" s="4"/>
      <c r="JQN206" s="4"/>
      <c r="JQO206" s="4"/>
      <c r="JQP206" s="4"/>
      <c r="JQQ206" s="4"/>
      <c r="JQR206" s="4"/>
      <c r="JQS206" s="4"/>
      <c r="JQT206" s="4"/>
      <c r="JQU206" s="4"/>
      <c r="JQV206" s="4"/>
      <c r="JQW206" s="4"/>
      <c r="JQX206" s="4"/>
      <c r="JQY206" s="4"/>
      <c r="JQZ206" s="4"/>
      <c r="JRA206" s="4"/>
      <c r="JRB206" s="4"/>
      <c r="JRC206" s="4"/>
      <c r="JRD206" s="4"/>
      <c r="JRE206" s="4"/>
      <c r="JRF206" s="4"/>
      <c r="JRG206" s="4"/>
      <c r="JRH206" s="4"/>
      <c r="JRI206" s="4"/>
      <c r="JRJ206" s="4"/>
      <c r="JRK206" s="4"/>
      <c r="JRL206" s="4"/>
      <c r="JRM206" s="4"/>
      <c r="JRN206" s="4"/>
      <c r="JRO206" s="4"/>
      <c r="JRP206" s="4"/>
      <c r="JRQ206" s="4"/>
      <c r="JRR206" s="4"/>
      <c r="JRS206" s="4"/>
      <c r="JRT206" s="4"/>
      <c r="JRU206" s="4"/>
      <c r="JRV206" s="4"/>
      <c r="JRW206" s="4"/>
      <c r="JRX206" s="4"/>
      <c r="JRY206" s="4"/>
      <c r="JRZ206" s="4"/>
      <c r="JSA206" s="4"/>
      <c r="JSB206" s="4"/>
      <c r="JSC206" s="4"/>
      <c r="JSD206" s="4"/>
      <c r="JSE206" s="4"/>
      <c r="JSF206" s="4"/>
      <c r="JSG206" s="4"/>
      <c r="JSH206" s="4"/>
      <c r="JSI206" s="4"/>
      <c r="JSJ206" s="4"/>
      <c r="JSK206" s="4"/>
      <c r="JSL206" s="4"/>
      <c r="JSM206" s="4"/>
      <c r="JSN206" s="4"/>
      <c r="JSO206" s="4"/>
      <c r="JSP206" s="4"/>
      <c r="JSQ206" s="4"/>
      <c r="JSR206" s="4"/>
      <c r="JSS206" s="4"/>
      <c r="JST206" s="4"/>
      <c r="JSU206" s="4"/>
      <c r="JSV206" s="4"/>
      <c r="JSW206" s="4"/>
      <c r="JSX206" s="4"/>
      <c r="JSY206" s="4"/>
      <c r="JSZ206" s="4"/>
      <c r="JTA206" s="4"/>
      <c r="JTB206" s="4"/>
      <c r="JTC206" s="4"/>
      <c r="JTD206" s="4"/>
      <c r="JTE206" s="4"/>
      <c r="JTF206" s="4"/>
      <c r="JTG206" s="4"/>
      <c r="JTH206" s="4"/>
      <c r="JTI206" s="4"/>
      <c r="JTJ206" s="4"/>
      <c r="JTK206" s="4"/>
      <c r="JTL206" s="4"/>
      <c r="JTM206" s="4"/>
      <c r="JTN206" s="4"/>
      <c r="JTO206" s="4"/>
      <c r="JTP206" s="4"/>
      <c r="JTQ206" s="4"/>
      <c r="JTR206" s="4"/>
      <c r="JTS206" s="4"/>
      <c r="JTT206" s="4"/>
      <c r="JTU206" s="4"/>
      <c r="JTV206" s="4"/>
      <c r="JTW206" s="4"/>
      <c r="JTX206" s="4"/>
      <c r="JTY206" s="4"/>
      <c r="JTZ206" s="4"/>
      <c r="JUA206" s="4"/>
      <c r="JUB206" s="4"/>
      <c r="JUC206" s="4"/>
      <c r="JUD206" s="4"/>
      <c r="JUE206" s="4"/>
      <c r="JUF206" s="4"/>
      <c r="JUG206" s="4"/>
      <c r="JUH206" s="4"/>
      <c r="JUI206" s="4"/>
      <c r="JUJ206" s="4"/>
      <c r="JUK206" s="4"/>
      <c r="JUL206" s="4"/>
      <c r="JUM206" s="4"/>
      <c r="JUN206" s="4"/>
      <c r="JUO206" s="4"/>
      <c r="JUP206" s="4"/>
      <c r="JUQ206" s="4"/>
      <c r="JUR206" s="4"/>
      <c r="JUS206" s="4"/>
      <c r="JUT206" s="4"/>
      <c r="JUU206" s="4"/>
      <c r="JUV206" s="4"/>
      <c r="JUW206" s="4"/>
      <c r="JUX206" s="4"/>
      <c r="JUY206" s="4"/>
      <c r="JUZ206" s="4"/>
      <c r="JVA206" s="4"/>
      <c r="JVB206" s="4"/>
      <c r="JVC206" s="4"/>
      <c r="JVD206" s="4"/>
      <c r="JVE206" s="4"/>
      <c r="JVF206" s="4"/>
      <c r="JVG206" s="4"/>
      <c r="JVH206" s="4"/>
      <c r="JVI206" s="4"/>
      <c r="JVJ206" s="4"/>
      <c r="JVK206" s="4"/>
      <c r="JVL206" s="4"/>
      <c r="JVM206" s="4"/>
      <c r="JVN206" s="4"/>
      <c r="JVO206" s="4"/>
      <c r="JVP206" s="4"/>
      <c r="JVQ206" s="4"/>
      <c r="JVR206" s="4"/>
      <c r="JVS206" s="4"/>
      <c r="JVT206" s="4"/>
      <c r="JVU206" s="4"/>
      <c r="JVV206" s="4"/>
      <c r="JVW206" s="4"/>
      <c r="JVX206" s="4"/>
      <c r="JVY206" s="4"/>
      <c r="JVZ206" s="4"/>
      <c r="JWA206" s="4"/>
      <c r="JWB206" s="4"/>
      <c r="JWC206" s="4"/>
      <c r="JWD206" s="4"/>
      <c r="JWE206" s="4"/>
      <c r="JWF206" s="4"/>
      <c r="JWG206" s="4"/>
      <c r="JWH206" s="4"/>
      <c r="JWI206" s="4"/>
      <c r="JWJ206" s="4"/>
      <c r="JWK206" s="4"/>
      <c r="JWL206" s="4"/>
      <c r="JWM206" s="4"/>
      <c r="JWN206" s="4"/>
      <c r="JWO206" s="4"/>
      <c r="JWP206" s="4"/>
      <c r="JWQ206" s="4"/>
      <c r="JWR206" s="4"/>
      <c r="JWS206" s="4"/>
      <c r="JWT206" s="4"/>
      <c r="JWU206" s="4"/>
      <c r="JWV206" s="4"/>
      <c r="JWW206" s="4"/>
      <c r="JWX206" s="4"/>
      <c r="JWY206" s="4"/>
      <c r="JWZ206" s="4"/>
      <c r="JXA206" s="4"/>
      <c r="JXB206" s="4"/>
      <c r="JXC206" s="4"/>
      <c r="JXD206" s="4"/>
      <c r="JXE206" s="4"/>
      <c r="JXF206" s="4"/>
      <c r="JXG206" s="4"/>
      <c r="JXH206" s="4"/>
      <c r="JXI206" s="4"/>
      <c r="JXJ206" s="4"/>
      <c r="JXK206" s="4"/>
      <c r="JXL206" s="4"/>
      <c r="JXM206" s="4"/>
      <c r="JXN206" s="4"/>
      <c r="JXO206" s="4"/>
      <c r="JXP206" s="4"/>
      <c r="JXQ206" s="4"/>
      <c r="JXR206" s="4"/>
      <c r="JXS206" s="4"/>
      <c r="JXT206" s="4"/>
      <c r="JXU206" s="4"/>
      <c r="JXV206" s="4"/>
      <c r="JXW206" s="4"/>
      <c r="JXX206" s="4"/>
      <c r="JXY206" s="4"/>
      <c r="JXZ206" s="4"/>
      <c r="JYA206" s="4"/>
      <c r="JYB206" s="4"/>
      <c r="JYC206" s="4"/>
      <c r="JYD206" s="4"/>
      <c r="JYE206" s="4"/>
      <c r="JYF206" s="4"/>
      <c r="JYG206" s="4"/>
      <c r="JYH206" s="4"/>
      <c r="JYI206" s="4"/>
      <c r="JYJ206" s="4"/>
      <c r="JYK206" s="4"/>
      <c r="JYL206" s="4"/>
      <c r="JYM206" s="4"/>
      <c r="JYN206" s="4"/>
      <c r="JYO206" s="4"/>
      <c r="JYP206" s="4"/>
      <c r="JYQ206" s="4"/>
      <c r="JYR206" s="4"/>
      <c r="JYS206" s="4"/>
      <c r="JYT206" s="4"/>
      <c r="JYU206" s="4"/>
      <c r="JYV206" s="4"/>
      <c r="JYW206" s="4"/>
      <c r="JYX206" s="4"/>
      <c r="JYY206" s="4"/>
      <c r="JYZ206" s="4"/>
      <c r="JZA206" s="4"/>
      <c r="JZB206" s="4"/>
      <c r="JZC206" s="4"/>
      <c r="JZD206" s="4"/>
      <c r="JZE206" s="4"/>
      <c r="JZF206" s="4"/>
      <c r="JZG206" s="4"/>
      <c r="JZH206" s="4"/>
      <c r="JZI206" s="4"/>
      <c r="JZJ206" s="4"/>
      <c r="JZK206" s="4"/>
      <c r="JZL206" s="4"/>
      <c r="JZM206" s="4"/>
      <c r="JZN206" s="4"/>
      <c r="JZO206" s="4"/>
      <c r="JZP206" s="4"/>
      <c r="JZQ206" s="4"/>
      <c r="JZR206" s="4"/>
      <c r="JZS206" s="4"/>
      <c r="JZT206" s="4"/>
      <c r="JZU206" s="4"/>
      <c r="JZV206" s="4"/>
      <c r="JZW206" s="4"/>
      <c r="JZX206" s="4"/>
      <c r="JZY206" s="4"/>
      <c r="JZZ206" s="4"/>
      <c r="KAA206" s="4"/>
      <c r="KAB206" s="4"/>
      <c r="KAC206" s="4"/>
      <c r="KAD206" s="4"/>
      <c r="KAE206" s="4"/>
      <c r="KAF206" s="4"/>
      <c r="KAG206" s="4"/>
      <c r="KAH206" s="4"/>
      <c r="KAI206" s="4"/>
      <c r="KAJ206" s="4"/>
      <c r="KAK206" s="4"/>
      <c r="KAL206" s="4"/>
      <c r="KAM206" s="4"/>
      <c r="KAN206" s="4"/>
      <c r="KAO206" s="4"/>
      <c r="KAP206" s="4"/>
      <c r="KAQ206" s="4"/>
      <c r="KAR206" s="4"/>
      <c r="KAS206" s="4"/>
      <c r="KAT206" s="4"/>
      <c r="KAU206" s="4"/>
      <c r="KAV206" s="4"/>
      <c r="KAW206" s="4"/>
      <c r="KAX206" s="4"/>
      <c r="KAY206" s="4"/>
      <c r="KAZ206" s="4"/>
      <c r="KBA206" s="4"/>
      <c r="KBB206" s="4"/>
      <c r="KBC206" s="4"/>
      <c r="KBD206" s="4"/>
      <c r="KBE206" s="4"/>
      <c r="KBF206" s="4"/>
      <c r="KBG206" s="4"/>
      <c r="KBH206" s="4"/>
      <c r="KBI206" s="4"/>
      <c r="KBJ206" s="4"/>
      <c r="KBK206" s="4"/>
      <c r="KBL206" s="4"/>
      <c r="KBM206" s="4"/>
      <c r="KBN206" s="4"/>
      <c r="KBO206" s="4"/>
      <c r="KBP206" s="4"/>
      <c r="KBQ206" s="4"/>
      <c r="KBR206" s="4"/>
      <c r="KBS206" s="4"/>
      <c r="KBT206" s="4"/>
      <c r="KBU206" s="4"/>
      <c r="KBV206" s="4"/>
      <c r="KBW206" s="4"/>
      <c r="KBX206" s="4"/>
      <c r="KBY206" s="4"/>
      <c r="KBZ206" s="4"/>
      <c r="KCA206" s="4"/>
      <c r="KCB206" s="4"/>
      <c r="KCC206" s="4"/>
      <c r="KCD206" s="4"/>
      <c r="KCE206" s="4"/>
      <c r="KCF206" s="4"/>
      <c r="KCG206" s="4"/>
      <c r="KCH206" s="4"/>
      <c r="KCI206" s="4"/>
      <c r="KCJ206" s="4"/>
      <c r="KCK206" s="4"/>
      <c r="KCL206" s="4"/>
      <c r="KCM206" s="4"/>
      <c r="KCN206" s="4"/>
      <c r="KCO206" s="4"/>
      <c r="KCP206" s="4"/>
      <c r="KCQ206" s="4"/>
      <c r="KCR206" s="4"/>
      <c r="KCS206" s="4"/>
      <c r="KCT206" s="4"/>
      <c r="KCU206" s="4"/>
      <c r="KCV206" s="4"/>
      <c r="KCW206" s="4"/>
      <c r="KCX206" s="4"/>
      <c r="KCY206" s="4"/>
      <c r="KCZ206" s="4"/>
      <c r="KDA206" s="4"/>
      <c r="KDB206" s="4"/>
      <c r="KDC206" s="4"/>
      <c r="KDD206" s="4"/>
      <c r="KDE206" s="4"/>
      <c r="KDF206" s="4"/>
      <c r="KDG206" s="4"/>
      <c r="KDH206" s="4"/>
      <c r="KDI206" s="4"/>
      <c r="KDJ206" s="4"/>
      <c r="KDK206" s="4"/>
      <c r="KDL206" s="4"/>
      <c r="KDM206" s="4"/>
      <c r="KDN206" s="4"/>
      <c r="KDO206" s="4"/>
      <c r="KDP206" s="4"/>
      <c r="KDQ206" s="4"/>
      <c r="KDR206" s="4"/>
      <c r="KDS206" s="4"/>
      <c r="KDT206" s="4"/>
      <c r="KDU206" s="4"/>
      <c r="KDV206" s="4"/>
      <c r="KDW206" s="4"/>
      <c r="KDX206" s="4"/>
      <c r="KDY206" s="4"/>
      <c r="KDZ206" s="4"/>
      <c r="KEA206" s="4"/>
      <c r="KEB206" s="4"/>
      <c r="KEC206" s="4"/>
      <c r="KED206" s="4"/>
      <c r="KEE206" s="4"/>
      <c r="KEF206" s="4"/>
      <c r="KEG206" s="4"/>
      <c r="KEH206" s="4"/>
      <c r="KEI206" s="4"/>
      <c r="KEJ206" s="4"/>
      <c r="KEK206" s="4"/>
      <c r="KEL206" s="4"/>
      <c r="KEM206" s="4"/>
      <c r="KEN206" s="4"/>
      <c r="KEO206" s="4"/>
      <c r="KEP206" s="4"/>
      <c r="KEQ206" s="4"/>
      <c r="KER206" s="4"/>
      <c r="KES206" s="4"/>
      <c r="KET206" s="4"/>
      <c r="KEU206" s="4"/>
      <c r="KEV206" s="4"/>
      <c r="KEW206" s="4"/>
      <c r="KEX206" s="4"/>
      <c r="KEY206" s="4"/>
      <c r="KEZ206" s="4"/>
      <c r="KFA206" s="4"/>
      <c r="KFB206" s="4"/>
      <c r="KFC206" s="4"/>
      <c r="KFD206" s="4"/>
      <c r="KFE206" s="4"/>
      <c r="KFF206" s="4"/>
      <c r="KFG206" s="4"/>
      <c r="KFH206" s="4"/>
      <c r="KFI206" s="4"/>
      <c r="KFJ206" s="4"/>
      <c r="KFK206" s="4"/>
      <c r="KFL206" s="4"/>
      <c r="KFM206" s="4"/>
      <c r="KFN206" s="4"/>
      <c r="KFO206" s="4"/>
      <c r="KFP206" s="4"/>
      <c r="KFQ206" s="4"/>
      <c r="KFR206" s="4"/>
      <c r="KFS206" s="4"/>
      <c r="KFT206" s="4"/>
      <c r="KFU206" s="4"/>
      <c r="KFV206" s="4"/>
      <c r="KFW206" s="4"/>
      <c r="KFX206" s="4"/>
      <c r="KFY206" s="4"/>
      <c r="KFZ206" s="4"/>
      <c r="KGA206" s="4"/>
      <c r="KGB206" s="4"/>
      <c r="KGC206" s="4"/>
      <c r="KGD206" s="4"/>
      <c r="KGE206" s="4"/>
      <c r="KGF206" s="4"/>
      <c r="KGG206" s="4"/>
      <c r="KGH206" s="4"/>
      <c r="KGI206" s="4"/>
      <c r="KGJ206" s="4"/>
      <c r="KGK206" s="4"/>
      <c r="KGL206" s="4"/>
      <c r="KGM206" s="4"/>
      <c r="KGN206" s="4"/>
      <c r="KGO206" s="4"/>
      <c r="KGP206" s="4"/>
      <c r="KGQ206" s="4"/>
      <c r="KGR206" s="4"/>
      <c r="KGS206" s="4"/>
      <c r="KGT206" s="4"/>
      <c r="KGU206" s="4"/>
      <c r="KGV206" s="4"/>
      <c r="KGW206" s="4"/>
      <c r="KGX206" s="4"/>
      <c r="KGY206" s="4"/>
      <c r="KGZ206" s="4"/>
      <c r="KHA206" s="4"/>
      <c r="KHB206" s="4"/>
      <c r="KHC206" s="4"/>
      <c r="KHD206" s="4"/>
      <c r="KHE206" s="4"/>
      <c r="KHF206" s="4"/>
      <c r="KHG206" s="4"/>
      <c r="KHH206" s="4"/>
      <c r="KHI206" s="4"/>
      <c r="KHJ206" s="4"/>
      <c r="KHK206" s="4"/>
      <c r="KHL206" s="4"/>
      <c r="KHM206" s="4"/>
      <c r="KHN206" s="4"/>
      <c r="KHO206" s="4"/>
      <c r="KHP206" s="4"/>
      <c r="KHQ206" s="4"/>
      <c r="KHR206" s="4"/>
      <c r="KHS206" s="4"/>
      <c r="KHT206" s="4"/>
      <c r="KHU206" s="4"/>
      <c r="KHV206" s="4"/>
      <c r="KHW206" s="4"/>
      <c r="KHX206" s="4"/>
      <c r="KHY206" s="4"/>
      <c r="KHZ206" s="4"/>
      <c r="KIA206" s="4"/>
      <c r="KIB206" s="4"/>
      <c r="KIC206" s="4"/>
      <c r="KID206" s="4"/>
      <c r="KIE206" s="4"/>
      <c r="KIF206" s="4"/>
      <c r="KIG206" s="4"/>
      <c r="KIH206" s="4"/>
      <c r="KII206" s="4"/>
      <c r="KIJ206" s="4"/>
      <c r="KIK206" s="4"/>
      <c r="KIL206" s="4"/>
      <c r="KIM206" s="4"/>
      <c r="KIN206" s="4"/>
      <c r="KIO206" s="4"/>
      <c r="KIP206" s="4"/>
      <c r="KIQ206" s="4"/>
      <c r="KIR206" s="4"/>
      <c r="KIS206" s="4"/>
      <c r="KIT206" s="4"/>
      <c r="KIU206" s="4"/>
      <c r="KIV206" s="4"/>
      <c r="KIW206" s="4"/>
      <c r="KIX206" s="4"/>
      <c r="KIY206" s="4"/>
      <c r="KIZ206" s="4"/>
      <c r="KJA206" s="4"/>
      <c r="KJB206" s="4"/>
      <c r="KJC206" s="4"/>
      <c r="KJD206" s="4"/>
      <c r="KJE206" s="4"/>
      <c r="KJF206" s="4"/>
      <c r="KJG206" s="4"/>
      <c r="KJH206" s="4"/>
      <c r="KJI206" s="4"/>
      <c r="KJJ206" s="4"/>
      <c r="KJK206" s="4"/>
      <c r="KJL206" s="4"/>
      <c r="KJM206" s="4"/>
      <c r="KJN206" s="4"/>
      <c r="KJO206" s="4"/>
      <c r="KJP206" s="4"/>
      <c r="KJQ206" s="4"/>
      <c r="KJR206" s="4"/>
      <c r="KJS206" s="4"/>
      <c r="KJT206" s="4"/>
      <c r="KJU206" s="4"/>
      <c r="KJV206" s="4"/>
      <c r="KJW206" s="4"/>
      <c r="KJX206" s="4"/>
      <c r="KJY206" s="4"/>
      <c r="KJZ206" s="4"/>
      <c r="KKA206" s="4"/>
      <c r="KKB206" s="4"/>
      <c r="KKC206" s="4"/>
      <c r="KKD206" s="4"/>
      <c r="KKE206" s="4"/>
      <c r="KKF206" s="4"/>
      <c r="KKG206" s="4"/>
      <c r="KKH206" s="4"/>
      <c r="KKI206" s="4"/>
      <c r="KKJ206" s="4"/>
      <c r="KKK206" s="4"/>
      <c r="KKL206" s="4"/>
      <c r="KKM206" s="4"/>
      <c r="KKN206" s="4"/>
      <c r="KKO206" s="4"/>
      <c r="KKP206" s="4"/>
      <c r="KKQ206" s="4"/>
      <c r="KKR206" s="4"/>
      <c r="KKS206" s="4"/>
      <c r="KKT206" s="4"/>
      <c r="KKU206" s="4"/>
      <c r="KKV206" s="4"/>
      <c r="KKW206" s="4"/>
      <c r="KKX206" s="4"/>
      <c r="KKY206" s="4"/>
      <c r="KKZ206" s="4"/>
      <c r="KLA206" s="4"/>
      <c r="KLB206" s="4"/>
      <c r="KLC206" s="4"/>
      <c r="KLD206" s="4"/>
      <c r="KLE206" s="4"/>
      <c r="KLF206" s="4"/>
      <c r="KLG206" s="4"/>
      <c r="KLH206" s="4"/>
      <c r="KLI206" s="4"/>
      <c r="KLJ206" s="4"/>
      <c r="KLK206" s="4"/>
      <c r="KLL206" s="4"/>
      <c r="KLM206" s="4"/>
      <c r="KLN206" s="4"/>
      <c r="KLO206" s="4"/>
      <c r="KLP206" s="4"/>
      <c r="KLQ206" s="4"/>
      <c r="KLR206" s="4"/>
      <c r="KLS206" s="4"/>
      <c r="KLT206" s="4"/>
      <c r="KLU206" s="4"/>
      <c r="KLV206" s="4"/>
      <c r="KLW206" s="4"/>
      <c r="KLX206" s="4"/>
      <c r="KLY206" s="4"/>
      <c r="KLZ206" s="4"/>
      <c r="KMA206" s="4"/>
      <c r="KMB206" s="4"/>
      <c r="KMC206" s="4"/>
      <c r="KMD206" s="4"/>
      <c r="KME206" s="4"/>
      <c r="KMF206" s="4"/>
      <c r="KMG206" s="4"/>
      <c r="KMH206" s="4"/>
      <c r="KMI206" s="4"/>
      <c r="KMJ206" s="4"/>
      <c r="KMK206" s="4"/>
      <c r="KML206" s="4"/>
      <c r="KMM206" s="4"/>
      <c r="KMN206" s="4"/>
      <c r="KMO206" s="4"/>
      <c r="KMP206" s="4"/>
      <c r="KMQ206" s="4"/>
      <c r="KMR206" s="4"/>
      <c r="KMS206" s="4"/>
      <c r="KMT206" s="4"/>
      <c r="KMU206" s="4"/>
      <c r="KMV206" s="4"/>
      <c r="KMW206" s="4"/>
      <c r="KMX206" s="4"/>
      <c r="KMY206" s="4"/>
      <c r="KMZ206" s="4"/>
      <c r="KNA206" s="4"/>
      <c r="KNB206" s="4"/>
      <c r="KNC206" s="4"/>
      <c r="KND206" s="4"/>
      <c r="KNE206" s="4"/>
      <c r="KNF206" s="4"/>
      <c r="KNG206" s="4"/>
      <c r="KNH206" s="4"/>
      <c r="KNI206" s="4"/>
      <c r="KNJ206" s="4"/>
      <c r="KNK206" s="4"/>
      <c r="KNL206" s="4"/>
      <c r="KNM206" s="4"/>
      <c r="KNN206" s="4"/>
      <c r="KNO206" s="4"/>
      <c r="KNP206" s="4"/>
      <c r="KNQ206" s="4"/>
      <c r="KNR206" s="4"/>
      <c r="KNS206" s="4"/>
      <c r="KNT206" s="4"/>
      <c r="KNU206" s="4"/>
      <c r="KNV206" s="4"/>
      <c r="KNW206" s="4"/>
      <c r="KNX206" s="4"/>
      <c r="KNY206" s="4"/>
      <c r="KNZ206" s="4"/>
      <c r="KOA206" s="4"/>
      <c r="KOB206" s="4"/>
      <c r="KOC206" s="4"/>
      <c r="KOD206" s="4"/>
      <c r="KOE206" s="4"/>
      <c r="KOF206" s="4"/>
      <c r="KOG206" s="4"/>
      <c r="KOH206" s="4"/>
      <c r="KOI206" s="4"/>
      <c r="KOJ206" s="4"/>
      <c r="KOK206" s="4"/>
      <c r="KOL206" s="4"/>
      <c r="KOM206" s="4"/>
      <c r="KON206" s="4"/>
      <c r="KOO206" s="4"/>
      <c r="KOP206" s="4"/>
      <c r="KOQ206" s="4"/>
      <c r="KOR206" s="4"/>
      <c r="KOS206" s="4"/>
      <c r="KOT206" s="4"/>
      <c r="KOU206" s="4"/>
      <c r="KOV206" s="4"/>
      <c r="KOW206" s="4"/>
      <c r="KOX206" s="4"/>
      <c r="KOY206" s="4"/>
      <c r="KOZ206" s="4"/>
      <c r="KPA206" s="4"/>
      <c r="KPB206" s="4"/>
      <c r="KPC206" s="4"/>
      <c r="KPD206" s="4"/>
      <c r="KPE206" s="4"/>
      <c r="KPF206" s="4"/>
      <c r="KPG206" s="4"/>
      <c r="KPH206" s="4"/>
      <c r="KPI206" s="4"/>
      <c r="KPJ206" s="4"/>
      <c r="KPK206" s="4"/>
      <c r="KPL206" s="4"/>
      <c r="KPM206" s="4"/>
      <c r="KPN206" s="4"/>
      <c r="KPO206" s="4"/>
      <c r="KPP206" s="4"/>
      <c r="KPQ206" s="4"/>
      <c r="KPR206" s="4"/>
      <c r="KPS206" s="4"/>
      <c r="KPT206" s="4"/>
      <c r="KPU206" s="4"/>
      <c r="KPV206" s="4"/>
      <c r="KPW206" s="4"/>
      <c r="KPX206" s="4"/>
      <c r="KPY206" s="4"/>
      <c r="KPZ206" s="4"/>
      <c r="KQA206" s="4"/>
      <c r="KQB206" s="4"/>
      <c r="KQC206" s="4"/>
      <c r="KQD206" s="4"/>
      <c r="KQE206" s="4"/>
      <c r="KQF206" s="4"/>
      <c r="KQG206" s="4"/>
      <c r="KQH206" s="4"/>
      <c r="KQI206" s="4"/>
      <c r="KQJ206" s="4"/>
      <c r="KQK206" s="4"/>
      <c r="KQL206" s="4"/>
      <c r="KQM206" s="4"/>
      <c r="KQN206" s="4"/>
      <c r="KQO206" s="4"/>
      <c r="KQP206" s="4"/>
      <c r="KQQ206" s="4"/>
      <c r="KQR206" s="4"/>
      <c r="KQS206" s="4"/>
      <c r="KQT206" s="4"/>
      <c r="KQU206" s="4"/>
      <c r="KQV206" s="4"/>
      <c r="KQW206" s="4"/>
      <c r="KQX206" s="4"/>
      <c r="KQY206" s="4"/>
      <c r="KQZ206" s="4"/>
      <c r="KRA206" s="4"/>
      <c r="KRB206" s="4"/>
      <c r="KRC206" s="4"/>
      <c r="KRD206" s="4"/>
      <c r="KRE206" s="4"/>
      <c r="KRF206" s="4"/>
      <c r="KRG206" s="4"/>
      <c r="KRH206" s="4"/>
      <c r="KRI206" s="4"/>
      <c r="KRJ206" s="4"/>
      <c r="KRK206" s="4"/>
      <c r="KRL206" s="4"/>
      <c r="KRM206" s="4"/>
      <c r="KRN206" s="4"/>
      <c r="KRO206" s="4"/>
      <c r="KRP206" s="4"/>
      <c r="KRQ206" s="4"/>
      <c r="KRR206" s="4"/>
      <c r="KRS206" s="4"/>
      <c r="KRT206" s="4"/>
      <c r="KRU206" s="4"/>
      <c r="KRV206" s="4"/>
      <c r="KRW206" s="4"/>
      <c r="KRX206" s="4"/>
      <c r="KRY206" s="4"/>
      <c r="KRZ206" s="4"/>
      <c r="KSA206" s="4"/>
      <c r="KSB206" s="4"/>
      <c r="KSC206" s="4"/>
      <c r="KSD206" s="4"/>
      <c r="KSE206" s="4"/>
      <c r="KSF206" s="4"/>
      <c r="KSG206" s="4"/>
      <c r="KSH206" s="4"/>
      <c r="KSI206" s="4"/>
      <c r="KSJ206" s="4"/>
      <c r="KSK206" s="4"/>
      <c r="KSL206" s="4"/>
      <c r="KSM206" s="4"/>
      <c r="KSN206" s="4"/>
      <c r="KSO206" s="4"/>
      <c r="KSP206" s="4"/>
      <c r="KSQ206" s="4"/>
      <c r="KSR206" s="4"/>
      <c r="KSS206" s="4"/>
      <c r="KST206" s="4"/>
      <c r="KSU206" s="4"/>
      <c r="KSV206" s="4"/>
      <c r="KSW206" s="4"/>
      <c r="KSX206" s="4"/>
      <c r="KSY206" s="4"/>
      <c r="KSZ206" s="4"/>
      <c r="KTA206" s="4"/>
      <c r="KTB206" s="4"/>
      <c r="KTC206" s="4"/>
      <c r="KTD206" s="4"/>
      <c r="KTE206" s="4"/>
      <c r="KTF206" s="4"/>
      <c r="KTG206" s="4"/>
      <c r="KTH206" s="4"/>
      <c r="KTI206" s="4"/>
      <c r="KTJ206" s="4"/>
      <c r="KTK206" s="4"/>
      <c r="KTL206" s="4"/>
      <c r="KTM206" s="4"/>
      <c r="KTN206" s="4"/>
      <c r="KTO206" s="4"/>
      <c r="KTP206" s="4"/>
      <c r="KTQ206" s="4"/>
      <c r="KTR206" s="4"/>
      <c r="KTS206" s="4"/>
      <c r="KTT206" s="4"/>
      <c r="KTU206" s="4"/>
      <c r="KTV206" s="4"/>
      <c r="KTW206" s="4"/>
      <c r="KTX206" s="4"/>
      <c r="KTY206" s="4"/>
      <c r="KTZ206" s="4"/>
      <c r="KUA206" s="4"/>
      <c r="KUB206" s="4"/>
      <c r="KUC206" s="4"/>
      <c r="KUD206" s="4"/>
      <c r="KUE206" s="4"/>
      <c r="KUF206" s="4"/>
      <c r="KUG206" s="4"/>
      <c r="KUH206" s="4"/>
      <c r="KUI206" s="4"/>
      <c r="KUJ206" s="4"/>
      <c r="KUK206" s="4"/>
      <c r="KUL206" s="4"/>
      <c r="KUM206" s="4"/>
      <c r="KUN206" s="4"/>
      <c r="KUO206" s="4"/>
      <c r="KUP206" s="4"/>
      <c r="KUQ206" s="4"/>
      <c r="KUR206" s="4"/>
      <c r="KUS206" s="4"/>
      <c r="KUT206" s="4"/>
      <c r="KUU206" s="4"/>
      <c r="KUV206" s="4"/>
      <c r="KUW206" s="4"/>
      <c r="KUX206" s="4"/>
      <c r="KUY206" s="4"/>
      <c r="KUZ206" s="4"/>
      <c r="KVA206" s="4"/>
      <c r="KVB206" s="4"/>
      <c r="KVC206" s="4"/>
      <c r="KVD206" s="4"/>
      <c r="KVE206" s="4"/>
      <c r="KVF206" s="4"/>
      <c r="KVG206" s="4"/>
      <c r="KVH206" s="4"/>
      <c r="KVI206" s="4"/>
      <c r="KVJ206" s="4"/>
      <c r="KVK206" s="4"/>
      <c r="KVL206" s="4"/>
      <c r="KVM206" s="4"/>
      <c r="KVN206" s="4"/>
      <c r="KVO206" s="4"/>
      <c r="KVP206" s="4"/>
      <c r="KVQ206" s="4"/>
      <c r="KVR206" s="4"/>
      <c r="KVS206" s="4"/>
      <c r="KVT206" s="4"/>
      <c r="KVU206" s="4"/>
      <c r="KVV206" s="4"/>
      <c r="KVW206" s="4"/>
      <c r="KVX206" s="4"/>
      <c r="KVY206" s="4"/>
      <c r="KVZ206" s="4"/>
      <c r="KWA206" s="4"/>
      <c r="KWB206" s="4"/>
      <c r="KWC206" s="4"/>
      <c r="KWD206" s="4"/>
      <c r="KWE206" s="4"/>
      <c r="KWF206" s="4"/>
      <c r="KWG206" s="4"/>
      <c r="KWH206" s="4"/>
      <c r="KWI206" s="4"/>
      <c r="KWJ206" s="4"/>
      <c r="KWK206" s="4"/>
      <c r="KWL206" s="4"/>
      <c r="KWM206" s="4"/>
      <c r="KWN206" s="4"/>
      <c r="KWO206" s="4"/>
      <c r="KWP206" s="4"/>
      <c r="KWQ206" s="4"/>
      <c r="KWR206" s="4"/>
      <c r="KWS206" s="4"/>
      <c r="KWT206" s="4"/>
      <c r="KWU206" s="4"/>
      <c r="KWV206" s="4"/>
      <c r="KWW206" s="4"/>
      <c r="KWX206" s="4"/>
      <c r="KWY206" s="4"/>
      <c r="KWZ206" s="4"/>
      <c r="KXA206" s="4"/>
      <c r="KXB206" s="4"/>
      <c r="KXC206" s="4"/>
      <c r="KXD206" s="4"/>
      <c r="KXE206" s="4"/>
      <c r="KXF206" s="4"/>
      <c r="KXG206" s="4"/>
      <c r="KXH206" s="4"/>
      <c r="KXI206" s="4"/>
      <c r="KXJ206" s="4"/>
      <c r="KXK206" s="4"/>
      <c r="KXL206" s="4"/>
      <c r="KXM206" s="4"/>
      <c r="KXN206" s="4"/>
      <c r="KXO206" s="4"/>
      <c r="KXP206" s="4"/>
      <c r="KXQ206" s="4"/>
      <c r="KXR206" s="4"/>
      <c r="KXS206" s="4"/>
      <c r="KXT206" s="4"/>
      <c r="KXU206" s="4"/>
      <c r="KXV206" s="4"/>
      <c r="KXW206" s="4"/>
      <c r="KXX206" s="4"/>
      <c r="KXY206" s="4"/>
      <c r="KXZ206" s="4"/>
      <c r="KYA206" s="4"/>
      <c r="KYB206" s="4"/>
      <c r="KYC206" s="4"/>
      <c r="KYD206" s="4"/>
      <c r="KYE206" s="4"/>
      <c r="KYF206" s="4"/>
      <c r="KYG206" s="4"/>
      <c r="KYH206" s="4"/>
      <c r="KYI206" s="4"/>
      <c r="KYJ206" s="4"/>
      <c r="KYK206" s="4"/>
      <c r="KYL206" s="4"/>
      <c r="KYM206" s="4"/>
      <c r="KYN206" s="4"/>
      <c r="KYO206" s="4"/>
      <c r="KYP206" s="4"/>
      <c r="KYQ206" s="4"/>
      <c r="KYR206" s="4"/>
      <c r="KYS206" s="4"/>
      <c r="KYT206" s="4"/>
      <c r="KYU206" s="4"/>
      <c r="KYV206" s="4"/>
      <c r="KYW206" s="4"/>
      <c r="KYX206" s="4"/>
      <c r="KYY206" s="4"/>
      <c r="KYZ206" s="4"/>
      <c r="KZA206" s="4"/>
      <c r="KZB206" s="4"/>
      <c r="KZC206" s="4"/>
      <c r="KZD206" s="4"/>
      <c r="KZE206" s="4"/>
      <c r="KZF206" s="4"/>
      <c r="KZG206" s="4"/>
      <c r="KZH206" s="4"/>
      <c r="KZI206" s="4"/>
      <c r="KZJ206" s="4"/>
      <c r="KZK206" s="4"/>
      <c r="KZL206" s="4"/>
      <c r="KZM206" s="4"/>
      <c r="KZN206" s="4"/>
      <c r="KZO206" s="4"/>
      <c r="KZP206" s="4"/>
      <c r="KZQ206" s="4"/>
      <c r="KZR206" s="4"/>
      <c r="KZS206" s="4"/>
      <c r="KZT206" s="4"/>
      <c r="KZU206" s="4"/>
      <c r="KZV206" s="4"/>
      <c r="KZW206" s="4"/>
      <c r="KZX206" s="4"/>
      <c r="KZY206" s="4"/>
      <c r="KZZ206" s="4"/>
      <c r="LAA206" s="4"/>
      <c r="LAB206" s="4"/>
      <c r="LAC206" s="4"/>
      <c r="LAD206" s="4"/>
      <c r="LAE206" s="4"/>
      <c r="LAF206" s="4"/>
      <c r="LAG206" s="4"/>
      <c r="LAH206" s="4"/>
      <c r="LAI206" s="4"/>
      <c r="LAJ206" s="4"/>
      <c r="LAK206" s="4"/>
      <c r="LAL206" s="4"/>
      <c r="LAM206" s="4"/>
      <c r="LAN206" s="4"/>
      <c r="LAO206" s="4"/>
      <c r="LAP206" s="4"/>
      <c r="LAQ206" s="4"/>
      <c r="LAR206" s="4"/>
      <c r="LAS206" s="4"/>
      <c r="LAT206" s="4"/>
      <c r="LAU206" s="4"/>
      <c r="LAV206" s="4"/>
      <c r="LAW206" s="4"/>
      <c r="LAX206" s="4"/>
      <c r="LAY206" s="4"/>
      <c r="LAZ206" s="4"/>
      <c r="LBA206" s="4"/>
      <c r="LBB206" s="4"/>
      <c r="LBC206" s="4"/>
      <c r="LBD206" s="4"/>
      <c r="LBE206" s="4"/>
      <c r="LBF206" s="4"/>
      <c r="LBG206" s="4"/>
      <c r="LBH206" s="4"/>
      <c r="LBI206" s="4"/>
      <c r="LBJ206" s="4"/>
      <c r="LBK206" s="4"/>
      <c r="LBL206" s="4"/>
      <c r="LBM206" s="4"/>
      <c r="LBN206" s="4"/>
      <c r="LBO206" s="4"/>
      <c r="LBP206" s="4"/>
      <c r="LBQ206" s="4"/>
      <c r="LBR206" s="4"/>
      <c r="LBS206" s="4"/>
      <c r="LBT206" s="4"/>
      <c r="LBU206" s="4"/>
      <c r="LBV206" s="4"/>
      <c r="LBW206" s="4"/>
      <c r="LBX206" s="4"/>
      <c r="LBY206" s="4"/>
      <c r="LBZ206" s="4"/>
      <c r="LCA206" s="4"/>
      <c r="LCB206" s="4"/>
      <c r="LCC206" s="4"/>
      <c r="LCD206" s="4"/>
      <c r="LCE206" s="4"/>
      <c r="LCF206" s="4"/>
      <c r="LCG206" s="4"/>
      <c r="LCH206" s="4"/>
      <c r="LCI206" s="4"/>
      <c r="LCJ206" s="4"/>
      <c r="LCK206" s="4"/>
      <c r="LCL206" s="4"/>
      <c r="LCM206" s="4"/>
      <c r="LCN206" s="4"/>
      <c r="LCO206" s="4"/>
      <c r="LCP206" s="4"/>
      <c r="LCQ206" s="4"/>
      <c r="LCR206" s="4"/>
      <c r="LCS206" s="4"/>
      <c r="LCT206" s="4"/>
      <c r="LCU206" s="4"/>
      <c r="LCV206" s="4"/>
      <c r="LCW206" s="4"/>
      <c r="LCX206" s="4"/>
      <c r="LCY206" s="4"/>
      <c r="LCZ206" s="4"/>
      <c r="LDA206" s="4"/>
      <c r="LDB206" s="4"/>
      <c r="LDC206" s="4"/>
      <c r="LDD206" s="4"/>
      <c r="LDE206" s="4"/>
      <c r="LDF206" s="4"/>
      <c r="LDG206" s="4"/>
      <c r="LDH206" s="4"/>
      <c r="LDI206" s="4"/>
      <c r="LDJ206" s="4"/>
      <c r="LDK206" s="4"/>
      <c r="LDL206" s="4"/>
      <c r="LDM206" s="4"/>
      <c r="LDN206" s="4"/>
      <c r="LDO206" s="4"/>
      <c r="LDP206" s="4"/>
      <c r="LDQ206" s="4"/>
      <c r="LDR206" s="4"/>
      <c r="LDS206" s="4"/>
      <c r="LDT206" s="4"/>
      <c r="LDU206" s="4"/>
      <c r="LDV206" s="4"/>
      <c r="LDW206" s="4"/>
      <c r="LDX206" s="4"/>
      <c r="LDY206" s="4"/>
      <c r="LDZ206" s="4"/>
      <c r="LEA206" s="4"/>
      <c r="LEB206" s="4"/>
      <c r="LEC206" s="4"/>
      <c r="LED206" s="4"/>
      <c r="LEE206" s="4"/>
      <c r="LEF206" s="4"/>
      <c r="LEG206" s="4"/>
      <c r="LEH206" s="4"/>
      <c r="LEI206" s="4"/>
      <c r="LEJ206" s="4"/>
      <c r="LEK206" s="4"/>
      <c r="LEL206" s="4"/>
      <c r="LEM206" s="4"/>
      <c r="LEN206" s="4"/>
      <c r="LEO206" s="4"/>
      <c r="LEP206" s="4"/>
      <c r="LEQ206" s="4"/>
      <c r="LER206" s="4"/>
      <c r="LES206" s="4"/>
      <c r="LET206" s="4"/>
      <c r="LEU206" s="4"/>
      <c r="LEV206" s="4"/>
      <c r="LEW206" s="4"/>
      <c r="LEX206" s="4"/>
      <c r="LEY206" s="4"/>
      <c r="LEZ206" s="4"/>
      <c r="LFA206" s="4"/>
      <c r="LFB206" s="4"/>
      <c r="LFC206" s="4"/>
      <c r="LFD206" s="4"/>
      <c r="LFE206" s="4"/>
      <c r="LFF206" s="4"/>
      <c r="LFG206" s="4"/>
      <c r="LFH206" s="4"/>
      <c r="LFI206" s="4"/>
      <c r="LFJ206" s="4"/>
      <c r="LFK206" s="4"/>
      <c r="LFL206" s="4"/>
      <c r="LFM206" s="4"/>
      <c r="LFN206" s="4"/>
      <c r="LFO206" s="4"/>
      <c r="LFP206" s="4"/>
      <c r="LFQ206" s="4"/>
      <c r="LFR206" s="4"/>
      <c r="LFS206" s="4"/>
      <c r="LFT206" s="4"/>
      <c r="LFU206" s="4"/>
      <c r="LFV206" s="4"/>
      <c r="LFW206" s="4"/>
      <c r="LFX206" s="4"/>
      <c r="LFY206" s="4"/>
      <c r="LFZ206" s="4"/>
      <c r="LGA206" s="4"/>
      <c r="LGB206" s="4"/>
      <c r="LGC206" s="4"/>
      <c r="LGD206" s="4"/>
      <c r="LGE206" s="4"/>
      <c r="LGF206" s="4"/>
      <c r="LGG206" s="4"/>
      <c r="LGH206" s="4"/>
      <c r="LGI206" s="4"/>
      <c r="LGJ206" s="4"/>
      <c r="LGK206" s="4"/>
      <c r="LGL206" s="4"/>
      <c r="LGM206" s="4"/>
      <c r="LGN206" s="4"/>
      <c r="LGO206" s="4"/>
      <c r="LGP206" s="4"/>
      <c r="LGQ206" s="4"/>
      <c r="LGR206" s="4"/>
      <c r="LGS206" s="4"/>
      <c r="LGT206" s="4"/>
      <c r="LGU206" s="4"/>
      <c r="LGV206" s="4"/>
      <c r="LGW206" s="4"/>
      <c r="LGX206" s="4"/>
      <c r="LGY206" s="4"/>
      <c r="LGZ206" s="4"/>
      <c r="LHA206" s="4"/>
      <c r="LHB206" s="4"/>
      <c r="LHC206" s="4"/>
      <c r="LHD206" s="4"/>
      <c r="LHE206" s="4"/>
      <c r="LHF206" s="4"/>
      <c r="LHG206" s="4"/>
      <c r="LHH206" s="4"/>
      <c r="LHI206" s="4"/>
      <c r="LHJ206" s="4"/>
      <c r="LHK206" s="4"/>
      <c r="LHL206" s="4"/>
      <c r="LHM206" s="4"/>
      <c r="LHN206" s="4"/>
      <c r="LHO206" s="4"/>
      <c r="LHP206" s="4"/>
      <c r="LHQ206" s="4"/>
      <c r="LHR206" s="4"/>
      <c r="LHS206" s="4"/>
      <c r="LHT206" s="4"/>
      <c r="LHU206" s="4"/>
      <c r="LHV206" s="4"/>
      <c r="LHW206" s="4"/>
      <c r="LHX206" s="4"/>
      <c r="LHY206" s="4"/>
      <c r="LHZ206" s="4"/>
      <c r="LIA206" s="4"/>
      <c r="LIB206" s="4"/>
      <c r="LIC206" s="4"/>
      <c r="LID206" s="4"/>
      <c r="LIE206" s="4"/>
      <c r="LIF206" s="4"/>
      <c r="LIG206" s="4"/>
      <c r="LIH206" s="4"/>
      <c r="LII206" s="4"/>
      <c r="LIJ206" s="4"/>
      <c r="LIK206" s="4"/>
      <c r="LIL206" s="4"/>
      <c r="LIM206" s="4"/>
      <c r="LIN206" s="4"/>
      <c r="LIO206" s="4"/>
      <c r="LIP206" s="4"/>
      <c r="LIQ206" s="4"/>
      <c r="LIR206" s="4"/>
      <c r="LIS206" s="4"/>
      <c r="LIT206" s="4"/>
      <c r="LIU206" s="4"/>
      <c r="LIV206" s="4"/>
      <c r="LIW206" s="4"/>
      <c r="LIX206" s="4"/>
      <c r="LIY206" s="4"/>
      <c r="LIZ206" s="4"/>
      <c r="LJA206" s="4"/>
      <c r="LJB206" s="4"/>
      <c r="LJC206" s="4"/>
      <c r="LJD206" s="4"/>
      <c r="LJE206" s="4"/>
      <c r="LJF206" s="4"/>
      <c r="LJG206" s="4"/>
      <c r="LJH206" s="4"/>
      <c r="LJI206" s="4"/>
      <c r="LJJ206" s="4"/>
      <c r="LJK206" s="4"/>
      <c r="LJL206" s="4"/>
      <c r="LJM206" s="4"/>
      <c r="LJN206" s="4"/>
      <c r="LJO206" s="4"/>
      <c r="LJP206" s="4"/>
      <c r="LJQ206" s="4"/>
      <c r="LJR206" s="4"/>
      <c r="LJS206" s="4"/>
      <c r="LJT206" s="4"/>
      <c r="LJU206" s="4"/>
      <c r="LJV206" s="4"/>
      <c r="LJW206" s="4"/>
      <c r="LJX206" s="4"/>
      <c r="LJY206" s="4"/>
      <c r="LJZ206" s="4"/>
      <c r="LKA206" s="4"/>
      <c r="LKB206" s="4"/>
      <c r="LKC206" s="4"/>
      <c r="LKD206" s="4"/>
      <c r="LKE206" s="4"/>
      <c r="LKF206" s="4"/>
      <c r="LKG206" s="4"/>
      <c r="LKH206" s="4"/>
      <c r="LKI206" s="4"/>
      <c r="LKJ206" s="4"/>
      <c r="LKK206" s="4"/>
      <c r="LKL206" s="4"/>
      <c r="LKM206" s="4"/>
      <c r="LKN206" s="4"/>
      <c r="LKO206" s="4"/>
      <c r="LKP206" s="4"/>
      <c r="LKQ206" s="4"/>
      <c r="LKR206" s="4"/>
      <c r="LKS206" s="4"/>
      <c r="LKT206" s="4"/>
      <c r="LKU206" s="4"/>
      <c r="LKV206" s="4"/>
      <c r="LKW206" s="4"/>
      <c r="LKX206" s="4"/>
      <c r="LKY206" s="4"/>
      <c r="LKZ206" s="4"/>
      <c r="LLA206" s="4"/>
      <c r="LLB206" s="4"/>
      <c r="LLC206" s="4"/>
      <c r="LLD206" s="4"/>
      <c r="LLE206" s="4"/>
      <c r="LLF206" s="4"/>
      <c r="LLG206" s="4"/>
      <c r="LLH206" s="4"/>
      <c r="LLI206" s="4"/>
      <c r="LLJ206" s="4"/>
      <c r="LLK206" s="4"/>
      <c r="LLL206" s="4"/>
      <c r="LLM206" s="4"/>
      <c r="LLN206" s="4"/>
      <c r="LLO206" s="4"/>
      <c r="LLP206" s="4"/>
      <c r="LLQ206" s="4"/>
      <c r="LLR206" s="4"/>
      <c r="LLS206" s="4"/>
      <c r="LLT206" s="4"/>
      <c r="LLU206" s="4"/>
      <c r="LLV206" s="4"/>
      <c r="LLW206" s="4"/>
      <c r="LLX206" s="4"/>
      <c r="LLY206" s="4"/>
      <c r="LLZ206" s="4"/>
      <c r="LMA206" s="4"/>
      <c r="LMB206" s="4"/>
      <c r="LMC206" s="4"/>
      <c r="LMD206" s="4"/>
      <c r="LME206" s="4"/>
      <c r="LMF206" s="4"/>
      <c r="LMG206" s="4"/>
      <c r="LMH206" s="4"/>
      <c r="LMI206" s="4"/>
      <c r="LMJ206" s="4"/>
      <c r="LMK206" s="4"/>
      <c r="LML206" s="4"/>
      <c r="LMM206" s="4"/>
      <c r="LMN206" s="4"/>
      <c r="LMO206" s="4"/>
      <c r="LMP206" s="4"/>
      <c r="LMQ206" s="4"/>
      <c r="LMR206" s="4"/>
      <c r="LMS206" s="4"/>
      <c r="LMT206" s="4"/>
      <c r="LMU206" s="4"/>
      <c r="LMV206" s="4"/>
      <c r="LMW206" s="4"/>
      <c r="LMX206" s="4"/>
      <c r="LMY206" s="4"/>
      <c r="LMZ206" s="4"/>
      <c r="LNA206" s="4"/>
      <c r="LNB206" s="4"/>
      <c r="LNC206" s="4"/>
      <c r="LND206" s="4"/>
      <c r="LNE206" s="4"/>
      <c r="LNF206" s="4"/>
      <c r="LNG206" s="4"/>
      <c r="LNH206" s="4"/>
      <c r="LNI206" s="4"/>
      <c r="LNJ206" s="4"/>
      <c r="LNK206" s="4"/>
      <c r="LNL206" s="4"/>
      <c r="LNM206" s="4"/>
      <c r="LNN206" s="4"/>
      <c r="LNO206" s="4"/>
      <c r="LNP206" s="4"/>
      <c r="LNQ206" s="4"/>
      <c r="LNR206" s="4"/>
      <c r="LNS206" s="4"/>
      <c r="LNT206" s="4"/>
      <c r="LNU206" s="4"/>
      <c r="LNV206" s="4"/>
      <c r="LNW206" s="4"/>
      <c r="LNX206" s="4"/>
      <c r="LNY206" s="4"/>
      <c r="LNZ206" s="4"/>
      <c r="LOA206" s="4"/>
      <c r="LOB206" s="4"/>
      <c r="LOC206" s="4"/>
      <c r="LOD206" s="4"/>
      <c r="LOE206" s="4"/>
      <c r="LOF206" s="4"/>
      <c r="LOG206" s="4"/>
      <c r="LOH206" s="4"/>
      <c r="LOI206" s="4"/>
      <c r="LOJ206" s="4"/>
      <c r="LOK206" s="4"/>
      <c r="LOL206" s="4"/>
      <c r="LOM206" s="4"/>
      <c r="LON206" s="4"/>
      <c r="LOO206" s="4"/>
      <c r="LOP206" s="4"/>
      <c r="LOQ206" s="4"/>
      <c r="LOR206" s="4"/>
      <c r="LOS206" s="4"/>
      <c r="LOT206" s="4"/>
      <c r="LOU206" s="4"/>
      <c r="LOV206" s="4"/>
      <c r="LOW206" s="4"/>
      <c r="LOX206" s="4"/>
      <c r="LOY206" s="4"/>
      <c r="LOZ206" s="4"/>
      <c r="LPA206" s="4"/>
      <c r="LPB206" s="4"/>
      <c r="LPC206" s="4"/>
      <c r="LPD206" s="4"/>
      <c r="LPE206" s="4"/>
      <c r="LPF206" s="4"/>
      <c r="LPG206" s="4"/>
      <c r="LPH206" s="4"/>
      <c r="LPI206" s="4"/>
      <c r="LPJ206" s="4"/>
      <c r="LPK206" s="4"/>
      <c r="LPL206" s="4"/>
      <c r="LPM206" s="4"/>
      <c r="LPN206" s="4"/>
      <c r="LPO206" s="4"/>
      <c r="LPP206" s="4"/>
      <c r="LPQ206" s="4"/>
      <c r="LPR206" s="4"/>
      <c r="LPS206" s="4"/>
      <c r="LPT206" s="4"/>
      <c r="LPU206" s="4"/>
      <c r="LPV206" s="4"/>
      <c r="LPW206" s="4"/>
      <c r="LPX206" s="4"/>
      <c r="LPY206" s="4"/>
      <c r="LPZ206" s="4"/>
      <c r="LQA206" s="4"/>
      <c r="LQB206" s="4"/>
      <c r="LQC206" s="4"/>
      <c r="LQD206" s="4"/>
      <c r="LQE206" s="4"/>
      <c r="LQF206" s="4"/>
      <c r="LQG206" s="4"/>
      <c r="LQH206" s="4"/>
      <c r="LQI206" s="4"/>
      <c r="LQJ206" s="4"/>
      <c r="LQK206" s="4"/>
      <c r="LQL206" s="4"/>
      <c r="LQM206" s="4"/>
      <c r="LQN206" s="4"/>
      <c r="LQO206" s="4"/>
      <c r="LQP206" s="4"/>
      <c r="LQQ206" s="4"/>
      <c r="LQR206" s="4"/>
      <c r="LQS206" s="4"/>
      <c r="LQT206" s="4"/>
      <c r="LQU206" s="4"/>
      <c r="LQV206" s="4"/>
      <c r="LQW206" s="4"/>
      <c r="LQX206" s="4"/>
      <c r="LQY206" s="4"/>
      <c r="LQZ206" s="4"/>
      <c r="LRA206" s="4"/>
      <c r="LRB206" s="4"/>
      <c r="LRC206" s="4"/>
      <c r="LRD206" s="4"/>
      <c r="LRE206" s="4"/>
      <c r="LRF206" s="4"/>
      <c r="LRG206" s="4"/>
      <c r="LRH206" s="4"/>
      <c r="LRI206" s="4"/>
      <c r="LRJ206" s="4"/>
      <c r="LRK206" s="4"/>
      <c r="LRL206" s="4"/>
      <c r="LRM206" s="4"/>
      <c r="LRN206" s="4"/>
      <c r="LRO206" s="4"/>
      <c r="LRP206" s="4"/>
      <c r="LRQ206" s="4"/>
      <c r="LRR206" s="4"/>
      <c r="LRS206" s="4"/>
      <c r="LRT206" s="4"/>
      <c r="LRU206" s="4"/>
      <c r="LRV206" s="4"/>
      <c r="LRW206" s="4"/>
      <c r="LRX206" s="4"/>
      <c r="LRY206" s="4"/>
      <c r="LRZ206" s="4"/>
      <c r="LSA206" s="4"/>
      <c r="LSB206" s="4"/>
      <c r="LSC206" s="4"/>
      <c r="LSD206" s="4"/>
      <c r="LSE206" s="4"/>
      <c r="LSF206" s="4"/>
      <c r="LSG206" s="4"/>
      <c r="LSH206" s="4"/>
      <c r="LSI206" s="4"/>
      <c r="LSJ206" s="4"/>
      <c r="LSK206" s="4"/>
      <c r="LSL206" s="4"/>
      <c r="LSM206" s="4"/>
      <c r="LSN206" s="4"/>
      <c r="LSO206" s="4"/>
      <c r="LSP206" s="4"/>
      <c r="LSQ206" s="4"/>
      <c r="LSR206" s="4"/>
      <c r="LSS206" s="4"/>
      <c r="LST206" s="4"/>
      <c r="LSU206" s="4"/>
      <c r="LSV206" s="4"/>
      <c r="LSW206" s="4"/>
      <c r="LSX206" s="4"/>
      <c r="LSY206" s="4"/>
      <c r="LSZ206" s="4"/>
      <c r="LTA206" s="4"/>
      <c r="LTB206" s="4"/>
      <c r="LTC206" s="4"/>
      <c r="LTD206" s="4"/>
      <c r="LTE206" s="4"/>
      <c r="LTF206" s="4"/>
      <c r="LTG206" s="4"/>
      <c r="LTH206" s="4"/>
      <c r="LTI206" s="4"/>
      <c r="LTJ206" s="4"/>
      <c r="LTK206" s="4"/>
      <c r="LTL206" s="4"/>
      <c r="LTM206" s="4"/>
      <c r="LTN206" s="4"/>
      <c r="LTO206" s="4"/>
      <c r="LTP206" s="4"/>
      <c r="LTQ206" s="4"/>
      <c r="LTR206" s="4"/>
      <c r="LTS206" s="4"/>
      <c r="LTT206" s="4"/>
      <c r="LTU206" s="4"/>
      <c r="LTV206" s="4"/>
      <c r="LTW206" s="4"/>
      <c r="LTX206" s="4"/>
      <c r="LTY206" s="4"/>
      <c r="LTZ206" s="4"/>
      <c r="LUA206" s="4"/>
      <c r="LUB206" s="4"/>
      <c r="LUC206" s="4"/>
      <c r="LUD206" s="4"/>
      <c r="LUE206" s="4"/>
      <c r="LUF206" s="4"/>
      <c r="LUG206" s="4"/>
      <c r="LUH206" s="4"/>
      <c r="LUI206" s="4"/>
      <c r="LUJ206" s="4"/>
      <c r="LUK206" s="4"/>
      <c r="LUL206" s="4"/>
      <c r="LUM206" s="4"/>
      <c r="LUN206" s="4"/>
      <c r="LUO206" s="4"/>
      <c r="LUP206" s="4"/>
      <c r="LUQ206" s="4"/>
      <c r="LUR206" s="4"/>
      <c r="LUS206" s="4"/>
      <c r="LUT206" s="4"/>
      <c r="LUU206" s="4"/>
      <c r="LUV206" s="4"/>
      <c r="LUW206" s="4"/>
      <c r="LUX206" s="4"/>
      <c r="LUY206" s="4"/>
      <c r="LUZ206" s="4"/>
      <c r="LVA206" s="4"/>
      <c r="LVB206" s="4"/>
      <c r="LVC206" s="4"/>
      <c r="LVD206" s="4"/>
      <c r="LVE206" s="4"/>
      <c r="LVF206" s="4"/>
      <c r="LVG206" s="4"/>
      <c r="LVH206" s="4"/>
      <c r="LVI206" s="4"/>
      <c r="LVJ206" s="4"/>
      <c r="LVK206" s="4"/>
      <c r="LVL206" s="4"/>
      <c r="LVM206" s="4"/>
      <c r="LVN206" s="4"/>
      <c r="LVO206" s="4"/>
      <c r="LVP206" s="4"/>
      <c r="LVQ206" s="4"/>
      <c r="LVR206" s="4"/>
      <c r="LVS206" s="4"/>
      <c r="LVT206" s="4"/>
      <c r="LVU206" s="4"/>
      <c r="LVV206" s="4"/>
      <c r="LVW206" s="4"/>
      <c r="LVX206" s="4"/>
      <c r="LVY206" s="4"/>
      <c r="LVZ206" s="4"/>
      <c r="LWA206" s="4"/>
      <c r="LWB206" s="4"/>
      <c r="LWC206" s="4"/>
      <c r="LWD206" s="4"/>
      <c r="LWE206" s="4"/>
      <c r="LWF206" s="4"/>
      <c r="LWG206" s="4"/>
      <c r="LWH206" s="4"/>
      <c r="LWI206" s="4"/>
      <c r="LWJ206" s="4"/>
      <c r="LWK206" s="4"/>
      <c r="LWL206" s="4"/>
      <c r="LWM206" s="4"/>
      <c r="LWN206" s="4"/>
      <c r="LWO206" s="4"/>
      <c r="LWP206" s="4"/>
      <c r="LWQ206" s="4"/>
      <c r="LWR206" s="4"/>
      <c r="LWS206" s="4"/>
      <c r="LWT206" s="4"/>
      <c r="LWU206" s="4"/>
      <c r="LWV206" s="4"/>
      <c r="LWW206" s="4"/>
      <c r="LWX206" s="4"/>
      <c r="LWY206" s="4"/>
      <c r="LWZ206" s="4"/>
      <c r="LXA206" s="4"/>
      <c r="LXB206" s="4"/>
      <c r="LXC206" s="4"/>
      <c r="LXD206" s="4"/>
      <c r="LXE206" s="4"/>
      <c r="LXF206" s="4"/>
      <c r="LXG206" s="4"/>
      <c r="LXH206" s="4"/>
      <c r="LXI206" s="4"/>
      <c r="LXJ206" s="4"/>
      <c r="LXK206" s="4"/>
      <c r="LXL206" s="4"/>
      <c r="LXM206" s="4"/>
      <c r="LXN206" s="4"/>
      <c r="LXO206" s="4"/>
      <c r="LXP206" s="4"/>
      <c r="LXQ206" s="4"/>
      <c r="LXR206" s="4"/>
      <c r="LXS206" s="4"/>
      <c r="LXT206" s="4"/>
      <c r="LXU206" s="4"/>
      <c r="LXV206" s="4"/>
      <c r="LXW206" s="4"/>
      <c r="LXX206" s="4"/>
      <c r="LXY206" s="4"/>
      <c r="LXZ206" s="4"/>
      <c r="LYA206" s="4"/>
      <c r="LYB206" s="4"/>
      <c r="LYC206" s="4"/>
      <c r="LYD206" s="4"/>
      <c r="LYE206" s="4"/>
      <c r="LYF206" s="4"/>
      <c r="LYG206" s="4"/>
      <c r="LYH206" s="4"/>
      <c r="LYI206" s="4"/>
      <c r="LYJ206" s="4"/>
      <c r="LYK206" s="4"/>
      <c r="LYL206" s="4"/>
      <c r="LYM206" s="4"/>
      <c r="LYN206" s="4"/>
      <c r="LYO206" s="4"/>
      <c r="LYP206" s="4"/>
      <c r="LYQ206" s="4"/>
      <c r="LYR206" s="4"/>
      <c r="LYS206" s="4"/>
      <c r="LYT206" s="4"/>
      <c r="LYU206" s="4"/>
      <c r="LYV206" s="4"/>
      <c r="LYW206" s="4"/>
      <c r="LYX206" s="4"/>
      <c r="LYY206" s="4"/>
      <c r="LYZ206" s="4"/>
      <c r="LZA206" s="4"/>
      <c r="LZB206" s="4"/>
      <c r="LZC206" s="4"/>
      <c r="LZD206" s="4"/>
      <c r="LZE206" s="4"/>
      <c r="LZF206" s="4"/>
      <c r="LZG206" s="4"/>
      <c r="LZH206" s="4"/>
      <c r="LZI206" s="4"/>
      <c r="LZJ206" s="4"/>
      <c r="LZK206" s="4"/>
      <c r="LZL206" s="4"/>
      <c r="LZM206" s="4"/>
      <c r="LZN206" s="4"/>
      <c r="LZO206" s="4"/>
      <c r="LZP206" s="4"/>
      <c r="LZQ206" s="4"/>
      <c r="LZR206" s="4"/>
      <c r="LZS206" s="4"/>
      <c r="LZT206" s="4"/>
      <c r="LZU206" s="4"/>
      <c r="LZV206" s="4"/>
      <c r="LZW206" s="4"/>
      <c r="LZX206" s="4"/>
      <c r="LZY206" s="4"/>
      <c r="LZZ206" s="4"/>
      <c r="MAA206" s="4"/>
      <c r="MAB206" s="4"/>
      <c r="MAC206" s="4"/>
      <c r="MAD206" s="4"/>
      <c r="MAE206" s="4"/>
      <c r="MAF206" s="4"/>
      <c r="MAG206" s="4"/>
      <c r="MAH206" s="4"/>
      <c r="MAI206" s="4"/>
      <c r="MAJ206" s="4"/>
      <c r="MAK206" s="4"/>
      <c r="MAL206" s="4"/>
      <c r="MAM206" s="4"/>
      <c r="MAN206" s="4"/>
      <c r="MAO206" s="4"/>
      <c r="MAP206" s="4"/>
      <c r="MAQ206" s="4"/>
      <c r="MAR206" s="4"/>
      <c r="MAS206" s="4"/>
      <c r="MAT206" s="4"/>
      <c r="MAU206" s="4"/>
      <c r="MAV206" s="4"/>
      <c r="MAW206" s="4"/>
      <c r="MAX206" s="4"/>
      <c r="MAY206" s="4"/>
      <c r="MAZ206" s="4"/>
      <c r="MBA206" s="4"/>
      <c r="MBB206" s="4"/>
      <c r="MBC206" s="4"/>
      <c r="MBD206" s="4"/>
      <c r="MBE206" s="4"/>
      <c r="MBF206" s="4"/>
      <c r="MBG206" s="4"/>
      <c r="MBH206" s="4"/>
      <c r="MBI206" s="4"/>
      <c r="MBJ206" s="4"/>
      <c r="MBK206" s="4"/>
      <c r="MBL206" s="4"/>
      <c r="MBM206" s="4"/>
      <c r="MBN206" s="4"/>
      <c r="MBO206" s="4"/>
      <c r="MBP206" s="4"/>
      <c r="MBQ206" s="4"/>
      <c r="MBR206" s="4"/>
      <c r="MBS206" s="4"/>
      <c r="MBT206" s="4"/>
      <c r="MBU206" s="4"/>
      <c r="MBV206" s="4"/>
      <c r="MBW206" s="4"/>
      <c r="MBX206" s="4"/>
      <c r="MBY206" s="4"/>
      <c r="MBZ206" s="4"/>
      <c r="MCA206" s="4"/>
      <c r="MCB206" s="4"/>
      <c r="MCC206" s="4"/>
      <c r="MCD206" s="4"/>
      <c r="MCE206" s="4"/>
      <c r="MCF206" s="4"/>
      <c r="MCG206" s="4"/>
      <c r="MCH206" s="4"/>
      <c r="MCI206" s="4"/>
      <c r="MCJ206" s="4"/>
      <c r="MCK206" s="4"/>
      <c r="MCL206" s="4"/>
      <c r="MCM206" s="4"/>
      <c r="MCN206" s="4"/>
      <c r="MCO206" s="4"/>
      <c r="MCP206" s="4"/>
      <c r="MCQ206" s="4"/>
      <c r="MCR206" s="4"/>
      <c r="MCS206" s="4"/>
      <c r="MCT206" s="4"/>
      <c r="MCU206" s="4"/>
      <c r="MCV206" s="4"/>
      <c r="MCW206" s="4"/>
      <c r="MCX206" s="4"/>
      <c r="MCY206" s="4"/>
      <c r="MCZ206" s="4"/>
      <c r="MDA206" s="4"/>
      <c r="MDB206" s="4"/>
      <c r="MDC206" s="4"/>
      <c r="MDD206" s="4"/>
      <c r="MDE206" s="4"/>
      <c r="MDF206" s="4"/>
      <c r="MDG206" s="4"/>
      <c r="MDH206" s="4"/>
      <c r="MDI206" s="4"/>
      <c r="MDJ206" s="4"/>
      <c r="MDK206" s="4"/>
      <c r="MDL206" s="4"/>
      <c r="MDM206" s="4"/>
      <c r="MDN206" s="4"/>
      <c r="MDO206" s="4"/>
      <c r="MDP206" s="4"/>
      <c r="MDQ206" s="4"/>
      <c r="MDR206" s="4"/>
      <c r="MDS206" s="4"/>
      <c r="MDT206" s="4"/>
      <c r="MDU206" s="4"/>
      <c r="MDV206" s="4"/>
      <c r="MDW206" s="4"/>
      <c r="MDX206" s="4"/>
      <c r="MDY206" s="4"/>
      <c r="MDZ206" s="4"/>
      <c r="MEA206" s="4"/>
      <c r="MEB206" s="4"/>
      <c r="MEC206" s="4"/>
      <c r="MED206" s="4"/>
      <c r="MEE206" s="4"/>
      <c r="MEF206" s="4"/>
      <c r="MEG206" s="4"/>
      <c r="MEH206" s="4"/>
      <c r="MEI206" s="4"/>
      <c r="MEJ206" s="4"/>
      <c r="MEK206" s="4"/>
      <c r="MEL206" s="4"/>
      <c r="MEM206" s="4"/>
      <c r="MEN206" s="4"/>
      <c r="MEO206" s="4"/>
      <c r="MEP206" s="4"/>
      <c r="MEQ206" s="4"/>
      <c r="MER206" s="4"/>
      <c r="MES206" s="4"/>
      <c r="MET206" s="4"/>
      <c r="MEU206" s="4"/>
      <c r="MEV206" s="4"/>
      <c r="MEW206" s="4"/>
      <c r="MEX206" s="4"/>
      <c r="MEY206" s="4"/>
      <c r="MEZ206" s="4"/>
      <c r="MFA206" s="4"/>
      <c r="MFB206" s="4"/>
      <c r="MFC206" s="4"/>
      <c r="MFD206" s="4"/>
      <c r="MFE206" s="4"/>
      <c r="MFF206" s="4"/>
      <c r="MFG206" s="4"/>
      <c r="MFH206" s="4"/>
      <c r="MFI206" s="4"/>
      <c r="MFJ206" s="4"/>
      <c r="MFK206" s="4"/>
      <c r="MFL206" s="4"/>
      <c r="MFM206" s="4"/>
      <c r="MFN206" s="4"/>
      <c r="MFO206" s="4"/>
      <c r="MFP206" s="4"/>
      <c r="MFQ206" s="4"/>
      <c r="MFR206" s="4"/>
      <c r="MFS206" s="4"/>
      <c r="MFT206" s="4"/>
      <c r="MFU206" s="4"/>
      <c r="MFV206" s="4"/>
      <c r="MFW206" s="4"/>
      <c r="MFX206" s="4"/>
      <c r="MFY206" s="4"/>
      <c r="MFZ206" s="4"/>
      <c r="MGA206" s="4"/>
      <c r="MGB206" s="4"/>
      <c r="MGC206" s="4"/>
      <c r="MGD206" s="4"/>
      <c r="MGE206" s="4"/>
      <c r="MGF206" s="4"/>
      <c r="MGG206" s="4"/>
      <c r="MGH206" s="4"/>
      <c r="MGI206" s="4"/>
      <c r="MGJ206" s="4"/>
      <c r="MGK206" s="4"/>
      <c r="MGL206" s="4"/>
      <c r="MGM206" s="4"/>
      <c r="MGN206" s="4"/>
      <c r="MGO206" s="4"/>
      <c r="MGP206" s="4"/>
      <c r="MGQ206" s="4"/>
      <c r="MGR206" s="4"/>
      <c r="MGS206" s="4"/>
      <c r="MGT206" s="4"/>
      <c r="MGU206" s="4"/>
      <c r="MGV206" s="4"/>
      <c r="MGW206" s="4"/>
      <c r="MGX206" s="4"/>
      <c r="MGY206" s="4"/>
      <c r="MGZ206" s="4"/>
      <c r="MHA206" s="4"/>
      <c r="MHB206" s="4"/>
      <c r="MHC206" s="4"/>
      <c r="MHD206" s="4"/>
      <c r="MHE206" s="4"/>
      <c r="MHF206" s="4"/>
      <c r="MHG206" s="4"/>
      <c r="MHH206" s="4"/>
      <c r="MHI206" s="4"/>
      <c r="MHJ206" s="4"/>
      <c r="MHK206" s="4"/>
      <c r="MHL206" s="4"/>
      <c r="MHM206" s="4"/>
      <c r="MHN206" s="4"/>
      <c r="MHO206" s="4"/>
      <c r="MHP206" s="4"/>
      <c r="MHQ206" s="4"/>
      <c r="MHR206" s="4"/>
      <c r="MHS206" s="4"/>
      <c r="MHT206" s="4"/>
      <c r="MHU206" s="4"/>
      <c r="MHV206" s="4"/>
      <c r="MHW206" s="4"/>
      <c r="MHX206" s="4"/>
      <c r="MHY206" s="4"/>
      <c r="MHZ206" s="4"/>
      <c r="MIA206" s="4"/>
      <c r="MIB206" s="4"/>
      <c r="MIC206" s="4"/>
      <c r="MID206" s="4"/>
      <c r="MIE206" s="4"/>
      <c r="MIF206" s="4"/>
      <c r="MIG206" s="4"/>
      <c r="MIH206" s="4"/>
      <c r="MII206" s="4"/>
      <c r="MIJ206" s="4"/>
      <c r="MIK206" s="4"/>
      <c r="MIL206" s="4"/>
      <c r="MIM206" s="4"/>
      <c r="MIN206" s="4"/>
      <c r="MIO206" s="4"/>
      <c r="MIP206" s="4"/>
      <c r="MIQ206" s="4"/>
      <c r="MIR206" s="4"/>
      <c r="MIS206" s="4"/>
      <c r="MIT206" s="4"/>
      <c r="MIU206" s="4"/>
      <c r="MIV206" s="4"/>
      <c r="MIW206" s="4"/>
      <c r="MIX206" s="4"/>
      <c r="MIY206" s="4"/>
      <c r="MIZ206" s="4"/>
      <c r="MJA206" s="4"/>
      <c r="MJB206" s="4"/>
      <c r="MJC206" s="4"/>
      <c r="MJD206" s="4"/>
      <c r="MJE206" s="4"/>
      <c r="MJF206" s="4"/>
      <c r="MJG206" s="4"/>
      <c r="MJH206" s="4"/>
      <c r="MJI206" s="4"/>
      <c r="MJJ206" s="4"/>
      <c r="MJK206" s="4"/>
      <c r="MJL206" s="4"/>
      <c r="MJM206" s="4"/>
      <c r="MJN206" s="4"/>
      <c r="MJO206" s="4"/>
      <c r="MJP206" s="4"/>
      <c r="MJQ206" s="4"/>
      <c r="MJR206" s="4"/>
      <c r="MJS206" s="4"/>
      <c r="MJT206" s="4"/>
      <c r="MJU206" s="4"/>
      <c r="MJV206" s="4"/>
      <c r="MJW206" s="4"/>
      <c r="MJX206" s="4"/>
      <c r="MJY206" s="4"/>
      <c r="MJZ206" s="4"/>
      <c r="MKA206" s="4"/>
      <c r="MKB206" s="4"/>
      <c r="MKC206" s="4"/>
      <c r="MKD206" s="4"/>
      <c r="MKE206" s="4"/>
      <c r="MKF206" s="4"/>
      <c r="MKG206" s="4"/>
      <c r="MKH206" s="4"/>
      <c r="MKI206" s="4"/>
      <c r="MKJ206" s="4"/>
      <c r="MKK206" s="4"/>
      <c r="MKL206" s="4"/>
      <c r="MKM206" s="4"/>
      <c r="MKN206" s="4"/>
      <c r="MKO206" s="4"/>
      <c r="MKP206" s="4"/>
      <c r="MKQ206" s="4"/>
      <c r="MKR206" s="4"/>
      <c r="MKS206" s="4"/>
      <c r="MKT206" s="4"/>
      <c r="MKU206" s="4"/>
      <c r="MKV206" s="4"/>
      <c r="MKW206" s="4"/>
      <c r="MKX206" s="4"/>
      <c r="MKY206" s="4"/>
      <c r="MKZ206" s="4"/>
      <c r="MLA206" s="4"/>
      <c r="MLB206" s="4"/>
      <c r="MLC206" s="4"/>
      <c r="MLD206" s="4"/>
      <c r="MLE206" s="4"/>
      <c r="MLF206" s="4"/>
      <c r="MLG206" s="4"/>
      <c r="MLH206" s="4"/>
      <c r="MLI206" s="4"/>
      <c r="MLJ206" s="4"/>
      <c r="MLK206" s="4"/>
      <c r="MLL206" s="4"/>
      <c r="MLM206" s="4"/>
      <c r="MLN206" s="4"/>
      <c r="MLO206" s="4"/>
      <c r="MLP206" s="4"/>
      <c r="MLQ206" s="4"/>
      <c r="MLR206" s="4"/>
      <c r="MLS206" s="4"/>
      <c r="MLT206" s="4"/>
      <c r="MLU206" s="4"/>
      <c r="MLV206" s="4"/>
      <c r="MLW206" s="4"/>
      <c r="MLX206" s="4"/>
      <c r="MLY206" s="4"/>
      <c r="MLZ206" s="4"/>
      <c r="MMA206" s="4"/>
      <c r="MMB206" s="4"/>
      <c r="MMC206" s="4"/>
      <c r="MMD206" s="4"/>
      <c r="MME206" s="4"/>
      <c r="MMF206" s="4"/>
      <c r="MMG206" s="4"/>
      <c r="MMH206" s="4"/>
      <c r="MMI206" s="4"/>
      <c r="MMJ206" s="4"/>
      <c r="MMK206" s="4"/>
      <c r="MML206" s="4"/>
      <c r="MMM206" s="4"/>
      <c r="MMN206" s="4"/>
      <c r="MMO206" s="4"/>
      <c r="MMP206" s="4"/>
      <c r="MMQ206" s="4"/>
      <c r="MMR206" s="4"/>
      <c r="MMS206" s="4"/>
      <c r="MMT206" s="4"/>
      <c r="MMU206" s="4"/>
      <c r="MMV206" s="4"/>
      <c r="MMW206" s="4"/>
      <c r="MMX206" s="4"/>
      <c r="MMY206" s="4"/>
      <c r="MMZ206" s="4"/>
      <c r="MNA206" s="4"/>
      <c r="MNB206" s="4"/>
      <c r="MNC206" s="4"/>
      <c r="MND206" s="4"/>
      <c r="MNE206" s="4"/>
      <c r="MNF206" s="4"/>
      <c r="MNG206" s="4"/>
      <c r="MNH206" s="4"/>
      <c r="MNI206" s="4"/>
      <c r="MNJ206" s="4"/>
      <c r="MNK206" s="4"/>
      <c r="MNL206" s="4"/>
      <c r="MNM206" s="4"/>
      <c r="MNN206" s="4"/>
      <c r="MNO206" s="4"/>
      <c r="MNP206" s="4"/>
      <c r="MNQ206" s="4"/>
      <c r="MNR206" s="4"/>
      <c r="MNS206" s="4"/>
      <c r="MNT206" s="4"/>
      <c r="MNU206" s="4"/>
      <c r="MNV206" s="4"/>
      <c r="MNW206" s="4"/>
      <c r="MNX206" s="4"/>
      <c r="MNY206" s="4"/>
      <c r="MNZ206" s="4"/>
      <c r="MOA206" s="4"/>
      <c r="MOB206" s="4"/>
      <c r="MOC206" s="4"/>
      <c r="MOD206" s="4"/>
      <c r="MOE206" s="4"/>
      <c r="MOF206" s="4"/>
      <c r="MOG206" s="4"/>
      <c r="MOH206" s="4"/>
      <c r="MOI206" s="4"/>
      <c r="MOJ206" s="4"/>
      <c r="MOK206" s="4"/>
      <c r="MOL206" s="4"/>
      <c r="MOM206" s="4"/>
      <c r="MON206" s="4"/>
      <c r="MOO206" s="4"/>
      <c r="MOP206" s="4"/>
      <c r="MOQ206" s="4"/>
      <c r="MOR206" s="4"/>
      <c r="MOS206" s="4"/>
      <c r="MOT206" s="4"/>
      <c r="MOU206" s="4"/>
      <c r="MOV206" s="4"/>
      <c r="MOW206" s="4"/>
      <c r="MOX206" s="4"/>
      <c r="MOY206" s="4"/>
      <c r="MOZ206" s="4"/>
      <c r="MPA206" s="4"/>
      <c r="MPB206" s="4"/>
      <c r="MPC206" s="4"/>
      <c r="MPD206" s="4"/>
      <c r="MPE206" s="4"/>
      <c r="MPF206" s="4"/>
      <c r="MPG206" s="4"/>
      <c r="MPH206" s="4"/>
      <c r="MPI206" s="4"/>
      <c r="MPJ206" s="4"/>
      <c r="MPK206" s="4"/>
      <c r="MPL206" s="4"/>
      <c r="MPM206" s="4"/>
      <c r="MPN206" s="4"/>
      <c r="MPO206" s="4"/>
      <c r="MPP206" s="4"/>
      <c r="MPQ206" s="4"/>
      <c r="MPR206" s="4"/>
      <c r="MPS206" s="4"/>
      <c r="MPT206" s="4"/>
      <c r="MPU206" s="4"/>
      <c r="MPV206" s="4"/>
      <c r="MPW206" s="4"/>
      <c r="MPX206" s="4"/>
      <c r="MPY206" s="4"/>
      <c r="MPZ206" s="4"/>
      <c r="MQA206" s="4"/>
      <c r="MQB206" s="4"/>
      <c r="MQC206" s="4"/>
      <c r="MQD206" s="4"/>
      <c r="MQE206" s="4"/>
      <c r="MQF206" s="4"/>
      <c r="MQG206" s="4"/>
      <c r="MQH206" s="4"/>
      <c r="MQI206" s="4"/>
      <c r="MQJ206" s="4"/>
      <c r="MQK206" s="4"/>
      <c r="MQL206" s="4"/>
      <c r="MQM206" s="4"/>
      <c r="MQN206" s="4"/>
      <c r="MQO206" s="4"/>
      <c r="MQP206" s="4"/>
      <c r="MQQ206" s="4"/>
      <c r="MQR206" s="4"/>
      <c r="MQS206" s="4"/>
      <c r="MQT206" s="4"/>
      <c r="MQU206" s="4"/>
      <c r="MQV206" s="4"/>
      <c r="MQW206" s="4"/>
      <c r="MQX206" s="4"/>
      <c r="MQY206" s="4"/>
      <c r="MQZ206" s="4"/>
      <c r="MRA206" s="4"/>
      <c r="MRB206" s="4"/>
      <c r="MRC206" s="4"/>
      <c r="MRD206" s="4"/>
      <c r="MRE206" s="4"/>
      <c r="MRF206" s="4"/>
      <c r="MRG206" s="4"/>
      <c r="MRH206" s="4"/>
      <c r="MRI206" s="4"/>
      <c r="MRJ206" s="4"/>
      <c r="MRK206" s="4"/>
      <c r="MRL206" s="4"/>
      <c r="MRM206" s="4"/>
      <c r="MRN206" s="4"/>
      <c r="MRO206" s="4"/>
      <c r="MRP206" s="4"/>
      <c r="MRQ206" s="4"/>
      <c r="MRR206" s="4"/>
      <c r="MRS206" s="4"/>
      <c r="MRT206" s="4"/>
      <c r="MRU206" s="4"/>
      <c r="MRV206" s="4"/>
      <c r="MRW206" s="4"/>
      <c r="MRX206" s="4"/>
      <c r="MRY206" s="4"/>
      <c r="MRZ206" s="4"/>
      <c r="MSA206" s="4"/>
      <c r="MSB206" s="4"/>
      <c r="MSC206" s="4"/>
      <c r="MSD206" s="4"/>
      <c r="MSE206" s="4"/>
      <c r="MSF206" s="4"/>
      <c r="MSG206" s="4"/>
      <c r="MSH206" s="4"/>
      <c r="MSI206" s="4"/>
      <c r="MSJ206" s="4"/>
      <c r="MSK206" s="4"/>
      <c r="MSL206" s="4"/>
      <c r="MSM206" s="4"/>
      <c r="MSN206" s="4"/>
      <c r="MSO206" s="4"/>
      <c r="MSP206" s="4"/>
      <c r="MSQ206" s="4"/>
      <c r="MSR206" s="4"/>
      <c r="MSS206" s="4"/>
      <c r="MST206" s="4"/>
      <c r="MSU206" s="4"/>
      <c r="MSV206" s="4"/>
      <c r="MSW206" s="4"/>
      <c r="MSX206" s="4"/>
      <c r="MSY206" s="4"/>
      <c r="MSZ206" s="4"/>
      <c r="MTA206" s="4"/>
      <c r="MTB206" s="4"/>
      <c r="MTC206" s="4"/>
      <c r="MTD206" s="4"/>
      <c r="MTE206" s="4"/>
      <c r="MTF206" s="4"/>
      <c r="MTG206" s="4"/>
      <c r="MTH206" s="4"/>
      <c r="MTI206" s="4"/>
      <c r="MTJ206" s="4"/>
      <c r="MTK206" s="4"/>
      <c r="MTL206" s="4"/>
      <c r="MTM206" s="4"/>
      <c r="MTN206" s="4"/>
      <c r="MTO206" s="4"/>
      <c r="MTP206" s="4"/>
      <c r="MTQ206" s="4"/>
      <c r="MTR206" s="4"/>
      <c r="MTS206" s="4"/>
      <c r="MTT206" s="4"/>
      <c r="MTU206" s="4"/>
      <c r="MTV206" s="4"/>
      <c r="MTW206" s="4"/>
      <c r="MTX206" s="4"/>
      <c r="MTY206" s="4"/>
      <c r="MTZ206" s="4"/>
      <c r="MUA206" s="4"/>
      <c r="MUB206" s="4"/>
      <c r="MUC206" s="4"/>
      <c r="MUD206" s="4"/>
      <c r="MUE206" s="4"/>
      <c r="MUF206" s="4"/>
      <c r="MUG206" s="4"/>
      <c r="MUH206" s="4"/>
      <c r="MUI206" s="4"/>
      <c r="MUJ206" s="4"/>
      <c r="MUK206" s="4"/>
      <c r="MUL206" s="4"/>
      <c r="MUM206" s="4"/>
      <c r="MUN206" s="4"/>
      <c r="MUO206" s="4"/>
      <c r="MUP206" s="4"/>
      <c r="MUQ206" s="4"/>
      <c r="MUR206" s="4"/>
      <c r="MUS206" s="4"/>
      <c r="MUT206" s="4"/>
      <c r="MUU206" s="4"/>
      <c r="MUV206" s="4"/>
      <c r="MUW206" s="4"/>
      <c r="MUX206" s="4"/>
      <c r="MUY206" s="4"/>
      <c r="MUZ206" s="4"/>
      <c r="MVA206" s="4"/>
      <c r="MVB206" s="4"/>
      <c r="MVC206" s="4"/>
      <c r="MVD206" s="4"/>
      <c r="MVE206" s="4"/>
      <c r="MVF206" s="4"/>
      <c r="MVG206" s="4"/>
      <c r="MVH206" s="4"/>
      <c r="MVI206" s="4"/>
      <c r="MVJ206" s="4"/>
      <c r="MVK206" s="4"/>
      <c r="MVL206" s="4"/>
      <c r="MVM206" s="4"/>
      <c r="MVN206" s="4"/>
      <c r="MVO206" s="4"/>
      <c r="MVP206" s="4"/>
      <c r="MVQ206" s="4"/>
      <c r="MVR206" s="4"/>
      <c r="MVS206" s="4"/>
      <c r="MVT206" s="4"/>
      <c r="MVU206" s="4"/>
      <c r="MVV206" s="4"/>
      <c r="MVW206" s="4"/>
      <c r="MVX206" s="4"/>
      <c r="MVY206" s="4"/>
      <c r="MVZ206" s="4"/>
      <c r="MWA206" s="4"/>
      <c r="MWB206" s="4"/>
      <c r="MWC206" s="4"/>
      <c r="MWD206" s="4"/>
      <c r="MWE206" s="4"/>
      <c r="MWF206" s="4"/>
      <c r="MWG206" s="4"/>
      <c r="MWH206" s="4"/>
      <c r="MWI206" s="4"/>
      <c r="MWJ206" s="4"/>
      <c r="MWK206" s="4"/>
      <c r="MWL206" s="4"/>
      <c r="MWM206" s="4"/>
      <c r="MWN206" s="4"/>
      <c r="MWO206" s="4"/>
      <c r="MWP206" s="4"/>
      <c r="MWQ206" s="4"/>
      <c r="MWR206" s="4"/>
      <c r="MWS206" s="4"/>
      <c r="MWT206" s="4"/>
      <c r="MWU206" s="4"/>
      <c r="MWV206" s="4"/>
      <c r="MWW206" s="4"/>
      <c r="MWX206" s="4"/>
      <c r="MWY206" s="4"/>
      <c r="MWZ206" s="4"/>
      <c r="MXA206" s="4"/>
      <c r="MXB206" s="4"/>
      <c r="MXC206" s="4"/>
      <c r="MXD206" s="4"/>
      <c r="MXE206" s="4"/>
      <c r="MXF206" s="4"/>
      <c r="MXG206" s="4"/>
      <c r="MXH206" s="4"/>
      <c r="MXI206" s="4"/>
      <c r="MXJ206" s="4"/>
      <c r="MXK206" s="4"/>
      <c r="MXL206" s="4"/>
      <c r="MXM206" s="4"/>
      <c r="MXN206" s="4"/>
      <c r="MXO206" s="4"/>
      <c r="MXP206" s="4"/>
      <c r="MXQ206" s="4"/>
      <c r="MXR206" s="4"/>
      <c r="MXS206" s="4"/>
      <c r="MXT206" s="4"/>
      <c r="MXU206" s="4"/>
      <c r="MXV206" s="4"/>
      <c r="MXW206" s="4"/>
      <c r="MXX206" s="4"/>
      <c r="MXY206" s="4"/>
      <c r="MXZ206" s="4"/>
      <c r="MYA206" s="4"/>
      <c r="MYB206" s="4"/>
      <c r="MYC206" s="4"/>
      <c r="MYD206" s="4"/>
      <c r="MYE206" s="4"/>
      <c r="MYF206" s="4"/>
      <c r="MYG206" s="4"/>
      <c r="MYH206" s="4"/>
      <c r="MYI206" s="4"/>
      <c r="MYJ206" s="4"/>
      <c r="MYK206" s="4"/>
      <c r="MYL206" s="4"/>
      <c r="MYM206" s="4"/>
      <c r="MYN206" s="4"/>
      <c r="MYO206" s="4"/>
      <c r="MYP206" s="4"/>
      <c r="MYQ206" s="4"/>
      <c r="MYR206" s="4"/>
      <c r="MYS206" s="4"/>
      <c r="MYT206" s="4"/>
      <c r="MYU206" s="4"/>
      <c r="MYV206" s="4"/>
      <c r="MYW206" s="4"/>
      <c r="MYX206" s="4"/>
      <c r="MYY206" s="4"/>
      <c r="MYZ206" s="4"/>
      <c r="MZA206" s="4"/>
      <c r="MZB206" s="4"/>
      <c r="MZC206" s="4"/>
      <c r="MZD206" s="4"/>
      <c r="MZE206" s="4"/>
      <c r="MZF206" s="4"/>
      <c r="MZG206" s="4"/>
      <c r="MZH206" s="4"/>
      <c r="MZI206" s="4"/>
      <c r="MZJ206" s="4"/>
      <c r="MZK206" s="4"/>
      <c r="MZL206" s="4"/>
      <c r="MZM206" s="4"/>
      <c r="MZN206" s="4"/>
      <c r="MZO206" s="4"/>
      <c r="MZP206" s="4"/>
      <c r="MZQ206" s="4"/>
      <c r="MZR206" s="4"/>
      <c r="MZS206" s="4"/>
      <c r="MZT206" s="4"/>
      <c r="MZU206" s="4"/>
      <c r="MZV206" s="4"/>
      <c r="MZW206" s="4"/>
      <c r="MZX206" s="4"/>
      <c r="MZY206" s="4"/>
      <c r="MZZ206" s="4"/>
      <c r="NAA206" s="4"/>
      <c r="NAB206" s="4"/>
      <c r="NAC206" s="4"/>
      <c r="NAD206" s="4"/>
      <c r="NAE206" s="4"/>
      <c r="NAF206" s="4"/>
      <c r="NAG206" s="4"/>
      <c r="NAH206" s="4"/>
      <c r="NAI206" s="4"/>
      <c r="NAJ206" s="4"/>
      <c r="NAK206" s="4"/>
      <c r="NAL206" s="4"/>
      <c r="NAM206" s="4"/>
      <c r="NAN206" s="4"/>
      <c r="NAO206" s="4"/>
      <c r="NAP206" s="4"/>
      <c r="NAQ206" s="4"/>
      <c r="NAR206" s="4"/>
      <c r="NAS206" s="4"/>
      <c r="NAT206" s="4"/>
      <c r="NAU206" s="4"/>
      <c r="NAV206" s="4"/>
      <c r="NAW206" s="4"/>
      <c r="NAX206" s="4"/>
      <c r="NAY206" s="4"/>
      <c r="NAZ206" s="4"/>
      <c r="NBA206" s="4"/>
      <c r="NBB206" s="4"/>
      <c r="NBC206" s="4"/>
      <c r="NBD206" s="4"/>
      <c r="NBE206" s="4"/>
      <c r="NBF206" s="4"/>
      <c r="NBG206" s="4"/>
      <c r="NBH206" s="4"/>
      <c r="NBI206" s="4"/>
      <c r="NBJ206" s="4"/>
      <c r="NBK206" s="4"/>
      <c r="NBL206" s="4"/>
      <c r="NBM206" s="4"/>
      <c r="NBN206" s="4"/>
      <c r="NBO206" s="4"/>
      <c r="NBP206" s="4"/>
      <c r="NBQ206" s="4"/>
      <c r="NBR206" s="4"/>
      <c r="NBS206" s="4"/>
      <c r="NBT206" s="4"/>
      <c r="NBU206" s="4"/>
      <c r="NBV206" s="4"/>
      <c r="NBW206" s="4"/>
      <c r="NBX206" s="4"/>
      <c r="NBY206" s="4"/>
      <c r="NBZ206" s="4"/>
      <c r="NCA206" s="4"/>
      <c r="NCB206" s="4"/>
      <c r="NCC206" s="4"/>
      <c r="NCD206" s="4"/>
      <c r="NCE206" s="4"/>
      <c r="NCF206" s="4"/>
      <c r="NCG206" s="4"/>
      <c r="NCH206" s="4"/>
      <c r="NCI206" s="4"/>
      <c r="NCJ206" s="4"/>
      <c r="NCK206" s="4"/>
      <c r="NCL206" s="4"/>
      <c r="NCM206" s="4"/>
      <c r="NCN206" s="4"/>
      <c r="NCO206" s="4"/>
      <c r="NCP206" s="4"/>
      <c r="NCQ206" s="4"/>
      <c r="NCR206" s="4"/>
      <c r="NCS206" s="4"/>
      <c r="NCT206" s="4"/>
      <c r="NCU206" s="4"/>
      <c r="NCV206" s="4"/>
      <c r="NCW206" s="4"/>
      <c r="NCX206" s="4"/>
      <c r="NCY206" s="4"/>
      <c r="NCZ206" s="4"/>
      <c r="NDA206" s="4"/>
      <c r="NDB206" s="4"/>
      <c r="NDC206" s="4"/>
      <c r="NDD206" s="4"/>
      <c r="NDE206" s="4"/>
      <c r="NDF206" s="4"/>
      <c r="NDG206" s="4"/>
      <c r="NDH206" s="4"/>
      <c r="NDI206" s="4"/>
      <c r="NDJ206" s="4"/>
      <c r="NDK206" s="4"/>
      <c r="NDL206" s="4"/>
      <c r="NDM206" s="4"/>
      <c r="NDN206" s="4"/>
      <c r="NDO206" s="4"/>
      <c r="NDP206" s="4"/>
      <c r="NDQ206" s="4"/>
      <c r="NDR206" s="4"/>
      <c r="NDS206" s="4"/>
      <c r="NDT206" s="4"/>
      <c r="NDU206" s="4"/>
      <c r="NDV206" s="4"/>
      <c r="NDW206" s="4"/>
      <c r="NDX206" s="4"/>
      <c r="NDY206" s="4"/>
      <c r="NDZ206" s="4"/>
      <c r="NEA206" s="4"/>
      <c r="NEB206" s="4"/>
      <c r="NEC206" s="4"/>
      <c r="NED206" s="4"/>
      <c r="NEE206" s="4"/>
      <c r="NEF206" s="4"/>
      <c r="NEG206" s="4"/>
      <c r="NEH206" s="4"/>
      <c r="NEI206" s="4"/>
      <c r="NEJ206" s="4"/>
      <c r="NEK206" s="4"/>
      <c r="NEL206" s="4"/>
      <c r="NEM206" s="4"/>
      <c r="NEN206" s="4"/>
      <c r="NEO206" s="4"/>
      <c r="NEP206" s="4"/>
      <c r="NEQ206" s="4"/>
      <c r="NER206" s="4"/>
      <c r="NES206" s="4"/>
      <c r="NET206" s="4"/>
      <c r="NEU206" s="4"/>
      <c r="NEV206" s="4"/>
      <c r="NEW206" s="4"/>
      <c r="NEX206" s="4"/>
      <c r="NEY206" s="4"/>
      <c r="NEZ206" s="4"/>
      <c r="NFA206" s="4"/>
      <c r="NFB206" s="4"/>
      <c r="NFC206" s="4"/>
      <c r="NFD206" s="4"/>
      <c r="NFE206" s="4"/>
      <c r="NFF206" s="4"/>
      <c r="NFG206" s="4"/>
      <c r="NFH206" s="4"/>
      <c r="NFI206" s="4"/>
      <c r="NFJ206" s="4"/>
      <c r="NFK206" s="4"/>
      <c r="NFL206" s="4"/>
      <c r="NFM206" s="4"/>
      <c r="NFN206" s="4"/>
      <c r="NFO206" s="4"/>
      <c r="NFP206" s="4"/>
      <c r="NFQ206" s="4"/>
      <c r="NFR206" s="4"/>
      <c r="NFS206" s="4"/>
      <c r="NFT206" s="4"/>
      <c r="NFU206" s="4"/>
      <c r="NFV206" s="4"/>
      <c r="NFW206" s="4"/>
      <c r="NFX206" s="4"/>
      <c r="NFY206" s="4"/>
      <c r="NFZ206" s="4"/>
      <c r="NGA206" s="4"/>
      <c r="NGB206" s="4"/>
      <c r="NGC206" s="4"/>
      <c r="NGD206" s="4"/>
      <c r="NGE206" s="4"/>
      <c r="NGF206" s="4"/>
      <c r="NGG206" s="4"/>
      <c r="NGH206" s="4"/>
      <c r="NGI206" s="4"/>
      <c r="NGJ206" s="4"/>
      <c r="NGK206" s="4"/>
      <c r="NGL206" s="4"/>
      <c r="NGM206" s="4"/>
      <c r="NGN206" s="4"/>
      <c r="NGO206" s="4"/>
      <c r="NGP206" s="4"/>
      <c r="NGQ206" s="4"/>
      <c r="NGR206" s="4"/>
      <c r="NGS206" s="4"/>
      <c r="NGT206" s="4"/>
      <c r="NGU206" s="4"/>
      <c r="NGV206" s="4"/>
      <c r="NGW206" s="4"/>
      <c r="NGX206" s="4"/>
      <c r="NGY206" s="4"/>
      <c r="NGZ206" s="4"/>
      <c r="NHA206" s="4"/>
      <c r="NHB206" s="4"/>
      <c r="NHC206" s="4"/>
      <c r="NHD206" s="4"/>
      <c r="NHE206" s="4"/>
      <c r="NHF206" s="4"/>
      <c r="NHG206" s="4"/>
      <c r="NHH206" s="4"/>
      <c r="NHI206" s="4"/>
      <c r="NHJ206" s="4"/>
      <c r="NHK206" s="4"/>
      <c r="NHL206" s="4"/>
      <c r="NHM206" s="4"/>
      <c r="NHN206" s="4"/>
      <c r="NHO206" s="4"/>
      <c r="NHP206" s="4"/>
      <c r="NHQ206" s="4"/>
      <c r="NHR206" s="4"/>
      <c r="NHS206" s="4"/>
      <c r="NHT206" s="4"/>
      <c r="NHU206" s="4"/>
      <c r="NHV206" s="4"/>
      <c r="NHW206" s="4"/>
      <c r="NHX206" s="4"/>
      <c r="NHY206" s="4"/>
      <c r="NHZ206" s="4"/>
      <c r="NIA206" s="4"/>
      <c r="NIB206" s="4"/>
      <c r="NIC206" s="4"/>
      <c r="NID206" s="4"/>
      <c r="NIE206" s="4"/>
      <c r="NIF206" s="4"/>
      <c r="NIG206" s="4"/>
      <c r="NIH206" s="4"/>
      <c r="NII206" s="4"/>
      <c r="NIJ206" s="4"/>
      <c r="NIK206" s="4"/>
      <c r="NIL206" s="4"/>
      <c r="NIM206" s="4"/>
      <c r="NIN206" s="4"/>
      <c r="NIO206" s="4"/>
      <c r="NIP206" s="4"/>
      <c r="NIQ206" s="4"/>
      <c r="NIR206" s="4"/>
      <c r="NIS206" s="4"/>
      <c r="NIT206" s="4"/>
      <c r="NIU206" s="4"/>
      <c r="NIV206" s="4"/>
      <c r="NIW206" s="4"/>
      <c r="NIX206" s="4"/>
      <c r="NIY206" s="4"/>
      <c r="NIZ206" s="4"/>
      <c r="NJA206" s="4"/>
      <c r="NJB206" s="4"/>
      <c r="NJC206" s="4"/>
      <c r="NJD206" s="4"/>
      <c r="NJE206" s="4"/>
      <c r="NJF206" s="4"/>
      <c r="NJG206" s="4"/>
      <c r="NJH206" s="4"/>
      <c r="NJI206" s="4"/>
      <c r="NJJ206" s="4"/>
      <c r="NJK206" s="4"/>
      <c r="NJL206" s="4"/>
      <c r="NJM206" s="4"/>
      <c r="NJN206" s="4"/>
      <c r="NJO206" s="4"/>
      <c r="NJP206" s="4"/>
      <c r="NJQ206" s="4"/>
      <c r="NJR206" s="4"/>
      <c r="NJS206" s="4"/>
      <c r="NJT206" s="4"/>
      <c r="NJU206" s="4"/>
      <c r="NJV206" s="4"/>
      <c r="NJW206" s="4"/>
      <c r="NJX206" s="4"/>
      <c r="NJY206" s="4"/>
      <c r="NJZ206" s="4"/>
      <c r="NKA206" s="4"/>
      <c r="NKB206" s="4"/>
      <c r="NKC206" s="4"/>
      <c r="NKD206" s="4"/>
      <c r="NKE206" s="4"/>
      <c r="NKF206" s="4"/>
      <c r="NKG206" s="4"/>
      <c r="NKH206" s="4"/>
      <c r="NKI206" s="4"/>
      <c r="NKJ206" s="4"/>
      <c r="NKK206" s="4"/>
      <c r="NKL206" s="4"/>
      <c r="NKM206" s="4"/>
      <c r="NKN206" s="4"/>
      <c r="NKO206" s="4"/>
      <c r="NKP206" s="4"/>
      <c r="NKQ206" s="4"/>
      <c r="NKR206" s="4"/>
      <c r="NKS206" s="4"/>
      <c r="NKT206" s="4"/>
      <c r="NKU206" s="4"/>
      <c r="NKV206" s="4"/>
      <c r="NKW206" s="4"/>
      <c r="NKX206" s="4"/>
      <c r="NKY206" s="4"/>
      <c r="NKZ206" s="4"/>
      <c r="NLA206" s="4"/>
      <c r="NLB206" s="4"/>
      <c r="NLC206" s="4"/>
      <c r="NLD206" s="4"/>
      <c r="NLE206" s="4"/>
      <c r="NLF206" s="4"/>
      <c r="NLG206" s="4"/>
      <c r="NLH206" s="4"/>
      <c r="NLI206" s="4"/>
      <c r="NLJ206" s="4"/>
      <c r="NLK206" s="4"/>
      <c r="NLL206" s="4"/>
      <c r="NLM206" s="4"/>
      <c r="NLN206" s="4"/>
      <c r="NLO206" s="4"/>
      <c r="NLP206" s="4"/>
      <c r="NLQ206" s="4"/>
      <c r="NLR206" s="4"/>
      <c r="NLS206" s="4"/>
      <c r="NLT206" s="4"/>
      <c r="NLU206" s="4"/>
      <c r="NLV206" s="4"/>
      <c r="NLW206" s="4"/>
      <c r="NLX206" s="4"/>
      <c r="NLY206" s="4"/>
      <c r="NLZ206" s="4"/>
      <c r="NMA206" s="4"/>
      <c r="NMB206" s="4"/>
      <c r="NMC206" s="4"/>
      <c r="NMD206" s="4"/>
      <c r="NME206" s="4"/>
      <c r="NMF206" s="4"/>
      <c r="NMG206" s="4"/>
      <c r="NMH206" s="4"/>
      <c r="NMI206" s="4"/>
      <c r="NMJ206" s="4"/>
      <c r="NMK206" s="4"/>
      <c r="NML206" s="4"/>
      <c r="NMM206" s="4"/>
      <c r="NMN206" s="4"/>
      <c r="NMO206" s="4"/>
      <c r="NMP206" s="4"/>
      <c r="NMQ206" s="4"/>
      <c r="NMR206" s="4"/>
      <c r="NMS206" s="4"/>
      <c r="NMT206" s="4"/>
      <c r="NMU206" s="4"/>
      <c r="NMV206" s="4"/>
      <c r="NMW206" s="4"/>
      <c r="NMX206" s="4"/>
      <c r="NMY206" s="4"/>
      <c r="NMZ206" s="4"/>
      <c r="NNA206" s="4"/>
      <c r="NNB206" s="4"/>
      <c r="NNC206" s="4"/>
      <c r="NND206" s="4"/>
      <c r="NNE206" s="4"/>
      <c r="NNF206" s="4"/>
      <c r="NNG206" s="4"/>
      <c r="NNH206" s="4"/>
      <c r="NNI206" s="4"/>
      <c r="NNJ206" s="4"/>
      <c r="NNK206" s="4"/>
      <c r="NNL206" s="4"/>
      <c r="NNM206" s="4"/>
      <c r="NNN206" s="4"/>
      <c r="NNO206" s="4"/>
      <c r="NNP206" s="4"/>
      <c r="NNQ206" s="4"/>
      <c r="NNR206" s="4"/>
      <c r="NNS206" s="4"/>
      <c r="NNT206" s="4"/>
      <c r="NNU206" s="4"/>
      <c r="NNV206" s="4"/>
      <c r="NNW206" s="4"/>
      <c r="NNX206" s="4"/>
      <c r="NNY206" s="4"/>
      <c r="NNZ206" s="4"/>
      <c r="NOA206" s="4"/>
      <c r="NOB206" s="4"/>
      <c r="NOC206" s="4"/>
      <c r="NOD206" s="4"/>
      <c r="NOE206" s="4"/>
      <c r="NOF206" s="4"/>
      <c r="NOG206" s="4"/>
      <c r="NOH206" s="4"/>
      <c r="NOI206" s="4"/>
      <c r="NOJ206" s="4"/>
      <c r="NOK206" s="4"/>
      <c r="NOL206" s="4"/>
      <c r="NOM206" s="4"/>
      <c r="NON206" s="4"/>
      <c r="NOO206" s="4"/>
      <c r="NOP206" s="4"/>
      <c r="NOQ206" s="4"/>
      <c r="NOR206" s="4"/>
      <c r="NOS206" s="4"/>
      <c r="NOT206" s="4"/>
      <c r="NOU206" s="4"/>
      <c r="NOV206" s="4"/>
      <c r="NOW206" s="4"/>
      <c r="NOX206" s="4"/>
      <c r="NOY206" s="4"/>
      <c r="NOZ206" s="4"/>
      <c r="NPA206" s="4"/>
      <c r="NPB206" s="4"/>
      <c r="NPC206" s="4"/>
      <c r="NPD206" s="4"/>
      <c r="NPE206" s="4"/>
      <c r="NPF206" s="4"/>
      <c r="NPG206" s="4"/>
      <c r="NPH206" s="4"/>
      <c r="NPI206" s="4"/>
      <c r="NPJ206" s="4"/>
      <c r="NPK206" s="4"/>
      <c r="NPL206" s="4"/>
      <c r="NPM206" s="4"/>
      <c r="NPN206" s="4"/>
      <c r="NPO206" s="4"/>
      <c r="NPP206" s="4"/>
      <c r="NPQ206" s="4"/>
      <c r="NPR206" s="4"/>
      <c r="NPS206" s="4"/>
      <c r="NPT206" s="4"/>
      <c r="NPU206" s="4"/>
      <c r="NPV206" s="4"/>
      <c r="NPW206" s="4"/>
      <c r="NPX206" s="4"/>
      <c r="NPY206" s="4"/>
      <c r="NPZ206" s="4"/>
      <c r="NQA206" s="4"/>
      <c r="NQB206" s="4"/>
      <c r="NQC206" s="4"/>
      <c r="NQD206" s="4"/>
      <c r="NQE206" s="4"/>
      <c r="NQF206" s="4"/>
      <c r="NQG206" s="4"/>
      <c r="NQH206" s="4"/>
      <c r="NQI206" s="4"/>
      <c r="NQJ206" s="4"/>
      <c r="NQK206" s="4"/>
      <c r="NQL206" s="4"/>
      <c r="NQM206" s="4"/>
      <c r="NQN206" s="4"/>
      <c r="NQO206" s="4"/>
      <c r="NQP206" s="4"/>
      <c r="NQQ206" s="4"/>
      <c r="NQR206" s="4"/>
      <c r="NQS206" s="4"/>
      <c r="NQT206" s="4"/>
      <c r="NQU206" s="4"/>
      <c r="NQV206" s="4"/>
      <c r="NQW206" s="4"/>
      <c r="NQX206" s="4"/>
      <c r="NQY206" s="4"/>
      <c r="NQZ206" s="4"/>
      <c r="NRA206" s="4"/>
      <c r="NRB206" s="4"/>
      <c r="NRC206" s="4"/>
      <c r="NRD206" s="4"/>
      <c r="NRE206" s="4"/>
      <c r="NRF206" s="4"/>
      <c r="NRG206" s="4"/>
      <c r="NRH206" s="4"/>
      <c r="NRI206" s="4"/>
      <c r="NRJ206" s="4"/>
      <c r="NRK206" s="4"/>
      <c r="NRL206" s="4"/>
      <c r="NRM206" s="4"/>
      <c r="NRN206" s="4"/>
      <c r="NRO206" s="4"/>
      <c r="NRP206" s="4"/>
      <c r="NRQ206" s="4"/>
      <c r="NRR206" s="4"/>
      <c r="NRS206" s="4"/>
      <c r="NRT206" s="4"/>
      <c r="NRU206" s="4"/>
      <c r="NRV206" s="4"/>
      <c r="NRW206" s="4"/>
      <c r="NRX206" s="4"/>
      <c r="NRY206" s="4"/>
      <c r="NRZ206" s="4"/>
      <c r="NSA206" s="4"/>
      <c r="NSB206" s="4"/>
      <c r="NSC206" s="4"/>
      <c r="NSD206" s="4"/>
      <c r="NSE206" s="4"/>
      <c r="NSF206" s="4"/>
      <c r="NSG206" s="4"/>
      <c r="NSH206" s="4"/>
      <c r="NSI206" s="4"/>
      <c r="NSJ206" s="4"/>
      <c r="NSK206" s="4"/>
      <c r="NSL206" s="4"/>
      <c r="NSM206" s="4"/>
      <c r="NSN206" s="4"/>
      <c r="NSO206" s="4"/>
      <c r="NSP206" s="4"/>
      <c r="NSQ206" s="4"/>
      <c r="NSR206" s="4"/>
      <c r="NSS206" s="4"/>
      <c r="NST206" s="4"/>
      <c r="NSU206" s="4"/>
      <c r="NSV206" s="4"/>
      <c r="NSW206" s="4"/>
      <c r="NSX206" s="4"/>
      <c r="NSY206" s="4"/>
      <c r="NSZ206" s="4"/>
      <c r="NTA206" s="4"/>
      <c r="NTB206" s="4"/>
      <c r="NTC206" s="4"/>
      <c r="NTD206" s="4"/>
      <c r="NTE206" s="4"/>
      <c r="NTF206" s="4"/>
      <c r="NTG206" s="4"/>
      <c r="NTH206" s="4"/>
      <c r="NTI206" s="4"/>
      <c r="NTJ206" s="4"/>
      <c r="NTK206" s="4"/>
      <c r="NTL206" s="4"/>
      <c r="NTM206" s="4"/>
      <c r="NTN206" s="4"/>
      <c r="NTO206" s="4"/>
      <c r="NTP206" s="4"/>
      <c r="NTQ206" s="4"/>
      <c r="NTR206" s="4"/>
      <c r="NTS206" s="4"/>
      <c r="NTT206" s="4"/>
      <c r="NTU206" s="4"/>
      <c r="NTV206" s="4"/>
      <c r="NTW206" s="4"/>
      <c r="NTX206" s="4"/>
      <c r="NTY206" s="4"/>
      <c r="NTZ206" s="4"/>
      <c r="NUA206" s="4"/>
      <c r="NUB206" s="4"/>
      <c r="NUC206" s="4"/>
      <c r="NUD206" s="4"/>
      <c r="NUE206" s="4"/>
      <c r="NUF206" s="4"/>
      <c r="NUG206" s="4"/>
      <c r="NUH206" s="4"/>
      <c r="NUI206" s="4"/>
      <c r="NUJ206" s="4"/>
      <c r="NUK206" s="4"/>
      <c r="NUL206" s="4"/>
      <c r="NUM206" s="4"/>
      <c r="NUN206" s="4"/>
      <c r="NUO206" s="4"/>
      <c r="NUP206" s="4"/>
      <c r="NUQ206" s="4"/>
      <c r="NUR206" s="4"/>
      <c r="NUS206" s="4"/>
      <c r="NUT206" s="4"/>
      <c r="NUU206" s="4"/>
      <c r="NUV206" s="4"/>
      <c r="NUW206" s="4"/>
      <c r="NUX206" s="4"/>
      <c r="NUY206" s="4"/>
      <c r="NUZ206" s="4"/>
      <c r="NVA206" s="4"/>
      <c r="NVB206" s="4"/>
      <c r="NVC206" s="4"/>
      <c r="NVD206" s="4"/>
      <c r="NVE206" s="4"/>
      <c r="NVF206" s="4"/>
      <c r="NVG206" s="4"/>
      <c r="NVH206" s="4"/>
      <c r="NVI206" s="4"/>
      <c r="NVJ206" s="4"/>
      <c r="NVK206" s="4"/>
      <c r="NVL206" s="4"/>
      <c r="NVM206" s="4"/>
      <c r="NVN206" s="4"/>
      <c r="NVO206" s="4"/>
      <c r="NVP206" s="4"/>
      <c r="NVQ206" s="4"/>
      <c r="NVR206" s="4"/>
      <c r="NVS206" s="4"/>
      <c r="NVT206" s="4"/>
      <c r="NVU206" s="4"/>
      <c r="NVV206" s="4"/>
      <c r="NVW206" s="4"/>
      <c r="NVX206" s="4"/>
      <c r="NVY206" s="4"/>
      <c r="NVZ206" s="4"/>
      <c r="NWA206" s="4"/>
      <c r="NWB206" s="4"/>
      <c r="NWC206" s="4"/>
      <c r="NWD206" s="4"/>
      <c r="NWE206" s="4"/>
      <c r="NWF206" s="4"/>
      <c r="NWG206" s="4"/>
      <c r="NWH206" s="4"/>
      <c r="NWI206" s="4"/>
      <c r="NWJ206" s="4"/>
      <c r="NWK206" s="4"/>
      <c r="NWL206" s="4"/>
      <c r="NWM206" s="4"/>
      <c r="NWN206" s="4"/>
      <c r="NWO206" s="4"/>
      <c r="NWP206" s="4"/>
      <c r="NWQ206" s="4"/>
      <c r="NWR206" s="4"/>
      <c r="NWS206" s="4"/>
      <c r="NWT206" s="4"/>
      <c r="NWU206" s="4"/>
      <c r="NWV206" s="4"/>
      <c r="NWW206" s="4"/>
      <c r="NWX206" s="4"/>
      <c r="NWY206" s="4"/>
      <c r="NWZ206" s="4"/>
      <c r="NXA206" s="4"/>
      <c r="NXB206" s="4"/>
      <c r="NXC206" s="4"/>
      <c r="NXD206" s="4"/>
      <c r="NXE206" s="4"/>
      <c r="NXF206" s="4"/>
      <c r="NXG206" s="4"/>
      <c r="NXH206" s="4"/>
      <c r="NXI206" s="4"/>
      <c r="NXJ206" s="4"/>
      <c r="NXK206" s="4"/>
      <c r="NXL206" s="4"/>
      <c r="NXM206" s="4"/>
      <c r="NXN206" s="4"/>
      <c r="NXO206" s="4"/>
      <c r="NXP206" s="4"/>
      <c r="NXQ206" s="4"/>
      <c r="NXR206" s="4"/>
      <c r="NXS206" s="4"/>
      <c r="NXT206" s="4"/>
      <c r="NXU206" s="4"/>
      <c r="NXV206" s="4"/>
      <c r="NXW206" s="4"/>
      <c r="NXX206" s="4"/>
      <c r="NXY206" s="4"/>
      <c r="NXZ206" s="4"/>
      <c r="NYA206" s="4"/>
      <c r="NYB206" s="4"/>
      <c r="NYC206" s="4"/>
      <c r="NYD206" s="4"/>
      <c r="NYE206" s="4"/>
      <c r="NYF206" s="4"/>
      <c r="NYG206" s="4"/>
      <c r="NYH206" s="4"/>
      <c r="NYI206" s="4"/>
      <c r="NYJ206" s="4"/>
      <c r="NYK206" s="4"/>
      <c r="NYL206" s="4"/>
      <c r="NYM206" s="4"/>
      <c r="NYN206" s="4"/>
      <c r="NYO206" s="4"/>
      <c r="NYP206" s="4"/>
      <c r="NYQ206" s="4"/>
      <c r="NYR206" s="4"/>
      <c r="NYS206" s="4"/>
      <c r="NYT206" s="4"/>
      <c r="NYU206" s="4"/>
      <c r="NYV206" s="4"/>
      <c r="NYW206" s="4"/>
      <c r="NYX206" s="4"/>
      <c r="NYY206" s="4"/>
      <c r="NYZ206" s="4"/>
      <c r="NZA206" s="4"/>
      <c r="NZB206" s="4"/>
      <c r="NZC206" s="4"/>
      <c r="NZD206" s="4"/>
      <c r="NZE206" s="4"/>
      <c r="NZF206" s="4"/>
      <c r="NZG206" s="4"/>
      <c r="NZH206" s="4"/>
      <c r="NZI206" s="4"/>
      <c r="NZJ206" s="4"/>
      <c r="NZK206" s="4"/>
      <c r="NZL206" s="4"/>
      <c r="NZM206" s="4"/>
      <c r="NZN206" s="4"/>
      <c r="NZO206" s="4"/>
      <c r="NZP206" s="4"/>
      <c r="NZQ206" s="4"/>
      <c r="NZR206" s="4"/>
      <c r="NZS206" s="4"/>
      <c r="NZT206" s="4"/>
      <c r="NZU206" s="4"/>
      <c r="NZV206" s="4"/>
      <c r="NZW206" s="4"/>
      <c r="NZX206" s="4"/>
      <c r="NZY206" s="4"/>
      <c r="NZZ206" s="4"/>
      <c r="OAA206" s="4"/>
      <c r="OAB206" s="4"/>
      <c r="OAC206" s="4"/>
      <c r="OAD206" s="4"/>
      <c r="OAE206" s="4"/>
      <c r="OAF206" s="4"/>
      <c r="OAG206" s="4"/>
      <c r="OAH206" s="4"/>
      <c r="OAI206" s="4"/>
      <c r="OAJ206" s="4"/>
      <c r="OAK206" s="4"/>
      <c r="OAL206" s="4"/>
      <c r="OAM206" s="4"/>
      <c r="OAN206" s="4"/>
      <c r="OAO206" s="4"/>
      <c r="OAP206" s="4"/>
      <c r="OAQ206" s="4"/>
      <c r="OAR206" s="4"/>
      <c r="OAS206" s="4"/>
      <c r="OAT206" s="4"/>
      <c r="OAU206" s="4"/>
      <c r="OAV206" s="4"/>
      <c r="OAW206" s="4"/>
      <c r="OAX206" s="4"/>
      <c r="OAY206" s="4"/>
      <c r="OAZ206" s="4"/>
      <c r="OBA206" s="4"/>
      <c r="OBB206" s="4"/>
      <c r="OBC206" s="4"/>
      <c r="OBD206" s="4"/>
      <c r="OBE206" s="4"/>
      <c r="OBF206" s="4"/>
      <c r="OBG206" s="4"/>
      <c r="OBH206" s="4"/>
      <c r="OBI206" s="4"/>
      <c r="OBJ206" s="4"/>
      <c r="OBK206" s="4"/>
      <c r="OBL206" s="4"/>
      <c r="OBM206" s="4"/>
      <c r="OBN206" s="4"/>
      <c r="OBO206" s="4"/>
      <c r="OBP206" s="4"/>
      <c r="OBQ206" s="4"/>
      <c r="OBR206" s="4"/>
      <c r="OBS206" s="4"/>
      <c r="OBT206" s="4"/>
      <c r="OBU206" s="4"/>
      <c r="OBV206" s="4"/>
      <c r="OBW206" s="4"/>
      <c r="OBX206" s="4"/>
      <c r="OBY206" s="4"/>
      <c r="OBZ206" s="4"/>
      <c r="OCA206" s="4"/>
      <c r="OCB206" s="4"/>
      <c r="OCC206" s="4"/>
      <c r="OCD206" s="4"/>
      <c r="OCE206" s="4"/>
      <c r="OCF206" s="4"/>
      <c r="OCG206" s="4"/>
      <c r="OCH206" s="4"/>
      <c r="OCI206" s="4"/>
      <c r="OCJ206" s="4"/>
      <c r="OCK206" s="4"/>
      <c r="OCL206" s="4"/>
      <c r="OCM206" s="4"/>
      <c r="OCN206" s="4"/>
      <c r="OCO206" s="4"/>
      <c r="OCP206" s="4"/>
      <c r="OCQ206" s="4"/>
      <c r="OCR206" s="4"/>
      <c r="OCS206" s="4"/>
      <c r="OCT206" s="4"/>
      <c r="OCU206" s="4"/>
      <c r="OCV206" s="4"/>
      <c r="OCW206" s="4"/>
      <c r="OCX206" s="4"/>
      <c r="OCY206" s="4"/>
      <c r="OCZ206" s="4"/>
      <c r="ODA206" s="4"/>
      <c r="ODB206" s="4"/>
      <c r="ODC206" s="4"/>
      <c r="ODD206" s="4"/>
      <c r="ODE206" s="4"/>
      <c r="ODF206" s="4"/>
      <c r="ODG206" s="4"/>
      <c r="ODH206" s="4"/>
      <c r="ODI206" s="4"/>
      <c r="ODJ206" s="4"/>
      <c r="ODK206" s="4"/>
      <c r="ODL206" s="4"/>
      <c r="ODM206" s="4"/>
      <c r="ODN206" s="4"/>
      <c r="ODO206" s="4"/>
      <c r="ODP206" s="4"/>
      <c r="ODQ206" s="4"/>
      <c r="ODR206" s="4"/>
      <c r="ODS206" s="4"/>
      <c r="ODT206" s="4"/>
      <c r="ODU206" s="4"/>
      <c r="ODV206" s="4"/>
      <c r="ODW206" s="4"/>
      <c r="ODX206" s="4"/>
      <c r="ODY206" s="4"/>
      <c r="ODZ206" s="4"/>
      <c r="OEA206" s="4"/>
      <c r="OEB206" s="4"/>
      <c r="OEC206" s="4"/>
      <c r="OED206" s="4"/>
      <c r="OEE206" s="4"/>
      <c r="OEF206" s="4"/>
      <c r="OEG206" s="4"/>
      <c r="OEH206" s="4"/>
      <c r="OEI206" s="4"/>
      <c r="OEJ206" s="4"/>
      <c r="OEK206" s="4"/>
      <c r="OEL206" s="4"/>
      <c r="OEM206" s="4"/>
      <c r="OEN206" s="4"/>
      <c r="OEO206" s="4"/>
      <c r="OEP206" s="4"/>
      <c r="OEQ206" s="4"/>
      <c r="OER206" s="4"/>
      <c r="OES206" s="4"/>
      <c r="OET206" s="4"/>
      <c r="OEU206" s="4"/>
      <c r="OEV206" s="4"/>
      <c r="OEW206" s="4"/>
      <c r="OEX206" s="4"/>
      <c r="OEY206" s="4"/>
      <c r="OEZ206" s="4"/>
      <c r="OFA206" s="4"/>
      <c r="OFB206" s="4"/>
      <c r="OFC206" s="4"/>
      <c r="OFD206" s="4"/>
      <c r="OFE206" s="4"/>
      <c r="OFF206" s="4"/>
      <c r="OFG206" s="4"/>
      <c r="OFH206" s="4"/>
      <c r="OFI206" s="4"/>
      <c r="OFJ206" s="4"/>
      <c r="OFK206" s="4"/>
      <c r="OFL206" s="4"/>
      <c r="OFM206" s="4"/>
      <c r="OFN206" s="4"/>
      <c r="OFO206" s="4"/>
      <c r="OFP206" s="4"/>
      <c r="OFQ206" s="4"/>
      <c r="OFR206" s="4"/>
      <c r="OFS206" s="4"/>
      <c r="OFT206" s="4"/>
      <c r="OFU206" s="4"/>
      <c r="OFV206" s="4"/>
      <c r="OFW206" s="4"/>
      <c r="OFX206" s="4"/>
      <c r="OFY206" s="4"/>
      <c r="OFZ206" s="4"/>
      <c r="OGA206" s="4"/>
      <c r="OGB206" s="4"/>
      <c r="OGC206" s="4"/>
      <c r="OGD206" s="4"/>
      <c r="OGE206" s="4"/>
      <c r="OGF206" s="4"/>
      <c r="OGG206" s="4"/>
      <c r="OGH206" s="4"/>
      <c r="OGI206" s="4"/>
      <c r="OGJ206" s="4"/>
      <c r="OGK206" s="4"/>
      <c r="OGL206" s="4"/>
      <c r="OGM206" s="4"/>
      <c r="OGN206" s="4"/>
      <c r="OGO206" s="4"/>
      <c r="OGP206" s="4"/>
      <c r="OGQ206" s="4"/>
      <c r="OGR206" s="4"/>
      <c r="OGS206" s="4"/>
      <c r="OGT206" s="4"/>
      <c r="OGU206" s="4"/>
      <c r="OGV206" s="4"/>
      <c r="OGW206" s="4"/>
      <c r="OGX206" s="4"/>
      <c r="OGY206" s="4"/>
      <c r="OGZ206" s="4"/>
      <c r="OHA206" s="4"/>
      <c r="OHB206" s="4"/>
      <c r="OHC206" s="4"/>
      <c r="OHD206" s="4"/>
      <c r="OHE206" s="4"/>
      <c r="OHF206" s="4"/>
      <c r="OHG206" s="4"/>
      <c r="OHH206" s="4"/>
      <c r="OHI206" s="4"/>
      <c r="OHJ206" s="4"/>
      <c r="OHK206" s="4"/>
      <c r="OHL206" s="4"/>
      <c r="OHM206" s="4"/>
      <c r="OHN206" s="4"/>
      <c r="OHO206" s="4"/>
      <c r="OHP206" s="4"/>
      <c r="OHQ206" s="4"/>
      <c r="OHR206" s="4"/>
      <c r="OHS206" s="4"/>
      <c r="OHT206" s="4"/>
      <c r="OHU206" s="4"/>
      <c r="OHV206" s="4"/>
      <c r="OHW206" s="4"/>
      <c r="OHX206" s="4"/>
      <c r="OHY206" s="4"/>
      <c r="OHZ206" s="4"/>
      <c r="OIA206" s="4"/>
      <c r="OIB206" s="4"/>
      <c r="OIC206" s="4"/>
      <c r="OID206" s="4"/>
      <c r="OIE206" s="4"/>
      <c r="OIF206" s="4"/>
      <c r="OIG206" s="4"/>
      <c r="OIH206" s="4"/>
      <c r="OII206" s="4"/>
      <c r="OIJ206" s="4"/>
      <c r="OIK206" s="4"/>
      <c r="OIL206" s="4"/>
      <c r="OIM206" s="4"/>
      <c r="OIN206" s="4"/>
      <c r="OIO206" s="4"/>
      <c r="OIP206" s="4"/>
      <c r="OIQ206" s="4"/>
      <c r="OIR206" s="4"/>
      <c r="OIS206" s="4"/>
      <c r="OIT206" s="4"/>
      <c r="OIU206" s="4"/>
      <c r="OIV206" s="4"/>
      <c r="OIW206" s="4"/>
      <c r="OIX206" s="4"/>
      <c r="OIY206" s="4"/>
      <c r="OIZ206" s="4"/>
      <c r="OJA206" s="4"/>
      <c r="OJB206" s="4"/>
      <c r="OJC206" s="4"/>
      <c r="OJD206" s="4"/>
      <c r="OJE206" s="4"/>
      <c r="OJF206" s="4"/>
      <c r="OJG206" s="4"/>
      <c r="OJH206" s="4"/>
      <c r="OJI206" s="4"/>
      <c r="OJJ206" s="4"/>
      <c r="OJK206" s="4"/>
      <c r="OJL206" s="4"/>
      <c r="OJM206" s="4"/>
      <c r="OJN206" s="4"/>
      <c r="OJO206" s="4"/>
      <c r="OJP206" s="4"/>
      <c r="OJQ206" s="4"/>
      <c r="OJR206" s="4"/>
      <c r="OJS206" s="4"/>
      <c r="OJT206" s="4"/>
      <c r="OJU206" s="4"/>
      <c r="OJV206" s="4"/>
      <c r="OJW206" s="4"/>
      <c r="OJX206" s="4"/>
      <c r="OJY206" s="4"/>
      <c r="OJZ206" s="4"/>
      <c r="OKA206" s="4"/>
      <c r="OKB206" s="4"/>
      <c r="OKC206" s="4"/>
      <c r="OKD206" s="4"/>
      <c r="OKE206" s="4"/>
      <c r="OKF206" s="4"/>
      <c r="OKG206" s="4"/>
      <c r="OKH206" s="4"/>
      <c r="OKI206" s="4"/>
      <c r="OKJ206" s="4"/>
      <c r="OKK206" s="4"/>
      <c r="OKL206" s="4"/>
      <c r="OKM206" s="4"/>
      <c r="OKN206" s="4"/>
      <c r="OKO206" s="4"/>
      <c r="OKP206" s="4"/>
      <c r="OKQ206" s="4"/>
      <c r="OKR206" s="4"/>
      <c r="OKS206" s="4"/>
      <c r="OKT206" s="4"/>
      <c r="OKU206" s="4"/>
      <c r="OKV206" s="4"/>
      <c r="OKW206" s="4"/>
      <c r="OKX206" s="4"/>
      <c r="OKY206" s="4"/>
      <c r="OKZ206" s="4"/>
      <c r="OLA206" s="4"/>
      <c r="OLB206" s="4"/>
      <c r="OLC206" s="4"/>
      <c r="OLD206" s="4"/>
      <c r="OLE206" s="4"/>
      <c r="OLF206" s="4"/>
      <c r="OLG206" s="4"/>
      <c r="OLH206" s="4"/>
      <c r="OLI206" s="4"/>
      <c r="OLJ206" s="4"/>
      <c r="OLK206" s="4"/>
      <c r="OLL206" s="4"/>
      <c r="OLM206" s="4"/>
      <c r="OLN206" s="4"/>
      <c r="OLO206" s="4"/>
      <c r="OLP206" s="4"/>
      <c r="OLQ206" s="4"/>
      <c r="OLR206" s="4"/>
      <c r="OLS206" s="4"/>
      <c r="OLT206" s="4"/>
      <c r="OLU206" s="4"/>
      <c r="OLV206" s="4"/>
      <c r="OLW206" s="4"/>
      <c r="OLX206" s="4"/>
      <c r="OLY206" s="4"/>
      <c r="OLZ206" s="4"/>
      <c r="OMA206" s="4"/>
      <c r="OMB206" s="4"/>
      <c r="OMC206" s="4"/>
      <c r="OMD206" s="4"/>
      <c r="OME206" s="4"/>
      <c r="OMF206" s="4"/>
      <c r="OMG206" s="4"/>
      <c r="OMH206" s="4"/>
      <c r="OMI206" s="4"/>
      <c r="OMJ206" s="4"/>
      <c r="OMK206" s="4"/>
      <c r="OML206" s="4"/>
      <c r="OMM206" s="4"/>
      <c r="OMN206" s="4"/>
      <c r="OMO206" s="4"/>
      <c r="OMP206" s="4"/>
      <c r="OMQ206" s="4"/>
      <c r="OMR206" s="4"/>
      <c r="OMS206" s="4"/>
      <c r="OMT206" s="4"/>
      <c r="OMU206" s="4"/>
      <c r="OMV206" s="4"/>
      <c r="OMW206" s="4"/>
      <c r="OMX206" s="4"/>
      <c r="OMY206" s="4"/>
      <c r="OMZ206" s="4"/>
      <c r="ONA206" s="4"/>
      <c r="ONB206" s="4"/>
      <c r="ONC206" s="4"/>
      <c r="OND206" s="4"/>
      <c r="ONE206" s="4"/>
      <c r="ONF206" s="4"/>
      <c r="ONG206" s="4"/>
      <c r="ONH206" s="4"/>
      <c r="ONI206" s="4"/>
      <c r="ONJ206" s="4"/>
      <c r="ONK206" s="4"/>
      <c r="ONL206" s="4"/>
      <c r="ONM206" s="4"/>
      <c r="ONN206" s="4"/>
      <c r="ONO206" s="4"/>
      <c r="ONP206" s="4"/>
      <c r="ONQ206" s="4"/>
      <c r="ONR206" s="4"/>
      <c r="ONS206" s="4"/>
      <c r="ONT206" s="4"/>
      <c r="ONU206" s="4"/>
      <c r="ONV206" s="4"/>
      <c r="ONW206" s="4"/>
      <c r="ONX206" s="4"/>
      <c r="ONY206" s="4"/>
      <c r="ONZ206" s="4"/>
      <c r="OOA206" s="4"/>
      <c r="OOB206" s="4"/>
      <c r="OOC206" s="4"/>
      <c r="OOD206" s="4"/>
      <c r="OOE206" s="4"/>
      <c r="OOF206" s="4"/>
      <c r="OOG206" s="4"/>
      <c r="OOH206" s="4"/>
      <c r="OOI206" s="4"/>
      <c r="OOJ206" s="4"/>
      <c r="OOK206" s="4"/>
      <c r="OOL206" s="4"/>
      <c r="OOM206" s="4"/>
      <c r="OON206" s="4"/>
      <c r="OOO206" s="4"/>
      <c r="OOP206" s="4"/>
      <c r="OOQ206" s="4"/>
      <c r="OOR206" s="4"/>
      <c r="OOS206" s="4"/>
      <c r="OOT206" s="4"/>
      <c r="OOU206" s="4"/>
      <c r="OOV206" s="4"/>
      <c r="OOW206" s="4"/>
      <c r="OOX206" s="4"/>
      <c r="OOY206" s="4"/>
      <c r="OOZ206" s="4"/>
      <c r="OPA206" s="4"/>
      <c r="OPB206" s="4"/>
      <c r="OPC206" s="4"/>
      <c r="OPD206" s="4"/>
      <c r="OPE206" s="4"/>
      <c r="OPF206" s="4"/>
      <c r="OPG206" s="4"/>
      <c r="OPH206" s="4"/>
      <c r="OPI206" s="4"/>
      <c r="OPJ206" s="4"/>
      <c r="OPK206" s="4"/>
      <c r="OPL206" s="4"/>
      <c r="OPM206" s="4"/>
      <c r="OPN206" s="4"/>
      <c r="OPO206" s="4"/>
      <c r="OPP206" s="4"/>
      <c r="OPQ206" s="4"/>
      <c r="OPR206" s="4"/>
      <c r="OPS206" s="4"/>
      <c r="OPT206" s="4"/>
      <c r="OPU206" s="4"/>
      <c r="OPV206" s="4"/>
      <c r="OPW206" s="4"/>
      <c r="OPX206" s="4"/>
      <c r="OPY206" s="4"/>
      <c r="OPZ206" s="4"/>
      <c r="OQA206" s="4"/>
      <c r="OQB206" s="4"/>
      <c r="OQC206" s="4"/>
      <c r="OQD206" s="4"/>
      <c r="OQE206" s="4"/>
      <c r="OQF206" s="4"/>
      <c r="OQG206" s="4"/>
      <c r="OQH206" s="4"/>
      <c r="OQI206" s="4"/>
      <c r="OQJ206" s="4"/>
      <c r="OQK206" s="4"/>
      <c r="OQL206" s="4"/>
      <c r="OQM206" s="4"/>
      <c r="OQN206" s="4"/>
      <c r="OQO206" s="4"/>
      <c r="OQP206" s="4"/>
      <c r="OQQ206" s="4"/>
      <c r="OQR206" s="4"/>
      <c r="OQS206" s="4"/>
      <c r="OQT206" s="4"/>
      <c r="OQU206" s="4"/>
      <c r="OQV206" s="4"/>
      <c r="OQW206" s="4"/>
      <c r="OQX206" s="4"/>
      <c r="OQY206" s="4"/>
      <c r="OQZ206" s="4"/>
      <c r="ORA206" s="4"/>
      <c r="ORB206" s="4"/>
      <c r="ORC206" s="4"/>
      <c r="ORD206" s="4"/>
      <c r="ORE206" s="4"/>
      <c r="ORF206" s="4"/>
      <c r="ORG206" s="4"/>
      <c r="ORH206" s="4"/>
      <c r="ORI206" s="4"/>
      <c r="ORJ206" s="4"/>
      <c r="ORK206" s="4"/>
      <c r="ORL206" s="4"/>
      <c r="ORM206" s="4"/>
      <c r="ORN206" s="4"/>
      <c r="ORO206" s="4"/>
      <c r="ORP206" s="4"/>
      <c r="ORQ206" s="4"/>
      <c r="ORR206" s="4"/>
      <c r="ORS206" s="4"/>
      <c r="ORT206" s="4"/>
      <c r="ORU206" s="4"/>
      <c r="ORV206" s="4"/>
      <c r="ORW206" s="4"/>
      <c r="ORX206" s="4"/>
      <c r="ORY206" s="4"/>
      <c r="ORZ206" s="4"/>
      <c r="OSA206" s="4"/>
      <c r="OSB206" s="4"/>
      <c r="OSC206" s="4"/>
      <c r="OSD206" s="4"/>
      <c r="OSE206" s="4"/>
      <c r="OSF206" s="4"/>
      <c r="OSG206" s="4"/>
      <c r="OSH206" s="4"/>
      <c r="OSI206" s="4"/>
      <c r="OSJ206" s="4"/>
      <c r="OSK206" s="4"/>
      <c r="OSL206" s="4"/>
      <c r="OSM206" s="4"/>
      <c r="OSN206" s="4"/>
      <c r="OSO206" s="4"/>
      <c r="OSP206" s="4"/>
      <c r="OSQ206" s="4"/>
      <c r="OSR206" s="4"/>
      <c r="OSS206" s="4"/>
      <c r="OST206" s="4"/>
      <c r="OSU206" s="4"/>
      <c r="OSV206" s="4"/>
      <c r="OSW206" s="4"/>
      <c r="OSX206" s="4"/>
      <c r="OSY206" s="4"/>
      <c r="OSZ206" s="4"/>
      <c r="OTA206" s="4"/>
      <c r="OTB206" s="4"/>
      <c r="OTC206" s="4"/>
      <c r="OTD206" s="4"/>
      <c r="OTE206" s="4"/>
      <c r="OTF206" s="4"/>
      <c r="OTG206" s="4"/>
      <c r="OTH206" s="4"/>
      <c r="OTI206" s="4"/>
      <c r="OTJ206" s="4"/>
      <c r="OTK206" s="4"/>
      <c r="OTL206" s="4"/>
      <c r="OTM206" s="4"/>
      <c r="OTN206" s="4"/>
      <c r="OTO206" s="4"/>
      <c r="OTP206" s="4"/>
      <c r="OTQ206" s="4"/>
      <c r="OTR206" s="4"/>
      <c r="OTS206" s="4"/>
      <c r="OTT206" s="4"/>
      <c r="OTU206" s="4"/>
      <c r="OTV206" s="4"/>
      <c r="OTW206" s="4"/>
      <c r="OTX206" s="4"/>
      <c r="OTY206" s="4"/>
      <c r="OTZ206" s="4"/>
      <c r="OUA206" s="4"/>
      <c r="OUB206" s="4"/>
      <c r="OUC206" s="4"/>
      <c r="OUD206" s="4"/>
      <c r="OUE206" s="4"/>
      <c r="OUF206" s="4"/>
      <c r="OUG206" s="4"/>
      <c r="OUH206" s="4"/>
      <c r="OUI206" s="4"/>
      <c r="OUJ206" s="4"/>
      <c r="OUK206" s="4"/>
      <c r="OUL206" s="4"/>
      <c r="OUM206" s="4"/>
      <c r="OUN206" s="4"/>
      <c r="OUO206" s="4"/>
      <c r="OUP206" s="4"/>
      <c r="OUQ206" s="4"/>
      <c r="OUR206" s="4"/>
      <c r="OUS206" s="4"/>
      <c r="OUT206" s="4"/>
      <c r="OUU206" s="4"/>
      <c r="OUV206" s="4"/>
      <c r="OUW206" s="4"/>
      <c r="OUX206" s="4"/>
      <c r="OUY206" s="4"/>
      <c r="OUZ206" s="4"/>
      <c r="OVA206" s="4"/>
      <c r="OVB206" s="4"/>
      <c r="OVC206" s="4"/>
      <c r="OVD206" s="4"/>
      <c r="OVE206" s="4"/>
      <c r="OVF206" s="4"/>
      <c r="OVG206" s="4"/>
      <c r="OVH206" s="4"/>
      <c r="OVI206" s="4"/>
      <c r="OVJ206" s="4"/>
      <c r="OVK206" s="4"/>
      <c r="OVL206" s="4"/>
      <c r="OVM206" s="4"/>
      <c r="OVN206" s="4"/>
      <c r="OVO206" s="4"/>
      <c r="OVP206" s="4"/>
      <c r="OVQ206" s="4"/>
      <c r="OVR206" s="4"/>
      <c r="OVS206" s="4"/>
      <c r="OVT206" s="4"/>
      <c r="OVU206" s="4"/>
      <c r="OVV206" s="4"/>
      <c r="OVW206" s="4"/>
      <c r="OVX206" s="4"/>
      <c r="OVY206" s="4"/>
      <c r="OVZ206" s="4"/>
      <c r="OWA206" s="4"/>
      <c r="OWB206" s="4"/>
      <c r="OWC206" s="4"/>
      <c r="OWD206" s="4"/>
      <c r="OWE206" s="4"/>
      <c r="OWF206" s="4"/>
      <c r="OWG206" s="4"/>
      <c r="OWH206" s="4"/>
      <c r="OWI206" s="4"/>
      <c r="OWJ206" s="4"/>
      <c r="OWK206" s="4"/>
      <c r="OWL206" s="4"/>
      <c r="OWM206" s="4"/>
      <c r="OWN206" s="4"/>
      <c r="OWO206" s="4"/>
      <c r="OWP206" s="4"/>
      <c r="OWQ206" s="4"/>
      <c r="OWR206" s="4"/>
      <c r="OWS206" s="4"/>
      <c r="OWT206" s="4"/>
      <c r="OWU206" s="4"/>
      <c r="OWV206" s="4"/>
      <c r="OWW206" s="4"/>
      <c r="OWX206" s="4"/>
      <c r="OWY206" s="4"/>
      <c r="OWZ206" s="4"/>
      <c r="OXA206" s="4"/>
      <c r="OXB206" s="4"/>
      <c r="OXC206" s="4"/>
      <c r="OXD206" s="4"/>
      <c r="OXE206" s="4"/>
      <c r="OXF206" s="4"/>
      <c r="OXG206" s="4"/>
      <c r="OXH206" s="4"/>
      <c r="OXI206" s="4"/>
      <c r="OXJ206" s="4"/>
      <c r="OXK206" s="4"/>
      <c r="OXL206" s="4"/>
      <c r="OXM206" s="4"/>
      <c r="OXN206" s="4"/>
      <c r="OXO206" s="4"/>
      <c r="OXP206" s="4"/>
      <c r="OXQ206" s="4"/>
      <c r="OXR206" s="4"/>
      <c r="OXS206" s="4"/>
      <c r="OXT206" s="4"/>
      <c r="OXU206" s="4"/>
      <c r="OXV206" s="4"/>
      <c r="OXW206" s="4"/>
      <c r="OXX206" s="4"/>
      <c r="OXY206" s="4"/>
      <c r="OXZ206" s="4"/>
      <c r="OYA206" s="4"/>
      <c r="OYB206" s="4"/>
      <c r="OYC206" s="4"/>
      <c r="OYD206" s="4"/>
      <c r="OYE206" s="4"/>
      <c r="OYF206" s="4"/>
      <c r="OYG206" s="4"/>
      <c r="OYH206" s="4"/>
      <c r="OYI206" s="4"/>
      <c r="OYJ206" s="4"/>
      <c r="OYK206" s="4"/>
      <c r="OYL206" s="4"/>
      <c r="OYM206" s="4"/>
      <c r="OYN206" s="4"/>
      <c r="OYO206" s="4"/>
      <c r="OYP206" s="4"/>
      <c r="OYQ206" s="4"/>
      <c r="OYR206" s="4"/>
      <c r="OYS206" s="4"/>
      <c r="OYT206" s="4"/>
      <c r="OYU206" s="4"/>
      <c r="OYV206" s="4"/>
      <c r="OYW206" s="4"/>
      <c r="OYX206" s="4"/>
      <c r="OYY206" s="4"/>
      <c r="OYZ206" s="4"/>
      <c r="OZA206" s="4"/>
      <c r="OZB206" s="4"/>
      <c r="OZC206" s="4"/>
      <c r="OZD206" s="4"/>
      <c r="OZE206" s="4"/>
      <c r="OZF206" s="4"/>
      <c r="OZG206" s="4"/>
      <c r="OZH206" s="4"/>
      <c r="OZI206" s="4"/>
      <c r="OZJ206" s="4"/>
      <c r="OZK206" s="4"/>
      <c r="OZL206" s="4"/>
      <c r="OZM206" s="4"/>
      <c r="OZN206" s="4"/>
      <c r="OZO206" s="4"/>
      <c r="OZP206" s="4"/>
      <c r="OZQ206" s="4"/>
      <c r="OZR206" s="4"/>
      <c r="OZS206" s="4"/>
      <c r="OZT206" s="4"/>
      <c r="OZU206" s="4"/>
      <c r="OZV206" s="4"/>
      <c r="OZW206" s="4"/>
      <c r="OZX206" s="4"/>
      <c r="OZY206" s="4"/>
      <c r="OZZ206" s="4"/>
      <c r="PAA206" s="4"/>
      <c r="PAB206" s="4"/>
      <c r="PAC206" s="4"/>
      <c r="PAD206" s="4"/>
      <c r="PAE206" s="4"/>
      <c r="PAF206" s="4"/>
      <c r="PAG206" s="4"/>
      <c r="PAH206" s="4"/>
      <c r="PAI206" s="4"/>
      <c r="PAJ206" s="4"/>
      <c r="PAK206" s="4"/>
      <c r="PAL206" s="4"/>
      <c r="PAM206" s="4"/>
      <c r="PAN206" s="4"/>
      <c r="PAO206" s="4"/>
      <c r="PAP206" s="4"/>
      <c r="PAQ206" s="4"/>
      <c r="PAR206" s="4"/>
      <c r="PAS206" s="4"/>
      <c r="PAT206" s="4"/>
      <c r="PAU206" s="4"/>
      <c r="PAV206" s="4"/>
      <c r="PAW206" s="4"/>
      <c r="PAX206" s="4"/>
      <c r="PAY206" s="4"/>
      <c r="PAZ206" s="4"/>
      <c r="PBA206" s="4"/>
      <c r="PBB206" s="4"/>
      <c r="PBC206" s="4"/>
      <c r="PBD206" s="4"/>
      <c r="PBE206" s="4"/>
      <c r="PBF206" s="4"/>
      <c r="PBG206" s="4"/>
      <c r="PBH206" s="4"/>
      <c r="PBI206" s="4"/>
      <c r="PBJ206" s="4"/>
      <c r="PBK206" s="4"/>
      <c r="PBL206" s="4"/>
      <c r="PBM206" s="4"/>
      <c r="PBN206" s="4"/>
      <c r="PBO206" s="4"/>
      <c r="PBP206" s="4"/>
      <c r="PBQ206" s="4"/>
      <c r="PBR206" s="4"/>
      <c r="PBS206" s="4"/>
      <c r="PBT206" s="4"/>
      <c r="PBU206" s="4"/>
      <c r="PBV206" s="4"/>
      <c r="PBW206" s="4"/>
      <c r="PBX206" s="4"/>
      <c r="PBY206" s="4"/>
      <c r="PBZ206" s="4"/>
      <c r="PCA206" s="4"/>
      <c r="PCB206" s="4"/>
      <c r="PCC206" s="4"/>
      <c r="PCD206" s="4"/>
      <c r="PCE206" s="4"/>
      <c r="PCF206" s="4"/>
      <c r="PCG206" s="4"/>
      <c r="PCH206" s="4"/>
      <c r="PCI206" s="4"/>
      <c r="PCJ206" s="4"/>
      <c r="PCK206" s="4"/>
      <c r="PCL206" s="4"/>
      <c r="PCM206" s="4"/>
      <c r="PCN206" s="4"/>
      <c r="PCO206" s="4"/>
      <c r="PCP206" s="4"/>
      <c r="PCQ206" s="4"/>
      <c r="PCR206" s="4"/>
      <c r="PCS206" s="4"/>
      <c r="PCT206" s="4"/>
      <c r="PCU206" s="4"/>
      <c r="PCV206" s="4"/>
      <c r="PCW206" s="4"/>
      <c r="PCX206" s="4"/>
      <c r="PCY206" s="4"/>
      <c r="PCZ206" s="4"/>
      <c r="PDA206" s="4"/>
      <c r="PDB206" s="4"/>
      <c r="PDC206" s="4"/>
      <c r="PDD206" s="4"/>
      <c r="PDE206" s="4"/>
      <c r="PDF206" s="4"/>
      <c r="PDG206" s="4"/>
      <c r="PDH206" s="4"/>
      <c r="PDI206" s="4"/>
      <c r="PDJ206" s="4"/>
      <c r="PDK206" s="4"/>
      <c r="PDL206" s="4"/>
      <c r="PDM206" s="4"/>
      <c r="PDN206" s="4"/>
      <c r="PDO206" s="4"/>
      <c r="PDP206" s="4"/>
      <c r="PDQ206" s="4"/>
      <c r="PDR206" s="4"/>
      <c r="PDS206" s="4"/>
      <c r="PDT206" s="4"/>
      <c r="PDU206" s="4"/>
      <c r="PDV206" s="4"/>
      <c r="PDW206" s="4"/>
      <c r="PDX206" s="4"/>
      <c r="PDY206" s="4"/>
      <c r="PDZ206" s="4"/>
      <c r="PEA206" s="4"/>
      <c r="PEB206" s="4"/>
      <c r="PEC206" s="4"/>
      <c r="PED206" s="4"/>
      <c r="PEE206" s="4"/>
      <c r="PEF206" s="4"/>
      <c r="PEG206" s="4"/>
      <c r="PEH206" s="4"/>
      <c r="PEI206" s="4"/>
      <c r="PEJ206" s="4"/>
      <c r="PEK206" s="4"/>
      <c r="PEL206" s="4"/>
      <c r="PEM206" s="4"/>
      <c r="PEN206" s="4"/>
      <c r="PEO206" s="4"/>
      <c r="PEP206" s="4"/>
      <c r="PEQ206" s="4"/>
      <c r="PER206" s="4"/>
      <c r="PES206" s="4"/>
      <c r="PET206" s="4"/>
      <c r="PEU206" s="4"/>
      <c r="PEV206" s="4"/>
      <c r="PEW206" s="4"/>
      <c r="PEX206" s="4"/>
      <c r="PEY206" s="4"/>
      <c r="PEZ206" s="4"/>
      <c r="PFA206" s="4"/>
      <c r="PFB206" s="4"/>
      <c r="PFC206" s="4"/>
      <c r="PFD206" s="4"/>
      <c r="PFE206" s="4"/>
      <c r="PFF206" s="4"/>
      <c r="PFG206" s="4"/>
      <c r="PFH206" s="4"/>
      <c r="PFI206" s="4"/>
      <c r="PFJ206" s="4"/>
      <c r="PFK206" s="4"/>
      <c r="PFL206" s="4"/>
      <c r="PFM206" s="4"/>
      <c r="PFN206" s="4"/>
      <c r="PFO206" s="4"/>
      <c r="PFP206" s="4"/>
      <c r="PFQ206" s="4"/>
      <c r="PFR206" s="4"/>
      <c r="PFS206" s="4"/>
      <c r="PFT206" s="4"/>
      <c r="PFU206" s="4"/>
      <c r="PFV206" s="4"/>
      <c r="PFW206" s="4"/>
      <c r="PFX206" s="4"/>
      <c r="PFY206" s="4"/>
      <c r="PFZ206" s="4"/>
      <c r="PGA206" s="4"/>
      <c r="PGB206" s="4"/>
      <c r="PGC206" s="4"/>
      <c r="PGD206" s="4"/>
      <c r="PGE206" s="4"/>
      <c r="PGF206" s="4"/>
      <c r="PGG206" s="4"/>
      <c r="PGH206" s="4"/>
      <c r="PGI206" s="4"/>
      <c r="PGJ206" s="4"/>
      <c r="PGK206" s="4"/>
      <c r="PGL206" s="4"/>
      <c r="PGM206" s="4"/>
      <c r="PGN206" s="4"/>
      <c r="PGO206" s="4"/>
      <c r="PGP206" s="4"/>
      <c r="PGQ206" s="4"/>
      <c r="PGR206" s="4"/>
      <c r="PGS206" s="4"/>
      <c r="PGT206" s="4"/>
      <c r="PGU206" s="4"/>
      <c r="PGV206" s="4"/>
      <c r="PGW206" s="4"/>
      <c r="PGX206" s="4"/>
      <c r="PGY206" s="4"/>
      <c r="PGZ206" s="4"/>
      <c r="PHA206" s="4"/>
      <c r="PHB206" s="4"/>
      <c r="PHC206" s="4"/>
      <c r="PHD206" s="4"/>
      <c r="PHE206" s="4"/>
      <c r="PHF206" s="4"/>
      <c r="PHG206" s="4"/>
      <c r="PHH206" s="4"/>
      <c r="PHI206" s="4"/>
      <c r="PHJ206" s="4"/>
      <c r="PHK206" s="4"/>
      <c r="PHL206" s="4"/>
      <c r="PHM206" s="4"/>
      <c r="PHN206" s="4"/>
      <c r="PHO206" s="4"/>
      <c r="PHP206" s="4"/>
      <c r="PHQ206" s="4"/>
      <c r="PHR206" s="4"/>
      <c r="PHS206" s="4"/>
      <c r="PHT206" s="4"/>
      <c r="PHU206" s="4"/>
      <c r="PHV206" s="4"/>
      <c r="PHW206" s="4"/>
      <c r="PHX206" s="4"/>
      <c r="PHY206" s="4"/>
      <c r="PHZ206" s="4"/>
      <c r="PIA206" s="4"/>
      <c r="PIB206" s="4"/>
      <c r="PIC206" s="4"/>
      <c r="PID206" s="4"/>
      <c r="PIE206" s="4"/>
      <c r="PIF206" s="4"/>
      <c r="PIG206" s="4"/>
      <c r="PIH206" s="4"/>
      <c r="PII206" s="4"/>
      <c r="PIJ206" s="4"/>
      <c r="PIK206" s="4"/>
      <c r="PIL206" s="4"/>
      <c r="PIM206" s="4"/>
      <c r="PIN206" s="4"/>
      <c r="PIO206" s="4"/>
      <c r="PIP206" s="4"/>
      <c r="PIQ206" s="4"/>
      <c r="PIR206" s="4"/>
      <c r="PIS206" s="4"/>
      <c r="PIT206" s="4"/>
      <c r="PIU206" s="4"/>
      <c r="PIV206" s="4"/>
      <c r="PIW206" s="4"/>
      <c r="PIX206" s="4"/>
      <c r="PIY206" s="4"/>
      <c r="PIZ206" s="4"/>
      <c r="PJA206" s="4"/>
      <c r="PJB206" s="4"/>
      <c r="PJC206" s="4"/>
      <c r="PJD206" s="4"/>
      <c r="PJE206" s="4"/>
      <c r="PJF206" s="4"/>
      <c r="PJG206" s="4"/>
      <c r="PJH206" s="4"/>
      <c r="PJI206" s="4"/>
      <c r="PJJ206" s="4"/>
      <c r="PJK206" s="4"/>
      <c r="PJL206" s="4"/>
      <c r="PJM206" s="4"/>
      <c r="PJN206" s="4"/>
      <c r="PJO206" s="4"/>
      <c r="PJP206" s="4"/>
      <c r="PJQ206" s="4"/>
      <c r="PJR206" s="4"/>
      <c r="PJS206" s="4"/>
      <c r="PJT206" s="4"/>
      <c r="PJU206" s="4"/>
      <c r="PJV206" s="4"/>
      <c r="PJW206" s="4"/>
      <c r="PJX206" s="4"/>
      <c r="PJY206" s="4"/>
      <c r="PJZ206" s="4"/>
      <c r="PKA206" s="4"/>
      <c r="PKB206" s="4"/>
      <c r="PKC206" s="4"/>
      <c r="PKD206" s="4"/>
      <c r="PKE206" s="4"/>
      <c r="PKF206" s="4"/>
      <c r="PKG206" s="4"/>
      <c r="PKH206" s="4"/>
      <c r="PKI206" s="4"/>
      <c r="PKJ206" s="4"/>
      <c r="PKK206" s="4"/>
      <c r="PKL206" s="4"/>
      <c r="PKM206" s="4"/>
      <c r="PKN206" s="4"/>
      <c r="PKO206" s="4"/>
      <c r="PKP206" s="4"/>
      <c r="PKQ206" s="4"/>
      <c r="PKR206" s="4"/>
      <c r="PKS206" s="4"/>
      <c r="PKT206" s="4"/>
      <c r="PKU206" s="4"/>
      <c r="PKV206" s="4"/>
      <c r="PKW206" s="4"/>
      <c r="PKX206" s="4"/>
      <c r="PKY206" s="4"/>
      <c r="PKZ206" s="4"/>
      <c r="PLA206" s="4"/>
      <c r="PLB206" s="4"/>
      <c r="PLC206" s="4"/>
      <c r="PLD206" s="4"/>
      <c r="PLE206" s="4"/>
      <c r="PLF206" s="4"/>
      <c r="PLG206" s="4"/>
      <c r="PLH206" s="4"/>
      <c r="PLI206" s="4"/>
      <c r="PLJ206" s="4"/>
      <c r="PLK206" s="4"/>
      <c r="PLL206" s="4"/>
      <c r="PLM206" s="4"/>
      <c r="PLN206" s="4"/>
      <c r="PLO206" s="4"/>
      <c r="PLP206" s="4"/>
      <c r="PLQ206" s="4"/>
      <c r="PLR206" s="4"/>
      <c r="PLS206" s="4"/>
      <c r="PLT206" s="4"/>
      <c r="PLU206" s="4"/>
      <c r="PLV206" s="4"/>
      <c r="PLW206" s="4"/>
      <c r="PLX206" s="4"/>
      <c r="PLY206" s="4"/>
      <c r="PLZ206" s="4"/>
      <c r="PMA206" s="4"/>
      <c r="PMB206" s="4"/>
      <c r="PMC206" s="4"/>
      <c r="PMD206" s="4"/>
      <c r="PME206" s="4"/>
      <c r="PMF206" s="4"/>
      <c r="PMG206" s="4"/>
      <c r="PMH206" s="4"/>
      <c r="PMI206" s="4"/>
      <c r="PMJ206" s="4"/>
      <c r="PMK206" s="4"/>
      <c r="PML206" s="4"/>
      <c r="PMM206" s="4"/>
      <c r="PMN206" s="4"/>
      <c r="PMO206" s="4"/>
      <c r="PMP206" s="4"/>
      <c r="PMQ206" s="4"/>
      <c r="PMR206" s="4"/>
      <c r="PMS206" s="4"/>
      <c r="PMT206" s="4"/>
      <c r="PMU206" s="4"/>
      <c r="PMV206" s="4"/>
      <c r="PMW206" s="4"/>
      <c r="PMX206" s="4"/>
      <c r="PMY206" s="4"/>
      <c r="PMZ206" s="4"/>
      <c r="PNA206" s="4"/>
      <c r="PNB206" s="4"/>
      <c r="PNC206" s="4"/>
      <c r="PND206" s="4"/>
      <c r="PNE206" s="4"/>
      <c r="PNF206" s="4"/>
      <c r="PNG206" s="4"/>
      <c r="PNH206" s="4"/>
      <c r="PNI206" s="4"/>
      <c r="PNJ206" s="4"/>
      <c r="PNK206" s="4"/>
      <c r="PNL206" s="4"/>
      <c r="PNM206" s="4"/>
      <c r="PNN206" s="4"/>
      <c r="PNO206" s="4"/>
      <c r="PNP206" s="4"/>
      <c r="PNQ206" s="4"/>
      <c r="PNR206" s="4"/>
      <c r="PNS206" s="4"/>
      <c r="PNT206" s="4"/>
      <c r="PNU206" s="4"/>
      <c r="PNV206" s="4"/>
      <c r="PNW206" s="4"/>
      <c r="PNX206" s="4"/>
      <c r="PNY206" s="4"/>
      <c r="PNZ206" s="4"/>
      <c r="POA206" s="4"/>
      <c r="POB206" s="4"/>
      <c r="POC206" s="4"/>
      <c r="POD206" s="4"/>
      <c r="POE206" s="4"/>
      <c r="POF206" s="4"/>
      <c r="POG206" s="4"/>
      <c r="POH206" s="4"/>
      <c r="POI206" s="4"/>
      <c r="POJ206" s="4"/>
      <c r="POK206" s="4"/>
      <c r="POL206" s="4"/>
      <c r="POM206" s="4"/>
      <c r="PON206" s="4"/>
      <c r="POO206" s="4"/>
      <c r="POP206" s="4"/>
      <c r="POQ206" s="4"/>
      <c r="POR206" s="4"/>
      <c r="POS206" s="4"/>
      <c r="POT206" s="4"/>
      <c r="POU206" s="4"/>
      <c r="POV206" s="4"/>
      <c r="POW206" s="4"/>
      <c r="POX206" s="4"/>
      <c r="POY206" s="4"/>
      <c r="POZ206" s="4"/>
      <c r="PPA206" s="4"/>
      <c r="PPB206" s="4"/>
      <c r="PPC206" s="4"/>
      <c r="PPD206" s="4"/>
      <c r="PPE206" s="4"/>
      <c r="PPF206" s="4"/>
      <c r="PPG206" s="4"/>
      <c r="PPH206" s="4"/>
      <c r="PPI206" s="4"/>
      <c r="PPJ206" s="4"/>
      <c r="PPK206" s="4"/>
      <c r="PPL206" s="4"/>
      <c r="PPM206" s="4"/>
      <c r="PPN206" s="4"/>
      <c r="PPO206" s="4"/>
      <c r="PPP206" s="4"/>
      <c r="PPQ206" s="4"/>
      <c r="PPR206" s="4"/>
      <c r="PPS206" s="4"/>
      <c r="PPT206" s="4"/>
      <c r="PPU206" s="4"/>
      <c r="PPV206" s="4"/>
      <c r="PPW206" s="4"/>
      <c r="PPX206" s="4"/>
      <c r="PPY206" s="4"/>
      <c r="PPZ206" s="4"/>
      <c r="PQA206" s="4"/>
      <c r="PQB206" s="4"/>
      <c r="PQC206" s="4"/>
      <c r="PQD206" s="4"/>
      <c r="PQE206" s="4"/>
      <c r="PQF206" s="4"/>
      <c r="PQG206" s="4"/>
      <c r="PQH206" s="4"/>
      <c r="PQI206" s="4"/>
      <c r="PQJ206" s="4"/>
      <c r="PQK206" s="4"/>
      <c r="PQL206" s="4"/>
      <c r="PQM206" s="4"/>
      <c r="PQN206" s="4"/>
      <c r="PQO206" s="4"/>
      <c r="PQP206" s="4"/>
      <c r="PQQ206" s="4"/>
      <c r="PQR206" s="4"/>
      <c r="PQS206" s="4"/>
      <c r="PQT206" s="4"/>
      <c r="PQU206" s="4"/>
      <c r="PQV206" s="4"/>
      <c r="PQW206" s="4"/>
      <c r="PQX206" s="4"/>
      <c r="PQY206" s="4"/>
      <c r="PQZ206" s="4"/>
      <c r="PRA206" s="4"/>
      <c r="PRB206" s="4"/>
      <c r="PRC206" s="4"/>
      <c r="PRD206" s="4"/>
      <c r="PRE206" s="4"/>
      <c r="PRF206" s="4"/>
      <c r="PRG206" s="4"/>
      <c r="PRH206" s="4"/>
      <c r="PRI206" s="4"/>
      <c r="PRJ206" s="4"/>
      <c r="PRK206" s="4"/>
      <c r="PRL206" s="4"/>
      <c r="PRM206" s="4"/>
      <c r="PRN206" s="4"/>
      <c r="PRO206" s="4"/>
      <c r="PRP206" s="4"/>
      <c r="PRQ206" s="4"/>
      <c r="PRR206" s="4"/>
      <c r="PRS206" s="4"/>
      <c r="PRT206" s="4"/>
      <c r="PRU206" s="4"/>
      <c r="PRV206" s="4"/>
      <c r="PRW206" s="4"/>
      <c r="PRX206" s="4"/>
      <c r="PRY206" s="4"/>
      <c r="PRZ206" s="4"/>
      <c r="PSA206" s="4"/>
      <c r="PSB206" s="4"/>
      <c r="PSC206" s="4"/>
      <c r="PSD206" s="4"/>
      <c r="PSE206" s="4"/>
      <c r="PSF206" s="4"/>
      <c r="PSG206" s="4"/>
      <c r="PSH206" s="4"/>
      <c r="PSI206" s="4"/>
      <c r="PSJ206" s="4"/>
      <c r="PSK206" s="4"/>
      <c r="PSL206" s="4"/>
      <c r="PSM206" s="4"/>
      <c r="PSN206" s="4"/>
      <c r="PSO206" s="4"/>
      <c r="PSP206" s="4"/>
      <c r="PSQ206" s="4"/>
      <c r="PSR206" s="4"/>
      <c r="PSS206" s="4"/>
      <c r="PST206" s="4"/>
      <c r="PSU206" s="4"/>
      <c r="PSV206" s="4"/>
      <c r="PSW206" s="4"/>
      <c r="PSX206" s="4"/>
      <c r="PSY206" s="4"/>
      <c r="PSZ206" s="4"/>
      <c r="PTA206" s="4"/>
      <c r="PTB206" s="4"/>
      <c r="PTC206" s="4"/>
      <c r="PTD206" s="4"/>
      <c r="PTE206" s="4"/>
      <c r="PTF206" s="4"/>
      <c r="PTG206" s="4"/>
      <c r="PTH206" s="4"/>
      <c r="PTI206" s="4"/>
      <c r="PTJ206" s="4"/>
      <c r="PTK206" s="4"/>
      <c r="PTL206" s="4"/>
      <c r="PTM206" s="4"/>
      <c r="PTN206" s="4"/>
      <c r="PTO206" s="4"/>
      <c r="PTP206" s="4"/>
      <c r="PTQ206" s="4"/>
      <c r="PTR206" s="4"/>
      <c r="PTS206" s="4"/>
      <c r="PTT206" s="4"/>
      <c r="PTU206" s="4"/>
      <c r="PTV206" s="4"/>
      <c r="PTW206" s="4"/>
      <c r="PTX206" s="4"/>
      <c r="PTY206" s="4"/>
      <c r="PTZ206" s="4"/>
      <c r="PUA206" s="4"/>
      <c r="PUB206" s="4"/>
      <c r="PUC206" s="4"/>
      <c r="PUD206" s="4"/>
      <c r="PUE206" s="4"/>
      <c r="PUF206" s="4"/>
      <c r="PUG206" s="4"/>
      <c r="PUH206" s="4"/>
      <c r="PUI206" s="4"/>
      <c r="PUJ206" s="4"/>
      <c r="PUK206" s="4"/>
      <c r="PUL206" s="4"/>
      <c r="PUM206" s="4"/>
      <c r="PUN206" s="4"/>
      <c r="PUO206" s="4"/>
      <c r="PUP206" s="4"/>
      <c r="PUQ206" s="4"/>
      <c r="PUR206" s="4"/>
      <c r="PUS206" s="4"/>
      <c r="PUT206" s="4"/>
      <c r="PUU206" s="4"/>
      <c r="PUV206" s="4"/>
      <c r="PUW206" s="4"/>
      <c r="PUX206" s="4"/>
      <c r="PUY206" s="4"/>
      <c r="PUZ206" s="4"/>
      <c r="PVA206" s="4"/>
      <c r="PVB206" s="4"/>
      <c r="PVC206" s="4"/>
      <c r="PVD206" s="4"/>
      <c r="PVE206" s="4"/>
      <c r="PVF206" s="4"/>
      <c r="PVG206" s="4"/>
      <c r="PVH206" s="4"/>
      <c r="PVI206" s="4"/>
      <c r="PVJ206" s="4"/>
      <c r="PVK206" s="4"/>
      <c r="PVL206" s="4"/>
      <c r="PVM206" s="4"/>
      <c r="PVN206" s="4"/>
      <c r="PVO206" s="4"/>
      <c r="PVP206" s="4"/>
      <c r="PVQ206" s="4"/>
      <c r="PVR206" s="4"/>
      <c r="PVS206" s="4"/>
      <c r="PVT206" s="4"/>
      <c r="PVU206" s="4"/>
      <c r="PVV206" s="4"/>
      <c r="PVW206" s="4"/>
      <c r="PVX206" s="4"/>
      <c r="PVY206" s="4"/>
      <c r="PVZ206" s="4"/>
      <c r="PWA206" s="4"/>
      <c r="PWB206" s="4"/>
      <c r="PWC206" s="4"/>
      <c r="PWD206" s="4"/>
      <c r="PWE206" s="4"/>
      <c r="PWF206" s="4"/>
      <c r="PWG206" s="4"/>
      <c r="PWH206" s="4"/>
      <c r="PWI206" s="4"/>
      <c r="PWJ206" s="4"/>
      <c r="PWK206" s="4"/>
      <c r="PWL206" s="4"/>
      <c r="PWM206" s="4"/>
      <c r="PWN206" s="4"/>
      <c r="PWO206" s="4"/>
      <c r="PWP206" s="4"/>
      <c r="PWQ206" s="4"/>
      <c r="PWR206" s="4"/>
      <c r="PWS206" s="4"/>
      <c r="PWT206" s="4"/>
      <c r="PWU206" s="4"/>
      <c r="PWV206" s="4"/>
      <c r="PWW206" s="4"/>
      <c r="PWX206" s="4"/>
      <c r="PWY206" s="4"/>
      <c r="PWZ206" s="4"/>
      <c r="PXA206" s="4"/>
      <c r="PXB206" s="4"/>
      <c r="PXC206" s="4"/>
      <c r="PXD206" s="4"/>
      <c r="PXE206" s="4"/>
      <c r="PXF206" s="4"/>
      <c r="PXG206" s="4"/>
      <c r="PXH206" s="4"/>
      <c r="PXI206" s="4"/>
      <c r="PXJ206" s="4"/>
      <c r="PXK206" s="4"/>
      <c r="PXL206" s="4"/>
      <c r="PXM206" s="4"/>
      <c r="PXN206" s="4"/>
      <c r="PXO206" s="4"/>
      <c r="PXP206" s="4"/>
      <c r="PXQ206" s="4"/>
      <c r="PXR206" s="4"/>
      <c r="PXS206" s="4"/>
      <c r="PXT206" s="4"/>
      <c r="PXU206" s="4"/>
      <c r="PXV206" s="4"/>
      <c r="PXW206" s="4"/>
      <c r="PXX206" s="4"/>
      <c r="PXY206" s="4"/>
      <c r="PXZ206" s="4"/>
      <c r="PYA206" s="4"/>
      <c r="PYB206" s="4"/>
      <c r="PYC206" s="4"/>
      <c r="PYD206" s="4"/>
      <c r="PYE206" s="4"/>
      <c r="PYF206" s="4"/>
      <c r="PYG206" s="4"/>
      <c r="PYH206" s="4"/>
      <c r="PYI206" s="4"/>
      <c r="PYJ206" s="4"/>
      <c r="PYK206" s="4"/>
      <c r="PYL206" s="4"/>
      <c r="PYM206" s="4"/>
      <c r="PYN206" s="4"/>
      <c r="PYO206" s="4"/>
      <c r="PYP206" s="4"/>
      <c r="PYQ206" s="4"/>
      <c r="PYR206" s="4"/>
      <c r="PYS206" s="4"/>
      <c r="PYT206" s="4"/>
      <c r="PYU206" s="4"/>
      <c r="PYV206" s="4"/>
      <c r="PYW206" s="4"/>
      <c r="PYX206" s="4"/>
      <c r="PYY206" s="4"/>
      <c r="PYZ206" s="4"/>
      <c r="PZA206" s="4"/>
      <c r="PZB206" s="4"/>
      <c r="PZC206" s="4"/>
      <c r="PZD206" s="4"/>
      <c r="PZE206" s="4"/>
      <c r="PZF206" s="4"/>
      <c r="PZG206" s="4"/>
      <c r="PZH206" s="4"/>
      <c r="PZI206" s="4"/>
      <c r="PZJ206" s="4"/>
      <c r="PZK206" s="4"/>
      <c r="PZL206" s="4"/>
      <c r="PZM206" s="4"/>
      <c r="PZN206" s="4"/>
      <c r="PZO206" s="4"/>
      <c r="PZP206" s="4"/>
      <c r="PZQ206" s="4"/>
      <c r="PZR206" s="4"/>
      <c r="PZS206" s="4"/>
      <c r="PZT206" s="4"/>
      <c r="PZU206" s="4"/>
      <c r="PZV206" s="4"/>
      <c r="PZW206" s="4"/>
      <c r="PZX206" s="4"/>
      <c r="PZY206" s="4"/>
      <c r="PZZ206" s="4"/>
      <c r="QAA206" s="4"/>
      <c r="QAB206" s="4"/>
      <c r="QAC206" s="4"/>
      <c r="QAD206" s="4"/>
      <c r="QAE206" s="4"/>
      <c r="QAF206" s="4"/>
      <c r="QAG206" s="4"/>
      <c r="QAH206" s="4"/>
      <c r="QAI206" s="4"/>
      <c r="QAJ206" s="4"/>
      <c r="QAK206" s="4"/>
      <c r="QAL206" s="4"/>
      <c r="QAM206" s="4"/>
      <c r="QAN206" s="4"/>
      <c r="QAO206" s="4"/>
      <c r="QAP206" s="4"/>
      <c r="QAQ206" s="4"/>
      <c r="QAR206" s="4"/>
      <c r="QAS206" s="4"/>
      <c r="QAT206" s="4"/>
      <c r="QAU206" s="4"/>
      <c r="QAV206" s="4"/>
      <c r="QAW206" s="4"/>
      <c r="QAX206" s="4"/>
      <c r="QAY206" s="4"/>
      <c r="QAZ206" s="4"/>
      <c r="QBA206" s="4"/>
      <c r="QBB206" s="4"/>
      <c r="QBC206" s="4"/>
      <c r="QBD206" s="4"/>
      <c r="QBE206" s="4"/>
      <c r="QBF206" s="4"/>
      <c r="QBG206" s="4"/>
      <c r="QBH206" s="4"/>
      <c r="QBI206" s="4"/>
      <c r="QBJ206" s="4"/>
      <c r="QBK206" s="4"/>
      <c r="QBL206" s="4"/>
      <c r="QBM206" s="4"/>
      <c r="QBN206" s="4"/>
      <c r="QBO206" s="4"/>
      <c r="QBP206" s="4"/>
      <c r="QBQ206" s="4"/>
      <c r="QBR206" s="4"/>
      <c r="QBS206" s="4"/>
      <c r="QBT206" s="4"/>
      <c r="QBU206" s="4"/>
      <c r="QBV206" s="4"/>
      <c r="QBW206" s="4"/>
      <c r="QBX206" s="4"/>
      <c r="QBY206" s="4"/>
      <c r="QBZ206" s="4"/>
      <c r="QCA206" s="4"/>
      <c r="QCB206" s="4"/>
      <c r="QCC206" s="4"/>
      <c r="QCD206" s="4"/>
      <c r="QCE206" s="4"/>
      <c r="QCF206" s="4"/>
      <c r="QCG206" s="4"/>
      <c r="QCH206" s="4"/>
      <c r="QCI206" s="4"/>
      <c r="QCJ206" s="4"/>
      <c r="QCK206" s="4"/>
      <c r="QCL206" s="4"/>
      <c r="QCM206" s="4"/>
      <c r="QCN206" s="4"/>
      <c r="QCO206" s="4"/>
      <c r="QCP206" s="4"/>
      <c r="QCQ206" s="4"/>
      <c r="QCR206" s="4"/>
      <c r="QCS206" s="4"/>
      <c r="QCT206" s="4"/>
      <c r="QCU206" s="4"/>
      <c r="QCV206" s="4"/>
      <c r="QCW206" s="4"/>
      <c r="QCX206" s="4"/>
      <c r="QCY206" s="4"/>
      <c r="QCZ206" s="4"/>
      <c r="QDA206" s="4"/>
      <c r="QDB206" s="4"/>
      <c r="QDC206" s="4"/>
      <c r="QDD206" s="4"/>
      <c r="QDE206" s="4"/>
      <c r="QDF206" s="4"/>
      <c r="QDG206" s="4"/>
      <c r="QDH206" s="4"/>
      <c r="QDI206" s="4"/>
      <c r="QDJ206" s="4"/>
      <c r="QDK206" s="4"/>
      <c r="QDL206" s="4"/>
      <c r="QDM206" s="4"/>
      <c r="QDN206" s="4"/>
      <c r="QDO206" s="4"/>
      <c r="QDP206" s="4"/>
      <c r="QDQ206" s="4"/>
      <c r="QDR206" s="4"/>
      <c r="QDS206" s="4"/>
      <c r="QDT206" s="4"/>
      <c r="QDU206" s="4"/>
      <c r="QDV206" s="4"/>
      <c r="QDW206" s="4"/>
      <c r="QDX206" s="4"/>
      <c r="QDY206" s="4"/>
      <c r="QDZ206" s="4"/>
      <c r="QEA206" s="4"/>
      <c r="QEB206" s="4"/>
      <c r="QEC206" s="4"/>
      <c r="QED206" s="4"/>
      <c r="QEE206" s="4"/>
      <c r="QEF206" s="4"/>
      <c r="QEG206" s="4"/>
      <c r="QEH206" s="4"/>
      <c r="QEI206" s="4"/>
      <c r="QEJ206" s="4"/>
      <c r="QEK206" s="4"/>
      <c r="QEL206" s="4"/>
      <c r="QEM206" s="4"/>
      <c r="QEN206" s="4"/>
      <c r="QEO206" s="4"/>
      <c r="QEP206" s="4"/>
      <c r="QEQ206" s="4"/>
      <c r="QER206" s="4"/>
      <c r="QES206" s="4"/>
      <c r="QET206" s="4"/>
      <c r="QEU206" s="4"/>
      <c r="QEV206" s="4"/>
      <c r="QEW206" s="4"/>
      <c r="QEX206" s="4"/>
      <c r="QEY206" s="4"/>
      <c r="QEZ206" s="4"/>
      <c r="QFA206" s="4"/>
      <c r="QFB206" s="4"/>
      <c r="QFC206" s="4"/>
      <c r="QFD206" s="4"/>
      <c r="QFE206" s="4"/>
      <c r="QFF206" s="4"/>
      <c r="QFG206" s="4"/>
      <c r="QFH206" s="4"/>
      <c r="QFI206" s="4"/>
      <c r="QFJ206" s="4"/>
      <c r="QFK206" s="4"/>
      <c r="QFL206" s="4"/>
      <c r="QFM206" s="4"/>
      <c r="QFN206" s="4"/>
      <c r="QFO206" s="4"/>
      <c r="QFP206" s="4"/>
      <c r="QFQ206" s="4"/>
      <c r="QFR206" s="4"/>
      <c r="QFS206" s="4"/>
      <c r="QFT206" s="4"/>
      <c r="QFU206" s="4"/>
      <c r="QFV206" s="4"/>
      <c r="QFW206" s="4"/>
      <c r="QFX206" s="4"/>
      <c r="QFY206" s="4"/>
      <c r="QFZ206" s="4"/>
      <c r="QGA206" s="4"/>
      <c r="QGB206" s="4"/>
      <c r="QGC206" s="4"/>
      <c r="QGD206" s="4"/>
      <c r="QGE206" s="4"/>
      <c r="QGF206" s="4"/>
      <c r="QGG206" s="4"/>
      <c r="QGH206" s="4"/>
      <c r="QGI206" s="4"/>
      <c r="QGJ206" s="4"/>
      <c r="QGK206" s="4"/>
      <c r="QGL206" s="4"/>
      <c r="QGM206" s="4"/>
      <c r="QGN206" s="4"/>
      <c r="QGO206" s="4"/>
      <c r="QGP206" s="4"/>
      <c r="QGQ206" s="4"/>
      <c r="QGR206" s="4"/>
      <c r="QGS206" s="4"/>
      <c r="QGT206" s="4"/>
      <c r="QGU206" s="4"/>
      <c r="QGV206" s="4"/>
      <c r="QGW206" s="4"/>
      <c r="QGX206" s="4"/>
      <c r="QGY206" s="4"/>
      <c r="QGZ206" s="4"/>
      <c r="QHA206" s="4"/>
      <c r="QHB206" s="4"/>
      <c r="QHC206" s="4"/>
      <c r="QHD206" s="4"/>
      <c r="QHE206" s="4"/>
      <c r="QHF206" s="4"/>
      <c r="QHG206" s="4"/>
      <c r="QHH206" s="4"/>
      <c r="QHI206" s="4"/>
      <c r="QHJ206" s="4"/>
      <c r="QHK206" s="4"/>
      <c r="QHL206" s="4"/>
      <c r="QHM206" s="4"/>
      <c r="QHN206" s="4"/>
      <c r="QHO206" s="4"/>
      <c r="QHP206" s="4"/>
      <c r="QHQ206" s="4"/>
      <c r="QHR206" s="4"/>
      <c r="QHS206" s="4"/>
      <c r="QHT206" s="4"/>
      <c r="QHU206" s="4"/>
      <c r="QHV206" s="4"/>
      <c r="QHW206" s="4"/>
      <c r="QHX206" s="4"/>
      <c r="QHY206" s="4"/>
      <c r="QHZ206" s="4"/>
      <c r="QIA206" s="4"/>
      <c r="QIB206" s="4"/>
      <c r="QIC206" s="4"/>
      <c r="QID206" s="4"/>
      <c r="QIE206" s="4"/>
      <c r="QIF206" s="4"/>
      <c r="QIG206" s="4"/>
      <c r="QIH206" s="4"/>
      <c r="QII206" s="4"/>
      <c r="QIJ206" s="4"/>
      <c r="QIK206" s="4"/>
      <c r="QIL206" s="4"/>
      <c r="QIM206" s="4"/>
      <c r="QIN206" s="4"/>
      <c r="QIO206" s="4"/>
      <c r="QIP206" s="4"/>
      <c r="QIQ206" s="4"/>
      <c r="QIR206" s="4"/>
      <c r="QIS206" s="4"/>
      <c r="QIT206" s="4"/>
      <c r="QIU206" s="4"/>
      <c r="QIV206" s="4"/>
      <c r="QIW206" s="4"/>
      <c r="QIX206" s="4"/>
      <c r="QIY206" s="4"/>
      <c r="QIZ206" s="4"/>
      <c r="QJA206" s="4"/>
      <c r="QJB206" s="4"/>
      <c r="QJC206" s="4"/>
      <c r="QJD206" s="4"/>
      <c r="QJE206" s="4"/>
      <c r="QJF206" s="4"/>
      <c r="QJG206" s="4"/>
      <c r="QJH206" s="4"/>
      <c r="QJI206" s="4"/>
      <c r="QJJ206" s="4"/>
      <c r="QJK206" s="4"/>
      <c r="QJL206" s="4"/>
      <c r="QJM206" s="4"/>
      <c r="QJN206" s="4"/>
      <c r="QJO206" s="4"/>
      <c r="QJP206" s="4"/>
      <c r="QJQ206" s="4"/>
      <c r="QJR206" s="4"/>
      <c r="QJS206" s="4"/>
      <c r="QJT206" s="4"/>
      <c r="QJU206" s="4"/>
      <c r="QJV206" s="4"/>
      <c r="QJW206" s="4"/>
      <c r="QJX206" s="4"/>
      <c r="QJY206" s="4"/>
      <c r="QJZ206" s="4"/>
      <c r="QKA206" s="4"/>
      <c r="QKB206" s="4"/>
      <c r="QKC206" s="4"/>
      <c r="QKD206" s="4"/>
      <c r="QKE206" s="4"/>
      <c r="QKF206" s="4"/>
      <c r="QKG206" s="4"/>
      <c r="QKH206" s="4"/>
      <c r="QKI206" s="4"/>
      <c r="QKJ206" s="4"/>
      <c r="QKK206" s="4"/>
      <c r="QKL206" s="4"/>
      <c r="QKM206" s="4"/>
      <c r="QKN206" s="4"/>
      <c r="QKO206" s="4"/>
      <c r="QKP206" s="4"/>
      <c r="QKQ206" s="4"/>
      <c r="QKR206" s="4"/>
      <c r="QKS206" s="4"/>
      <c r="QKT206" s="4"/>
      <c r="QKU206" s="4"/>
      <c r="QKV206" s="4"/>
      <c r="QKW206" s="4"/>
      <c r="QKX206" s="4"/>
      <c r="QKY206" s="4"/>
      <c r="QKZ206" s="4"/>
      <c r="QLA206" s="4"/>
      <c r="QLB206" s="4"/>
      <c r="QLC206" s="4"/>
      <c r="QLD206" s="4"/>
      <c r="QLE206" s="4"/>
      <c r="QLF206" s="4"/>
      <c r="QLG206" s="4"/>
      <c r="QLH206" s="4"/>
      <c r="QLI206" s="4"/>
      <c r="QLJ206" s="4"/>
      <c r="QLK206" s="4"/>
      <c r="QLL206" s="4"/>
      <c r="QLM206" s="4"/>
      <c r="QLN206" s="4"/>
      <c r="QLO206" s="4"/>
      <c r="QLP206" s="4"/>
      <c r="QLQ206" s="4"/>
      <c r="QLR206" s="4"/>
      <c r="QLS206" s="4"/>
      <c r="QLT206" s="4"/>
      <c r="QLU206" s="4"/>
      <c r="QLV206" s="4"/>
      <c r="QLW206" s="4"/>
      <c r="QLX206" s="4"/>
      <c r="QLY206" s="4"/>
      <c r="QLZ206" s="4"/>
      <c r="QMA206" s="4"/>
      <c r="QMB206" s="4"/>
      <c r="QMC206" s="4"/>
      <c r="QMD206" s="4"/>
      <c r="QME206" s="4"/>
      <c r="QMF206" s="4"/>
      <c r="QMG206" s="4"/>
      <c r="QMH206" s="4"/>
      <c r="QMI206" s="4"/>
      <c r="QMJ206" s="4"/>
      <c r="QMK206" s="4"/>
      <c r="QML206" s="4"/>
      <c r="QMM206" s="4"/>
      <c r="QMN206" s="4"/>
      <c r="QMO206" s="4"/>
      <c r="QMP206" s="4"/>
      <c r="QMQ206" s="4"/>
      <c r="QMR206" s="4"/>
      <c r="QMS206" s="4"/>
      <c r="QMT206" s="4"/>
      <c r="QMU206" s="4"/>
      <c r="QMV206" s="4"/>
      <c r="QMW206" s="4"/>
      <c r="QMX206" s="4"/>
      <c r="QMY206" s="4"/>
      <c r="QMZ206" s="4"/>
      <c r="QNA206" s="4"/>
      <c r="QNB206" s="4"/>
      <c r="QNC206" s="4"/>
      <c r="QND206" s="4"/>
      <c r="QNE206" s="4"/>
      <c r="QNF206" s="4"/>
      <c r="QNG206" s="4"/>
      <c r="QNH206" s="4"/>
      <c r="QNI206" s="4"/>
      <c r="QNJ206" s="4"/>
      <c r="QNK206" s="4"/>
      <c r="QNL206" s="4"/>
      <c r="QNM206" s="4"/>
      <c r="QNN206" s="4"/>
      <c r="QNO206" s="4"/>
      <c r="QNP206" s="4"/>
      <c r="QNQ206" s="4"/>
      <c r="QNR206" s="4"/>
      <c r="QNS206" s="4"/>
      <c r="QNT206" s="4"/>
      <c r="QNU206" s="4"/>
      <c r="QNV206" s="4"/>
      <c r="QNW206" s="4"/>
      <c r="QNX206" s="4"/>
      <c r="QNY206" s="4"/>
      <c r="QNZ206" s="4"/>
      <c r="QOA206" s="4"/>
      <c r="QOB206" s="4"/>
      <c r="QOC206" s="4"/>
      <c r="QOD206" s="4"/>
      <c r="QOE206" s="4"/>
      <c r="QOF206" s="4"/>
      <c r="QOG206" s="4"/>
      <c r="QOH206" s="4"/>
      <c r="QOI206" s="4"/>
      <c r="QOJ206" s="4"/>
      <c r="QOK206" s="4"/>
      <c r="QOL206" s="4"/>
      <c r="QOM206" s="4"/>
      <c r="QON206" s="4"/>
      <c r="QOO206" s="4"/>
      <c r="QOP206" s="4"/>
      <c r="QOQ206" s="4"/>
      <c r="QOR206" s="4"/>
      <c r="QOS206" s="4"/>
      <c r="QOT206" s="4"/>
      <c r="QOU206" s="4"/>
      <c r="QOV206" s="4"/>
      <c r="QOW206" s="4"/>
      <c r="QOX206" s="4"/>
      <c r="QOY206" s="4"/>
      <c r="QOZ206" s="4"/>
      <c r="QPA206" s="4"/>
      <c r="QPB206" s="4"/>
      <c r="QPC206" s="4"/>
      <c r="QPD206" s="4"/>
      <c r="QPE206" s="4"/>
      <c r="QPF206" s="4"/>
      <c r="QPG206" s="4"/>
      <c r="QPH206" s="4"/>
      <c r="QPI206" s="4"/>
      <c r="QPJ206" s="4"/>
      <c r="QPK206" s="4"/>
      <c r="QPL206" s="4"/>
      <c r="QPM206" s="4"/>
      <c r="QPN206" s="4"/>
      <c r="QPO206" s="4"/>
      <c r="QPP206" s="4"/>
      <c r="QPQ206" s="4"/>
      <c r="QPR206" s="4"/>
      <c r="QPS206" s="4"/>
      <c r="QPT206" s="4"/>
      <c r="QPU206" s="4"/>
      <c r="QPV206" s="4"/>
      <c r="QPW206" s="4"/>
      <c r="QPX206" s="4"/>
      <c r="QPY206" s="4"/>
      <c r="QPZ206" s="4"/>
      <c r="QQA206" s="4"/>
      <c r="QQB206" s="4"/>
      <c r="QQC206" s="4"/>
      <c r="QQD206" s="4"/>
      <c r="QQE206" s="4"/>
      <c r="QQF206" s="4"/>
      <c r="QQG206" s="4"/>
      <c r="QQH206" s="4"/>
      <c r="QQI206" s="4"/>
      <c r="QQJ206" s="4"/>
      <c r="QQK206" s="4"/>
      <c r="QQL206" s="4"/>
      <c r="QQM206" s="4"/>
      <c r="QQN206" s="4"/>
      <c r="QQO206" s="4"/>
      <c r="QQP206" s="4"/>
      <c r="QQQ206" s="4"/>
      <c r="QQR206" s="4"/>
      <c r="QQS206" s="4"/>
      <c r="QQT206" s="4"/>
      <c r="QQU206" s="4"/>
      <c r="QQV206" s="4"/>
      <c r="QQW206" s="4"/>
      <c r="QQX206" s="4"/>
      <c r="QQY206" s="4"/>
      <c r="QQZ206" s="4"/>
      <c r="QRA206" s="4"/>
      <c r="QRB206" s="4"/>
      <c r="QRC206" s="4"/>
      <c r="QRD206" s="4"/>
      <c r="QRE206" s="4"/>
      <c r="QRF206" s="4"/>
      <c r="QRG206" s="4"/>
      <c r="QRH206" s="4"/>
      <c r="QRI206" s="4"/>
      <c r="QRJ206" s="4"/>
      <c r="QRK206" s="4"/>
      <c r="QRL206" s="4"/>
      <c r="QRM206" s="4"/>
      <c r="QRN206" s="4"/>
      <c r="QRO206" s="4"/>
      <c r="QRP206" s="4"/>
      <c r="QRQ206" s="4"/>
      <c r="QRR206" s="4"/>
      <c r="QRS206" s="4"/>
      <c r="QRT206" s="4"/>
      <c r="QRU206" s="4"/>
      <c r="QRV206" s="4"/>
      <c r="QRW206" s="4"/>
      <c r="QRX206" s="4"/>
      <c r="QRY206" s="4"/>
      <c r="QRZ206" s="4"/>
      <c r="QSA206" s="4"/>
      <c r="QSB206" s="4"/>
      <c r="QSC206" s="4"/>
      <c r="QSD206" s="4"/>
      <c r="QSE206" s="4"/>
      <c r="QSF206" s="4"/>
      <c r="QSG206" s="4"/>
      <c r="QSH206" s="4"/>
      <c r="QSI206" s="4"/>
      <c r="QSJ206" s="4"/>
      <c r="QSK206" s="4"/>
      <c r="QSL206" s="4"/>
      <c r="QSM206" s="4"/>
      <c r="QSN206" s="4"/>
      <c r="QSO206" s="4"/>
      <c r="QSP206" s="4"/>
      <c r="QSQ206" s="4"/>
      <c r="QSR206" s="4"/>
      <c r="QSS206" s="4"/>
      <c r="QST206" s="4"/>
      <c r="QSU206" s="4"/>
      <c r="QSV206" s="4"/>
      <c r="QSW206" s="4"/>
      <c r="QSX206" s="4"/>
      <c r="QSY206" s="4"/>
      <c r="QSZ206" s="4"/>
      <c r="QTA206" s="4"/>
      <c r="QTB206" s="4"/>
      <c r="QTC206" s="4"/>
      <c r="QTD206" s="4"/>
      <c r="QTE206" s="4"/>
      <c r="QTF206" s="4"/>
      <c r="QTG206" s="4"/>
      <c r="QTH206" s="4"/>
      <c r="QTI206" s="4"/>
      <c r="QTJ206" s="4"/>
      <c r="QTK206" s="4"/>
      <c r="QTL206" s="4"/>
      <c r="QTM206" s="4"/>
      <c r="QTN206" s="4"/>
      <c r="QTO206" s="4"/>
      <c r="QTP206" s="4"/>
      <c r="QTQ206" s="4"/>
      <c r="QTR206" s="4"/>
      <c r="QTS206" s="4"/>
      <c r="QTT206" s="4"/>
      <c r="QTU206" s="4"/>
      <c r="QTV206" s="4"/>
      <c r="QTW206" s="4"/>
      <c r="QTX206" s="4"/>
      <c r="QTY206" s="4"/>
      <c r="QTZ206" s="4"/>
      <c r="QUA206" s="4"/>
      <c r="QUB206" s="4"/>
      <c r="QUC206" s="4"/>
      <c r="QUD206" s="4"/>
      <c r="QUE206" s="4"/>
      <c r="QUF206" s="4"/>
      <c r="QUG206" s="4"/>
      <c r="QUH206" s="4"/>
      <c r="QUI206" s="4"/>
      <c r="QUJ206" s="4"/>
      <c r="QUK206" s="4"/>
      <c r="QUL206" s="4"/>
      <c r="QUM206" s="4"/>
      <c r="QUN206" s="4"/>
      <c r="QUO206" s="4"/>
      <c r="QUP206" s="4"/>
      <c r="QUQ206" s="4"/>
      <c r="QUR206" s="4"/>
      <c r="QUS206" s="4"/>
      <c r="QUT206" s="4"/>
      <c r="QUU206" s="4"/>
      <c r="QUV206" s="4"/>
      <c r="QUW206" s="4"/>
      <c r="QUX206" s="4"/>
      <c r="QUY206" s="4"/>
      <c r="QUZ206" s="4"/>
      <c r="QVA206" s="4"/>
      <c r="QVB206" s="4"/>
      <c r="QVC206" s="4"/>
      <c r="QVD206" s="4"/>
      <c r="QVE206" s="4"/>
      <c r="QVF206" s="4"/>
      <c r="QVG206" s="4"/>
      <c r="QVH206" s="4"/>
      <c r="QVI206" s="4"/>
      <c r="QVJ206" s="4"/>
      <c r="QVK206" s="4"/>
      <c r="QVL206" s="4"/>
      <c r="QVM206" s="4"/>
      <c r="QVN206" s="4"/>
      <c r="QVO206" s="4"/>
      <c r="QVP206" s="4"/>
      <c r="QVQ206" s="4"/>
      <c r="QVR206" s="4"/>
      <c r="QVS206" s="4"/>
      <c r="QVT206" s="4"/>
      <c r="QVU206" s="4"/>
      <c r="QVV206" s="4"/>
      <c r="QVW206" s="4"/>
      <c r="QVX206" s="4"/>
      <c r="QVY206" s="4"/>
      <c r="QVZ206" s="4"/>
      <c r="QWA206" s="4"/>
      <c r="QWB206" s="4"/>
      <c r="QWC206" s="4"/>
      <c r="QWD206" s="4"/>
      <c r="QWE206" s="4"/>
      <c r="QWF206" s="4"/>
      <c r="QWG206" s="4"/>
      <c r="QWH206" s="4"/>
      <c r="QWI206" s="4"/>
      <c r="QWJ206" s="4"/>
      <c r="QWK206" s="4"/>
      <c r="QWL206" s="4"/>
      <c r="QWM206" s="4"/>
      <c r="QWN206" s="4"/>
      <c r="QWO206" s="4"/>
      <c r="QWP206" s="4"/>
      <c r="QWQ206" s="4"/>
      <c r="QWR206" s="4"/>
      <c r="QWS206" s="4"/>
      <c r="QWT206" s="4"/>
      <c r="QWU206" s="4"/>
      <c r="QWV206" s="4"/>
      <c r="QWW206" s="4"/>
      <c r="QWX206" s="4"/>
      <c r="QWY206" s="4"/>
      <c r="QWZ206" s="4"/>
      <c r="QXA206" s="4"/>
      <c r="QXB206" s="4"/>
      <c r="QXC206" s="4"/>
      <c r="QXD206" s="4"/>
      <c r="QXE206" s="4"/>
      <c r="QXF206" s="4"/>
      <c r="QXG206" s="4"/>
      <c r="QXH206" s="4"/>
      <c r="QXI206" s="4"/>
      <c r="QXJ206" s="4"/>
      <c r="QXK206" s="4"/>
      <c r="QXL206" s="4"/>
      <c r="QXM206" s="4"/>
      <c r="QXN206" s="4"/>
      <c r="QXO206" s="4"/>
      <c r="QXP206" s="4"/>
      <c r="QXQ206" s="4"/>
      <c r="QXR206" s="4"/>
      <c r="QXS206" s="4"/>
      <c r="QXT206" s="4"/>
      <c r="QXU206" s="4"/>
      <c r="QXV206" s="4"/>
      <c r="QXW206" s="4"/>
      <c r="QXX206" s="4"/>
      <c r="QXY206" s="4"/>
      <c r="QXZ206" s="4"/>
      <c r="QYA206" s="4"/>
      <c r="QYB206" s="4"/>
      <c r="QYC206" s="4"/>
      <c r="QYD206" s="4"/>
      <c r="QYE206" s="4"/>
      <c r="QYF206" s="4"/>
      <c r="QYG206" s="4"/>
      <c r="QYH206" s="4"/>
      <c r="QYI206" s="4"/>
      <c r="QYJ206" s="4"/>
      <c r="QYK206" s="4"/>
      <c r="QYL206" s="4"/>
      <c r="QYM206" s="4"/>
      <c r="QYN206" s="4"/>
      <c r="QYO206" s="4"/>
      <c r="QYP206" s="4"/>
      <c r="QYQ206" s="4"/>
      <c r="QYR206" s="4"/>
      <c r="QYS206" s="4"/>
      <c r="QYT206" s="4"/>
      <c r="QYU206" s="4"/>
      <c r="QYV206" s="4"/>
      <c r="QYW206" s="4"/>
      <c r="QYX206" s="4"/>
      <c r="QYY206" s="4"/>
      <c r="QYZ206" s="4"/>
      <c r="QZA206" s="4"/>
      <c r="QZB206" s="4"/>
      <c r="QZC206" s="4"/>
      <c r="QZD206" s="4"/>
      <c r="QZE206" s="4"/>
      <c r="QZF206" s="4"/>
      <c r="QZG206" s="4"/>
      <c r="QZH206" s="4"/>
      <c r="QZI206" s="4"/>
      <c r="QZJ206" s="4"/>
      <c r="QZK206" s="4"/>
      <c r="QZL206" s="4"/>
      <c r="QZM206" s="4"/>
      <c r="QZN206" s="4"/>
      <c r="QZO206" s="4"/>
      <c r="QZP206" s="4"/>
      <c r="QZQ206" s="4"/>
      <c r="QZR206" s="4"/>
      <c r="QZS206" s="4"/>
      <c r="QZT206" s="4"/>
      <c r="QZU206" s="4"/>
      <c r="QZV206" s="4"/>
      <c r="QZW206" s="4"/>
      <c r="QZX206" s="4"/>
      <c r="QZY206" s="4"/>
      <c r="QZZ206" s="4"/>
      <c r="RAA206" s="4"/>
      <c r="RAB206" s="4"/>
      <c r="RAC206" s="4"/>
      <c r="RAD206" s="4"/>
      <c r="RAE206" s="4"/>
      <c r="RAF206" s="4"/>
      <c r="RAG206" s="4"/>
      <c r="RAH206" s="4"/>
      <c r="RAI206" s="4"/>
      <c r="RAJ206" s="4"/>
      <c r="RAK206" s="4"/>
      <c r="RAL206" s="4"/>
      <c r="RAM206" s="4"/>
      <c r="RAN206" s="4"/>
      <c r="RAO206" s="4"/>
      <c r="RAP206" s="4"/>
      <c r="RAQ206" s="4"/>
      <c r="RAR206" s="4"/>
      <c r="RAS206" s="4"/>
      <c r="RAT206" s="4"/>
      <c r="RAU206" s="4"/>
      <c r="RAV206" s="4"/>
      <c r="RAW206" s="4"/>
      <c r="RAX206" s="4"/>
      <c r="RAY206" s="4"/>
      <c r="RAZ206" s="4"/>
      <c r="RBA206" s="4"/>
      <c r="RBB206" s="4"/>
      <c r="RBC206" s="4"/>
      <c r="RBD206" s="4"/>
      <c r="RBE206" s="4"/>
      <c r="RBF206" s="4"/>
      <c r="RBG206" s="4"/>
      <c r="RBH206" s="4"/>
      <c r="RBI206" s="4"/>
      <c r="RBJ206" s="4"/>
      <c r="RBK206" s="4"/>
      <c r="RBL206" s="4"/>
      <c r="RBM206" s="4"/>
      <c r="RBN206" s="4"/>
      <c r="RBO206" s="4"/>
      <c r="RBP206" s="4"/>
      <c r="RBQ206" s="4"/>
      <c r="RBR206" s="4"/>
      <c r="RBS206" s="4"/>
      <c r="RBT206" s="4"/>
      <c r="RBU206" s="4"/>
      <c r="RBV206" s="4"/>
      <c r="RBW206" s="4"/>
      <c r="RBX206" s="4"/>
      <c r="RBY206" s="4"/>
      <c r="RBZ206" s="4"/>
      <c r="RCA206" s="4"/>
      <c r="RCB206" s="4"/>
      <c r="RCC206" s="4"/>
      <c r="RCD206" s="4"/>
      <c r="RCE206" s="4"/>
      <c r="RCF206" s="4"/>
      <c r="RCG206" s="4"/>
      <c r="RCH206" s="4"/>
      <c r="RCI206" s="4"/>
      <c r="RCJ206" s="4"/>
      <c r="RCK206" s="4"/>
      <c r="RCL206" s="4"/>
      <c r="RCM206" s="4"/>
      <c r="RCN206" s="4"/>
      <c r="RCO206" s="4"/>
      <c r="RCP206" s="4"/>
      <c r="RCQ206" s="4"/>
      <c r="RCR206" s="4"/>
      <c r="RCS206" s="4"/>
      <c r="RCT206" s="4"/>
      <c r="RCU206" s="4"/>
      <c r="RCV206" s="4"/>
      <c r="RCW206" s="4"/>
      <c r="RCX206" s="4"/>
      <c r="RCY206" s="4"/>
      <c r="RCZ206" s="4"/>
      <c r="RDA206" s="4"/>
      <c r="RDB206" s="4"/>
      <c r="RDC206" s="4"/>
      <c r="RDD206" s="4"/>
      <c r="RDE206" s="4"/>
      <c r="RDF206" s="4"/>
      <c r="RDG206" s="4"/>
      <c r="RDH206" s="4"/>
      <c r="RDI206" s="4"/>
      <c r="RDJ206" s="4"/>
      <c r="RDK206" s="4"/>
      <c r="RDL206" s="4"/>
      <c r="RDM206" s="4"/>
      <c r="RDN206" s="4"/>
      <c r="RDO206" s="4"/>
      <c r="RDP206" s="4"/>
      <c r="RDQ206" s="4"/>
      <c r="RDR206" s="4"/>
      <c r="RDS206" s="4"/>
      <c r="RDT206" s="4"/>
      <c r="RDU206" s="4"/>
      <c r="RDV206" s="4"/>
      <c r="RDW206" s="4"/>
      <c r="RDX206" s="4"/>
      <c r="RDY206" s="4"/>
      <c r="RDZ206" s="4"/>
      <c r="REA206" s="4"/>
      <c r="REB206" s="4"/>
      <c r="REC206" s="4"/>
      <c r="RED206" s="4"/>
      <c r="REE206" s="4"/>
      <c r="REF206" s="4"/>
      <c r="REG206" s="4"/>
      <c r="REH206" s="4"/>
      <c r="REI206" s="4"/>
      <c r="REJ206" s="4"/>
      <c r="REK206" s="4"/>
      <c r="REL206" s="4"/>
      <c r="REM206" s="4"/>
      <c r="REN206" s="4"/>
      <c r="REO206" s="4"/>
      <c r="REP206" s="4"/>
      <c r="REQ206" s="4"/>
      <c r="RER206" s="4"/>
      <c r="RES206" s="4"/>
      <c r="RET206" s="4"/>
      <c r="REU206" s="4"/>
      <c r="REV206" s="4"/>
      <c r="REW206" s="4"/>
      <c r="REX206" s="4"/>
      <c r="REY206" s="4"/>
      <c r="REZ206" s="4"/>
      <c r="RFA206" s="4"/>
      <c r="RFB206" s="4"/>
      <c r="RFC206" s="4"/>
      <c r="RFD206" s="4"/>
      <c r="RFE206" s="4"/>
      <c r="RFF206" s="4"/>
      <c r="RFG206" s="4"/>
      <c r="RFH206" s="4"/>
      <c r="RFI206" s="4"/>
      <c r="RFJ206" s="4"/>
      <c r="RFK206" s="4"/>
      <c r="RFL206" s="4"/>
      <c r="RFM206" s="4"/>
      <c r="RFN206" s="4"/>
      <c r="RFO206" s="4"/>
      <c r="RFP206" s="4"/>
      <c r="RFQ206" s="4"/>
      <c r="RFR206" s="4"/>
      <c r="RFS206" s="4"/>
      <c r="RFT206" s="4"/>
      <c r="RFU206" s="4"/>
      <c r="RFV206" s="4"/>
      <c r="RFW206" s="4"/>
      <c r="RFX206" s="4"/>
      <c r="RFY206" s="4"/>
      <c r="RFZ206" s="4"/>
      <c r="RGA206" s="4"/>
      <c r="RGB206" s="4"/>
      <c r="RGC206" s="4"/>
      <c r="RGD206" s="4"/>
      <c r="RGE206" s="4"/>
      <c r="RGF206" s="4"/>
      <c r="RGG206" s="4"/>
      <c r="RGH206" s="4"/>
      <c r="RGI206" s="4"/>
      <c r="RGJ206" s="4"/>
      <c r="RGK206" s="4"/>
      <c r="RGL206" s="4"/>
      <c r="RGM206" s="4"/>
      <c r="RGN206" s="4"/>
      <c r="RGO206" s="4"/>
      <c r="RGP206" s="4"/>
      <c r="RGQ206" s="4"/>
      <c r="RGR206" s="4"/>
      <c r="RGS206" s="4"/>
      <c r="RGT206" s="4"/>
      <c r="RGU206" s="4"/>
      <c r="RGV206" s="4"/>
      <c r="RGW206" s="4"/>
      <c r="RGX206" s="4"/>
      <c r="RGY206" s="4"/>
      <c r="RGZ206" s="4"/>
      <c r="RHA206" s="4"/>
      <c r="RHB206" s="4"/>
      <c r="RHC206" s="4"/>
      <c r="RHD206" s="4"/>
      <c r="RHE206" s="4"/>
      <c r="RHF206" s="4"/>
      <c r="RHG206" s="4"/>
      <c r="RHH206" s="4"/>
      <c r="RHI206" s="4"/>
      <c r="RHJ206" s="4"/>
      <c r="RHK206" s="4"/>
      <c r="RHL206" s="4"/>
      <c r="RHM206" s="4"/>
      <c r="RHN206" s="4"/>
      <c r="RHO206" s="4"/>
      <c r="RHP206" s="4"/>
      <c r="RHQ206" s="4"/>
      <c r="RHR206" s="4"/>
      <c r="RHS206" s="4"/>
      <c r="RHT206" s="4"/>
      <c r="RHU206" s="4"/>
      <c r="RHV206" s="4"/>
      <c r="RHW206" s="4"/>
      <c r="RHX206" s="4"/>
      <c r="RHY206" s="4"/>
      <c r="RHZ206" s="4"/>
      <c r="RIA206" s="4"/>
      <c r="RIB206" s="4"/>
      <c r="RIC206" s="4"/>
      <c r="RID206" s="4"/>
      <c r="RIE206" s="4"/>
      <c r="RIF206" s="4"/>
      <c r="RIG206" s="4"/>
      <c r="RIH206" s="4"/>
      <c r="RII206" s="4"/>
      <c r="RIJ206" s="4"/>
      <c r="RIK206" s="4"/>
      <c r="RIL206" s="4"/>
      <c r="RIM206" s="4"/>
      <c r="RIN206" s="4"/>
      <c r="RIO206" s="4"/>
      <c r="RIP206" s="4"/>
      <c r="RIQ206" s="4"/>
      <c r="RIR206" s="4"/>
      <c r="RIS206" s="4"/>
      <c r="RIT206" s="4"/>
      <c r="RIU206" s="4"/>
      <c r="RIV206" s="4"/>
      <c r="RIW206" s="4"/>
      <c r="RIX206" s="4"/>
      <c r="RIY206" s="4"/>
      <c r="RIZ206" s="4"/>
      <c r="RJA206" s="4"/>
      <c r="RJB206" s="4"/>
      <c r="RJC206" s="4"/>
      <c r="RJD206" s="4"/>
      <c r="RJE206" s="4"/>
      <c r="RJF206" s="4"/>
      <c r="RJG206" s="4"/>
      <c r="RJH206" s="4"/>
      <c r="RJI206" s="4"/>
      <c r="RJJ206" s="4"/>
      <c r="RJK206" s="4"/>
      <c r="RJL206" s="4"/>
      <c r="RJM206" s="4"/>
      <c r="RJN206" s="4"/>
      <c r="RJO206" s="4"/>
      <c r="RJP206" s="4"/>
      <c r="RJQ206" s="4"/>
      <c r="RJR206" s="4"/>
      <c r="RJS206" s="4"/>
      <c r="RJT206" s="4"/>
      <c r="RJU206" s="4"/>
      <c r="RJV206" s="4"/>
      <c r="RJW206" s="4"/>
      <c r="RJX206" s="4"/>
      <c r="RJY206" s="4"/>
      <c r="RJZ206" s="4"/>
      <c r="RKA206" s="4"/>
      <c r="RKB206" s="4"/>
      <c r="RKC206" s="4"/>
      <c r="RKD206" s="4"/>
      <c r="RKE206" s="4"/>
      <c r="RKF206" s="4"/>
      <c r="RKG206" s="4"/>
      <c r="RKH206" s="4"/>
      <c r="RKI206" s="4"/>
      <c r="RKJ206" s="4"/>
      <c r="RKK206" s="4"/>
      <c r="RKL206" s="4"/>
      <c r="RKM206" s="4"/>
      <c r="RKN206" s="4"/>
      <c r="RKO206" s="4"/>
      <c r="RKP206" s="4"/>
      <c r="RKQ206" s="4"/>
      <c r="RKR206" s="4"/>
      <c r="RKS206" s="4"/>
      <c r="RKT206" s="4"/>
      <c r="RKU206" s="4"/>
      <c r="RKV206" s="4"/>
      <c r="RKW206" s="4"/>
      <c r="RKX206" s="4"/>
      <c r="RKY206" s="4"/>
      <c r="RKZ206" s="4"/>
      <c r="RLA206" s="4"/>
      <c r="RLB206" s="4"/>
      <c r="RLC206" s="4"/>
      <c r="RLD206" s="4"/>
      <c r="RLE206" s="4"/>
      <c r="RLF206" s="4"/>
      <c r="RLG206" s="4"/>
      <c r="RLH206" s="4"/>
      <c r="RLI206" s="4"/>
      <c r="RLJ206" s="4"/>
      <c r="RLK206" s="4"/>
      <c r="RLL206" s="4"/>
      <c r="RLM206" s="4"/>
      <c r="RLN206" s="4"/>
      <c r="RLO206" s="4"/>
      <c r="RLP206" s="4"/>
      <c r="RLQ206" s="4"/>
      <c r="RLR206" s="4"/>
      <c r="RLS206" s="4"/>
      <c r="RLT206" s="4"/>
      <c r="RLU206" s="4"/>
      <c r="RLV206" s="4"/>
      <c r="RLW206" s="4"/>
      <c r="RLX206" s="4"/>
      <c r="RLY206" s="4"/>
      <c r="RLZ206" s="4"/>
      <c r="RMA206" s="4"/>
      <c r="RMB206" s="4"/>
      <c r="RMC206" s="4"/>
      <c r="RMD206" s="4"/>
      <c r="RME206" s="4"/>
      <c r="RMF206" s="4"/>
      <c r="RMG206" s="4"/>
      <c r="RMH206" s="4"/>
      <c r="RMI206" s="4"/>
      <c r="RMJ206" s="4"/>
      <c r="RMK206" s="4"/>
      <c r="RML206" s="4"/>
      <c r="RMM206" s="4"/>
      <c r="RMN206" s="4"/>
      <c r="RMO206" s="4"/>
      <c r="RMP206" s="4"/>
      <c r="RMQ206" s="4"/>
      <c r="RMR206" s="4"/>
      <c r="RMS206" s="4"/>
      <c r="RMT206" s="4"/>
      <c r="RMU206" s="4"/>
      <c r="RMV206" s="4"/>
      <c r="RMW206" s="4"/>
      <c r="RMX206" s="4"/>
      <c r="RMY206" s="4"/>
      <c r="RMZ206" s="4"/>
      <c r="RNA206" s="4"/>
      <c r="RNB206" s="4"/>
      <c r="RNC206" s="4"/>
      <c r="RND206" s="4"/>
      <c r="RNE206" s="4"/>
      <c r="RNF206" s="4"/>
      <c r="RNG206" s="4"/>
      <c r="RNH206" s="4"/>
      <c r="RNI206" s="4"/>
      <c r="RNJ206" s="4"/>
      <c r="RNK206" s="4"/>
      <c r="RNL206" s="4"/>
      <c r="RNM206" s="4"/>
      <c r="RNN206" s="4"/>
      <c r="RNO206" s="4"/>
      <c r="RNP206" s="4"/>
      <c r="RNQ206" s="4"/>
      <c r="RNR206" s="4"/>
      <c r="RNS206" s="4"/>
      <c r="RNT206" s="4"/>
      <c r="RNU206" s="4"/>
      <c r="RNV206" s="4"/>
      <c r="RNW206" s="4"/>
      <c r="RNX206" s="4"/>
      <c r="RNY206" s="4"/>
      <c r="RNZ206" s="4"/>
      <c r="ROA206" s="4"/>
      <c r="ROB206" s="4"/>
      <c r="ROC206" s="4"/>
      <c r="ROD206" s="4"/>
      <c r="ROE206" s="4"/>
      <c r="ROF206" s="4"/>
      <c r="ROG206" s="4"/>
      <c r="ROH206" s="4"/>
      <c r="ROI206" s="4"/>
      <c r="ROJ206" s="4"/>
      <c r="ROK206" s="4"/>
      <c r="ROL206" s="4"/>
      <c r="ROM206" s="4"/>
      <c r="RON206" s="4"/>
      <c r="ROO206" s="4"/>
      <c r="ROP206" s="4"/>
      <c r="ROQ206" s="4"/>
      <c r="ROR206" s="4"/>
      <c r="ROS206" s="4"/>
      <c r="ROT206" s="4"/>
      <c r="ROU206" s="4"/>
      <c r="ROV206" s="4"/>
      <c r="ROW206" s="4"/>
      <c r="ROX206" s="4"/>
      <c r="ROY206" s="4"/>
      <c r="ROZ206" s="4"/>
      <c r="RPA206" s="4"/>
      <c r="RPB206" s="4"/>
      <c r="RPC206" s="4"/>
      <c r="RPD206" s="4"/>
      <c r="RPE206" s="4"/>
      <c r="RPF206" s="4"/>
      <c r="RPG206" s="4"/>
      <c r="RPH206" s="4"/>
      <c r="RPI206" s="4"/>
      <c r="RPJ206" s="4"/>
      <c r="RPK206" s="4"/>
      <c r="RPL206" s="4"/>
      <c r="RPM206" s="4"/>
      <c r="RPN206" s="4"/>
      <c r="RPO206" s="4"/>
      <c r="RPP206" s="4"/>
      <c r="RPQ206" s="4"/>
      <c r="RPR206" s="4"/>
      <c r="RPS206" s="4"/>
      <c r="RPT206" s="4"/>
      <c r="RPU206" s="4"/>
      <c r="RPV206" s="4"/>
      <c r="RPW206" s="4"/>
      <c r="RPX206" s="4"/>
      <c r="RPY206" s="4"/>
      <c r="RPZ206" s="4"/>
      <c r="RQA206" s="4"/>
      <c r="RQB206" s="4"/>
      <c r="RQC206" s="4"/>
      <c r="RQD206" s="4"/>
      <c r="RQE206" s="4"/>
      <c r="RQF206" s="4"/>
      <c r="RQG206" s="4"/>
      <c r="RQH206" s="4"/>
      <c r="RQI206" s="4"/>
      <c r="RQJ206" s="4"/>
      <c r="RQK206" s="4"/>
      <c r="RQL206" s="4"/>
      <c r="RQM206" s="4"/>
      <c r="RQN206" s="4"/>
      <c r="RQO206" s="4"/>
      <c r="RQP206" s="4"/>
      <c r="RQQ206" s="4"/>
      <c r="RQR206" s="4"/>
      <c r="RQS206" s="4"/>
      <c r="RQT206" s="4"/>
      <c r="RQU206" s="4"/>
      <c r="RQV206" s="4"/>
      <c r="RQW206" s="4"/>
      <c r="RQX206" s="4"/>
      <c r="RQY206" s="4"/>
      <c r="RQZ206" s="4"/>
      <c r="RRA206" s="4"/>
      <c r="RRB206" s="4"/>
      <c r="RRC206" s="4"/>
      <c r="RRD206" s="4"/>
      <c r="RRE206" s="4"/>
      <c r="RRF206" s="4"/>
      <c r="RRG206" s="4"/>
      <c r="RRH206" s="4"/>
      <c r="RRI206" s="4"/>
      <c r="RRJ206" s="4"/>
      <c r="RRK206" s="4"/>
      <c r="RRL206" s="4"/>
      <c r="RRM206" s="4"/>
      <c r="RRN206" s="4"/>
      <c r="RRO206" s="4"/>
      <c r="RRP206" s="4"/>
      <c r="RRQ206" s="4"/>
      <c r="RRR206" s="4"/>
      <c r="RRS206" s="4"/>
      <c r="RRT206" s="4"/>
      <c r="RRU206" s="4"/>
      <c r="RRV206" s="4"/>
      <c r="RRW206" s="4"/>
      <c r="RRX206" s="4"/>
      <c r="RRY206" s="4"/>
      <c r="RRZ206" s="4"/>
      <c r="RSA206" s="4"/>
      <c r="RSB206" s="4"/>
      <c r="RSC206" s="4"/>
      <c r="RSD206" s="4"/>
      <c r="RSE206" s="4"/>
      <c r="RSF206" s="4"/>
      <c r="RSG206" s="4"/>
      <c r="RSH206" s="4"/>
      <c r="RSI206" s="4"/>
      <c r="RSJ206" s="4"/>
      <c r="RSK206" s="4"/>
      <c r="RSL206" s="4"/>
      <c r="RSM206" s="4"/>
      <c r="RSN206" s="4"/>
      <c r="RSO206" s="4"/>
      <c r="RSP206" s="4"/>
      <c r="RSQ206" s="4"/>
      <c r="RSR206" s="4"/>
      <c r="RSS206" s="4"/>
      <c r="RST206" s="4"/>
      <c r="RSU206" s="4"/>
      <c r="RSV206" s="4"/>
      <c r="RSW206" s="4"/>
      <c r="RSX206" s="4"/>
      <c r="RSY206" s="4"/>
      <c r="RSZ206" s="4"/>
      <c r="RTA206" s="4"/>
      <c r="RTB206" s="4"/>
      <c r="RTC206" s="4"/>
      <c r="RTD206" s="4"/>
      <c r="RTE206" s="4"/>
      <c r="RTF206" s="4"/>
      <c r="RTG206" s="4"/>
      <c r="RTH206" s="4"/>
      <c r="RTI206" s="4"/>
      <c r="RTJ206" s="4"/>
      <c r="RTK206" s="4"/>
      <c r="RTL206" s="4"/>
      <c r="RTM206" s="4"/>
      <c r="RTN206" s="4"/>
      <c r="RTO206" s="4"/>
      <c r="RTP206" s="4"/>
      <c r="RTQ206" s="4"/>
      <c r="RTR206" s="4"/>
      <c r="RTS206" s="4"/>
      <c r="RTT206" s="4"/>
      <c r="RTU206" s="4"/>
      <c r="RTV206" s="4"/>
      <c r="RTW206" s="4"/>
      <c r="RTX206" s="4"/>
      <c r="RTY206" s="4"/>
      <c r="RTZ206" s="4"/>
      <c r="RUA206" s="4"/>
      <c r="RUB206" s="4"/>
      <c r="RUC206" s="4"/>
      <c r="RUD206" s="4"/>
      <c r="RUE206" s="4"/>
      <c r="RUF206" s="4"/>
      <c r="RUG206" s="4"/>
      <c r="RUH206" s="4"/>
      <c r="RUI206" s="4"/>
      <c r="RUJ206" s="4"/>
      <c r="RUK206" s="4"/>
      <c r="RUL206" s="4"/>
      <c r="RUM206" s="4"/>
      <c r="RUN206" s="4"/>
      <c r="RUO206" s="4"/>
      <c r="RUP206" s="4"/>
      <c r="RUQ206" s="4"/>
      <c r="RUR206" s="4"/>
      <c r="RUS206" s="4"/>
      <c r="RUT206" s="4"/>
      <c r="RUU206" s="4"/>
      <c r="RUV206" s="4"/>
      <c r="RUW206" s="4"/>
      <c r="RUX206" s="4"/>
      <c r="RUY206" s="4"/>
      <c r="RUZ206" s="4"/>
      <c r="RVA206" s="4"/>
      <c r="RVB206" s="4"/>
      <c r="RVC206" s="4"/>
      <c r="RVD206" s="4"/>
      <c r="RVE206" s="4"/>
      <c r="RVF206" s="4"/>
      <c r="RVG206" s="4"/>
      <c r="RVH206" s="4"/>
      <c r="RVI206" s="4"/>
      <c r="RVJ206" s="4"/>
      <c r="RVK206" s="4"/>
      <c r="RVL206" s="4"/>
      <c r="RVM206" s="4"/>
      <c r="RVN206" s="4"/>
      <c r="RVO206" s="4"/>
      <c r="RVP206" s="4"/>
      <c r="RVQ206" s="4"/>
      <c r="RVR206" s="4"/>
      <c r="RVS206" s="4"/>
      <c r="RVT206" s="4"/>
      <c r="RVU206" s="4"/>
      <c r="RVV206" s="4"/>
      <c r="RVW206" s="4"/>
      <c r="RVX206" s="4"/>
      <c r="RVY206" s="4"/>
      <c r="RVZ206" s="4"/>
      <c r="RWA206" s="4"/>
      <c r="RWB206" s="4"/>
      <c r="RWC206" s="4"/>
      <c r="RWD206" s="4"/>
      <c r="RWE206" s="4"/>
      <c r="RWF206" s="4"/>
      <c r="RWG206" s="4"/>
      <c r="RWH206" s="4"/>
      <c r="RWI206" s="4"/>
      <c r="RWJ206" s="4"/>
      <c r="RWK206" s="4"/>
      <c r="RWL206" s="4"/>
      <c r="RWM206" s="4"/>
      <c r="RWN206" s="4"/>
      <c r="RWO206" s="4"/>
      <c r="RWP206" s="4"/>
      <c r="RWQ206" s="4"/>
      <c r="RWR206" s="4"/>
      <c r="RWS206" s="4"/>
      <c r="RWT206" s="4"/>
      <c r="RWU206" s="4"/>
      <c r="RWV206" s="4"/>
      <c r="RWW206" s="4"/>
      <c r="RWX206" s="4"/>
      <c r="RWY206" s="4"/>
      <c r="RWZ206" s="4"/>
      <c r="RXA206" s="4"/>
      <c r="RXB206" s="4"/>
      <c r="RXC206" s="4"/>
      <c r="RXD206" s="4"/>
      <c r="RXE206" s="4"/>
      <c r="RXF206" s="4"/>
      <c r="RXG206" s="4"/>
      <c r="RXH206" s="4"/>
      <c r="RXI206" s="4"/>
      <c r="RXJ206" s="4"/>
      <c r="RXK206" s="4"/>
      <c r="RXL206" s="4"/>
      <c r="RXM206" s="4"/>
      <c r="RXN206" s="4"/>
      <c r="RXO206" s="4"/>
      <c r="RXP206" s="4"/>
      <c r="RXQ206" s="4"/>
      <c r="RXR206" s="4"/>
      <c r="RXS206" s="4"/>
      <c r="RXT206" s="4"/>
      <c r="RXU206" s="4"/>
      <c r="RXV206" s="4"/>
      <c r="RXW206" s="4"/>
      <c r="RXX206" s="4"/>
      <c r="RXY206" s="4"/>
      <c r="RXZ206" s="4"/>
      <c r="RYA206" s="4"/>
      <c r="RYB206" s="4"/>
      <c r="RYC206" s="4"/>
      <c r="RYD206" s="4"/>
      <c r="RYE206" s="4"/>
      <c r="RYF206" s="4"/>
      <c r="RYG206" s="4"/>
      <c r="RYH206" s="4"/>
      <c r="RYI206" s="4"/>
      <c r="RYJ206" s="4"/>
      <c r="RYK206" s="4"/>
      <c r="RYL206" s="4"/>
      <c r="RYM206" s="4"/>
      <c r="RYN206" s="4"/>
      <c r="RYO206" s="4"/>
      <c r="RYP206" s="4"/>
      <c r="RYQ206" s="4"/>
      <c r="RYR206" s="4"/>
      <c r="RYS206" s="4"/>
      <c r="RYT206" s="4"/>
      <c r="RYU206" s="4"/>
      <c r="RYV206" s="4"/>
      <c r="RYW206" s="4"/>
      <c r="RYX206" s="4"/>
      <c r="RYY206" s="4"/>
      <c r="RYZ206" s="4"/>
      <c r="RZA206" s="4"/>
      <c r="RZB206" s="4"/>
      <c r="RZC206" s="4"/>
      <c r="RZD206" s="4"/>
      <c r="RZE206" s="4"/>
      <c r="RZF206" s="4"/>
      <c r="RZG206" s="4"/>
      <c r="RZH206" s="4"/>
      <c r="RZI206" s="4"/>
      <c r="RZJ206" s="4"/>
      <c r="RZK206" s="4"/>
      <c r="RZL206" s="4"/>
      <c r="RZM206" s="4"/>
      <c r="RZN206" s="4"/>
      <c r="RZO206" s="4"/>
      <c r="RZP206" s="4"/>
      <c r="RZQ206" s="4"/>
      <c r="RZR206" s="4"/>
      <c r="RZS206" s="4"/>
      <c r="RZT206" s="4"/>
      <c r="RZU206" s="4"/>
      <c r="RZV206" s="4"/>
      <c r="RZW206" s="4"/>
      <c r="RZX206" s="4"/>
      <c r="RZY206" s="4"/>
      <c r="RZZ206" s="4"/>
      <c r="SAA206" s="4"/>
      <c r="SAB206" s="4"/>
      <c r="SAC206" s="4"/>
      <c r="SAD206" s="4"/>
      <c r="SAE206" s="4"/>
      <c r="SAF206" s="4"/>
      <c r="SAG206" s="4"/>
      <c r="SAH206" s="4"/>
      <c r="SAI206" s="4"/>
      <c r="SAJ206" s="4"/>
      <c r="SAK206" s="4"/>
      <c r="SAL206" s="4"/>
      <c r="SAM206" s="4"/>
      <c r="SAN206" s="4"/>
      <c r="SAO206" s="4"/>
      <c r="SAP206" s="4"/>
      <c r="SAQ206" s="4"/>
      <c r="SAR206" s="4"/>
      <c r="SAS206" s="4"/>
      <c r="SAT206" s="4"/>
      <c r="SAU206" s="4"/>
      <c r="SAV206" s="4"/>
      <c r="SAW206" s="4"/>
      <c r="SAX206" s="4"/>
      <c r="SAY206" s="4"/>
      <c r="SAZ206" s="4"/>
      <c r="SBA206" s="4"/>
      <c r="SBB206" s="4"/>
      <c r="SBC206" s="4"/>
      <c r="SBD206" s="4"/>
      <c r="SBE206" s="4"/>
      <c r="SBF206" s="4"/>
      <c r="SBG206" s="4"/>
      <c r="SBH206" s="4"/>
      <c r="SBI206" s="4"/>
      <c r="SBJ206" s="4"/>
      <c r="SBK206" s="4"/>
      <c r="SBL206" s="4"/>
      <c r="SBM206" s="4"/>
      <c r="SBN206" s="4"/>
      <c r="SBO206" s="4"/>
      <c r="SBP206" s="4"/>
      <c r="SBQ206" s="4"/>
      <c r="SBR206" s="4"/>
      <c r="SBS206" s="4"/>
      <c r="SBT206" s="4"/>
      <c r="SBU206" s="4"/>
      <c r="SBV206" s="4"/>
      <c r="SBW206" s="4"/>
      <c r="SBX206" s="4"/>
      <c r="SBY206" s="4"/>
      <c r="SBZ206" s="4"/>
      <c r="SCA206" s="4"/>
      <c r="SCB206" s="4"/>
      <c r="SCC206" s="4"/>
      <c r="SCD206" s="4"/>
      <c r="SCE206" s="4"/>
      <c r="SCF206" s="4"/>
      <c r="SCG206" s="4"/>
      <c r="SCH206" s="4"/>
      <c r="SCI206" s="4"/>
      <c r="SCJ206" s="4"/>
      <c r="SCK206" s="4"/>
      <c r="SCL206" s="4"/>
      <c r="SCM206" s="4"/>
      <c r="SCN206" s="4"/>
      <c r="SCO206" s="4"/>
      <c r="SCP206" s="4"/>
      <c r="SCQ206" s="4"/>
      <c r="SCR206" s="4"/>
      <c r="SCS206" s="4"/>
      <c r="SCT206" s="4"/>
      <c r="SCU206" s="4"/>
      <c r="SCV206" s="4"/>
      <c r="SCW206" s="4"/>
      <c r="SCX206" s="4"/>
      <c r="SCY206" s="4"/>
      <c r="SCZ206" s="4"/>
      <c r="SDA206" s="4"/>
      <c r="SDB206" s="4"/>
      <c r="SDC206" s="4"/>
      <c r="SDD206" s="4"/>
      <c r="SDE206" s="4"/>
      <c r="SDF206" s="4"/>
      <c r="SDG206" s="4"/>
      <c r="SDH206" s="4"/>
      <c r="SDI206" s="4"/>
      <c r="SDJ206" s="4"/>
      <c r="SDK206" s="4"/>
      <c r="SDL206" s="4"/>
      <c r="SDM206" s="4"/>
      <c r="SDN206" s="4"/>
      <c r="SDO206" s="4"/>
      <c r="SDP206" s="4"/>
      <c r="SDQ206" s="4"/>
      <c r="SDR206" s="4"/>
      <c r="SDS206" s="4"/>
      <c r="SDT206" s="4"/>
      <c r="SDU206" s="4"/>
      <c r="SDV206" s="4"/>
      <c r="SDW206" s="4"/>
      <c r="SDX206" s="4"/>
      <c r="SDY206" s="4"/>
      <c r="SDZ206" s="4"/>
      <c r="SEA206" s="4"/>
      <c r="SEB206" s="4"/>
      <c r="SEC206" s="4"/>
      <c r="SED206" s="4"/>
      <c r="SEE206" s="4"/>
      <c r="SEF206" s="4"/>
      <c r="SEG206" s="4"/>
      <c r="SEH206" s="4"/>
      <c r="SEI206" s="4"/>
      <c r="SEJ206" s="4"/>
      <c r="SEK206" s="4"/>
      <c r="SEL206" s="4"/>
      <c r="SEM206" s="4"/>
      <c r="SEN206" s="4"/>
      <c r="SEO206" s="4"/>
      <c r="SEP206" s="4"/>
      <c r="SEQ206" s="4"/>
      <c r="SER206" s="4"/>
      <c r="SES206" s="4"/>
      <c r="SET206" s="4"/>
      <c r="SEU206" s="4"/>
      <c r="SEV206" s="4"/>
      <c r="SEW206" s="4"/>
      <c r="SEX206" s="4"/>
      <c r="SEY206" s="4"/>
      <c r="SEZ206" s="4"/>
      <c r="SFA206" s="4"/>
      <c r="SFB206" s="4"/>
      <c r="SFC206" s="4"/>
      <c r="SFD206" s="4"/>
      <c r="SFE206" s="4"/>
      <c r="SFF206" s="4"/>
      <c r="SFG206" s="4"/>
      <c r="SFH206" s="4"/>
      <c r="SFI206" s="4"/>
      <c r="SFJ206" s="4"/>
      <c r="SFK206" s="4"/>
      <c r="SFL206" s="4"/>
      <c r="SFM206" s="4"/>
      <c r="SFN206" s="4"/>
      <c r="SFO206" s="4"/>
      <c r="SFP206" s="4"/>
      <c r="SFQ206" s="4"/>
      <c r="SFR206" s="4"/>
      <c r="SFS206" s="4"/>
      <c r="SFT206" s="4"/>
      <c r="SFU206" s="4"/>
      <c r="SFV206" s="4"/>
      <c r="SFW206" s="4"/>
      <c r="SFX206" s="4"/>
      <c r="SFY206" s="4"/>
      <c r="SFZ206" s="4"/>
      <c r="SGA206" s="4"/>
      <c r="SGB206" s="4"/>
      <c r="SGC206" s="4"/>
      <c r="SGD206" s="4"/>
      <c r="SGE206" s="4"/>
      <c r="SGF206" s="4"/>
      <c r="SGG206" s="4"/>
      <c r="SGH206" s="4"/>
      <c r="SGI206" s="4"/>
      <c r="SGJ206" s="4"/>
      <c r="SGK206" s="4"/>
      <c r="SGL206" s="4"/>
      <c r="SGM206" s="4"/>
      <c r="SGN206" s="4"/>
      <c r="SGO206" s="4"/>
      <c r="SGP206" s="4"/>
      <c r="SGQ206" s="4"/>
      <c r="SGR206" s="4"/>
      <c r="SGS206" s="4"/>
      <c r="SGT206" s="4"/>
      <c r="SGU206" s="4"/>
      <c r="SGV206" s="4"/>
      <c r="SGW206" s="4"/>
      <c r="SGX206" s="4"/>
      <c r="SGY206" s="4"/>
      <c r="SGZ206" s="4"/>
      <c r="SHA206" s="4"/>
      <c r="SHB206" s="4"/>
      <c r="SHC206" s="4"/>
      <c r="SHD206" s="4"/>
      <c r="SHE206" s="4"/>
      <c r="SHF206" s="4"/>
      <c r="SHG206" s="4"/>
      <c r="SHH206" s="4"/>
      <c r="SHI206" s="4"/>
      <c r="SHJ206" s="4"/>
      <c r="SHK206" s="4"/>
      <c r="SHL206" s="4"/>
      <c r="SHM206" s="4"/>
      <c r="SHN206" s="4"/>
      <c r="SHO206" s="4"/>
      <c r="SHP206" s="4"/>
      <c r="SHQ206" s="4"/>
      <c r="SHR206" s="4"/>
      <c r="SHS206" s="4"/>
      <c r="SHT206" s="4"/>
      <c r="SHU206" s="4"/>
      <c r="SHV206" s="4"/>
      <c r="SHW206" s="4"/>
      <c r="SHX206" s="4"/>
      <c r="SHY206" s="4"/>
      <c r="SHZ206" s="4"/>
      <c r="SIA206" s="4"/>
      <c r="SIB206" s="4"/>
      <c r="SIC206" s="4"/>
      <c r="SID206" s="4"/>
      <c r="SIE206" s="4"/>
      <c r="SIF206" s="4"/>
      <c r="SIG206" s="4"/>
      <c r="SIH206" s="4"/>
      <c r="SII206" s="4"/>
      <c r="SIJ206" s="4"/>
      <c r="SIK206" s="4"/>
      <c r="SIL206" s="4"/>
      <c r="SIM206" s="4"/>
      <c r="SIN206" s="4"/>
      <c r="SIO206" s="4"/>
      <c r="SIP206" s="4"/>
      <c r="SIQ206" s="4"/>
      <c r="SIR206" s="4"/>
      <c r="SIS206" s="4"/>
      <c r="SIT206" s="4"/>
      <c r="SIU206" s="4"/>
      <c r="SIV206" s="4"/>
      <c r="SIW206" s="4"/>
      <c r="SIX206" s="4"/>
      <c r="SIY206" s="4"/>
      <c r="SIZ206" s="4"/>
      <c r="SJA206" s="4"/>
      <c r="SJB206" s="4"/>
      <c r="SJC206" s="4"/>
      <c r="SJD206" s="4"/>
      <c r="SJE206" s="4"/>
      <c r="SJF206" s="4"/>
      <c r="SJG206" s="4"/>
      <c r="SJH206" s="4"/>
      <c r="SJI206" s="4"/>
      <c r="SJJ206" s="4"/>
      <c r="SJK206" s="4"/>
      <c r="SJL206" s="4"/>
      <c r="SJM206" s="4"/>
      <c r="SJN206" s="4"/>
      <c r="SJO206" s="4"/>
      <c r="SJP206" s="4"/>
      <c r="SJQ206" s="4"/>
      <c r="SJR206" s="4"/>
      <c r="SJS206" s="4"/>
      <c r="SJT206" s="4"/>
      <c r="SJU206" s="4"/>
      <c r="SJV206" s="4"/>
      <c r="SJW206" s="4"/>
      <c r="SJX206" s="4"/>
      <c r="SJY206" s="4"/>
      <c r="SJZ206" s="4"/>
      <c r="SKA206" s="4"/>
      <c r="SKB206" s="4"/>
      <c r="SKC206" s="4"/>
      <c r="SKD206" s="4"/>
      <c r="SKE206" s="4"/>
      <c r="SKF206" s="4"/>
      <c r="SKG206" s="4"/>
      <c r="SKH206" s="4"/>
      <c r="SKI206" s="4"/>
      <c r="SKJ206" s="4"/>
      <c r="SKK206" s="4"/>
      <c r="SKL206" s="4"/>
      <c r="SKM206" s="4"/>
      <c r="SKN206" s="4"/>
      <c r="SKO206" s="4"/>
      <c r="SKP206" s="4"/>
      <c r="SKQ206" s="4"/>
      <c r="SKR206" s="4"/>
      <c r="SKS206" s="4"/>
      <c r="SKT206" s="4"/>
      <c r="SKU206" s="4"/>
      <c r="SKV206" s="4"/>
      <c r="SKW206" s="4"/>
      <c r="SKX206" s="4"/>
      <c r="SKY206" s="4"/>
      <c r="SKZ206" s="4"/>
      <c r="SLA206" s="4"/>
      <c r="SLB206" s="4"/>
      <c r="SLC206" s="4"/>
      <c r="SLD206" s="4"/>
      <c r="SLE206" s="4"/>
      <c r="SLF206" s="4"/>
      <c r="SLG206" s="4"/>
      <c r="SLH206" s="4"/>
      <c r="SLI206" s="4"/>
      <c r="SLJ206" s="4"/>
      <c r="SLK206" s="4"/>
      <c r="SLL206" s="4"/>
      <c r="SLM206" s="4"/>
      <c r="SLN206" s="4"/>
      <c r="SLO206" s="4"/>
      <c r="SLP206" s="4"/>
      <c r="SLQ206" s="4"/>
      <c r="SLR206" s="4"/>
      <c r="SLS206" s="4"/>
      <c r="SLT206" s="4"/>
      <c r="SLU206" s="4"/>
      <c r="SLV206" s="4"/>
      <c r="SLW206" s="4"/>
      <c r="SLX206" s="4"/>
      <c r="SLY206" s="4"/>
      <c r="SLZ206" s="4"/>
      <c r="SMA206" s="4"/>
      <c r="SMB206" s="4"/>
      <c r="SMC206" s="4"/>
      <c r="SMD206" s="4"/>
      <c r="SME206" s="4"/>
      <c r="SMF206" s="4"/>
      <c r="SMG206" s="4"/>
      <c r="SMH206" s="4"/>
      <c r="SMI206" s="4"/>
      <c r="SMJ206" s="4"/>
      <c r="SMK206" s="4"/>
      <c r="SML206" s="4"/>
      <c r="SMM206" s="4"/>
      <c r="SMN206" s="4"/>
      <c r="SMO206" s="4"/>
      <c r="SMP206" s="4"/>
      <c r="SMQ206" s="4"/>
      <c r="SMR206" s="4"/>
      <c r="SMS206" s="4"/>
      <c r="SMT206" s="4"/>
      <c r="SMU206" s="4"/>
      <c r="SMV206" s="4"/>
      <c r="SMW206" s="4"/>
      <c r="SMX206" s="4"/>
      <c r="SMY206" s="4"/>
      <c r="SMZ206" s="4"/>
      <c r="SNA206" s="4"/>
      <c r="SNB206" s="4"/>
      <c r="SNC206" s="4"/>
      <c r="SND206" s="4"/>
      <c r="SNE206" s="4"/>
      <c r="SNF206" s="4"/>
      <c r="SNG206" s="4"/>
      <c r="SNH206" s="4"/>
      <c r="SNI206" s="4"/>
      <c r="SNJ206" s="4"/>
      <c r="SNK206" s="4"/>
      <c r="SNL206" s="4"/>
      <c r="SNM206" s="4"/>
      <c r="SNN206" s="4"/>
      <c r="SNO206" s="4"/>
      <c r="SNP206" s="4"/>
      <c r="SNQ206" s="4"/>
      <c r="SNR206" s="4"/>
      <c r="SNS206" s="4"/>
      <c r="SNT206" s="4"/>
      <c r="SNU206" s="4"/>
      <c r="SNV206" s="4"/>
      <c r="SNW206" s="4"/>
      <c r="SNX206" s="4"/>
      <c r="SNY206" s="4"/>
      <c r="SNZ206" s="4"/>
      <c r="SOA206" s="4"/>
      <c r="SOB206" s="4"/>
      <c r="SOC206" s="4"/>
      <c r="SOD206" s="4"/>
      <c r="SOE206" s="4"/>
      <c r="SOF206" s="4"/>
      <c r="SOG206" s="4"/>
      <c r="SOH206" s="4"/>
      <c r="SOI206" s="4"/>
      <c r="SOJ206" s="4"/>
      <c r="SOK206" s="4"/>
      <c r="SOL206" s="4"/>
      <c r="SOM206" s="4"/>
      <c r="SON206" s="4"/>
      <c r="SOO206" s="4"/>
      <c r="SOP206" s="4"/>
      <c r="SOQ206" s="4"/>
      <c r="SOR206" s="4"/>
      <c r="SOS206" s="4"/>
      <c r="SOT206" s="4"/>
      <c r="SOU206" s="4"/>
      <c r="SOV206" s="4"/>
      <c r="SOW206" s="4"/>
      <c r="SOX206" s="4"/>
      <c r="SOY206" s="4"/>
      <c r="SOZ206" s="4"/>
      <c r="SPA206" s="4"/>
      <c r="SPB206" s="4"/>
      <c r="SPC206" s="4"/>
      <c r="SPD206" s="4"/>
      <c r="SPE206" s="4"/>
      <c r="SPF206" s="4"/>
      <c r="SPG206" s="4"/>
      <c r="SPH206" s="4"/>
      <c r="SPI206" s="4"/>
      <c r="SPJ206" s="4"/>
      <c r="SPK206" s="4"/>
      <c r="SPL206" s="4"/>
      <c r="SPM206" s="4"/>
      <c r="SPN206" s="4"/>
      <c r="SPO206" s="4"/>
      <c r="SPP206" s="4"/>
      <c r="SPQ206" s="4"/>
      <c r="SPR206" s="4"/>
      <c r="SPS206" s="4"/>
      <c r="SPT206" s="4"/>
      <c r="SPU206" s="4"/>
      <c r="SPV206" s="4"/>
      <c r="SPW206" s="4"/>
      <c r="SPX206" s="4"/>
      <c r="SPY206" s="4"/>
      <c r="SPZ206" s="4"/>
      <c r="SQA206" s="4"/>
      <c r="SQB206" s="4"/>
      <c r="SQC206" s="4"/>
      <c r="SQD206" s="4"/>
      <c r="SQE206" s="4"/>
      <c r="SQF206" s="4"/>
      <c r="SQG206" s="4"/>
      <c r="SQH206" s="4"/>
      <c r="SQI206" s="4"/>
      <c r="SQJ206" s="4"/>
      <c r="SQK206" s="4"/>
      <c r="SQL206" s="4"/>
      <c r="SQM206" s="4"/>
      <c r="SQN206" s="4"/>
      <c r="SQO206" s="4"/>
      <c r="SQP206" s="4"/>
      <c r="SQQ206" s="4"/>
      <c r="SQR206" s="4"/>
      <c r="SQS206" s="4"/>
      <c r="SQT206" s="4"/>
      <c r="SQU206" s="4"/>
      <c r="SQV206" s="4"/>
      <c r="SQW206" s="4"/>
      <c r="SQX206" s="4"/>
      <c r="SQY206" s="4"/>
      <c r="SQZ206" s="4"/>
      <c r="SRA206" s="4"/>
      <c r="SRB206" s="4"/>
      <c r="SRC206" s="4"/>
      <c r="SRD206" s="4"/>
      <c r="SRE206" s="4"/>
      <c r="SRF206" s="4"/>
      <c r="SRG206" s="4"/>
      <c r="SRH206" s="4"/>
      <c r="SRI206" s="4"/>
      <c r="SRJ206" s="4"/>
      <c r="SRK206" s="4"/>
      <c r="SRL206" s="4"/>
      <c r="SRM206" s="4"/>
      <c r="SRN206" s="4"/>
      <c r="SRO206" s="4"/>
      <c r="SRP206" s="4"/>
      <c r="SRQ206" s="4"/>
      <c r="SRR206" s="4"/>
      <c r="SRS206" s="4"/>
      <c r="SRT206" s="4"/>
      <c r="SRU206" s="4"/>
      <c r="SRV206" s="4"/>
      <c r="SRW206" s="4"/>
      <c r="SRX206" s="4"/>
      <c r="SRY206" s="4"/>
      <c r="SRZ206" s="4"/>
      <c r="SSA206" s="4"/>
      <c r="SSB206" s="4"/>
      <c r="SSC206" s="4"/>
      <c r="SSD206" s="4"/>
      <c r="SSE206" s="4"/>
      <c r="SSF206" s="4"/>
      <c r="SSG206" s="4"/>
      <c r="SSH206" s="4"/>
      <c r="SSI206" s="4"/>
      <c r="SSJ206" s="4"/>
      <c r="SSK206" s="4"/>
      <c r="SSL206" s="4"/>
      <c r="SSM206" s="4"/>
      <c r="SSN206" s="4"/>
      <c r="SSO206" s="4"/>
      <c r="SSP206" s="4"/>
      <c r="SSQ206" s="4"/>
      <c r="SSR206" s="4"/>
      <c r="SSS206" s="4"/>
      <c r="SST206" s="4"/>
      <c r="SSU206" s="4"/>
      <c r="SSV206" s="4"/>
      <c r="SSW206" s="4"/>
      <c r="SSX206" s="4"/>
      <c r="SSY206" s="4"/>
      <c r="SSZ206" s="4"/>
      <c r="STA206" s="4"/>
      <c r="STB206" s="4"/>
      <c r="STC206" s="4"/>
      <c r="STD206" s="4"/>
      <c r="STE206" s="4"/>
      <c r="STF206" s="4"/>
      <c r="STG206" s="4"/>
      <c r="STH206" s="4"/>
      <c r="STI206" s="4"/>
      <c r="STJ206" s="4"/>
      <c r="STK206" s="4"/>
      <c r="STL206" s="4"/>
      <c r="STM206" s="4"/>
      <c r="STN206" s="4"/>
      <c r="STO206" s="4"/>
      <c r="STP206" s="4"/>
      <c r="STQ206" s="4"/>
      <c r="STR206" s="4"/>
      <c r="STS206" s="4"/>
      <c r="STT206" s="4"/>
      <c r="STU206" s="4"/>
      <c r="STV206" s="4"/>
      <c r="STW206" s="4"/>
      <c r="STX206" s="4"/>
      <c r="STY206" s="4"/>
      <c r="STZ206" s="4"/>
      <c r="SUA206" s="4"/>
      <c r="SUB206" s="4"/>
      <c r="SUC206" s="4"/>
      <c r="SUD206" s="4"/>
      <c r="SUE206" s="4"/>
      <c r="SUF206" s="4"/>
      <c r="SUG206" s="4"/>
      <c r="SUH206" s="4"/>
      <c r="SUI206" s="4"/>
      <c r="SUJ206" s="4"/>
      <c r="SUK206" s="4"/>
      <c r="SUL206" s="4"/>
      <c r="SUM206" s="4"/>
      <c r="SUN206" s="4"/>
      <c r="SUO206" s="4"/>
      <c r="SUP206" s="4"/>
      <c r="SUQ206" s="4"/>
      <c r="SUR206" s="4"/>
      <c r="SUS206" s="4"/>
      <c r="SUT206" s="4"/>
      <c r="SUU206" s="4"/>
      <c r="SUV206" s="4"/>
      <c r="SUW206" s="4"/>
      <c r="SUX206" s="4"/>
      <c r="SUY206" s="4"/>
      <c r="SUZ206" s="4"/>
      <c r="SVA206" s="4"/>
      <c r="SVB206" s="4"/>
      <c r="SVC206" s="4"/>
      <c r="SVD206" s="4"/>
      <c r="SVE206" s="4"/>
      <c r="SVF206" s="4"/>
      <c r="SVG206" s="4"/>
      <c r="SVH206" s="4"/>
      <c r="SVI206" s="4"/>
      <c r="SVJ206" s="4"/>
      <c r="SVK206" s="4"/>
      <c r="SVL206" s="4"/>
      <c r="SVM206" s="4"/>
      <c r="SVN206" s="4"/>
      <c r="SVO206" s="4"/>
      <c r="SVP206" s="4"/>
      <c r="SVQ206" s="4"/>
      <c r="SVR206" s="4"/>
      <c r="SVS206" s="4"/>
      <c r="SVT206" s="4"/>
      <c r="SVU206" s="4"/>
      <c r="SVV206" s="4"/>
      <c r="SVW206" s="4"/>
      <c r="SVX206" s="4"/>
      <c r="SVY206" s="4"/>
      <c r="SVZ206" s="4"/>
      <c r="SWA206" s="4"/>
      <c r="SWB206" s="4"/>
      <c r="SWC206" s="4"/>
      <c r="SWD206" s="4"/>
      <c r="SWE206" s="4"/>
      <c r="SWF206" s="4"/>
      <c r="SWG206" s="4"/>
      <c r="SWH206" s="4"/>
      <c r="SWI206" s="4"/>
      <c r="SWJ206" s="4"/>
      <c r="SWK206" s="4"/>
      <c r="SWL206" s="4"/>
      <c r="SWM206" s="4"/>
      <c r="SWN206" s="4"/>
      <c r="SWO206" s="4"/>
      <c r="SWP206" s="4"/>
      <c r="SWQ206" s="4"/>
      <c r="SWR206" s="4"/>
      <c r="SWS206" s="4"/>
      <c r="SWT206" s="4"/>
      <c r="SWU206" s="4"/>
      <c r="SWV206" s="4"/>
      <c r="SWW206" s="4"/>
      <c r="SWX206" s="4"/>
      <c r="SWY206" s="4"/>
      <c r="SWZ206" s="4"/>
      <c r="SXA206" s="4"/>
      <c r="SXB206" s="4"/>
      <c r="SXC206" s="4"/>
      <c r="SXD206" s="4"/>
      <c r="SXE206" s="4"/>
      <c r="SXF206" s="4"/>
      <c r="SXG206" s="4"/>
      <c r="SXH206" s="4"/>
      <c r="SXI206" s="4"/>
      <c r="SXJ206" s="4"/>
      <c r="SXK206" s="4"/>
      <c r="SXL206" s="4"/>
      <c r="SXM206" s="4"/>
      <c r="SXN206" s="4"/>
      <c r="SXO206" s="4"/>
      <c r="SXP206" s="4"/>
      <c r="SXQ206" s="4"/>
      <c r="SXR206" s="4"/>
      <c r="SXS206" s="4"/>
      <c r="SXT206" s="4"/>
      <c r="SXU206" s="4"/>
      <c r="SXV206" s="4"/>
      <c r="SXW206" s="4"/>
      <c r="SXX206" s="4"/>
      <c r="SXY206" s="4"/>
      <c r="SXZ206" s="4"/>
      <c r="SYA206" s="4"/>
      <c r="SYB206" s="4"/>
      <c r="SYC206" s="4"/>
      <c r="SYD206" s="4"/>
      <c r="SYE206" s="4"/>
      <c r="SYF206" s="4"/>
      <c r="SYG206" s="4"/>
      <c r="SYH206" s="4"/>
      <c r="SYI206" s="4"/>
      <c r="SYJ206" s="4"/>
      <c r="SYK206" s="4"/>
      <c r="SYL206" s="4"/>
      <c r="SYM206" s="4"/>
      <c r="SYN206" s="4"/>
      <c r="SYO206" s="4"/>
      <c r="SYP206" s="4"/>
      <c r="SYQ206" s="4"/>
      <c r="SYR206" s="4"/>
      <c r="SYS206" s="4"/>
      <c r="SYT206" s="4"/>
      <c r="SYU206" s="4"/>
      <c r="SYV206" s="4"/>
      <c r="SYW206" s="4"/>
      <c r="SYX206" s="4"/>
      <c r="SYY206" s="4"/>
      <c r="SYZ206" s="4"/>
      <c r="SZA206" s="4"/>
      <c r="SZB206" s="4"/>
      <c r="SZC206" s="4"/>
      <c r="SZD206" s="4"/>
      <c r="SZE206" s="4"/>
      <c r="SZF206" s="4"/>
      <c r="SZG206" s="4"/>
      <c r="SZH206" s="4"/>
      <c r="SZI206" s="4"/>
      <c r="SZJ206" s="4"/>
      <c r="SZK206" s="4"/>
      <c r="SZL206" s="4"/>
      <c r="SZM206" s="4"/>
      <c r="SZN206" s="4"/>
      <c r="SZO206" s="4"/>
      <c r="SZP206" s="4"/>
      <c r="SZQ206" s="4"/>
      <c r="SZR206" s="4"/>
      <c r="SZS206" s="4"/>
      <c r="SZT206" s="4"/>
      <c r="SZU206" s="4"/>
      <c r="SZV206" s="4"/>
      <c r="SZW206" s="4"/>
      <c r="SZX206" s="4"/>
      <c r="SZY206" s="4"/>
      <c r="SZZ206" s="4"/>
      <c r="TAA206" s="4"/>
      <c r="TAB206" s="4"/>
      <c r="TAC206" s="4"/>
      <c r="TAD206" s="4"/>
      <c r="TAE206" s="4"/>
      <c r="TAF206" s="4"/>
      <c r="TAG206" s="4"/>
      <c r="TAH206" s="4"/>
      <c r="TAI206" s="4"/>
      <c r="TAJ206" s="4"/>
      <c r="TAK206" s="4"/>
      <c r="TAL206" s="4"/>
      <c r="TAM206" s="4"/>
      <c r="TAN206" s="4"/>
      <c r="TAO206" s="4"/>
      <c r="TAP206" s="4"/>
      <c r="TAQ206" s="4"/>
      <c r="TAR206" s="4"/>
      <c r="TAS206" s="4"/>
      <c r="TAT206" s="4"/>
      <c r="TAU206" s="4"/>
      <c r="TAV206" s="4"/>
      <c r="TAW206" s="4"/>
      <c r="TAX206" s="4"/>
      <c r="TAY206" s="4"/>
      <c r="TAZ206" s="4"/>
      <c r="TBA206" s="4"/>
      <c r="TBB206" s="4"/>
      <c r="TBC206" s="4"/>
      <c r="TBD206" s="4"/>
      <c r="TBE206" s="4"/>
      <c r="TBF206" s="4"/>
      <c r="TBG206" s="4"/>
      <c r="TBH206" s="4"/>
      <c r="TBI206" s="4"/>
      <c r="TBJ206" s="4"/>
      <c r="TBK206" s="4"/>
      <c r="TBL206" s="4"/>
      <c r="TBM206" s="4"/>
      <c r="TBN206" s="4"/>
      <c r="TBO206" s="4"/>
      <c r="TBP206" s="4"/>
      <c r="TBQ206" s="4"/>
      <c r="TBR206" s="4"/>
      <c r="TBS206" s="4"/>
      <c r="TBT206" s="4"/>
      <c r="TBU206" s="4"/>
      <c r="TBV206" s="4"/>
      <c r="TBW206" s="4"/>
      <c r="TBX206" s="4"/>
      <c r="TBY206" s="4"/>
      <c r="TBZ206" s="4"/>
      <c r="TCA206" s="4"/>
      <c r="TCB206" s="4"/>
      <c r="TCC206" s="4"/>
      <c r="TCD206" s="4"/>
      <c r="TCE206" s="4"/>
      <c r="TCF206" s="4"/>
      <c r="TCG206" s="4"/>
      <c r="TCH206" s="4"/>
      <c r="TCI206" s="4"/>
      <c r="TCJ206" s="4"/>
      <c r="TCK206" s="4"/>
      <c r="TCL206" s="4"/>
      <c r="TCM206" s="4"/>
      <c r="TCN206" s="4"/>
      <c r="TCO206" s="4"/>
      <c r="TCP206" s="4"/>
      <c r="TCQ206" s="4"/>
      <c r="TCR206" s="4"/>
      <c r="TCS206" s="4"/>
      <c r="TCT206" s="4"/>
      <c r="TCU206" s="4"/>
      <c r="TCV206" s="4"/>
      <c r="TCW206" s="4"/>
      <c r="TCX206" s="4"/>
      <c r="TCY206" s="4"/>
      <c r="TCZ206" s="4"/>
      <c r="TDA206" s="4"/>
      <c r="TDB206" s="4"/>
      <c r="TDC206" s="4"/>
      <c r="TDD206" s="4"/>
      <c r="TDE206" s="4"/>
      <c r="TDF206" s="4"/>
      <c r="TDG206" s="4"/>
      <c r="TDH206" s="4"/>
      <c r="TDI206" s="4"/>
      <c r="TDJ206" s="4"/>
      <c r="TDK206" s="4"/>
      <c r="TDL206" s="4"/>
      <c r="TDM206" s="4"/>
      <c r="TDN206" s="4"/>
      <c r="TDO206" s="4"/>
      <c r="TDP206" s="4"/>
      <c r="TDQ206" s="4"/>
      <c r="TDR206" s="4"/>
      <c r="TDS206" s="4"/>
      <c r="TDT206" s="4"/>
      <c r="TDU206" s="4"/>
      <c r="TDV206" s="4"/>
      <c r="TDW206" s="4"/>
      <c r="TDX206" s="4"/>
      <c r="TDY206" s="4"/>
      <c r="TDZ206" s="4"/>
      <c r="TEA206" s="4"/>
      <c r="TEB206" s="4"/>
      <c r="TEC206" s="4"/>
      <c r="TED206" s="4"/>
      <c r="TEE206" s="4"/>
      <c r="TEF206" s="4"/>
      <c r="TEG206" s="4"/>
      <c r="TEH206" s="4"/>
      <c r="TEI206" s="4"/>
      <c r="TEJ206" s="4"/>
      <c r="TEK206" s="4"/>
      <c r="TEL206" s="4"/>
      <c r="TEM206" s="4"/>
      <c r="TEN206" s="4"/>
      <c r="TEO206" s="4"/>
      <c r="TEP206" s="4"/>
      <c r="TEQ206" s="4"/>
      <c r="TER206" s="4"/>
      <c r="TES206" s="4"/>
      <c r="TET206" s="4"/>
      <c r="TEU206" s="4"/>
      <c r="TEV206" s="4"/>
      <c r="TEW206" s="4"/>
      <c r="TEX206" s="4"/>
      <c r="TEY206" s="4"/>
      <c r="TEZ206" s="4"/>
      <c r="TFA206" s="4"/>
      <c r="TFB206" s="4"/>
      <c r="TFC206" s="4"/>
      <c r="TFD206" s="4"/>
      <c r="TFE206" s="4"/>
      <c r="TFF206" s="4"/>
      <c r="TFG206" s="4"/>
      <c r="TFH206" s="4"/>
      <c r="TFI206" s="4"/>
      <c r="TFJ206" s="4"/>
      <c r="TFK206" s="4"/>
      <c r="TFL206" s="4"/>
      <c r="TFM206" s="4"/>
      <c r="TFN206" s="4"/>
      <c r="TFO206" s="4"/>
      <c r="TFP206" s="4"/>
      <c r="TFQ206" s="4"/>
      <c r="TFR206" s="4"/>
      <c r="TFS206" s="4"/>
      <c r="TFT206" s="4"/>
      <c r="TFU206" s="4"/>
      <c r="TFV206" s="4"/>
      <c r="TFW206" s="4"/>
      <c r="TFX206" s="4"/>
      <c r="TFY206" s="4"/>
      <c r="TFZ206" s="4"/>
      <c r="TGA206" s="4"/>
      <c r="TGB206" s="4"/>
      <c r="TGC206" s="4"/>
      <c r="TGD206" s="4"/>
      <c r="TGE206" s="4"/>
      <c r="TGF206" s="4"/>
      <c r="TGG206" s="4"/>
      <c r="TGH206" s="4"/>
      <c r="TGI206" s="4"/>
      <c r="TGJ206" s="4"/>
      <c r="TGK206" s="4"/>
      <c r="TGL206" s="4"/>
      <c r="TGM206" s="4"/>
      <c r="TGN206" s="4"/>
      <c r="TGO206" s="4"/>
      <c r="TGP206" s="4"/>
      <c r="TGQ206" s="4"/>
      <c r="TGR206" s="4"/>
      <c r="TGS206" s="4"/>
      <c r="TGT206" s="4"/>
      <c r="TGU206" s="4"/>
      <c r="TGV206" s="4"/>
      <c r="TGW206" s="4"/>
      <c r="TGX206" s="4"/>
      <c r="TGY206" s="4"/>
      <c r="TGZ206" s="4"/>
      <c r="THA206" s="4"/>
      <c r="THB206" s="4"/>
      <c r="THC206" s="4"/>
      <c r="THD206" s="4"/>
      <c r="THE206" s="4"/>
      <c r="THF206" s="4"/>
      <c r="THG206" s="4"/>
      <c r="THH206" s="4"/>
      <c r="THI206" s="4"/>
      <c r="THJ206" s="4"/>
      <c r="THK206" s="4"/>
      <c r="THL206" s="4"/>
      <c r="THM206" s="4"/>
      <c r="THN206" s="4"/>
      <c r="THO206" s="4"/>
      <c r="THP206" s="4"/>
      <c r="THQ206" s="4"/>
      <c r="THR206" s="4"/>
      <c r="THS206" s="4"/>
      <c r="THT206" s="4"/>
      <c r="THU206" s="4"/>
      <c r="THV206" s="4"/>
      <c r="THW206" s="4"/>
      <c r="THX206" s="4"/>
      <c r="THY206" s="4"/>
      <c r="THZ206" s="4"/>
      <c r="TIA206" s="4"/>
      <c r="TIB206" s="4"/>
      <c r="TIC206" s="4"/>
      <c r="TID206" s="4"/>
      <c r="TIE206" s="4"/>
      <c r="TIF206" s="4"/>
      <c r="TIG206" s="4"/>
      <c r="TIH206" s="4"/>
      <c r="TII206" s="4"/>
      <c r="TIJ206" s="4"/>
      <c r="TIK206" s="4"/>
      <c r="TIL206" s="4"/>
      <c r="TIM206" s="4"/>
      <c r="TIN206" s="4"/>
      <c r="TIO206" s="4"/>
      <c r="TIP206" s="4"/>
      <c r="TIQ206" s="4"/>
      <c r="TIR206" s="4"/>
      <c r="TIS206" s="4"/>
      <c r="TIT206" s="4"/>
      <c r="TIU206" s="4"/>
      <c r="TIV206" s="4"/>
      <c r="TIW206" s="4"/>
      <c r="TIX206" s="4"/>
      <c r="TIY206" s="4"/>
      <c r="TIZ206" s="4"/>
      <c r="TJA206" s="4"/>
      <c r="TJB206" s="4"/>
      <c r="TJC206" s="4"/>
      <c r="TJD206" s="4"/>
      <c r="TJE206" s="4"/>
      <c r="TJF206" s="4"/>
      <c r="TJG206" s="4"/>
      <c r="TJH206" s="4"/>
      <c r="TJI206" s="4"/>
      <c r="TJJ206" s="4"/>
      <c r="TJK206" s="4"/>
      <c r="TJL206" s="4"/>
      <c r="TJM206" s="4"/>
      <c r="TJN206" s="4"/>
      <c r="TJO206" s="4"/>
      <c r="TJP206" s="4"/>
      <c r="TJQ206" s="4"/>
      <c r="TJR206" s="4"/>
      <c r="TJS206" s="4"/>
      <c r="TJT206" s="4"/>
      <c r="TJU206" s="4"/>
      <c r="TJV206" s="4"/>
      <c r="TJW206" s="4"/>
      <c r="TJX206" s="4"/>
      <c r="TJY206" s="4"/>
      <c r="TJZ206" s="4"/>
      <c r="TKA206" s="4"/>
      <c r="TKB206" s="4"/>
      <c r="TKC206" s="4"/>
      <c r="TKD206" s="4"/>
      <c r="TKE206" s="4"/>
      <c r="TKF206" s="4"/>
      <c r="TKG206" s="4"/>
      <c r="TKH206" s="4"/>
      <c r="TKI206" s="4"/>
      <c r="TKJ206" s="4"/>
      <c r="TKK206" s="4"/>
      <c r="TKL206" s="4"/>
      <c r="TKM206" s="4"/>
      <c r="TKN206" s="4"/>
      <c r="TKO206" s="4"/>
      <c r="TKP206" s="4"/>
      <c r="TKQ206" s="4"/>
      <c r="TKR206" s="4"/>
      <c r="TKS206" s="4"/>
      <c r="TKT206" s="4"/>
      <c r="TKU206" s="4"/>
      <c r="TKV206" s="4"/>
      <c r="TKW206" s="4"/>
      <c r="TKX206" s="4"/>
      <c r="TKY206" s="4"/>
      <c r="TKZ206" s="4"/>
      <c r="TLA206" s="4"/>
      <c r="TLB206" s="4"/>
      <c r="TLC206" s="4"/>
      <c r="TLD206" s="4"/>
      <c r="TLE206" s="4"/>
      <c r="TLF206" s="4"/>
      <c r="TLG206" s="4"/>
      <c r="TLH206" s="4"/>
      <c r="TLI206" s="4"/>
      <c r="TLJ206" s="4"/>
      <c r="TLK206" s="4"/>
      <c r="TLL206" s="4"/>
      <c r="TLM206" s="4"/>
      <c r="TLN206" s="4"/>
      <c r="TLO206" s="4"/>
      <c r="TLP206" s="4"/>
      <c r="TLQ206" s="4"/>
      <c r="TLR206" s="4"/>
      <c r="TLS206" s="4"/>
      <c r="TLT206" s="4"/>
      <c r="TLU206" s="4"/>
      <c r="TLV206" s="4"/>
      <c r="TLW206" s="4"/>
      <c r="TLX206" s="4"/>
      <c r="TLY206" s="4"/>
      <c r="TLZ206" s="4"/>
      <c r="TMA206" s="4"/>
      <c r="TMB206" s="4"/>
      <c r="TMC206" s="4"/>
      <c r="TMD206" s="4"/>
      <c r="TME206" s="4"/>
      <c r="TMF206" s="4"/>
      <c r="TMG206" s="4"/>
      <c r="TMH206" s="4"/>
      <c r="TMI206" s="4"/>
      <c r="TMJ206" s="4"/>
      <c r="TMK206" s="4"/>
      <c r="TML206" s="4"/>
      <c r="TMM206" s="4"/>
      <c r="TMN206" s="4"/>
      <c r="TMO206" s="4"/>
      <c r="TMP206" s="4"/>
      <c r="TMQ206" s="4"/>
      <c r="TMR206" s="4"/>
      <c r="TMS206" s="4"/>
      <c r="TMT206" s="4"/>
      <c r="TMU206" s="4"/>
      <c r="TMV206" s="4"/>
      <c r="TMW206" s="4"/>
      <c r="TMX206" s="4"/>
      <c r="TMY206" s="4"/>
      <c r="TMZ206" s="4"/>
      <c r="TNA206" s="4"/>
      <c r="TNB206" s="4"/>
      <c r="TNC206" s="4"/>
      <c r="TND206" s="4"/>
      <c r="TNE206" s="4"/>
      <c r="TNF206" s="4"/>
      <c r="TNG206" s="4"/>
      <c r="TNH206" s="4"/>
      <c r="TNI206" s="4"/>
      <c r="TNJ206" s="4"/>
      <c r="TNK206" s="4"/>
      <c r="TNL206" s="4"/>
      <c r="TNM206" s="4"/>
      <c r="TNN206" s="4"/>
      <c r="TNO206" s="4"/>
      <c r="TNP206" s="4"/>
      <c r="TNQ206" s="4"/>
      <c r="TNR206" s="4"/>
      <c r="TNS206" s="4"/>
      <c r="TNT206" s="4"/>
      <c r="TNU206" s="4"/>
      <c r="TNV206" s="4"/>
      <c r="TNW206" s="4"/>
      <c r="TNX206" s="4"/>
      <c r="TNY206" s="4"/>
      <c r="TNZ206" s="4"/>
      <c r="TOA206" s="4"/>
      <c r="TOB206" s="4"/>
      <c r="TOC206" s="4"/>
      <c r="TOD206" s="4"/>
      <c r="TOE206" s="4"/>
      <c r="TOF206" s="4"/>
      <c r="TOG206" s="4"/>
      <c r="TOH206" s="4"/>
      <c r="TOI206" s="4"/>
      <c r="TOJ206" s="4"/>
      <c r="TOK206" s="4"/>
      <c r="TOL206" s="4"/>
      <c r="TOM206" s="4"/>
      <c r="TON206" s="4"/>
      <c r="TOO206" s="4"/>
      <c r="TOP206" s="4"/>
      <c r="TOQ206" s="4"/>
      <c r="TOR206" s="4"/>
      <c r="TOS206" s="4"/>
      <c r="TOT206" s="4"/>
      <c r="TOU206" s="4"/>
      <c r="TOV206" s="4"/>
      <c r="TOW206" s="4"/>
      <c r="TOX206" s="4"/>
      <c r="TOY206" s="4"/>
      <c r="TOZ206" s="4"/>
      <c r="TPA206" s="4"/>
      <c r="TPB206" s="4"/>
      <c r="TPC206" s="4"/>
      <c r="TPD206" s="4"/>
      <c r="TPE206" s="4"/>
      <c r="TPF206" s="4"/>
      <c r="TPG206" s="4"/>
      <c r="TPH206" s="4"/>
      <c r="TPI206" s="4"/>
      <c r="TPJ206" s="4"/>
      <c r="TPK206" s="4"/>
      <c r="TPL206" s="4"/>
      <c r="TPM206" s="4"/>
      <c r="TPN206" s="4"/>
      <c r="TPO206" s="4"/>
      <c r="TPP206" s="4"/>
      <c r="TPQ206" s="4"/>
      <c r="TPR206" s="4"/>
      <c r="TPS206" s="4"/>
      <c r="TPT206" s="4"/>
      <c r="TPU206" s="4"/>
      <c r="TPV206" s="4"/>
      <c r="TPW206" s="4"/>
      <c r="TPX206" s="4"/>
      <c r="TPY206" s="4"/>
      <c r="TPZ206" s="4"/>
      <c r="TQA206" s="4"/>
      <c r="TQB206" s="4"/>
      <c r="TQC206" s="4"/>
      <c r="TQD206" s="4"/>
      <c r="TQE206" s="4"/>
      <c r="TQF206" s="4"/>
      <c r="TQG206" s="4"/>
      <c r="TQH206" s="4"/>
      <c r="TQI206" s="4"/>
      <c r="TQJ206" s="4"/>
      <c r="TQK206" s="4"/>
      <c r="TQL206" s="4"/>
      <c r="TQM206" s="4"/>
      <c r="TQN206" s="4"/>
      <c r="TQO206" s="4"/>
      <c r="TQP206" s="4"/>
      <c r="TQQ206" s="4"/>
      <c r="TQR206" s="4"/>
      <c r="TQS206" s="4"/>
      <c r="TQT206" s="4"/>
      <c r="TQU206" s="4"/>
      <c r="TQV206" s="4"/>
      <c r="TQW206" s="4"/>
      <c r="TQX206" s="4"/>
      <c r="TQY206" s="4"/>
      <c r="TQZ206" s="4"/>
      <c r="TRA206" s="4"/>
      <c r="TRB206" s="4"/>
      <c r="TRC206" s="4"/>
      <c r="TRD206" s="4"/>
      <c r="TRE206" s="4"/>
      <c r="TRF206" s="4"/>
      <c r="TRG206" s="4"/>
      <c r="TRH206" s="4"/>
      <c r="TRI206" s="4"/>
      <c r="TRJ206" s="4"/>
      <c r="TRK206" s="4"/>
      <c r="TRL206" s="4"/>
      <c r="TRM206" s="4"/>
      <c r="TRN206" s="4"/>
      <c r="TRO206" s="4"/>
      <c r="TRP206" s="4"/>
      <c r="TRQ206" s="4"/>
      <c r="TRR206" s="4"/>
      <c r="TRS206" s="4"/>
      <c r="TRT206" s="4"/>
      <c r="TRU206" s="4"/>
      <c r="TRV206" s="4"/>
      <c r="TRW206" s="4"/>
      <c r="TRX206" s="4"/>
      <c r="TRY206" s="4"/>
      <c r="TRZ206" s="4"/>
      <c r="TSA206" s="4"/>
      <c r="TSB206" s="4"/>
      <c r="TSC206" s="4"/>
      <c r="TSD206" s="4"/>
      <c r="TSE206" s="4"/>
      <c r="TSF206" s="4"/>
      <c r="TSG206" s="4"/>
      <c r="TSH206" s="4"/>
      <c r="TSI206" s="4"/>
      <c r="TSJ206" s="4"/>
      <c r="TSK206" s="4"/>
      <c r="TSL206" s="4"/>
      <c r="TSM206" s="4"/>
      <c r="TSN206" s="4"/>
      <c r="TSO206" s="4"/>
      <c r="TSP206" s="4"/>
      <c r="TSQ206" s="4"/>
      <c r="TSR206" s="4"/>
      <c r="TSS206" s="4"/>
      <c r="TST206" s="4"/>
      <c r="TSU206" s="4"/>
      <c r="TSV206" s="4"/>
      <c r="TSW206" s="4"/>
      <c r="TSX206" s="4"/>
      <c r="TSY206" s="4"/>
      <c r="TSZ206" s="4"/>
      <c r="TTA206" s="4"/>
      <c r="TTB206" s="4"/>
      <c r="TTC206" s="4"/>
      <c r="TTD206" s="4"/>
      <c r="TTE206" s="4"/>
      <c r="TTF206" s="4"/>
      <c r="TTG206" s="4"/>
      <c r="TTH206" s="4"/>
      <c r="TTI206" s="4"/>
      <c r="TTJ206" s="4"/>
      <c r="TTK206" s="4"/>
      <c r="TTL206" s="4"/>
      <c r="TTM206" s="4"/>
      <c r="TTN206" s="4"/>
      <c r="TTO206" s="4"/>
      <c r="TTP206" s="4"/>
      <c r="TTQ206" s="4"/>
      <c r="TTR206" s="4"/>
      <c r="TTS206" s="4"/>
      <c r="TTT206" s="4"/>
      <c r="TTU206" s="4"/>
      <c r="TTV206" s="4"/>
      <c r="TTW206" s="4"/>
      <c r="TTX206" s="4"/>
      <c r="TTY206" s="4"/>
      <c r="TTZ206" s="4"/>
      <c r="TUA206" s="4"/>
      <c r="TUB206" s="4"/>
      <c r="TUC206" s="4"/>
      <c r="TUD206" s="4"/>
      <c r="TUE206" s="4"/>
      <c r="TUF206" s="4"/>
      <c r="TUG206" s="4"/>
      <c r="TUH206" s="4"/>
      <c r="TUI206" s="4"/>
      <c r="TUJ206" s="4"/>
      <c r="TUK206" s="4"/>
      <c r="TUL206" s="4"/>
      <c r="TUM206" s="4"/>
      <c r="TUN206" s="4"/>
      <c r="TUO206" s="4"/>
      <c r="TUP206" s="4"/>
      <c r="TUQ206" s="4"/>
      <c r="TUR206" s="4"/>
      <c r="TUS206" s="4"/>
      <c r="TUT206" s="4"/>
      <c r="TUU206" s="4"/>
      <c r="TUV206" s="4"/>
      <c r="TUW206" s="4"/>
      <c r="TUX206" s="4"/>
      <c r="TUY206" s="4"/>
      <c r="TUZ206" s="4"/>
      <c r="TVA206" s="4"/>
      <c r="TVB206" s="4"/>
      <c r="TVC206" s="4"/>
      <c r="TVD206" s="4"/>
      <c r="TVE206" s="4"/>
      <c r="TVF206" s="4"/>
      <c r="TVG206" s="4"/>
      <c r="TVH206" s="4"/>
      <c r="TVI206" s="4"/>
      <c r="TVJ206" s="4"/>
      <c r="TVK206" s="4"/>
      <c r="TVL206" s="4"/>
      <c r="TVM206" s="4"/>
      <c r="TVN206" s="4"/>
      <c r="TVO206" s="4"/>
      <c r="TVP206" s="4"/>
      <c r="TVQ206" s="4"/>
      <c r="TVR206" s="4"/>
      <c r="TVS206" s="4"/>
      <c r="TVT206" s="4"/>
      <c r="TVU206" s="4"/>
      <c r="TVV206" s="4"/>
      <c r="TVW206" s="4"/>
      <c r="TVX206" s="4"/>
      <c r="TVY206" s="4"/>
      <c r="TVZ206" s="4"/>
      <c r="TWA206" s="4"/>
      <c r="TWB206" s="4"/>
      <c r="TWC206" s="4"/>
      <c r="TWD206" s="4"/>
      <c r="TWE206" s="4"/>
      <c r="TWF206" s="4"/>
      <c r="TWG206" s="4"/>
      <c r="TWH206" s="4"/>
      <c r="TWI206" s="4"/>
      <c r="TWJ206" s="4"/>
      <c r="TWK206" s="4"/>
      <c r="TWL206" s="4"/>
      <c r="TWM206" s="4"/>
      <c r="TWN206" s="4"/>
      <c r="TWO206" s="4"/>
      <c r="TWP206" s="4"/>
      <c r="TWQ206" s="4"/>
      <c r="TWR206" s="4"/>
      <c r="TWS206" s="4"/>
      <c r="TWT206" s="4"/>
      <c r="TWU206" s="4"/>
      <c r="TWV206" s="4"/>
      <c r="TWW206" s="4"/>
      <c r="TWX206" s="4"/>
      <c r="TWY206" s="4"/>
      <c r="TWZ206" s="4"/>
      <c r="TXA206" s="4"/>
      <c r="TXB206" s="4"/>
      <c r="TXC206" s="4"/>
      <c r="TXD206" s="4"/>
      <c r="TXE206" s="4"/>
      <c r="TXF206" s="4"/>
      <c r="TXG206" s="4"/>
      <c r="TXH206" s="4"/>
      <c r="TXI206" s="4"/>
      <c r="TXJ206" s="4"/>
      <c r="TXK206" s="4"/>
      <c r="TXL206" s="4"/>
      <c r="TXM206" s="4"/>
      <c r="TXN206" s="4"/>
      <c r="TXO206" s="4"/>
      <c r="TXP206" s="4"/>
      <c r="TXQ206" s="4"/>
      <c r="TXR206" s="4"/>
      <c r="TXS206" s="4"/>
      <c r="TXT206" s="4"/>
      <c r="TXU206" s="4"/>
      <c r="TXV206" s="4"/>
      <c r="TXW206" s="4"/>
      <c r="TXX206" s="4"/>
      <c r="TXY206" s="4"/>
      <c r="TXZ206" s="4"/>
      <c r="TYA206" s="4"/>
      <c r="TYB206" s="4"/>
      <c r="TYC206" s="4"/>
      <c r="TYD206" s="4"/>
      <c r="TYE206" s="4"/>
      <c r="TYF206" s="4"/>
      <c r="TYG206" s="4"/>
      <c r="TYH206" s="4"/>
      <c r="TYI206" s="4"/>
      <c r="TYJ206" s="4"/>
      <c r="TYK206" s="4"/>
      <c r="TYL206" s="4"/>
      <c r="TYM206" s="4"/>
      <c r="TYN206" s="4"/>
      <c r="TYO206" s="4"/>
      <c r="TYP206" s="4"/>
      <c r="TYQ206" s="4"/>
      <c r="TYR206" s="4"/>
      <c r="TYS206" s="4"/>
      <c r="TYT206" s="4"/>
      <c r="TYU206" s="4"/>
      <c r="TYV206" s="4"/>
      <c r="TYW206" s="4"/>
      <c r="TYX206" s="4"/>
      <c r="TYY206" s="4"/>
      <c r="TYZ206" s="4"/>
      <c r="TZA206" s="4"/>
      <c r="TZB206" s="4"/>
      <c r="TZC206" s="4"/>
      <c r="TZD206" s="4"/>
      <c r="TZE206" s="4"/>
      <c r="TZF206" s="4"/>
      <c r="TZG206" s="4"/>
      <c r="TZH206" s="4"/>
      <c r="TZI206" s="4"/>
      <c r="TZJ206" s="4"/>
      <c r="TZK206" s="4"/>
      <c r="TZL206" s="4"/>
      <c r="TZM206" s="4"/>
      <c r="TZN206" s="4"/>
      <c r="TZO206" s="4"/>
      <c r="TZP206" s="4"/>
      <c r="TZQ206" s="4"/>
      <c r="TZR206" s="4"/>
      <c r="TZS206" s="4"/>
      <c r="TZT206" s="4"/>
      <c r="TZU206" s="4"/>
      <c r="TZV206" s="4"/>
      <c r="TZW206" s="4"/>
      <c r="TZX206" s="4"/>
      <c r="TZY206" s="4"/>
      <c r="TZZ206" s="4"/>
      <c r="UAA206" s="4"/>
      <c r="UAB206" s="4"/>
      <c r="UAC206" s="4"/>
      <c r="UAD206" s="4"/>
      <c r="UAE206" s="4"/>
      <c r="UAF206" s="4"/>
      <c r="UAG206" s="4"/>
      <c r="UAH206" s="4"/>
      <c r="UAI206" s="4"/>
      <c r="UAJ206" s="4"/>
      <c r="UAK206" s="4"/>
      <c r="UAL206" s="4"/>
      <c r="UAM206" s="4"/>
      <c r="UAN206" s="4"/>
      <c r="UAO206" s="4"/>
      <c r="UAP206" s="4"/>
      <c r="UAQ206" s="4"/>
      <c r="UAR206" s="4"/>
      <c r="UAS206" s="4"/>
      <c r="UAT206" s="4"/>
      <c r="UAU206" s="4"/>
      <c r="UAV206" s="4"/>
      <c r="UAW206" s="4"/>
      <c r="UAX206" s="4"/>
      <c r="UAY206" s="4"/>
      <c r="UAZ206" s="4"/>
      <c r="UBA206" s="4"/>
      <c r="UBB206" s="4"/>
      <c r="UBC206" s="4"/>
      <c r="UBD206" s="4"/>
      <c r="UBE206" s="4"/>
      <c r="UBF206" s="4"/>
      <c r="UBG206" s="4"/>
      <c r="UBH206" s="4"/>
      <c r="UBI206" s="4"/>
      <c r="UBJ206" s="4"/>
      <c r="UBK206" s="4"/>
      <c r="UBL206" s="4"/>
      <c r="UBM206" s="4"/>
      <c r="UBN206" s="4"/>
      <c r="UBO206" s="4"/>
      <c r="UBP206" s="4"/>
      <c r="UBQ206" s="4"/>
      <c r="UBR206" s="4"/>
      <c r="UBS206" s="4"/>
      <c r="UBT206" s="4"/>
      <c r="UBU206" s="4"/>
      <c r="UBV206" s="4"/>
      <c r="UBW206" s="4"/>
      <c r="UBX206" s="4"/>
      <c r="UBY206" s="4"/>
      <c r="UBZ206" s="4"/>
      <c r="UCA206" s="4"/>
      <c r="UCB206" s="4"/>
      <c r="UCC206" s="4"/>
      <c r="UCD206" s="4"/>
      <c r="UCE206" s="4"/>
      <c r="UCF206" s="4"/>
      <c r="UCG206" s="4"/>
      <c r="UCH206" s="4"/>
      <c r="UCI206" s="4"/>
      <c r="UCJ206" s="4"/>
      <c r="UCK206" s="4"/>
      <c r="UCL206" s="4"/>
      <c r="UCM206" s="4"/>
      <c r="UCN206" s="4"/>
      <c r="UCO206" s="4"/>
      <c r="UCP206" s="4"/>
      <c r="UCQ206" s="4"/>
      <c r="UCR206" s="4"/>
      <c r="UCS206" s="4"/>
      <c r="UCT206" s="4"/>
      <c r="UCU206" s="4"/>
      <c r="UCV206" s="4"/>
      <c r="UCW206" s="4"/>
      <c r="UCX206" s="4"/>
      <c r="UCY206" s="4"/>
      <c r="UCZ206" s="4"/>
      <c r="UDA206" s="4"/>
      <c r="UDB206" s="4"/>
      <c r="UDC206" s="4"/>
      <c r="UDD206" s="4"/>
      <c r="UDE206" s="4"/>
      <c r="UDF206" s="4"/>
      <c r="UDG206" s="4"/>
      <c r="UDH206" s="4"/>
      <c r="UDI206" s="4"/>
      <c r="UDJ206" s="4"/>
      <c r="UDK206" s="4"/>
      <c r="UDL206" s="4"/>
      <c r="UDM206" s="4"/>
      <c r="UDN206" s="4"/>
      <c r="UDO206" s="4"/>
      <c r="UDP206" s="4"/>
      <c r="UDQ206" s="4"/>
      <c r="UDR206" s="4"/>
      <c r="UDS206" s="4"/>
      <c r="UDT206" s="4"/>
      <c r="UDU206" s="4"/>
      <c r="UDV206" s="4"/>
      <c r="UDW206" s="4"/>
      <c r="UDX206" s="4"/>
      <c r="UDY206" s="4"/>
      <c r="UDZ206" s="4"/>
      <c r="UEA206" s="4"/>
      <c r="UEB206" s="4"/>
      <c r="UEC206" s="4"/>
      <c r="UED206" s="4"/>
      <c r="UEE206" s="4"/>
      <c r="UEF206" s="4"/>
      <c r="UEG206" s="4"/>
      <c r="UEH206" s="4"/>
      <c r="UEI206" s="4"/>
      <c r="UEJ206" s="4"/>
      <c r="UEK206" s="4"/>
      <c r="UEL206" s="4"/>
      <c r="UEM206" s="4"/>
      <c r="UEN206" s="4"/>
      <c r="UEO206" s="4"/>
      <c r="UEP206" s="4"/>
      <c r="UEQ206" s="4"/>
      <c r="UER206" s="4"/>
      <c r="UES206" s="4"/>
      <c r="UET206" s="4"/>
      <c r="UEU206" s="4"/>
      <c r="UEV206" s="4"/>
      <c r="UEW206" s="4"/>
      <c r="UEX206" s="4"/>
      <c r="UEY206" s="4"/>
      <c r="UEZ206" s="4"/>
      <c r="UFA206" s="4"/>
      <c r="UFB206" s="4"/>
      <c r="UFC206" s="4"/>
      <c r="UFD206" s="4"/>
      <c r="UFE206" s="4"/>
      <c r="UFF206" s="4"/>
      <c r="UFG206" s="4"/>
      <c r="UFH206" s="4"/>
      <c r="UFI206" s="4"/>
      <c r="UFJ206" s="4"/>
      <c r="UFK206" s="4"/>
      <c r="UFL206" s="4"/>
      <c r="UFM206" s="4"/>
      <c r="UFN206" s="4"/>
      <c r="UFO206" s="4"/>
      <c r="UFP206" s="4"/>
      <c r="UFQ206" s="4"/>
      <c r="UFR206" s="4"/>
      <c r="UFS206" s="4"/>
      <c r="UFT206" s="4"/>
      <c r="UFU206" s="4"/>
      <c r="UFV206" s="4"/>
      <c r="UFW206" s="4"/>
      <c r="UFX206" s="4"/>
      <c r="UFY206" s="4"/>
      <c r="UFZ206" s="4"/>
      <c r="UGA206" s="4"/>
      <c r="UGB206" s="4"/>
      <c r="UGC206" s="4"/>
      <c r="UGD206" s="4"/>
      <c r="UGE206" s="4"/>
      <c r="UGF206" s="4"/>
      <c r="UGG206" s="4"/>
      <c r="UGH206" s="4"/>
      <c r="UGI206" s="4"/>
      <c r="UGJ206" s="4"/>
      <c r="UGK206" s="4"/>
      <c r="UGL206" s="4"/>
      <c r="UGM206" s="4"/>
      <c r="UGN206" s="4"/>
      <c r="UGO206" s="4"/>
      <c r="UGP206" s="4"/>
      <c r="UGQ206" s="4"/>
      <c r="UGR206" s="4"/>
      <c r="UGS206" s="4"/>
      <c r="UGT206" s="4"/>
      <c r="UGU206" s="4"/>
      <c r="UGV206" s="4"/>
      <c r="UGW206" s="4"/>
      <c r="UGX206" s="4"/>
      <c r="UGY206" s="4"/>
      <c r="UGZ206" s="4"/>
      <c r="UHA206" s="4"/>
      <c r="UHB206" s="4"/>
      <c r="UHC206" s="4"/>
      <c r="UHD206" s="4"/>
      <c r="UHE206" s="4"/>
      <c r="UHF206" s="4"/>
      <c r="UHG206" s="4"/>
      <c r="UHH206" s="4"/>
      <c r="UHI206" s="4"/>
      <c r="UHJ206" s="4"/>
      <c r="UHK206" s="4"/>
      <c r="UHL206" s="4"/>
      <c r="UHM206" s="4"/>
      <c r="UHN206" s="4"/>
      <c r="UHO206" s="4"/>
      <c r="UHP206" s="4"/>
      <c r="UHQ206" s="4"/>
      <c r="UHR206" s="4"/>
      <c r="UHS206" s="4"/>
      <c r="UHT206" s="4"/>
      <c r="UHU206" s="4"/>
      <c r="UHV206" s="4"/>
      <c r="UHW206" s="4"/>
      <c r="UHX206" s="4"/>
      <c r="UHY206" s="4"/>
      <c r="UHZ206" s="4"/>
      <c r="UIA206" s="4"/>
      <c r="UIB206" s="4"/>
      <c r="UIC206" s="4"/>
      <c r="UID206" s="4"/>
      <c r="UIE206" s="4"/>
      <c r="UIF206" s="4"/>
      <c r="UIG206" s="4"/>
      <c r="UIH206" s="4"/>
      <c r="UII206" s="4"/>
      <c r="UIJ206" s="4"/>
      <c r="UIK206" s="4"/>
      <c r="UIL206" s="4"/>
      <c r="UIM206" s="4"/>
      <c r="UIN206" s="4"/>
      <c r="UIO206" s="4"/>
      <c r="UIP206" s="4"/>
      <c r="UIQ206" s="4"/>
      <c r="UIR206" s="4"/>
      <c r="UIS206" s="4"/>
      <c r="UIT206" s="4"/>
      <c r="UIU206" s="4"/>
      <c r="UIV206" s="4"/>
      <c r="UIW206" s="4"/>
      <c r="UIX206" s="4"/>
      <c r="UIY206" s="4"/>
      <c r="UIZ206" s="4"/>
      <c r="UJA206" s="4"/>
      <c r="UJB206" s="4"/>
      <c r="UJC206" s="4"/>
      <c r="UJD206" s="4"/>
      <c r="UJE206" s="4"/>
      <c r="UJF206" s="4"/>
      <c r="UJG206" s="4"/>
      <c r="UJH206" s="4"/>
      <c r="UJI206" s="4"/>
      <c r="UJJ206" s="4"/>
      <c r="UJK206" s="4"/>
      <c r="UJL206" s="4"/>
      <c r="UJM206" s="4"/>
      <c r="UJN206" s="4"/>
      <c r="UJO206" s="4"/>
      <c r="UJP206" s="4"/>
      <c r="UJQ206" s="4"/>
      <c r="UJR206" s="4"/>
      <c r="UJS206" s="4"/>
      <c r="UJT206" s="4"/>
      <c r="UJU206" s="4"/>
      <c r="UJV206" s="4"/>
      <c r="UJW206" s="4"/>
      <c r="UJX206" s="4"/>
      <c r="UJY206" s="4"/>
      <c r="UJZ206" s="4"/>
      <c r="UKA206" s="4"/>
      <c r="UKB206" s="4"/>
      <c r="UKC206" s="4"/>
      <c r="UKD206" s="4"/>
      <c r="UKE206" s="4"/>
      <c r="UKF206" s="4"/>
      <c r="UKG206" s="4"/>
      <c r="UKH206" s="4"/>
      <c r="UKI206" s="4"/>
      <c r="UKJ206" s="4"/>
      <c r="UKK206" s="4"/>
      <c r="UKL206" s="4"/>
      <c r="UKM206" s="4"/>
      <c r="UKN206" s="4"/>
      <c r="UKO206" s="4"/>
      <c r="UKP206" s="4"/>
      <c r="UKQ206" s="4"/>
      <c r="UKR206" s="4"/>
      <c r="UKS206" s="4"/>
      <c r="UKT206" s="4"/>
      <c r="UKU206" s="4"/>
      <c r="UKV206" s="4"/>
      <c r="UKW206" s="4"/>
      <c r="UKX206" s="4"/>
      <c r="UKY206" s="4"/>
      <c r="UKZ206" s="4"/>
      <c r="ULA206" s="4"/>
      <c r="ULB206" s="4"/>
      <c r="ULC206" s="4"/>
      <c r="ULD206" s="4"/>
      <c r="ULE206" s="4"/>
      <c r="ULF206" s="4"/>
      <c r="ULG206" s="4"/>
      <c r="ULH206" s="4"/>
      <c r="ULI206" s="4"/>
      <c r="ULJ206" s="4"/>
      <c r="ULK206" s="4"/>
      <c r="ULL206" s="4"/>
      <c r="ULM206" s="4"/>
      <c r="ULN206" s="4"/>
      <c r="ULO206" s="4"/>
      <c r="ULP206" s="4"/>
      <c r="ULQ206" s="4"/>
      <c r="ULR206" s="4"/>
      <c r="ULS206" s="4"/>
      <c r="ULT206" s="4"/>
      <c r="ULU206" s="4"/>
      <c r="ULV206" s="4"/>
      <c r="ULW206" s="4"/>
      <c r="ULX206" s="4"/>
      <c r="ULY206" s="4"/>
      <c r="ULZ206" s="4"/>
      <c r="UMA206" s="4"/>
      <c r="UMB206" s="4"/>
      <c r="UMC206" s="4"/>
      <c r="UMD206" s="4"/>
      <c r="UME206" s="4"/>
      <c r="UMF206" s="4"/>
      <c r="UMG206" s="4"/>
      <c r="UMH206" s="4"/>
      <c r="UMI206" s="4"/>
      <c r="UMJ206" s="4"/>
      <c r="UMK206" s="4"/>
      <c r="UML206" s="4"/>
      <c r="UMM206" s="4"/>
      <c r="UMN206" s="4"/>
      <c r="UMO206" s="4"/>
      <c r="UMP206" s="4"/>
      <c r="UMQ206" s="4"/>
      <c r="UMR206" s="4"/>
      <c r="UMS206" s="4"/>
      <c r="UMT206" s="4"/>
      <c r="UMU206" s="4"/>
      <c r="UMV206" s="4"/>
      <c r="UMW206" s="4"/>
      <c r="UMX206" s="4"/>
      <c r="UMY206" s="4"/>
      <c r="UMZ206" s="4"/>
      <c r="UNA206" s="4"/>
      <c r="UNB206" s="4"/>
      <c r="UNC206" s="4"/>
      <c r="UND206" s="4"/>
      <c r="UNE206" s="4"/>
      <c r="UNF206" s="4"/>
      <c r="UNG206" s="4"/>
      <c r="UNH206" s="4"/>
      <c r="UNI206" s="4"/>
      <c r="UNJ206" s="4"/>
      <c r="UNK206" s="4"/>
      <c r="UNL206" s="4"/>
      <c r="UNM206" s="4"/>
      <c r="UNN206" s="4"/>
      <c r="UNO206" s="4"/>
      <c r="UNP206" s="4"/>
      <c r="UNQ206" s="4"/>
      <c r="UNR206" s="4"/>
      <c r="UNS206" s="4"/>
      <c r="UNT206" s="4"/>
      <c r="UNU206" s="4"/>
      <c r="UNV206" s="4"/>
      <c r="UNW206" s="4"/>
      <c r="UNX206" s="4"/>
      <c r="UNY206" s="4"/>
      <c r="UNZ206" s="4"/>
      <c r="UOA206" s="4"/>
      <c r="UOB206" s="4"/>
      <c r="UOC206" s="4"/>
      <c r="UOD206" s="4"/>
      <c r="UOE206" s="4"/>
      <c r="UOF206" s="4"/>
      <c r="UOG206" s="4"/>
      <c r="UOH206" s="4"/>
      <c r="UOI206" s="4"/>
      <c r="UOJ206" s="4"/>
      <c r="UOK206" s="4"/>
      <c r="UOL206" s="4"/>
      <c r="UOM206" s="4"/>
      <c r="UON206" s="4"/>
      <c r="UOO206" s="4"/>
      <c r="UOP206" s="4"/>
      <c r="UOQ206" s="4"/>
      <c r="UOR206" s="4"/>
      <c r="UOS206" s="4"/>
      <c r="UOT206" s="4"/>
      <c r="UOU206" s="4"/>
      <c r="UOV206" s="4"/>
      <c r="UOW206" s="4"/>
      <c r="UOX206" s="4"/>
      <c r="UOY206" s="4"/>
      <c r="UOZ206" s="4"/>
      <c r="UPA206" s="4"/>
      <c r="UPB206" s="4"/>
      <c r="UPC206" s="4"/>
      <c r="UPD206" s="4"/>
      <c r="UPE206" s="4"/>
      <c r="UPF206" s="4"/>
      <c r="UPG206" s="4"/>
      <c r="UPH206" s="4"/>
      <c r="UPI206" s="4"/>
      <c r="UPJ206" s="4"/>
      <c r="UPK206" s="4"/>
      <c r="UPL206" s="4"/>
      <c r="UPM206" s="4"/>
      <c r="UPN206" s="4"/>
      <c r="UPO206" s="4"/>
      <c r="UPP206" s="4"/>
      <c r="UPQ206" s="4"/>
      <c r="UPR206" s="4"/>
      <c r="UPS206" s="4"/>
      <c r="UPT206" s="4"/>
      <c r="UPU206" s="4"/>
      <c r="UPV206" s="4"/>
      <c r="UPW206" s="4"/>
      <c r="UPX206" s="4"/>
      <c r="UPY206" s="4"/>
      <c r="UPZ206" s="4"/>
      <c r="UQA206" s="4"/>
      <c r="UQB206" s="4"/>
      <c r="UQC206" s="4"/>
      <c r="UQD206" s="4"/>
      <c r="UQE206" s="4"/>
      <c r="UQF206" s="4"/>
      <c r="UQG206" s="4"/>
      <c r="UQH206" s="4"/>
      <c r="UQI206" s="4"/>
      <c r="UQJ206" s="4"/>
      <c r="UQK206" s="4"/>
      <c r="UQL206" s="4"/>
      <c r="UQM206" s="4"/>
      <c r="UQN206" s="4"/>
      <c r="UQO206" s="4"/>
      <c r="UQP206" s="4"/>
      <c r="UQQ206" s="4"/>
      <c r="UQR206" s="4"/>
      <c r="UQS206" s="4"/>
      <c r="UQT206" s="4"/>
      <c r="UQU206" s="4"/>
      <c r="UQV206" s="4"/>
      <c r="UQW206" s="4"/>
      <c r="UQX206" s="4"/>
      <c r="UQY206" s="4"/>
      <c r="UQZ206" s="4"/>
      <c r="URA206" s="4"/>
      <c r="URB206" s="4"/>
      <c r="URC206" s="4"/>
      <c r="URD206" s="4"/>
      <c r="URE206" s="4"/>
      <c r="URF206" s="4"/>
      <c r="URG206" s="4"/>
      <c r="URH206" s="4"/>
      <c r="URI206" s="4"/>
      <c r="URJ206" s="4"/>
      <c r="URK206" s="4"/>
      <c r="URL206" s="4"/>
      <c r="URM206" s="4"/>
      <c r="URN206" s="4"/>
      <c r="URO206" s="4"/>
      <c r="URP206" s="4"/>
      <c r="URQ206" s="4"/>
      <c r="URR206" s="4"/>
      <c r="URS206" s="4"/>
      <c r="URT206" s="4"/>
      <c r="URU206" s="4"/>
      <c r="URV206" s="4"/>
      <c r="URW206" s="4"/>
      <c r="URX206" s="4"/>
      <c r="URY206" s="4"/>
      <c r="URZ206" s="4"/>
      <c r="USA206" s="4"/>
      <c r="USB206" s="4"/>
      <c r="USC206" s="4"/>
      <c r="USD206" s="4"/>
      <c r="USE206" s="4"/>
      <c r="USF206" s="4"/>
      <c r="USG206" s="4"/>
      <c r="USH206" s="4"/>
      <c r="USI206" s="4"/>
      <c r="USJ206" s="4"/>
      <c r="USK206" s="4"/>
      <c r="USL206" s="4"/>
      <c r="USM206" s="4"/>
      <c r="USN206" s="4"/>
      <c r="USO206" s="4"/>
      <c r="USP206" s="4"/>
      <c r="USQ206" s="4"/>
      <c r="USR206" s="4"/>
      <c r="USS206" s="4"/>
      <c r="UST206" s="4"/>
      <c r="USU206" s="4"/>
      <c r="USV206" s="4"/>
      <c r="USW206" s="4"/>
      <c r="USX206" s="4"/>
      <c r="USY206" s="4"/>
      <c r="USZ206" s="4"/>
      <c r="UTA206" s="4"/>
      <c r="UTB206" s="4"/>
      <c r="UTC206" s="4"/>
      <c r="UTD206" s="4"/>
      <c r="UTE206" s="4"/>
      <c r="UTF206" s="4"/>
      <c r="UTG206" s="4"/>
      <c r="UTH206" s="4"/>
      <c r="UTI206" s="4"/>
      <c r="UTJ206" s="4"/>
      <c r="UTK206" s="4"/>
      <c r="UTL206" s="4"/>
      <c r="UTM206" s="4"/>
      <c r="UTN206" s="4"/>
      <c r="UTO206" s="4"/>
      <c r="UTP206" s="4"/>
      <c r="UTQ206" s="4"/>
      <c r="UTR206" s="4"/>
      <c r="UTS206" s="4"/>
      <c r="UTT206" s="4"/>
      <c r="UTU206" s="4"/>
      <c r="UTV206" s="4"/>
      <c r="UTW206" s="4"/>
      <c r="UTX206" s="4"/>
      <c r="UTY206" s="4"/>
      <c r="UTZ206" s="4"/>
      <c r="UUA206" s="4"/>
      <c r="UUB206" s="4"/>
      <c r="UUC206" s="4"/>
      <c r="UUD206" s="4"/>
      <c r="UUE206" s="4"/>
      <c r="UUF206" s="4"/>
      <c r="UUG206" s="4"/>
      <c r="UUH206" s="4"/>
      <c r="UUI206" s="4"/>
      <c r="UUJ206" s="4"/>
      <c r="UUK206" s="4"/>
      <c r="UUL206" s="4"/>
      <c r="UUM206" s="4"/>
      <c r="UUN206" s="4"/>
      <c r="UUO206" s="4"/>
      <c r="UUP206" s="4"/>
      <c r="UUQ206" s="4"/>
      <c r="UUR206" s="4"/>
      <c r="UUS206" s="4"/>
      <c r="UUT206" s="4"/>
      <c r="UUU206" s="4"/>
      <c r="UUV206" s="4"/>
      <c r="UUW206" s="4"/>
      <c r="UUX206" s="4"/>
      <c r="UUY206" s="4"/>
      <c r="UUZ206" s="4"/>
      <c r="UVA206" s="4"/>
      <c r="UVB206" s="4"/>
      <c r="UVC206" s="4"/>
      <c r="UVD206" s="4"/>
      <c r="UVE206" s="4"/>
      <c r="UVF206" s="4"/>
      <c r="UVG206" s="4"/>
      <c r="UVH206" s="4"/>
      <c r="UVI206" s="4"/>
      <c r="UVJ206" s="4"/>
      <c r="UVK206" s="4"/>
      <c r="UVL206" s="4"/>
      <c r="UVM206" s="4"/>
      <c r="UVN206" s="4"/>
      <c r="UVO206" s="4"/>
      <c r="UVP206" s="4"/>
      <c r="UVQ206" s="4"/>
      <c r="UVR206" s="4"/>
      <c r="UVS206" s="4"/>
      <c r="UVT206" s="4"/>
      <c r="UVU206" s="4"/>
      <c r="UVV206" s="4"/>
      <c r="UVW206" s="4"/>
      <c r="UVX206" s="4"/>
      <c r="UVY206" s="4"/>
      <c r="UVZ206" s="4"/>
      <c r="UWA206" s="4"/>
      <c r="UWB206" s="4"/>
      <c r="UWC206" s="4"/>
      <c r="UWD206" s="4"/>
      <c r="UWE206" s="4"/>
      <c r="UWF206" s="4"/>
      <c r="UWG206" s="4"/>
      <c r="UWH206" s="4"/>
      <c r="UWI206" s="4"/>
      <c r="UWJ206" s="4"/>
      <c r="UWK206" s="4"/>
      <c r="UWL206" s="4"/>
      <c r="UWM206" s="4"/>
      <c r="UWN206" s="4"/>
      <c r="UWO206" s="4"/>
      <c r="UWP206" s="4"/>
      <c r="UWQ206" s="4"/>
      <c r="UWR206" s="4"/>
      <c r="UWS206" s="4"/>
      <c r="UWT206" s="4"/>
      <c r="UWU206" s="4"/>
      <c r="UWV206" s="4"/>
      <c r="UWW206" s="4"/>
      <c r="UWX206" s="4"/>
      <c r="UWY206" s="4"/>
      <c r="UWZ206" s="4"/>
      <c r="UXA206" s="4"/>
      <c r="UXB206" s="4"/>
      <c r="UXC206" s="4"/>
      <c r="UXD206" s="4"/>
      <c r="UXE206" s="4"/>
      <c r="UXF206" s="4"/>
      <c r="UXG206" s="4"/>
      <c r="UXH206" s="4"/>
      <c r="UXI206" s="4"/>
      <c r="UXJ206" s="4"/>
      <c r="UXK206" s="4"/>
      <c r="UXL206" s="4"/>
      <c r="UXM206" s="4"/>
      <c r="UXN206" s="4"/>
      <c r="UXO206" s="4"/>
      <c r="UXP206" s="4"/>
      <c r="UXQ206" s="4"/>
      <c r="UXR206" s="4"/>
      <c r="UXS206" s="4"/>
      <c r="UXT206" s="4"/>
      <c r="UXU206" s="4"/>
      <c r="UXV206" s="4"/>
      <c r="UXW206" s="4"/>
      <c r="UXX206" s="4"/>
      <c r="UXY206" s="4"/>
      <c r="UXZ206" s="4"/>
      <c r="UYA206" s="4"/>
      <c r="UYB206" s="4"/>
      <c r="UYC206" s="4"/>
      <c r="UYD206" s="4"/>
      <c r="UYE206" s="4"/>
      <c r="UYF206" s="4"/>
      <c r="UYG206" s="4"/>
      <c r="UYH206" s="4"/>
      <c r="UYI206" s="4"/>
      <c r="UYJ206" s="4"/>
      <c r="UYK206" s="4"/>
      <c r="UYL206" s="4"/>
      <c r="UYM206" s="4"/>
      <c r="UYN206" s="4"/>
      <c r="UYO206" s="4"/>
      <c r="UYP206" s="4"/>
      <c r="UYQ206" s="4"/>
      <c r="UYR206" s="4"/>
      <c r="UYS206" s="4"/>
      <c r="UYT206" s="4"/>
      <c r="UYU206" s="4"/>
      <c r="UYV206" s="4"/>
      <c r="UYW206" s="4"/>
      <c r="UYX206" s="4"/>
      <c r="UYY206" s="4"/>
      <c r="UYZ206" s="4"/>
      <c r="UZA206" s="4"/>
      <c r="UZB206" s="4"/>
      <c r="UZC206" s="4"/>
      <c r="UZD206" s="4"/>
      <c r="UZE206" s="4"/>
      <c r="UZF206" s="4"/>
      <c r="UZG206" s="4"/>
      <c r="UZH206" s="4"/>
      <c r="UZI206" s="4"/>
      <c r="UZJ206" s="4"/>
      <c r="UZK206" s="4"/>
      <c r="UZL206" s="4"/>
      <c r="UZM206" s="4"/>
      <c r="UZN206" s="4"/>
      <c r="UZO206" s="4"/>
      <c r="UZP206" s="4"/>
      <c r="UZQ206" s="4"/>
      <c r="UZR206" s="4"/>
      <c r="UZS206" s="4"/>
      <c r="UZT206" s="4"/>
      <c r="UZU206" s="4"/>
      <c r="UZV206" s="4"/>
      <c r="UZW206" s="4"/>
      <c r="UZX206" s="4"/>
      <c r="UZY206" s="4"/>
      <c r="UZZ206" s="4"/>
      <c r="VAA206" s="4"/>
      <c r="VAB206" s="4"/>
      <c r="VAC206" s="4"/>
      <c r="VAD206" s="4"/>
      <c r="VAE206" s="4"/>
      <c r="VAF206" s="4"/>
      <c r="VAG206" s="4"/>
      <c r="VAH206" s="4"/>
      <c r="VAI206" s="4"/>
      <c r="VAJ206" s="4"/>
      <c r="VAK206" s="4"/>
      <c r="VAL206" s="4"/>
      <c r="VAM206" s="4"/>
      <c r="VAN206" s="4"/>
      <c r="VAO206" s="4"/>
      <c r="VAP206" s="4"/>
      <c r="VAQ206" s="4"/>
      <c r="VAR206" s="4"/>
      <c r="VAS206" s="4"/>
      <c r="VAT206" s="4"/>
      <c r="VAU206" s="4"/>
      <c r="VAV206" s="4"/>
      <c r="VAW206" s="4"/>
      <c r="VAX206" s="4"/>
      <c r="VAY206" s="4"/>
      <c r="VAZ206" s="4"/>
      <c r="VBA206" s="4"/>
      <c r="VBB206" s="4"/>
      <c r="VBC206" s="4"/>
      <c r="VBD206" s="4"/>
      <c r="VBE206" s="4"/>
      <c r="VBF206" s="4"/>
      <c r="VBG206" s="4"/>
      <c r="VBH206" s="4"/>
      <c r="VBI206" s="4"/>
      <c r="VBJ206" s="4"/>
      <c r="VBK206" s="4"/>
      <c r="VBL206" s="4"/>
      <c r="VBM206" s="4"/>
      <c r="VBN206" s="4"/>
      <c r="VBO206" s="4"/>
      <c r="VBP206" s="4"/>
      <c r="VBQ206" s="4"/>
      <c r="VBR206" s="4"/>
      <c r="VBS206" s="4"/>
      <c r="VBT206" s="4"/>
      <c r="VBU206" s="4"/>
      <c r="VBV206" s="4"/>
      <c r="VBW206" s="4"/>
      <c r="VBX206" s="4"/>
      <c r="VBY206" s="4"/>
      <c r="VBZ206" s="4"/>
      <c r="VCA206" s="4"/>
      <c r="VCB206" s="4"/>
      <c r="VCC206" s="4"/>
      <c r="VCD206" s="4"/>
      <c r="VCE206" s="4"/>
      <c r="VCF206" s="4"/>
      <c r="VCG206" s="4"/>
      <c r="VCH206" s="4"/>
      <c r="VCI206" s="4"/>
      <c r="VCJ206" s="4"/>
      <c r="VCK206" s="4"/>
      <c r="VCL206" s="4"/>
      <c r="VCM206" s="4"/>
      <c r="VCN206" s="4"/>
      <c r="VCO206" s="4"/>
      <c r="VCP206" s="4"/>
      <c r="VCQ206" s="4"/>
      <c r="VCR206" s="4"/>
      <c r="VCS206" s="4"/>
      <c r="VCT206" s="4"/>
      <c r="VCU206" s="4"/>
      <c r="VCV206" s="4"/>
      <c r="VCW206" s="4"/>
      <c r="VCX206" s="4"/>
      <c r="VCY206" s="4"/>
      <c r="VCZ206" s="4"/>
      <c r="VDA206" s="4"/>
      <c r="VDB206" s="4"/>
      <c r="VDC206" s="4"/>
      <c r="VDD206" s="4"/>
      <c r="VDE206" s="4"/>
      <c r="VDF206" s="4"/>
      <c r="VDG206" s="4"/>
      <c r="VDH206" s="4"/>
      <c r="VDI206" s="4"/>
      <c r="VDJ206" s="4"/>
      <c r="VDK206" s="4"/>
      <c r="VDL206" s="4"/>
      <c r="VDM206" s="4"/>
      <c r="VDN206" s="4"/>
      <c r="VDO206" s="4"/>
      <c r="VDP206" s="4"/>
      <c r="VDQ206" s="4"/>
      <c r="VDR206" s="4"/>
      <c r="VDS206" s="4"/>
      <c r="VDT206" s="4"/>
      <c r="VDU206" s="4"/>
      <c r="VDV206" s="4"/>
      <c r="VDW206" s="4"/>
      <c r="VDX206" s="4"/>
      <c r="VDY206" s="4"/>
      <c r="VDZ206" s="4"/>
      <c r="VEA206" s="4"/>
      <c r="VEB206" s="4"/>
      <c r="VEC206" s="4"/>
      <c r="VED206" s="4"/>
      <c r="VEE206" s="4"/>
      <c r="VEF206" s="4"/>
      <c r="VEG206" s="4"/>
      <c r="VEH206" s="4"/>
      <c r="VEI206" s="4"/>
      <c r="VEJ206" s="4"/>
      <c r="VEK206" s="4"/>
      <c r="VEL206" s="4"/>
      <c r="VEM206" s="4"/>
      <c r="VEN206" s="4"/>
      <c r="VEO206" s="4"/>
      <c r="VEP206" s="4"/>
      <c r="VEQ206" s="4"/>
      <c r="VER206" s="4"/>
      <c r="VES206" s="4"/>
      <c r="VET206" s="4"/>
      <c r="VEU206" s="4"/>
      <c r="VEV206" s="4"/>
      <c r="VEW206" s="4"/>
      <c r="VEX206" s="4"/>
      <c r="VEY206" s="4"/>
      <c r="VEZ206" s="4"/>
      <c r="VFA206" s="4"/>
      <c r="VFB206" s="4"/>
      <c r="VFC206" s="4"/>
      <c r="VFD206" s="4"/>
      <c r="VFE206" s="4"/>
      <c r="VFF206" s="4"/>
      <c r="VFG206" s="4"/>
      <c r="VFH206" s="4"/>
      <c r="VFI206" s="4"/>
      <c r="VFJ206" s="4"/>
      <c r="VFK206" s="4"/>
      <c r="VFL206" s="4"/>
      <c r="VFM206" s="4"/>
      <c r="VFN206" s="4"/>
      <c r="VFO206" s="4"/>
      <c r="VFP206" s="4"/>
      <c r="VFQ206" s="4"/>
      <c r="VFR206" s="4"/>
      <c r="VFS206" s="4"/>
      <c r="VFT206" s="4"/>
      <c r="VFU206" s="4"/>
      <c r="VFV206" s="4"/>
      <c r="VFW206" s="4"/>
      <c r="VFX206" s="4"/>
      <c r="VFY206" s="4"/>
      <c r="VFZ206" s="4"/>
      <c r="VGA206" s="4"/>
      <c r="VGB206" s="4"/>
      <c r="VGC206" s="4"/>
      <c r="VGD206" s="4"/>
      <c r="VGE206" s="4"/>
      <c r="VGF206" s="4"/>
      <c r="VGG206" s="4"/>
      <c r="VGH206" s="4"/>
      <c r="VGI206" s="4"/>
      <c r="VGJ206" s="4"/>
      <c r="VGK206" s="4"/>
      <c r="VGL206" s="4"/>
      <c r="VGM206" s="4"/>
      <c r="VGN206" s="4"/>
      <c r="VGO206" s="4"/>
      <c r="VGP206" s="4"/>
      <c r="VGQ206" s="4"/>
      <c r="VGR206" s="4"/>
      <c r="VGS206" s="4"/>
      <c r="VGT206" s="4"/>
      <c r="VGU206" s="4"/>
      <c r="VGV206" s="4"/>
      <c r="VGW206" s="4"/>
      <c r="VGX206" s="4"/>
      <c r="VGY206" s="4"/>
      <c r="VGZ206" s="4"/>
      <c r="VHA206" s="4"/>
      <c r="VHB206" s="4"/>
      <c r="VHC206" s="4"/>
      <c r="VHD206" s="4"/>
      <c r="VHE206" s="4"/>
      <c r="VHF206" s="4"/>
      <c r="VHG206" s="4"/>
      <c r="VHH206" s="4"/>
      <c r="VHI206" s="4"/>
      <c r="VHJ206" s="4"/>
      <c r="VHK206" s="4"/>
      <c r="VHL206" s="4"/>
      <c r="VHM206" s="4"/>
      <c r="VHN206" s="4"/>
      <c r="VHO206" s="4"/>
      <c r="VHP206" s="4"/>
      <c r="VHQ206" s="4"/>
      <c r="VHR206" s="4"/>
      <c r="VHS206" s="4"/>
      <c r="VHT206" s="4"/>
      <c r="VHU206" s="4"/>
      <c r="VHV206" s="4"/>
      <c r="VHW206" s="4"/>
      <c r="VHX206" s="4"/>
      <c r="VHY206" s="4"/>
      <c r="VHZ206" s="4"/>
      <c r="VIA206" s="4"/>
      <c r="VIB206" s="4"/>
      <c r="VIC206" s="4"/>
      <c r="VID206" s="4"/>
      <c r="VIE206" s="4"/>
      <c r="VIF206" s="4"/>
      <c r="VIG206" s="4"/>
      <c r="VIH206" s="4"/>
      <c r="VII206" s="4"/>
      <c r="VIJ206" s="4"/>
      <c r="VIK206" s="4"/>
      <c r="VIL206" s="4"/>
      <c r="VIM206" s="4"/>
      <c r="VIN206" s="4"/>
      <c r="VIO206" s="4"/>
      <c r="VIP206" s="4"/>
      <c r="VIQ206" s="4"/>
      <c r="VIR206" s="4"/>
      <c r="VIS206" s="4"/>
      <c r="VIT206" s="4"/>
      <c r="VIU206" s="4"/>
      <c r="VIV206" s="4"/>
      <c r="VIW206" s="4"/>
      <c r="VIX206" s="4"/>
      <c r="VIY206" s="4"/>
      <c r="VIZ206" s="4"/>
      <c r="VJA206" s="4"/>
      <c r="VJB206" s="4"/>
      <c r="VJC206" s="4"/>
      <c r="VJD206" s="4"/>
      <c r="VJE206" s="4"/>
      <c r="VJF206" s="4"/>
      <c r="VJG206" s="4"/>
      <c r="VJH206" s="4"/>
      <c r="VJI206" s="4"/>
      <c r="VJJ206" s="4"/>
      <c r="VJK206" s="4"/>
      <c r="VJL206" s="4"/>
      <c r="VJM206" s="4"/>
      <c r="VJN206" s="4"/>
      <c r="VJO206" s="4"/>
      <c r="VJP206" s="4"/>
      <c r="VJQ206" s="4"/>
      <c r="VJR206" s="4"/>
      <c r="VJS206" s="4"/>
      <c r="VJT206" s="4"/>
      <c r="VJU206" s="4"/>
      <c r="VJV206" s="4"/>
      <c r="VJW206" s="4"/>
      <c r="VJX206" s="4"/>
      <c r="VJY206" s="4"/>
      <c r="VJZ206" s="4"/>
      <c r="VKA206" s="4"/>
      <c r="VKB206" s="4"/>
      <c r="VKC206" s="4"/>
      <c r="VKD206" s="4"/>
      <c r="VKE206" s="4"/>
      <c r="VKF206" s="4"/>
      <c r="VKG206" s="4"/>
      <c r="VKH206" s="4"/>
      <c r="VKI206" s="4"/>
      <c r="VKJ206" s="4"/>
      <c r="VKK206" s="4"/>
      <c r="VKL206" s="4"/>
      <c r="VKM206" s="4"/>
      <c r="VKN206" s="4"/>
      <c r="VKO206" s="4"/>
      <c r="VKP206" s="4"/>
      <c r="VKQ206" s="4"/>
      <c r="VKR206" s="4"/>
      <c r="VKS206" s="4"/>
      <c r="VKT206" s="4"/>
      <c r="VKU206" s="4"/>
      <c r="VKV206" s="4"/>
      <c r="VKW206" s="4"/>
      <c r="VKX206" s="4"/>
      <c r="VKY206" s="4"/>
      <c r="VKZ206" s="4"/>
      <c r="VLA206" s="4"/>
      <c r="VLB206" s="4"/>
      <c r="VLC206" s="4"/>
      <c r="VLD206" s="4"/>
      <c r="VLE206" s="4"/>
      <c r="VLF206" s="4"/>
      <c r="VLG206" s="4"/>
      <c r="VLH206" s="4"/>
      <c r="VLI206" s="4"/>
      <c r="VLJ206" s="4"/>
      <c r="VLK206" s="4"/>
      <c r="VLL206" s="4"/>
      <c r="VLM206" s="4"/>
      <c r="VLN206" s="4"/>
      <c r="VLO206" s="4"/>
      <c r="VLP206" s="4"/>
      <c r="VLQ206" s="4"/>
      <c r="VLR206" s="4"/>
      <c r="VLS206" s="4"/>
      <c r="VLT206" s="4"/>
      <c r="VLU206" s="4"/>
      <c r="VLV206" s="4"/>
      <c r="VLW206" s="4"/>
      <c r="VLX206" s="4"/>
      <c r="VLY206" s="4"/>
      <c r="VLZ206" s="4"/>
      <c r="VMA206" s="4"/>
      <c r="VMB206" s="4"/>
      <c r="VMC206" s="4"/>
      <c r="VMD206" s="4"/>
      <c r="VME206" s="4"/>
      <c r="VMF206" s="4"/>
      <c r="VMG206" s="4"/>
      <c r="VMH206" s="4"/>
      <c r="VMI206" s="4"/>
      <c r="VMJ206" s="4"/>
      <c r="VMK206" s="4"/>
      <c r="VML206" s="4"/>
      <c r="VMM206" s="4"/>
      <c r="VMN206" s="4"/>
      <c r="VMO206" s="4"/>
      <c r="VMP206" s="4"/>
      <c r="VMQ206" s="4"/>
      <c r="VMR206" s="4"/>
      <c r="VMS206" s="4"/>
      <c r="VMT206" s="4"/>
      <c r="VMU206" s="4"/>
      <c r="VMV206" s="4"/>
      <c r="VMW206" s="4"/>
      <c r="VMX206" s="4"/>
      <c r="VMY206" s="4"/>
      <c r="VMZ206" s="4"/>
      <c r="VNA206" s="4"/>
      <c r="VNB206" s="4"/>
      <c r="VNC206" s="4"/>
      <c r="VND206" s="4"/>
      <c r="VNE206" s="4"/>
      <c r="VNF206" s="4"/>
      <c r="VNG206" s="4"/>
      <c r="VNH206" s="4"/>
      <c r="VNI206" s="4"/>
      <c r="VNJ206" s="4"/>
      <c r="VNK206" s="4"/>
      <c r="VNL206" s="4"/>
      <c r="VNM206" s="4"/>
      <c r="VNN206" s="4"/>
      <c r="VNO206" s="4"/>
      <c r="VNP206" s="4"/>
      <c r="VNQ206" s="4"/>
      <c r="VNR206" s="4"/>
      <c r="VNS206" s="4"/>
      <c r="VNT206" s="4"/>
      <c r="VNU206" s="4"/>
      <c r="VNV206" s="4"/>
      <c r="VNW206" s="4"/>
      <c r="VNX206" s="4"/>
      <c r="VNY206" s="4"/>
      <c r="VNZ206" s="4"/>
      <c r="VOA206" s="4"/>
      <c r="VOB206" s="4"/>
      <c r="VOC206" s="4"/>
      <c r="VOD206" s="4"/>
      <c r="VOE206" s="4"/>
      <c r="VOF206" s="4"/>
      <c r="VOG206" s="4"/>
      <c r="VOH206" s="4"/>
      <c r="VOI206" s="4"/>
      <c r="VOJ206" s="4"/>
      <c r="VOK206" s="4"/>
      <c r="VOL206" s="4"/>
      <c r="VOM206" s="4"/>
      <c r="VON206" s="4"/>
      <c r="VOO206" s="4"/>
      <c r="VOP206" s="4"/>
      <c r="VOQ206" s="4"/>
      <c r="VOR206" s="4"/>
      <c r="VOS206" s="4"/>
      <c r="VOT206" s="4"/>
      <c r="VOU206" s="4"/>
      <c r="VOV206" s="4"/>
      <c r="VOW206" s="4"/>
      <c r="VOX206" s="4"/>
      <c r="VOY206" s="4"/>
      <c r="VOZ206" s="4"/>
      <c r="VPA206" s="4"/>
      <c r="VPB206" s="4"/>
      <c r="VPC206" s="4"/>
      <c r="VPD206" s="4"/>
      <c r="VPE206" s="4"/>
      <c r="VPF206" s="4"/>
      <c r="VPG206" s="4"/>
      <c r="VPH206" s="4"/>
      <c r="VPI206" s="4"/>
      <c r="VPJ206" s="4"/>
      <c r="VPK206" s="4"/>
      <c r="VPL206" s="4"/>
      <c r="VPM206" s="4"/>
      <c r="VPN206" s="4"/>
      <c r="VPO206" s="4"/>
      <c r="VPP206" s="4"/>
      <c r="VPQ206" s="4"/>
      <c r="VPR206" s="4"/>
      <c r="VPS206" s="4"/>
      <c r="VPT206" s="4"/>
      <c r="VPU206" s="4"/>
      <c r="VPV206" s="4"/>
      <c r="VPW206" s="4"/>
      <c r="VPX206" s="4"/>
      <c r="VPY206" s="4"/>
      <c r="VPZ206" s="4"/>
      <c r="VQA206" s="4"/>
      <c r="VQB206" s="4"/>
      <c r="VQC206" s="4"/>
      <c r="VQD206" s="4"/>
      <c r="VQE206" s="4"/>
      <c r="VQF206" s="4"/>
      <c r="VQG206" s="4"/>
      <c r="VQH206" s="4"/>
      <c r="VQI206" s="4"/>
      <c r="VQJ206" s="4"/>
      <c r="VQK206" s="4"/>
      <c r="VQL206" s="4"/>
      <c r="VQM206" s="4"/>
      <c r="VQN206" s="4"/>
      <c r="VQO206" s="4"/>
      <c r="VQP206" s="4"/>
      <c r="VQQ206" s="4"/>
      <c r="VQR206" s="4"/>
      <c r="VQS206" s="4"/>
      <c r="VQT206" s="4"/>
      <c r="VQU206" s="4"/>
      <c r="VQV206" s="4"/>
      <c r="VQW206" s="4"/>
      <c r="VQX206" s="4"/>
      <c r="VQY206" s="4"/>
      <c r="VQZ206" s="4"/>
      <c r="VRA206" s="4"/>
      <c r="VRB206" s="4"/>
      <c r="VRC206" s="4"/>
      <c r="VRD206" s="4"/>
      <c r="VRE206" s="4"/>
      <c r="VRF206" s="4"/>
      <c r="VRG206" s="4"/>
      <c r="VRH206" s="4"/>
      <c r="VRI206" s="4"/>
      <c r="VRJ206" s="4"/>
      <c r="VRK206" s="4"/>
      <c r="VRL206" s="4"/>
      <c r="VRM206" s="4"/>
      <c r="VRN206" s="4"/>
      <c r="VRO206" s="4"/>
      <c r="VRP206" s="4"/>
      <c r="VRQ206" s="4"/>
      <c r="VRR206" s="4"/>
      <c r="VRS206" s="4"/>
      <c r="VRT206" s="4"/>
      <c r="VRU206" s="4"/>
      <c r="VRV206" s="4"/>
      <c r="VRW206" s="4"/>
      <c r="VRX206" s="4"/>
      <c r="VRY206" s="4"/>
      <c r="VRZ206" s="4"/>
      <c r="VSA206" s="4"/>
      <c r="VSB206" s="4"/>
      <c r="VSC206" s="4"/>
      <c r="VSD206" s="4"/>
      <c r="VSE206" s="4"/>
      <c r="VSF206" s="4"/>
      <c r="VSG206" s="4"/>
      <c r="VSH206" s="4"/>
      <c r="VSI206" s="4"/>
      <c r="VSJ206" s="4"/>
      <c r="VSK206" s="4"/>
      <c r="VSL206" s="4"/>
      <c r="VSM206" s="4"/>
      <c r="VSN206" s="4"/>
      <c r="VSO206" s="4"/>
      <c r="VSP206" s="4"/>
      <c r="VSQ206" s="4"/>
      <c r="VSR206" s="4"/>
      <c r="VSS206" s="4"/>
      <c r="VST206" s="4"/>
      <c r="VSU206" s="4"/>
      <c r="VSV206" s="4"/>
      <c r="VSW206" s="4"/>
      <c r="VSX206" s="4"/>
      <c r="VSY206" s="4"/>
      <c r="VSZ206" s="4"/>
      <c r="VTA206" s="4"/>
      <c r="VTB206" s="4"/>
      <c r="VTC206" s="4"/>
      <c r="VTD206" s="4"/>
      <c r="VTE206" s="4"/>
      <c r="VTF206" s="4"/>
      <c r="VTG206" s="4"/>
      <c r="VTH206" s="4"/>
      <c r="VTI206" s="4"/>
      <c r="VTJ206" s="4"/>
      <c r="VTK206" s="4"/>
      <c r="VTL206" s="4"/>
      <c r="VTM206" s="4"/>
      <c r="VTN206" s="4"/>
      <c r="VTO206" s="4"/>
      <c r="VTP206" s="4"/>
      <c r="VTQ206" s="4"/>
      <c r="VTR206" s="4"/>
      <c r="VTS206" s="4"/>
      <c r="VTT206" s="4"/>
      <c r="VTU206" s="4"/>
      <c r="VTV206" s="4"/>
      <c r="VTW206" s="4"/>
      <c r="VTX206" s="4"/>
      <c r="VTY206" s="4"/>
      <c r="VTZ206" s="4"/>
      <c r="VUA206" s="4"/>
      <c r="VUB206" s="4"/>
      <c r="VUC206" s="4"/>
      <c r="VUD206" s="4"/>
      <c r="VUE206" s="4"/>
      <c r="VUF206" s="4"/>
      <c r="VUG206" s="4"/>
      <c r="VUH206" s="4"/>
      <c r="VUI206" s="4"/>
      <c r="VUJ206" s="4"/>
      <c r="VUK206" s="4"/>
      <c r="VUL206" s="4"/>
      <c r="VUM206" s="4"/>
      <c r="VUN206" s="4"/>
      <c r="VUO206" s="4"/>
      <c r="VUP206" s="4"/>
      <c r="VUQ206" s="4"/>
      <c r="VUR206" s="4"/>
      <c r="VUS206" s="4"/>
      <c r="VUT206" s="4"/>
      <c r="VUU206" s="4"/>
      <c r="VUV206" s="4"/>
      <c r="VUW206" s="4"/>
      <c r="VUX206" s="4"/>
      <c r="VUY206" s="4"/>
      <c r="VUZ206" s="4"/>
      <c r="VVA206" s="4"/>
      <c r="VVB206" s="4"/>
      <c r="VVC206" s="4"/>
      <c r="VVD206" s="4"/>
      <c r="VVE206" s="4"/>
      <c r="VVF206" s="4"/>
      <c r="VVG206" s="4"/>
      <c r="VVH206" s="4"/>
      <c r="VVI206" s="4"/>
      <c r="VVJ206" s="4"/>
      <c r="VVK206" s="4"/>
      <c r="VVL206" s="4"/>
      <c r="VVM206" s="4"/>
      <c r="VVN206" s="4"/>
      <c r="VVO206" s="4"/>
      <c r="VVP206" s="4"/>
      <c r="VVQ206" s="4"/>
      <c r="VVR206" s="4"/>
      <c r="VVS206" s="4"/>
      <c r="VVT206" s="4"/>
      <c r="VVU206" s="4"/>
      <c r="VVV206" s="4"/>
      <c r="VVW206" s="4"/>
      <c r="VVX206" s="4"/>
      <c r="VVY206" s="4"/>
      <c r="VVZ206" s="4"/>
      <c r="VWA206" s="4"/>
      <c r="VWB206" s="4"/>
      <c r="VWC206" s="4"/>
      <c r="VWD206" s="4"/>
      <c r="VWE206" s="4"/>
      <c r="VWF206" s="4"/>
      <c r="VWG206" s="4"/>
      <c r="VWH206" s="4"/>
      <c r="VWI206" s="4"/>
      <c r="VWJ206" s="4"/>
      <c r="VWK206" s="4"/>
      <c r="VWL206" s="4"/>
      <c r="VWM206" s="4"/>
      <c r="VWN206" s="4"/>
      <c r="VWO206" s="4"/>
      <c r="VWP206" s="4"/>
      <c r="VWQ206" s="4"/>
      <c r="VWR206" s="4"/>
      <c r="VWS206" s="4"/>
      <c r="VWT206" s="4"/>
      <c r="VWU206" s="4"/>
      <c r="VWV206" s="4"/>
      <c r="VWW206" s="4"/>
      <c r="VWX206" s="4"/>
      <c r="VWY206" s="4"/>
      <c r="VWZ206" s="4"/>
      <c r="VXA206" s="4"/>
      <c r="VXB206" s="4"/>
      <c r="VXC206" s="4"/>
      <c r="VXD206" s="4"/>
      <c r="VXE206" s="4"/>
      <c r="VXF206" s="4"/>
      <c r="VXG206" s="4"/>
      <c r="VXH206" s="4"/>
      <c r="VXI206" s="4"/>
      <c r="VXJ206" s="4"/>
      <c r="VXK206" s="4"/>
      <c r="VXL206" s="4"/>
      <c r="VXM206" s="4"/>
      <c r="VXN206" s="4"/>
      <c r="VXO206" s="4"/>
      <c r="VXP206" s="4"/>
      <c r="VXQ206" s="4"/>
      <c r="VXR206" s="4"/>
      <c r="VXS206" s="4"/>
      <c r="VXT206" s="4"/>
      <c r="VXU206" s="4"/>
      <c r="VXV206" s="4"/>
      <c r="VXW206" s="4"/>
      <c r="VXX206" s="4"/>
      <c r="VXY206" s="4"/>
      <c r="VXZ206" s="4"/>
      <c r="VYA206" s="4"/>
      <c r="VYB206" s="4"/>
      <c r="VYC206" s="4"/>
      <c r="VYD206" s="4"/>
      <c r="VYE206" s="4"/>
      <c r="VYF206" s="4"/>
      <c r="VYG206" s="4"/>
      <c r="VYH206" s="4"/>
      <c r="VYI206" s="4"/>
      <c r="VYJ206" s="4"/>
      <c r="VYK206" s="4"/>
      <c r="VYL206" s="4"/>
      <c r="VYM206" s="4"/>
      <c r="VYN206" s="4"/>
      <c r="VYO206" s="4"/>
      <c r="VYP206" s="4"/>
      <c r="VYQ206" s="4"/>
      <c r="VYR206" s="4"/>
      <c r="VYS206" s="4"/>
      <c r="VYT206" s="4"/>
      <c r="VYU206" s="4"/>
      <c r="VYV206" s="4"/>
      <c r="VYW206" s="4"/>
      <c r="VYX206" s="4"/>
      <c r="VYY206" s="4"/>
      <c r="VYZ206" s="4"/>
      <c r="VZA206" s="4"/>
      <c r="VZB206" s="4"/>
      <c r="VZC206" s="4"/>
      <c r="VZD206" s="4"/>
      <c r="VZE206" s="4"/>
      <c r="VZF206" s="4"/>
      <c r="VZG206" s="4"/>
      <c r="VZH206" s="4"/>
      <c r="VZI206" s="4"/>
      <c r="VZJ206" s="4"/>
      <c r="VZK206" s="4"/>
      <c r="VZL206" s="4"/>
      <c r="VZM206" s="4"/>
      <c r="VZN206" s="4"/>
      <c r="VZO206" s="4"/>
      <c r="VZP206" s="4"/>
      <c r="VZQ206" s="4"/>
      <c r="VZR206" s="4"/>
      <c r="VZS206" s="4"/>
      <c r="VZT206" s="4"/>
      <c r="VZU206" s="4"/>
      <c r="VZV206" s="4"/>
      <c r="VZW206" s="4"/>
      <c r="VZX206" s="4"/>
      <c r="VZY206" s="4"/>
      <c r="VZZ206" s="4"/>
      <c r="WAA206" s="4"/>
      <c r="WAB206" s="4"/>
      <c r="WAC206" s="4"/>
      <c r="WAD206" s="4"/>
      <c r="WAE206" s="4"/>
      <c r="WAF206" s="4"/>
      <c r="WAG206" s="4"/>
      <c r="WAH206" s="4"/>
      <c r="WAI206" s="4"/>
      <c r="WAJ206" s="4"/>
      <c r="WAK206" s="4"/>
      <c r="WAL206" s="4"/>
      <c r="WAM206" s="4"/>
      <c r="WAN206" s="4"/>
      <c r="WAO206" s="4"/>
      <c r="WAP206" s="4"/>
      <c r="WAQ206" s="4"/>
      <c r="WAR206" s="4"/>
      <c r="WAS206" s="4"/>
      <c r="WAT206" s="4"/>
      <c r="WAU206" s="4"/>
      <c r="WAV206" s="4"/>
      <c r="WAW206" s="4"/>
      <c r="WAX206" s="4"/>
      <c r="WAY206" s="4"/>
      <c r="WAZ206" s="4"/>
      <c r="WBA206" s="4"/>
      <c r="WBB206" s="4"/>
      <c r="WBC206" s="4"/>
      <c r="WBD206" s="4"/>
      <c r="WBE206" s="4"/>
      <c r="WBF206" s="4"/>
      <c r="WBG206" s="4"/>
      <c r="WBH206" s="4"/>
      <c r="WBI206" s="4"/>
      <c r="WBJ206" s="4"/>
      <c r="WBK206" s="4"/>
      <c r="WBL206" s="4"/>
      <c r="WBM206" s="4"/>
      <c r="WBN206" s="4"/>
      <c r="WBO206" s="4"/>
      <c r="WBP206" s="4"/>
      <c r="WBQ206" s="4"/>
      <c r="WBR206" s="4"/>
      <c r="WBS206" s="4"/>
      <c r="WBT206" s="4"/>
      <c r="WBU206" s="4"/>
      <c r="WBV206" s="4"/>
      <c r="WBW206" s="4"/>
      <c r="WBX206" s="4"/>
      <c r="WBY206" s="4"/>
      <c r="WBZ206" s="4"/>
      <c r="WCA206" s="4"/>
      <c r="WCB206" s="4"/>
      <c r="WCC206" s="4"/>
      <c r="WCD206" s="4"/>
      <c r="WCE206" s="4"/>
      <c r="WCF206" s="4"/>
      <c r="WCG206" s="4"/>
      <c r="WCH206" s="4"/>
      <c r="WCI206" s="4"/>
      <c r="WCJ206" s="4"/>
      <c r="WCK206" s="4"/>
      <c r="WCL206" s="4"/>
      <c r="WCM206" s="4"/>
      <c r="WCN206" s="4"/>
      <c r="WCO206" s="4"/>
      <c r="WCP206" s="4"/>
      <c r="WCQ206" s="4"/>
      <c r="WCR206" s="4"/>
      <c r="WCS206" s="4"/>
      <c r="WCT206" s="4"/>
      <c r="WCU206" s="4"/>
      <c r="WCV206" s="4"/>
      <c r="WCW206" s="4"/>
      <c r="WCX206" s="4"/>
      <c r="WCY206" s="4"/>
      <c r="WCZ206" s="4"/>
      <c r="WDA206" s="4"/>
      <c r="WDB206" s="4"/>
      <c r="WDC206" s="4"/>
      <c r="WDD206" s="4"/>
      <c r="WDE206" s="4"/>
      <c r="WDF206" s="4"/>
      <c r="WDG206" s="4"/>
      <c r="WDH206" s="4"/>
      <c r="WDI206" s="4"/>
      <c r="WDJ206" s="4"/>
      <c r="WDK206" s="4"/>
      <c r="WDL206" s="4"/>
      <c r="WDM206" s="4"/>
      <c r="WDN206" s="4"/>
      <c r="WDO206" s="4"/>
      <c r="WDP206" s="4"/>
      <c r="WDQ206" s="4"/>
      <c r="WDR206" s="4"/>
      <c r="WDS206" s="4"/>
      <c r="WDT206" s="4"/>
      <c r="WDU206" s="4"/>
      <c r="WDV206" s="4"/>
      <c r="WDW206" s="4"/>
      <c r="WDX206" s="4"/>
      <c r="WDY206" s="4"/>
      <c r="WDZ206" s="4"/>
      <c r="WEA206" s="4"/>
      <c r="WEB206" s="4"/>
      <c r="WEC206" s="4"/>
      <c r="WED206" s="4"/>
      <c r="WEE206" s="4"/>
      <c r="WEF206" s="4"/>
      <c r="WEG206" s="4"/>
      <c r="WEH206" s="4"/>
      <c r="WEI206" s="4"/>
      <c r="WEJ206" s="4"/>
      <c r="WEK206" s="4"/>
      <c r="WEL206" s="4"/>
      <c r="WEM206" s="4"/>
      <c r="WEN206" s="4"/>
      <c r="WEO206" s="4"/>
      <c r="WEP206" s="4"/>
      <c r="WEQ206" s="4"/>
      <c r="WER206" s="4"/>
      <c r="WES206" s="4"/>
      <c r="WET206" s="4"/>
      <c r="WEU206" s="4"/>
      <c r="WEV206" s="4"/>
      <c r="WEW206" s="4"/>
      <c r="WEX206" s="4"/>
      <c r="WEY206" s="4"/>
      <c r="WEZ206" s="4"/>
      <c r="WFA206" s="4"/>
      <c r="WFB206" s="4"/>
      <c r="WFC206" s="4"/>
      <c r="WFD206" s="4"/>
      <c r="WFE206" s="4"/>
      <c r="WFF206" s="4"/>
      <c r="WFG206" s="4"/>
      <c r="WFH206" s="4"/>
      <c r="WFI206" s="4"/>
      <c r="WFJ206" s="4"/>
      <c r="WFK206" s="4"/>
      <c r="WFL206" s="4"/>
      <c r="WFM206" s="4"/>
      <c r="WFN206" s="4"/>
      <c r="WFO206" s="4"/>
      <c r="WFP206" s="4"/>
      <c r="WFQ206" s="4"/>
      <c r="WFR206" s="4"/>
      <c r="WFS206" s="4"/>
      <c r="WFT206" s="4"/>
      <c r="WFU206" s="4"/>
      <c r="WFV206" s="4"/>
      <c r="WFW206" s="4"/>
      <c r="WFX206" s="4"/>
      <c r="WFY206" s="4"/>
      <c r="WFZ206" s="4"/>
      <c r="WGA206" s="4"/>
      <c r="WGB206" s="4"/>
      <c r="WGC206" s="4"/>
      <c r="WGD206" s="4"/>
      <c r="WGE206" s="4"/>
      <c r="WGF206" s="4"/>
      <c r="WGG206" s="4"/>
      <c r="WGH206" s="4"/>
      <c r="WGI206" s="4"/>
      <c r="WGJ206" s="4"/>
      <c r="WGK206" s="4"/>
      <c r="WGL206" s="4"/>
      <c r="WGM206" s="4"/>
      <c r="WGN206" s="4"/>
      <c r="WGO206" s="4"/>
      <c r="WGP206" s="4"/>
      <c r="WGQ206" s="4"/>
      <c r="WGR206" s="4"/>
      <c r="WGS206" s="4"/>
      <c r="WGT206" s="4"/>
      <c r="WGU206" s="4"/>
      <c r="WGV206" s="4"/>
      <c r="WGW206" s="4"/>
      <c r="WGX206" s="4"/>
      <c r="WGY206" s="4"/>
      <c r="WGZ206" s="4"/>
      <c r="WHA206" s="4"/>
      <c r="WHB206" s="4"/>
      <c r="WHC206" s="4"/>
      <c r="WHD206" s="4"/>
      <c r="WHE206" s="4"/>
      <c r="WHF206" s="4"/>
      <c r="WHG206" s="4"/>
      <c r="WHH206" s="4"/>
      <c r="WHI206" s="4"/>
      <c r="WHJ206" s="4"/>
      <c r="WHK206" s="4"/>
      <c r="WHL206" s="4"/>
      <c r="WHM206" s="4"/>
      <c r="WHN206" s="4"/>
      <c r="WHO206" s="4"/>
      <c r="WHP206" s="4"/>
      <c r="WHQ206" s="4"/>
      <c r="WHR206" s="4"/>
      <c r="WHS206" s="4"/>
      <c r="WHT206" s="4"/>
      <c r="WHU206" s="4"/>
      <c r="WHV206" s="4"/>
      <c r="WHW206" s="4"/>
      <c r="WHX206" s="4"/>
      <c r="WHY206" s="4"/>
      <c r="WHZ206" s="4"/>
      <c r="WIA206" s="4"/>
      <c r="WIB206" s="4"/>
      <c r="WIC206" s="4"/>
      <c r="WID206" s="4"/>
      <c r="WIE206" s="4"/>
      <c r="WIF206" s="4"/>
      <c r="WIG206" s="4"/>
      <c r="WIH206" s="4"/>
      <c r="WII206" s="4"/>
      <c r="WIJ206" s="4"/>
      <c r="WIK206" s="4"/>
      <c r="WIL206" s="4"/>
      <c r="WIM206" s="4"/>
      <c r="WIN206" s="4"/>
      <c r="WIO206" s="4"/>
      <c r="WIP206" s="4"/>
      <c r="WIQ206" s="4"/>
      <c r="WIR206" s="4"/>
      <c r="WIS206" s="4"/>
      <c r="WIT206" s="4"/>
      <c r="WIU206" s="4"/>
      <c r="WIV206" s="4"/>
      <c r="WIW206" s="4"/>
      <c r="WIX206" s="4"/>
      <c r="WIY206" s="4"/>
      <c r="WIZ206" s="4"/>
      <c r="WJA206" s="4"/>
      <c r="WJB206" s="4"/>
      <c r="WJC206" s="4"/>
      <c r="WJD206" s="4"/>
      <c r="WJE206" s="4"/>
      <c r="WJF206" s="4"/>
      <c r="WJG206" s="4"/>
      <c r="WJH206" s="4"/>
      <c r="WJI206" s="4"/>
      <c r="WJJ206" s="4"/>
      <c r="WJK206" s="4"/>
      <c r="WJL206" s="4"/>
      <c r="WJM206" s="4"/>
      <c r="WJN206" s="4"/>
      <c r="WJO206" s="4"/>
      <c r="WJP206" s="4"/>
      <c r="WJQ206" s="4"/>
      <c r="WJR206" s="4"/>
      <c r="WJS206" s="4"/>
      <c r="WJT206" s="4"/>
      <c r="WJU206" s="4"/>
      <c r="WJV206" s="4"/>
      <c r="WJW206" s="4"/>
      <c r="WJX206" s="4"/>
      <c r="WJY206" s="4"/>
      <c r="WJZ206" s="4"/>
      <c r="WKA206" s="4"/>
      <c r="WKB206" s="4"/>
      <c r="WKC206" s="4"/>
      <c r="WKD206" s="4"/>
      <c r="WKE206" s="4"/>
      <c r="WKF206" s="4"/>
      <c r="WKG206" s="4"/>
      <c r="WKH206" s="4"/>
      <c r="WKI206" s="4"/>
      <c r="WKJ206" s="4"/>
      <c r="WKK206" s="4"/>
      <c r="WKL206" s="4"/>
      <c r="WKM206" s="4"/>
      <c r="WKN206" s="4"/>
      <c r="WKO206" s="4"/>
      <c r="WKP206" s="4"/>
      <c r="WKQ206" s="4"/>
      <c r="WKR206" s="4"/>
      <c r="WKS206" s="4"/>
      <c r="WKT206" s="4"/>
      <c r="WKU206" s="4"/>
      <c r="WKV206" s="4"/>
      <c r="WKW206" s="4"/>
      <c r="WKX206" s="4"/>
      <c r="WKY206" s="4"/>
      <c r="WKZ206" s="4"/>
      <c r="WLA206" s="4"/>
      <c r="WLB206" s="4"/>
      <c r="WLC206" s="4"/>
      <c r="WLD206" s="4"/>
      <c r="WLE206" s="4"/>
      <c r="WLF206" s="4"/>
      <c r="WLG206" s="4"/>
      <c r="WLH206" s="4"/>
      <c r="WLI206" s="4"/>
      <c r="WLJ206" s="4"/>
      <c r="WLK206" s="4"/>
      <c r="WLL206" s="4"/>
      <c r="WLM206" s="4"/>
      <c r="WLN206" s="4"/>
      <c r="WLO206" s="4"/>
      <c r="WLP206" s="4"/>
      <c r="WLQ206" s="4"/>
      <c r="WLR206" s="4"/>
      <c r="WLS206" s="4"/>
      <c r="WLT206" s="4"/>
      <c r="WLU206" s="4"/>
      <c r="WLV206" s="4"/>
      <c r="WLW206" s="4"/>
      <c r="WLX206" s="4"/>
      <c r="WLY206" s="4"/>
      <c r="WLZ206" s="4"/>
      <c r="WMA206" s="4"/>
      <c r="WMB206" s="4"/>
      <c r="WMC206" s="4"/>
      <c r="WMD206" s="4"/>
      <c r="WME206" s="4"/>
      <c r="WMF206" s="4"/>
      <c r="WMG206" s="4"/>
      <c r="WMH206" s="4"/>
      <c r="WMI206" s="4"/>
      <c r="WMJ206" s="4"/>
      <c r="WMK206" s="4"/>
      <c r="WML206" s="4"/>
      <c r="WMM206" s="4"/>
      <c r="WMN206" s="4"/>
      <c r="WMO206" s="4"/>
      <c r="WMP206" s="4"/>
      <c r="WMQ206" s="4"/>
      <c r="WMR206" s="4"/>
      <c r="WMS206" s="4"/>
      <c r="WMT206" s="4"/>
      <c r="WMU206" s="4"/>
      <c r="WMV206" s="4"/>
      <c r="WMW206" s="4"/>
      <c r="WMX206" s="4"/>
      <c r="WMY206" s="4"/>
      <c r="WMZ206" s="4"/>
      <c r="WNA206" s="4"/>
      <c r="WNB206" s="4"/>
      <c r="WNC206" s="4"/>
      <c r="WND206" s="4"/>
      <c r="WNE206" s="4"/>
      <c r="WNF206" s="4"/>
      <c r="WNG206" s="4"/>
      <c r="WNH206" s="4"/>
      <c r="WNI206" s="4"/>
      <c r="WNJ206" s="4"/>
      <c r="WNK206" s="4"/>
      <c r="WNL206" s="4"/>
      <c r="WNM206" s="4"/>
      <c r="WNN206" s="4"/>
      <c r="WNO206" s="4"/>
      <c r="WNP206" s="4"/>
      <c r="WNQ206" s="4"/>
      <c r="WNR206" s="4"/>
      <c r="WNS206" s="4"/>
      <c r="WNT206" s="4"/>
      <c r="WNU206" s="4"/>
      <c r="WNV206" s="4"/>
      <c r="WNW206" s="4"/>
      <c r="WNX206" s="4"/>
      <c r="WNY206" s="4"/>
      <c r="WNZ206" s="4"/>
      <c r="WOA206" s="4"/>
      <c r="WOB206" s="4"/>
      <c r="WOC206" s="4"/>
      <c r="WOD206" s="4"/>
      <c r="WOE206" s="4"/>
      <c r="WOF206" s="4"/>
      <c r="WOG206" s="4"/>
      <c r="WOH206" s="4"/>
      <c r="WOI206" s="4"/>
      <c r="WOJ206" s="4"/>
      <c r="WOK206" s="4"/>
      <c r="WOL206" s="4"/>
      <c r="WOM206" s="4"/>
      <c r="WON206" s="4"/>
      <c r="WOO206" s="4"/>
      <c r="WOP206" s="4"/>
      <c r="WOQ206" s="4"/>
      <c r="WOR206" s="4"/>
      <c r="WOS206" s="4"/>
      <c r="WOT206" s="4"/>
      <c r="WOU206" s="4"/>
      <c r="WOV206" s="4"/>
      <c r="WOW206" s="4"/>
      <c r="WOX206" s="4"/>
      <c r="WOY206" s="4"/>
      <c r="WOZ206" s="4"/>
      <c r="WPA206" s="4"/>
      <c r="WPB206" s="4"/>
      <c r="WPC206" s="4"/>
      <c r="WPD206" s="4"/>
      <c r="WPE206" s="4"/>
      <c r="WPF206" s="4"/>
      <c r="WPG206" s="4"/>
      <c r="WPH206" s="4"/>
      <c r="WPI206" s="4"/>
      <c r="WPJ206" s="4"/>
      <c r="WPK206" s="4"/>
      <c r="WPL206" s="4"/>
      <c r="WPM206" s="4"/>
      <c r="WPN206" s="4"/>
      <c r="WPO206" s="4"/>
      <c r="WPP206" s="4"/>
      <c r="WPQ206" s="4"/>
      <c r="WPR206" s="4"/>
      <c r="WPS206" s="4"/>
      <c r="WPT206" s="4"/>
      <c r="WPU206" s="4"/>
      <c r="WPV206" s="4"/>
      <c r="WPW206" s="4"/>
      <c r="WPX206" s="4"/>
      <c r="WPY206" s="4"/>
      <c r="WPZ206" s="4"/>
      <c r="WQA206" s="4"/>
      <c r="WQB206" s="4"/>
      <c r="WQC206" s="4"/>
      <c r="WQD206" s="4"/>
      <c r="WQE206" s="4"/>
      <c r="WQF206" s="4"/>
      <c r="WQG206" s="4"/>
      <c r="WQH206" s="4"/>
      <c r="WQI206" s="4"/>
      <c r="WQJ206" s="4"/>
      <c r="WQK206" s="4"/>
      <c r="WQL206" s="4"/>
      <c r="WQM206" s="4"/>
      <c r="WQN206" s="4"/>
      <c r="WQO206" s="4"/>
      <c r="WQP206" s="4"/>
      <c r="WQQ206" s="4"/>
      <c r="WQR206" s="4"/>
      <c r="WQS206" s="4"/>
      <c r="WQT206" s="4"/>
      <c r="WQU206" s="4"/>
      <c r="WQV206" s="4"/>
      <c r="WQW206" s="4"/>
      <c r="WQX206" s="4"/>
      <c r="WQY206" s="4"/>
      <c r="WQZ206" s="4"/>
      <c r="WRA206" s="4"/>
      <c r="WRB206" s="4"/>
      <c r="WRC206" s="4"/>
      <c r="WRD206" s="4"/>
      <c r="WRE206" s="4"/>
      <c r="WRF206" s="4"/>
      <c r="WRG206" s="4"/>
      <c r="WRH206" s="4"/>
      <c r="WRI206" s="4"/>
      <c r="WRJ206" s="4"/>
      <c r="WRK206" s="4"/>
      <c r="WRL206" s="4"/>
      <c r="WRM206" s="4"/>
      <c r="WRN206" s="4"/>
      <c r="WRO206" s="4"/>
      <c r="WRP206" s="4"/>
      <c r="WRQ206" s="4"/>
      <c r="WRR206" s="4"/>
      <c r="WRS206" s="4"/>
      <c r="WRT206" s="4"/>
      <c r="WRU206" s="4"/>
      <c r="WRV206" s="4"/>
      <c r="WRW206" s="4"/>
      <c r="WRX206" s="4"/>
      <c r="WRY206" s="4"/>
      <c r="WRZ206" s="4"/>
      <c r="WSA206" s="4"/>
      <c r="WSB206" s="4"/>
      <c r="WSC206" s="4"/>
      <c r="WSD206" s="4"/>
      <c r="WSE206" s="4"/>
      <c r="WSF206" s="4"/>
      <c r="WSG206" s="4"/>
      <c r="WSH206" s="4"/>
      <c r="WSI206" s="4"/>
      <c r="WSJ206" s="4"/>
      <c r="WSK206" s="4"/>
      <c r="WSL206" s="4"/>
      <c r="WSM206" s="4"/>
      <c r="WSN206" s="4"/>
      <c r="WSO206" s="4"/>
      <c r="WSP206" s="4"/>
      <c r="WSQ206" s="4"/>
      <c r="WSR206" s="4"/>
      <c r="WSS206" s="4"/>
      <c r="WST206" s="4"/>
      <c r="WSU206" s="4"/>
      <c r="WSV206" s="4"/>
      <c r="WSW206" s="4"/>
      <c r="WSX206" s="4"/>
      <c r="WSY206" s="4"/>
      <c r="WSZ206" s="4"/>
      <c r="WTA206" s="4"/>
      <c r="WTB206" s="4"/>
      <c r="WTC206" s="4"/>
      <c r="WTD206" s="4"/>
      <c r="WTE206" s="4"/>
      <c r="WTF206" s="4"/>
      <c r="WTG206" s="4"/>
      <c r="WTH206" s="4"/>
      <c r="WTI206" s="4"/>
      <c r="WTJ206" s="4"/>
      <c r="WTK206" s="4"/>
      <c r="WTL206" s="4"/>
      <c r="WTM206" s="4"/>
      <c r="WTN206" s="4"/>
      <c r="WTO206" s="4"/>
      <c r="WTP206" s="4"/>
      <c r="WTQ206" s="4"/>
      <c r="WTR206" s="4"/>
      <c r="WTS206" s="4"/>
      <c r="WTT206" s="4"/>
      <c r="WTU206" s="4"/>
      <c r="WTV206" s="4"/>
      <c r="WTW206" s="4"/>
      <c r="WTX206" s="4"/>
      <c r="WTY206" s="4"/>
      <c r="WTZ206" s="4"/>
      <c r="WUA206" s="4"/>
      <c r="WUB206" s="4"/>
      <c r="WUC206" s="4"/>
      <c r="WUD206" s="4"/>
      <c r="WUE206" s="4"/>
      <c r="WUF206" s="4"/>
      <c r="WUG206" s="4"/>
      <c r="WUH206" s="4"/>
      <c r="WUI206" s="4"/>
      <c r="WUJ206" s="4"/>
      <c r="WUK206" s="4"/>
      <c r="WUL206" s="4"/>
      <c r="WUM206" s="4"/>
      <c r="WUN206" s="4"/>
      <c r="WUO206" s="4"/>
      <c r="WUP206" s="4"/>
      <c r="WUQ206" s="4"/>
      <c r="WUR206" s="4"/>
      <c r="WUS206" s="4"/>
      <c r="WUT206" s="4"/>
      <c r="WUU206" s="4"/>
      <c r="WUV206" s="4"/>
      <c r="WUW206" s="4"/>
      <c r="WUX206" s="4"/>
      <c r="WUY206" s="4"/>
      <c r="WUZ206" s="4"/>
      <c r="WVA206" s="4"/>
      <c r="WVB206" s="4"/>
      <c r="WVC206" s="4"/>
      <c r="WVD206" s="4"/>
      <c r="WVE206" s="4"/>
      <c r="WVF206" s="4"/>
      <c r="WVG206" s="4"/>
      <c r="WVH206" s="4"/>
      <c r="WVI206" s="4"/>
      <c r="WVJ206" s="4"/>
      <c r="WVK206" s="4"/>
      <c r="WVL206" s="4"/>
      <c r="WVM206" s="4"/>
      <c r="WVN206" s="4"/>
      <c r="WVO206" s="4"/>
      <c r="WVP206" s="4"/>
      <c r="WVQ206" s="4"/>
      <c r="WVR206" s="4"/>
      <c r="WVS206" s="4"/>
      <c r="WVT206" s="4"/>
      <c r="WVU206" s="4"/>
      <c r="WVV206" s="4"/>
      <c r="WVW206" s="4"/>
      <c r="WVX206" s="4"/>
      <c r="WVY206" s="4"/>
      <c r="WVZ206" s="4"/>
      <c r="WWA206" s="4"/>
      <c r="WWB206" s="4"/>
      <c r="WWC206" s="4"/>
      <c r="WWD206" s="4"/>
      <c r="WWE206" s="4"/>
      <c r="WWF206" s="4"/>
      <c r="WWG206" s="4"/>
      <c r="WWH206" s="4"/>
      <c r="WWI206" s="4"/>
      <c r="WWJ206" s="4"/>
    </row>
    <row r="207" spans="1:16156" s="4" customFormat="1" ht="25.5" x14ac:dyDescent="0.25">
      <c r="A207" s="701" t="s">
        <v>502</v>
      </c>
      <c r="B207" s="591" t="s">
        <v>503</v>
      </c>
      <c r="C207" s="670" t="s">
        <v>203</v>
      </c>
      <c r="D207" s="662">
        <v>407</v>
      </c>
      <c r="E207" s="663">
        <v>407</v>
      </c>
      <c r="F207" s="663">
        <v>407</v>
      </c>
      <c r="G207" s="663">
        <v>407</v>
      </c>
      <c r="H207" s="664">
        <v>335</v>
      </c>
      <c r="I207" s="665">
        <f t="shared" si="88"/>
        <v>1</v>
      </c>
      <c r="J207" s="666">
        <f t="shared" si="89"/>
        <v>1</v>
      </c>
      <c r="K207" s="662">
        <v>342</v>
      </c>
      <c r="L207" s="663">
        <v>342</v>
      </c>
      <c r="M207" s="663">
        <v>339</v>
      </c>
      <c r="N207" s="663">
        <v>314</v>
      </c>
      <c r="O207" s="664">
        <v>304</v>
      </c>
      <c r="P207" s="665">
        <f t="shared" ref="P207:P221" si="90">N207/L207</f>
        <v>0.91812865497076024</v>
      </c>
      <c r="Q207" s="666">
        <f t="shared" ref="Q207:Q221" si="91">N207/M207</f>
        <v>0.92625368731563418</v>
      </c>
      <c r="R207" s="662">
        <v>26</v>
      </c>
      <c r="S207" s="663">
        <v>26</v>
      </c>
      <c r="T207" s="663">
        <v>26</v>
      </c>
      <c r="U207" s="663">
        <v>4</v>
      </c>
      <c r="V207" s="664">
        <v>4</v>
      </c>
      <c r="W207" s="665">
        <f t="shared" si="86"/>
        <v>0.15384615384615385</v>
      </c>
      <c r="X207" s="666">
        <f t="shared" si="87"/>
        <v>0.15384615384615385</v>
      </c>
      <c r="Y207" s="662" t="s">
        <v>69</v>
      </c>
      <c r="Z207" s="663" t="s">
        <v>69</v>
      </c>
      <c r="AA207" s="663" t="s">
        <v>69</v>
      </c>
      <c r="AB207" s="663" t="s">
        <v>69</v>
      </c>
      <c r="AC207" s="664" t="s">
        <v>69</v>
      </c>
      <c r="AD207" s="665" t="s">
        <v>69</v>
      </c>
      <c r="AE207" s="666" t="s">
        <v>69</v>
      </c>
      <c r="AF207" s="662" t="s">
        <v>69</v>
      </c>
      <c r="AG207" s="663" t="s">
        <v>69</v>
      </c>
      <c r="AH207" s="663" t="s">
        <v>69</v>
      </c>
      <c r="AI207" s="663" t="s">
        <v>69</v>
      </c>
      <c r="AJ207" s="664" t="s">
        <v>69</v>
      </c>
      <c r="AK207" s="665" t="s">
        <v>69</v>
      </c>
      <c r="AL207" s="666" t="s">
        <v>69</v>
      </c>
      <c r="AM207" s="662" t="s">
        <v>69</v>
      </c>
      <c r="AN207" s="663" t="s">
        <v>69</v>
      </c>
      <c r="AO207" s="663" t="s">
        <v>69</v>
      </c>
      <c r="AP207" s="663" t="s">
        <v>69</v>
      </c>
      <c r="AQ207" s="664" t="s">
        <v>69</v>
      </c>
      <c r="AR207" s="665" t="s">
        <v>69</v>
      </c>
      <c r="AS207" s="666" t="s">
        <v>69</v>
      </c>
    </row>
    <row r="208" spans="1:16156" s="4" customFormat="1" ht="38.25" x14ac:dyDescent="0.25">
      <c r="A208" s="701" t="s">
        <v>504</v>
      </c>
      <c r="B208" s="591" t="s">
        <v>505</v>
      </c>
      <c r="C208" s="670" t="s">
        <v>203</v>
      </c>
      <c r="D208" s="639">
        <v>160</v>
      </c>
      <c r="E208" s="624">
        <v>157</v>
      </c>
      <c r="F208" s="624">
        <v>124</v>
      </c>
      <c r="G208" s="624">
        <v>118</v>
      </c>
      <c r="H208" s="625">
        <v>118</v>
      </c>
      <c r="I208" s="626">
        <f t="shared" si="88"/>
        <v>0.75159235668789814</v>
      </c>
      <c r="J208" s="627">
        <f t="shared" si="89"/>
        <v>0.95161290322580649</v>
      </c>
      <c r="K208" s="639">
        <v>136</v>
      </c>
      <c r="L208" s="624">
        <v>134</v>
      </c>
      <c r="M208" s="624">
        <v>106</v>
      </c>
      <c r="N208" s="624">
        <v>105</v>
      </c>
      <c r="O208" s="625">
        <v>105</v>
      </c>
      <c r="P208" s="626">
        <f t="shared" si="90"/>
        <v>0.78358208955223885</v>
      </c>
      <c r="Q208" s="627">
        <f t="shared" si="91"/>
        <v>0.99056603773584906</v>
      </c>
      <c r="R208" s="639">
        <v>117</v>
      </c>
      <c r="S208" s="624">
        <v>117</v>
      </c>
      <c r="T208" s="624">
        <v>98</v>
      </c>
      <c r="U208" s="624">
        <v>92</v>
      </c>
      <c r="V208" s="625">
        <v>92</v>
      </c>
      <c r="W208" s="626">
        <f t="shared" si="86"/>
        <v>0.78632478632478631</v>
      </c>
      <c r="X208" s="627">
        <f t="shared" si="87"/>
        <v>0.93877551020408168</v>
      </c>
      <c r="Y208" s="639">
        <v>79</v>
      </c>
      <c r="Z208" s="624">
        <v>79</v>
      </c>
      <c r="AA208" s="624">
        <v>66</v>
      </c>
      <c r="AB208" s="624">
        <v>61</v>
      </c>
      <c r="AC208" s="625">
        <v>61</v>
      </c>
      <c r="AD208" s="626">
        <f>AB208/Z208</f>
        <v>0.77215189873417722</v>
      </c>
      <c r="AE208" s="627">
        <f>AB208/AA208</f>
        <v>0.9242424242424242</v>
      </c>
      <c r="AF208" s="639">
        <v>97</v>
      </c>
      <c r="AG208" s="624">
        <v>97</v>
      </c>
      <c r="AH208" s="624">
        <v>66</v>
      </c>
      <c r="AI208" s="624">
        <v>66</v>
      </c>
      <c r="AJ208" s="625">
        <v>66</v>
      </c>
      <c r="AK208" s="626">
        <f>AI208/AG208</f>
        <v>0.68041237113402064</v>
      </c>
      <c r="AL208" s="627">
        <f>AI208/AH208</f>
        <v>1</v>
      </c>
      <c r="AM208" s="639">
        <v>73</v>
      </c>
      <c r="AN208" s="624">
        <v>73</v>
      </c>
      <c r="AO208" s="624">
        <v>59</v>
      </c>
      <c r="AP208" s="624">
        <v>59</v>
      </c>
      <c r="AQ208" s="625">
        <v>59</v>
      </c>
      <c r="AR208" s="626">
        <f>AP208/AN208</f>
        <v>0.80821917808219179</v>
      </c>
      <c r="AS208" s="627">
        <f>AP208/AO208</f>
        <v>1</v>
      </c>
    </row>
    <row r="209" spans="1:16156" s="4" customFormat="1" ht="25.5" x14ac:dyDescent="0.25">
      <c r="A209" s="701" t="s">
        <v>506</v>
      </c>
      <c r="B209" s="591" t="s">
        <v>507</v>
      </c>
      <c r="C209" s="670" t="s">
        <v>203</v>
      </c>
      <c r="D209" s="662">
        <v>250</v>
      </c>
      <c r="E209" s="663">
        <v>250</v>
      </c>
      <c r="F209" s="663">
        <v>209</v>
      </c>
      <c r="G209" s="663">
        <v>209</v>
      </c>
      <c r="H209" s="664">
        <v>209</v>
      </c>
      <c r="I209" s="665">
        <f t="shared" si="88"/>
        <v>0.83599999999999997</v>
      </c>
      <c r="J209" s="666">
        <f t="shared" si="89"/>
        <v>1</v>
      </c>
      <c r="K209" s="662">
        <v>240</v>
      </c>
      <c r="L209" s="663">
        <v>239</v>
      </c>
      <c r="M209" s="663">
        <v>187</v>
      </c>
      <c r="N209" s="663">
        <v>187</v>
      </c>
      <c r="O209" s="664">
        <v>187</v>
      </c>
      <c r="P209" s="665">
        <f t="shared" si="90"/>
        <v>0.78242677824267781</v>
      </c>
      <c r="Q209" s="666">
        <f t="shared" si="91"/>
        <v>1</v>
      </c>
      <c r="R209" s="662">
        <v>249</v>
      </c>
      <c r="S209" s="663">
        <v>246</v>
      </c>
      <c r="T209" s="663">
        <v>199</v>
      </c>
      <c r="U209" s="663">
        <v>199</v>
      </c>
      <c r="V209" s="664">
        <v>199</v>
      </c>
      <c r="W209" s="665">
        <f t="shared" si="86"/>
        <v>0.80894308943089432</v>
      </c>
      <c r="X209" s="666">
        <f t="shared" si="87"/>
        <v>1</v>
      </c>
      <c r="Y209" s="662">
        <v>242</v>
      </c>
      <c r="Z209" s="663">
        <v>242</v>
      </c>
      <c r="AA209" s="663">
        <v>190</v>
      </c>
      <c r="AB209" s="663">
        <v>190</v>
      </c>
      <c r="AC209" s="664">
        <v>190</v>
      </c>
      <c r="AD209" s="665">
        <f>AB209/Z209</f>
        <v>0.78512396694214881</v>
      </c>
      <c r="AE209" s="666">
        <f>AB209/AA209</f>
        <v>1</v>
      </c>
      <c r="AF209" s="662">
        <v>225</v>
      </c>
      <c r="AG209" s="663">
        <v>224</v>
      </c>
      <c r="AH209" s="663">
        <v>164</v>
      </c>
      <c r="AI209" s="663">
        <v>164</v>
      </c>
      <c r="AJ209" s="664">
        <v>164</v>
      </c>
      <c r="AK209" s="665">
        <f>AI209/AG209</f>
        <v>0.7321428571428571</v>
      </c>
      <c r="AL209" s="666">
        <f>AI209/AH209</f>
        <v>1</v>
      </c>
      <c r="AM209" s="662">
        <v>253</v>
      </c>
      <c r="AN209" s="663">
        <v>253</v>
      </c>
      <c r="AO209" s="663">
        <v>193</v>
      </c>
      <c r="AP209" s="663">
        <v>193</v>
      </c>
      <c r="AQ209" s="664">
        <v>193</v>
      </c>
      <c r="AR209" s="665">
        <f>AP209/AN209</f>
        <v>0.76284584980237158</v>
      </c>
      <c r="AS209" s="666">
        <f>AP209/AO209</f>
        <v>1</v>
      </c>
    </row>
    <row r="210" spans="1:16156" s="4" customFormat="1" ht="25.5" x14ac:dyDescent="0.25">
      <c r="A210" s="701" t="s">
        <v>508</v>
      </c>
      <c r="B210" s="591" t="s">
        <v>509</v>
      </c>
      <c r="C210" s="670" t="s">
        <v>203</v>
      </c>
      <c r="D210" s="662">
        <v>178</v>
      </c>
      <c r="E210" s="663">
        <v>178</v>
      </c>
      <c r="F210" s="663">
        <v>153</v>
      </c>
      <c r="G210" s="663">
        <v>153</v>
      </c>
      <c r="H210" s="664">
        <v>148</v>
      </c>
      <c r="I210" s="665">
        <f t="shared" si="88"/>
        <v>0.8595505617977528</v>
      </c>
      <c r="J210" s="666">
        <f t="shared" si="89"/>
        <v>1</v>
      </c>
      <c r="K210" s="662">
        <v>289</v>
      </c>
      <c r="L210" s="663">
        <v>289</v>
      </c>
      <c r="M210" s="663">
        <v>187</v>
      </c>
      <c r="N210" s="663">
        <v>187</v>
      </c>
      <c r="O210" s="664">
        <v>162</v>
      </c>
      <c r="P210" s="665">
        <f t="shared" si="90"/>
        <v>0.6470588235294118</v>
      </c>
      <c r="Q210" s="666">
        <f t="shared" si="91"/>
        <v>1</v>
      </c>
      <c r="R210" s="662">
        <v>87</v>
      </c>
      <c r="S210" s="663">
        <v>87</v>
      </c>
      <c r="T210" s="663">
        <v>0</v>
      </c>
      <c r="U210" s="663">
        <v>0</v>
      </c>
      <c r="V210" s="664">
        <v>0</v>
      </c>
      <c r="W210" s="665">
        <f t="shared" si="86"/>
        <v>0</v>
      </c>
      <c r="X210" s="666" t="s">
        <v>69</v>
      </c>
      <c r="Y210" s="662" t="s">
        <v>69</v>
      </c>
      <c r="Z210" s="663" t="s">
        <v>69</v>
      </c>
      <c r="AA210" s="663" t="s">
        <v>69</v>
      </c>
      <c r="AB210" s="663" t="s">
        <v>69</v>
      </c>
      <c r="AC210" s="664" t="s">
        <v>69</v>
      </c>
      <c r="AD210" s="665" t="s">
        <v>69</v>
      </c>
      <c r="AE210" s="666" t="s">
        <v>69</v>
      </c>
      <c r="AF210" s="662" t="s">
        <v>69</v>
      </c>
      <c r="AG210" s="663" t="s">
        <v>69</v>
      </c>
      <c r="AH210" s="663" t="s">
        <v>69</v>
      </c>
      <c r="AI210" s="663" t="s">
        <v>69</v>
      </c>
      <c r="AJ210" s="664" t="s">
        <v>69</v>
      </c>
      <c r="AK210" s="665" t="s">
        <v>69</v>
      </c>
      <c r="AL210" s="666" t="s">
        <v>69</v>
      </c>
      <c r="AM210" s="662" t="s">
        <v>69</v>
      </c>
      <c r="AN210" s="663" t="s">
        <v>69</v>
      </c>
      <c r="AO210" s="663" t="s">
        <v>69</v>
      </c>
      <c r="AP210" s="663" t="s">
        <v>69</v>
      </c>
      <c r="AQ210" s="664" t="s">
        <v>69</v>
      </c>
      <c r="AR210" s="665" t="s">
        <v>69</v>
      </c>
      <c r="AS210" s="666" t="s">
        <v>69</v>
      </c>
    </row>
    <row r="211" spans="1:16156" s="4" customFormat="1" ht="25.5" x14ac:dyDescent="0.25">
      <c r="A211" s="701" t="s">
        <v>510</v>
      </c>
      <c r="B211" s="591" t="s">
        <v>511</v>
      </c>
      <c r="C211" s="670" t="s">
        <v>203</v>
      </c>
      <c r="D211" s="662">
        <v>326</v>
      </c>
      <c r="E211" s="663">
        <v>325</v>
      </c>
      <c r="F211" s="663">
        <v>315</v>
      </c>
      <c r="G211" s="663">
        <v>308</v>
      </c>
      <c r="H211" s="664">
        <v>263</v>
      </c>
      <c r="I211" s="665">
        <f t="shared" si="88"/>
        <v>0.94769230769230772</v>
      </c>
      <c r="J211" s="666">
        <f t="shared" si="89"/>
        <v>0.97777777777777775</v>
      </c>
      <c r="K211" s="662">
        <v>294</v>
      </c>
      <c r="L211" s="663">
        <v>293</v>
      </c>
      <c r="M211" s="663">
        <v>271</v>
      </c>
      <c r="N211" s="663">
        <v>269</v>
      </c>
      <c r="O211" s="664">
        <v>235</v>
      </c>
      <c r="P211" s="665">
        <f t="shared" si="90"/>
        <v>0.91808873720136519</v>
      </c>
      <c r="Q211" s="666">
        <f t="shared" si="91"/>
        <v>0.99261992619926198</v>
      </c>
      <c r="R211" s="662">
        <v>247</v>
      </c>
      <c r="S211" s="663">
        <v>243</v>
      </c>
      <c r="T211" s="663">
        <v>226</v>
      </c>
      <c r="U211" s="663">
        <v>224</v>
      </c>
      <c r="V211" s="664">
        <v>182</v>
      </c>
      <c r="W211" s="665">
        <f t="shared" si="86"/>
        <v>0.92181069958847739</v>
      </c>
      <c r="X211" s="666">
        <f t="shared" si="87"/>
        <v>0.99115044247787609</v>
      </c>
      <c r="Y211" s="662">
        <v>80</v>
      </c>
      <c r="Z211" s="663">
        <v>77</v>
      </c>
      <c r="AA211" s="663">
        <v>75</v>
      </c>
      <c r="AB211" s="663">
        <v>75</v>
      </c>
      <c r="AC211" s="664">
        <v>74</v>
      </c>
      <c r="AD211" s="665">
        <f t="shared" ref="AD211:AD217" si="92">AB211/Z211</f>
        <v>0.97402597402597402</v>
      </c>
      <c r="AE211" s="666">
        <f t="shared" ref="AE211:AE217" si="93">AB211/AA211</f>
        <v>1</v>
      </c>
      <c r="AF211" s="662">
        <v>50</v>
      </c>
      <c r="AG211" s="663">
        <v>50</v>
      </c>
      <c r="AH211" s="663">
        <v>47</v>
      </c>
      <c r="AI211" s="663">
        <v>45</v>
      </c>
      <c r="AJ211" s="664">
        <v>44</v>
      </c>
      <c r="AK211" s="665">
        <f t="shared" ref="AK211:AK217" si="94">AI211/AG211</f>
        <v>0.9</v>
      </c>
      <c r="AL211" s="666">
        <f t="shared" ref="AL211:AL217" si="95">AI211/AH211</f>
        <v>0.95744680851063835</v>
      </c>
      <c r="AM211" s="662">
        <v>416</v>
      </c>
      <c r="AN211" s="663">
        <v>416</v>
      </c>
      <c r="AO211" s="663">
        <v>359</v>
      </c>
      <c r="AP211" s="663">
        <v>350</v>
      </c>
      <c r="AQ211" s="664">
        <v>312</v>
      </c>
      <c r="AR211" s="665">
        <f t="shared" ref="AR211:AR217" si="96">AP211/AN211</f>
        <v>0.84134615384615385</v>
      </c>
      <c r="AS211" s="666">
        <f t="shared" ref="AS211:AS217" si="97">AP211/AO211</f>
        <v>0.97493036211699169</v>
      </c>
    </row>
    <row r="212" spans="1:16156" s="4" customFormat="1" ht="25.5" x14ac:dyDescent="0.25">
      <c r="A212" s="701" t="s">
        <v>512</v>
      </c>
      <c r="B212" s="591" t="s">
        <v>513</v>
      </c>
      <c r="C212" s="670" t="s">
        <v>203</v>
      </c>
      <c r="D212" s="662">
        <v>72</v>
      </c>
      <c r="E212" s="663">
        <v>62</v>
      </c>
      <c r="F212" s="663">
        <v>62</v>
      </c>
      <c r="G212" s="663">
        <v>51</v>
      </c>
      <c r="H212" s="664">
        <v>47</v>
      </c>
      <c r="I212" s="665">
        <f t="shared" si="88"/>
        <v>0.82258064516129037</v>
      </c>
      <c r="J212" s="666">
        <f t="shared" si="89"/>
        <v>0.82258064516129037</v>
      </c>
      <c r="K212" s="662">
        <v>59</v>
      </c>
      <c r="L212" s="663">
        <v>59</v>
      </c>
      <c r="M212" s="663">
        <v>59</v>
      </c>
      <c r="N212" s="663">
        <v>46</v>
      </c>
      <c r="O212" s="664">
        <v>41</v>
      </c>
      <c r="P212" s="665">
        <f t="shared" si="90"/>
        <v>0.77966101694915257</v>
      </c>
      <c r="Q212" s="666">
        <f t="shared" si="91"/>
        <v>0.77966101694915257</v>
      </c>
      <c r="R212" s="662">
        <v>81</v>
      </c>
      <c r="S212" s="663">
        <v>78</v>
      </c>
      <c r="T212" s="663">
        <v>78</v>
      </c>
      <c r="U212" s="663">
        <v>60</v>
      </c>
      <c r="V212" s="664">
        <v>56</v>
      </c>
      <c r="W212" s="665">
        <f t="shared" si="86"/>
        <v>0.76923076923076927</v>
      </c>
      <c r="X212" s="666">
        <f t="shared" si="87"/>
        <v>0.76923076923076927</v>
      </c>
      <c r="Y212" s="662">
        <v>68</v>
      </c>
      <c r="Z212" s="663">
        <v>68</v>
      </c>
      <c r="AA212" s="663">
        <v>68</v>
      </c>
      <c r="AB212" s="663">
        <v>37</v>
      </c>
      <c r="AC212" s="664">
        <v>36</v>
      </c>
      <c r="AD212" s="665">
        <f t="shared" si="92"/>
        <v>0.54411764705882348</v>
      </c>
      <c r="AE212" s="666">
        <f t="shared" si="93"/>
        <v>0.54411764705882348</v>
      </c>
      <c r="AF212" s="662">
        <v>57</v>
      </c>
      <c r="AG212" s="663">
        <v>57</v>
      </c>
      <c r="AH212" s="663">
        <v>56</v>
      </c>
      <c r="AI212" s="663">
        <v>42</v>
      </c>
      <c r="AJ212" s="664">
        <v>38</v>
      </c>
      <c r="AK212" s="665">
        <f t="shared" si="94"/>
        <v>0.73684210526315785</v>
      </c>
      <c r="AL212" s="666">
        <f t="shared" si="95"/>
        <v>0.75</v>
      </c>
      <c r="AM212" s="662">
        <v>69</v>
      </c>
      <c r="AN212" s="663">
        <v>68</v>
      </c>
      <c r="AO212" s="663">
        <v>67</v>
      </c>
      <c r="AP212" s="663">
        <v>48</v>
      </c>
      <c r="AQ212" s="664">
        <v>44</v>
      </c>
      <c r="AR212" s="665">
        <f t="shared" si="96"/>
        <v>0.70588235294117652</v>
      </c>
      <c r="AS212" s="666">
        <f t="shared" si="97"/>
        <v>0.71641791044776115</v>
      </c>
    </row>
    <row r="213" spans="1:16156" s="4" customFormat="1" ht="25.5" x14ac:dyDescent="0.25">
      <c r="A213" s="701" t="s">
        <v>514</v>
      </c>
      <c r="B213" s="591" t="s">
        <v>515</v>
      </c>
      <c r="C213" s="670" t="s">
        <v>203</v>
      </c>
      <c r="D213" s="662">
        <v>113</v>
      </c>
      <c r="E213" s="663">
        <v>113</v>
      </c>
      <c r="F213" s="663">
        <v>77</v>
      </c>
      <c r="G213" s="663">
        <v>77</v>
      </c>
      <c r="H213" s="664">
        <v>68</v>
      </c>
      <c r="I213" s="665">
        <f t="shared" si="88"/>
        <v>0.68141592920353977</v>
      </c>
      <c r="J213" s="666">
        <f t="shared" si="89"/>
        <v>1</v>
      </c>
      <c r="K213" s="662">
        <v>131</v>
      </c>
      <c r="L213" s="663">
        <v>131</v>
      </c>
      <c r="M213" s="663">
        <v>107</v>
      </c>
      <c r="N213" s="663">
        <v>107</v>
      </c>
      <c r="O213" s="664">
        <v>90</v>
      </c>
      <c r="P213" s="665">
        <f t="shared" si="90"/>
        <v>0.81679389312977102</v>
      </c>
      <c r="Q213" s="666">
        <f t="shared" si="91"/>
        <v>1</v>
      </c>
      <c r="R213" s="662">
        <v>144</v>
      </c>
      <c r="S213" s="663">
        <v>143</v>
      </c>
      <c r="T213" s="663">
        <v>114</v>
      </c>
      <c r="U213" s="663">
        <v>114</v>
      </c>
      <c r="V213" s="664">
        <v>93</v>
      </c>
      <c r="W213" s="665">
        <f t="shared" si="86"/>
        <v>0.79720279720279719</v>
      </c>
      <c r="X213" s="666">
        <f t="shared" si="87"/>
        <v>1</v>
      </c>
      <c r="Y213" s="662">
        <v>178</v>
      </c>
      <c r="Z213" s="663">
        <v>178</v>
      </c>
      <c r="AA213" s="663">
        <v>159</v>
      </c>
      <c r="AB213" s="663">
        <v>159</v>
      </c>
      <c r="AC213" s="664">
        <v>133</v>
      </c>
      <c r="AD213" s="665">
        <f t="shared" si="92"/>
        <v>0.8932584269662921</v>
      </c>
      <c r="AE213" s="666">
        <f t="shared" si="93"/>
        <v>1</v>
      </c>
      <c r="AF213" s="662">
        <v>202</v>
      </c>
      <c r="AG213" s="663">
        <v>202</v>
      </c>
      <c r="AH213" s="663">
        <v>171</v>
      </c>
      <c r="AI213" s="663">
        <v>170</v>
      </c>
      <c r="AJ213" s="664">
        <v>132</v>
      </c>
      <c r="AK213" s="665">
        <f t="shared" si="94"/>
        <v>0.84158415841584155</v>
      </c>
      <c r="AL213" s="666">
        <f t="shared" si="95"/>
        <v>0.99415204678362568</v>
      </c>
      <c r="AM213" s="662">
        <v>216</v>
      </c>
      <c r="AN213" s="663">
        <v>216</v>
      </c>
      <c r="AO213" s="663">
        <v>168</v>
      </c>
      <c r="AP213" s="663">
        <v>167</v>
      </c>
      <c r="AQ213" s="664">
        <v>131</v>
      </c>
      <c r="AR213" s="665">
        <f t="shared" si="96"/>
        <v>0.77314814814814814</v>
      </c>
      <c r="AS213" s="666">
        <f t="shared" si="97"/>
        <v>0.99404761904761907</v>
      </c>
    </row>
    <row r="214" spans="1:16156" s="4" customFormat="1" ht="25.5" x14ac:dyDescent="0.25">
      <c r="A214" s="701" t="s">
        <v>516</v>
      </c>
      <c r="B214" s="591" t="s">
        <v>517</v>
      </c>
      <c r="C214" s="670" t="s">
        <v>203</v>
      </c>
      <c r="D214" s="662">
        <v>118</v>
      </c>
      <c r="E214" s="663">
        <v>117</v>
      </c>
      <c r="F214" s="663">
        <v>87</v>
      </c>
      <c r="G214" s="663">
        <v>59</v>
      </c>
      <c r="H214" s="664">
        <v>57</v>
      </c>
      <c r="I214" s="665">
        <f t="shared" si="88"/>
        <v>0.50427350427350426</v>
      </c>
      <c r="J214" s="666">
        <f t="shared" si="89"/>
        <v>0.67816091954022983</v>
      </c>
      <c r="K214" s="662">
        <v>105</v>
      </c>
      <c r="L214" s="663">
        <v>105</v>
      </c>
      <c r="M214" s="663">
        <v>73</v>
      </c>
      <c r="N214" s="663">
        <v>60</v>
      </c>
      <c r="O214" s="664">
        <v>60</v>
      </c>
      <c r="P214" s="665">
        <f t="shared" si="90"/>
        <v>0.5714285714285714</v>
      </c>
      <c r="Q214" s="666">
        <f t="shared" si="91"/>
        <v>0.82191780821917804</v>
      </c>
      <c r="R214" s="662">
        <v>115</v>
      </c>
      <c r="S214" s="663">
        <v>114</v>
      </c>
      <c r="T214" s="663">
        <v>88</v>
      </c>
      <c r="U214" s="663">
        <v>73</v>
      </c>
      <c r="V214" s="664">
        <v>73</v>
      </c>
      <c r="W214" s="665">
        <f t="shared" si="86"/>
        <v>0.64035087719298245</v>
      </c>
      <c r="X214" s="666">
        <f t="shared" si="87"/>
        <v>0.82954545454545459</v>
      </c>
      <c r="Y214" s="662">
        <v>191</v>
      </c>
      <c r="Z214" s="663">
        <v>186</v>
      </c>
      <c r="AA214" s="663">
        <v>157</v>
      </c>
      <c r="AB214" s="663">
        <v>141</v>
      </c>
      <c r="AC214" s="664">
        <v>141</v>
      </c>
      <c r="AD214" s="665">
        <f t="shared" si="92"/>
        <v>0.75806451612903225</v>
      </c>
      <c r="AE214" s="666">
        <f t="shared" si="93"/>
        <v>0.89808917197452232</v>
      </c>
      <c r="AF214" s="662">
        <v>279</v>
      </c>
      <c r="AG214" s="663">
        <v>268</v>
      </c>
      <c r="AH214" s="663">
        <v>239</v>
      </c>
      <c r="AI214" s="663">
        <v>228</v>
      </c>
      <c r="AJ214" s="664">
        <v>214</v>
      </c>
      <c r="AK214" s="665">
        <f t="shared" si="94"/>
        <v>0.85074626865671643</v>
      </c>
      <c r="AL214" s="666">
        <f t="shared" si="95"/>
        <v>0.95397489539748959</v>
      </c>
      <c r="AM214" s="662">
        <v>411</v>
      </c>
      <c r="AN214" s="663">
        <v>399</v>
      </c>
      <c r="AO214" s="663">
        <v>373</v>
      </c>
      <c r="AP214" s="663">
        <v>313</v>
      </c>
      <c r="AQ214" s="664">
        <v>294</v>
      </c>
      <c r="AR214" s="665">
        <f t="shared" si="96"/>
        <v>0.78446115288220553</v>
      </c>
      <c r="AS214" s="666">
        <f t="shared" si="97"/>
        <v>0.83914209115281502</v>
      </c>
    </row>
    <row r="215" spans="1:16156" s="4" customFormat="1" ht="25.5" x14ac:dyDescent="0.25">
      <c r="A215" s="701" t="s">
        <v>518</v>
      </c>
      <c r="B215" s="591" t="s">
        <v>519</v>
      </c>
      <c r="C215" s="670" t="s">
        <v>203</v>
      </c>
      <c r="D215" s="662">
        <v>271</v>
      </c>
      <c r="E215" s="663">
        <v>271</v>
      </c>
      <c r="F215" s="663">
        <v>271</v>
      </c>
      <c r="G215" s="663">
        <v>271</v>
      </c>
      <c r="H215" s="664">
        <v>271</v>
      </c>
      <c r="I215" s="665">
        <f t="shared" si="88"/>
        <v>1</v>
      </c>
      <c r="J215" s="666">
        <f t="shared" si="89"/>
        <v>1</v>
      </c>
      <c r="K215" s="662">
        <v>223</v>
      </c>
      <c r="L215" s="663">
        <v>223</v>
      </c>
      <c r="M215" s="663">
        <v>223</v>
      </c>
      <c r="N215" s="663">
        <v>223</v>
      </c>
      <c r="O215" s="664">
        <v>200</v>
      </c>
      <c r="P215" s="665">
        <f t="shared" si="90"/>
        <v>1</v>
      </c>
      <c r="Q215" s="666">
        <f t="shared" si="91"/>
        <v>1</v>
      </c>
      <c r="R215" s="662">
        <v>195</v>
      </c>
      <c r="S215" s="663">
        <v>188</v>
      </c>
      <c r="T215" s="663">
        <v>173</v>
      </c>
      <c r="U215" s="663">
        <v>173</v>
      </c>
      <c r="V215" s="664">
        <v>153</v>
      </c>
      <c r="W215" s="665">
        <f t="shared" si="86"/>
        <v>0.92021276595744683</v>
      </c>
      <c r="X215" s="666">
        <f t="shared" si="87"/>
        <v>1</v>
      </c>
      <c r="Y215" s="662">
        <v>189</v>
      </c>
      <c r="Z215" s="663">
        <v>188</v>
      </c>
      <c r="AA215" s="663">
        <v>171</v>
      </c>
      <c r="AB215" s="663">
        <v>170</v>
      </c>
      <c r="AC215" s="664">
        <v>159</v>
      </c>
      <c r="AD215" s="665">
        <f t="shared" si="92"/>
        <v>0.9042553191489362</v>
      </c>
      <c r="AE215" s="666">
        <f t="shared" si="93"/>
        <v>0.99415204678362568</v>
      </c>
      <c r="AF215" s="662">
        <v>183</v>
      </c>
      <c r="AG215" s="663">
        <v>182</v>
      </c>
      <c r="AH215" s="663">
        <v>176</v>
      </c>
      <c r="AI215" s="663">
        <v>176</v>
      </c>
      <c r="AJ215" s="664">
        <v>162</v>
      </c>
      <c r="AK215" s="665">
        <f t="shared" si="94"/>
        <v>0.96703296703296704</v>
      </c>
      <c r="AL215" s="666">
        <f t="shared" si="95"/>
        <v>1</v>
      </c>
      <c r="AM215" s="662">
        <v>148</v>
      </c>
      <c r="AN215" s="663">
        <v>148</v>
      </c>
      <c r="AO215" s="663">
        <v>148</v>
      </c>
      <c r="AP215" s="663">
        <v>148</v>
      </c>
      <c r="AQ215" s="664">
        <v>148</v>
      </c>
      <c r="AR215" s="665">
        <f t="shared" si="96"/>
        <v>1</v>
      </c>
      <c r="AS215" s="666">
        <f t="shared" si="97"/>
        <v>1</v>
      </c>
    </row>
    <row r="216" spans="1:16156" s="4" customFormat="1" ht="25.5" x14ac:dyDescent="0.25">
      <c r="A216" s="702" t="s">
        <v>520</v>
      </c>
      <c r="B216" s="591" t="s">
        <v>521</v>
      </c>
      <c r="C216" s="670" t="s">
        <v>203</v>
      </c>
      <c r="D216" s="679">
        <v>161</v>
      </c>
      <c r="E216" s="686">
        <v>161</v>
      </c>
      <c r="F216" s="686">
        <v>135</v>
      </c>
      <c r="G216" s="686">
        <v>135</v>
      </c>
      <c r="H216" s="686">
        <v>106</v>
      </c>
      <c r="I216" s="688">
        <f t="shared" si="88"/>
        <v>0.83850931677018636</v>
      </c>
      <c r="J216" s="689">
        <f t="shared" si="89"/>
        <v>1</v>
      </c>
      <c r="K216" s="679">
        <v>148</v>
      </c>
      <c r="L216" s="686">
        <v>148</v>
      </c>
      <c r="M216" s="686">
        <v>121</v>
      </c>
      <c r="N216" s="686">
        <v>121</v>
      </c>
      <c r="O216" s="686">
        <v>111</v>
      </c>
      <c r="P216" s="688">
        <f t="shared" si="90"/>
        <v>0.81756756756756754</v>
      </c>
      <c r="Q216" s="689">
        <f t="shared" si="91"/>
        <v>1</v>
      </c>
      <c r="R216" s="679">
        <v>121</v>
      </c>
      <c r="S216" s="686">
        <v>118</v>
      </c>
      <c r="T216" s="686">
        <v>104</v>
      </c>
      <c r="U216" s="686">
        <v>104</v>
      </c>
      <c r="V216" s="686">
        <v>101</v>
      </c>
      <c r="W216" s="688">
        <f t="shared" si="86"/>
        <v>0.88135593220338981</v>
      </c>
      <c r="X216" s="689">
        <f t="shared" si="87"/>
        <v>1</v>
      </c>
      <c r="Y216" s="679">
        <v>319</v>
      </c>
      <c r="Z216" s="686">
        <v>310</v>
      </c>
      <c r="AA216" s="686">
        <v>301</v>
      </c>
      <c r="AB216" s="686">
        <v>300</v>
      </c>
      <c r="AC216" s="686">
        <v>261</v>
      </c>
      <c r="AD216" s="688">
        <f t="shared" si="92"/>
        <v>0.967741935483871</v>
      </c>
      <c r="AE216" s="689">
        <f t="shared" si="93"/>
        <v>0.99667774086378735</v>
      </c>
      <c r="AF216" s="679">
        <v>350</v>
      </c>
      <c r="AG216" s="686">
        <v>348</v>
      </c>
      <c r="AH216" s="686">
        <v>327</v>
      </c>
      <c r="AI216" s="686">
        <v>325</v>
      </c>
      <c r="AJ216" s="686">
        <v>314</v>
      </c>
      <c r="AK216" s="688">
        <f t="shared" si="94"/>
        <v>0.93390804597701149</v>
      </c>
      <c r="AL216" s="689">
        <f t="shared" si="95"/>
        <v>0.99388379204892963</v>
      </c>
      <c r="AM216" s="679">
        <v>341</v>
      </c>
      <c r="AN216" s="686">
        <v>336</v>
      </c>
      <c r="AO216" s="686">
        <v>311</v>
      </c>
      <c r="AP216" s="686">
        <v>304</v>
      </c>
      <c r="AQ216" s="686">
        <v>275</v>
      </c>
      <c r="AR216" s="688">
        <f t="shared" si="96"/>
        <v>0.90476190476190477</v>
      </c>
      <c r="AS216" s="689">
        <f t="shared" si="97"/>
        <v>0.977491961414791</v>
      </c>
    </row>
    <row r="217" spans="1:16156" s="4" customFormat="1" x14ac:dyDescent="0.25">
      <c r="A217" s="702" t="s">
        <v>522</v>
      </c>
      <c r="B217" s="591" t="s">
        <v>523</v>
      </c>
      <c r="C217" s="670" t="s">
        <v>203</v>
      </c>
      <c r="D217" s="679">
        <v>79</v>
      </c>
      <c r="E217" s="686">
        <v>79</v>
      </c>
      <c r="F217" s="686">
        <v>79</v>
      </c>
      <c r="G217" s="686">
        <v>73</v>
      </c>
      <c r="H217" s="686">
        <v>65</v>
      </c>
      <c r="I217" s="688">
        <f t="shared" si="88"/>
        <v>0.92405063291139244</v>
      </c>
      <c r="J217" s="689">
        <f t="shared" si="89"/>
        <v>0.92405063291139244</v>
      </c>
      <c r="K217" s="679">
        <v>225</v>
      </c>
      <c r="L217" s="686">
        <v>223</v>
      </c>
      <c r="M217" s="686">
        <v>173</v>
      </c>
      <c r="N217" s="686">
        <v>173</v>
      </c>
      <c r="O217" s="686">
        <v>150</v>
      </c>
      <c r="P217" s="688">
        <f t="shared" si="90"/>
        <v>0.77578475336322872</v>
      </c>
      <c r="Q217" s="689">
        <f t="shared" si="91"/>
        <v>1</v>
      </c>
      <c r="R217" s="679">
        <v>257</v>
      </c>
      <c r="S217" s="686">
        <v>255</v>
      </c>
      <c r="T217" s="686">
        <v>255</v>
      </c>
      <c r="U217" s="686">
        <v>182</v>
      </c>
      <c r="V217" s="686">
        <v>142</v>
      </c>
      <c r="W217" s="688">
        <f t="shared" si="86"/>
        <v>0.71372549019607845</v>
      </c>
      <c r="X217" s="689">
        <f t="shared" si="87"/>
        <v>0.71372549019607845</v>
      </c>
      <c r="Y217" s="679">
        <v>154</v>
      </c>
      <c r="Z217" s="686">
        <v>153</v>
      </c>
      <c r="AA217" s="686">
        <v>125</v>
      </c>
      <c r="AB217" s="686">
        <v>125</v>
      </c>
      <c r="AC217" s="686">
        <v>114</v>
      </c>
      <c r="AD217" s="688">
        <f t="shared" si="92"/>
        <v>0.81699346405228757</v>
      </c>
      <c r="AE217" s="689">
        <f t="shared" si="93"/>
        <v>1</v>
      </c>
      <c r="AF217" s="679">
        <v>99</v>
      </c>
      <c r="AG217" s="686">
        <v>95</v>
      </c>
      <c r="AH217" s="686">
        <v>95</v>
      </c>
      <c r="AI217" s="686">
        <v>85</v>
      </c>
      <c r="AJ217" s="686">
        <v>74</v>
      </c>
      <c r="AK217" s="688">
        <f t="shared" si="94"/>
        <v>0.89473684210526316</v>
      </c>
      <c r="AL217" s="689">
        <f t="shared" si="95"/>
        <v>0.89473684210526316</v>
      </c>
      <c r="AM217" s="679">
        <v>123</v>
      </c>
      <c r="AN217" s="686">
        <v>122</v>
      </c>
      <c r="AO217" s="686">
        <v>122</v>
      </c>
      <c r="AP217" s="686">
        <v>100</v>
      </c>
      <c r="AQ217" s="686">
        <v>89</v>
      </c>
      <c r="AR217" s="688">
        <f t="shared" si="96"/>
        <v>0.81967213114754101</v>
      </c>
      <c r="AS217" s="689">
        <f t="shared" si="97"/>
        <v>0.81967213114754101</v>
      </c>
    </row>
    <row r="218" spans="1:16156" s="4" customFormat="1" ht="38.25" x14ac:dyDescent="0.25">
      <c r="A218" s="701" t="s">
        <v>524</v>
      </c>
      <c r="B218" s="591" t="s">
        <v>525</v>
      </c>
      <c r="C218" s="670" t="s">
        <v>203</v>
      </c>
      <c r="D218" s="662">
        <v>30</v>
      </c>
      <c r="E218" s="663">
        <v>29</v>
      </c>
      <c r="F218" s="663">
        <v>22</v>
      </c>
      <c r="G218" s="663">
        <v>22</v>
      </c>
      <c r="H218" s="664">
        <v>22</v>
      </c>
      <c r="I218" s="665">
        <f t="shared" si="88"/>
        <v>0.75862068965517238</v>
      </c>
      <c r="J218" s="666">
        <f t="shared" si="89"/>
        <v>1</v>
      </c>
      <c r="K218" s="662">
        <v>2</v>
      </c>
      <c r="L218" s="663">
        <v>2</v>
      </c>
      <c r="M218" s="663">
        <v>2</v>
      </c>
      <c r="N218" s="663">
        <v>2</v>
      </c>
      <c r="O218" s="664">
        <v>2</v>
      </c>
      <c r="P218" s="665">
        <f t="shared" si="90"/>
        <v>1</v>
      </c>
      <c r="Q218" s="666">
        <f t="shared" si="91"/>
        <v>1</v>
      </c>
      <c r="R218" s="662">
        <v>14</v>
      </c>
      <c r="S218" s="663">
        <v>14</v>
      </c>
      <c r="T218" s="663">
        <v>11</v>
      </c>
      <c r="U218" s="663">
        <v>11</v>
      </c>
      <c r="V218" s="664">
        <v>7</v>
      </c>
      <c r="W218" s="665">
        <f t="shared" si="86"/>
        <v>0.7857142857142857</v>
      </c>
      <c r="X218" s="666">
        <f t="shared" si="87"/>
        <v>1</v>
      </c>
      <c r="Y218" s="662" t="s">
        <v>69</v>
      </c>
      <c r="Z218" s="663" t="s">
        <v>69</v>
      </c>
      <c r="AA218" s="663" t="s">
        <v>69</v>
      </c>
      <c r="AB218" s="663" t="s">
        <v>69</v>
      </c>
      <c r="AC218" s="664" t="s">
        <v>69</v>
      </c>
      <c r="AD218" s="665" t="s">
        <v>69</v>
      </c>
      <c r="AE218" s="666" t="s">
        <v>69</v>
      </c>
      <c r="AF218" s="662" t="s">
        <v>69</v>
      </c>
      <c r="AG218" s="663" t="s">
        <v>69</v>
      </c>
      <c r="AH218" s="663" t="s">
        <v>69</v>
      </c>
      <c r="AI218" s="663" t="s">
        <v>69</v>
      </c>
      <c r="AJ218" s="664" t="s">
        <v>69</v>
      </c>
      <c r="AK218" s="665" t="s">
        <v>69</v>
      </c>
      <c r="AL218" s="666" t="s">
        <v>69</v>
      </c>
      <c r="AM218" s="662" t="s">
        <v>69</v>
      </c>
      <c r="AN218" s="663" t="s">
        <v>69</v>
      </c>
      <c r="AO218" s="663" t="s">
        <v>69</v>
      </c>
      <c r="AP218" s="663" t="s">
        <v>69</v>
      </c>
      <c r="AQ218" s="664" t="s">
        <v>69</v>
      </c>
      <c r="AR218" s="665" t="s">
        <v>69</v>
      </c>
      <c r="AS218" s="666" t="s">
        <v>69</v>
      </c>
    </row>
    <row r="219" spans="1:16156" s="4" customFormat="1" ht="25.5" x14ac:dyDescent="0.25">
      <c r="A219" s="701" t="s">
        <v>526</v>
      </c>
      <c r="B219" s="591" t="s">
        <v>527</v>
      </c>
      <c r="C219" s="670" t="s">
        <v>203</v>
      </c>
      <c r="D219" s="662">
        <v>123</v>
      </c>
      <c r="E219" s="663">
        <v>123</v>
      </c>
      <c r="F219" s="663">
        <v>123</v>
      </c>
      <c r="G219" s="663">
        <v>84</v>
      </c>
      <c r="H219" s="664">
        <v>84</v>
      </c>
      <c r="I219" s="665">
        <f t="shared" si="88"/>
        <v>0.68292682926829273</v>
      </c>
      <c r="J219" s="666">
        <f t="shared" si="89"/>
        <v>0.68292682926829273</v>
      </c>
      <c r="K219" s="662">
        <v>96</v>
      </c>
      <c r="L219" s="663">
        <v>96</v>
      </c>
      <c r="M219" s="663">
        <v>96</v>
      </c>
      <c r="N219" s="663">
        <v>70</v>
      </c>
      <c r="O219" s="664">
        <v>70</v>
      </c>
      <c r="P219" s="665">
        <f t="shared" si="90"/>
        <v>0.72916666666666663</v>
      </c>
      <c r="Q219" s="666">
        <f t="shared" si="91"/>
        <v>0.72916666666666663</v>
      </c>
      <c r="R219" s="662">
        <v>77</v>
      </c>
      <c r="S219" s="663">
        <v>72</v>
      </c>
      <c r="T219" s="663">
        <v>67</v>
      </c>
      <c r="U219" s="663">
        <v>59</v>
      </c>
      <c r="V219" s="664">
        <v>59</v>
      </c>
      <c r="W219" s="665">
        <f t="shared" si="86"/>
        <v>0.81944444444444442</v>
      </c>
      <c r="X219" s="666">
        <f t="shared" si="87"/>
        <v>0.88059701492537312</v>
      </c>
      <c r="Y219" s="662">
        <v>74</v>
      </c>
      <c r="Z219" s="663">
        <v>71</v>
      </c>
      <c r="AA219" s="663">
        <v>57</v>
      </c>
      <c r="AB219" s="663">
        <v>52</v>
      </c>
      <c r="AC219" s="664">
        <v>52</v>
      </c>
      <c r="AD219" s="665">
        <f>AB219/Z219</f>
        <v>0.73239436619718312</v>
      </c>
      <c r="AE219" s="666">
        <f>AB219/AA219</f>
        <v>0.91228070175438591</v>
      </c>
      <c r="AF219" s="662">
        <v>67</v>
      </c>
      <c r="AG219" s="663">
        <v>66</v>
      </c>
      <c r="AH219" s="663">
        <v>56</v>
      </c>
      <c r="AI219" s="663">
        <v>55</v>
      </c>
      <c r="AJ219" s="664">
        <v>49</v>
      </c>
      <c r="AK219" s="665">
        <f>AI219/AG219</f>
        <v>0.83333333333333337</v>
      </c>
      <c r="AL219" s="666">
        <f>AI219/AH219</f>
        <v>0.9821428571428571</v>
      </c>
      <c r="AM219" s="662">
        <v>35</v>
      </c>
      <c r="AN219" s="663">
        <v>35</v>
      </c>
      <c r="AO219" s="663">
        <v>33</v>
      </c>
      <c r="AP219" s="663">
        <v>31</v>
      </c>
      <c r="AQ219" s="664">
        <v>31</v>
      </c>
      <c r="AR219" s="665">
        <f>AP219/AN219</f>
        <v>0.88571428571428568</v>
      </c>
      <c r="AS219" s="666">
        <f>AP219/AO219</f>
        <v>0.93939393939393945</v>
      </c>
    </row>
    <row r="220" spans="1:16156" s="4" customFormat="1" ht="25.5" x14ac:dyDescent="0.25">
      <c r="A220" s="701" t="s">
        <v>528</v>
      </c>
      <c r="B220" s="591" t="s">
        <v>529</v>
      </c>
      <c r="C220" s="670" t="s">
        <v>203</v>
      </c>
      <c r="D220" s="662">
        <v>1286</v>
      </c>
      <c r="E220" s="663">
        <v>1283</v>
      </c>
      <c r="F220" s="663">
        <v>1159</v>
      </c>
      <c r="G220" s="663">
        <v>1139</v>
      </c>
      <c r="H220" s="664">
        <v>998</v>
      </c>
      <c r="I220" s="665">
        <f t="shared" si="88"/>
        <v>0.88776305533904909</v>
      </c>
      <c r="J220" s="666">
        <f t="shared" si="89"/>
        <v>0.9827437446074202</v>
      </c>
      <c r="K220" s="662">
        <v>1366</v>
      </c>
      <c r="L220" s="663">
        <v>1361</v>
      </c>
      <c r="M220" s="663">
        <v>1229</v>
      </c>
      <c r="N220" s="663">
        <v>1224</v>
      </c>
      <c r="O220" s="664">
        <v>1091</v>
      </c>
      <c r="P220" s="665">
        <f t="shared" si="90"/>
        <v>0.89933872152828798</v>
      </c>
      <c r="Q220" s="666">
        <f t="shared" si="91"/>
        <v>0.9959316517493898</v>
      </c>
      <c r="R220" s="662">
        <v>1411</v>
      </c>
      <c r="S220" s="663">
        <v>1406</v>
      </c>
      <c r="T220" s="663">
        <v>1248</v>
      </c>
      <c r="U220" s="663">
        <v>1248</v>
      </c>
      <c r="V220" s="664">
        <v>1131</v>
      </c>
      <c r="W220" s="665">
        <f t="shared" si="86"/>
        <v>0.88762446657183502</v>
      </c>
      <c r="X220" s="666">
        <f t="shared" si="87"/>
        <v>1</v>
      </c>
      <c r="Y220" s="662">
        <v>1243</v>
      </c>
      <c r="Z220" s="663">
        <v>1240</v>
      </c>
      <c r="AA220" s="663">
        <v>1120</v>
      </c>
      <c r="AB220" s="663">
        <v>1120</v>
      </c>
      <c r="AC220" s="664">
        <v>1016</v>
      </c>
      <c r="AD220" s="665">
        <f>AB220/Z220</f>
        <v>0.90322580645161288</v>
      </c>
      <c r="AE220" s="666">
        <f>AB220/AA220</f>
        <v>1</v>
      </c>
      <c r="AF220" s="662">
        <v>1175</v>
      </c>
      <c r="AG220" s="663">
        <v>1132</v>
      </c>
      <c r="AH220" s="663">
        <v>1132</v>
      </c>
      <c r="AI220" s="663">
        <v>997</v>
      </c>
      <c r="AJ220" s="664">
        <v>895</v>
      </c>
      <c r="AK220" s="665">
        <f>AI220/AG220</f>
        <v>0.88074204946996471</v>
      </c>
      <c r="AL220" s="666">
        <f>AI220/AH220</f>
        <v>0.88074204946996471</v>
      </c>
      <c r="AM220" s="662">
        <v>943</v>
      </c>
      <c r="AN220" s="663">
        <v>913</v>
      </c>
      <c r="AO220" s="663">
        <v>913</v>
      </c>
      <c r="AP220" s="663">
        <v>816</v>
      </c>
      <c r="AQ220" s="664">
        <v>758</v>
      </c>
      <c r="AR220" s="665">
        <f>AP220/AN220</f>
        <v>0.89375684556407453</v>
      </c>
      <c r="AS220" s="666">
        <f>AP220/AO220</f>
        <v>0.89375684556407453</v>
      </c>
      <c r="AT220" s="672"/>
      <c r="AU220" s="672"/>
      <c r="AV220" s="672"/>
      <c r="AW220" s="672"/>
      <c r="AX220" s="672"/>
      <c r="AY220" s="672"/>
      <c r="AZ220" s="672"/>
      <c r="BA220" s="672"/>
      <c r="BB220" s="672"/>
      <c r="BC220" s="672"/>
      <c r="BD220" s="672"/>
      <c r="BE220" s="672"/>
      <c r="BF220" s="672"/>
      <c r="BG220" s="672"/>
      <c r="BH220" s="672"/>
      <c r="BI220" s="672"/>
      <c r="BJ220" s="672"/>
      <c r="BK220" s="672"/>
      <c r="BL220" s="672"/>
      <c r="BM220" s="672"/>
      <c r="BN220" s="672"/>
      <c r="BO220" s="672"/>
      <c r="BP220" s="672"/>
      <c r="BQ220" s="672"/>
      <c r="BR220" s="672"/>
      <c r="BS220" s="672"/>
      <c r="BT220" s="672"/>
      <c r="BU220" s="672"/>
      <c r="BV220" s="672"/>
      <c r="BW220" s="672"/>
      <c r="BX220" s="672"/>
      <c r="BY220" s="672"/>
      <c r="BZ220" s="672"/>
      <c r="CA220" s="672"/>
      <c r="CB220" s="672"/>
      <c r="CC220" s="672"/>
      <c r="CD220" s="672"/>
      <c r="CE220" s="672"/>
      <c r="CF220" s="672"/>
      <c r="CG220" s="672"/>
      <c r="CH220" s="672"/>
      <c r="CI220" s="672"/>
      <c r="CJ220" s="672"/>
      <c r="CK220" s="672"/>
      <c r="CL220" s="672"/>
      <c r="CM220" s="672"/>
      <c r="CN220" s="672"/>
      <c r="CO220" s="672"/>
      <c r="CP220" s="672"/>
      <c r="CQ220" s="672"/>
      <c r="CR220" s="672"/>
      <c r="CS220" s="672"/>
      <c r="CT220" s="672"/>
      <c r="CU220" s="672"/>
      <c r="CV220" s="672"/>
      <c r="CW220" s="672"/>
      <c r="CX220" s="672"/>
      <c r="CY220" s="672"/>
      <c r="CZ220" s="672"/>
      <c r="DA220" s="672"/>
      <c r="DB220" s="672"/>
      <c r="DC220" s="672"/>
      <c r="DD220" s="672"/>
      <c r="DE220" s="672"/>
      <c r="DF220" s="672"/>
      <c r="DG220" s="672"/>
      <c r="DH220" s="672"/>
      <c r="DI220" s="672"/>
      <c r="DJ220" s="672"/>
      <c r="DK220" s="672"/>
      <c r="DL220" s="672"/>
      <c r="DM220" s="672"/>
      <c r="DN220" s="672"/>
      <c r="DO220" s="672"/>
      <c r="DP220" s="672"/>
      <c r="DQ220" s="672"/>
      <c r="DR220" s="672"/>
      <c r="DS220" s="672"/>
      <c r="DT220" s="672"/>
      <c r="DU220" s="672"/>
      <c r="DV220" s="672"/>
      <c r="DW220" s="672"/>
      <c r="DX220" s="672"/>
      <c r="DY220" s="672"/>
      <c r="DZ220" s="672"/>
      <c r="EA220" s="672"/>
      <c r="EB220" s="672"/>
      <c r="EC220" s="672"/>
      <c r="ED220" s="672"/>
      <c r="EE220" s="672"/>
      <c r="EF220" s="672"/>
      <c r="EG220" s="672"/>
      <c r="EH220" s="672"/>
      <c r="EI220" s="672"/>
      <c r="EJ220" s="672"/>
      <c r="EK220" s="672"/>
      <c r="EL220" s="672"/>
      <c r="EM220" s="672"/>
      <c r="EN220" s="672"/>
      <c r="EO220" s="672"/>
      <c r="EP220" s="672"/>
      <c r="EQ220" s="672"/>
      <c r="ER220" s="672"/>
      <c r="ES220" s="672"/>
      <c r="ET220" s="672"/>
      <c r="EU220" s="672"/>
      <c r="EV220" s="672"/>
      <c r="EW220" s="672"/>
      <c r="EX220" s="672"/>
      <c r="EY220" s="672"/>
      <c r="EZ220" s="672"/>
      <c r="FA220" s="672"/>
      <c r="FB220" s="672"/>
      <c r="FC220" s="672"/>
      <c r="FD220" s="672"/>
      <c r="FE220" s="672"/>
      <c r="FF220" s="672"/>
      <c r="FG220" s="672"/>
      <c r="FH220" s="672"/>
      <c r="FI220" s="672"/>
      <c r="FJ220" s="672"/>
      <c r="FK220" s="672"/>
      <c r="FL220" s="672"/>
      <c r="FM220" s="672"/>
      <c r="FN220" s="672"/>
      <c r="FO220" s="672"/>
      <c r="FP220" s="672"/>
      <c r="FQ220" s="672"/>
      <c r="FR220" s="672"/>
      <c r="FS220" s="672"/>
      <c r="FT220" s="672"/>
      <c r="FU220" s="672"/>
      <c r="FV220" s="672"/>
      <c r="FW220" s="672"/>
      <c r="FX220" s="672"/>
      <c r="FY220" s="672"/>
      <c r="FZ220" s="672"/>
      <c r="GA220" s="672"/>
      <c r="GB220" s="672"/>
      <c r="GC220" s="672"/>
      <c r="GD220" s="672"/>
      <c r="GE220" s="672"/>
      <c r="GF220" s="672"/>
      <c r="GG220" s="672"/>
      <c r="GH220" s="672"/>
      <c r="GI220" s="672"/>
      <c r="GJ220" s="672"/>
      <c r="GK220" s="672"/>
      <c r="GL220" s="672"/>
      <c r="GM220" s="672"/>
      <c r="GN220" s="672"/>
      <c r="GO220" s="672"/>
      <c r="GP220" s="672"/>
      <c r="GQ220" s="672"/>
      <c r="GR220" s="672"/>
      <c r="GS220" s="672"/>
      <c r="GT220" s="672"/>
      <c r="GU220" s="672"/>
      <c r="GV220" s="672"/>
      <c r="GW220" s="672"/>
      <c r="GX220" s="672"/>
      <c r="GY220" s="672"/>
      <c r="GZ220" s="672"/>
      <c r="HA220" s="672"/>
      <c r="HB220" s="672"/>
      <c r="HC220" s="672"/>
      <c r="HD220" s="672"/>
      <c r="HE220" s="672"/>
      <c r="HF220" s="672"/>
      <c r="HG220" s="672"/>
      <c r="HH220" s="672"/>
      <c r="HI220" s="672"/>
      <c r="HJ220" s="672"/>
      <c r="HK220" s="672"/>
      <c r="HL220" s="672"/>
      <c r="HM220" s="672"/>
      <c r="HN220" s="672"/>
      <c r="HO220" s="672"/>
      <c r="HP220" s="672"/>
      <c r="HQ220" s="672"/>
      <c r="HR220" s="672"/>
      <c r="HS220" s="672"/>
      <c r="HT220" s="672"/>
      <c r="HU220" s="672"/>
      <c r="HV220" s="672"/>
      <c r="HW220" s="672"/>
      <c r="HX220" s="672"/>
      <c r="HY220" s="672"/>
      <c r="HZ220" s="672"/>
      <c r="IA220" s="672"/>
      <c r="IB220" s="672"/>
      <c r="IC220" s="672"/>
      <c r="ID220" s="672"/>
      <c r="IE220" s="672"/>
      <c r="IF220" s="672"/>
      <c r="IG220" s="672"/>
      <c r="IH220" s="672"/>
      <c r="II220" s="672"/>
      <c r="IJ220" s="672"/>
      <c r="IK220" s="672"/>
      <c r="IL220" s="672"/>
      <c r="IM220" s="672"/>
      <c r="IN220" s="672"/>
      <c r="IO220" s="672"/>
      <c r="IP220" s="672"/>
      <c r="IQ220" s="672"/>
      <c r="IR220" s="672"/>
      <c r="IS220" s="672"/>
      <c r="IT220" s="672"/>
      <c r="IU220" s="672"/>
      <c r="IV220" s="672"/>
      <c r="IW220" s="672"/>
      <c r="IX220" s="672"/>
      <c r="IY220" s="672"/>
      <c r="IZ220" s="672"/>
      <c r="JA220" s="672"/>
      <c r="JB220" s="672"/>
      <c r="JC220" s="672"/>
      <c r="JD220" s="672"/>
      <c r="JE220" s="672"/>
      <c r="JF220" s="672"/>
      <c r="JG220" s="672"/>
      <c r="JH220" s="672"/>
      <c r="JI220" s="672"/>
      <c r="JJ220" s="672"/>
      <c r="JK220" s="672"/>
      <c r="JL220" s="672"/>
      <c r="JM220" s="672"/>
      <c r="JN220" s="672"/>
      <c r="JO220" s="672"/>
      <c r="JP220" s="672"/>
      <c r="JQ220" s="672"/>
      <c r="JR220" s="672"/>
      <c r="JS220" s="672"/>
      <c r="JT220" s="672"/>
      <c r="JU220" s="672"/>
      <c r="JV220" s="672"/>
      <c r="JW220" s="672"/>
      <c r="JX220" s="672"/>
      <c r="JY220" s="672"/>
      <c r="JZ220" s="672"/>
      <c r="KA220" s="672"/>
      <c r="KB220" s="672"/>
      <c r="KC220" s="672"/>
      <c r="KD220" s="672"/>
      <c r="KE220" s="672"/>
      <c r="KF220" s="672"/>
      <c r="KG220" s="672"/>
      <c r="KH220" s="672"/>
      <c r="KI220" s="672"/>
      <c r="KJ220" s="672"/>
      <c r="KK220" s="672"/>
      <c r="KL220" s="672"/>
      <c r="KM220" s="672"/>
      <c r="KN220" s="672"/>
      <c r="KO220" s="672"/>
      <c r="KP220" s="672"/>
      <c r="KQ220" s="672"/>
      <c r="KR220" s="672"/>
      <c r="KS220" s="672"/>
      <c r="KT220" s="672"/>
      <c r="KU220" s="672"/>
      <c r="KV220" s="672"/>
      <c r="KW220" s="672"/>
      <c r="KX220" s="672"/>
      <c r="KY220" s="672"/>
      <c r="KZ220" s="672"/>
      <c r="LA220" s="672"/>
      <c r="LB220" s="672"/>
      <c r="LC220" s="672"/>
      <c r="LD220" s="672"/>
      <c r="LE220" s="672"/>
      <c r="LF220" s="672"/>
      <c r="LG220" s="672"/>
      <c r="LH220" s="672"/>
      <c r="LI220" s="672"/>
      <c r="LJ220" s="672"/>
      <c r="LK220" s="672"/>
      <c r="LL220" s="672"/>
      <c r="LM220" s="672"/>
      <c r="LN220" s="672"/>
      <c r="LO220" s="672"/>
      <c r="LP220" s="672"/>
      <c r="LQ220" s="672"/>
      <c r="LR220" s="672"/>
      <c r="LS220" s="672"/>
      <c r="LT220" s="672"/>
      <c r="LU220" s="672"/>
      <c r="LV220" s="672"/>
      <c r="LW220" s="672"/>
      <c r="LX220" s="672"/>
      <c r="LY220" s="672"/>
      <c r="LZ220" s="672"/>
      <c r="MA220" s="672"/>
      <c r="MB220" s="672"/>
      <c r="MC220" s="672"/>
      <c r="MD220" s="672"/>
      <c r="ME220" s="672"/>
      <c r="MF220" s="672"/>
      <c r="MG220" s="672"/>
      <c r="MH220" s="672"/>
      <c r="MI220" s="672"/>
      <c r="MJ220" s="672"/>
      <c r="MK220" s="672"/>
      <c r="ML220" s="672"/>
      <c r="MM220" s="672"/>
      <c r="MN220" s="672"/>
      <c r="MO220" s="672"/>
      <c r="MP220" s="672"/>
      <c r="MQ220" s="672"/>
      <c r="MR220" s="672"/>
      <c r="MS220" s="672"/>
      <c r="MT220" s="672"/>
      <c r="MU220" s="672"/>
      <c r="MV220" s="672"/>
      <c r="MW220" s="672"/>
      <c r="MX220" s="672"/>
      <c r="MY220" s="672"/>
      <c r="MZ220" s="672"/>
      <c r="NA220" s="672"/>
      <c r="NB220" s="672"/>
      <c r="NC220" s="672"/>
      <c r="ND220" s="672"/>
      <c r="NE220" s="672"/>
      <c r="NF220" s="672"/>
      <c r="NG220" s="672"/>
      <c r="NH220" s="672"/>
      <c r="NI220" s="672"/>
      <c r="NJ220" s="672"/>
      <c r="NK220" s="672"/>
      <c r="NL220" s="672"/>
      <c r="NM220" s="672"/>
      <c r="NN220" s="672"/>
      <c r="NO220" s="672"/>
      <c r="NP220" s="672"/>
      <c r="NQ220" s="672"/>
      <c r="NR220" s="672"/>
      <c r="NS220" s="672"/>
      <c r="NT220" s="672"/>
      <c r="NU220" s="672"/>
      <c r="NV220" s="672"/>
      <c r="NW220" s="672"/>
      <c r="NX220" s="672"/>
      <c r="NY220" s="672"/>
      <c r="NZ220" s="672"/>
      <c r="OA220" s="672"/>
      <c r="OB220" s="672"/>
      <c r="OC220" s="672"/>
      <c r="OD220" s="672"/>
      <c r="OE220" s="672"/>
      <c r="OF220" s="672"/>
      <c r="OG220" s="672"/>
      <c r="OH220" s="672"/>
      <c r="OI220" s="672"/>
      <c r="OJ220" s="672"/>
      <c r="OK220" s="672"/>
      <c r="OL220" s="672"/>
      <c r="OM220" s="672"/>
      <c r="ON220" s="672"/>
      <c r="OO220" s="672"/>
      <c r="OP220" s="672"/>
      <c r="OQ220" s="672"/>
      <c r="OR220" s="672"/>
      <c r="OS220" s="672"/>
      <c r="OT220" s="672"/>
      <c r="OU220" s="672"/>
      <c r="OV220" s="672"/>
      <c r="OW220" s="672"/>
      <c r="OX220" s="672"/>
      <c r="OY220" s="672"/>
      <c r="OZ220" s="672"/>
      <c r="PA220" s="672"/>
      <c r="PB220" s="672"/>
      <c r="PC220" s="672"/>
      <c r="PD220" s="672"/>
      <c r="PE220" s="672"/>
      <c r="PF220" s="672"/>
      <c r="PG220" s="672"/>
      <c r="PH220" s="672"/>
      <c r="PI220" s="672"/>
      <c r="PJ220" s="672"/>
      <c r="PK220" s="672"/>
      <c r="PL220" s="672"/>
      <c r="PM220" s="672"/>
      <c r="PN220" s="672"/>
      <c r="PO220" s="672"/>
      <c r="PP220" s="672"/>
      <c r="PQ220" s="672"/>
      <c r="PR220" s="672"/>
      <c r="PS220" s="672"/>
      <c r="PT220" s="672"/>
      <c r="PU220" s="672"/>
      <c r="PV220" s="672"/>
      <c r="PW220" s="672"/>
      <c r="PX220" s="672"/>
      <c r="PY220" s="672"/>
      <c r="PZ220" s="672"/>
      <c r="QA220" s="672"/>
      <c r="QB220" s="672"/>
      <c r="QC220" s="672"/>
      <c r="QD220" s="672"/>
      <c r="QE220" s="672"/>
      <c r="QF220" s="672"/>
      <c r="QG220" s="672"/>
      <c r="QH220" s="672"/>
      <c r="QI220" s="672"/>
      <c r="QJ220" s="672"/>
      <c r="QK220" s="672"/>
      <c r="QL220" s="672"/>
      <c r="QM220" s="672"/>
      <c r="QN220" s="672"/>
      <c r="QO220" s="672"/>
      <c r="QP220" s="672"/>
      <c r="QQ220" s="672"/>
      <c r="QR220" s="672"/>
      <c r="QS220" s="672"/>
      <c r="QT220" s="672"/>
      <c r="QU220" s="672"/>
      <c r="QV220" s="672"/>
      <c r="QW220" s="672"/>
      <c r="QX220" s="672"/>
      <c r="QY220" s="672"/>
      <c r="QZ220" s="672"/>
      <c r="RA220" s="672"/>
      <c r="RB220" s="672"/>
      <c r="RC220" s="672"/>
      <c r="RD220" s="672"/>
      <c r="RE220" s="672"/>
      <c r="RF220" s="672"/>
      <c r="RG220" s="672"/>
      <c r="RH220" s="672"/>
      <c r="RI220" s="672"/>
      <c r="RJ220" s="672"/>
      <c r="RK220" s="672"/>
      <c r="RL220" s="672"/>
      <c r="RM220" s="672"/>
      <c r="RN220" s="672"/>
      <c r="RO220" s="672"/>
      <c r="RP220" s="672"/>
      <c r="RQ220" s="672"/>
      <c r="RR220" s="672"/>
      <c r="RS220" s="672"/>
      <c r="RT220" s="672"/>
      <c r="RU220" s="672"/>
      <c r="RV220" s="672"/>
      <c r="RW220" s="672"/>
      <c r="RX220" s="672"/>
      <c r="RY220" s="672"/>
      <c r="RZ220" s="672"/>
      <c r="SA220" s="672"/>
      <c r="SB220" s="672"/>
      <c r="SC220" s="672"/>
      <c r="SD220" s="672"/>
      <c r="SE220" s="672"/>
      <c r="SF220" s="672"/>
      <c r="SG220" s="672"/>
      <c r="SH220" s="672"/>
      <c r="SI220" s="672"/>
      <c r="SJ220" s="672"/>
      <c r="SK220" s="672"/>
      <c r="SL220" s="672"/>
      <c r="SM220" s="672"/>
      <c r="SN220" s="672"/>
      <c r="SO220" s="672"/>
      <c r="SP220" s="672"/>
      <c r="SQ220" s="672"/>
      <c r="SR220" s="672"/>
      <c r="SS220" s="672"/>
      <c r="ST220" s="672"/>
      <c r="SU220" s="672"/>
      <c r="SV220" s="672"/>
      <c r="SW220" s="672"/>
      <c r="SX220" s="672"/>
      <c r="SY220" s="672"/>
      <c r="SZ220" s="672"/>
      <c r="TA220" s="672"/>
      <c r="TB220" s="672"/>
      <c r="TC220" s="672"/>
      <c r="TD220" s="672"/>
      <c r="TE220" s="672"/>
      <c r="TF220" s="672"/>
      <c r="TG220" s="672"/>
      <c r="TH220" s="672"/>
      <c r="TI220" s="672"/>
      <c r="TJ220" s="672"/>
      <c r="TK220" s="672"/>
      <c r="TL220" s="672"/>
      <c r="TM220" s="672"/>
      <c r="TN220" s="672"/>
      <c r="TO220" s="672"/>
      <c r="TP220" s="672"/>
      <c r="TQ220" s="672"/>
      <c r="TR220" s="672"/>
      <c r="TS220" s="672"/>
      <c r="TT220" s="672"/>
      <c r="TU220" s="672"/>
      <c r="TV220" s="672"/>
      <c r="TW220" s="672"/>
      <c r="TX220" s="672"/>
      <c r="TY220" s="672"/>
      <c r="TZ220" s="672"/>
      <c r="UA220" s="672"/>
      <c r="UB220" s="672"/>
      <c r="UC220" s="672"/>
      <c r="UD220" s="672"/>
      <c r="UE220" s="672"/>
      <c r="UF220" s="672"/>
      <c r="UG220" s="672"/>
      <c r="UH220" s="672"/>
      <c r="UI220" s="672"/>
      <c r="UJ220" s="672"/>
      <c r="UK220" s="672"/>
      <c r="UL220" s="672"/>
      <c r="UM220" s="672"/>
      <c r="UN220" s="672"/>
      <c r="UO220" s="672"/>
      <c r="UP220" s="672"/>
      <c r="UQ220" s="672"/>
      <c r="UR220" s="672"/>
      <c r="US220" s="672"/>
      <c r="UT220" s="672"/>
      <c r="UU220" s="672"/>
      <c r="UV220" s="672"/>
      <c r="UW220" s="672"/>
      <c r="UX220" s="672"/>
      <c r="UY220" s="672"/>
      <c r="UZ220" s="672"/>
      <c r="VA220" s="672"/>
      <c r="VB220" s="672"/>
      <c r="VC220" s="672"/>
      <c r="VD220" s="672"/>
      <c r="VE220" s="672"/>
      <c r="VF220" s="672"/>
      <c r="VG220" s="672"/>
      <c r="VH220" s="672"/>
      <c r="VI220" s="672"/>
      <c r="VJ220" s="672"/>
      <c r="VK220" s="672"/>
      <c r="VL220" s="672"/>
      <c r="VM220" s="672"/>
      <c r="VN220" s="672"/>
      <c r="VO220" s="672"/>
      <c r="VP220" s="672"/>
      <c r="VQ220" s="672"/>
      <c r="VR220" s="672"/>
      <c r="VS220" s="672"/>
      <c r="VT220" s="672"/>
      <c r="VU220" s="672"/>
      <c r="VV220" s="672"/>
      <c r="VW220" s="672"/>
      <c r="VX220" s="672"/>
      <c r="VY220" s="672"/>
      <c r="VZ220" s="672"/>
      <c r="WA220" s="672"/>
      <c r="WB220" s="672"/>
      <c r="WC220" s="672"/>
      <c r="WD220" s="672"/>
      <c r="WE220" s="672"/>
      <c r="WF220" s="672"/>
      <c r="WG220" s="672"/>
      <c r="WH220" s="672"/>
      <c r="WI220" s="672"/>
      <c r="WJ220" s="672"/>
      <c r="WK220" s="672"/>
      <c r="WL220" s="672"/>
      <c r="WM220" s="672"/>
      <c r="WN220" s="672"/>
      <c r="WO220" s="672"/>
      <c r="WP220" s="672"/>
      <c r="WQ220" s="672"/>
      <c r="WR220" s="672"/>
      <c r="WS220" s="672"/>
      <c r="WT220" s="672"/>
      <c r="WU220" s="672"/>
      <c r="WV220" s="672"/>
      <c r="WW220" s="672"/>
      <c r="WX220" s="672"/>
      <c r="WY220" s="672"/>
      <c r="WZ220" s="672"/>
      <c r="XA220" s="672"/>
      <c r="XB220" s="672"/>
      <c r="XC220" s="672"/>
      <c r="XD220" s="672"/>
      <c r="XE220" s="672"/>
      <c r="XF220" s="672"/>
      <c r="XG220" s="672"/>
      <c r="XH220" s="672"/>
      <c r="XI220" s="672"/>
      <c r="XJ220" s="672"/>
      <c r="XK220" s="672"/>
      <c r="XL220" s="672"/>
      <c r="XM220" s="672"/>
      <c r="XN220" s="672"/>
      <c r="XO220" s="672"/>
      <c r="XP220" s="672"/>
      <c r="XQ220" s="672"/>
      <c r="XR220" s="672"/>
      <c r="XS220" s="672"/>
      <c r="XT220" s="672"/>
      <c r="XU220" s="672"/>
      <c r="XV220" s="672"/>
      <c r="XW220" s="672"/>
      <c r="XX220" s="672"/>
      <c r="XY220" s="672"/>
      <c r="XZ220" s="672"/>
      <c r="YA220" s="672"/>
      <c r="YB220" s="672"/>
      <c r="YC220" s="672"/>
      <c r="YD220" s="672"/>
      <c r="YE220" s="672"/>
      <c r="YF220" s="672"/>
      <c r="YG220" s="672"/>
      <c r="YH220" s="672"/>
      <c r="YI220" s="672"/>
      <c r="YJ220" s="672"/>
      <c r="YK220" s="672"/>
      <c r="YL220" s="672"/>
      <c r="YM220" s="672"/>
      <c r="YN220" s="672"/>
      <c r="YO220" s="672"/>
      <c r="YP220" s="672"/>
      <c r="YQ220" s="672"/>
      <c r="YR220" s="672"/>
      <c r="YS220" s="672"/>
      <c r="YT220" s="672"/>
      <c r="YU220" s="672"/>
      <c r="YV220" s="672"/>
      <c r="YW220" s="672"/>
      <c r="YX220" s="672"/>
      <c r="YY220" s="672"/>
      <c r="YZ220" s="672"/>
      <c r="ZA220" s="672"/>
      <c r="ZB220" s="672"/>
      <c r="ZC220" s="672"/>
      <c r="ZD220" s="672"/>
      <c r="ZE220" s="672"/>
      <c r="ZF220" s="672"/>
      <c r="ZG220" s="672"/>
      <c r="ZH220" s="672"/>
      <c r="ZI220" s="672"/>
      <c r="ZJ220" s="672"/>
      <c r="ZK220" s="672"/>
      <c r="ZL220" s="672"/>
      <c r="ZM220" s="672"/>
      <c r="ZN220" s="672"/>
      <c r="ZO220" s="672"/>
      <c r="ZP220" s="672"/>
      <c r="ZQ220" s="672"/>
      <c r="ZR220" s="672"/>
      <c r="ZS220" s="672"/>
      <c r="ZT220" s="672"/>
      <c r="ZU220" s="672"/>
      <c r="ZV220" s="672"/>
      <c r="ZW220" s="672"/>
      <c r="ZX220" s="672"/>
      <c r="ZY220" s="672"/>
      <c r="ZZ220" s="672"/>
      <c r="AAA220" s="672"/>
      <c r="AAB220" s="672"/>
      <c r="AAC220" s="672"/>
      <c r="AAD220" s="672"/>
      <c r="AAE220" s="672"/>
      <c r="AAF220" s="672"/>
      <c r="AAG220" s="672"/>
      <c r="AAH220" s="672"/>
      <c r="AAI220" s="672"/>
      <c r="AAJ220" s="672"/>
      <c r="AAK220" s="672"/>
      <c r="AAL220" s="672"/>
      <c r="AAM220" s="672"/>
      <c r="AAN220" s="672"/>
      <c r="AAO220" s="672"/>
      <c r="AAP220" s="672"/>
      <c r="AAQ220" s="672"/>
      <c r="AAR220" s="672"/>
      <c r="AAS220" s="672"/>
      <c r="AAT220" s="672"/>
      <c r="AAU220" s="672"/>
      <c r="AAV220" s="672"/>
      <c r="AAW220" s="672"/>
      <c r="AAX220" s="672"/>
      <c r="AAY220" s="672"/>
      <c r="AAZ220" s="672"/>
      <c r="ABA220" s="672"/>
      <c r="ABB220" s="672"/>
      <c r="ABC220" s="672"/>
      <c r="ABD220" s="672"/>
      <c r="ABE220" s="672"/>
      <c r="ABF220" s="672"/>
      <c r="ABG220" s="672"/>
      <c r="ABH220" s="672"/>
      <c r="ABI220" s="672"/>
      <c r="ABJ220" s="672"/>
      <c r="ABK220" s="672"/>
      <c r="ABL220" s="672"/>
      <c r="ABM220" s="672"/>
      <c r="ABN220" s="672"/>
      <c r="ABO220" s="672"/>
      <c r="ABP220" s="672"/>
      <c r="ABQ220" s="672"/>
      <c r="ABR220" s="672"/>
      <c r="ABS220" s="672"/>
      <c r="ABT220" s="672"/>
      <c r="ABU220" s="672"/>
      <c r="ABV220" s="672"/>
      <c r="ABW220" s="672"/>
      <c r="ABX220" s="672"/>
      <c r="ABY220" s="672"/>
      <c r="ABZ220" s="672"/>
      <c r="ACA220" s="672"/>
      <c r="ACB220" s="672"/>
      <c r="ACC220" s="672"/>
      <c r="ACD220" s="672"/>
      <c r="ACE220" s="672"/>
      <c r="ACF220" s="672"/>
      <c r="ACG220" s="672"/>
      <c r="ACH220" s="672"/>
      <c r="ACI220" s="672"/>
      <c r="ACJ220" s="672"/>
      <c r="ACK220" s="672"/>
      <c r="ACL220" s="672"/>
      <c r="ACM220" s="672"/>
      <c r="ACN220" s="672"/>
      <c r="ACO220" s="672"/>
      <c r="ACP220" s="672"/>
      <c r="ACQ220" s="672"/>
      <c r="ACR220" s="672"/>
      <c r="ACS220" s="672"/>
      <c r="ACT220" s="672"/>
      <c r="ACU220" s="672"/>
      <c r="ACV220" s="672"/>
      <c r="ACW220" s="672"/>
      <c r="ACX220" s="672"/>
      <c r="ACY220" s="672"/>
      <c r="ACZ220" s="672"/>
      <c r="ADA220" s="672"/>
      <c r="ADB220" s="672"/>
      <c r="ADC220" s="672"/>
      <c r="ADD220" s="672"/>
      <c r="ADE220" s="672"/>
      <c r="ADF220" s="672"/>
      <c r="ADG220" s="672"/>
      <c r="ADH220" s="672"/>
      <c r="ADI220" s="672"/>
      <c r="ADJ220" s="672"/>
      <c r="ADK220" s="672"/>
      <c r="ADL220" s="672"/>
      <c r="ADM220" s="672"/>
      <c r="ADN220" s="672"/>
      <c r="ADO220" s="672"/>
      <c r="ADP220" s="672"/>
      <c r="ADQ220" s="672"/>
      <c r="ADR220" s="672"/>
      <c r="ADS220" s="672"/>
      <c r="ADT220" s="672"/>
      <c r="ADU220" s="672"/>
      <c r="ADV220" s="672"/>
      <c r="ADW220" s="672"/>
      <c r="ADX220" s="672"/>
      <c r="ADY220" s="672"/>
      <c r="ADZ220" s="672"/>
      <c r="AEA220" s="672"/>
      <c r="AEB220" s="672"/>
      <c r="AEC220" s="672"/>
      <c r="AED220" s="672"/>
      <c r="AEE220" s="672"/>
      <c r="AEF220" s="672"/>
      <c r="AEG220" s="672"/>
      <c r="AEH220" s="672"/>
      <c r="AEI220" s="672"/>
      <c r="AEJ220" s="672"/>
      <c r="AEK220" s="672"/>
      <c r="AEL220" s="672"/>
      <c r="AEM220" s="672"/>
      <c r="AEN220" s="672"/>
      <c r="AEO220" s="672"/>
      <c r="AEP220" s="672"/>
      <c r="AEQ220" s="672"/>
      <c r="AER220" s="672"/>
      <c r="AES220" s="672"/>
      <c r="AET220" s="672"/>
      <c r="AEU220" s="672"/>
      <c r="AEV220" s="672"/>
      <c r="AEW220" s="672"/>
      <c r="AEX220" s="672"/>
      <c r="AEY220" s="672"/>
      <c r="AEZ220" s="672"/>
      <c r="AFA220" s="672"/>
      <c r="AFB220" s="672"/>
      <c r="AFC220" s="672"/>
      <c r="AFD220" s="672"/>
      <c r="AFE220" s="672"/>
      <c r="AFF220" s="672"/>
      <c r="AFG220" s="672"/>
      <c r="AFH220" s="672"/>
      <c r="AFI220" s="672"/>
      <c r="AFJ220" s="672"/>
      <c r="AFK220" s="672"/>
      <c r="AFL220" s="672"/>
      <c r="AFM220" s="672"/>
      <c r="AFN220" s="672"/>
      <c r="AFO220" s="672"/>
      <c r="AFP220" s="672"/>
      <c r="AFQ220" s="672"/>
      <c r="AFR220" s="672"/>
      <c r="AFS220" s="672"/>
      <c r="AFT220" s="672"/>
      <c r="AFU220" s="672"/>
      <c r="AFV220" s="672"/>
      <c r="AFW220" s="672"/>
      <c r="AFX220" s="672"/>
      <c r="AFY220" s="672"/>
      <c r="AFZ220" s="672"/>
      <c r="AGA220" s="672"/>
      <c r="AGB220" s="672"/>
      <c r="AGC220" s="672"/>
      <c r="AGD220" s="672"/>
      <c r="AGE220" s="672"/>
      <c r="AGF220" s="672"/>
      <c r="AGG220" s="672"/>
      <c r="AGH220" s="672"/>
      <c r="AGI220" s="672"/>
      <c r="AGJ220" s="672"/>
      <c r="AGK220" s="672"/>
      <c r="AGL220" s="672"/>
      <c r="AGM220" s="672"/>
      <c r="AGN220" s="672"/>
      <c r="AGO220" s="672"/>
      <c r="AGP220" s="672"/>
      <c r="AGQ220" s="672"/>
      <c r="AGR220" s="672"/>
      <c r="AGS220" s="672"/>
      <c r="AGT220" s="672"/>
      <c r="AGU220" s="672"/>
      <c r="AGV220" s="672"/>
      <c r="AGW220" s="672"/>
      <c r="AGX220" s="672"/>
      <c r="AGY220" s="672"/>
      <c r="AGZ220" s="672"/>
      <c r="AHA220" s="672"/>
      <c r="AHB220" s="672"/>
      <c r="AHC220" s="672"/>
      <c r="AHD220" s="672"/>
      <c r="AHE220" s="672"/>
      <c r="AHF220" s="672"/>
      <c r="AHG220" s="672"/>
      <c r="AHH220" s="672"/>
      <c r="AHI220" s="672"/>
      <c r="AHJ220" s="672"/>
      <c r="AHK220" s="672"/>
      <c r="AHL220" s="672"/>
      <c r="AHM220" s="672"/>
      <c r="AHN220" s="672"/>
      <c r="AHO220" s="672"/>
      <c r="AHP220" s="672"/>
      <c r="AHQ220" s="672"/>
      <c r="AHR220" s="672"/>
      <c r="AHS220" s="672"/>
      <c r="AHT220" s="672"/>
      <c r="AHU220" s="672"/>
      <c r="AHV220" s="672"/>
      <c r="AHW220" s="672"/>
      <c r="AHX220" s="672"/>
      <c r="AHY220" s="672"/>
      <c r="AHZ220" s="672"/>
      <c r="AIA220" s="672"/>
      <c r="AIB220" s="672"/>
      <c r="AIC220" s="672"/>
      <c r="AID220" s="672"/>
      <c r="AIE220" s="672"/>
      <c r="AIF220" s="672"/>
      <c r="AIG220" s="672"/>
      <c r="AIH220" s="672"/>
      <c r="AII220" s="672"/>
      <c r="AIJ220" s="672"/>
      <c r="AIK220" s="672"/>
      <c r="AIL220" s="672"/>
      <c r="AIM220" s="672"/>
      <c r="AIN220" s="672"/>
      <c r="AIO220" s="672"/>
      <c r="AIP220" s="672"/>
      <c r="AIQ220" s="672"/>
      <c r="AIR220" s="672"/>
      <c r="AIS220" s="672"/>
      <c r="AIT220" s="672"/>
      <c r="AIU220" s="672"/>
      <c r="AIV220" s="672"/>
      <c r="AIW220" s="672"/>
      <c r="AIX220" s="672"/>
      <c r="AIY220" s="672"/>
      <c r="AIZ220" s="672"/>
      <c r="AJA220" s="672"/>
      <c r="AJB220" s="672"/>
      <c r="AJC220" s="672"/>
      <c r="AJD220" s="672"/>
      <c r="AJE220" s="672"/>
      <c r="AJF220" s="672"/>
      <c r="AJG220" s="672"/>
      <c r="AJH220" s="672"/>
      <c r="AJI220" s="672"/>
      <c r="AJJ220" s="672"/>
      <c r="AJK220" s="672"/>
      <c r="AJL220" s="672"/>
      <c r="AJM220" s="672"/>
      <c r="AJN220" s="672"/>
      <c r="AJO220" s="672"/>
      <c r="AJP220" s="672"/>
      <c r="AJQ220" s="672"/>
      <c r="AJR220" s="672"/>
      <c r="AJS220" s="672"/>
      <c r="AJT220" s="672"/>
      <c r="AJU220" s="672"/>
      <c r="AJV220" s="672"/>
      <c r="AJW220" s="672"/>
      <c r="AJX220" s="672"/>
      <c r="AJY220" s="672"/>
      <c r="AJZ220" s="672"/>
      <c r="AKA220" s="672"/>
      <c r="AKB220" s="672"/>
      <c r="AKC220" s="672"/>
      <c r="AKD220" s="672"/>
      <c r="AKE220" s="672"/>
      <c r="AKF220" s="672"/>
      <c r="AKG220" s="672"/>
      <c r="AKH220" s="672"/>
      <c r="AKI220" s="672"/>
      <c r="AKJ220" s="672"/>
      <c r="AKK220" s="672"/>
      <c r="AKL220" s="672"/>
      <c r="AKM220" s="672"/>
      <c r="AKN220" s="672"/>
      <c r="AKO220" s="672"/>
      <c r="AKP220" s="672"/>
      <c r="AKQ220" s="672"/>
      <c r="AKR220" s="672"/>
      <c r="AKS220" s="672"/>
      <c r="AKT220" s="672"/>
      <c r="AKU220" s="672"/>
      <c r="AKV220" s="672"/>
      <c r="AKW220" s="672"/>
      <c r="AKX220" s="672"/>
      <c r="AKY220" s="672"/>
      <c r="AKZ220" s="672"/>
      <c r="ALA220" s="672"/>
      <c r="ALB220" s="672"/>
      <c r="ALC220" s="672"/>
      <c r="ALD220" s="672"/>
      <c r="ALE220" s="672"/>
      <c r="ALF220" s="672"/>
      <c r="ALG220" s="672"/>
      <c r="ALH220" s="672"/>
      <c r="ALI220" s="672"/>
      <c r="ALJ220" s="672"/>
      <c r="ALK220" s="672"/>
      <c r="ALL220" s="672"/>
      <c r="ALM220" s="672"/>
      <c r="ALN220" s="672"/>
      <c r="ALO220" s="672"/>
      <c r="ALP220" s="672"/>
      <c r="ALQ220" s="672"/>
      <c r="ALR220" s="672"/>
      <c r="ALS220" s="672"/>
      <c r="ALT220" s="672"/>
      <c r="ALU220" s="672"/>
      <c r="ALV220" s="672"/>
      <c r="ALW220" s="672"/>
      <c r="ALX220" s="672"/>
      <c r="ALY220" s="672"/>
      <c r="ALZ220" s="672"/>
      <c r="AMA220" s="672"/>
      <c r="AMB220" s="672"/>
      <c r="AMC220" s="672"/>
      <c r="AMD220" s="672"/>
      <c r="AME220" s="672"/>
      <c r="AMF220" s="672"/>
      <c r="AMG220" s="672"/>
      <c r="AMH220" s="672"/>
      <c r="AMI220" s="672"/>
      <c r="AMJ220" s="672"/>
      <c r="AMK220" s="672"/>
      <c r="AML220" s="672"/>
      <c r="AMM220" s="672"/>
      <c r="AMN220" s="672"/>
      <c r="AMO220" s="672"/>
      <c r="AMP220" s="672"/>
      <c r="AMQ220" s="672"/>
      <c r="AMR220" s="672"/>
      <c r="AMS220" s="672"/>
      <c r="AMT220" s="672"/>
      <c r="AMU220" s="672"/>
      <c r="AMV220" s="672"/>
      <c r="AMW220" s="672"/>
      <c r="AMX220" s="672"/>
      <c r="AMY220" s="672"/>
      <c r="AMZ220" s="672"/>
      <c r="ANA220" s="672"/>
      <c r="ANB220" s="672"/>
      <c r="ANC220" s="672"/>
      <c r="AND220" s="672"/>
      <c r="ANE220" s="672"/>
      <c r="ANF220" s="672"/>
      <c r="ANG220" s="672"/>
      <c r="ANH220" s="672"/>
      <c r="ANI220" s="672"/>
      <c r="ANJ220" s="672"/>
      <c r="ANK220" s="672"/>
      <c r="ANL220" s="672"/>
      <c r="ANM220" s="672"/>
      <c r="ANN220" s="672"/>
      <c r="ANO220" s="672"/>
      <c r="ANP220" s="672"/>
      <c r="ANQ220" s="672"/>
      <c r="ANR220" s="672"/>
      <c r="ANS220" s="672"/>
      <c r="ANT220" s="672"/>
      <c r="ANU220" s="672"/>
      <c r="ANV220" s="672"/>
      <c r="ANW220" s="672"/>
      <c r="ANX220" s="672"/>
      <c r="ANY220" s="672"/>
      <c r="ANZ220" s="672"/>
      <c r="AOA220" s="672"/>
      <c r="AOB220" s="672"/>
      <c r="AOC220" s="672"/>
      <c r="AOD220" s="672"/>
      <c r="AOE220" s="672"/>
      <c r="AOF220" s="672"/>
      <c r="AOG220" s="672"/>
      <c r="AOH220" s="672"/>
      <c r="AOI220" s="672"/>
      <c r="AOJ220" s="672"/>
      <c r="AOK220" s="672"/>
      <c r="AOL220" s="672"/>
      <c r="AOM220" s="672"/>
      <c r="AON220" s="672"/>
      <c r="AOO220" s="672"/>
      <c r="AOP220" s="672"/>
      <c r="AOQ220" s="672"/>
      <c r="AOR220" s="672"/>
      <c r="AOS220" s="672"/>
      <c r="AOT220" s="672"/>
      <c r="AOU220" s="672"/>
      <c r="AOV220" s="672"/>
      <c r="AOW220" s="672"/>
      <c r="AOX220" s="672"/>
      <c r="AOY220" s="672"/>
      <c r="AOZ220" s="672"/>
      <c r="APA220" s="672"/>
      <c r="APB220" s="672"/>
      <c r="APC220" s="672"/>
      <c r="APD220" s="672"/>
      <c r="APE220" s="672"/>
      <c r="APF220" s="672"/>
      <c r="APG220" s="672"/>
      <c r="APH220" s="672"/>
      <c r="API220" s="672"/>
      <c r="APJ220" s="672"/>
      <c r="APK220" s="672"/>
      <c r="APL220" s="672"/>
      <c r="APM220" s="672"/>
      <c r="APN220" s="672"/>
      <c r="APO220" s="672"/>
      <c r="APP220" s="672"/>
      <c r="APQ220" s="672"/>
      <c r="APR220" s="672"/>
      <c r="APS220" s="672"/>
      <c r="APT220" s="672"/>
      <c r="APU220" s="672"/>
      <c r="APV220" s="672"/>
      <c r="APW220" s="672"/>
      <c r="APX220" s="672"/>
      <c r="APY220" s="672"/>
      <c r="APZ220" s="672"/>
      <c r="AQA220" s="672"/>
      <c r="AQB220" s="672"/>
      <c r="AQC220" s="672"/>
      <c r="AQD220" s="672"/>
      <c r="AQE220" s="672"/>
      <c r="AQF220" s="672"/>
      <c r="AQG220" s="672"/>
      <c r="AQH220" s="672"/>
      <c r="AQI220" s="672"/>
      <c r="AQJ220" s="672"/>
      <c r="AQK220" s="672"/>
      <c r="AQL220" s="672"/>
      <c r="AQM220" s="672"/>
      <c r="AQN220" s="672"/>
      <c r="AQO220" s="672"/>
      <c r="AQP220" s="672"/>
      <c r="AQQ220" s="672"/>
      <c r="AQR220" s="672"/>
      <c r="AQS220" s="672"/>
      <c r="AQT220" s="672"/>
      <c r="AQU220" s="672"/>
      <c r="AQV220" s="672"/>
      <c r="AQW220" s="672"/>
      <c r="AQX220" s="672"/>
      <c r="AQY220" s="672"/>
      <c r="AQZ220" s="672"/>
      <c r="ARA220" s="672"/>
      <c r="ARB220" s="672"/>
      <c r="ARC220" s="672"/>
      <c r="ARD220" s="672"/>
      <c r="ARE220" s="672"/>
      <c r="ARF220" s="672"/>
      <c r="ARG220" s="672"/>
      <c r="ARH220" s="672"/>
      <c r="ARI220" s="672"/>
      <c r="ARJ220" s="672"/>
      <c r="ARK220" s="672"/>
      <c r="ARL220" s="672"/>
      <c r="ARM220" s="672"/>
      <c r="ARN220" s="672"/>
      <c r="ARO220" s="672"/>
      <c r="ARP220" s="672"/>
      <c r="ARQ220" s="672"/>
      <c r="ARR220" s="672"/>
      <c r="ARS220" s="672"/>
      <c r="ART220" s="672"/>
      <c r="ARU220" s="672"/>
      <c r="ARV220" s="672"/>
      <c r="ARW220" s="672"/>
      <c r="ARX220" s="672"/>
      <c r="ARY220" s="672"/>
      <c r="ARZ220" s="672"/>
      <c r="ASA220" s="672"/>
      <c r="ASB220" s="672"/>
      <c r="ASC220" s="672"/>
      <c r="ASD220" s="672"/>
      <c r="ASE220" s="672"/>
      <c r="ASF220" s="672"/>
      <c r="ASG220" s="672"/>
      <c r="ASH220" s="672"/>
      <c r="ASI220" s="672"/>
      <c r="ASJ220" s="672"/>
      <c r="ASK220" s="672"/>
      <c r="ASL220" s="672"/>
      <c r="ASM220" s="672"/>
      <c r="ASN220" s="672"/>
      <c r="ASO220" s="672"/>
      <c r="ASP220" s="672"/>
      <c r="ASQ220" s="672"/>
      <c r="ASR220" s="672"/>
      <c r="ASS220" s="672"/>
      <c r="AST220" s="672"/>
      <c r="ASU220" s="672"/>
      <c r="ASV220" s="672"/>
      <c r="ASW220" s="672"/>
      <c r="ASX220" s="672"/>
      <c r="ASY220" s="672"/>
      <c r="ASZ220" s="672"/>
      <c r="ATA220" s="672"/>
      <c r="ATB220" s="672"/>
      <c r="ATC220" s="672"/>
      <c r="ATD220" s="672"/>
      <c r="ATE220" s="672"/>
      <c r="ATF220" s="672"/>
      <c r="ATG220" s="672"/>
      <c r="ATH220" s="672"/>
      <c r="ATI220" s="672"/>
      <c r="ATJ220" s="672"/>
      <c r="ATK220" s="672"/>
      <c r="ATL220" s="672"/>
      <c r="ATM220" s="672"/>
      <c r="ATN220" s="672"/>
      <c r="ATO220" s="672"/>
      <c r="ATP220" s="672"/>
      <c r="ATQ220" s="672"/>
      <c r="ATR220" s="672"/>
      <c r="ATS220" s="672"/>
      <c r="ATT220" s="672"/>
      <c r="ATU220" s="672"/>
      <c r="ATV220" s="672"/>
      <c r="ATW220" s="672"/>
      <c r="ATX220" s="672"/>
      <c r="ATY220" s="672"/>
      <c r="ATZ220" s="672"/>
      <c r="AUA220" s="672"/>
      <c r="AUB220" s="672"/>
      <c r="AUC220" s="672"/>
      <c r="AUD220" s="672"/>
      <c r="AUE220" s="672"/>
      <c r="AUF220" s="672"/>
      <c r="AUG220" s="672"/>
      <c r="AUH220" s="672"/>
      <c r="AUI220" s="672"/>
      <c r="AUJ220" s="672"/>
      <c r="AUK220" s="672"/>
      <c r="AUL220" s="672"/>
      <c r="AUM220" s="672"/>
      <c r="AUN220" s="672"/>
      <c r="AUO220" s="672"/>
      <c r="AUP220" s="672"/>
      <c r="AUQ220" s="672"/>
      <c r="AUR220" s="672"/>
      <c r="AUS220" s="672"/>
      <c r="AUT220" s="672"/>
      <c r="AUU220" s="672"/>
      <c r="AUV220" s="672"/>
      <c r="AUW220" s="672"/>
      <c r="AUX220" s="672"/>
      <c r="AUY220" s="672"/>
      <c r="AUZ220" s="672"/>
      <c r="AVA220" s="672"/>
      <c r="AVB220" s="672"/>
      <c r="AVC220" s="672"/>
      <c r="AVD220" s="672"/>
      <c r="AVE220" s="672"/>
      <c r="AVF220" s="672"/>
      <c r="AVG220" s="672"/>
      <c r="AVH220" s="672"/>
      <c r="AVI220" s="672"/>
      <c r="AVJ220" s="672"/>
      <c r="AVK220" s="672"/>
      <c r="AVL220" s="672"/>
      <c r="AVM220" s="672"/>
      <c r="AVN220" s="672"/>
      <c r="AVO220" s="672"/>
      <c r="AVP220" s="672"/>
      <c r="AVQ220" s="672"/>
      <c r="AVR220" s="672"/>
      <c r="AVS220" s="672"/>
      <c r="AVT220" s="672"/>
      <c r="AVU220" s="672"/>
      <c r="AVV220" s="672"/>
      <c r="AVW220" s="672"/>
      <c r="AVX220" s="672"/>
      <c r="AVY220" s="672"/>
      <c r="AVZ220" s="672"/>
      <c r="AWA220" s="672"/>
      <c r="AWB220" s="672"/>
      <c r="AWC220" s="672"/>
      <c r="AWD220" s="672"/>
      <c r="AWE220" s="672"/>
      <c r="AWF220" s="672"/>
      <c r="AWG220" s="672"/>
      <c r="AWH220" s="672"/>
      <c r="AWI220" s="672"/>
      <c r="AWJ220" s="672"/>
      <c r="AWK220" s="672"/>
      <c r="AWL220" s="672"/>
      <c r="AWM220" s="672"/>
      <c r="AWN220" s="672"/>
      <c r="AWO220" s="672"/>
      <c r="AWP220" s="672"/>
      <c r="AWQ220" s="672"/>
      <c r="AWR220" s="672"/>
      <c r="AWS220" s="672"/>
      <c r="AWT220" s="672"/>
      <c r="AWU220" s="672"/>
      <c r="AWV220" s="672"/>
      <c r="AWW220" s="672"/>
      <c r="AWX220" s="672"/>
      <c r="AWY220" s="672"/>
      <c r="AWZ220" s="672"/>
      <c r="AXA220" s="672"/>
      <c r="AXB220" s="672"/>
      <c r="AXC220" s="672"/>
      <c r="AXD220" s="672"/>
      <c r="AXE220" s="672"/>
      <c r="AXF220" s="672"/>
      <c r="AXG220" s="672"/>
      <c r="AXH220" s="672"/>
      <c r="AXI220" s="672"/>
      <c r="AXJ220" s="672"/>
      <c r="AXK220" s="672"/>
      <c r="AXL220" s="672"/>
      <c r="AXM220" s="672"/>
      <c r="AXN220" s="672"/>
      <c r="AXO220" s="672"/>
      <c r="AXP220" s="672"/>
      <c r="AXQ220" s="672"/>
      <c r="AXR220" s="672"/>
      <c r="AXS220" s="672"/>
      <c r="AXT220" s="672"/>
      <c r="AXU220" s="672"/>
      <c r="AXV220" s="672"/>
      <c r="AXW220" s="672"/>
      <c r="AXX220" s="672"/>
      <c r="AXY220" s="672"/>
      <c r="AXZ220" s="672"/>
      <c r="AYA220" s="672"/>
      <c r="AYB220" s="672"/>
      <c r="AYC220" s="672"/>
      <c r="AYD220" s="672"/>
      <c r="AYE220" s="672"/>
      <c r="AYF220" s="672"/>
      <c r="AYG220" s="672"/>
      <c r="AYH220" s="672"/>
      <c r="AYI220" s="672"/>
      <c r="AYJ220" s="672"/>
      <c r="AYK220" s="672"/>
      <c r="AYL220" s="672"/>
      <c r="AYM220" s="672"/>
      <c r="AYN220" s="672"/>
      <c r="AYO220" s="672"/>
      <c r="AYP220" s="672"/>
      <c r="AYQ220" s="672"/>
      <c r="AYR220" s="672"/>
      <c r="AYS220" s="672"/>
      <c r="AYT220" s="672"/>
      <c r="AYU220" s="672"/>
      <c r="AYV220" s="672"/>
      <c r="AYW220" s="672"/>
      <c r="AYX220" s="672"/>
      <c r="AYY220" s="672"/>
      <c r="AYZ220" s="672"/>
      <c r="AZA220" s="672"/>
      <c r="AZB220" s="672"/>
      <c r="AZC220" s="672"/>
      <c r="AZD220" s="672"/>
      <c r="AZE220" s="672"/>
      <c r="AZF220" s="672"/>
      <c r="AZG220" s="672"/>
      <c r="AZH220" s="672"/>
      <c r="AZI220" s="672"/>
      <c r="AZJ220" s="672"/>
      <c r="AZK220" s="672"/>
      <c r="AZL220" s="672"/>
      <c r="AZM220" s="672"/>
      <c r="AZN220" s="672"/>
      <c r="AZO220" s="672"/>
      <c r="AZP220" s="672"/>
      <c r="AZQ220" s="672"/>
      <c r="AZR220" s="672"/>
      <c r="AZS220" s="672"/>
      <c r="AZT220" s="672"/>
      <c r="AZU220" s="672"/>
      <c r="AZV220" s="672"/>
      <c r="AZW220" s="672"/>
      <c r="AZX220" s="672"/>
      <c r="AZY220" s="672"/>
      <c r="AZZ220" s="672"/>
      <c r="BAA220" s="672"/>
      <c r="BAB220" s="672"/>
      <c r="BAC220" s="672"/>
      <c r="BAD220" s="672"/>
      <c r="BAE220" s="672"/>
      <c r="BAF220" s="672"/>
      <c r="BAG220" s="672"/>
      <c r="BAH220" s="672"/>
      <c r="BAI220" s="672"/>
      <c r="BAJ220" s="672"/>
      <c r="BAK220" s="672"/>
      <c r="BAL220" s="672"/>
      <c r="BAM220" s="672"/>
      <c r="BAN220" s="672"/>
      <c r="BAO220" s="672"/>
      <c r="BAP220" s="672"/>
      <c r="BAQ220" s="672"/>
      <c r="BAR220" s="672"/>
      <c r="BAS220" s="672"/>
      <c r="BAT220" s="672"/>
      <c r="BAU220" s="672"/>
      <c r="BAV220" s="672"/>
      <c r="BAW220" s="672"/>
      <c r="BAX220" s="672"/>
      <c r="BAY220" s="672"/>
      <c r="BAZ220" s="672"/>
      <c r="BBA220" s="672"/>
      <c r="BBB220" s="672"/>
      <c r="BBC220" s="672"/>
      <c r="BBD220" s="672"/>
      <c r="BBE220" s="672"/>
      <c r="BBF220" s="672"/>
      <c r="BBG220" s="672"/>
      <c r="BBH220" s="672"/>
      <c r="BBI220" s="672"/>
      <c r="BBJ220" s="672"/>
      <c r="BBK220" s="672"/>
      <c r="BBL220" s="672"/>
      <c r="BBM220" s="672"/>
      <c r="BBN220" s="672"/>
      <c r="BBO220" s="672"/>
      <c r="BBP220" s="672"/>
      <c r="BBQ220" s="672"/>
      <c r="BBR220" s="672"/>
      <c r="BBS220" s="672"/>
      <c r="BBT220" s="672"/>
      <c r="BBU220" s="672"/>
      <c r="BBV220" s="672"/>
      <c r="BBW220" s="672"/>
      <c r="BBX220" s="672"/>
      <c r="BBY220" s="672"/>
      <c r="BBZ220" s="672"/>
      <c r="BCA220" s="672"/>
      <c r="BCB220" s="672"/>
      <c r="BCC220" s="672"/>
      <c r="BCD220" s="672"/>
      <c r="BCE220" s="672"/>
      <c r="BCF220" s="672"/>
      <c r="BCG220" s="672"/>
      <c r="BCH220" s="672"/>
      <c r="BCI220" s="672"/>
      <c r="BCJ220" s="672"/>
      <c r="BCK220" s="672"/>
      <c r="BCL220" s="672"/>
      <c r="BCM220" s="672"/>
      <c r="BCN220" s="672"/>
      <c r="BCO220" s="672"/>
      <c r="BCP220" s="672"/>
      <c r="BCQ220" s="672"/>
      <c r="BCR220" s="672"/>
      <c r="BCS220" s="672"/>
      <c r="BCT220" s="672"/>
      <c r="BCU220" s="672"/>
      <c r="BCV220" s="672"/>
      <c r="BCW220" s="672"/>
      <c r="BCX220" s="672"/>
      <c r="BCY220" s="672"/>
      <c r="BCZ220" s="672"/>
      <c r="BDA220" s="672"/>
      <c r="BDB220" s="672"/>
      <c r="BDC220" s="672"/>
      <c r="BDD220" s="672"/>
      <c r="BDE220" s="672"/>
      <c r="BDF220" s="672"/>
      <c r="BDG220" s="672"/>
      <c r="BDH220" s="672"/>
      <c r="BDI220" s="672"/>
      <c r="BDJ220" s="672"/>
      <c r="BDK220" s="672"/>
      <c r="BDL220" s="672"/>
      <c r="BDM220" s="672"/>
      <c r="BDN220" s="672"/>
      <c r="BDO220" s="672"/>
      <c r="BDP220" s="672"/>
      <c r="BDQ220" s="672"/>
      <c r="BDR220" s="672"/>
      <c r="BDS220" s="672"/>
      <c r="BDT220" s="672"/>
      <c r="BDU220" s="672"/>
      <c r="BDV220" s="672"/>
      <c r="BDW220" s="672"/>
      <c r="BDX220" s="672"/>
      <c r="BDY220" s="672"/>
      <c r="BDZ220" s="672"/>
      <c r="BEA220" s="672"/>
      <c r="BEB220" s="672"/>
      <c r="BEC220" s="672"/>
      <c r="BED220" s="672"/>
      <c r="BEE220" s="672"/>
      <c r="BEF220" s="672"/>
      <c r="BEG220" s="672"/>
      <c r="BEH220" s="672"/>
      <c r="BEI220" s="672"/>
      <c r="BEJ220" s="672"/>
      <c r="BEK220" s="672"/>
      <c r="BEL220" s="672"/>
      <c r="BEM220" s="672"/>
      <c r="BEN220" s="672"/>
      <c r="BEO220" s="672"/>
      <c r="BEP220" s="672"/>
      <c r="BEQ220" s="672"/>
      <c r="BER220" s="672"/>
      <c r="BES220" s="672"/>
      <c r="BET220" s="672"/>
      <c r="BEU220" s="672"/>
      <c r="BEV220" s="672"/>
      <c r="BEW220" s="672"/>
      <c r="BEX220" s="672"/>
      <c r="BEY220" s="672"/>
      <c r="BEZ220" s="672"/>
      <c r="BFA220" s="672"/>
      <c r="BFB220" s="672"/>
      <c r="BFC220" s="672"/>
      <c r="BFD220" s="672"/>
      <c r="BFE220" s="672"/>
      <c r="BFF220" s="672"/>
      <c r="BFG220" s="672"/>
      <c r="BFH220" s="672"/>
      <c r="BFI220" s="672"/>
      <c r="BFJ220" s="672"/>
      <c r="BFK220" s="672"/>
      <c r="BFL220" s="672"/>
      <c r="BFM220" s="672"/>
      <c r="BFN220" s="672"/>
      <c r="BFO220" s="672"/>
      <c r="BFP220" s="672"/>
      <c r="BFQ220" s="672"/>
      <c r="BFR220" s="672"/>
      <c r="BFS220" s="672"/>
      <c r="BFT220" s="672"/>
      <c r="BFU220" s="672"/>
      <c r="BFV220" s="672"/>
      <c r="BFW220" s="672"/>
      <c r="BFX220" s="672"/>
      <c r="BFY220" s="672"/>
      <c r="BFZ220" s="672"/>
      <c r="BGA220" s="672"/>
      <c r="BGB220" s="672"/>
      <c r="BGC220" s="672"/>
      <c r="BGD220" s="672"/>
      <c r="BGE220" s="672"/>
      <c r="BGF220" s="672"/>
      <c r="BGG220" s="672"/>
      <c r="BGH220" s="672"/>
      <c r="BGI220" s="672"/>
      <c r="BGJ220" s="672"/>
      <c r="BGK220" s="672"/>
      <c r="BGL220" s="672"/>
      <c r="BGM220" s="672"/>
      <c r="BGN220" s="672"/>
      <c r="BGO220" s="672"/>
      <c r="BGP220" s="672"/>
      <c r="BGQ220" s="672"/>
      <c r="BGR220" s="672"/>
      <c r="BGS220" s="672"/>
      <c r="BGT220" s="672"/>
      <c r="BGU220" s="672"/>
      <c r="BGV220" s="672"/>
      <c r="BGW220" s="672"/>
      <c r="BGX220" s="672"/>
      <c r="BGY220" s="672"/>
      <c r="BGZ220" s="672"/>
      <c r="BHA220" s="672"/>
      <c r="BHB220" s="672"/>
      <c r="BHC220" s="672"/>
      <c r="BHD220" s="672"/>
      <c r="BHE220" s="672"/>
      <c r="BHF220" s="672"/>
      <c r="BHG220" s="672"/>
      <c r="BHH220" s="672"/>
      <c r="BHI220" s="672"/>
      <c r="BHJ220" s="672"/>
      <c r="BHK220" s="672"/>
      <c r="BHL220" s="672"/>
      <c r="BHM220" s="672"/>
      <c r="BHN220" s="672"/>
      <c r="BHO220" s="672"/>
      <c r="BHP220" s="672"/>
      <c r="BHQ220" s="672"/>
      <c r="BHR220" s="672"/>
      <c r="BHS220" s="672"/>
      <c r="BHT220" s="672"/>
      <c r="BHU220" s="672"/>
      <c r="BHV220" s="672"/>
      <c r="BHW220" s="672"/>
      <c r="BHX220" s="672"/>
      <c r="BHY220" s="672"/>
      <c r="BHZ220" s="672"/>
      <c r="BIA220" s="672"/>
      <c r="BIB220" s="672"/>
      <c r="BIC220" s="672"/>
      <c r="BID220" s="672"/>
      <c r="BIE220" s="672"/>
      <c r="BIF220" s="672"/>
      <c r="BIG220" s="672"/>
      <c r="BIH220" s="672"/>
      <c r="BII220" s="672"/>
      <c r="BIJ220" s="672"/>
      <c r="BIK220" s="672"/>
      <c r="BIL220" s="672"/>
      <c r="BIM220" s="672"/>
      <c r="BIN220" s="672"/>
      <c r="BIO220" s="672"/>
      <c r="BIP220" s="672"/>
      <c r="BIQ220" s="672"/>
      <c r="BIR220" s="672"/>
      <c r="BIS220" s="672"/>
      <c r="BIT220" s="672"/>
      <c r="BIU220" s="672"/>
      <c r="BIV220" s="672"/>
      <c r="BIW220" s="672"/>
      <c r="BIX220" s="672"/>
      <c r="BIY220" s="672"/>
      <c r="BIZ220" s="672"/>
      <c r="BJA220" s="672"/>
      <c r="BJB220" s="672"/>
      <c r="BJC220" s="672"/>
      <c r="BJD220" s="672"/>
      <c r="BJE220" s="672"/>
      <c r="BJF220" s="672"/>
      <c r="BJG220" s="672"/>
      <c r="BJH220" s="672"/>
      <c r="BJI220" s="672"/>
      <c r="BJJ220" s="672"/>
      <c r="BJK220" s="672"/>
      <c r="BJL220" s="672"/>
      <c r="BJM220" s="672"/>
      <c r="BJN220" s="672"/>
      <c r="BJO220" s="672"/>
      <c r="BJP220" s="672"/>
      <c r="BJQ220" s="672"/>
      <c r="BJR220" s="672"/>
      <c r="BJS220" s="672"/>
      <c r="BJT220" s="672"/>
      <c r="BJU220" s="672"/>
      <c r="BJV220" s="672"/>
      <c r="BJW220" s="672"/>
      <c r="BJX220" s="672"/>
      <c r="BJY220" s="672"/>
      <c r="BJZ220" s="672"/>
      <c r="BKA220" s="672"/>
      <c r="BKB220" s="672"/>
      <c r="BKC220" s="672"/>
      <c r="BKD220" s="672"/>
      <c r="BKE220" s="672"/>
      <c r="BKF220" s="672"/>
      <c r="BKG220" s="672"/>
      <c r="BKH220" s="672"/>
      <c r="BKI220" s="672"/>
      <c r="BKJ220" s="672"/>
      <c r="BKK220" s="672"/>
      <c r="BKL220" s="672"/>
      <c r="BKM220" s="672"/>
      <c r="BKN220" s="672"/>
      <c r="BKO220" s="672"/>
      <c r="BKP220" s="672"/>
      <c r="BKQ220" s="672"/>
      <c r="BKR220" s="672"/>
      <c r="BKS220" s="672"/>
      <c r="BKT220" s="672"/>
      <c r="BKU220" s="672"/>
      <c r="BKV220" s="672"/>
      <c r="BKW220" s="672"/>
      <c r="BKX220" s="672"/>
      <c r="BKY220" s="672"/>
      <c r="BKZ220" s="672"/>
      <c r="BLA220" s="672"/>
      <c r="BLB220" s="672"/>
      <c r="BLC220" s="672"/>
      <c r="BLD220" s="672"/>
      <c r="BLE220" s="672"/>
      <c r="BLF220" s="672"/>
      <c r="BLG220" s="672"/>
      <c r="BLH220" s="672"/>
      <c r="BLI220" s="672"/>
      <c r="BLJ220" s="672"/>
      <c r="BLK220" s="672"/>
      <c r="BLL220" s="672"/>
      <c r="BLM220" s="672"/>
      <c r="BLN220" s="672"/>
      <c r="BLO220" s="672"/>
      <c r="BLP220" s="672"/>
      <c r="BLQ220" s="672"/>
      <c r="BLR220" s="672"/>
      <c r="BLS220" s="672"/>
      <c r="BLT220" s="672"/>
      <c r="BLU220" s="672"/>
      <c r="BLV220" s="672"/>
      <c r="BLW220" s="672"/>
      <c r="BLX220" s="672"/>
      <c r="BLY220" s="672"/>
      <c r="BLZ220" s="672"/>
      <c r="BMA220" s="672"/>
      <c r="BMB220" s="672"/>
      <c r="BMC220" s="672"/>
      <c r="BMD220" s="672"/>
      <c r="BME220" s="672"/>
      <c r="BMF220" s="672"/>
      <c r="BMG220" s="672"/>
      <c r="BMH220" s="672"/>
      <c r="BMI220" s="672"/>
      <c r="BMJ220" s="672"/>
      <c r="BMK220" s="672"/>
      <c r="BML220" s="672"/>
      <c r="BMM220" s="672"/>
      <c r="BMN220" s="672"/>
      <c r="BMO220" s="672"/>
      <c r="BMP220" s="672"/>
      <c r="BMQ220" s="672"/>
      <c r="BMR220" s="672"/>
      <c r="BMS220" s="672"/>
      <c r="BMT220" s="672"/>
      <c r="BMU220" s="672"/>
      <c r="BMV220" s="672"/>
      <c r="BMW220" s="672"/>
      <c r="BMX220" s="672"/>
      <c r="BMY220" s="672"/>
      <c r="BMZ220" s="672"/>
      <c r="BNA220" s="672"/>
      <c r="BNB220" s="672"/>
      <c r="BNC220" s="672"/>
      <c r="BND220" s="672"/>
      <c r="BNE220" s="672"/>
      <c r="BNF220" s="672"/>
      <c r="BNG220" s="672"/>
      <c r="BNH220" s="672"/>
      <c r="BNI220" s="672"/>
      <c r="BNJ220" s="672"/>
      <c r="BNK220" s="672"/>
      <c r="BNL220" s="672"/>
      <c r="BNM220" s="672"/>
      <c r="BNN220" s="672"/>
      <c r="BNO220" s="672"/>
      <c r="BNP220" s="672"/>
      <c r="BNQ220" s="672"/>
      <c r="BNR220" s="672"/>
      <c r="BNS220" s="672"/>
      <c r="BNT220" s="672"/>
      <c r="BNU220" s="672"/>
      <c r="BNV220" s="672"/>
      <c r="BNW220" s="672"/>
      <c r="BNX220" s="672"/>
      <c r="BNY220" s="672"/>
      <c r="BNZ220" s="672"/>
      <c r="BOA220" s="672"/>
      <c r="BOB220" s="672"/>
      <c r="BOC220" s="672"/>
      <c r="BOD220" s="672"/>
      <c r="BOE220" s="672"/>
      <c r="BOF220" s="672"/>
      <c r="BOG220" s="672"/>
      <c r="BOH220" s="672"/>
      <c r="BOI220" s="672"/>
      <c r="BOJ220" s="672"/>
      <c r="BOK220" s="672"/>
      <c r="BOL220" s="672"/>
      <c r="BOM220" s="672"/>
      <c r="BON220" s="672"/>
      <c r="BOO220" s="672"/>
      <c r="BOP220" s="672"/>
      <c r="BOQ220" s="672"/>
      <c r="BOR220" s="672"/>
      <c r="BOS220" s="672"/>
      <c r="BOT220" s="672"/>
      <c r="BOU220" s="672"/>
      <c r="BOV220" s="672"/>
      <c r="BOW220" s="672"/>
      <c r="BOX220" s="672"/>
      <c r="BOY220" s="672"/>
      <c r="BOZ220" s="672"/>
      <c r="BPA220" s="672"/>
      <c r="BPB220" s="672"/>
      <c r="BPC220" s="672"/>
      <c r="BPD220" s="672"/>
      <c r="BPE220" s="672"/>
      <c r="BPF220" s="672"/>
      <c r="BPG220" s="672"/>
      <c r="BPH220" s="672"/>
      <c r="BPI220" s="672"/>
      <c r="BPJ220" s="672"/>
      <c r="BPK220" s="672"/>
      <c r="BPL220" s="672"/>
      <c r="BPM220" s="672"/>
      <c r="BPN220" s="672"/>
      <c r="BPO220" s="672"/>
      <c r="BPP220" s="672"/>
      <c r="BPQ220" s="672"/>
      <c r="BPR220" s="672"/>
      <c r="BPS220" s="672"/>
      <c r="BPT220" s="672"/>
      <c r="BPU220" s="672"/>
      <c r="BPV220" s="672"/>
      <c r="BPW220" s="672"/>
      <c r="BPX220" s="672"/>
      <c r="BPY220" s="672"/>
      <c r="BPZ220" s="672"/>
      <c r="BQA220" s="672"/>
      <c r="BQB220" s="672"/>
      <c r="BQC220" s="672"/>
      <c r="BQD220" s="672"/>
      <c r="BQE220" s="672"/>
      <c r="BQF220" s="672"/>
      <c r="BQG220" s="672"/>
      <c r="BQH220" s="672"/>
      <c r="BQI220" s="672"/>
      <c r="BQJ220" s="672"/>
      <c r="BQK220" s="672"/>
      <c r="BQL220" s="672"/>
      <c r="BQM220" s="672"/>
      <c r="BQN220" s="672"/>
      <c r="BQO220" s="672"/>
      <c r="BQP220" s="672"/>
      <c r="BQQ220" s="672"/>
      <c r="BQR220" s="672"/>
      <c r="BQS220" s="672"/>
      <c r="BQT220" s="672"/>
      <c r="BQU220" s="672"/>
      <c r="BQV220" s="672"/>
      <c r="BQW220" s="672"/>
      <c r="BQX220" s="672"/>
      <c r="BQY220" s="672"/>
      <c r="BQZ220" s="672"/>
      <c r="BRA220" s="672"/>
      <c r="BRB220" s="672"/>
      <c r="BRC220" s="672"/>
      <c r="BRD220" s="672"/>
      <c r="BRE220" s="672"/>
      <c r="BRF220" s="672"/>
      <c r="BRG220" s="672"/>
      <c r="BRH220" s="672"/>
      <c r="BRI220" s="672"/>
      <c r="BRJ220" s="672"/>
      <c r="BRK220" s="672"/>
      <c r="BRL220" s="672"/>
      <c r="BRM220" s="672"/>
      <c r="BRN220" s="672"/>
      <c r="BRO220" s="672"/>
      <c r="BRP220" s="672"/>
      <c r="BRQ220" s="672"/>
      <c r="BRR220" s="672"/>
      <c r="BRS220" s="672"/>
      <c r="BRT220" s="672"/>
      <c r="BRU220" s="672"/>
      <c r="BRV220" s="672"/>
      <c r="BRW220" s="672"/>
      <c r="BRX220" s="672"/>
      <c r="BRY220" s="672"/>
      <c r="BRZ220" s="672"/>
      <c r="BSA220" s="672"/>
      <c r="BSB220" s="672"/>
      <c r="BSC220" s="672"/>
      <c r="BSD220" s="672"/>
      <c r="BSE220" s="672"/>
      <c r="BSF220" s="672"/>
      <c r="BSG220" s="672"/>
      <c r="BSH220" s="672"/>
      <c r="BSI220" s="672"/>
      <c r="BSJ220" s="672"/>
      <c r="BSK220" s="672"/>
      <c r="BSL220" s="672"/>
      <c r="BSM220" s="672"/>
      <c r="BSN220" s="672"/>
      <c r="BSO220" s="672"/>
      <c r="BSP220" s="672"/>
      <c r="BSQ220" s="672"/>
      <c r="BSR220" s="672"/>
      <c r="BSS220" s="672"/>
      <c r="BST220" s="672"/>
      <c r="BSU220" s="672"/>
      <c r="BSV220" s="672"/>
      <c r="BSW220" s="672"/>
      <c r="BSX220" s="672"/>
      <c r="BSY220" s="672"/>
      <c r="BSZ220" s="672"/>
      <c r="BTA220" s="672"/>
      <c r="BTB220" s="672"/>
      <c r="BTC220" s="672"/>
      <c r="BTD220" s="672"/>
      <c r="BTE220" s="672"/>
      <c r="BTF220" s="672"/>
      <c r="BTG220" s="672"/>
      <c r="BTH220" s="672"/>
      <c r="BTI220" s="672"/>
      <c r="BTJ220" s="672"/>
      <c r="BTK220" s="672"/>
      <c r="BTL220" s="672"/>
      <c r="BTM220" s="672"/>
      <c r="BTN220" s="672"/>
      <c r="BTO220" s="672"/>
      <c r="BTP220" s="672"/>
      <c r="BTQ220" s="672"/>
      <c r="BTR220" s="672"/>
      <c r="BTS220" s="672"/>
      <c r="BTT220" s="672"/>
      <c r="BTU220" s="672"/>
      <c r="BTV220" s="672"/>
      <c r="BTW220" s="672"/>
      <c r="BTX220" s="672"/>
      <c r="BTY220" s="672"/>
      <c r="BTZ220" s="672"/>
      <c r="BUA220" s="672"/>
      <c r="BUB220" s="672"/>
      <c r="BUC220" s="672"/>
      <c r="BUD220" s="672"/>
      <c r="BUE220" s="672"/>
      <c r="BUF220" s="672"/>
      <c r="BUG220" s="672"/>
      <c r="BUH220" s="672"/>
      <c r="BUI220" s="672"/>
      <c r="BUJ220" s="672"/>
      <c r="BUK220" s="672"/>
      <c r="BUL220" s="672"/>
      <c r="BUM220" s="672"/>
      <c r="BUN220" s="672"/>
      <c r="BUO220" s="672"/>
      <c r="BUP220" s="672"/>
      <c r="BUQ220" s="672"/>
      <c r="BUR220" s="672"/>
      <c r="BUS220" s="672"/>
      <c r="BUT220" s="672"/>
      <c r="BUU220" s="672"/>
      <c r="BUV220" s="672"/>
      <c r="BUW220" s="672"/>
      <c r="BUX220" s="672"/>
      <c r="BUY220" s="672"/>
      <c r="BUZ220" s="672"/>
      <c r="BVA220" s="672"/>
      <c r="BVB220" s="672"/>
      <c r="BVC220" s="672"/>
      <c r="BVD220" s="672"/>
      <c r="BVE220" s="672"/>
      <c r="BVF220" s="672"/>
      <c r="BVG220" s="672"/>
      <c r="BVH220" s="672"/>
      <c r="BVI220" s="672"/>
      <c r="BVJ220" s="672"/>
      <c r="BVK220" s="672"/>
      <c r="BVL220" s="672"/>
      <c r="BVM220" s="672"/>
      <c r="BVN220" s="672"/>
      <c r="BVO220" s="672"/>
      <c r="BVP220" s="672"/>
      <c r="BVQ220" s="672"/>
      <c r="BVR220" s="672"/>
      <c r="BVS220" s="672"/>
      <c r="BVT220" s="672"/>
      <c r="BVU220" s="672"/>
      <c r="BVV220" s="672"/>
      <c r="BVW220" s="672"/>
      <c r="BVX220" s="672"/>
      <c r="BVY220" s="672"/>
      <c r="BVZ220" s="672"/>
      <c r="BWA220" s="672"/>
      <c r="BWB220" s="672"/>
      <c r="BWC220" s="672"/>
      <c r="BWD220" s="672"/>
      <c r="BWE220" s="672"/>
      <c r="BWF220" s="672"/>
      <c r="BWG220" s="672"/>
      <c r="BWH220" s="672"/>
      <c r="BWI220" s="672"/>
      <c r="BWJ220" s="672"/>
      <c r="BWK220" s="672"/>
      <c r="BWL220" s="672"/>
      <c r="BWM220" s="672"/>
      <c r="BWN220" s="672"/>
      <c r="BWO220" s="672"/>
      <c r="BWP220" s="672"/>
      <c r="BWQ220" s="672"/>
      <c r="BWR220" s="672"/>
      <c r="BWS220" s="672"/>
      <c r="BWT220" s="672"/>
      <c r="BWU220" s="672"/>
      <c r="BWV220" s="672"/>
      <c r="BWW220" s="672"/>
      <c r="BWX220" s="672"/>
      <c r="BWY220" s="672"/>
      <c r="BWZ220" s="672"/>
      <c r="BXA220" s="672"/>
      <c r="BXB220" s="672"/>
      <c r="BXC220" s="672"/>
      <c r="BXD220" s="672"/>
      <c r="BXE220" s="672"/>
      <c r="BXF220" s="672"/>
      <c r="BXG220" s="672"/>
      <c r="BXH220" s="672"/>
      <c r="BXI220" s="672"/>
      <c r="BXJ220" s="672"/>
      <c r="BXK220" s="672"/>
      <c r="BXL220" s="672"/>
      <c r="BXM220" s="672"/>
      <c r="BXN220" s="672"/>
      <c r="BXO220" s="672"/>
      <c r="BXP220" s="672"/>
      <c r="BXQ220" s="672"/>
      <c r="BXR220" s="672"/>
      <c r="BXS220" s="672"/>
      <c r="BXT220" s="672"/>
      <c r="BXU220" s="672"/>
      <c r="BXV220" s="672"/>
      <c r="BXW220" s="672"/>
      <c r="BXX220" s="672"/>
      <c r="BXY220" s="672"/>
      <c r="BXZ220" s="672"/>
      <c r="BYA220" s="672"/>
      <c r="BYB220" s="672"/>
      <c r="BYC220" s="672"/>
      <c r="BYD220" s="672"/>
      <c r="BYE220" s="672"/>
      <c r="BYF220" s="672"/>
      <c r="BYG220" s="672"/>
      <c r="BYH220" s="672"/>
      <c r="BYI220" s="672"/>
      <c r="BYJ220" s="672"/>
      <c r="BYK220" s="672"/>
      <c r="BYL220" s="672"/>
      <c r="BYM220" s="672"/>
      <c r="BYN220" s="672"/>
      <c r="BYO220" s="672"/>
      <c r="BYP220" s="672"/>
      <c r="BYQ220" s="672"/>
      <c r="BYR220" s="672"/>
      <c r="BYS220" s="672"/>
      <c r="BYT220" s="672"/>
      <c r="BYU220" s="672"/>
      <c r="BYV220" s="672"/>
      <c r="BYW220" s="672"/>
      <c r="BYX220" s="672"/>
      <c r="BYY220" s="672"/>
      <c r="BYZ220" s="672"/>
      <c r="BZA220" s="672"/>
      <c r="BZB220" s="672"/>
      <c r="BZC220" s="672"/>
      <c r="BZD220" s="672"/>
      <c r="BZE220" s="672"/>
      <c r="BZF220" s="672"/>
      <c r="BZG220" s="672"/>
      <c r="BZH220" s="672"/>
      <c r="BZI220" s="672"/>
      <c r="BZJ220" s="672"/>
      <c r="BZK220" s="672"/>
      <c r="BZL220" s="672"/>
      <c r="BZM220" s="672"/>
      <c r="BZN220" s="672"/>
      <c r="BZO220" s="672"/>
      <c r="BZP220" s="672"/>
      <c r="BZQ220" s="672"/>
      <c r="BZR220" s="672"/>
      <c r="BZS220" s="672"/>
      <c r="BZT220" s="672"/>
      <c r="BZU220" s="672"/>
      <c r="BZV220" s="672"/>
      <c r="BZW220" s="672"/>
      <c r="BZX220" s="672"/>
      <c r="BZY220" s="672"/>
      <c r="BZZ220" s="672"/>
      <c r="CAA220" s="672"/>
      <c r="CAB220" s="672"/>
      <c r="CAC220" s="672"/>
      <c r="CAD220" s="672"/>
      <c r="CAE220" s="672"/>
      <c r="CAF220" s="672"/>
      <c r="CAG220" s="672"/>
      <c r="CAH220" s="672"/>
      <c r="CAI220" s="672"/>
      <c r="CAJ220" s="672"/>
      <c r="CAK220" s="672"/>
      <c r="CAL220" s="672"/>
      <c r="CAM220" s="672"/>
      <c r="CAN220" s="672"/>
      <c r="CAO220" s="672"/>
      <c r="CAP220" s="672"/>
      <c r="CAQ220" s="672"/>
      <c r="CAR220" s="672"/>
      <c r="CAS220" s="672"/>
      <c r="CAT220" s="672"/>
      <c r="CAU220" s="672"/>
      <c r="CAV220" s="672"/>
      <c r="CAW220" s="672"/>
      <c r="CAX220" s="672"/>
      <c r="CAY220" s="672"/>
      <c r="CAZ220" s="672"/>
      <c r="CBA220" s="672"/>
      <c r="CBB220" s="672"/>
      <c r="CBC220" s="672"/>
      <c r="CBD220" s="672"/>
      <c r="CBE220" s="672"/>
      <c r="CBF220" s="672"/>
      <c r="CBG220" s="672"/>
      <c r="CBH220" s="672"/>
      <c r="CBI220" s="672"/>
      <c r="CBJ220" s="672"/>
      <c r="CBK220" s="672"/>
      <c r="CBL220" s="672"/>
      <c r="CBM220" s="672"/>
      <c r="CBN220" s="672"/>
      <c r="CBO220" s="672"/>
      <c r="CBP220" s="672"/>
      <c r="CBQ220" s="672"/>
      <c r="CBR220" s="672"/>
      <c r="CBS220" s="672"/>
      <c r="CBT220" s="672"/>
      <c r="CBU220" s="672"/>
      <c r="CBV220" s="672"/>
      <c r="CBW220" s="672"/>
      <c r="CBX220" s="672"/>
      <c r="CBY220" s="672"/>
      <c r="CBZ220" s="672"/>
      <c r="CCA220" s="672"/>
      <c r="CCB220" s="672"/>
      <c r="CCC220" s="672"/>
      <c r="CCD220" s="672"/>
      <c r="CCE220" s="672"/>
      <c r="CCF220" s="672"/>
      <c r="CCG220" s="672"/>
      <c r="CCH220" s="672"/>
      <c r="CCI220" s="672"/>
      <c r="CCJ220" s="672"/>
      <c r="CCK220" s="672"/>
      <c r="CCL220" s="672"/>
      <c r="CCM220" s="672"/>
      <c r="CCN220" s="672"/>
      <c r="CCO220" s="672"/>
      <c r="CCP220" s="672"/>
      <c r="CCQ220" s="672"/>
      <c r="CCR220" s="672"/>
      <c r="CCS220" s="672"/>
      <c r="CCT220" s="672"/>
      <c r="CCU220" s="672"/>
      <c r="CCV220" s="672"/>
      <c r="CCW220" s="672"/>
      <c r="CCX220" s="672"/>
      <c r="CCY220" s="672"/>
      <c r="CCZ220" s="672"/>
      <c r="CDA220" s="672"/>
      <c r="CDB220" s="672"/>
      <c r="CDC220" s="672"/>
      <c r="CDD220" s="672"/>
      <c r="CDE220" s="672"/>
      <c r="CDF220" s="672"/>
      <c r="CDG220" s="672"/>
      <c r="CDH220" s="672"/>
      <c r="CDI220" s="672"/>
      <c r="CDJ220" s="672"/>
      <c r="CDK220" s="672"/>
      <c r="CDL220" s="672"/>
      <c r="CDM220" s="672"/>
      <c r="CDN220" s="672"/>
      <c r="CDO220" s="672"/>
      <c r="CDP220" s="672"/>
      <c r="CDQ220" s="672"/>
      <c r="CDR220" s="672"/>
      <c r="CDS220" s="672"/>
      <c r="CDT220" s="672"/>
      <c r="CDU220" s="672"/>
      <c r="CDV220" s="672"/>
      <c r="CDW220" s="672"/>
      <c r="CDX220" s="672"/>
      <c r="CDY220" s="672"/>
      <c r="CDZ220" s="672"/>
      <c r="CEA220" s="672"/>
      <c r="CEB220" s="672"/>
      <c r="CEC220" s="672"/>
      <c r="CED220" s="672"/>
      <c r="CEE220" s="672"/>
      <c r="CEF220" s="672"/>
      <c r="CEG220" s="672"/>
      <c r="CEH220" s="672"/>
      <c r="CEI220" s="672"/>
      <c r="CEJ220" s="672"/>
      <c r="CEK220" s="672"/>
      <c r="CEL220" s="672"/>
      <c r="CEM220" s="672"/>
      <c r="CEN220" s="672"/>
      <c r="CEO220" s="672"/>
      <c r="CEP220" s="672"/>
      <c r="CEQ220" s="672"/>
      <c r="CER220" s="672"/>
      <c r="CES220" s="672"/>
      <c r="CET220" s="672"/>
      <c r="CEU220" s="672"/>
      <c r="CEV220" s="672"/>
      <c r="CEW220" s="672"/>
      <c r="CEX220" s="672"/>
      <c r="CEY220" s="672"/>
      <c r="CEZ220" s="672"/>
      <c r="CFA220" s="672"/>
      <c r="CFB220" s="672"/>
      <c r="CFC220" s="672"/>
      <c r="CFD220" s="672"/>
      <c r="CFE220" s="672"/>
      <c r="CFF220" s="672"/>
      <c r="CFG220" s="672"/>
      <c r="CFH220" s="672"/>
      <c r="CFI220" s="672"/>
      <c r="CFJ220" s="672"/>
      <c r="CFK220" s="672"/>
      <c r="CFL220" s="672"/>
      <c r="CFM220" s="672"/>
      <c r="CFN220" s="672"/>
      <c r="CFO220" s="672"/>
      <c r="CFP220" s="672"/>
      <c r="CFQ220" s="672"/>
      <c r="CFR220" s="672"/>
      <c r="CFS220" s="672"/>
      <c r="CFT220" s="672"/>
      <c r="CFU220" s="672"/>
      <c r="CFV220" s="672"/>
      <c r="CFW220" s="672"/>
      <c r="CFX220" s="672"/>
      <c r="CFY220" s="672"/>
      <c r="CFZ220" s="672"/>
      <c r="CGA220" s="672"/>
      <c r="CGB220" s="672"/>
      <c r="CGC220" s="672"/>
      <c r="CGD220" s="672"/>
      <c r="CGE220" s="672"/>
      <c r="CGF220" s="672"/>
      <c r="CGG220" s="672"/>
      <c r="CGH220" s="672"/>
      <c r="CGI220" s="672"/>
      <c r="CGJ220" s="672"/>
      <c r="CGK220" s="672"/>
      <c r="CGL220" s="672"/>
      <c r="CGM220" s="672"/>
      <c r="CGN220" s="672"/>
      <c r="CGO220" s="672"/>
      <c r="CGP220" s="672"/>
      <c r="CGQ220" s="672"/>
      <c r="CGR220" s="672"/>
      <c r="CGS220" s="672"/>
      <c r="CGT220" s="672"/>
      <c r="CGU220" s="672"/>
      <c r="CGV220" s="672"/>
      <c r="CGW220" s="672"/>
      <c r="CGX220" s="672"/>
      <c r="CGY220" s="672"/>
      <c r="CGZ220" s="672"/>
      <c r="CHA220" s="672"/>
      <c r="CHB220" s="672"/>
      <c r="CHC220" s="672"/>
      <c r="CHD220" s="672"/>
      <c r="CHE220" s="672"/>
      <c r="CHF220" s="672"/>
      <c r="CHG220" s="672"/>
      <c r="CHH220" s="672"/>
      <c r="CHI220" s="672"/>
      <c r="CHJ220" s="672"/>
      <c r="CHK220" s="672"/>
      <c r="CHL220" s="672"/>
      <c r="CHM220" s="672"/>
      <c r="CHN220" s="672"/>
      <c r="CHO220" s="672"/>
      <c r="CHP220" s="672"/>
      <c r="CHQ220" s="672"/>
      <c r="CHR220" s="672"/>
      <c r="CHS220" s="672"/>
      <c r="CHT220" s="672"/>
      <c r="CHU220" s="672"/>
      <c r="CHV220" s="672"/>
      <c r="CHW220" s="672"/>
      <c r="CHX220" s="672"/>
      <c r="CHY220" s="672"/>
      <c r="CHZ220" s="672"/>
      <c r="CIA220" s="672"/>
      <c r="CIB220" s="672"/>
      <c r="CIC220" s="672"/>
      <c r="CID220" s="672"/>
      <c r="CIE220" s="672"/>
      <c r="CIF220" s="672"/>
      <c r="CIG220" s="672"/>
      <c r="CIH220" s="672"/>
      <c r="CII220" s="672"/>
      <c r="CIJ220" s="672"/>
      <c r="CIK220" s="672"/>
      <c r="CIL220" s="672"/>
      <c r="CIM220" s="672"/>
      <c r="CIN220" s="672"/>
      <c r="CIO220" s="672"/>
      <c r="CIP220" s="672"/>
      <c r="CIQ220" s="672"/>
      <c r="CIR220" s="672"/>
      <c r="CIS220" s="672"/>
      <c r="CIT220" s="672"/>
      <c r="CIU220" s="672"/>
      <c r="CIV220" s="672"/>
      <c r="CIW220" s="672"/>
      <c r="CIX220" s="672"/>
      <c r="CIY220" s="672"/>
      <c r="CIZ220" s="672"/>
      <c r="CJA220" s="672"/>
      <c r="CJB220" s="672"/>
      <c r="CJC220" s="672"/>
      <c r="CJD220" s="672"/>
      <c r="CJE220" s="672"/>
      <c r="CJF220" s="672"/>
      <c r="CJG220" s="672"/>
      <c r="CJH220" s="672"/>
      <c r="CJI220" s="672"/>
      <c r="CJJ220" s="672"/>
      <c r="CJK220" s="672"/>
      <c r="CJL220" s="672"/>
      <c r="CJM220" s="672"/>
      <c r="CJN220" s="672"/>
      <c r="CJO220" s="672"/>
      <c r="CJP220" s="672"/>
      <c r="CJQ220" s="672"/>
      <c r="CJR220" s="672"/>
      <c r="CJS220" s="672"/>
      <c r="CJT220" s="672"/>
      <c r="CJU220" s="672"/>
      <c r="CJV220" s="672"/>
      <c r="CJW220" s="672"/>
      <c r="CJX220" s="672"/>
      <c r="CJY220" s="672"/>
      <c r="CJZ220" s="672"/>
      <c r="CKA220" s="672"/>
      <c r="CKB220" s="672"/>
      <c r="CKC220" s="672"/>
      <c r="CKD220" s="672"/>
      <c r="CKE220" s="672"/>
      <c r="CKF220" s="672"/>
      <c r="CKG220" s="672"/>
      <c r="CKH220" s="672"/>
      <c r="CKI220" s="672"/>
      <c r="CKJ220" s="672"/>
      <c r="CKK220" s="672"/>
      <c r="CKL220" s="672"/>
      <c r="CKM220" s="672"/>
      <c r="CKN220" s="672"/>
      <c r="CKO220" s="672"/>
      <c r="CKP220" s="672"/>
      <c r="CKQ220" s="672"/>
      <c r="CKR220" s="672"/>
      <c r="CKS220" s="672"/>
      <c r="CKT220" s="672"/>
      <c r="CKU220" s="672"/>
      <c r="CKV220" s="672"/>
      <c r="CKW220" s="672"/>
      <c r="CKX220" s="672"/>
      <c r="CKY220" s="672"/>
      <c r="CKZ220" s="672"/>
      <c r="CLA220" s="672"/>
      <c r="CLB220" s="672"/>
      <c r="CLC220" s="672"/>
      <c r="CLD220" s="672"/>
      <c r="CLE220" s="672"/>
      <c r="CLF220" s="672"/>
      <c r="CLG220" s="672"/>
      <c r="CLH220" s="672"/>
      <c r="CLI220" s="672"/>
      <c r="CLJ220" s="672"/>
      <c r="CLK220" s="672"/>
      <c r="CLL220" s="672"/>
      <c r="CLM220" s="672"/>
      <c r="CLN220" s="672"/>
      <c r="CLO220" s="672"/>
      <c r="CLP220" s="672"/>
      <c r="CLQ220" s="672"/>
      <c r="CLR220" s="672"/>
      <c r="CLS220" s="672"/>
      <c r="CLT220" s="672"/>
      <c r="CLU220" s="672"/>
      <c r="CLV220" s="672"/>
      <c r="CLW220" s="672"/>
      <c r="CLX220" s="672"/>
      <c r="CLY220" s="672"/>
      <c r="CLZ220" s="672"/>
      <c r="CMA220" s="672"/>
      <c r="CMB220" s="672"/>
      <c r="CMC220" s="672"/>
      <c r="CMD220" s="672"/>
      <c r="CME220" s="672"/>
      <c r="CMF220" s="672"/>
      <c r="CMG220" s="672"/>
      <c r="CMH220" s="672"/>
      <c r="CMI220" s="672"/>
      <c r="CMJ220" s="672"/>
      <c r="CMK220" s="672"/>
      <c r="CML220" s="672"/>
      <c r="CMM220" s="672"/>
      <c r="CMN220" s="672"/>
      <c r="CMO220" s="672"/>
      <c r="CMP220" s="672"/>
      <c r="CMQ220" s="672"/>
      <c r="CMR220" s="672"/>
      <c r="CMS220" s="672"/>
      <c r="CMT220" s="672"/>
      <c r="CMU220" s="672"/>
      <c r="CMV220" s="672"/>
      <c r="CMW220" s="672"/>
      <c r="CMX220" s="672"/>
      <c r="CMY220" s="672"/>
      <c r="CMZ220" s="672"/>
      <c r="CNA220" s="672"/>
      <c r="CNB220" s="672"/>
      <c r="CNC220" s="672"/>
      <c r="CND220" s="672"/>
      <c r="CNE220" s="672"/>
      <c r="CNF220" s="672"/>
      <c r="CNG220" s="672"/>
      <c r="CNH220" s="672"/>
      <c r="CNI220" s="672"/>
      <c r="CNJ220" s="672"/>
      <c r="CNK220" s="672"/>
      <c r="CNL220" s="672"/>
      <c r="CNM220" s="672"/>
      <c r="CNN220" s="672"/>
      <c r="CNO220" s="672"/>
      <c r="CNP220" s="672"/>
      <c r="CNQ220" s="672"/>
      <c r="CNR220" s="672"/>
      <c r="CNS220" s="672"/>
      <c r="CNT220" s="672"/>
      <c r="CNU220" s="672"/>
      <c r="CNV220" s="672"/>
      <c r="CNW220" s="672"/>
      <c r="CNX220" s="672"/>
      <c r="CNY220" s="672"/>
      <c r="CNZ220" s="672"/>
      <c r="COA220" s="672"/>
      <c r="COB220" s="672"/>
      <c r="COC220" s="672"/>
      <c r="COD220" s="672"/>
      <c r="COE220" s="672"/>
      <c r="COF220" s="672"/>
      <c r="COG220" s="672"/>
      <c r="COH220" s="672"/>
      <c r="COI220" s="672"/>
      <c r="COJ220" s="672"/>
      <c r="COK220" s="672"/>
      <c r="COL220" s="672"/>
      <c r="COM220" s="672"/>
      <c r="CON220" s="672"/>
      <c r="COO220" s="672"/>
      <c r="COP220" s="672"/>
      <c r="COQ220" s="672"/>
      <c r="COR220" s="672"/>
      <c r="COS220" s="672"/>
      <c r="COT220" s="672"/>
      <c r="COU220" s="672"/>
      <c r="COV220" s="672"/>
      <c r="COW220" s="672"/>
      <c r="COX220" s="672"/>
      <c r="COY220" s="672"/>
      <c r="COZ220" s="672"/>
      <c r="CPA220" s="672"/>
      <c r="CPB220" s="672"/>
      <c r="CPC220" s="672"/>
      <c r="CPD220" s="672"/>
      <c r="CPE220" s="672"/>
      <c r="CPF220" s="672"/>
      <c r="CPG220" s="672"/>
      <c r="CPH220" s="672"/>
      <c r="CPI220" s="672"/>
      <c r="CPJ220" s="672"/>
      <c r="CPK220" s="672"/>
      <c r="CPL220" s="672"/>
      <c r="CPM220" s="672"/>
      <c r="CPN220" s="672"/>
      <c r="CPO220" s="672"/>
      <c r="CPP220" s="672"/>
      <c r="CPQ220" s="672"/>
      <c r="CPR220" s="672"/>
      <c r="CPS220" s="672"/>
      <c r="CPT220" s="672"/>
      <c r="CPU220" s="672"/>
      <c r="CPV220" s="672"/>
      <c r="CPW220" s="672"/>
      <c r="CPX220" s="672"/>
      <c r="CPY220" s="672"/>
      <c r="CPZ220" s="672"/>
      <c r="CQA220" s="672"/>
      <c r="CQB220" s="672"/>
      <c r="CQC220" s="672"/>
      <c r="CQD220" s="672"/>
      <c r="CQE220" s="672"/>
      <c r="CQF220" s="672"/>
      <c r="CQG220" s="672"/>
      <c r="CQH220" s="672"/>
      <c r="CQI220" s="672"/>
      <c r="CQJ220" s="672"/>
      <c r="CQK220" s="672"/>
      <c r="CQL220" s="672"/>
      <c r="CQM220" s="672"/>
      <c r="CQN220" s="672"/>
      <c r="CQO220" s="672"/>
      <c r="CQP220" s="672"/>
      <c r="CQQ220" s="672"/>
      <c r="CQR220" s="672"/>
      <c r="CQS220" s="672"/>
      <c r="CQT220" s="672"/>
      <c r="CQU220" s="672"/>
      <c r="CQV220" s="672"/>
      <c r="CQW220" s="672"/>
      <c r="CQX220" s="672"/>
      <c r="CQY220" s="672"/>
      <c r="CQZ220" s="672"/>
      <c r="CRA220" s="672"/>
      <c r="CRB220" s="672"/>
      <c r="CRC220" s="672"/>
      <c r="CRD220" s="672"/>
      <c r="CRE220" s="672"/>
      <c r="CRF220" s="672"/>
      <c r="CRG220" s="672"/>
      <c r="CRH220" s="672"/>
      <c r="CRI220" s="672"/>
      <c r="CRJ220" s="672"/>
      <c r="CRK220" s="672"/>
      <c r="CRL220" s="672"/>
      <c r="CRM220" s="672"/>
      <c r="CRN220" s="672"/>
      <c r="CRO220" s="672"/>
      <c r="CRP220" s="672"/>
      <c r="CRQ220" s="672"/>
      <c r="CRR220" s="672"/>
      <c r="CRS220" s="672"/>
      <c r="CRT220" s="672"/>
      <c r="CRU220" s="672"/>
      <c r="CRV220" s="672"/>
      <c r="CRW220" s="672"/>
      <c r="CRX220" s="672"/>
      <c r="CRY220" s="672"/>
      <c r="CRZ220" s="672"/>
      <c r="CSA220" s="672"/>
      <c r="CSB220" s="672"/>
      <c r="CSC220" s="672"/>
      <c r="CSD220" s="672"/>
      <c r="CSE220" s="672"/>
      <c r="CSF220" s="672"/>
      <c r="CSG220" s="672"/>
      <c r="CSH220" s="672"/>
      <c r="CSI220" s="672"/>
      <c r="CSJ220" s="672"/>
      <c r="CSK220" s="672"/>
      <c r="CSL220" s="672"/>
      <c r="CSM220" s="672"/>
      <c r="CSN220" s="672"/>
      <c r="CSO220" s="672"/>
      <c r="CSP220" s="672"/>
      <c r="CSQ220" s="672"/>
      <c r="CSR220" s="672"/>
      <c r="CSS220" s="672"/>
      <c r="CST220" s="672"/>
      <c r="CSU220" s="672"/>
      <c r="CSV220" s="672"/>
      <c r="CSW220" s="672"/>
      <c r="CSX220" s="672"/>
      <c r="CSY220" s="672"/>
      <c r="CSZ220" s="672"/>
      <c r="CTA220" s="672"/>
      <c r="CTB220" s="672"/>
      <c r="CTC220" s="672"/>
      <c r="CTD220" s="672"/>
      <c r="CTE220" s="672"/>
      <c r="CTF220" s="672"/>
      <c r="CTG220" s="672"/>
      <c r="CTH220" s="672"/>
      <c r="CTI220" s="672"/>
      <c r="CTJ220" s="672"/>
      <c r="CTK220" s="672"/>
      <c r="CTL220" s="672"/>
      <c r="CTM220" s="672"/>
      <c r="CTN220" s="672"/>
      <c r="CTO220" s="672"/>
      <c r="CTP220" s="672"/>
      <c r="CTQ220" s="672"/>
      <c r="CTR220" s="672"/>
      <c r="CTS220" s="672"/>
      <c r="CTT220" s="672"/>
      <c r="CTU220" s="672"/>
      <c r="CTV220" s="672"/>
      <c r="CTW220" s="672"/>
      <c r="CTX220" s="672"/>
      <c r="CTY220" s="672"/>
      <c r="CTZ220" s="672"/>
      <c r="CUA220" s="672"/>
      <c r="CUB220" s="672"/>
      <c r="CUC220" s="672"/>
      <c r="CUD220" s="672"/>
      <c r="CUE220" s="672"/>
      <c r="CUF220" s="672"/>
      <c r="CUG220" s="672"/>
      <c r="CUH220" s="672"/>
      <c r="CUI220" s="672"/>
      <c r="CUJ220" s="672"/>
      <c r="CUK220" s="672"/>
      <c r="CUL220" s="672"/>
      <c r="CUM220" s="672"/>
      <c r="CUN220" s="672"/>
      <c r="CUO220" s="672"/>
      <c r="CUP220" s="672"/>
      <c r="CUQ220" s="672"/>
      <c r="CUR220" s="672"/>
      <c r="CUS220" s="672"/>
      <c r="CUT220" s="672"/>
      <c r="CUU220" s="672"/>
      <c r="CUV220" s="672"/>
      <c r="CUW220" s="672"/>
      <c r="CUX220" s="672"/>
      <c r="CUY220" s="672"/>
      <c r="CUZ220" s="672"/>
      <c r="CVA220" s="672"/>
      <c r="CVB220" s="672"/>
      <c r="CVC220" s="672"/>
      <c r="CVD220" s="672"/>
      <c r="CVE220" s="672"/>
      <c r="CVF220" s="672"/>
      <c r="CVG220" s="672"/>
      <c r="CVH220" s="672"/>
      <c r="CVI220" s="672"/>
      <c r="CVJ220" s="672"/>
      <c r="CVK220" s="672"/>
      <c r="CVL220" s="672"/>
      <c r="CVM220" s="672"/>
      <c r="CVN220" s="672"/>
      <c r="CVO220" s="672"/>
      <c r="CVP220" s="672"/>
      <c r="CVQ220" s="672"/>
      <c r="CVR220" s="672"/>
      <c r="CVS220" s="672"/>
      <c r="CVT220" s="672"/>
      <c r="CVU220" s="672"/>
      <c r="CVV220" s="672"/>
      <c r="CVW220" s="672"/>
      <c r="CVX220" s="672"/>
      <c r="CVY220" s="672"/>
      <c r="CVZ220" s="672"/>
      <c r="CWA220" s="672"/>
      <c r="CWB220" s="672"/>
      <c r="CWC220" s="672"/>
      <c r="CWD220" s="672"/>
      <c r="CWE220" s="672"/>
      <c r="CWF220" s="672"/>
      <c r="CWG220" s="672"/>
      <c r="CWH220" s="672"/>
      <c r="CWI220" s="672"/>
      <c r="CWJ220" s="672"/>
      <c r="CWK220" s="672"/>
      <c r="CWL220" s="672"/>
      <c r="CWM220" s="672"/>
      <c r="CWN220" s="672"/>
      <c r="CWO220" s="672"/>
      <c r="CWP220" s="672"/>
      <c r="CWQ220" s="672"/>
      <c r="CWR220" s="672"/>
      <c r="CWS220" s="672"/>
      <c r="CWT220" s="672"/>
      <c r="CWU220" s="672"/>
      <c r="CWV220" s="672"/>
      <c r="CWW220" s="672"/>
      <c r="CWX220" s="672"/>
      <c r="CWY220" s="672"/>
      <c r="CWZ220" s="672"/>
      <c r="CXA220" s="672"/>
      <c r="CXB220" s="672"/>
      <c r="CXC220" s="672"/>
      <c r="CXD220" s="672"/>
      <c r="CXE220" s="672"/>
      <c r="CXF220" s="672"/>
      <c r="CXG220" s="672"/>
      <c r="CXH220" s="672"/>
      <c r="CXI220" s="672"/>
      <c r="CXJ220" s="672"/>
      <c r="CXK220" s="672"/>
      <c r="CXL220" s="672"/>
      <c r="CXM220" s="672"/>
      <c r="CXN220" s="672"/>
      <c r="CXO220" s="672"/>
      <c r="CXP220" s="672"/>
      <c r="CXQ220" s="672"/>
      <c r="CXR220" s="672"/>
      <c r="CXS220" s="672"/>
      <c r="CXT220" s="672"/>
      <c r="CXU220" s="672"/>
      <c r="CXV220" s="672"/>
      <c r="CXW220" s="672"/>
      <c r="CXX220" s="672"/>
      <c r="CXY220" s="672"/>
      <c r="CXZ220" s="672"/>
      <c r="CYA220" s="672"/>
      <c r="CYB220" s="672"/>
      <c r="CYC220" s="672"/>
      <c r="CYD220" s="672"/>
      <c r="CYE220" s="672"/>
      <c r="CYF220" s="672"/>
      <c r="CYG220" s="672"/>
      <c r="CYH220" s="672"/>
      <c r="CYI220" s="672"/>
      <c r="CYJ220" s="672"/>
      <c r="CYK220" s="672"/>
      <c r="CYL220" s="672"/>
      <c r="CYM220" s="672"/>
      <c r="CYN220" s="672"/>
      <c r="CYO220" s="672"/>
      <c r="CYP220" s="672"/>
      <c r="CYQ220" s="672"/>
      <c r="CYR220" s="672"/>
      <c r="CYS220" s="672"/>
      <c r="CYT220" s="672"/>
      <c r="CYU220" s="672"/>
      <c r="CYV220" s="672"/>
      <c r="CYW220" s="672"/>
      <c r="CYX220" s="672"/>
      <c r="CYY220" s="672"/>
      <c r="CYZ220" s="672"/>
      <c r="CZA220" s="672"/>
      <c r="CZB220" s="672"/>
      <c r="CZC220" s="672"/>
      <c r="CZD220" s="672"/>
      <c r="CZE220" s="672"/>
      <c r="CZF220" s="672"/>
      <c r="CZG220" s="672"/>
      <c r="CZH220" s="672"/>
      <c r="CZI220" s="672"/>
      <c r="CZJ220" s="672"/>
      <c r="CZK220" s="672"/>
      <c r="CZL220" s="672"/>
      <c r="CZM220" s="672"/>
      <c r="CZN220" s="672"/>
      <c r="CZO220" s="672"/>
      <c r="CZP220" s="672"/>
      <c r="CZQ220" s="672"/>
      <c r="CZR220" s="672"/>
      <c r="CZS220" s="672"/>
      <c r="CZT220" s="672"/>
      <c r="CZU220" s="672"/>
      <c r="CZV220" s="672"/>
      <c r="CZW220" s="672"/>
      <c r="CZX220" s="672"/>
      <c r="CZY220" s="672"/>
      <c r="CZZ220" s="672"/>
      <c r="DAA220" s="672"/>
      <c r="DAB220" s="672"/>
      <c r="DAC220" s="672"/>
      <c r="DAD220" s="672"/>
      <c r="DAE220" s="672"/>
      <c r="DAF220" s="672"/>
      <c r="DAG220" s="672"/>
      <c r="DAH220" s="672"/>
      <c r="DAI220" s="672"/>
      <c r="DAJ220" s="672"/>
      <c r="DAK220" s="672"/>
      <c r="DAL220" s="672"/>
      <c r="DAM220" s="672"/>
      <c r="DAN220" s="672"/>
      <c r="DAO220" s="672"/>
      <c r="DAP220" s="672"/>
      <c r="DAQ220" s="672"/>
      <c r="DAR220" s="672"/>
      <c r="DAS220" s="672"/>
      <c r="DAT220" s="672"/>
      <c r="DAU220" s="672"/>
      <c r="DAV220" s="672"/>
      <c r="DAW220" s="672"/>
      <c r="DAX220" s="672"/>
      <c r="DAY220" s="672"/>
      <c r="DAZ220" s="672"/>
      <c r="DBA220" s="672"/>
      <c r="DBB220" s="672"/>
      <c r="DBC220" s="672"/>
      <c r="DBD220" s="672"/>
      <c r="DBE220" s="672"/>
      <c r="DBF220" s="672"/>
      <c r="DBG220" s="672"/>
      <c r="DBH220" s="672"/>
      <c r="DBI220" s="672"/>
      <c r="DBJ220" s="672"/>
      <c r="DBK220" s="672"/>
      <c r="DBL220" s="672"/>
      <c r="DBM220" s="672"/>
      <c r="DBN220" s="672"/>
      <c r="DBO220" s="672"/>
      <c r="DBP220" s="672"/>
      <c r="DBQ220" s="672"/>
      <c r="DBR220" s="672"/>
      <c r="DBS220" s="672"/>
      <c r="DBT220" s="672"/>
      <c r="DBU220" s="672"/>
      <c r="DBV220" s="672"/>
      <c r="DBW220" s="672"/>
      <c r="DBX220" s="672"/>
      <c r="DBY220" s="672"/>
      <c r="DBZ220" s="672"/>
      <c r="DCA220" s="672"/>
      <c r="DCB220" s="672"/>
      <c r="DCC220" s="672"/>
      <c r="DCD220" s="672"/>
      <c r="DCE220" s="672"/>
      <c r="DCF220" s="672"/>
      <c r="DCG220" s="672"/>
      <c r="DCH220" s="672"/>
      <c r="DCI220" s="672"/>
      <c r="DCJ220" s="672"/>
      <c r="DCK220" s="672"/>
      <c r="DCL220" s="672"/>
      <c r="DCM220" s="672"/>
      <c r="DCN220" s="672"/>
      <c r="DCO220" s="672"/>
      <c r="DCP220" s="672"/>
      <c r="DCQ220" s="672"/>
      <c r="DCR220" s="672"/>
      <c r="DCS220" s="672"/>
      <c r="DCT220" s="672"/>
      <c r="DCU220" s="672"/>
      <c r="DCV220" s="672"/>
      <c r="DCW220" s="672"/>
      <c r="DCX220" s="672"/>
      <c r="DCY220" s="672"/>
      <c r="DCZ220" s="672"/>
      <c r="DDA220" s="672"/>
      <c r="DDB220" s="672"/>
      <c r="DDC220" s="672"/>
      <c r="DDD220" s="672"/>
      <c r="DDE220" s="672"/>
      <c r="DDF220" s="672"/>
      <c r="DDG220" s="672"/>
      <c r="DDH220" s="672"/>
      <c r="DDI220" s="672"/>
      <c r="DDJ220" s="672"/>
      <c r="DDK220" s="672"/>
      <c r="DDL220" s="672"/>
      <c r="DDM220" s="672"/>
      <c r="DDN220" s="672"/>
      <c r="DDO220" s="672"/>
      <c r="DDP220" s="672"/>
      <c r="DDQ220" s="672"/>
      <c r="DDR220" s="672"/>
      <c r="DDS220" s="672"/>
      <c r="DDT220" s="672"/>
      <c r="DDU220" s="672"/>
      <c r="DDV220" s="672"/>
      <c r="DDW220" s="672"/>
      <c r="DDX220" s="672"/>
      <c r="DDY220" s="672"/>
      <c r="DDZ220" s="672"/>
      <c r="DEA220" s="672"/>
      <c r="DEB220" s="672"/>
      <c r="DEC220" s="672"/>
      <c r="DED220" s="672"/>
      <c r="DEE220" s="672"/>
      <c r="DEF220" s="672"/>
      <c r="DEG220" s="672"/>
      <c r="DEH220" s="672"/>
      <c r="DEI220" s="672"/>
      <c r="DEJ220" s="672"/>
      <c r="DEK220" s="672"/>
      <c r="DEL220" s="672"/>
      <c r="DEM220" s="672"/>
      <c r="DEN220" s="672"/>
      <c r="DEO220" s="672"/>
      <c r="DEP220" s="672"/>
      <c r="DEQ220" s="672"/>
      <c r="DER220" s="672"/>
      <c r="DES220" s="672"/>
      <c r="DET220" s="672"/>
      <c r="DEU220" s="672"/>
      <c r="DEV220" s="672"/>
      <c r="DEW220" s="672"/>
      <c r="DEX220" s="672"/>
      <c r="DEY220" s="672"/>
      <c r="DEZ220" s="672"/>
      <c r="DFA220" s="672"/>
      <c r="DFB220" s="672"/>
      <c r="DFC220" s="672"/>
      <c r="DFD220" s="672"/>
      <c r="DFE220" s="672"/>
      <c r="DFF220" s="672"/>
      <c r="DFG220" s="672"/>
      <c r="DFH220" s="672"/>
      <c r="DFI220" s="672"/>
      <c r="DFJ220" s="672"/>
      <c r="DFK220" s="672"/>
      <c r="DFL220" s="672"/>
      <c r="DFM220" s="672"/>
      <c r="DFN220" s="672"/>
      <c r="DFO220" s="672"/>
      <c r="DFP220" s="672"/>
      <c r="DFQ220" s="672"/>
      <c r="DFR220" s="672"/>
      <c r="DFS220" s="672"/>
      <c r="DFT220" s="672"/>
      <c r="DFU220" s="672"/>
      <c r="DFV220" s="672"/>
      <c r="DFW220" s="672"/>
      <c r="DFX220" s="672"/>
      <c r="DFY220" s="672"/>
      <c r="DFZ220" s="672"/>
      <c r="DGA220" s="672"/>
      <c r="DGB220" s="672"/>
      <c r="DGC220" s="672"/>
      <c r="DGD220" s="672"/>
      <c r="DGE220" s="672"/>
      <c r="DGF220" s="672"/>
      <c r="DGG220" s="672"/>
      <c r="DGH220" s="672"/>
      <c r="DGI220" s="672"/>
      <c r="DGJ220" s="672"/>
      <c r="DGK220" s="672"/>
      <c r="DGL220" s="672"/>
      <c r="DGM220" s="672"/>
      <c r="DGN220" s="672"/>
      <c r="DGO220" s="672"/>
      <c r="DGP220" s="672"/>
      <c r="DGQ220" s="672"/>
      <c r="DGR220" s="672"/>
      <c r="DGS220" s="672"/>
      <c r="DGT220" s="672"/>
      <c r="DGU220" s="672"/>
      <c r="DGV220" s="672"/>
      <c r="DGW220" s="672"/>
      <c r="DGX220" s="672"/>
      <c r="DGY220" s="672"/>
      <c r="DGZ220" s="672"/>
      <c r="DHA220" s="672"/>
      <c r="DHB220" s="672"/>
      <c r="DHC220" s="672"/>
      <c r="DHD220" s="672"/>
      <c r="DHE220" s="672"/>
      <c r="DHF220" s="672"/>
      <c r="DHG220" s="672"/>
      <c r="DHH220" s="672"/>
      <c r="DHI220" s="672"/>
      <c r="DHJ220" s="672"/>
      <c r="DHK220" s="672"/>
      <c r="DHL220" s="672"/>
      <c r="DHM220" s="672"/>
      <c r="DHN220" s="672"/>
      <c r="DHO220" s="672"/>
      <c r="DHP220" s="672"/>
      <c r="DHQ220" s="672"/>
      <c r="DHR220" s="672"/>
      <c r="DHS220" s="672"/>
      <c r="DHT220" s="672"/>
      <c r="DHU220" s="672"/>
      <c r="DHV220" s="672"/>
      <c r="DHW220" s="672"/>
      <c r="DHX220" s="672"/>
      <c r="DHY220" s="672"/>
      <c r="DHZ220" s="672"/>
      <c r="DIA220" s="672"/>
      <c r="DIB220" s="672"/>
      <c r="DIC220" s="672"/>
      <c r="DID220" s="672"/>
      <c r="DIE220" s="672"/>
      <c r="DIF220" s="672"/>
      <c r="DIG220" s="672"/>
      <c r="DIH220" s="672"/>
      <c r="DII220" s="672"/>
      <c r="DIJ220" s="672"/>
      <c r="DIK220" s="672"/>
      <c r="DIL220" s="672"/>
      <c r="DIM220" s="672"/>
      <c r="DIN220" s="672"/>
      <c r="DIO220" s="672"/>
      <c r="DIP220" s="672"/>
      <c r="DIQ220" s="672"/>
      <c r="DIR220" s="672"/>
      <c r="DIS220" s="672"/>
      <c r="DIT220" s="672"/>
      <c r="DIU220" s="672"/>
      <c r="DIV220" s="672"/>
      <c r="DIW220" s="672"/>
      <c r="DIX220" s="672"/>
      <c r="DIY220" s="672"/>
      <c r="DIZ220" s="672"/>
      <c r="DJA220" s="672"/>
      <c r="DJB220" s="672"/>
      <c r="DJC220" s="672"/>
      <c r="DJD220" s="672"/>
      <c r="DJE220" s="672"/>
      <c r="DJF220" s="672"/>
      <c r="DJG220" s="672"/>
      <c r="DJH220" s="672"/>
      <c r="DJI220" s="672"/>
      <c r="DJJ220" s="672"/>
      <c r="DJK220" s="672"/>
      <c r="DJL220" s="672"/>
      <c r="DJM220" s="672"/>
      <c r="DJN220" s="672"/>
      <c r="DJO220" s="672"/>
      <c r="DJP220" s="672"/>
      <c r="DJQ220" s="672"/>
      <c r="DJR220" s="672"/>
      <c r="DJS220" s="672"/>
      <c r="DJT220" s="672"/>
      <c r="DJU220" s="672"/>
      <c r="DJV220" s="672"/>
      <c r="DJW220" s="672"/>
      <c r="DJX220" s="672"/>
      <c r="DJY220" s="672"/>
      <c r="DJZ220" s="672"/>
      <c r="DKA220" s="672"/>
      <c r="DKB220" s="672"/>
      <c r="DKC220" s="672"/>
      <c r="DKD220" s="672"/>
      <c r="DKE220" s="672"/>
      <c r="DKF220" s="672"/>
      <c r="DKG220" s="672"/>
      <c r="DKH220" s="672"/>
      <c r="DKI220" s="672"/>
      <c r="DKJ220" s="672"/>
      <c r="DKK220" s="672"/>
      <c r="DKL220" s="672"/>
      <c r="DKM220" s="672"/>
      <c r="DKN220" s="672"/>
      <c r="DKO220" s="672"/>
      <c r="DKP220" s="672"/>
      <c r="DKQ220" s="672"/>
      <c r="DKR220" s="672"/>
      <c r="DKS220" s="672"/>
      <c r="DKT220" s="672"/>
      <c r="DKU220" s="672"/>
      <c r="DKV220" s="672"/>
      <c r="DKW220" s="672"/>
      <c r="DKX220" s="672"/>
      <c r="DKY220" s="672"/>
      <c r="DKZ220" s="672"/>
      <c r="DLA220" s="672"/>
      <c r="DLB220" s="672"/>
      <c r="DLC220" s="672"/>
      <c r="DLD220" s="672"/>
      <c r="DLE220" s="672"/>
      <c r="DLF220" s="672"/>
      <c r="DLG220" s="672"/>
      <c r="DLH220" s="672"/>
      <c r="DLI220" s="672"/>
      <c r="DLJ220" s="672"/>
      <c r="DLK220" s="672"/>
      <c r="DLL220" s="672"/>
      <c r="DLM220" s="672"/>
      <c r="DLN220" s="672"/>
      <c r="DLO220" s="672"/>
      <c r="DLP220" s="672"/>
      <c r="DLQ220" s="672"/>
      <c r="DLR220" s="672"/>
      <c r="DLS220" s="672"/>
      <c r="DLT220" s="672"/>
      <c r="DLU220" s="672"/>
      <c r="DLV220" s="672"/>
      <c r="DLW220" s="672"/>
      <c r="DLX220" s="672"/>
      <c r="DLY220" s="672"/>
      <c r="DLZ220" s="672"/>
      <c r="DMA220" s="672"/>
      <c r="DMB220" s="672"/>
      <c r="DMC220" s="672"/>
      <c r="DMD220" s="672"/>
      <c r="DME220" s="672"/>
      <c r="DMF220" s="672"/>
      <c r="DMG220" s="672"/>
      <c r="DMH220" s="672"/>
      <c r="DMI220" s="672"/>
      <c r="DMJ220" s="672"/>
      <c r="DMK220" s="672"/>
      <c r="DML220" s="672"/>
      <c r="DMM220" s="672"/>
      <c r="DMN220" s="672"/>
      <c r="DMO220" s="672"/>
      <c r="DMP220" s="672"/>
      <c r="DMQ220" s="672"/>
      <c r="DMR220" s="672"/>
      <c r="DMS220" s="672"/>
      <c r="DMT220" s="672"/>
      <c r="DMU220" s="672"/>
      <c r="DMV220" s="672"/>
      <c r="DMW220" s="672"/>
      <c r="DMX220" s="672"/>
      <c r="DMY220" s="672"/>
      <c r="DMZ220" s="672"/>
      <c r="DNA220" s="672"/>
      <c r="DNB220" s="672"/>
      <c r="DNC220" s="672"/>
      <c r="DND220" s="672"/>
      <c r="DNE220" s="672"/>
      <c r="DNF220" s="672"/>
      <c r="DNG220" s="672"/>
      <c r="DNH220" s="672"/>
      <c r="DNI220" s="672"/>
      <c r="DNJ220" s="672"/>
      <c r="DNK220" s="672"/>
      <c r="DNL220" s="672"/>
      <c r="DNM220" s="672"/>
      <c r="DNN220" s="672"/>
      <c r="DNO220" s="672"/>
      <c r="DNP220" s="672"/>
      <c r="DNQ220" s="672"/>
      <c r="DNR220" s="672"/>
      <c r="DNS220" s="672"/>
      <c r="DNT220" s="672"/>
      <c r="DNU220" s="672"/>
      <c r="DNV220" s="672"/>
      <c r="DNW220" s="672"/>
      <c r="DNX220" s="672"/>
      <c r="DNY220" s="672"/>
      <c r="DNZ220" s="672"/>
      <c r="DOA220" s="672"/>
      <c r="DOB220" s="672"/>
      <c r="DOC220" s="672"/>
      <c r="DOD220" s="672"/>
      <c r="DOE220" s="672"/>
      <c r="DOF220" s="672"/>
      <c r="DOG220" s="672"/>
      <c r="DOH220" s="672"/>
      <c r="DOI220" s="672"/>
      <c r="DOJ220" s="672"/>
      <c r="DOK220" s="672"/>
      <c r="DOL220" s="672"/>
      <c r="DOM220" s="672"/>
      <c r="DON220" s="672"/>
      <c r="DOO220" s="672"/>
      <c r="DOP220" s="672"/>
      <c r="DOQ220" s="672"/>
      <c r="DOR220" s="672"/>
      <c r="DOS220" s="672"/>
      <c r="DOT220" s="672"/>
      <c r="DOU220" s="672"/>
      <c r="DOV220" s="672"/>
      <c r="DOW220" s="672"/>
      <c r="DOX220" s="672"/>
      <c r="DOY220" s="672"/>
      <c r="DOZ220" s="672"/>
      <c r="DPA220" s="672"/>
      <c r="DPB220" s="672"/>
      <c r="DPC220" s="672"/>
      <c r="DPD220" s="672"/>
      <c r="DPE220" s="672"/>
      <c r="DPF220" s="672"/>
      <c r="DPG220" s="672"/>
      <c r="DPH220" s="672"/>
      <c r="DPI220" s="672"/>
      <c r="DPJ220" s="672"/>
      <c r="DPK220" s="672"/>
      <c r="DPL220" s="672"/>
      <c r="DPM220" s="672"/>
      <c r="DPN220" s="672"/>
      <c r="DPO220" s="672"/>
      <c r="DPP220" s="672"/>
      <c r="DPQ220" s="672"/>
      <c r="DPR220" s="672"/>
      <c r="DPS220" s="672"/>
      <c r="DPT220" s="672"/>
      <c r="DPU220" s="672"/>
      <c r="DPV220" s="672"/>
      <c r="DPW220" s="672"/>
      <c r="DPX220" s="672"/>
      <c r="DPY220" s="672"/>
      <c r="DPZ220" s="672"/>
      <c r="DQA220" s="672"/>
      <c r="DQB220" s="672"/>
      <c r="DQC220" s="672"/>
      <c r="DQD220" s="672"/>
      <c r="DQE220" s="672"/>
      <c r="DQF220" s="672"/>
      <c r="DQG220" s="672"/>
      <c r="DQH220" s="672"/>
      <c r="DQI220" s="672"/>
      <c r="DQJ220" s="672"/>
      <c r="DQK220" s="672"/>
      <c r="DQL220" s="672"/>
      <c r="DQM220" s="672"/>
      <c r="DQN220" s="672"/>
      <c r="DQO220" s="672"/>
      <c r="DQP220" s="672"/>
      <c r="DQQ220" s="672"/>
      <c r="DQR220" s="672"/>
      <c r="DQS220" s="672"/>
      <c r="DQT220" s="672"/>
      <c r="DQU220" s="672"/>
      <c r="DQV220" s="672"/>
      <c r="DQW220" s="672"/>
      <c r="DQX220" s="672"/>
      <c r="DQY220" s="672"/>
      <c r="DQZ220" s="672"/>
      <c r="DRA220" s="672"/>
      <c r="DRB220" s="672"/>
      <c r="DRC220" s="672"/>
      <c r="DRD220" s="672"/>
      <c r="DRE220" s="672"/>
      <c r="DRF220" s="672"/>
      <c r="DRG220" s="672"/>
      <c r="DRH220" s="672"/>
      <c r="DRI220" s="672"/>
      <c r="DRJ220" s="672"/>
      <c r="DRK220" s="672"/>
      <c r="DRL220" s="672"/>
      <c r="DRM220" s="672"/>
      <c r="DRN220" s="672"/>
      <c r="DRO220" s="672"/>
      <c r="DRP220" s="672"/>
      <c r="DRQ220" s="672"/>
      <c r="DRR220" s="672"/>
      <c r="DRS220" s="672"/>
      <c r="DRT220" s="672"/>
      <c r="DRU220" s="672"/>
      <c r="DRV220" s="672"/>
      <c r="DRW220" s="672"/>
      <c r="DRX220" s="672"/>
      <c r="DRY220" s="672"/>
      <c r="DRZ220" s="672"/>
      <c r="DSA220" s="672"/>
      <c r="DSB220" s="672"/>
      <c r="DSC220" s="672"/>
      <c r="DSD220" s="672"/>
      <c r="DSE220" s="672"/>
      <c r="DSF220" s="672"/>
      <c r="DSG220" s="672"/>
      <c r="DSH220" s="672"/>
      <c r="DSI220" s="672"/>
      <c r="DSJ220" s="672"/>
      <c r="DSK220" s="672"/>
      <c r="DSL220" s="672"/>
      <c r="DSM220" s="672"/>
      <c r="DSN220" s="672"/>
      <c r="DSO220" s="672"/>
      <c r="DSP220" s="672"/>
      <c r="DSQ220" s="672"/>
      <c r="DSR220" s="672"/>
      <c r="DSS220" s="672"/>
      <c r="DST220" s="672"/>
      <c r="DSU220" s="672"/>
      <c r="DSV220" s="672"/>
      <c r="DSW220" s="672"/>
      <c r="DSX220" s="672"/>
      <c r="DSY220" s="672"/>
      <c r="DSZ220" s="672"/>
      <c r="DTA220" s="672"/>
      <c r="DTB220" s="672"/>
      <c r="DTC220" s="672"/>
      <c r="DTD220" s="672"/>
      <c r="DTE220" s="672"/>
      <c r="DTF220" s="672"/>
      <c r="DTG220" s="672"/>
      <c r="DTH220" s="672"/>
      <c r="DTI220" s="672"/>
      <c r="DTJ220" s="672"/>
      <c r="DTK220" s="672"/>
      <c r="DTL220" s="672"/>
      <c r="DTM220" s="672"/>
      <c r="DTN220" s="672"/>
      <c r="DTO220" s="672"/>
      <c r="DTP220" s="672"/>
      <c r="DTQ220" s="672"/>
      <c r="DTR220" s="672"/>
      <c r="DTS220" s="672"/>
      <c r="DTT220" s="672"/>
      <c r="DTU220" s="672"/>
      <c r="DTV220" s="672"/>
      <c r="DTW220" s="672"/>
      <c r="DTX220" s="672"/>
      <c r="DTY220" s="672"/>
      <c r="DTZ220" s="672"/>
      <c r="DUA220" s="672"/>
      <c r="DUB220" s="672"/>
      <c r="DUC220" s="672"/>
      <c r="DUD220" s="672"/>
      <c r="DUE220" s="672"/>
      <c r="DUF220" s="672"/>
      <c r="DUG220" s="672"/>
      <c r="DUH220" s="672"/>
      <c r="DUI220" s="672"/>
      <c r="DUJ220" s="672"/>
      <c r="DUK220" s="672"/>
      <c r="DUL220" s="672"/>
      <c r="DUM220" s="672"/>
      <c r="DUN220" s="672"/>
      <c r="DUO220" s="672"/>
      <c r="DUP220" s="672"/>
      <c r="DUQ220" s="672"/>
      <c r="DUR220" s="672"/>
      <c r="DUS220" s="672"/>
      <c r="DUT220" s="672"/>
      <c r="DUU220" s="672"/>
      <c r="DUV220" s="672"/>
      <c r="DUW220" s="672"/>
      <c r="DUX220" s="672"/>
      <c r="DUY220" s="672"/>
      <c r="DUZ220" s="672"/>
      <c r="DVA220" s="672"/>
      <c r="DVB220" s="672"/>
      <c r="DVC220" s="672"/>
      <c r="DVD220" s="672"/>
      <c r="DVE220" s="672"/>
      <c r="DVF220" s="672"/>
      <c r="DVG220" s="672"/>
      <c r="DVH220" s="672"/>
      <c r="DVI220" s="672"/>
      <c r="DVJ220" s="672"/>
      <c r="DVK220" s="672"/>
      <c r="DVL220" s="672"/>
      <c r="DVM220" s="672"/>
      <c r="DVN220" s="672"/>
      <c r="DVO220" s="672"/>
      <c r="DVP220" s="672"/>
      <c r="DVQ220" s="672"/>
      <c r="DVR220" s="672"/>
      <c r="DVS220" s="672"/>
      <c r="DVT220" s="672"/>
      <c r="DVU220" s="672"/>
      <c r="DVV220" s="672"/>
      <c r="DVW220" s="672"/>
      <c r="DVX220" s="672"/>
      <c r="DVY220" s="672"/>
      <c r="DVZ220" s="672"/>
      <c r="DWA220" s="672"/>
      <c r="DWB220" s="672"/>
      <c r="DWC220" s="672"/>
      <c r="DWD220" s="672"/>
      <c r="DWE220" s="672"/>
      <c r="DWF220" s="672"/>
      <c r="DWG220" s="672"/>
      <c r="DWH220" s="672"/>
      <c r="DWI220" s="672"/>
      <c r="DWJ220" s="672"/>
      <c r="DWK220" s="672"/>
      <c r="DWL220" s="672"/>
      <c r="DWM220" s="672"/>
      <c r="DWN220" s="672"/>
      <c r="DWO220" s="672"/>
      <c r="DWP220" s="672"/>
      <c r="DWQ220" s="672"/>
      <c r="DWR220" s="672"/>
      <c r="DWS220" s="672"/>
      <c r="DWT220" s="672"/>
      <c r="DWU220" s="672"/>
      <c r="DWV220" s="672"/>
      <c r="DWW220" s="672"/>
      <c r="DWX220" s="672"/>
      <c r="DWY220" s="672"/>
      <c r="DWZ220" s="672"/>
      <c r="DXA220" s="672"/>
      <c r="DXB220" s="672"/>
      <c r="DXC220" s="672"/>
      <c r="DXD220" s="672"/>
      <c r="DXE220" s="672"/>
      <c r="DXF220" s="672"/>
      <c r="DXG220" s="672"/>
      <c r="DXH220" s="672"/>
      <c r="DXI220" s="672"/>
      <c r="DXJ220" s="672"/>
      <c r="DXK220" s="672"/>
      <c r="DXL220" s="672"/>
      <c r="DXM220" s="672"/>
      <c r="DXN220" s="672"/>
      <c r="DXO220" s="672"/>
      <c r="DXP220" s="672"/>
      <c r="DXQ220" s="672"/>
      <c r="DXR220" s="672"/>
      <c r="DXS220" s="672"/>
      <c r="DXT220" s="672"/>
      <c r="DXU220" s="672"/>
      <c r="DXV220" s="672"/>
      <c r="DXW220" s="672"/>
      <c r="DXX220" s="672"/>
      <c r="DXY220" s="672"/>
      <c r="DXZ220" s="672"/>
      <c r="DYA220" s="672"/>
      <c r="DYB220" s="672"/>
      <c r="DYC220" s="672"/>
      <c r="DYD220" s="672"/>
      <c r="DYE220" s="672"/>
      <c r="DYF220" s="672"/>
      <c r="DYG220" s="672"/>
      <c r="DYH220" s="672"/>
      <c r="DYI220" s="672"/>
      <c r="DYJ220" s="672"/>
      <c r="DYK220" s="672"/>
      <c r="DYL220" s="672"/>
      <c r="DYM220" s="672"/>
      <c r="DYN220" s="672"/>
      <c r="DYO220" s="672"/>
      <c r="DYP220" s="672"/>
      <c r="DYQ220" s="672"/>
      <c r="DYR220" s="672"/>
      <c r="DYS220" s="672"/>
      <c r="DYT220" s="672"/>
      <c r="DYU220" s="672"/>
      <c r="DYV220" s="672"/>
      <c r="DYW220" s="672"/>
      <c r="DYX220" s="672"/>
      <c r="DYY220" s="672"/>
      <c r="DYZ220" s="672"/>
      <c r="DZA220" s="672"/>
      <c r="DZB220" s="672"/>
      <c r="DZC220" s="672"/>
      <c r="DZD220" s="672"/>
      <c r="DZE220" s="672"/>
      <c r="DZF220" s="672"/>
      <c r="DZG220" s="672"/>
      <c r="DZH220" s="672"/>
      <c r="DZI220" s="672"/>
      <c r="DZJ220" s="672"/>
      <c r="DZK220" s="672"/>
      <c r="DZL220" s="672"/>
      <c r="DZM220" s="672"/>
      <c r="DZN220" s="672"/>
      <c r="DZO220" s="672"/>
      <c r="DZP220" s="672"/>
      <c r="DZQ220" s="672"/>
      <c r="DZR220" s="672"/>
      <c r="DZS220" s="672"/>
      <c r="DZT220" s="672"/>
      <c r="DZU220" s="672"/>
      <c r="DZV220" s="672"/>
      <c r="DZW220" s="672"/>
      <c r="DZX220" s="672"/>
      <c r="DZY220" s="672"/>
      <c r="DZZ220" s="672"/>
      <c r="EAA220" s="672"/>
      <c r="EAB220" s="672"/>
      <c r="EAC220" s="672"/>
      <c r="EAD220" s="672"/>
      <c r="EAE220" s="672"/>
      <c r="EAF220" s="672"/>
      <c r="EAG220" s="672"/>
      <c r="EAH220" s="672"/>
      <c r="EAI220" s="672"/>
      <c r="EAJ220" s="672"/>
      <c r="EAK220" s="672"/>
      <c r="EAL220" s="672"/>
      <c r="EAM220" s="672"/>
      <c r="EAN220" s="672"/>
      <c r="EAO220" s="672"/>
      <c r="EAP220" s="672"/>
      <c r="EAQ220" s="672"/>
      <c r="EAR220" s="672"/>
      <c r="EAS220" s="672"/>
      <c r="EAT220" s="672"/>
      <c r="EAU220" s="672"/>
      <c r="EAV220" s="672"/>
      <c r="EAW220" s="672"/>
      <c r="EAX220" s="672"/>
      <c r="EAY220" s="672"/>
      <c r="EAZ220" s="672"/>
      <c r="EBA220" s="672"/>
      <c r="EBB220" s="672"/>
      <c r="EBC220" s="672"/>
      <c r="EBD220" s="672"/>
      <c r="EBE220" s="672"/>
      <c r="EBF220" s="672"/>
      <c r="EBG220" s="672"/>
      <c r="EBH220" s="672"/>
      <c r="EBI220" s="672"/>
      <c r="EBJ220" s="672"/>
      <c r="EBK220" s="672"/>
      <c r="EBL220" s="672"/>
      <c r="EBM220" s="672"/>
      <c r="EBN220" s="672"/>
      <c r="EBO220" s="672"/>
      <c r="EBP220" s="672"/>
      <c r="EBQ220" s="672"/>
      <c r="EBR220" s="672"/>
      <c r="EBS220" s="672"/>
      <c r="EBT220" s="672"/>
      <c r="EBU220" s="672"/>
      <c r="EBV220" s="672"/>
      <c r="EBW220" s="672"/>
      <c r="EBX220" s="672"/>
      <c r="EBY220" s="672"/>
      <c r="EBZ220" s="672"/>
      <c r="ECA220" s="672"/>
      <c r="ECB220" s="672"/>
      <c r="ECC220" s="672"/>
      <c r="ECD220" s="672"/>
      <c r="ECE220" s="672"/>
      <c r="ECF220" s="672"/>
      <c r="ECG220" s="672"/>
      <c r="ECH220" s="672"/>
      <c r="ECI220" s="672"/>
      <c r="ECJ220" s="672"/>
      <c r="ECK220" s="672"/>
      <c r="ECL220" s="672"/>
      <c r="ECM220" s="672"/>
      <c r="ECN220" s="672"/>
      <c r="ECO220" s="672"/>
      <c r="ECP220" s="672"/>
      <c r="ECQ220" s="672"/>
      <c r="ECR220" s="672"/>
      <c r="ECS220" s="672"/>
      <c r="ECT220" s="672"/>
      <c r="ECU220" s="672"/>
      <c r="ECV220" s="672"/>
      <c r="ECW220" s="672"/>
      <c r="ECX220" s="672"/>
      <c r="ECY220" s="672"/>
      <c r="ECZ220" s="672"/>
      <c r="EDA220" s="672"/>
      <c r="EDB220" s="672"/>
      <c r="EDC220" s="672"/>
      <c r="EDD220" s="672"/>
      <c r="EDE220" s="672"/>
      <c r="EDF220" s="672"/>
      <c r="EDG220" s="672"/>
      <c r="EDH220" s="672"/>
      <c r="EDI220" s="672"/>
      <c r="EDJ220" s="672"/>
      <c r="EDK220" s="672"/>
      <c r="EDL220" s="672"/>
      <c r="EDM220" s="672"/>
      <c r="EDN220" s="672"/>
      <c r="EDO220" s="672"/>
      <c r="EDP220" s="672"/>
      <c r="EDQ220" s="672"/>
      <c r="EDR220" s="672"/>
      <c r="EDS220" s="672"/>
      <c r="EDT220" s="672"/>
      <c r="EDU220" s="672"/>
      <c r="EDV220" s="672"/>
      <c r="EDW220" s="672"/>
      <c r="EDX220" s="672"/>
      <c r="EDY220" s="672"/>
      <c r="EDZ220" s="672"/>
      <c r="EEA220" s="672"/>
      <c r="EEB220" s="672"/>
      <c r="EEC220" s="672"/>
      <c r="EED220" s="672"/>
      <c r="EEE220" s="672"/>
      <c r="EEF220" s="672"/>
      <c r="EEG220" s="672"/>
      <c r="EEH220" s="672"/>
      <c r="EEI220" s="672"/>
      <c r="EEJ220" s="672"/>
      <c r="EEK220" s="672"/>
      <c r="EEL220" s="672"/>
      <c r="EEM220" s="672"/>
      <c r="EEN220" s="672"/>
      <c r="EEO220" s="672"/>
      <c r="EEP220" s="672"/>
      <c r="EEQ220" s="672"/>
      <c r="EER220" s="672"/>
      <c r="EES220" s="672"/>
      <c r="EET220" s="672"/>
      <c r="EEU220" s="672"/>
      <c r="EEV220" s="672"/>
      <c r="EEW220" s="672"/>
      <c r="EEX220" s="672"/>
      <c r="EEY220" s="672"/>
      <c r="EEZ220" s="672"/>
      <c r="EFA220" s="672"/>
      <c r="EFB220" s="672"/>
      <c r="EFC220" s="672"/>
      <c r="EFD220" s="672"/>
      <c r="EFE220" s="672"/>
      <c r="EFF220" s="672"/>
      <c r="EFG220" s="672"/>
      <c r="EFH220" s="672"/>
      <c r="EFI220" s="672"/>
      <c r="EFJ220" s="672"/>
      <c r="EFK220" s="672"/>
      <c r="EFL220" s="672"/>
      <c r="EFM220" s="672"/>
      <c r="EFN220" s="672"/>
      <c r="EFO220" s="672"/>
      <c r="EFP220" s="672"/>
      <c r="EFQ220" s="672"/>
      <c r="EFR220" s="672"/>
      <c r="EFS220" s="672"/>
      <c r="EFT220" s="672"/>
      <c r="EFU220" s="672"/>
      <c r="EFV220" s="672"/>
      <c r="EFW220" s="672"/>
      <c r="EFX220" s="672"/>
      <c r="EFY220" s="672"/>
      <c r="EFZ220" s="672"/>
      <c r="EGA220" s="672"/>
      <c r="EGB220" s="672"/>
      <c r="EGC220" s="672"/>
      <c r="EGD220" s="672"/>
      <c r="EGE220" s="672"/>
      <c r="EGF220" s="672"/>
      <c r="EGG220" s="672"/>
      <c r="EGH220" s="672"/>
      <c r="EGI220" s="672"/>
      <c r="EGJ220" s="672"/>
      <c r="EGK220" s="672"/>
      <c r="EGL220" s="672"/>
      <c r="EGM220" s="672"/>
      <c r="EGN220" s="672"/>
      <c r="EGO220" s="672"/>
      <c r="EGP220" s="672"/>
      <c r="EGQ220" s="672"/>
      <c r="EGR220" s="672"/>
      <c r="EGS220" s="672"/>
      <c r="EGT220" s="672"/>
      <c r="EGU220" s="672"/>
      <c r="EGV220" s="672"/>
      <c r="EGW220" s="672"/>
      <c r="EGX220" s="672"/>
      <c r="EGY220" s="672"/>
      <c r="EGZ220" s="672"/>
      <c r="EHA220" s="672"/>
      <c r="EHB220" s="672"/>
      <c r="EHC220" s="672"/>
      <c r="EHD220" s="672"/>
      <c r="EHE220" s="672"/>
      <c r="EHF220" s="672"/>
      <c r="EHG220" s="672"/>
      <c r="EHH220" s="672"/>
      <c r="EHI220" s="672"/>
      <c r="EHJ220" s="672"/>
      <c r="EHK220" s="672"/>
      <c r="EHL220" s="672"/>
      <c r="EHM220" s="672"/>
      <c r="EHN220" s="672"/>
      <c r="EHO220" s="672"/>
      <c r="EHP220" s="672"/>
      <c r="EHQ220" s="672"/>
      <c r="EHR220" s="672"/>
      <c r="EHS220" s="672"/>
      <c r="EHT220" s="672"/>
      <c r="EHU220" s="672"/>
      <c r="EHV220" s="672"/>
      <c r="EHW220" s="672"/>
      <c r="EHX220" s="672"/>
      <c r="EHY220" s="672"/>
      <c r="EHZ220" s="672"/>
      <c r="EIA220" s="672"/>
      <c r="EIB220" s="672"/>
      <c r="EIC220" s="672"/>
      <c r="EID220" s="672"/>
      <c r="EIE220" s="672"/>
      <c r="EIF220" s="672"/>
      <c r="EIG220" s="672"/>
      <c r="EIH220" s="672"/>
      <c r="EII220" s="672"/>
      <c r="EIJ220" s="672"/>
      <c r="EIK220" s="672"/>
      <c r="EIL220" s="672"/>
      <c r="EIM220" s="672"/>
      <c r="EIN220" s="672"/>
      <c r="EIO220" s="672"/>
      <c r="EIP220" s="672"/>
      <c r="EIQ220" s="672"/>
      <c r="EIR220" s="672"/>
      <c r="EIS220" s="672"/>
      <c r="EIT220" s="672"/>
      <c r="EIU220" s="672"/>
      <c r="EIV220" s="672"/>
      <c r="EIW220" s="672"/>
      <c r="EIX220" s="672"/>
      <c r="EIY220" s="672"/>
      <c r="EIZ220" s="672"/>
      <c r="EJA220" s="672"/>
      <c r="EJB220" s="672"/>
      <c r="EJC220" s="672"/>
      <c r="EJD220" s="672"/>
      <c r="EJE220" s="672"/>
      <c r="EJF220" s="672"/>
      <c r="EJG220" s="672"/>
      <c r="EJH220" s="672"/>
      <c r="EJI220" s="672"/>
      <c r="EJJ220" s="672"/>
      <c r="EJK220" s="672"/>
      <c r="EJL220" s="672"/>
      <c r="EJM220" s="672"/>
      <c r="EJN220" s="672"/>
      <c r="EJO220" s="672"/>
      <c r="EJP220" s="672"/>
      <c r="EJQ220" s="672"/>
      <c r="EJR220" s="672"/>
      <c r="EJS220" s="672"/>
      <c r="EJT220" s="672"/>
      <c r="EJU220" s="672"/>
      <c r="EJV220" s="672"/>
      <c r="EJW220" s="672"/>
      <c r="EJX220" s="672"/>
      <c r="EJY220" s="672"/>
      <c r="EJZ220" s="672"/>
      <c r="EKA220" s="672"/>
      <c r="EKB220" s="672"/>
      <c r="EKC220" s="672"/>
      <c r="EKD220" s="672"/>
      <c r="EKE220" s="672"/>
      <c r="EKF220" s="672"/>
      <c r="EKG220" s="672"/>
      <c r="EKH220" s="672"/>
      <c r="EKI220" s="672"/>
      <c r="EKJ220" s="672"/>
      <c r="EKK220" s="672"/>
      <c r="EKL220" s="672"/>
      <c r="EKM220" s="672"/>
      <c r="EKN220" s="672"/>
      <c r="EKO220" s="672"/>
      <c r="EKP220" s="672"/>
      <c r="EKQ220" s="672"/>
      <c r="EKR220" s="672"/>
      <c r="EKS220" s="672"/>
      <c r="EKT220" s="672"/>
      <c r="EKU220" s="672"/>
      <c r="EKV220" s="672"/>
      <c r="EKW220" s="672"/>
      <c r="EKX220" s="672"/>
      <c r="EKY220" s="672"/>
      <c r="EKZ220" s="672"/>
      <c r="ELA220" s="672"/>
      <c r="ELB220" s="672"/>
      <c r="ELC220" s="672"/>
      <c r="ELD220" s="672"/>
      <c r="ELE220" s="672"/>
      <c r="ELF220" s="672"/>
      <c r="ELG220" s="672"/>
      <c r="ELH220" s="672"/>
      <c r="ELI220" s="672"/>
      <c r="ELJ220" s="672"/>
      <c r="ELK220" s="672"/>
      <c r="ELL220" s="672"/>
      <c r="ELM220" s="672"/>
      <c r="ELN220" s="672"/>
      <c r="ELO220" s="672"/>
      <c r="ELP220" s="672"/>
      <c r="ELQ220" s="672"/>
      <c r="ELR220" s="672"/>
      <c r="ELS220" s="672"/>
      <c r="ELT220" s="672"/>
      <c r="ELU220" s="672"/>
      <c r="ELV220" s="672"/>
      <c r="ELW220" s="672"/>
      <c r="ELX220" s="672"/>
      <c r="ELY220" s="672"/>
      <c r="ELZ220" s="672"/>
      <c r="EMA220" s="672"/>
      <c r="EMB220" s="672"/>
      <c r="EMC220" s="672"/>
      <c r="EMD220" s="672"/>
      <c r="EME220" s="672"/>
      <c r="EMF220" s="672"/>
      <c r="EMG220" s="672"/>
      <c r="EMH220" s="672"/>
      <c r="EMI220" s="672"/>
      <c r="EMJ220" s="672"/>
      <c r="EMK220" s="672"/>
      <c r="EML220" s="672"/>
      <c r="EMM220" s="672"/>
      <c r="EMN220" s="672"/>
      <c r="EMO220" s="672"/>
      <c r="EMP220" s="672"/>
      <c r="EMQ220" s="672"/>
      <c r="EMR220" s="672"/>
      <c r="EMS220" s="672"/>
      <c r="EMT220" s="672"/>
      <c r="EMU220" s="672"/>
      <c r="EMV220" s="672"/>
      <c r="EMW220" s="672"/>
      <c r="EMX220" s="672"/>
      <c r="EMY220" s="672"/>
      <c r="EMZ220" s="672"/>
      <c r="ENA220" s="672"/>
      <c r="ENB220" s="672"/>
      <c r="ENC220" s="672"/>
      <c r="END220" s="672"/>
      <c r="ENE220" s="672"/>
      <c r="ENF220" s="672"/>
      <c r="ENG220" s="672"/>
      <c r="ENH220" s="672"/>
      <c r="ENI220" s="672"/>
      <c r="ENJ220" s="672"/>
      <c r="ENK220" s="672"/>
      <c r="ENL220" s="672"/>
      <c r="ENM220" s="672"/>
      <c r="ENN220" s="672"/>
      <c r="ENO220" s="672"/>
      <c r="ENP220" s="672"/>
      <c r="ENQ220" s="672"/>
      <c r="ENR220" s="672"/>
      <c r="ENS220" s="672"/>
      <c r="ENT220" s="672"/>
      <c r="ENU220" s="672"/>
      <c r="ENV220" s="672"/>
      <c r="ENW220" s="672"/>
      <c r="ENX220" s="672"/>
      <c r="ENY220" s="672"/>
      <c r="ENZ220" s="672"/>
      <c r="EOA220" s="672"/>
      <c r="EOB220" s="672"/>
      <c r="EOC220" s="672"/>
      <c r="EOD220" s="672"/>
      <c r="EOE220" s="672"/>
      <c r="EOF220" s="672"/>
      <c r="EOG220" s="672"/>
      <c r="EOH220" s="672"/>
      <c r="EOI220" s="672"/>
      <c r="EOJ220" s="672"/>
      <c r="EOK220" s="672"/>
      <c r="EOL220" s="672"/>
      <c r="EOM220" s="672"/>
      <c r="EON220" s="672"/>
      <c r="EOO220" s="672"/>
      <c r="EOP220" s="672"/>
      <c r="EOQ220" s="672"/>
      <c r="EOR220" s="672"/>
      <c r="EOS220" s="672"/>
      <c r="EOT220" s="672"/>
      <c r="EOU220" s="672"/>
      <c r="EOV220" s="672"/>
      <c r="EOW220" s="672"/>
      <c r="EOX220" s="672"/>
      <c r="EOY220" s="672"/>
      <c r="EOZ220" s="672"/>
      <c r="EPA220" s="672"/>
      <c r="EPB220" s="672"/>
      <c r="EPC220" s="672"/>
      <c r="EPD220" s="672"/>
      <c r="EPE220" s="672"/>
      <c r="EPF220" s="672"/>
      <c r="EPG220" s="672"/>
      <c r="EPH220" s="672"/>
      <c r="EPI220" s="672"/>
      <c r="EPJ220" s="672"/>
      <c r="EPK220" s="672"/>
      <c r="EPL220" s="672"/>
      <c r="EPM220" s="672"/>
      <c r="EPN220" s="672"/>
      <c r="EPO220" s="672"/>
      <c r="EPP220" s="672"/>
      <c r="EPQ220" s="672"/>
      <c r="EPR220" s="672"/>
      <c r="EPS220" s="672"/>
      <c r="EPT220" s="672"/>
      <c r="EPU220" s="672"/>
      <c r="EPV220" s="672"/>
      <c r="EPW220" s="672"/>
      <c r="EPX220" s="672"/>
      <c r="EPY220" s="672"/>
      <c r="EPZ220" s="672"/>
      <c r="EQA220" s="672"/>
      <c r="EQB220" s="672"/>
      <c r="EQC220" s="672"/>
      <c r="EQD220" s="672"/>
      <c r="EQE220" s="672"/>
      <c r="EQF220" s="672"/>
      <c r="EQG220" s="672"/>
      <c r="EQH220" s="672"/>
      <c r="EQI220" s="672"/>
      <c r="EQJ220" s="672"/>
      <c r="EQK220" s="672"/>
      <c r="EQL220" s="672"/>
      <c r="EQM220" s="672"/>
      <c r="EQN220" s="672"/>
      <c r="EQO220" s="672"/>
      <c r="EQP220" s="672"/>
      <c r="EQQ220" s="672"/>
      <c r="EQR220" s="672"/>
      <c r="EQS220" s="672"/>
      <c r="EQT220" s="672"/>
      <c r="EQU220" s="672"/>
      <c r="EQV220" s="672"/>
      <c r="EQW220" s="672"/>
      <c r="EQX220" s="672"/>
      <c r="EQY220" s="672"/>
      <c r="EQZ220" s="672"/>
      <c r="ERA220" s="672"/>
      <c r="ERB220" s="672"/>
      <c r="ERC220" s="672"/>
      <c r="ERD220" s="672"/>
      <c r="ERE220" s="672"/>
      <c r="ERF220" s="672"/>
      <c r="ERG220" s="672"/>
      <c r="ERH220" s="672"/>
      <c r="ERI220" s="672"/>
      <c r="ERJ220" s="672"/>
      <c r="ERK220" s="672"/>
      <c r="ERL220" s="672"/>
      <c r="ERM220" s="672"/>
      <c r="ERN220" s="672"/>
      <c r="ERO220" s="672"/>
      <c r="ERP220" s="672"/>
      <c r="ERQ220" s="672"/>
      <c r="ERR220" s="672"/>
      <c r="ERS220" s="672"/>
      <c r="ERT220" s="672"/>
      <c r="ERU220" s="672"/>
      <c r="ERV220" s="672"/>
      <c r="ERW220" s="672"/>
      <c r="ERX220" s="672"/>
      <c r="ERY220" s="672"/>
      <c r="ERZ220" s="672"/>
      <c r="ESA220" s="672"/>
      <c r="ESB220" s="672"/>
      <c r="ESC220" s="672"/>
      <c r="ESD220" s="672"/>
      <c r="ESE220" s="672"/>
      <c r="ESF220" s="672"/>
      <c r="ESG220" s="672"/>
      <c r="ESH220" s="672"/>
      <c r="ESI220" s="672"/>
      <c r="ESJ220" s="672"/>
      <c r="ESK220" s="672"/>
      <c r="ESL220" s="672"/>
      <c r="ESM220" s="672"/>
      <c r="ESN220" s="672"/>
      <c r="ESO220" s="672"/>
      <c r="ESP220" s="672"/>
      <c r="ESQ220" s="672"/>
      <c r="ESR220" s="672"/>
      <c r="ESS220" s="672"/>
      <c r="EST220" s="672"/>
      <c r="ESU220" s="672"/>
      <c r="ESV220" s="672"/>
      <c r="ESW220" s="672"/>
      <c r="ESX220" s="672"/>
      <c r="ESY220" s="672"/>
      <c r="ESZ220" s="672"/>
      <c r="ETA220" s="672"/>
      <c r="ETB220" s="672"/>
      <c r="ETC220" s="672"/>
      <c r="ETD220" s="672"/>
      <c r="ETE220" s="672"/>
      <c r="ETF220" s="672"/>
      <c r="ETG220" s="672"/>
      <c r="ETH220" s="672"/>
      <c r="ETI220" s="672"/>
      <c r="ETJ220" s="672"/>
      <c r="ETK220" s="672"/>
      <c r="ETL220" s="672"/>
      <c r="ETM220" s="672"/>
      <c r="ETN220" s="672"/>
      <c r="ETO220" s="672"/>
      <c r="ETP220" s="672"/>
      <c r="ETQ220" s="672"/>
      <c r="ETR220" s="672"/>
      <c r="ETS220" s="672"/>
      <c r="ETT220" s="672"/>
      <c r="ETU220" s="672"/>
      <c r="ETV220" s="672"/>
      <c r="ETW220" s="672"/>
      <c r="ETX220" s="672"/>
      <c r="ETY220" s="672"/>
      <c r="ETZ220" s="672"/>
      <c r="EUA220" s="672"/>
      <c r="EUB220" s="672"/>
      <c r="EUC220" s="672"/>
      <c r="EUD220" s="672"/>
      <c r="EUE220" s="672"/>
      <c r="EUF220" s="672"/>
      <c r="EUG220" s="672"/>
      <c r="EUH220" s="672"/>
      <c r="EUI220" s="672"/>
      <c r="EUJ220" s="672"/>
      <c r="EUK220" s="672"/>
      <c r="EUL220" s="672"/>
      <c r="EUM220" s="672"/>
      <c r="EUN220" s="672"/>
      <c r="EUO220" s="672"/>
      <c r="EUP220" s="672"/>
      <c r="EUQ220" s="672"/>
      <c r="EUR220" s="672"/>
      <c r="EUS220" s="672"/>
      <c r="EUT220" s="672"/>
      <c r="EUU220" s="672"/>
      <c r="EUV220" s="672"/>
      <c r="EUW220" s="672"/>
      <c r="EUX220" s="672"/>
      <c r="EUY220" s="672"/>
      <c r="EUZ220" s="672"/>
      <c r="EVA220" s="672"/>
      <c r="EVB220" s="672"/>
      <c r="EVC220" s="672"/>
      <c r="EVD220" s="672"/>
      <c r="EVE220" s="672"/>
      <c r="EVF220" s="672"/>
      <c r="EVG220" s="672"/>
      <c r="EVH220" s="672"/>
      <c r="EVI220" s="672"/>
      <c r="EVJ220" s="672"/>
      <c r="EVK220" s="672"/>
      <c r="EVL220" s="672"/>
      <c r="EVM220" s="672"/>
      <c r="EVN220" s="672"/>
      <c r="EVO220" s="672"/>
      <c r="EVP220" s="672"/>
      <c r="EVQ220" s="672"/>
      <c r="EVR220" s="672"/>
      <c r="EVS220" s="672"/>
      <c r="EVT220" s="672"/>
      <c r="EVU220" s="672"/>
      <c r="EVV220" s="672"/>
      <c r="EVW220" s="672"/>
      <c r="EVX220" s="672"/>
      <c r="EVY220" s="672"/>
      <c r="EVZ220" s="672"/>
      <c r="EWA220" s="672"/>
      <c r="EWB220" s="672"/>
      <c r="EWC220" s="672"/>
      <c r="EWD220" s="672"/>
      <c r="EWE220" s="672"/>
      <c r="EWF220" s="672"/>
      <c r="EWG220" s="672"/>
      <c r="EWH220" s="672"/>
      <c r="EWI220" s="672"/>
      <c r="EWJ220" s="672"/>
      <c r="EWK220" s="672"/>
      <c r="EWL220" s="672"/>
      <c r="EWM220" s="672"/>
      <c r="EWN220" s="672"/>
      <c r="EWO220" s="672"/>
      <c r="EWP220" s="672"/>
      <c r="EWQ220" s="672"/>
      <c r="EWR220" s="672"/>
      <c r="EWS220" s="672"/>
      <c r="EWT220" s="672"/>
      <c r="EWU220" s="672"/>
      <c r="EWV220" s="672"/>
      <c r="EWW220" s="672"/>
      <c r="EWX220" s="672"/>
      <c r="EWY220" s="672"/>
      <c r="EWZ220" s="672"/>
      <c r="EXA220" s="672"/>
      <c r="EXB220" s="672"/>
      <c r="EXC220" s="672"/>
      <c r="EXD220" s="672"/>
      <c r="EXE220" s="672"/>
      <c r="EXF220" s="672"/>
      <c r="EXG220" s="672"/>
      <c r="EXH220" s="672"/>
      <c r="EXI220" s="672"/>
      <c r="EXJ220" s="672"/>
      <c r="EXK220" s="672"/>
      <c r="EXL220" s="672"/>
      <c r="EXM220" s="672"/>
      <c r="EXN220" s="672"/>
      <c r="EXO220" s="672"/>
      <c r="EXP220" s="672"/>
      <c r="EXQ220" s="672"/>
      <c r="EXR220" s="672"/>
      <c r="EXS220" s="672"/>
      <c r="EXT220" s="672"/>
      <c r="EXU220" s="672"/>
      <c r="EXV220" s="672"/>
      <c r="EXW220" s="672"/>
      <c r="EXX220" s="672"/>
      <c r="EXY220" s="672"/>
      <c r="EXZ220" s="672"/>
      <c r="EYA220" s="672"/>
      <c r="EYB220" s="672"/>
      <c r="EYC220" s="672"/>
      <c r="EYD220" s="672"/>
      <c r="EYE220" s="672"/>
      <c r="EYF220" s="672"/>
      <c r="EYG220" s="672"/>
      <c r="EYH220" s="672"/>
      <c r="EYI220" s="672"/>
      <c r="EYJ220" s="672"/>
      <c r="EYK220" s="672"/>
      <c r="EYL220" s="672"/>
      <c r="EYM220" s="672"/>
      <c r="EYN220" s="672"/>
      <c r="EYO220" s="672"/>
      <c r="EYP220" s="672"/>
      <c r="EYQ220" s="672"/>
      <c r="EYR220" s="672"/>
      <c r="EYS220" s="672"/>
      <c r="EYT220" s="672"/>
      <c r="EYU220" s="672"/>
      <c r="EYV220" s="672"/>
      <c r="EYW220" s="672"/>
      <c r="EYX220" s="672"/>
      <c r="EYY220" s="672"/>
      <c r="EYZ220" s="672"/>
      <c r="EZA220" s="672"/>
      <c r="EZB220" s="672"/>
      <c r="EZC220" s="672"/>
      <c r="EZD220" s="672"/>
      <c r="EZE220" s="672"/>
      <c r="EZF220" s="672"/>
      <c r="EZG220" s="672"/>
      <c r="EZH220" s="672"/>
      <c r="EZI220" s="672"/>
      <c r="EZJ220" s="672"/>
      <c r="EZK220" s="672"/>
      <c r="EZL220" s="672"/>
      <c r="EZM220" s="672"/>
      <c r="EZN220" s="672"/>
      <c r="EZO220" s="672"/>
      <c r="EZP220" s="672"/>
      <c r="EZQ220" s="672"/>
      <c r="EZR220" s="672"/>
      <c r="EZS220" s="672"/>
      <c r="EZT220" s="672"/>
      <c r="EZU220" s="672"/>
      <c r="EZV220" s="672"/>
      <c r="EZW220" s="672"/>
      <c r="EZX220" s="672"/>
      <c r="EZY220" s="672"/>
      <c r="EZZ220" s="672"/>
      <c r="FAA220" s="672"/>
      <c r="FAB220" s="672"/>
      <c r="FAC220" s="672"/>
      <c r="FAD220" s="672"/>
      <c r="FAE220" s="672"/>
      <c r="FAF220" s="672"/>
      <c r="FAG220" s="672"/>
      <c r="FAH220" s="672"/>
      <c r="FAI220" s="672"/>
      <c r="FAJ220" s="672"/>
      <c r="FAK220" s="672"/>
      <c r="FAL220" s="672"/>
      <c r="FAM220" s="672"/>
      <c r="FAN220" s="672"/>
      <c r="FAO220" s="672"/>
      <c r="FAP220" s="672"/>
      <c r="FAQ220" s="672"/>
      <c r="FAR220" s="672"/>
      <c r="FAS220" s="672"/>
      <c r="FAT220" s="672"/>
      <c r="FAU220" s="672"/>
      <c r="FAV220" s="672"/>
      <c r="FAW220" s="672"/>
      <c r="FAX220" s="672"/>
      <c r="FAY220" s="672"/>
      <c r="FAZ220" s="672"/>
      <c r="FBA220" s="672"/>
      <c r="FBB220" s="672"/>
      <c r="FBC220" s="672"/>
      <c r="FBD220" s="672"/>
      <c r="FBE220" s="672"/>
      <c r="FBF220" s="672"/>
      <c r="FBG220" s="672"/>
      <c r="FBH220" s="672"/>
      <c r="FBI220" s="672"/>
      <c r="FBJ220" s="672"/>
      <c r="FBK220" s="672"/>
      <c r="FBL220" s="672"/>
      <c r="FBM220" s="672"/>
      <c r="FBN220" s="672"/>
      <c r="FBO220" s="672"/>
      <c r="FBP220" s="672"/>
      <c r="FBQ220" s="672"/>
      <c r="FBR220" s="672"/>
      <c r="FBS220" s="672"/>
      <c r="FBT220" s="672"/>
      <c r="FBU220" s="672"/>
      <c r="FBV220" s="672"/>
      <c r="FBW220" s="672"/>
      <c r="FBX220" s="672"/>
      <c r="FBY220" s="672"/>
      <c r="FBZ220" s="672"/>
      <c r="FCA220" s="672"/>
      <c r="FCB220" s="672"/>
      <c r="FCC220" s="672"/>
      <c r="FCD220" s="672"/>
      <c r="FCE220" s="672"/>
      <c r="FCF220" s="672"/>
      <c r="FCG220" s="672"/>
      <c r="FCH220" s="672"/>
      <c r="FCI220" s="672"/>
      <c r="FCJ220" s="672"/>
      <c r="FCK220" s="672"/>
      <c r="FCL220" s="672"/>
      <c r="FCM220" s="672"/>
      <c r="FCN220" s="672"/>
      <c r="FCO220" s="672"/>
      <c r="FCP220" s="672"/>
      <c r="FCQ220" s="672"/>
      <c r="FCR220" s="672"/>
      <c r="FCS220" s="672"/>
      <c r="FCT220" s="672"/>
      <c r="FCU220" s="672"/>
      <c r="FCV220" s="672"/>
      <c r="FCW220" s="672"/>
      <c r="FCX220" s="672"/>
      <c r="FCY220" s="672"/>
      <c r="FCZ220" s="672"/>
      <c r="FDA220" s="672"/>
      <c r="FDB220" s="672"/>
      <c r="FDC220" s="672"/>
      <c r="FDD220" s="672"/>
      <c r="FDE220" s="672"/>
      <c r="FDF220" s="672"/>
      <c r="FDG220" s="672"/>
      <c r="FDH220" s="672"/>
      <c r="FDI220" s="672"/>
      <c r="FDJ220" s="672"/>
      <c r="FDK220" s="672"/>
      <c r="FDL220" s="672"/>
      <c r="FDM220" s="672"/>
      <c r="FDN220" s="672"/>
      <c r="FDO220" s="672"/>
      <c r="FDP220" s="672"/>
      <c r="FDQ220" s="672"/>
      <c r="FDR220" s="672"/>
      <c r="FDS220" s="672"/>
      <c r="FDT220" s="672"/>
      <c r="FDU220" s="672"/>
      <c r="FDV220" s="672"/>
      <c r="FDW220" s="672"/>
      <c r="FDX220" s="672"/>
      <c r="FDY220" s="672"/>
      <c r="FDZ220" s="672"/>
      <c r="FEA220" s="672"/>
      <c r="FEB220" s="672"/>
      <c r="FEC220" s="672"/>
      <c r="FED220" s="672"/>
      <c r="FEE220" s="672"/>
      <c r="FEF220" s="672"/>
      <c r="FEG220" s="672"/>
      <c r="FEH220" s="672"/>
      <c r="FEI220" s="672"/>
      <c r="FEJ220" s="672"/>
      <c r="FEK220" s="672"/>
      <c r="FEL220" s="672"/>
      <c r="FEM220" s="672"/>
      <c r="FEN220" s="672"/>
      <c r="FEO220" s="672"/>
      <c r="FEP220" s="672"/>
      <c r="FEQ220" s="672"/>
      <c r="FER220" s="672"/>
      <c r="FES220" s="672"/>
      <c r="FET220" s="672"/>
      <c r="FEU220" s="672"/>
      <c r="FEV220" s="672"/>
      <c r="FEW220" s="672"/>
      <c r="FEX220" s="672"/>
      <c r="FEY220" s="672"/>
      <c r="FEZ220" s="672"/>
      <c r="FFA220" s="672"/>
      <c r="FFB220" s="672"/>
      <c r="FFC220" s="672"/>
      <c r="FFD220" s="672"/>
      <c r="FFE220" s="672"/>
      <c r="FFF220" s="672"/>
      <c r="FFG220" s="672"/>
      <c r="FFH220" s="672"/>
      <c r="FFI220" s="672"/>
      <c r="FFJ220" s="672"/>
      <c r="FFK220" s="672"/>
      <c r="FFL220" s="672"/>
      <c r="FFM220" s="672"/>
      <c r="FFN220" s="672"/>
      <c r="FFO220" s="672"/>
      <c r="FFP220" s="672"/>
      <c r="FFQ220" s="672"/>
      <c r="FFR220" s="672"/>
      <c r="FFS220" s="672"/>
      <c r="FFT220" s="672"/>
      <c r="FFU220" s="672"/>
      <c r="FFV220" s="672"/>
      <c r="FFW220" s="672"/>
      <c r="FFX220" s="672"/>
      <c r="FFY220" s="672"/>
      <c r="FFZ220" s="672"/>
      <c r="FGA220" s="672"/>
      <c r="FGB220" s="672"/>
      <c r="FGC220" s="672"/>
      <c r="FGD220" s="672"/>
      <c r="FGE220" s="672"/>
      <c r="FGF220" s="672"/>
      <c r="FGG220" s="672"/>
      <c r="FGH220" s="672"/>
      <c r="FGI220" s="672"/>
      <c r="FGJ220" s="672"/>
      <c r="FGK220" s="672"/>
      <c r="FGL220" s="672"/>
      <c r="FGM220" s="672"/>
      <c r="FGN220" s="672"/>
      <c r="FGO220" s="672"/>
      <c r="FGP220" s="672"/>
      <c r="FGQ220" s="672"/>
      <c r="FGR220" s="672"/>
      <c r="FGS220" s="672"/>
      <c r="FGT220" s="672"/>
      <c r="FGU220" s="672"/>
      <c r="FGV220" s="672"/>
      <c r="FGW220" s="672"/>
      <c r="FGX220" s="672"/>
      <c r="FGY220" s="672"/>
      <c r="FGZ220" s="672"/>
      <c r="FHA220" s="672"/>
      <c r="FHB220" s="672"/>
      <c r="FHC220" s="672"/>
      <c r="FHD220" s="672"/>
      <c r="FHE220" s="672"/>
      <c r="FHF220" s="672"/>
      <c r="FHG220" s="672"/>
      <c r="FHH220" s="672"/>
      <c r="FHI220" s="672"/>
      <c r="FHJ220" s="672"/>
      <c r="FHK220" s="672"/>
      <c r="FHL220" s="672"/>
      <c r="FHM220" s="672"/>
      <c r="FHN220" s="672"/>
      <c r="FHO220" s="672"/>
      <c r="FHP220" s="672"/>
      <c r="FHQ220" s="672"/>
      <c r="FHR220" s="672"/>
      <c r="FHS220" s="672"/>
      <c r="FHT220" s="672"/>
      <c r="FHU220" s="672"/>
      <c r="FHV220" s="672"/>
      <c r="FHW220" s="672"/>
      <c r="FHX220" s="672"/>
      <c r="FHY220" s="672"/>
      <c r="FHZ220" s="672"/>
      <c r="FIA220" s="672"/>
      <c r="FIB220" s="672"/>
      <c r="FIC220" s="672"/>
      <c r="FID220" s="672"/>
      <c r="FIE220" s="672"/>
      <c r="FIF220" s="672"/>
      <c r="FIG220" s="672"/>
      <c r="FIH220" s="672"/>
      <c r="FII220" s="672"/>
      <c r="FIJ220" s="672"/>
      <c r="FIK220" s="672"/>
      <c r="FIL220" s="672"/>
      <c r="FIM220" s="672"/>
      <c r="FIN220" s="672"/>
      <c r="FIO220" s="672"/>
      <c r="FIP220" s="672"/>
      <c r="FIQ220" s="672"/>
      <c r="FIR220" s="672"/>
      <c r="FIS220" s="672"/>
      <c r="FIT220" s="672"/>
      <c r="FIU220" s="672"/>
      <c r="FIV220" s="672"/>
      <c r="FIW220" s="672"/>
      <c r="FIX220" s="672"/>
      <c r="FIY220" s="672"/>
      <c r="FIZ220" s="672"/>
      <c r="FJA220" s="672"/>
      <c r="FJB220" s="672"/>
      <c r="FJC220" s="672"/>
      <c r="FJD220" s="672"/>
      <c r="FJE220" s="672"/>
      <c r="FJF220" s="672"/>
      <c r="FJG220" s="672"/>
      <c r="FJH220" s="672"/>
      <c r="FJI220" s="672"/>
      <c r="FJJ220" s="672"/>
      <c r="FJK220" s="672"/>
      <c r="FJL220" s="672"/>
      <c r="FJM220" s="672"/>
      <c r="FJN220" s="672"/>
      <c r="FJO220" s="672"/>
      <c r="FJP220" s="672"/>
      <c r="FJQ220" s="672"/>
      <c r="FJR220" s="672"/>
      <c r="FJS220" s="672"/>
      <c r="FJT220" s="672"/>
      <c r="FJU220" s="672"/>
      <c r="FJV220" s="672"/>
      <c r="FJW220" s="672"/>
      <c r="FJX220" s="672"/>
      <c r="FJY220" s="672"/>
      <c r="FJZ220" s="672"/>
      <c r="FKA220" s="672"/>
      <c r="FKB220" s="672"/>
      <c r="FKC220" s="672"/>
      <c r="FKD220" s="672"/>
      <c r="FKE220" s="672"/>
      <c r="FKF220" s="672"/>
      <c r="FKG220" s="672"/>
      <c r="FKH220" s="672"/>
      <c r="FKI220" s="672"/>
      <c r="FKJ220" s="672"/>
      <c r="FKK220" s="672"/>
      <c r="FKL220" s="672"/>
      <c r="FKM220" s="672"/>
      <c r="FKN220" s="672"/>
      <c r="FKO220" s="672"/>
      <c r="FKP220" s="672"/>
      <c r="FKQ220" s="672"/>
      <c r="FKR220" s="672"/>
      <c r="FKS220" s="672"/>
      <c r="FKT220" s="672"/>
      <c r="FKU220" s="672"/>
      <c r="FKV220" s="672"/>
      <c r="FKW220" s="672"/>
      <c r="FKX220" s="672"/>
      <c r="FKY220" s="672"/>
      <c r="FKZ220" s="672"/>
      <c r="FLA220" s="672"/>
      <c r="FLB220" s="672"/>
      <c r="FLC220" s="672"/>
      <c r="FLD220" s="672"/>
      <c r="FLE220" s="672"/>
      <c r="FLF220" s="672"/>
      <c r="FLG220" s="672"/>
      <c r="FLH220" s="672"/>
      <c r="FLI220" s="672"/>
      <c r="FLJ220" s="672"/>
      <c r="FLK220" s="672"/>
      <c r="FLL220" s="672"/>
      <c r="FLM220" s="672"/>
      <c r="FLN220" s="672"/>
      <c r="FLO220" s="672"/>
      <c r="FLP220" s="672"/>
      <c r="FLQ220" s="672"/>
      <c r="FLR220" s="672"/>
      <c r="FLS220" s="672"/>
      <c r="FLT220" s="672"/>
      <c r="FLU220" s="672"/>
      <c r="FLV220" s="672"/>
      <c r="FLW220" s="672"/>
      <c r="FLX220" s="672"/>
      <c r="FLY220" s="672"/>
      <c r="FLZ220" s="672"/>
      <c r="FMA220" s="672"/>
      <c r="FMB220" s="672"/>
      <c r="FMC220" s="672"/>
      <c r="FMD220" s="672"/>
      <c r="FME220" s="672"/>
      <c r="FMF220" s="672"/>
      <c r="FMG220" s="672"/>
      <c r="FMH220" s="672"/>
      <c r="FMI220" s="672"/>
      <c r="FMJ220" s="672"/>
      <c r="FMK220" s="672"/>
      <c r="FML220" s="672"/>
      <c r="FMM220" s="672"/>
      <c r="FMN220" s="672"/>
      <c r="FMO220" s="672"/>
      <c r="FMP220" s="672"/>
      <c r="FMQ220" s="672"/>
      <c r="FMR220" s="672"/>
      <c r="FMS220" s="672"/>
      <c r="FMT220" s="672"/>
      <c r="FMU220" s="672"/>
      <c r="FMV220" s="672"/>
      <c r="FMW220" s="672"/>
      <c r="FMX220" s="672"/>
      <c r="FMY220" s="672"/>
      <c r="FMZ220" s="672"/>
      <c r="FNA220" s="672"/>
      <c r="FNB220" s="672"/>
      <c r="FNC220" s="672"/>
      <c r="FND220" s="672"/>
      <c r="FNE220" s="672"/>
      <c r="FNF220" s="672"/>
      <c r="FNG220" s="672"/>
      <c r="FNH220" s="672"/>
      <c r="FNI220" s="672"/>
      <c r="FNJ220" s="672"/>
      <c r="FNK220" s="672"/>
      <c r="FNL220" s="672"/>
      <c r="FNM220" s="672"/>
      <c r="FNN220" s="672"/>
      <c r="FNO220" s="672"/>
      <c r="FNP220" s="672"/>
      <c r="FNQ220" s="672"/>
      <c r="FNR220" s="672"/>
      <c r="FNS220" s="672"/>
      <c r="FNT220" s="672"/>
      <c r="FNU220" s="672"/>
      <c r="FNV220" s="672"/>
      <c r="FNW220" s="672"/>
      <c r="FNX220" s="672"/>
      <c r="FNY220" s="672"/>
      <c r="FNZ220" s="672"/>
      <c r="FOA220" s="672"/>
      <c r="FOB220" s="672"/>
      <c r="FOC220" s="672"/>
      <c r="FOD220" s="672"/>
      <c r="FOE220" s="672"/>
      <c r="FOF220" s="672"/>
      <c r="FOG220" s="672"/>
      <c r="FOH220" s="672"/>
      <c r="FOI220" s="672"/>
      <c r="FOJ220" s="672"/>
      <c r="FOK220" s="672"/>
      <c r="FOL220" s="672"/>
      <c r="FOM220" s="672"/>
      <c r="FON220" s="672"/>
      <c r="FOO220" s="672"/>
      <c r="FOP220" s="672"/>
      <c r="FOQ220" s="672"/>
      <c r="FOR220" s="672"/>
      <c r="FOS220" s="672"/>
      <c r="FOT220" s="672"/>
      <c r="FOU220" s="672"/>
      <c r="FOV220" s="672"/>
      <c r="FOW220" s="672"/>
      <c r="FOX220" s="672"/>
      <c r="FOY220" s="672"/>
      <c r="FOZ220" s="672"/>
      <c r="FPA220" s="672"/>
      <c r="FPB220" s="672"/>
      <c r="FPC220" s="672"/>
      <c r="FPD220" s="672"/>
      <c r="FPE220" s="672"/>
      <c r="FPF220" s="672"/>
      <c r="FPG220" s="672"/>
      <c r="FPH220" s="672"/>
      <c r="FPI220" s="672"/>
      <c r="FPJ220" s="672"/>
      <c r="FPK220" s="672"/>
      <c r="FPL220" s="672"/>
      <c r="FPM220" s="672"/>
      <c r="FPN220" s="672"/>
      <c r="FPO220" s="672"/>
      <c r="FPP220" s="672"/>
      <c r="FPQ220" s="672"/>
      <c r="FPR220" s="672"/>
      <c r="FPS220" s="672"/>
      <c r="FPT220" s="672"/>
      <c r="FPU220" s="672"/>
      <c r="FPV220" s="672"/>
      <c r="FPW220" s="672"/>
      <c r="FPX220" s="672"/>
      <c r="FPY220" s="672"/>
      <c r="FPZ220" s="672"/>
      <c r="FQA220" s="672"/>
      <c r="FQB220" s="672"/>
      <c r="FQC220" s="672"/>
      <c r="FQD220" s="672"/>
      <c r="FQE220" s="672"/>
      <c r="FQF220" s="672"/>
      <c r="FQG220" s="672"/>
      <c r="FQH220" s="672"/>
      <c r="FQI220" s="672"/>
      <c r="FQJ220" s="672"/>
      <c r="FQK220" s="672"/>
      <c r="FQL220" s="672"/>
      <c r="FQM220" s="672"/>
      <c r="FQN220" s="672"/>
      <c r="FQO220" s="672"/>
      <c r="FQP220" s="672"/>
      <c r="FQQ220" s="672"/>
      <c r="FQR220" s="672"/>
      <c r="FQS220" s="672"/>
      <c r="FQT220" s="672"/>
      <c r="FQU220" s="672"/>
      <c r="FQV220" s="672"/>
      <c r="FQW220" s="672"/>
      <c r="FQX220" s="672"/>
      <c r="FQY220" s="672"/>
      <c r="FQZ220" s="672"/>
      <c r="FRA220" s="672"/>
      <c r="FRB220" s="672"/>
      <c r="FRC220" s="672"/>
      <c r="FRD220" s="672"/>
      <c r="FRE220" s="672"/>
      <c r="FRF220" s="672"/>
      <c r="FRG220" s="672"/>
      <c r="FRH220" s="672"/>
      <c r="FRI220" s="672"/>
      <c r="FRJ220" s="672"/>
      <c r="FRK220" s="672"/>
      <c r="FRL220" s="672"/>
      <c r="FRM220" s="672"/>
      <c r="FRN220" s="672"/>
      <c r="FRO220" s="672"/>
      <c r="FRP220" s="672"/>
      <c r="FRQ220" s="672"/>
      <c r="FRR220" s="672"/>
      <c r="FRS220" s="672"/>
      <c r="FRT220" s="672"/>
      <c r="FRU220" s="672"/>
      <c r="FRV220" s="672"/>
      <c r="FRW220" s="672"/>
      <c r="FRX220" s="672"/>
      <c r="FRY220" s="672"/>
      <c r="FRZ220" s="672"/>
      <c r="FSA220" s="672"/>
      <c r="FSB220" s="672"/>
      <c r="FSC220" s="672"/>
      <c r="FSD220" s="672"/>
      <c r="FSE220" s="672"/>
      <c r="FSF220" s="672"/>
      <c r="FSG220" s="672"/>
      <c r="FSH220" s="672"/>
      <c r="FSI220" s="672"/>
      <c r="FSJ220" s="672"/>
      <c r="FSK220" s="672"/>
      <c r="FSL220" s="672"/>
      <c r="FSM220" s="672"/>
      <c r="FSN220" s="672"/>
      <c r="FSO220" s="672"/>
      <c r="FSP220" s="672"/>
      <c r="FSQ220" s="672"/>
      <c r="FSR220" s="672"/>
      <c r="FSS220" s="672"/>
      <c r="FST220" s="672"/>
      <c r="FSU220" s="672"/>
      <c r="FSV220" s="672"/>
      <c r="FSW220" s="672"/>
      <c r="FSX220" s="672"/>
      <c r="FSY220" s="672"/>
      <c r="FSZ220" s="672"/>
      <c r="FTA220" s="672"/>
      <c r="FTB220" s="672"/>
      <c r="FTC220" s="672"/>
      <c r="FTD220" s="672"/>
      <c r="FTE220" s="672"/>
      <c r="FTF220" s="672"/>
      <c r="FTG220" s="672"/>
      <c r="FTH220" s="672"/>
      <c r="FTI220" s="672"/>
      <c r="FTJ220" s="672"/>
      <c r="FTK220" s="672"/>
      <c r="FTL220" s="672"/>
      <c r="FTM220" s="672"/>
      <c r="FTN220" s="672"/>
      <c r="FTO220" s="672"/>
      <c r="FTP220" s="672"/>
      <c r="FTQ220" s="672"/>
      <c r="FTR220" s="672"/>
      <c r="FTS220" s="672"/>
      <c r="FTT220" s="672"/>
      <c r="FTU220" s="672"/>
      <c r="FTV220" s="672"/>
      <c r="FTW220" s="672"/>
      <c r="FTX220" s="672"/>
      <c r="FTY220" s="672"/>
      <c r="FTZ220" s="672"/>
      <c r="FUA220" s="672"/>
      <c r="FUB220" s="672"/>
      <c r="FUC220" s="672"/>
      <c r="FUD220" s="672"/>
      <c r="FUE220" s="672"/>
      <c r="FUF220" s="672"/>
      <c r="FUG220" s="672"/>
      <c r="FUH220" s="672"/>
      <c r="FUI220" s="672"/>
      <c r="FUJ220" s="672"/>
      <c r="FUK220" s="672"/>
      <c r="FUL220" s="672"/>
      <c r="FUM220" s="672"/>
      <c r="FUN220" s="672"/>
      <c r="FUO220" s="672"/>
      <c r="FUP220" s="672"/>
      <c r="FUQ220" s="672"/>
      <c r="FUR220" s="672"/>
      <c r="FUS220" s="672"/>
      <c r="FUT220" s="672"/>
      <c r="FUU220" s="672"/>
      <c r="FUV220" s="672"/>
      <c r="FUW220" s="672"/>
      <c r="FUX220" s="672"/>
      <c r="FUY220" s="672"/>
      <c r="FUZ220" s="672"/>
      <c r="FVA220" s="672"/>
      <c r="FVB220" s="672"/>
      <c r="FVC220" s="672"/>
      <c r="FVD220" s="672"/>
      <c r="FVE220" s="672"/>
      <c r="FVF220" s="672"/>
      <c r="FVG220" s="672"/>
      <c r="FVH220" s="672"/>
      <c r="FVI220" s="672"/>
      <c r="FVJ220" s="672"/>
      <c r="FVK220" s="672"/>
      <c r="FVL220" s="672"/>
      <c r="FVM220" s="672"/>
      <c r="FVN220" s="672"/>
      <c r="FVO220" s="672"/>
      <c r="FVP220" s="672"/>
      <c r="FVQ220" s="672"/>
      <c r="FVR220" s="672"/>
      <c r="FVS220" s="672"/>
      <c r="FVT220" s="672"/>
      <c r="FVU220" s="672"/>
      <c r="FVV220" s="672"/>
      <c r="FVW220" s="672"/>
      <c r="FVX220" s="672"/>
      <c r="FVY220" s="672"/>
      <c r="FVZ220" s="672"/>
      <c r="FWA220" s="672"/>
      <c r="FWB220" s="672"/>
      <c r="FWC220" s="672"/>
      <c r="FWD220" s="672"/>
      <c r="FWE220" s="672"/>
      <c r="FWF220" s="672"/>
      <c r="FWG220" s="672"/>
      <c r="FWH220" s="672"/>
      <c r="FWI220" s="672"/>
      <c r="FWJ220" s="672"/>
      <c r="FWK220" s="672"/>
      <c r="FWL220" s="672"/>
      <c r="FWM220" s="672"/>
      <c r="FWN220" s="672"/>
      <c r="FWO220" s="672"/>
      <c r="FWP220" s="672"/>
      <c r="FWQ220" s="672"/>
      <c r="FWR220" s="672"/>
      <c r="FWS220" s="672"/>
      <c r="FWT220" s="672"/>
      <c r="FWU220" s="672"/>
      <c r="FWV220" s="672"/>
      <c r="FWW220" s="672"/>
      <c r="FWX220" s="672"/>
      <c r="FWY220" s="672"/>
      <c r="FWZ220" s="672"/>
      <c r="FXA220" s="672"/>
      <c r="FXB220" s="672"/>
      <c r="FXC220" s="672"/>
      <c r="FXD220" s="672"/>
      <c r="FXE220" s="672"/>
      <c r="FXF220" s="672"/>
      <c r="FXG220" s="672"/>
      <c r="FXH220" s="672"/>
      <c r="FXI220" s="672"/>
      <c r="FXJ220" s="672"/>
      <c r="FXK220" s="672"/>
      <c r="FXL220" s="672"/>
      <c r="FXM220" s="672"/>
      <c r="FXN220" s="672"/>
      <c r="FXO220" s="672"/>
      <c r="FXP220" s="672"/>
      <c r="FXQ220" s="672"/>
      <c r="FXR220" s="672"/>
      <c r="FXS220" s="672"/>
      <c r="FXT220" s="672"/>
      <c r="FXU220" s="672"/>
      <c r="FXV220" s="672"/>
      <c r="FXW220" s="672"/>
      <c r="FXX220" s="672"/>
      <c r="FXY220" s="672"/>
      <c r="FXZ220" s="672"/>
      <c r="FYA220" s="672"/>
      <c r="FYB220" s="672"/>
      <c r="FYC220" s="672"/>
      <c r="FYD220" s="672"/>
      <c r="FYE220" s="672"/>
      <c r="FYF220" s="672"/>
      <c r="FYG220" s="672"/>
      <c r="FYH220" s="672"/>
      <c r="FYI220" s="672"/>
      <c r="FYJ220" s="672"/>
      <c r="FYK220" s="672"/>
      <c r="FYL220" s="672"/>
      <c r="FYM220" s="672"/>
      <c r="FYN220" s="672"/>
      <c r="FYO220" s="672"/>
      <c r="FYP220" s="672"/>
      <c r="FYQ220" s="672"/>
      <c r="FYR220" s="672"/>
      <c r="FYS220" s="672"/>
      <c r="FYT220" s="672"/>
      <c r="FYU220" s="672"/>
      <c r="FYV220" s="672"/>
      <c r="FYW220" s="672"/>
      <c r="FYX220" s="672"/>
      <c r="FYY220" s="672"/>
      <c r="FYZ220" s="672"/>
      <c r="FZA220" s="672"/>
      <c r="FZB220" s="672"/>
      <c r="FZC220" s="672"/>
      <c r="FZD220" s="672"/>
      <c r="FZE220" s="672"/>
      <c r="FZF220" s="672"/>
      <c r="FZG220" s="672"/>
      <c r="FZH220" s="672"/>
      <c r="FZI220" s="672"/>
      <c r="FZJ220" s="672"/>
      <c r="FZK220" s="672"/>
      <c r="FZL220" s="672"/>
      <c r="FZM220" s="672"/>
      <c r="FZN220" s="672"/>
      <c r="FZO220" s="672"/>
      <c r="FZP220" s="672"/>
      <c r="FZQ220" s="672"/>
      <c r="FZR220" s="672"/>
      <c r="FZS220" s="672"/>
      <c r="FZT220" s="672"/>
      <c r="FZU220" s="672"/>
      <c r="FZV220" s="672"/>
      <c r="FZW220" s="672"/>
      <c r="FZX220" s="672"/>
      <c r="FZY220" s="672"/>
      <c r="FZZ220" s="672"/>
      <c r="GAA220" s="672"/>
      <c r="GAB220" s="672"/>
      <c r="GAC220" s="672"/>
      <c r="GAD220" s="672"/>
      <c r="GAE220" s="672"/>
      <c r="GAF220" s="672"/>
      <c r="GAG220" s="672"/>
      <c r="GAH220" s="672"/>
      <c r="GAI220" s="672"/>
      <c r="GAJ220" s="672"/>
      <c r="GAK220" s="672"/>
      <c r="GAL220" s="672"/>
      <c r="GAM220" s="672"/>
      <c r="GAN220" s="672"/>
      <c r="GAO220" s="672"/>
      <c r="GAP220" s="672"/>
      <c r="GAQ220" s="672"/>
      <c r="GAR220" s="672"/>
      <c r="GAS220" s="672"/>
      <c r="GAT220" s="672"/>
      <c r="GAU220" s="672"/>
      <c r="GAV220" s="672"/>
      <c r="GAW220" s="672"/>
      <c r="GAX220" s="672"/>
      <c r="GAY220" s="672"/>
      <c r="GAZ220" s="672"/>
      <c r="GBA220" s="672"/>
      <c r="GBB220" s="672"/>
      <c r="GBC220" s="672"/>
      <c r="GBD220" s="672"/>
      <c r="GBE220" s="672"/>
      <c r="GBF220" s="672"/>
      <c r="GBG220" s="672"/>
      <c r="GBH220" s="672"/>
      <c r="GBI220" s="672"/>
      <c r="GBJ220" s="672"/>
      <c r="GBK220" s="672"/>
      <c r="GBL220" s="672"/>
      <c r="GBM220" s="672"/>
      <c r="GBN220" s="672"/>
      <c r="GBO220" s="672"/>
      <c r="GBP220" s="672"/>
      <c r="GBQ220" s="672"/>
      <c r="GBR220" s="672"/>
      <c r="GBS220" s="672"/>
      <c r="GBT220" s="672"/>
      <c r="GBU220" s="672"/>
      <c r="GBV220" s="672"/>
      <c r="GBW220" s="672"/>
      <c r="GBX220" s="672"/>
      <c r="GBY220" s="672"/>
      <c r="GBZ220" s="672"/>
      <c r="GCA220" s="672"/>
      <c r="GCB220" s="672"/>
      <c r="GCC220" s="672"/>
      <c r="GCD220" s="672"/>
      <c r="GCE220" s="672"/>
      <c r="GCF220" s="672"/>
      <c r="GCG220" s="672"/>
      <c r="GCH220" s="672"/>
      <c r="GCI220" s="672"/>
      <c r="GCJ220" s="672"/>
      <c r="GCK220" s="672"/>
      <c r="GCL220" s="672"/>
      <c r="GCM220" s="672"/>
      <c r="GCN220" s="672"/>
      <c r="GCO220" s="672"/>
      <c r="GCP220" s="672"/>
      <c r="GCQ220" s="672"/>
      <c r="GCR220" s="672"/>
      <c r="GCS220" s="672"/>
      <c r="GCT220" s="672"/>
      <c r="GCU220" s="672"/>
      <c r="GCV220" s="672"/>
      <c r="GCW220" s="672"/>
      <c r="GCX220" s="672"/>
      <c r="GCY220" s="672"/>
      <c r="GCZ220" s="672"/>
      <c r="GDA220" s="672"/>
      <c r="GDB220" s="672"/>
      <c r="GDC220" s="672"/>
      <c r="GDD220" s="672"/>
      <c r="GDE220" s="672"/>
      <c r="GDF220" s="672"/>
      <c r="GDG220" s="672"/>
      <c r="GDH220" s="672"/>
      <c r="GDI220" s="672"/>
      <c r="GDJ220" s="672"/>
      <c r="GDK220" s="672"/>
      <c r="GDL220" s="672"/>
      <c r="GDM220" s="672"/>
      <c r="GDN220" s="672"/>
      <c r="GDO220" s="672"/>
      <c r="GDP220" s="672"/>
      <c r="GDQ220" s="672"/>
      <c r="GDR220" s="672"/>
      <c r="GDS220" s="672"/>
      <c r="GDT220" s="672"/>
      <c r="GDU220" s="672"/>
      <c r="GDV220" s="672"/>
      <c r="GDW220" s="672"/>
      <c r="GDX220" s="672"/>
      <c r="GDY220" s="672"/>
      <c r="GDZ220" s="672"/>
      <c r="GEA220" s="672"/>
      <c r="GEB220" s="672"/>
      <c r="GEC220" s="672"/>
      <c r="GED220" s="672"/>
      <c r="GEE220" s="672"/>
      <c r="GEF220" s="672"/>
      <c r="GEG220" s="672"/>
      <c r="GEH220" s="672"/>
      <c r="GEI220" s="672"/>
      <c r="GEJ220" s="672"/>
      <c r="GEK220" s="672"/>
      <c r="GEL220" s="672"/>
      <c r="GEM220" s="672"/>
      <c r="GEN220" s="672"/>
      <c r="GEO220" s="672"/>
      <c r="GEP220" s="672"/>
      <c r="GEQ220" s="672"/>
      <c r="GER220" s="672"/>
      <c r="GES220" s="672"/>
      <c r="GET220" s="672"/>
      <c r="GEU220" s="672"/>
      <c r="GEV220" s="672"/>
      <c r="GEW220" s="672"/>
      <c r="GEX220" s="672"/>
      <c r="GEY220" s="672"/>
      <c r="GEZ220" s="672"/>
      <c r="GFA220" s="672"/>
      <c r="GFB220" s="672"/>
      <c r="GFC220" s="672"/>
      <c r="GFD220" s="672"/>
      <c r="GFE220" s="672"/>
      <c r="GFF220" s="672"/>
      <c r="GFG220" s="672"/>
      <c r="GFH220" s="672"/>
      <c r="GFI220" s="672"/>
      <c r="GFJ220" s="672"/>
      <c r="GFK220" s="672"/>
      <c r="GFL220" s="672"/>
      <c r="GFM220" s="672"/>
      <c r="GFN220" s="672"/>
      <c r="GFO220" s="672"/>
      <c r="GFP220" s="672"/>
      <c r="GFQ220" s="672"/>
      <c r="GFR220" s="672"/>
      <c r="GFS220" s="672"/>
      <c r="GFT220" s="672"/>
      <c r="GFU220" s="672"/>
      <c r="GFV220" s="672"/>
      <c r="GFW220" s="672"/>
      <c r="GFX220" s="672"/>
      <c r="GFY220" s="672"/>
      <c r="GFZ220" s="672"/>
      <c r="GGA220" s="672"/>
      <c r="GGB220" s="672"/>
      <c r="GGC220" s="672"/>
      <c r="GGD220" s="672"/>
      <c r="GGE220" s="672"/>
      <c r="GGF220" s="672"/>
      <c r="GGG220" s="672"/>
      <c r="GGH220" s="672"/>
      <c r="GGI220" s="672"/>
      <c r="GGJ220" s="672"/>
      <c r="GGK220" s="672"/>
      <c r="GGL220" s="672"/>
      <c r="GGM220" s="672"/>
      <c r="GGN220" s="672"/>
      <c r="GGO220" s="672"/>
      <c r="GGP220" s="672"/>
      <c r="GGQ220" s="672"/>
      <c r="GGR220" s="672"/>
      <c r="GGS220" s="672"/>
      <c r="GGT220" s="672"/>
      <c r="GGU220" s="672"/>
      <c r="GGV220" s="672"/>
      <c r="GGW220" s="672"/>
      <c r="GGX220" s="672"/>
      <c r="GGY220" s="672"/>
      <c r="GGZ220" s="672"/>
      <c r="GHA220" s="672"/>
      <c r="GHB220" s="672"/>
      <c r="GHC220" s="672"/>
      <c r="GHD220" s="672"/>
      <c r="GHE220" s="672"/>
      <c r="GHF220" s="672"/>
      <c r="GHG220" s="672"/>
      <c r="GHH220" s="672"/>
      <c r="GHI220" s="672"/>
      <c r="GHJ220" s="672"/>
      <c r="GHK220" s="672"/>
      <c r="GHL220" s="672"/>
      <c r="GHM220" s="672"/>
      <c r="GHN220" s="672"/>
      <c r="GHO220" s="672"/>
      <c r="GHP220" s="672"/>
      <c r="GHQ220" s="672"/>
      <c r="GHR220" s="672"/>
      <c r="GHS220" s="672"/>
      <c r="GHT220" s="672"/>
      <c r="GHU220" s="672"/>
      <c r="GHV220" s="672"/>
      <c r="GHW220" s="672"/>
      <c r="GHX220" s="672"/>
      <c r="GHY220" s="672"/>
      <c r="GHZ220" s="672"/>
      <c r="GIA220" s="672"/>
      <c r="GIB220" s="672"/>
      <c r="GIC220" s="672"/>
      <c r="GID220" s="672"/>
      <c r="GIE220" s="672"/>
      <c r="GIF220" s="672"/>
      <c r="GIG220" s="672"/>
      <c r="GIH220" s="672"/>
      <c r="GII220" s="672"/>
      <c r="GIJ220" s="672"/>
      <c r="GIK220" s="672"/>
      <c r="GIL220" s="672"/>
      <c r="GIM220" s="672"/>
      <c r="GIN220" s="672"/>
      <c r="GIO220" s="672"/>
      <c r="GIP220" s="672"/>
      <c r="GIQ220" s="672"/>
      <c r="GIR220" s="672"/>
      <c r="GIS220" s="672"/>
      <c r="GIT220" s="672"/>
      <c r="GIU220" s="672"/>
      <c r="GIV220" s="672"/>
      <c r="GIW220" s="672"/>
      <c r="GIX220" s="672"/>
      <c r="GIY220" s="672"/>
      <c r="GIZ220" s="672"/>
      <c r="GJA220" s="672"/>
      <c r="GJB220" s="672"/>
      <c r="GJC220" s="672"/>
      <c r="GJD220" s="672"/>
      <c r="GJE220" s="672"/>
      <c r="GJF220" s="672"/>
      <c r="GJG220" s="672"/>
      <c r="GJH220" s="672"/>
      <c r="GJI220" s="672"/>
      <c r="GJJ220" s="672"/>
      <c r="GJK220" s="672"/>
      <c r="GJL220" s="672"/>
      <c r="GJM220" s="672"/>
      <c r="GJN220" s="672"/>
      <c r="GJO220" s="672"/>
      <c r="GJP220" s="672"/>
      <c r="GJQ220" s="672"/>
      <c r="GJR220" s="672"/>
      <c r="GJS220" s="672"/>
      <c r="GJT220" s="672"/>
      <c r="GJU220" s="672"/>
      <c r="GJV220" s="672"/>
      <c r="GJW220" s="672"/>
      <c r="GJX220" s="672"/>
      <c r="GJY220" s="672"/>
      <c r="GJZ220" s="672"/>
      <c r="GKA220" s="672"/>
      <c r="GKB220" s="672"/>
      <c r="GKC220" s="672"/>
      <c r="GKD220" s="672"/>
      <c r="GKE220" s="672"/>
      <c r="GKF220" s="672"/>
      <c r="GKG220" s="672"/>
      <c r="GKH220" s="672"/>
      <c r="GKI220" s="672"/>
      <c r="GKJ220" s="672"/>
      <c r="GKK220" s="672"/>
      <c r="GKL220" s="672"/>
      <c r="GKM220" s="672"/>
      <c r="GKN220" s="672"/>
      <c r="GKO220" s="672"/>
      <c r="GKP220" s="672"/>
      <c r="GKQ220" s="672"/>
      <c r="GKR220" s="672"/>
      <c r="GKS220" s="672"/>
      <c r="GKT220" s="672"/>
      <c r="GKU220" s="672"/>
      <c r="GKV220" s="672"/>
      <c r="GKW220" s="672"/>
      <c r="GKX220" s="672"/>
      <c r="GKY220" s="672"/>
      <c r="GKZ220" s="672"/>
      <c r="GLA220" s="672"/>
      <c r="GLB220" s="672"/>
      <c r="GLC220" s="672"/>
      <c r="GLD220" s="672"/>
      <c r="GLE220" s="672"/>
      <c r="GLF220" s="672"/>
      <c r="GLG220" s="672"/>
      <c r="GLH220" s="672"/>
      <c r="GLI220" s="672"/>
      <c r="GLJ220" s="672"/>
      <c r="GLK220" s="672"/>
      <c r="GLL220" s="672"/>
      <c r="GLM220" s="672"/>
      <c r="GLN220" s="672"/>
      <c r="GLO220" s="672"/>
      <c r="GLP220" s="672"/>
      <c r="GLQ220" s="672"/>
      <c r="GLR220" s="672"/>
      <c r="GLS220" s="672"/>
      <c r="GLT220" s="672"/>
      <c r="GLU220" s="672"/>
      <c r="GLV220" s="672"/>
      <c r="GLW220" s="672"/>
      <c r="GLX220" s="672"/>
      <c r="GLY220" s="672"/>
      <c r="GLZ220" s="672"/>
      <c r="GMA220" s="672"/>
      <c r="GMB220" s="672"/>
      <c r="GMC220" s="672"/>
      <c r="GMD220" s="672"/>
      <c r="GME220" s="672"/>
      <c r="GMF220" s="672"/>
      <c r="GMG220" s="672"/>
      <c r="GMH220" s="672"/>
      <c r="GMI220" s="672"/>
      <c r="GMJ220" s="672"/>
      <c r="GMK220" s="672"/>
      <c r="GML220" s="672"/>
      <c r="GMM220" s="672"/>
      <c r="GMN220" s="672"/>
      <c r="GMO220" s="672"/>
      <c r="GMP220" s="672"/>
      <c r="GMQ220" s="672"/>
      <c r="GMR220" s="672"/>
      <c r="GMS220" s="672"/>
      <c r="GMT220" s="672"/>
      <c r="GMU220" s="672"/>
      <c r="GMV220" s="672"/>
      <c r="GMW220" s="672"/>
      <c r="GMX220" s="672"/>
      <c r="GMY220" s="672"/>
      <c r="GMZ220" s="672"/>
      <c r="GNA220" s="672"/>
      <c r="GNB220" s="672"/>
      <c r="GNC220" s="672"/>
      <c r="GND220" s="672"/>
      <c r="GNE220" s="672"/>
      <c r="GNF220" s="672"/>
      <c r="GNG220" s="672"/>
      <c r="GNH220" s="672"/>
      <c r="GNI220" s="672"/>
      <c r="GNJ220" s="672"/>
      <c r="GNK220" s="672"/>
      <c r="GNL220" s="672"/>
      <c r="GNM220" s="672"/>
      <c r="GNN220" s="672"/>
      <c r="GNO220" s="672"/>
      <c r="GNP220" s="672"/>
      <c r="GNQ220" s="672"/>
      <c r="GNR220" s="672"/>
      <c r="GNS220" s="672"/>
      <c r="GNT220" s="672"/>
      <c r="GNU220" s="672"/>
      <c r="GNV220" s="672"/>
      <c r="GNW220" s="672"/>
      <c r="GNX220" s="672"/>
      <c r="GNY220" s="672"/>
      <c r="GNZ220" s="672"/>
      <c r="GOA220" s="672"/>
      <c r="GOB220" s="672"/>
      <c r="GOC220" s="672"/>
      <c r="GOD220" s="672"/>
      <c r="GOE220" s="672"/>
      <c r="GOF220" s="672"/>
      <c r="GOG220" s="672"/>
      <c r="GOH220" s="672"/>
      <c r="GOI220" s="672"/>
      <c r="GOJ220" s="672"/>
      <c r="GOK220" s="672"/>
      <c r="GOL220" s="672"/>
      <c r="GOM220" s="672"/>
      <c r="GON220" s="672"/>
      <c r="GOO220" s="672"/>
      <c r="GOP220" s="672"/>
      <c r="GOQ220" s="672"/>
      <c r="GOR220" s="672"/>
      <c r="GOS220" s="672"/>
      <c r="GOT220" s="672"/>
      <c r="GOU220" s="672"/>
      <c r="GOV220" s="672"/>
      <c r="GOW220" s="672"/>
      <c r="GOX220" s="672"/>
      <c r="GOY220" s="672"/>
      <c r="GOZ220" s="672"/>
      <c r="GPA220" s="672"/>
      <c r="GPB220" s="672"/>
      <c r="GPC220" s="672"/>
      <c r="GPD220" s="672"/>
      <c r="GPE220" s="672"/>
      <c r="GPF220" s="672"/>
      <c r="GPG220" s="672"/>
      <c r="GPH220" s="672"/>
      <c r="GPI220" s="672"/>
      <c r="GPJ220" s="672"/>
      <c r="GPK220" s="672"/>
      <c r="GPL220" s="672"/>
      <c r="GPM220" s="672"/>
      <c r="GPN220" s="672"/>
      <c r="GPO220" s="672"/>
      <c r="GPP220" s="672"/>
      <c r="GPQ220" s="672"/>
      <c r="GPR220" s="672"/>
      <c r="GPS220" s="672"/>
      <c r="GPT220" s="672"/>
      <c r="GPU220" s="672"/>
      <c r="GPV220" s="672"/>
      <c r="GPW220" s="672"/>
      <c r="GPX220" s="672"/>
      <c r="GPY220" s="672"/>
      <c r="GPZ220" s="672"/>
      <c r="GQA220" s="672"/>
      <c r="GQB220" s="672"/>
      <c r="GQC220" s="672"/>
      <c r="GQD220" s="672"/>
      <c r="GQE220" s="672"/>
      <c r="GQF220" s="672"/>
      <c r="GQG220" s="672"/>
      <c r="GQH220" s="672"/>
      <c r="GQI220" s="672"/>
      <c r="GQJ220" s="672"/>
      <c r="GQK220" s="672"/>
      <c r="GQL220" s="672"/>
      <c r="GQM220" s="672"/>
      <c r="GQN220" s="672"/>
      <c r="GQO220" s="672"/>
      <c r="GQP220" s="672"/>
      <c r="GQQ220" s="672"/>
      <c r="GQR220" s="672"/>
      <c r="GQS220" s="672"/>
      <c r="GQT220" s="672"/>
      <c r="GQU220" s="672"/>
      <c r="GQV220" s="672"/>
      <c r="GQW220" s="672"/>
      <c r="GQX220" s="672"/>
      <c r="GQY220" s="672"/>
      <c r="GQZ220" s="672"/>
      <c r="GRA220" s="672"/>
      <c r="GRB220" s="672"/>
      <c r="GRC220" s="672"/>
      <c r="GRD220" s="672"/>
      <c r="GRE220" s="672"/>
      <c r="GRF220" s="672"/>
      <c r="GRG220" s="672"/>
      <c r="GRH220" s="672"/>
      <c r="GRI220" s="672"/>
      <c r="GRJ220" s="672"/>
      <c r="GRK220" s="672"/>
      <c r="GRL220" s="672"/>
      <c r="GRM220" s="672"/>
      <c r="GRN220" s="672"/>
      <c r="GRO220" s="672"/>
      <c r="GRP220" s="672"/>
      <c r="GRQ220" s="672"/>
      <c r="GRR220" s="672"/>
      <c r="GRS220" s="672"/>
      <c r="GRT220" s="672"/>
      <c r="GRU220" s="672"/>
      <c r="GRV220" s="672"/>
      <c r="GRW220" s="672"/>
      <c r="GRX220" s="672"/>
      <c r="GRY220" s="672"/>
      <c r="GRZ220" s="672"/>
      <c r="GSA220" s="672"/>
      <c r="GSB220" s="672"/>
      <c r="GSC220" s="672"/>
      <c r="GSD220" s="672"/>
      <c r="GSE220" s="672"/>
      <c r="GSF220" s="672"/>
      <c r="GSG220" s="672"/>
      <c r="GSH220" s="672"/>
      <c r="GSI220" s="672"/>
      <c r="GSJ220" s="672"/>
      <c r="GSK220" s="672"/>
      <c r="GSL220" s="672"/>
      <c r="GSM220" s="672"/>
      <c r="GSN220" s="672"/>
      <c r="GSO220" s="672"/>
      <c r="GSP220" s="672"/>
      <c r="GSQ220" s="672"/>
      <c r="GSR220" s="672"/>
      <c r="GSS220" s="672"/>
      <c r="GST220" s="672"/>
      <c r="GSU220" s="672"/>
      <c r="GSV220" s="672"/>
      <c r="GSW220" s="672"/>
      <c r="GSX220" s="672"/>
      <c r="GSY220" s="672"/>
      <c r="GSZ220" s="672"/>
      <c r="GTA220" s="672"/>
      <c r="GTB220" s="672"/>
      <c r="GTC220" s="672"/>
      <c r="GTD220" s="672"/>
      <c r="GTE220" s="672"/>
      <c r="GTF220" s="672"/>
      <c r="GTG220" s="672"/>
      <c r="GTH220" s="672"/>
      <c r="GTI220" s="672"/>
      <c r="GTJ220" s="672"/>
      <c r="GTK220" s="672"/>
      <c r="GTL220" s="672"/>
      <c r="GTM220" s="672"/>
      <c r="GTN220" s="672"/>
      <c r="GTO220" s="672"/>
      <c r="GTP220" s="672"/>
      <c r="GTQ220" s="672"/>
      <c r="GTR220" s="672"/>
      <c r="GTS220" s="672"/>
      <c r="GTT220" s="672"/>
      <c r="GTU220" s="672"/>
      <c r="GTV220" s="672"/>
      <c r="GTW220" s="672"/>
      <c r="GTX220" s="672"/>
      <c r="GTY220" s="672"/>
      <c r="GTZ220" s="672"/>
      <c r="GUA220" s="672"/>
      <c r="GUB220" s="672"/>
      <c r="GUC220" s="672"/>
      <c r="GUD220" s="672"/>
      <c r="GUE220" s="672"/>
      <c r="GUF220" s="672"/>
      <c r="GUG220" s="672"/>
      <c r="GUH220" s="672"/>
      <c r="GUI220" s="672"/>
      <c r="GUJ220" s="672"/>
      <c r="GUK220" s="672"/>
      <c r="GUL220" s="672"/>
      <c r="GUM220" s="672"/>
      <c r="GUN220" s="672"/>
      <c r="GUO220" s="672"/>
      <c r="GUP220" s="672"/>
      <c r="GUQ220" s="672"/>
      <c r="GUR220" s="672"/>
      <c r="GUS220" s="672"/>
      <c r="GUT220" s="672"/>
      <c r="GUU220" s="672"/>
      <c r="GUV220" s="672"/>
      <c r="GUW220" s="672"/>
      <c r="GUX220" s="672"/>
      <c r="GUY220" s="672"/>
      <c r="GUZ220" s="672"/>
      <c r="GVA220" s="672"/>
      <c r="GVB220" s="672"/>
      <c r="GVC220" s="672"/>
      <c r="GVD220" s="672"/>
      <c r="GVE220" s="672"/>
      <c r="GVF220" s="672"/>
      <c r="GVG220" s="672"/>
      <c r="GVH220" s="672"/>
      <c r="GVI220" s="672"/>
      <c r="GVJ220" s="672"/>
      <c r="GVK220" s="672"/>
      <c r="GVL220" s="672"/>
      <c r="GVM220" s="672"/>
      <c r="GVN220" s="672"/>
      <c r="GVO220" s="672"/>
      <c r="GVP220" s="672"/>
      <c r="GVQ220" s="672"/>
      <c r="GVR220" s="672"/>
      <c r="GVS220" s="672"/>
      <c r="GVT220" s="672"/>
      <c r="GVU220" s="672"/>
      <c r="GVV220" s="672"/>
      <c r="GVW220" s="672"/>
      <c r="GVX220" s="672"/>
      <c r="GVY220" s="672"/>
      <c r="GVZ220" s="672"/>
      <c r="GWA220" s="672"/>
      <c r="GWB220" s="672"/>
      <c r="GWC220" s="672"/>
      <c r="GWD220" s="672"/>
      <c r="GWE220" s="672"/>
      <c r="GWF220" s="672"/>
      <c r="GWG220" s="672"/>
      <c r="GWH220" s="672"/>
      <c r="GWI220" s="672"/>
      <c r="GWJ220" s="672"/>
      <c r="GWK220" s="672"/>
      <c r="GWL220" s="672"/>
      <c r="GWM220" s="672"/>
      <c r="GWN220" s="672"/>
      <c r="GWO220" s="672"/>
      <c r="GWP220" s="672"/>
      <c r="GWQ220" s="672"/>
      <c r="GWR220" s="672"/>
      <c r="GWS220" s="672"/>
      <c r="GWT220" s="672"/>
      <c r="GWU220" s="672"/>
      <c r="GWV220" s="672"/>
      <c r="GWW220" s="672"/>
      <c r="GWX220" s="672"/>
      <c r="GWY220" s="672"/>
      <c r="GWZ220" s="672"/>
      <c r="GXA220" s="672"/>
      <c r="GXB220" s="672"/>
      <c r="GXC220" s="672"/>
      <c r="GXD220" s="672"/>
      <c r="GXE220" s="672"/>
      <c r="GXF220" s="672"/>
      <c r="GXG220" s="672"/>
      <c r="GXH220" s="672"/>
      <c r="GXI220" s="672"/>
      <c r="GXJ220" s="672"/>
      <c r="GXK220" s="672"/>
      <c r="GXL220" s="672"/>
      <c r="GXM220" s="672"/>
      <c r="GXN220" s="672"/>
      <c r="GXO220" s="672"/>
      <c r="GXP220" s="672"/>
      <c r="GXQ220" s="672"/>
      <c r="GXR220" s="672"/>
      <c r="GXS220" s="672"/>
      <c r="GXT220" s="672"/>
      <c r="GXU220" s="672"/>
      <c r="GXV220" s="672"/>
      <c r="GXW220" s="672"/>
      <c r="GXX220" s="672"/>
      <c r="GXY220" s="672"/>
      <c r="GXZ220" s="672"/>
      <c r="GYA220" s="672"/>
      <c r="GYB220" s="672"/>
      <c r="GYC220" s="672"/>
      <c r="GYD220" s="672"/>
      <c r="GYE220" s="672"/>
      <c r="GYF220" s="672"/>
      <c r="GYG220" s="672"/>
      <c r="GYH220" s="672"/>
      <c r="GYI220" s="672"/>
      <c r="GYJ220" s="672"/>
      <c r="GYK220" s="672"/>
      <c r="GYL220" s="672"/>
      <c r="GYM220" s="672"/>
      <c r="GYN220" s="672"/>
      <c r="GYO220" s="672"/>
      <c r="GYP220" s="672"/>
      <c r="GYQ220" s="672"/>
      <c r="GYR220" s="672"/>
      <c r="GYS220" s="672"/>
      <c r="GYT220" s="672"/>
      <c r="GYU220" s="672"/>
      <c r="GYV220" s="672"/>
      <c r="GYW220" s="672"/>
      <c r="GYX220" s="672"/>
      <c r="GYY220" s="672"/>
      <c r="GYZ220" s="672"/>
      <c r="GZA220" s="672"/>
      <c r="GZB220" s="672"/>
      <c r="GZC220" s="672"/>
      <c r="GZD220" s="672"/>
      <c r="GZE220" s="672"/>
      <c r="GZF220" s="672"/>
      <c r="GZG220" s="672"/>
      <c r="GZH220" s="672"/>
      <c r="GZI220" s="672"/>
      <c r="GZJ220" s="672"/>
      <c r="GZK220" s="672"/>
      <c r="GZL220" s="672"/>
      <c r="GZM220" s="672"/>
      <c r="GZN220" s="672"/>
      <c r="GZO220" s="672"/>
      <c r="GZP220" s="672"/>
      <c r="GZQ220" s="672"/>
      <c r="GZR220" s="672"/>
      <c r="GZS220" s="672"/>
      <c r="GZT220" s="672"/>
      <c r="GZU220" s="672"/>
      <c r="GZV220" s="672"/>
      <c r="GZW220" s="672"/>
      <c r="GZX220" s="672"/>
      <c r="GZY220" s="672"/>
      <c r="GZZ220" s="672"/>
      <c r="HAA220" s="672"/>
      <c r="HAB220" s="672"/>
      <c r="HAC220" s="672"/>
      <c r="HAD220" s="672"/>
      <c r="HAE220" s="672"/>
      <c r="HAF220" s="672"/>
      <c r="HAG220" s="672"/>
      <c r="HAH220" s="672"/>
      <c r="HAI220" s="672"/>
      <c r="HAJ220" s="672"/>
      <c r="HAK220" s="672"/>
      <c r="HAL220" s="672"/>
      <c r="HAM220" s="672"/>
      <c r="HAN220" s="672"/>
      <c r="HAO220" s="672"/>
      <c r="HAP220" s="672"/>
      <c r="HAQ220" s="672"/>
      <c r="HAR220" s="672"/>
      <c r="HAS220" s="672"/>
      <c r="HAT220" s="672"/>
      <c r="HAU220" s="672"/>
      <c r="HAV220" s="672"/>
      <c r="HAW220" s="672"/>
      <c r="HAX220" s="672"/>
      <c r="HAY220" s="672"/>
      <c r="HAZ220" s="672"/>
      <c r="HBA220" s="672"/>
      <c r="HBB220" s="672"/>
      <c r="HBC220" s="672"/>
      <c r="HBD220" s="672"/>
      <c r="HBE220" s="672"/>
      <c r="HBF220" s="672"/>
      <c r="HBG220" s="672"/>
      <c r="HBH220" s="672"/>
      <c r="HBI220" s="672"/>
      <c r="HBJ220" s="672"/>
      <c r="HBK220" s="672"/>
      <c r="HBL220" s="672"/>
      <c r="HBM220" s="672"/>
      <c r="HBN220" s="672"/>
      <c r="HBO220" s="672"/>
      <c r="HBP220" s="672"/>
      <c r="HBQ220" s="672"/>
      <c r="HBR220" s="672"/>
      <c r="HBS220" s="672"/>
      <c r="HBT220" s="672"/>
      <c r="HBU220" s="672"/>
      <c r="HBV220" s="672"/>
      <c r="HBW220" s="672"/>
      <c r="HBX220" s="672"/>
      <c r="HBY220" s="672"/>
      <c r="HBZ220" s="672"/>
      <c r="HCA220" s="672"/>
      <c r="HCB220" s="672"/>
      <c r="HCC220" s="672"/>
      <c r="HCD220" s="672"/>
      <c r="HCE220" s="672"/>
      <c r="HCF220" s="672"/>
      <c r="HCG220" s="672"/>
      <c r="HCH220" s="672"/>
      <c r="HCI220" s="672"/>
      <c r="HCJ220" s="672"/>
      <c r="HCK220" s="672"/>
      <c r="HCL220" s="672"/>
      <c r="HCM220" s="672"/>
      <c r="HCN220" s="672"/>
      <c r="HCO220" s="672"/>
      <c r="HCP220" s="672"/>
      <c r="HCQ220" s="672"/>
      <c r="HCR220" s="672"/>
      <c r="HCS220" s="672"/>
      <c r="HCT220" s="672"/>
      <c r="HCU220" s="672"/>
      <c r="HCV220" s="672"/>
      <c r="HCW220" s="672"/>
      <c r="HCX220" s="672"/>
      <c r="HCY220" s="672"/>
      <c r="HCZ220" s="672"/>
      <c r="HDA220" s="672"/>
      <c r="HDB220" s="672"/>
      <c r="HDC220" s="672"/>
      <c r="HDD220" s="672"/>
      <c r="HDE220" s="672"/>
      <c r="HDF220" s="672"/>
      <c r="HDG220" s="672"/>
      <c r="HDH220" s="672"/>
      <c r="HDI220" s="672"/>
      <c r="HDJ220" s="672"/>
      <c r="HDK220" s="672"/>
      <c r="HDL220" s="672"/>
      <c r="HDM220" s="672"/>
      <c r="HDN220" s="672"/>
      <c r="HDO220" s="672"/>
      <c r="HDP220" s="672"/>
      <c r="HDQ220" s="672"/>
      <c r="HDR220" s="672"/>
      <c r="HDS220" s="672"/>
      <c r="HDT220" s="672"/>
      <c r="HDU220" s="672"/>
      <c r="HDV220" s="672"/>
      <c r="HDW220" s="672"/>
      <c r="HDX220" s="672"/>
      <c r="HDY220" s="672"/>
      <c r="HDZ220" s="672"/>
      <c r="HEA220" s="672"/>
      <c r="HEB220" s="672"/>
      <c r="HEC220" s="672"/>
      <c r="HED220" s="672"/>
      <c r="HEE220" s="672"/>
      <c r="HEF220" s="672"/>
      <c r="HEG220" s="672"/>
      <c r="HEH220" s="672"/>
      <c r="HEI220" s="672"/>
      <c r="HEJ220" s="672"/>
      <c r="HEK220" s="672"/>
      <c r="HEL220" s="672"/>
      <c r="HEM220" s="672"/>
      <c r="HEN220" s="672"/>
      <c r="HEO220" s="672"/>
      <c r="HEP220" s="672"/>
      <c r="HEQ220" s="672"/>
      <c r="HER220" s="672"/>
      <c r="HES220" s="672"/>
      <c r="HET220" s="672"/>
      <c r="HEU220" s="672"/>
      <c r="HEV220" s="672"/>
      <c r="HEW220" s="672"/>
      <c r="HEX220" s="672"/>
      <c r="HEY220" s="672"/>
      <c r="HEZ220" s="672"/>
      <c r="HFA220" s="672"/>
      <c r="HFB220" s="672"/>
      <c r="HFC220" s="672"/>
      <c r="HFD220" s="672"/>
      <c r="HFE220" s="672"/>
      <c r="HFF220" s="672"/>
      <c r="HFG220" s="672"/>
      <c r="HFH220" s="672"/>
      <c r="HFI220" s="672"/>
      <c r="HFJ220" s="672"/>
      <c r="HFK220" s="672"/>
      <c r="HFL220" s="672"/>
      <c r="HFM220" s="672"/>
      <c r="HFN220" s="672"/>
      <c r="HFO220" s="672"/>
      <c r="HFP220" s="672"/>
      <c r="HFQ220" s="672"/>
      <c r="HFR220" s="672"/>
      <c r="HFS220" s="672"/>
      <c r="HFT220" s="672"/>
      <c r="HFU220" s="672"/>
      <c r="HFV220" s="672"/>
      <c r="HFW220" s="672"/>
      <c r="HFX220" s="672"/>
      <c r="HFY220" s="672"/>
      <c r="HFZ220" s="672"/>
      <c r="HGA220" s="672"/>
      <c r="HGB220" s="672"/>
      <c r="HGC220" s="672"/>
      <c r="HGD220" s="672"/>
      <c r="HGE220" s="672"/>
      <c r="HGF220" s="672"/>
      <c r="HGG220" s="672"/>
      <c r="HGH220" s="672"/>
      <c r="HGI220" s="672"/>
      <c r="HGJ220" s="672"/>
      <c r="HGK220" s="672"/>
      <c r="HGL220" s="672"/>
      <c r="HGM220" s="672"/>
      <c r="HGN220" s="672"/>
      <c r="HGO220" s="672"/>
      <c r="HGP220" s="672"/>
      <c r="HGQ220" s="672"/>
      <c r="HGR220" s="672"/>
      <c r="HGS220" s="672"/>
      <c r="HGT220" s="672"/>
      <c r="HGU220" s="672"/>
      <c r="HGV220" s="672"/>
      <c r="HGW220" s="672"/>
      <c r="HGX220" s="672"/>
      <c r="HGY220" s="672"/>
      <c r="HGZ220" s="672"/>
      <c r="HHA220" s="672"/>
      <c r="HHB220" s="672"/>
      <c r="HHC220" s="672"/>
      <c r="HHD220" s="672"/>
      <c r="HHE220" s="672"/>
      <c r="HHF220" s="672"/>
      <c r="HHG220" s="672"/>
      <c r="HHH220" s="672"/>
      <c r="HHI220" s="672"/>
      <c r="HHJ220" s="672"/>
      <c r="HHK220" s="672"/>
      <c r="HHL220" s="672"/>
      <c r="HHM220" s="672"/>
      <c r="HHN220" s="672"/>
      <c r="HHO220" s="672"/>
      <c r="HHP220" s="672"/>
      <c r="HHQ220" s="672"/>
      <c r="HHR220" s="672"/>
      <c r="HHS220" s="672"/>
      <c r="HHT220" s="672"/>
      <c r="HHU220" s="672"/>
      <c r="HHV220" s="672"/>
      <c r="HHW220" s="672"/>
      <c r="HHX220" s="672"/>
      <c r="HHY220" s="672"/>
      <c r="HHZ220" s="672"/>
      <c r="HIA220" s="672"/>
      <c r="HIB220" s="672"/>
      <c r="HIC220" s="672"/>
      <c r="HID220" s="672"/>
      <c r="HIE220" s="672"/>
      <c r="HIF220" s="672"/>
      <c r="HIG220" s="672"/>
      <c r="HIH220" s="672"/>
      <c r="HII220" s="672"/>
      <c r="HIJ220" s="672"/>
      <c r="HIK220" s="672"/>
      <c r="HIL220" s="672"/>
      <c r="HIM220" s="672"/>
      <c r="HIN220" s="672"/>
      <c r="HIO220" s="672"/>
      <c r="HIP220" s="672"/>
      <c r="HIQ220" s="672"/>
      <c r="HIR220" s="672"/>
      <c r="HIS220" s="672"/>
      <c r="HIT220" s="672"/>
      <c r="HIU220" s="672"/>
      <c r="HIV220" s="672"/>
      <c r="HIW220" s="672"/>
      <c r="HIX220" s="672"/>
      <c r="HIY220" s="672"/>
      <c r="HIZ220" s="672"/>
      <c r="HJA220" s="672"/>
      <c r="HJB220" s="672"/>
      <c r="HJC220" s="672"/>
      <c r="HJD220" s="672"/>
      <c r="HJE220" s="672"/>
      <c r="HJF220" s="672"/>
      <c r="HJG220" s="672"/>
      <c r="HJH220" s="672"/>
      <c r="HJI220" s="672"/>
      <c r="HJJ220" s="672"/>
      <c r="HJK220" s="672"/>
      <c r="HJL220" s="672"/>
      <c r="HJM220" s="672"/>
      <c r="HJN220" s="672"/>
      <c r="HJO220" s="672"/>
      <c r="HJP220" s="672"/>
      <c r="HJQ220" s="672"/>
      <c r="HJR220" s="672"/>
      <c r="HJS220" s="672"/>
      <c r="HJT220" s="672"/>
      <c r="HJU220" s="672"/>
      <c r="HJV220" s="672"/>
      <c r="HJW220" s="672"/>
      <c r="HJX220" s="672"/>
      <c r="HJY220" s="672"/>
      <c r="HJZ220" s="672"/>
      <c r="HKA220" s="672"/>
      <c r="HKB220" s="672"/>
      <c r="HKC220" s="672"/>
      <c r="HKD220" s="672"/>
      <c r="HKE220" s="672"/>
      <c r="HKF220" s="672"/>
      <c r="HKG220" s="672"/>
      <c r="HKH220" s="672"/>
      <c r="HKI220" s="672"/>
      <c r="HKJ220" s="672"/>
      <c r="HKK220" s="672"/>
      <c r="HKL220" s="672"/>
      <c r="HKM220" s="672"/>
      <c r="HKN220" s="672"/>
      <c r="HKO220" s="672"/>
      <c r="HKP220" s="672"/>
      <c r="HKQ220" s="672"/>
      <c r="HKR220" s="672"/>
      <c r="HKS220" s="672"/>
      <c r="HKT220" s="672"/>
      <c r="HKU220" s="672"/>
      <c r="HKV220" s="672"/>
      <c r="HKW220" s="672"/>
      <c r="HKX220" s="672"/>
      <c r="HKY220" s="672"/>
      <c r="HKZ220" s="672"/>
      <c r="HLA220" s="672"/>
      <c r="HLB220" s="672"/>
      <c r="HLC220" s="672"/>
      <c r="HLD220" s="672"/>
      <c r="HLE220" s="672"/>
      <c r="HLF220" s="672"/>
      <c r="HLG220" s="672"/>
      <c r="HLH220" s="672"/>
      <c r="HLI220" s="672"/>
      <c r="HLJ220" s="672"/>
      <c r="HLK220" s="672"/>
      <c r="HLL220" s="672"/>
      <c r="HLM220" s="672"/>
      <c r="HLN220" s="672"/>
      <c r="HLO220" s="672"/>
      <c r="HLP220" s="672"/>
      <c r="HLQ220" s="672"/>
      <c r="HLR220" s="672"/>
      <c r="HLS220" s="672"/>
      <c r="HLT220" s="672"/>
      <c r="HLU220" s="672"/>
      <c r="HLV220" s="672"/>
      <c r="HLW220" s="672"/>
      <c r="HLX220" s="672"/>
      <c r="HLY220" s="672"/>
      <c r="HLZ220" s="672"/>
      <c r="HMA220" s="672"/>
      <c r="HMB220" s="672"/>
      <c r="HMC220" s="672"/>
      <c r="HMD220" s="672"/>
      <c r="HME220" s="672"/>
      <c r="HMF220" s="672"/>
      <c r="HMG220" s="672"/>
      <c r="HMH220" s="672"/>
      <c r="HMI220" s="672"/>
      <c r="HMJ220" s="672"/>
      <c r="HMK220" s="672"/>
      <c r="HML220" s="672"/>
      <c r="HMM220" s="672"/>
      <c r="HMN220" s="672"/>
      <c r="HMO220" s="672"/>
      <c r="HMP220" s="672"/>
      <c r="HMQ220" s="672"/>
      <c r="HMR220" s="672"/>
      <c r="HMS220" s="672"/>
      <c r="HMT220" s="672"/>
      <c r="HMU220" s="672"/>
      <c r="HMV220" s="672"/>
      <c r="HMW220" s="672"/>
      <c r="HMX220" s="672"/>
      <c r="HMY220" s="672"/>
      <c r="HMZ220" s="672"/>
      <c r="HNA220" s="672"/>
      <c r="HNB220" s="672"/>
      <c r="HNC220" s="672"/>
      <c r="HND220" s="672"/>
      <c r="HNE220" s="672"/>
      <c r="HNF220" s="672"/>
      <c r="HNG220" s="672"/>
      <c r="HNH220" s="672"/>
      <c r="HNI220" s="672"/>
      <c r="HNJ220" s="672"/>
      <c r="HNK220" s="672"/>
      <c r="HNL220" s="672"/>
      <c r="HNM220" s="672"/>
      <c r="HNN220" s="672"/>
      <c r="HNO220" s="672"/>
      <c r="HNP220" s="672"/>
      <c r="HNQ220" s="672"/>
      <c r="HNR220" s="672"/>
      <c r="HNS220" s="672"/>
      <c r="HNT220" s="672"/>
      <c r="HNU220" s="672"/>
      <c r="HNV220" s="672"/>
      <c r="HNW220" s="672"/>
      <c r="HNX220" s="672"/>
      <c r="HNY220" s="672"/>
      <c r="HNZ220" s="672"/>
      <c r="HOA220" s="672"/>
      <c r="HOB220" s="672"/>
      <c r="HOC220" s="672"/>
      <c r="HOD220" s="672"/>
      <c r="HOE220" s="672"/>
      <c r="HOF220" s="672"/>
      <c r="HOG220" s="672"/>
      <c r="HOH220" s="672"/>
      <c r="HOI220" s="672"/>
      <c r="HOJ220" s="672"/>
      <c r="HOK220" s="672"/>
      <c r="HOL220" s="672"/>
      <c r="HOM220" s="672"/>
      <c r="HON220" s="672"/>
      <c r="HOO220" s="672"/>
      <c r="HOP220" s="672"/>
      <c r="HOQ220" s="672"/>
      <c r="HOR220" s="672"/>
      <c r="HOS220" s="672"/>
      <c r="HOT220" s="672"/>
      <c r="HOU220" s="672"/>
      <c r="HOV220" s="672"/>
      <c r="HOW220" s="672"/>
      <c r="HOX220" s="672"/>
      <c r="HOY220" s="672"/>
      <c r="HOZ220" s="672"/>
      <c r="HPA220" s="672"/>
      <c r="HPB220" s="672"/>
      <c r="HPC220" s="672"/>
      <c r="HPD220" s="672"/>
      <c r="HPE220" s="672"/>
      <c r="HPF220" s="672"/>
      <c r="HPG220" s="672"/>
      <c r="HPH220" s="672"/>
      <c r="HPI220" s="672"/>
      <c r="HPJ220" s="672"/>
      <c r="HPK220" s="672"/>
      <c r="HPL220" s="672"/>
      <c r="HPM220" s="672"/>
      <c r="HPN220" s="672"/>
      <c r="HPO220" s="672"/>
      <c r="HPP220" s="672"/>
      <c r="HPQ220" s="672"/>
      <c r="HPR220" s="672"/>
      <c r="HPS220" s="672"/>
      <c r="HPT220" s="672"/>
      <c r="HPU220" s="672"/>
      <c r="HPV220" s="672"/>
      <c r="HPW220" s="672"/>
      <c r="HPX220" s="672"/>
      <c r="HPY220" s="672"/>
      <c r="HPZ220" s="672"/>
      <c r="HQA220" s="672"/>
      <c r="HQB220" s="672"/>
      <c r="HQC220" s="672"/>
      <c r="HQD220" s="672"/>
      <c r="HQE220" s="672"/>
      <c r="HQF220" s="672"/>
      <c r="HQG220" s="672"/>
      <c r="HQH220" s="672"/>
      <c r="HQI220" s="672"/>
      <c r="HQJ220" s="672"/>
      <c r="HQK220" s="672"/>
      <c r="HQL220" s="672"/>
      <c r="HQM220" s="672"/>
      <c r="HQN220" s="672"/>
      <c r="HQO220" s="672"/>
      <c r="HQP220" s="672"/>
      <c r="HQQ220" s="672"/>
      <c r="HQR220" s="672"/>
      <c r="HQS220" s="672"/>
      <c r="HQT220" s="672"/>
      <c r="HQU220" s="672"/>
      <c r="HQV220" s="672"/>
      <c r="HQW220" s="672"/>
      <c r="HQX220" s="672"/>
      <c r="HQY220" s="672"/>
      <c r="HQZ220" s="672"/>
      <c r="HRA220" s="672"/>
      <c r="HRB220" s="672"/>
      <c r="HRC220" s="672"/>
      <c r="HRD220" s="672"/>
      <c r="HRE220" s="672"/>
      <c r="HRF220" s="672"/>
      <c r="HRG220" s="672"/>
      <c r="HRH220" s="672"/>
      <c r="HRI220" s="672"/>
      <c r="HRJ220" s="672"/>
      <c r="HRK220" s="672"/>
      <c r="HRL220" s="672"/>
      <c r="HRM220" s="672"/>
      <c r="HRN220" s="672"/>
      <c r="HRO220" s="672"/>
      <c r="HRP220" s="672"/>
      <c r="HRQ220" s="672"/>
      <c r="HRR220" s="672"/>
      <c r="HRS220" s="672"/>
      <c r="HRT220" s="672"/>
      <c r="HRU220" s="672"/>
      <c r="HRV220" s="672"/>
      <c r="HRW220" s="672"/>
      <c r="HRX220" s="672"/>
      <c r="HRY220" s="672"/>
      <c r="HRZ220" s="672"/>
      <c r="HSA220" s="672"/>
      <c r="HSB220" s="672"/>
      <c r="HSC220" s="672"/>
      <c r="HSD220" s="672"/>
      <c r="HSE220" s="672"/>
      <c r="HSF220" s="672"/>
      <c r="HSG220" s="672"/>
      <c r="HSH220" s="672"/>
      <c r="HSI220" s="672"/>
      <c r="HSJ220" s="672"/>
      <c r="HSK220" s="672"/>
      <c r="HSL220" s="672"/>
      <c r="HSM220" s="672"/>
      <c r="HSN220" s="672"/>
      <c r="HSO220" s="672"/>
      <c r="HSP220" s="672"/>
      <c r="HSQ220" s="672"/>
      <c r="HSR220" s="672"/>
      <c r="HSS220" s="672"/>
      <c r="HST220" s="672"/>
      <c r="HSU220" s="672"/>
      <c r="HSV220" s="672"/>
      <c r="HSW220" s="672"/>
      <c r="HSX220" s="672"/>
      <c r="HSY220" s="672"/>
      <c r="HSZ220" s="672"/>
      <c r="HTA220" s="672"/>
      <c r="HTB220" s="672"/>
      <c r="HTC220" s="672"/>
      <c r="HTD220" s="672"/>
      <c r="HTE220" s="672"/>
      <c r="HTF220" s="672"/>
      <c r="HTG220" s="672"/>
      <c r="HTH220" s="672"/>
      <c r="HTI220" s="672"/>
      <c r="HTJ220" s="672"/>
      <c r="HTK220" s="672"/>
      <c r="HTL220" s="672"/>
      <c r="HTM220" s="672"/>
      <c r="HTN220" s="672"/>
      <c r="HTO220" s="672"/>
      <c r="HTP220" s="672"/>
      <c r="HTQ220" s="672"/>
      <c r="HTR220" s="672"/>
      <c r="HTS220" s="672"/>
      <c r="HTT220" s="672"/>
      <c r="HTU220" s="672"/>
      <c r="HTV220" s="672"/>
      <c r="HTW220" s="672"/>
      <c r="HTX220" s="672"/>
      <c r="HTY220" s="672"/>
      <c r="HTZ220" s="672"/>
      <c r="HUA220" s="672"/>
      <c r="HUB220" s="672"/>
      <c r="HUC220" s="672"/>
      <c r="HUD220" s="672"/>
      <c r="HUE220" s="672"/>
      <c r="HUF220" s="672"/>
      <c r="HUG220" s="672"/>
      <c r="HUH220" s="672"/>
      <c r="HUI220" s="672"/>
      <c r="HUJ220" s="672"/>
      <c r="HUK220" s="672"/>
      <c r="HUL220" s="672"/>
      <c r="HUM220" s="672"/>
      <c r="HUN220" s="672"/>
      <c r="HUO220" s="672"/>
      <c r="HUP220" s="672"/>
      <c r="HUQ220" s="672"/>
      <c r="HUR220" s="672"/>
      <c r="HUS220" s="672"/>
      <c r="HUT220" s="672"/>
      <c r="HUU220" s="672"/>
      <c r="HUV220" s="672"/>
      <c r="HUW220" s="672"/>
      <c r="HUX220" s="672"/>
      <c r="HUY220" s="672"/>
      <c r="HUZ220" s="672"/>
      <c r="HVA220" s="672"/>
      <c r="HVB220" s="672"/>
      <c r="HVC220" s="672"/>
      <c r="HVD220" s="672"/>
      <c r="HVE220" s="672"/>
      <c r="HVF220" s="672"/>
      <c r="HVG220" s="672"/>
      <c r="HVH220" s="672"/>
      <c r="HVI220" s="672"/>
      <c r="HVJ220" s="672"/>
      <c r="HVK220" s="672"/>
      <c r="HVL220" s="672"/>
      <c r="HVM220" s="672"/>
      <c r="HVN220" s="672"/>
      <c r="HVO220" s="672"/>
      <c r="HVP220" s="672"/>
      <c r="HVQ220" s="672"/>
      <c r="HVR220" s="672"/>
      <c r="HVS220" s="672"/>
      <c r="HVT220" s="672"/>
      <c r="HVU220" s="672"/>
      <c r="HVV220" s="672"/>
      <c r="HVW220" s="672"/>
      <c r="HVX220" s="672"/>
      <c r="HVY220" s="672"/>
      <c r="HVZ220" s="672"/>
      <c r="HWA220" s="672"/>
      <c r="HWB220" s="672"/>
      <c r="HWC220" s="672"/>
      <c r="HWD220" s="672"/>
      <c r="HWE220" s="672"/>
      <c r="HWF220" s="672"/>
      <c r="HWG220" s="672"/>
      <c r="HWH220" s="672"/>
      <c r="HWI220" s="672"/>
      <c r="HWJ220" s="672"/>
      <c r="HWK220" s="672"/>
      <c r="HWL220" s="672"/>
      <c r="HWM220" s="672"/>
      <c r="HWN220" s="672"/>
      <c r="HWO220" s="672"/>
      <c r="HWP220" s="672"/>
      <c r="HWQ220" s="672"/>
      <c r="HWR220" s="672"/>
      <c r="HWS220" s="672"/>
      <c r="HWT220" s="672"/>
      <c r="HWU220" s="672"/>
      <c r="HWV220" s="672"/>
      <c r="HWW220" s="672"/>
      <c r="HWX220" s="672"/>
      <c r="HWY220" s="672"/>
      <c r="HWZ220" s="672"/>
      <c r="HXA220" s="672"/>
      <c r="HXB220" s="672"/>
      <c r="HXC220" s="672"/>
      <c r="HXD220" s="672"/>
      <c r="HXE220" s="672"/>
      <c r="HXF220" s="672"/>
      <c r="HXG220" s="672"/>
      <c r="HXH220" s="672"/>
      <c r="HXI220" s="672"/>
      <c r="HXJ220" s="672"/>
      <c r="HXK220" s="672"/>
      <c r="HXL220" s="672"/>
      <c r="HXM220" s="672"/>
      <c r="HXN220" s="672"/>
      <c r="HXO220" s="672"/>
      <c r="HXP220" s="672"/>
      <c r="HXQ220" s="672"/>
      <c r="HXR220" s="672"/>
      <c r="HXS220" s="672"/>
      <c r="HXT220" s="672"/>
      <c r="HXU220" s="672"/>
      <c r="HXV220" s="672"/>
      <c r="HXW220" s="672"/>
      <c r="HXX220" s="672"/>
      <c r="HXY220" s="672"/>
      <c r="HXZ220" s="672"/>
      <c r="HYA220" s="672"/>
      <c r="HYB220" s="672"/>
      <c r="HYC220" s="672"/>
      <c r="HYD220" s="672"/>
      <c r="HYE220" s="672"/>
      <c r="HYF220" s="672"/>
      <c r="HYG220" s="672"/>
      <c r="HYH220" s="672"/>
      <c r="HYI220" s="672"/>
      <c r="HYJ220" s="672"/>
      <c r="HYK220" s="672"/>
      <c r="HYL220" s="672"/>
      <c r="HYM220" s="672"/>
      <c r="HYN220" s="672"/>
      <c r="HYO220" s="672"/>
      <c r="HYP220" s="672"/>
      <c r="HYQ220" s="672"/>
      <c r="HYR220" s="672"/>
      <c r="HYS220" s="672"/>
      <c r="HYT220" s="672"/>
      <c r="HYU220" s="672"/>
      <c r="HYV220" s="672"/>
      <c r="HYW220" s="672"/>
      <c r="HYX220" s="672"/>
      <c r="HYY220" s="672"/>
      <c r="HYZ220" s="672"/>
      <c r="HZA220" s="672"/>
      <c r="HZB220" s="672"/>
      <c r="HZC220" s="672"/>
      <c r="HZD220" s="672"/>
      <c r="HZE220" s="672"/>
      <c r="HZF220" s="672"/>
      <c r="HZG220" s="672"/>
      <c r="HZH220" s="672"/>
      <c r="HZI220" s="672"/>
      <c r="HZJ220" s="672"/>
      <c r="HZK220" s="672"/>
      <c r="HZL220" s="672"/>
      <c r="HZM220" s="672"/>
      <c r="HZN220" s="672"/>
      <c r="HZO220" s="672"/>
      <c r="HZP220" s="672"/>
      <c r="HZQ220" s="672"/>
      <c r="HZR220" s="672"/>
      <c r="HZS220" s="672"/>
      <c r="HZT220" s="672"/>
      <c r="HZU220" s="672"/>
      <c r="HZV220" s="672"/>
      <c r="HZW220" s="672"/>
      <c r="HZX220" s="672"/>
      <c r="HZY220" s="672"/>
      <c r="HZZ220" s="672"/>
      <c r="IAA220" s="672"/>
      <c r="IAB220" s="672"/>
      <c r="IAC220" s="672"/>
      <c r="IAD220" s="672"/>
      <c r="IAE220" s="672"/>
      <c r="IAF220" s="672"/>
      <c r="IAG220" s="672"/>
      <c r="IAH220" s="672"/>
      <c r="IAI220" s="672"/>
      <c r="IAJ220" s="672"/>
      <c r="IAK220" s="672"/>
      <c r="IAL220" s="672"/>
      <c r="IAM220" s="672"/>
      <c r="IAN220" s="672"/>
      <c r="IAO220" s="672"/>
      <c r="IAP220" s="672"/>
      <c r="IAQ220" s="672"/>
      <c r="IAR220" s="672"/>
      <c r="IAS220" s="672"/>
      <c r="IAT220" s="672"/>
      <c r="IAU220" s="672"/>
      <c r="IAV220" s="672"/>
      <c r="IAW220" s="672"/>
      <c r="IAX220" s="672"/>
      <c r="IAY220" s="672"/>
      <c r="IAZ220" s="672"/>
      <c r="IBA220" s="672"/>
      <c r="IBB220" s="672"/>
      <c r="IBC220" s="672"/>
      <c r="IBD220" s="672"/>
      <c r="IBE220" s="672"/>
      <c r="IBF220" s="672"/>
      <c r="IBG220" s="672"/>
      <c r="IBH220" s="672"/>
      <c r="IBI220" s="672"/>
      <c r="IBJ220" s="672"/>
      <c r="IBK220" s="672"/>
      <c r="IBL220" s="672"/>
      <c r="IBM220" s="672"/>
      <c r="IBN220" s="672"/>
      <c r="IBO220" s="672"/>
      <c r="IBP220" s="672"/>
      <c r="IBQ220" s="672"/>
      <c r="IBR220" s="672"/>
      <c r="IBS220" s="672"/>
      <c r="IBT220" s="672"/>
      <c r="IBU220" s="672"/>
      <c r="IBV220" s="672"/>
      <c r="IBW220" s="672"/>
      <c r="IBX220" s="672"/>
      <c r="IBY220" s="672"/>
      <c r="IBZ220" s="672"/>
      <c r="ICA220" s="672"/>
      <c r="ICB220" s="672"/>
      <c r="ICC220" s="672"/>
      <c r="ICD220" s="672"/>
      <c r="ICE220" s="672"/>
      <c r="ICF220" s="672"/>
      <c r="ICG220" s="672"/>
      <c r="ICH220" s="672"/>
      <c r="ICI220" s="672"/>
      <c r="ICJ220" s="672"/>
      <c r="ICK220" s="672"/>
      <c r="ICL220" s="672"/>
      <c r="ICM220" s="672"/>
      <c r="ICN220" s="672"/>
      <c r="ICO220" s="672"/>
      <c r="ICP220" s="672"/>
      <c r="ICQ220" s="672"/>
      <c r="ICR220" s="672"/>
      <c r="ICS220" s="672"/>
      <c r="ICT220" s="672"/>
      <c r="ICU220" s="672"/>
      <c r="ICV220" s="672"/>
      <c r="ICW220" s="672"/>
      <c r="ICX220" s="672"/>
      <c r="ICY220" s="672"/>
      <c r="ICZ220" s="672"/>
      <c r="IDA220" s="672"/>
      <c r="IDB220" s="672"/>
      <c r="IDC220" s="672"/>
      <c r="IDD220" s="672"/>
      <c r="IDE220" s="672"/>
      <c r="IDF220" s="672"/>
      <c r="IDG220" s="672"/>
      <c r="IDH220" s="672"/>
      <c r="IDI220" s="672"/>
      <c r="IDJ220" s="672"/>
      <c r="IDK220" s="672"/>
      <c r="IDL220" s="672"/>
      <c r="IDM220" s="672"/>
      <c r="IDN220" s="672"/>
      <c r="IDO220" s="672"/>
      <c r="IDP220" s="672"/>
      <c r="IDQ220" s="672"/>
      <c r="IDR220" s="672"/>
      <c r="IDS220" s="672"/>
      <c r="IDT220" s="672"/>
      <c r="IDU220" s="672"/>
      <c r="IDV220" s="672"/>
      <c r="IDW220" s="672"/>
      <c r="IDX220" s="672"/>
      <c r="IDY220" s="672"/>
      <c r="IDZ220" s="672"/>
      <c r="IEA220" s="672"/>
      <c r="IEB220" s="672"/>
      <c r="IEC220" s="672"/>
      <c r="IED220" s="672"/>
      <c r="IEE220" s="672"/>
      <c r="IEF220" s="672"/>
      <c r="IEG220" s="672"/>
      <c r="IEH220" s="672"/>
      <c r="IEI220" s="672"/>
      <c r="IEJ220" s="672"/>
      <c r="IEK220" s="672"/>
      <c r="IEL220" s="672"/>
      <c r="IEM220" s="672"/>
      <c r="IEN220" s="672"/>
      <c r="IEO220" s="672"/>
      <c r="IEP220" s="672"/>
      <c r="IEQ220" s="672"/>
      <c r="IER220" s="672"/>
      <c r="IES220" s="672"/>
      <c r="IET220" s="672"/>
      <c r="IEU220" s="672"/>
      <c r="IEV220" s="672"/>
      <c r="IEW220" s="672"/>
      <c r="IEX220" s="672"/>
      <c r="IEY220" s="672"/>
      <c r="IEZ220" s="672"/>
      <c r="IFA220" s="672"/>
      <c r="IFB220" s="672"/>
      <c r="IFC220" s="672"/>
      <c r="IFD220" s="672"/>
      <c r="IFE220" s="672"/>
      <c r="IFF220" s="672"/>
      <c r="IFG220" s="672"/>
      <c r="IFH220" s="672"/>
      <c r="IFI220" s="672"/>
      <c r="IFJ220" s="672"/>
      <c r="IFK220" s="672"/>
      <c r="IFL220" s="672"/>
      <c r="IFM220" s="672"/>
      <c r="IFN220" s="672"/>
      <c r="IFO220" s="672"/>
      <c r="IFP220" s="672"/>
      <c r="IFQ220" s="672"/>
      <c r="IFR220" s="672"/>
      <c r="IFS220" s="672"/>
      <c r="IFT220" s="672"/>
      <c r="IFU220" s="672"/>
      <c r="IFV220" s="672"/>
      <c r="IFW220" s="672"/>
      <c r="IFX220" s="672"/>
      <c r="IFY220" s="672"/>
      <c r="IFZ220" s="672"/>
      <c r="IGA220" s="672"/>
      <c r="IGB220" s="672"/>
      <c r="IGC220" s="672"/>
      <c r="IGD220" s="672"/>
      <c r="IGE220" s="672"/>
      <c r="IGF220" s="672"/>
      <c r="IGG220" s="672"/>
      <c r="IGH220" s="672"/>
      <c r="IGI220" s="672"/>
      <c r="IGJ220" s="672"/>
      <c r="IGK220" s="672"/>
      <c r="IGL220" s="672"/>
      <c r="IGM220" s="672"/>
      <c r="IGN220" s="672"/>
      <c r="IGO220" s="672"/>
      <c r="IGP220" s="672"/>
      <c r="IGQ220" s="672"/>
      <c r="IGR220" s="672"/>
      <c r="IGS220" s="672"/>
      <c r="IGT220" s="672"/>
      <c r="IGU220" s="672"/>
      <c r="IGV220" s="672"/>
      <c r="IGW220" s="672"/>
      <c r="IGX220" s="672"/>
      <c r="IGY220" s="672"/>
      <c r="IGZ220" s="672"/>
      <c r="IHA220" s="672"/>
      <c r="IHB220" s="672"/>
      <c r="IHC220" s="672"/>
      <c r="IHD220" s="672"/>
      <c r="IHE220" s="672"/>
      <c r="IHF220" s="672"/>
      <c r="IHG220" s="672"/>
      <c r="IHH220" s="672"/>
      <c r="IHI220" s="672"/>
      <c r="IHJ220" s="672"/>
      <c r="IHK220" s="672"/>
      <c r="IHL220" s="672"/>
      <c r="IHM220" s="672"/>
      <c r="IHN220" s="672"/>
      <c r="IHO220" s="672"/>
      <c r="IHP220" s="672"/>
      <c r="IHQ220" s="672"/>
      <c r="IHR220" s="672"/>
      <c r="IHS220" s="672"/>
      <c r="IHT220" s="672"/>
      <c r="IHU220" s="672"/>
      <c r="IHV220" s="672"/>
      <c r="IHW220" s="672"/>
      <c r="IHX220" s="672"/>
      <c r="IHY220" s="672"/>
      <c r="IHZ220" s="672"/>
      <c r="IIA220" s="672"/>
      <c r="IIB220" s="672"/>
      <c r="IIC220" s="672"/>
      <c r="IID220" s="672"/>
      <c r="IIE220" s="672"/>
      <c r="IIF220" s="672"/>
      <c r="IIG220" s="672"/>
      <c r="IIH220" s="672"/>
      <c r="III220" s="672"/>
      <c r="IIJ220" s="672"/>
      <c r="IIK220" s="672"/>
      <c r="IIL220" s="672"/>
      <c r="IIM220" s="672"/>
      <c r="IIN220" s="672"/>
      <c r="IIO220" s="672"/>
      <c r="IIP220" s="672"/>
      <c r="IIQ220" s="672"/>
      <c r="IIR220" s="672"/>
      <c r="IIS220" s="672"/>
      <c r="IIT220" s="672"/>
      <c r="IIU220" s="672"/>
      <c r="IIV220" s="672"/>
      <c r="IIW220" s="672"/>
      <c r="IIX220" s="672"/>
      <c r="IIY220" s="672"/>
      <c r="IIZ220" s="672"/>
      <c r="IJA220" s="672"/>
      <c r="IJB220" s="672"/>
      <c r="IJC220" s="672"/>
      <c r="IJD220" s="672"/>
      <c r="IJE220" s="672"/>
      <c r="IJF220" s="672"/>
      <c r="IJG220" s="672"/>
      <c r="IJH220" s="672"/>
      <c r="IJI220" s="672"/>
      <c r="IJJ220" s="672"/>
      <c r="IJK220" s="672"/>
      <c r="IJL220" s="672"/>
      <c r="IJM220" s="672"/>
      <c r="IJN220" s="672"/>
      <c r="IJO220" s="672"/>
      <c r="IJP220" s="672"/>
      <c r="IJQ220" s="672"/>
      <c r="IJR220" s="672"/>
      <c r="IJS220" s="672"/>
      <c r="IJT220" s="672"/>
      <c r="IJU220" s="672"/>
      <c r="IJV220" s="672"/>
      <c r="IJW220" s="672"/>
      <c r="IJX220" s="672"/>
      <c r="IJY220" s="672"/>
      <c r="IJZ220" s="672"/>
      <c r="IKA220" s="672"/>
      <c r="IKB220" s="672"/>
      <c r="IKC220" s="672"/>
      <c r="IKD220" s="672"/>
      <c r="IKE220" s="672"/>
      <c r="IKF220" s="672"/>
      <c r="IKG220" s="672"/>
      <c r="IKH220" s="672"/>
      <c r="IKI220" s="672"/>
      <c r="IKJ220" s="672"/>
      <c r="IKK220" s="672"/>
      <c r="IKL220" s="672"/>
      <c r="IKM220" s="672"/>
      <c r="IKN220" s="672"/>
      <c r="IKO220" s="672"/>
      <c r="IKP220" s="672"/>
      <c r="IKQ220" s="672"/>
      <c r="IKR220" s="672"/>
      <c r="IKS220" s="672"/>
      <c r="IKT220" s="672"/>
      <c r="IKU220" s="672"/>
      <c r="IKV220" s="672"/>
      <c r="IKW220" s="672"/>
      <c r="IKX220" s="672"/>
      <c r="IKY220" s="672"/>
      <c r="IKZ220" s="672"/>
      <c r="ILA220" s="672"/>
      <c r="ILB220" s="672"/>
      <c r="ILC220" s="672"/>
      <c r="ILD220" s="672"/>
      <c r="ILE220" s="672"/>
      <c r="ILF220" s="672"/>
      <c r="ILG220" s="672"/>
      <c r="ILH220" s="672"/>
      <c r="ILI220" s="672"/>
      <c r="ILJ220" s="672"/>
      <c r="ILK220" s="672"/>
      <c r="ILL220" s="672"/>
      <c r="ILM220" s="672"/>
      <c r="ILN220" s="672"/>
      <c r="ILO220" s="672"/>
      <c r="ILP220" s="672"/>
      <c r="ILQ220" s="672"/>
      <c r="ILR220" s="672"/>
      <c r="ILS220" s="672"/>
      <c r="ILT220" s="672"/>
      <c r="ILU220" s="672"/>
      <c r="ILV220" s="672"/>
      <c r="ILW220" s="672"/>
      <c r="ILX220" s="672"/>
      <c r="ILY220" s="672"/>
      <c r="ILZ220" s="672"/>
      <c r="IMA220" s="672"/>
      <c r="IMB220" s="672"/>
      <c r="IMC220" s="672"/>
      <c r="IMD220" s="672"/>
      <c r="IME220" s="672"/>
      <c r="IMF220" s="672"/>
      <c r="IMG220" s="672"/>
      <c r="IMH220" s="672"/>
      <c r="IMI220" s="672"/>
      <c r="IMJ220" s="672"/>
      <c r="IMK220" s="672"/>
      <c r="IML220" s="672"/>
      <c r="IMM220" s="672"/>
      <c r="IMN220" s="672"/>
      <c r="IMO220" s="672"/>
      <c r="IMP220" s="672"/>
      <c r="IMQ220" s="672"/>
      <c r="IMR220" s="672"/>
      <c r="IMS220" s="672"/>
      <c r="IMT220" s="672"/>
      <c r="IMU220" s="672"/>
      <c r="IMV220" s="672"/>
      <c r="IMW220" s="672"/>
      <c r="IMX220" s="672"/>
      <c r="IMY220" s="672"/>
      <c r="IMZ220" s="672"/>
      <c r="INA220" s="672"/>
      <c r="INB220" s="672"/>
      <c r="INC220" s="672"/>
      <c r="IND220" s="672"/>
      <c r="INE220" s="672"/>
      <c r="INF220" s="672"/>
      <c r="ING220" s="672"/>
      <c r="INH220" s="672"/>
      <c r="INI220" s="672"/>
      <c r="INJ220" s="672"/>
      <c r="INK220" s="672"/>
      <c r="INL220" s="672"/>
      <c r="INM220" s="672"/>
      <c r="INN220" s="672"/>
      <c r="INO220" s="672"/>
      <c r="INP220" s="672"/>
      <c r="INQ220" s="672"/>
      <c r="INR220" s="672"/>
      <c r="INS220" s="672"/>
      <c r="INT220" s="672"/>
      <c r="INU220" s="672"/>
      <c r="INV220" s="672"/>
      <c r="INW220" s="672"/>
      <c r="INX220" s="672"/>
      <c r="INY220" s="672"/>
      <c r="INZ220" s="672"/>
      <c r="IOA220" s="672"/>
      <c r="IOB220" s="672"/>
      <c r="IOC220" s="672"/>
      <c r="IOD220" s="672"/>
      <c r="IOE220" s="672"/>
      <c r="IOF220" s="672"/>
      <c r="IOG220" s="672"/>
      <c r="IOH220" s="672"/>
      <c r="IOI220" s="672"/>
      <c r="IOJ220" s="672"/>
      <c r="IOK220" s="672"/>
      <c r="IOL220" s="672"/>
      <c r="IOM220" s="672"/>
      <c r="ION220" s="672"/>
      <c r="IOO220" s="672"/>
      <c r="IOP220" s="672"/>
      <c r="IOQ220" s="672"/>
      <c r="IOR220" s="672"/>
      <c r="IOS220" s="672"/>
      <c r="IOT220" s="672"/>
      <c r="IOU220" s="672"/>
      <c r="IOV220" s="672"/>
      <c r="IOW220" s="672"/>
      <c r="IOX220" s="672"/>
      <c r="IOY220" s="672"/>
      <c r="IOZ220" s="672"/>
      <c r="IPA220" s="672"/>
      <c r="IPB220" s="672"/>
      <c r="IPC220" s="672"/>
      <c r="IPD220" s="672"/>
      <c r="IPE220" s="672"/>
      <c r="IPF220" s="672"/>
      <c r="IPG220" s="672"/>
      <c r="IPH220" s="672"/>
      <c r="IPI220" s="672"/>
      <c r="IPJ220" s="672"/>
      <c r="IPK220" s="672"/>
      <c r="IPL220" s="672"/>
      <c r="IPM220" s="672"/>
      <c r="IPN220" s="672"/>
      <c r="IPO220" s="672"/>
      <c r="IPP220" s="672"/>
      <c r="IPQ220" s="672"/>
      <c r="IPR220" s="672"/>
      <c r="IPS220" s="672"/>
      <c r="IPT220" s="672"/>
      <c r="IPU220" s="672"/>
      <c r="IPV220" s="672"/>
      <c r="IPW220" s="672"/>
      <c r="IPX220" s="672"/>
      <c r="IPY220" s="672"/>
      <c r="IPZ220" s="672"/>
      <c r="IQA220" s="672"/>
      <c r="IQB220" s="672"/>
      <c r="IQC220" s="672"/>
      <c r="IQD220" s="672"/>
      <c r="IQE220" s="672"/>
      <c r="IQF220" s="672"/>
      <c r="IQG220" s="672"/>
      <c r="IQH220" s="672"/>
      <c r="IQI220" s="672"/>
      <c r="IQJ220" s="672"/>
      <c r="IQK220" s="672"/>
      <c r="IQL220" s="672"/>
      <c r="IQM220" s="672"/>
      <c r="IQN220" s="672"/>
      <c r="IQO220" s="672"/>
      <c r="IQP220" s="672"/>
      <c r="IQQ220" s="672"/>
      <c r="IQR220" s="672"/>
      <c r="IQS220" s="672"/>
      <c r="IQT220" s="672"/>
      <c r="IQU220" s="672"/>
      <c r="IQV220" s="672"/>
      <c r="IQW220" s="672"/>
      <c r="IQX220" s="672"/>
      <c r="IQY220" s="672"/>
      <c r="IQZ220" s="672"/>
      <c r="IRA220" s="672"/>
      <c r="IRB220" s="672"/>
      <c r="IRC220" s="672"/>
      <c r="IRD220" s="672"/>
      <c r="IRE220" s="672"/>
      <c r="IRF220" s="672"/>
      <c r="IRG220" s="672"/>
      <c r="IRH220" s="672"/>
      <c r="IRI220" s="672"/>
      <c r="IRJ220" s="672"/>
      <c r="IRK220" s="672"/>
      <c r="IRL220" s="672"/>
      <c r="IRM220" s="672"/>
      <c r="IRN220" s="672"/>
      <c r="IRO220" s="672"/>
      <c r="IRP220" s="672"/>
      <c r="IRQ220" s="672"/>
      <c r="IRR220" s="672"/>
      <c r="IRS220" s="672"/>
      <c r="IRT220" s="672"/>
      <c r="IRU220" s="672"/>
      <c r="IRV220" s="672"/>
      <c r="IRW220" s="672"/>
      <c r="IRX220" s="672"/>
      <c r="IRY220" s="672"/>
      <c r="IRZ220" s="672"/>
      <c r="ISA220" s="672"/>
      <c r="ISB220" s="672"/>
      <c r="ISC220" s="672"/>
      <c r="ISD220" s="672"/>
      <c r="ISE220" s="672"/>
      <c r="ISF220" s="672"/>
      <c r="ISG220" s="672"/>
      <c r="ISH220" s="672"/>
      <c r="ISI220" s="672"/>
      <c r="ISJ220" s="672"/>
      <c r="ISK220" s="672"/>
      <c r="ISL220" s="672"/>
      <c r="ISM220" s="672"/>
      <c r="ISN220" s="672"/>
      <c r="ISO220" s="672"/>
      <c r="ISP220" s="672"/>
      <c r="ISQ220" s="672"/>
      <c r="ISR220" s="672"/>
      <c r="ISS220" s="672"/>
      <c r="IST220" s="672"/>
      <c r="ISU220" s="672"/>
      <c r="ISV220" s="672"/>
      <c r="ISW220" s="672"/>
      <c r="ISX220" s="672"/>
      <c r="ISY220" s="672"/>
      <c r="ISZ220" s="672"/>
      <c r="ITA220" s="672"/>
      <c r="ITB220" s="672"/>
      <c r="ITC220" s="672"/>
      <c r="ITD220" s="672"/>
      <c r="ITE220" s="672"/>
      <c r="ITF220" s="672"/>
      <c r="ITG220" s="672"/>
      <c r="ITH220" s="672"/>
      <c r="ITI220" s="672"/>
      <c r="ITJ220" s="672"/>
      <c r="ITK220" s="672"/>
      <c r="ITL220" s="672"/>
      <c r="ITM220" s="672"/>
      <c r="ITN220" s="672"/>
      <c r="ITO220" s="672"/>
      <c r="ITP220" s="672"/>
      <c r="ITQ220" s="672"/>
      <c r="ITR220" s="672"/>
      <c r="ITS220" s="672"/>
      <c r="ITT220" s="672"/>
      <c r="ITU220" s="672"/>
      <c r="ITV220" s="672"/>
      <c r="ITW220" s="672"/>
      <c r="ITX220" s="672"/>
      <c r="ITY220" s="672"/>
      <c r="ITZ220" s="672"/>
      <c r="IUA220" s="672"/>
      <c r="IUB220" s="672"/>
      <c r="IUC220" s="672"/>
      <c r="IUD220" s="672"/>
      <c r="IUE220" s="672"/>
      <c r="IUF220" s="672"/>
      <c r="IUG220" s="672"/>
      <c r="IUH220" s="672"/>
      <c r="IUI220" s="672"/>
      <c r="IUJ220" s="672"/>
      <c r="IUK220" s="672"/>
      <c r="IUL220" s="672"/>
      <c r="IUM220" s="672"/>
      <c r="IUN220" s="672"/>
      <c r="IUO220" s="672"/>
      <c r="IUP220" s="672"/>
      <c r="IUQ220" s="672"/>
      <c r="IUR220" s="672"/>
      <c r="IUS220" s="672"/>
      <c r="IUT220" s="672"/>
      <c r="IUU220" s="672"/>
      <c r="IUV220" s="672"/>
      <c r="IUW220" s="672"/>
      <c r="IUX220" s="672"/>
      <c r="IUY220" s="672"/>
      <c r="IUZ220" s="672"/>
      <c r="IVA220" s="672"/>
      <c r="IVB220" s="672"/>
      <c r="IVC220" s="672"/>
      <c r="IVD220" s="672"/>
      <c r="IVE220" s="672"/>
      <c r="IVF220" s="672"/>
      <c r="IVG220" s="672"/>
      <c r="IVH220" s="672"/>
      <c r="IVI220" s="672"/>
      <c r="IVJ220" s="672"/>
      <c r="IVK220" s="672"/>
      <c r="IVL220" s="672"/>
      <c r="IVM220" s="672"/>
      <c r="IVN220" s="672"/>
      <c r="IVO220" s="672"/>
      <c r="IVP220" s="672"/>
      <c r="IVQ220" s="672"/>
      <c r="IVR220" s="672"/>
      <c r="IVS220" s="672"/>
      <c r="IVT220" s="672"/>
      <c r="IVU220" s="672"/>
      <c r="IVV220" s="672"/>
      <c r="IVW220" s="672"/>
      <c r="IVX220" s="672"/>
      <c r="IVY220" s="672"/>
      <c r="IVZ220" s="672"/>
      <c r="IWA220" s="672"/>
      <c r="IWB220" s="672"/>
      <c r="IWC220" s="672"/>
      <c r="IWD220" s="672"/>
      <c r="IWE220" s="672"/>
      <c r="IWF220" s="672"/>
      <c r="IWG220" s="672"/>
      <c r="IWH220" s="672"/>
      <c r="IWI220" s="672"/>
      <c r="IWJ220" s="672"/>
      <c r="IWK220" s="672"/>
      <c r="IWL220" s="672"/>
      <c r="IWM220" s="672"/>
      <c r="IWN220" s="672"/>
      <c r="IWO220" s="672"/>
      <c r="IWP220" s="672"/>
      <c r="IWQ220" s="672"/>
      <c r="IWR220" s="672"/>
      <c r="IWS220" s="672"/>
      <c r="IWT220" s="672"/>
      <c r="IWU220" s="672"/>
      <c r="IWV220" s="672"/>
      <c r="IWW220" s="672"/>
      <c r="IWX220" s="672"/>
      <c r="IWY220" s="672"/>
      <c r="IWZ220" s="672"/>
      <c r="IXA220" s="672"/>
      <c r="IXB220" s="672"/>
      <c r="IXC220" s="672"/>
      <c r="IXD220" s="672"/>
      <c r="IXE220" s="672"/>
      <c r="IXF220" s="672"/>
      <c r="IXG220" s="672"/>
      <c r="IXH220" s="672"/>
      <c r="IXI220" s="672"/>
      <c r="IXJ220" s="672"/>
      <c r="IXK220" s="672"/>
      <c r="IXL220" s="672"/>
      <c r="IXM220" s="672"/>
      <c r="IXN220" s="672"/>
      <c r="IXO220" s="672"/>
      <c r="IXP220" s="672"/>
      <c r="IXQ220" s="672"/>
      <c r="IXR220" s="672"/>
      <c r="IXS220" s="672"/>
      <c r="IXT220" s="672"/>
      <c r="IXU220" s="672"/>
      <c r="IXV220" s="672"/>
      <c r="IXW220" s="672"/>
      <c r="IXX220" s="672"/>
      <c r="IXY220" s="672"/>
      <c r="IXZ220" s="672"/>
      <c r="IYA220" s="672"/>
      <c r="IYB220" s="672"/>
      <c r="IYC220" s="672"/>
      <c r="IYD220" s="672"/>
      <c r="IYE220" s="672"/>
      <c r="IYF220" s="672"/>
      <c r="IYG220" s="672"/>
      <c r="IYH220" s="672"/>
      <c r="IYI220" s="672"/>
      <c r="IYJ220" s="672"/>
      <c r="IYK220" s="672"/>
      <c r="IYL220" s="672"/>
      <c r="IYM220" s="672"/>
      <c r="IYN220" s="672"/>
      <c r="IYO220" s="672"/>
      <c r="IYP220" s="672"/>
      <c r="IYQ220" s="672"/>
      <c r="IYR220" s="672"/>
      <c r="IYS220" s="672"/>
      <c r="IYT220" s="672"/>
      <c r="IYU220" s="672"/>
      <c r="IYV220" s="672"/>
      <c r="IYW220" s="672"/>
      <c r="IYX220" s="672"/>
      <c r="IYY220" s="672"/>
      <c r="IYZ220" s="672"/>
      <c r="IZA220" s="672"/>
      <c r="IZB220" s="672"/>
      <c r="IZC220" s="672"/>
      <c r="IZD220" s="672"/>
      <c r="IZE220" s="672"/>
      <c r="IZF220" s="672"/>
      <c r="IZG220" s="672"/>
      <c r="IZH220" s="672"/>
      <c r="IZI220" s="672"/>
      <c r="IZJ220" s="672"/>
      <c r="IZK220" s="672"/>
      <c r="IZL220" s="672"/>
      <c r="IZM220" s="672"/>
      <c r="IZN220" s="672"/>
      <c r="IZO220" s="672"/>
      <c r="IZP220" s="672"/>
      <c r="IZQ220" s="672"/>
      <c r="IZR220" s="672"/>
      <c r="IZS220" s="672"/>
      <c r="IZT220" s="672"/>
      <c r="IZU220" s="672"/>
      <c r="IZV220" s="672"/>
      <c r="IZW220" s="672"/>
      <c r="IZX220" s="672"/>
      <c r="IZY220" s="672"/>
      <c r="IZZ220" s="672"/>
      <c r="JAA220" s="672"/>
      <c r="JAB220" s="672"/>
      <c r="JAC220" s="672"/>
      <c r="JAD220" s="672"/>
      <c r="JAE220" s="672"/>
      <c r="JAF220" s="672"/>
      <c r="JAG220" s="672"/>
      <c r="JAH220" s="672"/>
      <c r="JAI220" s="672"/>
      <c r="JAJ220" s="672"/>
      <c r="JAK220" s="672"/>
      <c r="JAL220" s="672"/>
      <c r="JAM220" s="672"/>
      <c r="JAN220" s="672"/>
      <c r="JAO220" s="672"/>
      <c r="JAP220" s="672"/>
      <c r="JAQ220" s="672"/>
      <c r="JAR220" s="672"/>
      <c r="JAS220" s="672"/>
      <c r="JAT220" s="672"/>
      <c r="JAU220" s="672"/>
      <c r="JAV220" s="672"/>
      <c r="JAW220" s="672"/>
      <c r="JAX220" s="672"/>
      <c r="JAY220" s="672"/>
      <c r="JAZ220" s="672"/>
      <c r="JBA220" s="672"/>
      <c r="JBB220" s="672"/>
      <c r="JBC220" s="672"/>
      <c r="JBD220" s="672"/>
      <c r="JBE220" s="672"/>
      <c r="JBF220" s="672"/>
      <c r="JBG220" s="672"/>
      <c r="JBH220" s="672"/>
      <c r="JBI220" s="672"/>
      <c r="JBJ220" s="672"/>
      <c r="JBK220" s="672"/>
      <c r="JBL220" s="672"/>
      <c r="JBM220" s="672"/>
      <c r="JBN220" s="672"/>
      <c r="JBO220" s="672"/>
      <c r="JBP220" s="672"/>
      <c r="JBQ220" s="672"/>
      <c r="JBR220" s="672"/>
      <c r="JBS220" s="672"/>
      <c r="JBT220" s="672"/>
      <c r="JBU220" s="672"/>
      <c r="JBV220" s="672"/>
      <c r="JBW220" s="672"/>
      <c r="JBX220" s="672"/>
      <c r="JBY220" s="672"/>
      <c r="JBZ220" s="672"/>
      <c r="JCA220" s="672"/>
      <c r="JCB220" s="672"/>
      <c r="JCC220" s="672"/>
      <c r="JCD220" s="672"/>
      <c r="JCE220" s="672"/>
      <c r="JCF220" s="672"/>
      <c r="JCG220" s="672"/>
      <c r="JCH220" s="672"/>
      <c r="JCI220" s="672"/>
      <c r="JCJ220" s="672"/>
      <c r="JCK220" s="672"/>
      <c r="JCL220" s="672"/>
      <c r="JCM220" s="672"/>
      <c r="JCN220" s="672"/>
      <c r="JCO220" s="672"/>
      <c r="JCP220" s="672"/>
      <c r="JCQ220" s="672"/>
      <c r="JCR220" s="672"/>
      <c r="JCS220" s="672"/>
      <c r="JCT220" s="672"/>
      <c r="JCU220" s="672"/>
      <c r="JCV220" s="672"/>
      <c r="JCW220" s="672"/>
      <c r="JCX220" s="672"/>
      <c r="JCY220" s="672"/>
      <c r="JCZ220" s="672"/>
      <c r="JDA220" s="672"/>
      <c r="JDB220" s="672"/>
      <c r="JDC220" s="672"/>
      <c r="JDD220" s="672"/>
      <c r="JDE220" s="672"/>
      <c r="JDF220" s="672"/>
      <c r="JDG220" s="672"/>
      <c r="JDH220" s="672"/>
      <c r="JDI220" s="672"/>
      <c r="JDJ220" s="672"/>
      <c r="JDK220" s="672"/>
      <c r="JDL220" s="672"/>
      <c r="JDM220" s="672"/>
      <c r="JDN220" s="672"/>
      <c r="JDO220" s="672"/>
      <c r="JDP220" s="672"/>
      <c r="JDQ220" s="672"/>
      <c r="JDR220" s="672"/>
      <c r="JDS220" s="672"/>
      <c r="JDT220" s="672"/>
      <c r="JDU220" s="672"/>
      <c r="JDV220" s="672"/>
      <c r="JDW220" s="672"/>
      <c r="JDX220" s="672"/>
      <c r="JDY220" s="672"/>
      <c r="JDZ220" s="672"/>
      <c r="JEA220" s="672"/>
      <c r="JEB220" s="672"/>
      <c r="JEC220" s="672"/>
      <c r="JED220" s="672"/>
      <c r="JEE220" s="672"/>
      <c r="JEF220" s="672"/>
      <c r="JEG220" s="672"/>
      <c r="JEH220" s="672"/>
      <c r="JEI220" s="672"/>
      <c r="JEJ220" s="672"/>
      <c r="JEK220" s="672"/>
      <c r="JEL220" s="672"/>
      <c r="JEM220" s="672"/>
      <c r="JEN220" s="672"/>
      <c r="JEO220" s="672"/>
      <c r="JEP220" s="672"/>
      <c r="JEQ220" s="672"/>
      <c r="JER220" s="672"/>
      <c r="JES220" s="672"/>
      <c r="JET220" s="672"/>
      <c r="JEU220" s="672"/>
      <c r="JEV220" s="672"/>
      <c r="JEW220" s="672"/>
      <c r="JEX220" s="672"/>
      <c r="JEY220" s="672"/>
      <c r="JEZ220" s="672"/>
      <c r="JFA220" s="672"/>
      <c r="JFB220" s="672"/>
      <c r="JFC220" s="672"/>
      <c r="JFD220" s="672"/>
      <c r="JFE220" s="672"/>
      <c r="JFF220" s="672"/>
      <c r="JFG220" s="672"/>
      <c r="JFH220" s="672"/>
      <c r="JFI220" s="672"/>
      <c r="JFJ220" s="672"/>
      <c r="JFK220" s="672"/>
      <c r="JFL220" s="672"/>
      <c r="JFM220" s="672"/>
      <c r="JFN220" s="672"/>
      <c r="JFO220" s="672"/>
      <c r="JFP220" s="672"/>
      <c r="JFQ220" s="672"/>
      <c r="JFR220" s="672"/>
      <c r="JFS220" s="672"/>
      <c r="JFT220" s="672"/>
      <c r="JFU220" s="672"/>
      <c r="JFV220" s="672"/>
      <c r="JFW220" s="672"/>
      <c r="JFX220" s="672"/>
      <c r="JFY220" s="672"/>
      <c r="JFZ220" s="672"/>
      <c r="JGA220" s="672"/>
      <c r="JGB220" s="672"/>
      <c r="JGC220" s="672"/>
      <c r="JGD220" s="672"/>
      <c r="JGE220" s="672"/>
      <c r="JGF220" s="672"/>
      <c r="JGG220" s="672"/>
      <c r="JGH220" s="672"/>
      <c r="JGI220" s="672"/>
      <c r="JGJ220" s="672"/>
      <c r="JGK220" s="672"/>
      <c r="JGL220" s="672"/>
      <c r="JGM220" s="672"/>
      <c r="JGN220" s="672"/>
      <c r="JGO220" s="672"/>
      <c r="JGP220" s="672"/>
      <c r="JGQ220" s="672"/>
      <c r="JGR220" s="672"/>
      <c r="JGS220" s="672"/>
      <c r="JGT220" s="672"/>
      <c r="JGU220" s="672"/>
      <c r="JGV220" s="672"/>
      <c r="JGW220" s="672"/>
      <c r="JGX220" s="672"/>
      <c r="JGY220" s="672"/>
      <c r="JGZ220" s="672"/>
      <c r="JHA220" s="672"/>
      <c r="JHB220" s="672"/>
      <c r="JHC220" s="672"/>
      <c r="JHD220" s="672"/>
      <c r="JHE220" s="672"/>
      <c r="JHF220" s="672"/>
      <c r="JHG220" s="672"/>
      <c r="JHH220" s="672"/>
      <c r="JHI220" s="672"/>
      <c r="JHJ220" s="672"/>
      <c r="JHK220" s="672"/>
      <c r="JHL220" s="672"/>
      <c r="JHM220" s="672"/>
      <c r="JHN220" s="672"/>
      <c r="JHO220" s="672"/>
      <c r="JHP220" s="672"/>
      <c r="JHQ220" s="672"/>
      <c r="JHR220" s="672"/>
      <c r="JHS220" s="672"/>
      <c r="JHT220" s="672"/>
      <c r="JHU220" s="672"/>
      <c r="JHV220" s="672"/>
      <c r="JHW220" s="672"/>
      <c r="JHX220" s="672"/>
      <c r="JHY220" s="672"/>
      <c r="JHZ220" s="672"/>
      <c r="JIA220" s="672"/>
      <c r="JIB220" s="672"/>
      <c r="JIC220" s="672"/>
      <c r="JID220" s="672"/>
      <c r="JIE220" s="672"/>
      <c r="JIF220" s="672"/>
      <c r="JIG220" s="672"/>
      <c r="JIH220" s="672"/>
      <c r="JII220" s="672"/>
      <c r="JIJ220" s="672"/>
      <c r="JIK220" s="672"/>
      <c r="JIL220" s="672"/>
      <c r="JIM220" s="672"/>
      <c r="JIN220" s="672"/>
      <c r="JIO220" s="672"/>
      <c r="JIP220" s="672"/>
      <c r="JIQ220" s="672"/>
      <c r="JIR220" s="672"/>
      <c r="JIS220" s="672"/>
      <c r="JIT220" s="672"/>
      <c r="JIU220" s="672"/>
      <c r="JIV220" s="672"/>
      <c r="JIW220" s="672"/>
      <c r="JIX220" s="672"/>
      <c r="JIY220" s="672"/>
      <c r="JIZ220" s="672"/>
      <c r="JJA220" s="672"/>
      <c r="JJB220" s="672"/>
      <c r="JJC220" s="672"/>
      <c r="JJD220" s="672"/>
      <c r="JJE220" s="672"/>
      <c r="JJF220" s="672"/>
      <c r="JJG220" s="672"/>
      <c r="JJH220" s="672"/>
      <c r="JJI220" s="672"/>
      <c r="JJJ220" s="672"/>
      <c r="JJK220" s="672"/>
      <c r="JJL220" s="672"/>
      <c r="JJM220" s="672"/>
      <c r="JJN220" s="672"/>
      <c r="JJO220" s="672"/>
      <c r="JJP220" s="672"/>
      <c r="JJQ220" s="672"/>
      <c r="JJR220" s="672"/>
      <c r="JJS220" s="672"/>
      <c r="JJT220" s="672"/>
      <c r="JJU220" s="672"/>
      <c r="JJV220" s="672"/>
      <c r="JJW220" s="672"/>
      <c r="JJX220" s="672"/>
      <c r="JJY220" s="672"/>
      <c r="JJZ220" s="672"/>
      <c r="JKA220" s="672"/>
      <c r="JKB220" s="672"/>
      <c r="JKC220" s="672"/>
      <c r="JKD220" s="672"/>
      <c r="JKE220" s="672"/>
      <c r="JKF220" s="672"/>
      <c r="JKG220" s="672"/>
      <c r="JKH220" s="672"/>
      <c r="JKI220" s="672"/>
      <c r="JKJ220" s="672"/>
      <c r="JKK220" s="672"/>
      <c r="JKL220" s="672"/>
      <c r="JKM220" s="672"/>
      <c r="JKN220" s="672"/>
      <c r="JKO220" s="672"/>
      <c r="JKP220" s="672"/>
      <c r="JKQ220" s="672"/>
      <c r="JKR220" s="672"/>
      <c r="JKS220" s="672"/>
      <c r="JKT220" s="672"/>
      <c r="JKU220" s="672"/>
      <c r="JKV220" s="672"/>
      <c r="JKW220" s="672"/>
      <c r="JKX220" s="672"/>
      <c r="JKY220" s="672"/>
      <c r="JKZ220" s="672"/>
      <c r="JLA220" s="672"/>
      <c r="JLB220" s="672"/>
      <c r="JLC220" s="672"/>
      <c r="JLD220" s="672"/>
      <c r="JLE220" s="672"/>
      <c r="JLF220" s="672"/>
      <c r="JLG220" s="672"/>
      <c r="JLH220" s="672"/>
      <c r="JLI220" s="672"/>
      <c r="JLJ220" s="672"/>
      <c r="JLK220" s="672"/>
      <c r="JLL220" s="672"/>
      <c r="JLM220" s="672"/>
      <c r="JLN220" s="672"/>
      <c r="JLO220" s="672"/>
      <c r="JLP220" s="672"/>
      <c r="JLQ220" s="672"/>
      <c r="JLR220" s="672"/>
      <c r="JLS220" s="672"/>
      <c r="JLT220" s="672"/>
      <c r="JLU220" s="672"/>
      <c r="JLV220" s="672"/>
      <c r="JLW220" s="672"/>
      <c r="JLX220" s="672"/>
      <c r="JLY220" s="672"/>
      <c r="JLZ220" s="672"/>
      <c r="JMA220" s="672"/>
      <c r="JMB220" s="672"/>
      <c r="JMC220" s="672"/>
      <c r="JMD220" s="672"/>
      <c r="JME220" s="672"/>
      <c r="JMF220" s="672"/>
      <c r="JMG220" s="672"/>
      <c r="JMH220" s="672"/>
      <c r="JMI220" s="672"/>
      <c r="JMJ220" s="672"/>
      <c r="JMK220" s="672"/>
      <c r="JML220" s="672"/>
      <c r="JMM220" s="672"/>
      <c r="JMN220" s="672"/>
      <c r="JMO220" s="672"/>
      <c r="JMP220" s="672"/>
      <c r="JMQ220" s="672"/>
      <c r="JMR220" s="672"/>
      <c r="JMS220" s="672"/>
      <c r="JMT220" s="672"/>
      <c r="JMU220" s="672"/>
      <c r="JMV220" s="672"/>
      <c r="JMW220" s="672"/>
      <c r="JMX220" s="672"/>
      <c r="JMY220" s="672"/>
      <c r="JMZ220" s="672"/>
      <c r="JNA220" s="672"/>
      <c r="JNB220" s="672"/>
      <c r="JNC220" s="672"/>
      <c r="JND220" s="672"/>
      <c r="JNE220" s="672"/>
      <c r="JNF220" s="672"/>
      <c r="JNG220" s="672"/>
      <c r="JNH220" s="672"/>
      <c r="JNI220" s="672"/>
      <c r="JNJ220" s="672"/>
      <c r="JNK220" s="672"/>
      <c r="JNL220" s="672"/>
      <c r="JNM220" s="672"/>
      <c r="JNN220" s="672"/>
      <c r="JNO220" s="672"/>
      <c r="JNP220" s="672"/>
      <c r="JNQ220" s="672"/>
      <c r="JNR220" s="672"/>
      <c r="JNS220" s="672"/>
      <c r="JNT220" s="672"/>
      <c r="JNU220" s="672"/>
      <c r="JNV220" s="672"/>
      <c r="JNW220" s="672"/>
      <c r="JNX220" s="672"/>
      <c r="JNY220" s="672"/>
      <c r="JNZ220" s="672"/>
      <c r="JOA220" s="672"/>
      <c r="JOB220" s="672"/>
      <c r="JOC220" s="672"/>
      <c r="JOD220" s="672"/>
      <c r="JOE220" s="672"/>
      <c r="JOF220" s="672"/>
      <c r="JOG220" s="672"/>
      <c r="JOH220" s="672"/>
      <c r="JOI220" s="672"/>
      <c r="JOJ220" s="672"/>
      <c r="JOK220" s="672"/>
      <c r="JOL220" s="672"/>
      <c r="JOM220" s="672"/>
      <c r="JON220" s="672"/>
      <c r="JOO220" s="672"/>
      <c r="JOP220" s="672"/>
      <c r="JOQ220" s="672"/>
      <c r="JOR220" s="672"/>
      <c r="JOS220" s="672"/>
      <c r="JOT220" s="672"/>
      <c r="JOU220" s="672"/>
      <c r="JOV220" s="672"/>
      <c r="JOW220" s="672"/>
      <c r="JOX220" s="672"/>
      <c r="JOY220" s="672"/>
      <c r="JOZ220" s="672"/>
      <c r="JPA220" s="672"/>
      <c r="JPB220" s="672"/>
      <c r="JPC220" s="672"/>
      <c r="JPD220" s="672"/>
      <c r="JPE220" s="672"/>
      <c r="JPF220" s="672"/>
      <c r="JPG220" s="672"/>
      <c r="JPH220" s="672"/>
      <c r="JPI220" s="672"/>
      <c r="JPJ220" s="672"/>
      <c r="JPK220" s="672"/>
      <c r="JPL220" s="672"/>
      <c r="JPM220" s="672"/>
      <c r="JPN220" s="672"/>
      <c r="JPO220" s="672"/>
      <c r="JPP220" s="672"/>
      <c r="JPQ220" s="672"/>
      <c r="JPR220" s="672"/>
      <c r="JPS220" s="672"/>
      <c r="JPT220" s="672"/>
      <c r="JPU220" s="672"/>
      <c r="JPV220" s="672"/>
      <c r="JPW220" s="672"/>
      <c r="JPX220" s="672"/>
      <c r="JPY220" s="672"/>
      <c r="JPZ220" s="672"/>
      <c r="JQA220" s="672"/>
      <c r="JQB220" s="672"/>
      <c r="JQC220" s="672"/>
      <c r="JQD220" s="672"/>
      <c r="JQE220" s="672"/>
      <c r="JQF220" s="672"/>
      <c r="JQG220" s="672"/>
      <c r="JQH220" s="672"/>
      <c r="JQI220" s="672"/>
      <c r="JQJ220" s="672"/>
      <c r="JQK220" s="672"/>
      <c r="JQL220" s="672"/>
      <c r="JQM220" s="672"/>
      <c r="JQN220" s="672"/>
      <c r="JQO220" s="672"/>
      <c r="JQP220" s="672"/>
      <c r="JQQ220" s="672"/>
      <c r="JQR220" s="672"/>
      <c r="JQS220" s="672"/>
      <c r="JQT220" s="672"/>
      <c r="JQU220" s="672"/>
      <c r="JQV220" s="672"/>
      <c r="JQW220" s="672"/>
      <c r="JQX220" s="672"/>
      <c r="JQY220" s="672"/>
      <c r="JQZ220" s="672"/>
      <c r="JRA220" s="672"/>
      <c r="JRB220" s="672"/>
      <c r="JRC220" s="672"/>
      <c r="JRD220" s="672"/>
      <c r="JRE220" s="672"/>
      <c r="JRF220" s="672"/>
      <c r="JRG220" s="672"/>
      <c r="JRH220" s="672"/>
      <c r="JRI220" s="672"/>
      <c r="JRJ220" s="672"/>
      <c r="JRK220" s="672"/>
      <c r="JRL220" s="672"/>
      <c r="JRM220" s="672"/>
      <c r="JRN220" s="672"/>
      <c r="JRO220" s="672"/>
      <c r="JRP220" s="672"/>
      <c r="JRQ220" s="672"/>
      <c r="JRR220" s="672"/>
      <c r="JRS220" s="672"/>
      <c r="JRT220" s="672"/>
      <c r="JRU220" s="672"/>
      <c r="JRV220" s="672"/>
      <c r="JRW220" s="672"/>
      <c r="JRX220" s="672"/>
      <c r="JRY220" s="672"/>
      <c r="JRZ220" s="672"/>
      <c r="JSA220" s="672"/>
      <c r="JSB220" s="672"/>
      <c r="JSC220" s="672"/>
      <c r="JSD220" s="672"/>
      <c r="JSE220" s="672"/>
      <c r="JSF220" s="672"/>
      <c r="JSG220" s="672"/>
      <c r="JSH220" s="672"/>
      <c r="JSI220" s="672"/>
      <c r="JSJ220" s="672"/>
      <c r="JSK220" s="672"/>
      <c r="JSL220" s="672"/>
      <c r="JSM220" s="672"/>
      <c r="JSN220" s="672"/>
      <c r="JSO220" s="672"/>
      <c r="JSP220" s="672"/>
      <c r="JSQ220" s="672"/>
      <c r="JSR220" s="672"/>
      <c r="JSS220" s="672"/>
      <c r="JST220" s="672"/>
      <c r="JSU220" s="672"/>
      <c r="JSV220" s="672"/>
      <c r="JSW220" s="672"/>
      <c r="JSX220" s="672"/>
      <c r="JSY220" s="672"/>
      <c r="JSZ220" s="672"/>
      <c r="JTA220" s="672"/>
      <c r="JTB220" s="672"/>
      <c r="JTC220" s="672"/>
      <c r="JTD220" s="672"/>
      <c r="JTE220" s="672"/>
      <c r="JTF220" s="672"/>
      <c r="JTG220" s="672"/>
      <c r="JTH220" s="672"/>
      <c r="JTI220" s="672"/>
      <c r="JTJ220" s="672"/>
      <c r="JTK220" s="672"/>
      <c r="JTL220" s="672"/>
      <c r="JTM220" s="672"/>
      <c r="JTN220" s="672"/>
      <c r="JTO220" s="672"/>
      <c r="JTP220" s="672"/>
      <c r="JTQ220" s="672"/>
      <c r="JTR220" s="672"/>
      <c r="JTS220" s="672"/>
      <c r="JTT220" s="672"/>
      <c r="JTU220" s="672"/>
      <c r="JTV220" s="672"/>
      <c r="JTW220" s="672"/>
      <c r="JTX220" s="672"/>
      <c r="JTY220" s="672"/>
      <c r="JTZ220" s="672"/>
      <c r="JUA220" s="672"/>
      <c r="JUB220" s="672"/>
      <c r="JUC220" s="672"/>
      <c r="JUD220" s="672"/>
      <c r="JUE220" s="672"/>
      <c r="JUF220" s="672"/>
      <c r="JUG220" s="672"/>
      <c r="JUH220" s="672"/>
      <c r="JUI220" s="672"/>
      <c r="JUJ220" s="672"/>
      <c r="JUK220" s="672"/>
      <c r="JUL220" s="672"/>
      <c r="JUM220" s="672"/>
      <c r="JUN220" s="672"/>
      <c r="JUO220" s="672"/>
      <c r="JUP220" s="672"/>
      <c r="JUQ220" s="672"/>
      <c r="JUR220" s="672"/>
      <c r="JUS220" s="672"/>
      <c r="JUT220" s="672"/>
      <c r="JUU220" s="672"/>
      <c r="JUV220" s="672"/>
      <c r="JUW220" s="672"/>
      <c r="JUX220" s="672"/>
      <c r="JUY220" s="672"/>
      <c r="JUZ220" s="672"/>
      <c r="JVA220" s="672"/>
      <c r="JVB220" s="672"/>
      <c r="JVC220" s="672"/>
      <c r="JVD220" s="672"/>
      <c r="JVE220" s="672"/>
      <c r="JVF220" s="672"/>
      <c r="JVG220" s="672"/>
      <c r="JVH220" s="672"/>
      <c r="JVI220" s="672"/>
      <c r="JVJ220" s="672"/>
      <c r="JVK220" s="672"/>
      <c r="JVL220" s="672"/>
      <c r="JVM220" s="672"/>
      <c r="JVN220" s="672"/>
      <c r="JVO220" s="672"/>
      <c r="JVP220" s="672"/>
      <c r="JVQ220" s="672"/>
      <c r="JVR220" s="672"/>
      <c r="JVS220" s="672"/>
      <c r="JVT220" s="672"/>
      <c r="JVU220" s="672"/>
      <c r="JVV220" s="672"/>
      <c r="JVW220" s="672"/>
      <c r="JVX220" s="672"/>
      <c r="JVY220" s="672"/>
      <c r="JVZ220" s="672"/>
      <c r="JWA220" s="672"/>
      <c r="JWB220" s="672"/>
      <c r="JWC220" s="672"/>
      <c r="JWD220" s="672"/>
      <c r="JWE220" s="672"/>
      <c r="JWF220" s="672"/>
      <c r="JWG220" s="672"/>
      <c r="JWH220" s="672"/>
      <c r="JWI220" s="672"/>
      <c r="JWJ220" s="672"/>
      <c r="JWK220" s="672"/>
      <c r="JWL220" s="672"/>
      <c r="JWM220" s="672"/>
      <c r="JWN220" s="672"/>
      <c r="JWO220" s="672"/>
      <c r="JWP220" s="672"/>
      <c r="JWQ220" s="672"/>
      <c r="JWR220" s="672"/>
      <c r="JWS220" s="672"/>
      <c r="JWT220" s="672"/>
      <c r="JWU220" s="672"/>
      <c r="JWV220" s="672"/>
      <c r="JWW220" s="672"/>
      <c r="JWX220" s="672"/>
      <c r="JWY220" s="672"/>
      <c r="JWZ220" s="672"/>
      <c r="JXA220" s="672"/>
      <c r="JXB220" s="672"/>
      <c r="JXC220" s="672"/>
      <c r="JXD220" s="672"/>
      <c r="JXE220" s="672"/>
      <c r="JXF220" s="672"/>
      <c r="JXG220" s="672"/>
      <c r="JXH220" s="672"/>
      <c r="JXI220" s="672"/>
      <c r="JXJ220" s="672"/>
      <c r="JXK220" s="672"/>
      <c r="JXL220" s="672"/>
      <c r="JXM220" s="672"/>
      <c r="JXN220" s="672"/>
      <c r="JXO220" s="672"/>
      <c r="JXP220" s="672"/>
      <c r="JXQ220" s="672"/>
      <c r="JXR220" s="672"/>
      <c r="JXS220" s="672"/>
      <c r="JXT220" s="672"/>
      <c r="JXU220" s="672"/>
      <c r="JXV220" s="672"/>
      <c r="JXW220" s="672"/>
      <c r="JXX220" s="672"/>
      <c r="JXY220" s="672"/>
      <c r="JXZ220" s="672"/>
      <c r="JYA220" s="672"/>
      <c r="JYB220" s="672"/>
      <c r="JYC220" s="672"/>
      <c r="JYD220" s="672"/>
      <c r="JYE220" s="672"/>
      <c r="JYF220" s="672"/>
      <c r="JYG220" s="672"/>
      <c r="JYH220" s="672"/>
      <c r="JYI220" s="672"/>
      <c r="JYJ220" s="672"/>
      <c r="JYK220" s="672"/>
      <c r="JYL220" s="672"/>
      <c r="JYM220" s="672"/>
      <c r="JYN220" s="672"/>
      <c r="JYO220" s="672"/>
      <c r="JYP220" s="672"/>
      <c r="JYQ220" s="672"/>
      <c r="JYR220" s="672"/>
      <c r="JYS220" s="672"/>
      <c r="JYT220" s="672"/>
      <c r="JYU220" s="672"/>
      <c r="JYV220" s="672"/>
      <c r="JYW220" s="672"/>
      <c r="JYX220" s="672"/>
      <c r="JYY220" s="672"/>
      <c r="JYZ220" s="672"/>
      <c r="JZA220" s="672"/>
      <c r="JZB220" s="672"/>
      <c r="JZC220" s="672"/>
      <c r="JZD220" s="672"/>
      <c r="JZE220" s="672"/>
      <c r="JZF220" s="672"/>
      <c r="JZG220" s="672"/>
      <c r="JZH220" s="672"/>
      <c r="JZI220" s="672"/>
      <c r="JZJ220" s="672"/>
      <c r="JZK220" s="672"/>
      <c r="JZL220" s="672"/>
      <c r="JZM220" s="672"/>
      <c r="JZN220" s="672"/>
      <c r="JZO220" s="672"/>
      <c r="JZP220" s="672"/>
      <c r="JZQ220" s="672"/>
      <c r="JZR220" s="672"/>
      <c r="JZS220" s="672"/>
      <c r="JZT220" s="672"/>
      <c r="JZU220" s="672"/>
      <c r="JZV220" s="672"/>
      <c r="JZW220" s="672"/>
      <c r="JZX220" s="672"/>
      <c r="JZY220" s="672"/>
      <c r="JZZ220" s="672"/>
      <c r="KAA220" s="672"/>
      <c r="KAB220" s="672"/>
      <c r="KAC220" s="672"/>
      <c r="KAD220" s="672"/>
      <c r="KAE220" s="672"/>
      <c r="KAF220" s="672"/>
      <c r="KAG220" s="672"/>
      <c r="KAH220" s="672"/>
      <c r="KAI220" s="672"/>
      <c r="KAJ220" s="672"/>
      <c r="KAK220" s="672"/>
      <c r="KAL220" s="672"/>
      <c r="KAM220" s="672"/>
      <c r="KAN220" s="672"/>
      <c r="KAO220" s="672"/>
      <c r="KAP220" s="672"/>
      <c r="KAQ220" s="672"/>
      <c r="KAR220" s="672"/>
      <c r="KAS220" s="672"/>
      <c r="KAT220" s="672"/>
      <c r="KAU220" s="672"/>
      <c r="KAV220" s="672"/>
      <c r="KAW220" s="672"/>
      <c r="KAX220" s="672"/>
      <c r="KAY220" s="672"/>
      <c r="KAZ220" s="672"/>
      <c r="KBA220" s="672"/>
      <c r="KBB220" s="672"/>
      <c r="KBC220" s="672"/>
      <c r="KBD220" s="672"/>
      <c r="KBE220" s="672"/>
      <c r="KBF220" s="672"/>
      <c r="KBG220" s="672"/>
      <c r="KBH220" s="672"/>
      <c r="KBI220" s="672"/>
      <c r="KBJ220" s="672"/>
      <c r="KBK220" s="672"/>
      <c r="KBL220" s="672"/>
      <c r="KBM220" s="672"/>
      <c r="KBN220" s="672"/>
      <c r="KBO220" s="672"/>
      <c r="KBP220" s="672"/>
      <c r="KBQ220" s="672"/>
      <c r="KBR220" s="672"/>
      <c r="KBS220" s="672"/>
      <c r="KBT220" s="672"/>
      <c r="KBU220" s="672"/>
      <c r="KBV220" s="672"/>
      <c r="KBW220" s="672"/>
      <c r="KBX220" s="672"/>
      <c r="KBY220" s="672"/>
      <c r="KBZ220" s="672"/>
      <c r="KCA220" s="672"/>
      <c r="KCB220" s="672"/>
      <c r="KCC220" s="672"/>
      <c r="KCD220" s="672"/>
      <c r="KCE220" s="672"/>
      <c r="KCF220" s="672"/>
      <c r="KCG220" s="672"/>
      <c r="KCH220" s="672"/>
      <c r="KCI220" s="672"/>
      <c r="KCJ220" s="672"/>
      <c r="KCK220" s="672"/>
      <c r="KCL220" s="672"/>
      <c r="KCM220" s="672"/>
      <c r="KCN220" s="672"/>
      <c r="KCO220" s="672"/>
      <c r="KCP220" s="672"/>
      <c r="KCQ220" s="672"/>
      <c r="KCR220" s="672"/>
      <c r="KCS220" s="672"/>
      <c r="KCT220" s="672"/>
      <c r="KCU220" s="672"/>
      <c r="KCV220" s="672"/>
      <c r="KCW220" s="672"/>
      <c r="KCX220" s="672"/>
      <c r="KCY220" s="672"/>
      <c r="KCZ220" s="672"/>
      <c r="KDA220" s="672"/>
      <c r="KDB220" s="672"/>
      <c r="KDC220" s="672"/>
      <c r="KDD220" s="672"/>
      <c r="KDE220" s="672"/>
      <c r="KDF220" s="672"/>
      <c r="KDG220" s="672"/>
      <c r="KDH220" s="672"/>
      <c r="KDI220" s="672"/>
      <c r="KDJ220" s="672"/>
      <c r="KDK220" s="672"/>
      <c r="KDL220" s="672"/>
      <c r="KDM220" s="672"/>
      <c r="KDN220" s="672"/>
      <c r="KDO220" s="672"/>
      <c r="KDP220" s="672"/>
      <c r="KDQ220" s="672"/>
      <c r="KDR220" s="672"/>
      <c r="KDS220" s="672"/>
      <c r="KDT220" s="672"/>
      <c r="KDU220" s="672"/>
      <c r="KDV220" s="672"/>
      <c r="KDW220" s="672"/>
      <c r="KDX220" s="672"/>
      <c r="KDY220" s="672"/>
      <c r="KDZ220" s="672"/>
      <c r="KEA220" s="672"/>
      <c r="KEB220" s="672"/>
      <c r="KEC220" s="672"/>
      <c r="KED220" s="672"/>
      <c r="KEE220" s="672"/>
      <c r="KEF220" s="672"/>
      <c r="KEG220" s="672"/>
      <c r="KEH220" s="672"/>
      <c r="KEI220" s="672"/>
      <c r="KEJ220" s="672"/>
      <c r="KEK220" s="672"/>
      <c r="KEL220" s="672"/>
      <c r="KEM220" s="672"/>
      <c r="KEN220" s="672"/>
      <c r="KEO220" s="672"/>
      <c r="KEP220" s="672"/>
      <c r="KEQ220" s="672"/>
      <c r="KER220" s="672"/>
      <c r="KES220" s="672"/>
      <c r="KET220" s="672"/>
      <c r="KEU220" s="672"/>
      <c r="KEV220" s="672"/>
      <c r="KEW220" s="672"/>
      <c r="KEX220" s="672"/>
      <c r="KEY220" s="672"/>
      <c r="KEZ220" s="672"/>
      <c r="KFA220" s="672"/>
      <c r="KFB220" s="672"/>
      <c r="KFC220" s="672"/>
      <c r="KFD220" s="672"/>
      <c r="KFE220" s="672"/>
      <c r="KFF220" s="672"/>
      <c r="KFG220" s="672"/>
      <c r="KFH220" s="672"/>
      <c r="KFI220" s="672"/>
      <c r="KFJ220" s="672"/>
      <c r="KFK220" s="672"/>
      <c r="KFL220" s="672"/>
      <c r="KFM220" s="672"/>
      <c r="KFN220" s="672"/>
      <c r="KFO220" s="672"/>
      <c r="KFP220" s="672"/>
      <c r="KFQ220" s="672"/>
      <c r="KFR220" s="672"/>
      <c r="KFS220" s="672"/>
      <c r="KFT220" s="672"/>
      <c r="KFU220" s="672"/>
      <c r="KFV220" s="672"/>
      <c r="KFW220" s="672"/>
      <c r="KFX220" s="672"/>
      <c r="KFY220" s="672"/>
      <c r="KFZ220" s="672"/>
      <c r="KGA220" s="672"/>
      <c r="KGB220" s="672"/>
      <c r="KGC220" s="672"/>
      <c r="KGD220" s="672"/>
      <c r="KGE220" s="672"/>
      <c r="KGF220" s="672"/>
      <c r="KGG220" s="672"/>
      <c r="KGH220" s="672"/>
      <c r="KGI220" s="672"/>
      <c r="KGJ220" s="672"/>
      <c r="KGK220" s="672"/>
      <c r="KGL220" s="672"/>
      <c r="KGM220" s="672"/>
      <c r="KGN220" s="672"/>
      <c r="KGO220" s="672"/>
      <c r="KGP220" s="672"/>
      <c r="KGQ220" s="672"/>
      <c r="KGR220" s="672"/>
      <c r="KGS220" s="672"/>
      <c r="KGT220" s="672"/>
      <c r="KGU220" s="672"/>
      <c r="KGV220" s="672"/>
      <c r="KGW220" s="672"/>
      <c r="KGX220" s="672"/>
      <c r="KGY220" s="672"/>
      <c r="KGZ220" s="672"/>
      <c r="KHA220" s="672"/>
      <c r="KHB220" s="672"/>
      <c r="KHC220" s="672"/>
      <c r="KHD220" s="672"/>
      <c r="KHE220" s="672"/>
      <c r="KHF220" s="672"/>
      <c r="KHG220" s="672"/>
      <c r="KHH220" s="672"/>
      <c r="KHI220" s="672"/>
      <c r="KHJ220" s="672"/>
      <c r="KHK220" s="672"/>
      <c r="KHL220" s="672"/>
      <c r="KHM220" s="672"/>
      <c r="KHN220" s="672"/>
      <c r="KHO220" s="672"/>
      <c r="KHP220" s="672"/>
      <c r="KHQ220" s="672"/>
      <c r="KHR220" s="672"/>
      <c r="KHS220" s="672"/>
      <c r="KHT220" s="672"/>
      <c r="KHU220" s="672"/>
      <c r="KHV220" s="672"/>
      <c r="KHW220" s="672"/>
      <c r="KHX220" s="672"/>
      <c r="KHY220" s="672"/>
      <c r="KHZ220" s="672"/>
      <c r="KIA220" s="672"/>
      <c r="KIB220" s="672"/>
      <c r="KIC220" s="672"/>
      <c r="KID220" s="672"/>
      <c r="KIE220" s="672"/>
      <c r="KIF220" s="672"/>
      <c r="KIG220" s="672"/>
      <c r="KIH220" s="672"/>
      <c r="KII220" s="672"/>
      <c r="KIJ220" s="672"/>
      <c r="KIK220" s="672"/>
      <c r="KIL220" s="672"/>
      <c r="KIM220" s="672"/>
      <c r="KIN220" s="672"/>
      <c r="KIO220" s="672"/>
      <c r="KIP220" s="672"/>
      <c r="KIQ220" s="672"/>
      <c r="KIR220" s="672"/>
      <c r="KIS220" s="672"/>
      <c r="KIT220" s="672"/>
      <c r="KIU220" s="672"/>
      <c r="KIV220" s="672"/>
      <c r="KIW220" s="672"/>
      <c r="KIX220" s="672"/>
      <c r="KIY220" s="672"/>
      <c r="KIZ220" s="672"/>
      <c r="KJA220" s="672"/>
      <c r="KJB220" s="672"/>
      <c r="KJC220" s="672"/>
      <c r="KJD220" s="672"/>
      <c r="KJE220" s="672"/>
      <c r="KJF220" s="672"/>
      <c r="KJG220" s="672"/>
      <c r="KJH220" s="672"/>
      <c r="KJI220" s="672"/>
      <c r="KJJ220" s="672"/>
      <c r="KJK220" s="672"/>
      <c r="KJL220" s="672"/>
      <c r="KJM220" s="672"/>
      <c r="KJN220" s="672"/>
      <c r="KJO220" s="672"/>
      <c r="KJP220" s="672"/>
      <c r="KJQ220" s="672"/>
      <c r="KJR220" s="672"/>
      <c r="KJS220" s="672"/>
      <c r="KJT220" s="672"/>
      <c r="KJU220" s="672"/>
      <c r="KJV220" s="672"/>
      <c r="KJW220" s="672"/>
      <c r="KJX220" s="672"/>
      <c r="KJY220" s="672"/>
      <c r="KJZ220" s="672"/>
      <c r="KKA220" s="672"/>
      <c r="KKB220" s="672"/>
      <c r="KKC220" s="672"/>
      <c r="KKD220" s="672"/>
      <c r="KKE220" s="672"/>
      <c r="KKF220" s="672"/>
      <c r="KKG220" s="672"/>
      <c r="KKH220" s="672"/>
      <c r="KKI220" s="672"/>
      <c r="KKJ220" s="672"/>
      <c r="KKK220" s="672"/>
      <c r="KKL220" s="672"/>
      <c r="KKM220" s="672"/>
      <c r="KKN220" s="672"/>
      <c r="KKO220" s="672"/>
      <c r="KKP220" s="672"/>
      <c r="KKQ220" s="672"/>
      <c r="KKR220" s="672"/>
      <c r="KKS220" s="672"/>
      <c r="KKT220" s="672"/>
      <c r="KKU220" s="672"/>
      <c r="KKV220" s="672"/>
      <c r="KKW220" s="672"/>
      <c r="KKX220" s="672"/>
      <c r="KKY220" s="672"/>
      <c r="KKZ220" s="672"/>
      <c r="KLA220" s="672"/>
      <c r="KLB220" s="672"/>
      <c r="KLC220" s="672"/>
      <c r="KLD220" s="672"/>
      <c r="KLE220" s="672"/>
      <c r="KLF220" s="672"/>
      <c r="KLG220" s="672"/>
      <c r="KLH220" s="672"/>
      <c r="KLI220" s="672"/>
      <c r="KLJ220" s="672"/>
      <c r="KLK220" s="672"/>
      <c r="KLL220" s="672"/>
      <c r="KLM220" s="672"/>
      <c r="KLN220" s="672"/>
      <c r="KLO220" s="672"/>
      <c r="KLP220" s="672"/>
      <c r="KLQ220" s="672"/>
      <c r="KLR220" s="672"/>
      <c r="KLS220" s="672"/>
      <c r="KLT220" s="672"/>
      <c r="KLU220" s="672"/>
      <c r="KLV220" s="672"/>
      <c r="KLW220" s="672"/>
      <c r="KLX220" s="672"/>
      <c r="KLY220" s="672"/>
      <c r="KLZ220" s="672"/>
      <c r="KMA220" s="672"/>
      <c r="KMB220" s="672"/>
      <c r="KMC220" s="672"/>
      <c r="KMD220" s="672"/>
      <c r="KME220" s="672"/>
      <c r="KMF220" s="672"/>
      <c r="KMG220" s="672"/>
      <c r="KMH220" s="672"/>
      <c r="KMI220" s="672"/>
      <c r="KMJ220" s="672"/>
      <c r="KMK220" s="672"/>
      <c r="KML220" s="672"/>
      <c r="KMM220" s="672"/>
      <c r="KMN220" s="672"/>
      <c r="KMO220" s="672"/>
      <c r="KMP220" s="672"/>
      <c r="KMQ220" s="672"/>
      <c r="KMR220" s="672"/>
      <c r="KMS220" s="672"/>
      <c r="KMT220" s="672"/>
      <c r="KMU220" s="672"/>
      <c r="KMV220" s="672"/>
      <c r="KMW220" s="672"/>
      <c r="KMX220" s="672"/>
      <c r="KMY220" s="672"/>
      <c r="KMZ220" s="672"/>
      <c r="KNA220" s="672"/>
      <c r="KNB220" s="672"/>
      <c r="KNC220" s="672"/>
      <c r="KND220" s="672"/>
      <c r="KNE220" s="672"/>
      <c r="KNF220" s="672"/>
      <c r="KNG220" s="672"/>
      <c r="KNH220" s="672"/>
      <c r="KNI220" s="672"/>
      <c r="KNJ220" s="672"/>
      <c r="KNK220" s="672"/>
      <c r="KNL220" s="672"/>
      <c r="KNM220" s="672"/>
      <c r="KNN220" s="672"/>
      <c r="KNO220" s="672"/>
      <c r="KNP220" s="672"/>
      <c r="KNQ220" s="672"/>
      <c r="KNR220" s="672"/>
      <c r="KNS220" s="672"/>
      <c r="KNT220" s="672"/>
      <c r="KNU220" s="672"/>
      <c r="KNV220" s="672"/>
      <c r="KNW220" s="672"/>
      <c r="KNX220" s="672"/>
      <c r="KNY220" s="672"/>
      <c r="KNZ220" s="672"/>
      <c r="KOA220" s="672"/>
      <c r="KOB220" s="672"/>
      <c r="KOC220" s="672"/>
      <c r="KOD220" s="672"/>
      <c r="KOE220" s="672"/>
      <c r="KOF220" s="672"/>
      <c r="KOG220" s="672"/>
      <c r="KOH220" s="672"/>
      <c r="KOI220" s="672"/>
      <c r="KOJ220" s="672"/>
      <c r="KOK220" s="672"/>
      <c r="KOL220" s="672"/>
      <c r="KOM220" s="672"/>
      <c r="KON220" s="672"/>
      <c r="KOO220" s="672"/>
      <c r="KOP220" s="672"/>
      <c r="KOQ220" s="672"/>
      <c r="KOR220" s="672"/>
      <c r="KOS220" s="672"/>
      <c r="KOT220" s="672"/>
      <c r="KOU220" s="672"/>
      <c r="KOV220" s="672"/>
      <c r="KOW220" s="672"/>
      <c r="KOX220" s="672"/>
      <c r="KOY220" s="672"/>
      <c r="KOZ220" s="672"/>
      <c r="KPA220" s="672"/>
      <c r="KPB220" s="672"/>
      <c r="KPC220" s="672"/>
      <c r="KPD220" s="672"/>
      <c r="KPE220" s="672"/>
      <c r="KPF220" s="672"/>
      <c r="KPG220" s="672"/>
      <c r="KPH220" s="672"/>
      <c r="KPI220" s="672"/>
      <c r="KPJ220" s="672"/>
      <c r="KPK220" s="672"/>
      <c r="KPL220" s="672"/>
      <c r="KPM220" s="672"/>
      <c r="KPN220" s="672"/>
      <c r="KPO220" s="672"/>
      <c r="KPP220" s="672"/>
      <c r="KPQ220" s="672"/>
      <c r="KPR220" s="672"/>
      <c r="KPS220" s="672"/>
      <c r="KPT220" s="672"/>
      <c r="KPU220" s="672"/>
      <c r="KPV220" s="672"/>
      <c r="KPW220" s="672"/>
      <c r="KPX220" s="672"/>
      <c r="KPY220" s="672"/>
      <c r="KPZ220" s="672"/>
      <c r="KQA220" s="672"/>
      <c r="KQB220" s="672"/>
      <c r="KQC220" s="672"/>
      <c r="KQD220" s="672"/>
      <c r="KQE220" s="672"/>
      <c r="KQF220" s="672"/>
      <c r="KQG220" s="672"/>
      <c r="KQH220" s="672"/>
      <c r="KQI220" s="672"/>
      <c r="KQJ220" s="672"/>
      <c r="KQK220" s="672"/>
      <c r="KQL220" s="672"/>
      <c r="KQM220" s="672"/>
      <c r="KQN220" s="672"/>
      <c r="KQO220" s="672"/>
      <c r="KQP220" s="672"/>
      <c r="KQQ220" s="672"/>
      <c r="KQR220" s="672"/>
      <c r="KQS220" s="672"/>
      <c r="KQT220" s="672"/>
      <c r="KQU220" s="672"/>
      <c r="KQV220" s="672"/>
      <c r="KQW220" s="672"/>
      <c r="KQX220" s="672"/>
      <c r="KQY220" s="672"/>
      <c r="KQZ220" s="672"/>
      <c r="KRA220" s="672"/>
      <c r="KRB220" s="672"/>
      <c r="KRC220" s="672"/>
      <c r="KRD220" s="672"/>
      <c r="KRE220" s="672"/>
      <c r="KRF220" s="672"/>
      <c r="KRG220" s="672"/>
      <c r="KRH220" s="672"/>
      <c r="KRI220" s="672"/>
      <c r="KRJ220" s="672"/>
      <c r="KRK220" s="672"/>
      <c r="KRL220" s="672"/>
      <c r="KRM220" s="672"/>
      <c r="KRN220" s="672"/>
      <c r="KRO220" s="672"/>
      <c r="KRP220" s="672"/>
      <c r="KRQ220" s="672"/>
      <c r="KRR220" s="672"/>
      <c r="KRS220" s="672"/>
      <c r="KRT220" s="672"/>
      <c r="KRU220" s="672"/>
      <c r="KRV220" s="672"/>
      <c r="KRW220" s="672"/>
      <c r="KRX220" s="672"/>
      <c r="KRY220" s="672"/>
      <c r="KRZ220" s="672"/>
      <c r="KSA220" s="672"/>
      <c r="KSB220" s="672"/>
      <c r="KSC220" s="672"/>
      <c r="KSD220" s="672"/>
      <c r="KSE220" s="672"/>
      <c r="KSF220" s="672"/>
      <c r="KSG220" s="672"/>
      <c r="KSH220" s="672"/>
      <c r="KSI220" s="672"/>
      <c r="KSJ220" s="672"/>
      <c r="KSK220" s="672"/>
      <c r="KSL220" s="672"/>
      <c r="KSM220" s="672"/>
      <c r="KSN220" s="672"/>
      <c r="KSO220" s="672"/>
      <c r="KSP220" s="672"/>
      <c r="KSQ220" s="672"/>
      <c r="KSR220" s="672"/>
      <c r="KSS220" s="672"/>
      <c r="KST220" s="672"/>
      <c r="KSU220" s="672"/>
      <c r="KSV220" s="672"/>
      <c r="KSW220" s="672"/>
      <c r="KSX220" s="672"/>
      <c r="KSY220" s="672"/>
      <c r="KSZ220" s="672"/>
      <c r="KTA220" s="672"/>
      <c r="KTB220" s="672"/>
      <c r="KTC220" s="672"/>
      <c r="KTD220" s="672"/>
      <c r="KTE220" s="672"/>
      <c r="KTF220" s="672"/>
      <c r="KTG220" s="672"/>
      <c r="KTH220" s="672"/>
      <c r="KTI220" s="672"/>
      <c r="KTJ220" s="672"/>
      <c r="KTK220" s="672"/>
      <c r="KTL220" s="672"/>
      <c r="KTM220" s="672"/>
      <c r="KTN220" s="672"/>
      <c r="KTO220" s="672"/>
      <c r="KTP220" s="672"/>
      <c r="KTQ220" s="672"/>
      <c r="KTR220" s="672"/>
      <c r="KTS220" s="672"/>
      <c r="KTT220" s="672"/>
      <c r="KTU220" s="672"/>
      <c r="KTV220" s="672"/>
      <c r="KTW220" s="672"/>
      <c r="KTX220" s="672"/>
      <c r="KTY220" s="672"/>
      <c r="KTZ220" s="672"/>
      <c r="KUA220" s="672"/>
      <c r="KUB220" s="672"/>
      <c r="KUC220" s="672"/>
      <c r="KUD220" s="672"/>
      <c r="KUE220" s="672"/>
      <c r="KUF220" s="672"/>
      <c r="KUG220" s="672"/>
      <c r="KUH220" s="672"/>
      <c r="KUI220" s="672"/>
      <c r="KUJ220" s="672"/>
      <c r="KUK220" s="672"/>
      <c r="KUL220" s="672"/>
      <c r="KUM220" s="672"/>
      <c r="KUN220" s="672"/>
      <c r="KUO220" s="672"/>
      <c r="KUP220" s="672"/>
      <c r="KUQ220" s="672"/>
      <c r="KUR220" s="672"/>
      <c r="KUS220" s="672"/>
      <c r="KUT220" s="672"/>
      <c r="KUU220" s="672"/>
      <c r="KUV220" s="672"/>
      <c r="KUW220" s="672"/>
      <c r="KUX220" s="672"/>
      <c r="KUY220" s="672"/>
      <c r="KUZ220" s="672"/>
      <c r="KVA220" s="672"/>
      <c r="KVB220" s="672"/>
      <c r="KVC220" s="672"/>
      <c r="KVD220" s="672"/>
      <c r="KVE220" s="672"/>
      <c r="KVF220" s="672"/>
      <c r="KVG220" s="672"/>
      <c r="KVH220" s="672"/>
      <c r="KVI220" s="672"/>
      <c r="KVJ220" s="672"/>
      <c r="KVK220" s="672"/>
      <c r="KVL220" s="672"/>
      <c r="KVM220" s="672"/>
      <c r="KVN220" s="672"/>
      <c r="KVO220" s="672"/>
      <c r="KVP220" s="672"/>
      <c r="KVQ220" s="672"/>
      <c r="KVR220" s="672"/>
      <c r="KVS220" s="672"/>
      <c r="KVT220" s="672"/>
      <c r="KVU220" s="672"/>
      <c r="KVV220" s="672"/>
      <c r="KVW220" s="672"/>
      <c r="KVX220" s="672"/>
      <c r="KVY220" s="672"/>
      <c r="KVZ220" s="672"/>
      <c r="KWA220" s="672"/>
      <c r="KWB220" s="672"/>
      <c r="KWC220" s="672"/>
      <c r="KWD220" s="672"/>
      <c r="KWE220" s="672"/>
      <c r="KWF220" s="672"/>
      <c r="KWG220" s="672"/>
      <c r="KWH220" s="672"/>
      <c r="KWI220" s="672"/>
      <c r="KWJ220" s="672"/>
      <c r="KWK220" s="672"/>
      <c r="KWL220" s="672"/>
      <c r="KWM220" s="672"/>
      <c r="KWN220" s="672"/>
      <c r="KWO220" s="672"/>
      <c r="KWP220" s="672"/>
      <c r="KWQ220" s="672"/>
      <c r="KWR220" s="672"/>
      <c r="KWS220" s="672"/>
      <c r="KWT220" s="672"/>
      <c r="KWU220" s="672"/>
      <c r="KWV220" s="672"/>
      <c r="KWW220" s="672"/>
      <c r="KWX220" s="672"/>
      <c r="KWY220" s="672"/>
      <c r="KWZ220" s="672"/>
      <c r="KXA220" s="672"/>
      <c r="KXB220" s="672"/>
      <c r="KXC220" s="672"/>
      <c r="KXD220" s="672"/>
      <c r="KXE220" s="672"/>
      <c r="KXF220" s="672"/>
      <c r="KXG220" s="672"/>
      <c r="KXH220" s="672"/>
      <c r="KXI220" s="672"/>
      <c r="KXJ220" s="672"/>
      <c r="KXK220" s="672"/>
      <c r="KXL220" s="672"/>
      <c r="KXM220" s="672"/>
      <c r="KXN220" s="672"/>
      <c r="KXO220" s="672"/>
      <c r="KXP220" s="672"/>
      <c r="KXQ220" s="672"/>
      <c r="KXR220" s="672"/>
      <c r="KXS220" s="672"/>
      <c r="KXT220" s="672"/>
      <c r="KXU220" s="672"/>
      <c r="KXV220" s="672"/>
      <c r="KXW220" s="672"/>
      <c r="KXX220" s="672"/>
      <c r="KXY220" s="672"/>
      <c r="KXZ220" s="672"/>
      <c r="KYA220" s="672"/>
      <c r="KYB220" s="672"/>
      <c r="KYC220" s="672"/>
      <c r="KYD220" s="672"/>
      <c r="KYE220" s="672"/>
      <c r="KYF220" s="672"/>
      <c r="KYG220" s="672"/>
      <c r="KYH220" s="672"/>
      <c r="KYI220" s="672"/>
      <c r="KYJ220" s="672"/>
      <c r="KYK220" s="672"/>
      <c r="KYL220" s="672"/>
      <c r="KYM220" s="672"/>
      <c r="KYN220" s="672"/>
      <c r="KYO220" s="672"/>
      <c r="KYP220" s="672"/>
      <c r="KYQ220" s="672"/>
      <c r="KYR220" s="672"/>
      <c r="KYS220" s="672"/>
      <c r="KYT220" s="672"/>
      <c r="KYU220" s="672"/>
      <c r="KYV220" s="672"/>
      <c r="KYW220" s="672"/>
      <c r="KYX220" s="672"/>
      <c r="KYY220" s="672"/>
      <c r="KYZ220" s="672"/>
      <c r="KZA220" s="672"/>
      <c r="KZB220" s="672"/>
      <c r="KZC220" s="672"/>
      <c r="KZD220" s="672"/>
      <c r="KZE220" s="672"/>
      <c r="KZF220" s="672"/>
      <c r="KZG220" s="672"/>
      <c r="KZH220" s="672"/>
      <c r="KZI220" s="672"/>
      <c r="KZJ220" s="672"/>
      <c r="KZK220" s="672"/>
      <c r="KZL220" s="672"/>
      <c r="KZM220" s="672"/>
      <c r="KZN220" s="672"/>
      <c r="KZO220" s="672"/>
      <c r="KZP220" s="672"/>
      <c r="KZQ220" s="672"/>
      <c r="KZR220" s="672"/>
      <c r="KZS220" s="672"/>
      <c r="KZT220" s="672"/>
      <c r="KZU220" s="672"/>
      <c r="KZV220" s="672"/>
      <c r="KZW220" s="672"/>
      <c r="KZX220" s="672"/>
      <c r="KZY220" s="672"/>
      <c r="KZZ220" s="672"/>
      <c r="LAA220" s="672"/>
      <c r="LAB220" s="672"/>
      <c r="LAC220" s="672"/>
      <c r="LAD220" s="672"/>
      <c r="LAE220" s="672"/>
      <c r="LAF220" s="672"/>
      <c r="LAG220" s="672"/>
      <c r="LAH220" s="672"/>
      <c r="LAI220" s="672"/>
      <c r="LAJ220" s="672"/>
      <c r="LAK220" s="672"/>
      <c r="LAL220" s="672"/>
      <c r="LAM220" s="672"/>
      <c r="LAN220" s="672"/>
      <c r="LAO220" s="672"/>
      <c r="LAP220" s="672"/>
      <c r="LAQ220" s="672"/>
      <c r="LAR220" s="672"/>
      <c r="LAS220" s="672"/>
      <c r="LAT220" s="672"/>
      <c r="LAU220" s="672"/>
      <c r="LAV220" s="672"/>
      <c r="LAW220" s="672"/>
      <c r="LAX220" s="672"/>
      <c r="LAY220" s="672"/>
      <c r="LAZ220" s="672"/>
      <c r="LBA220" s="672"/>
      <c r="LBB220" s="672"/>
      <c r="LBC220" s="672"/>
      <c r="LBD220" s="672"/>
      <c r="LBE220" s="672"/>
      <c r="LBF220" s="672"/>
      <c r="LBG220" s="672"/>
      <c r="LBH220" s="672"/>
      <c r="LBI220" s="672"/>
      <c r="LBJ220" s="672"/>
      <c r="LBK220" s="672"/>
      <c r="LBL220" s="672"/>
      <c r="LBM220" s="672"/>
      <c r="LBN220" s="672"/>
      <c r="LBO220" s="672"/>
      <c r="LBP220" s="672"/>
      <c r="LBQ220" s="672"/>
      <c r="LBR220" s="672"/>
      <c r="LBS220" s="672"/>
      <c r="LBT220" s="672"/>
      <c r="LBU220" s="672"/>
      <c r="LBV220" s="672"/>
      <c r="LBW220" s="672"/>
      <c r="LBX220" s="672"/>
      <c r="LBY220" s="672"/>
      <c r="LBZ220" s="672"/>
      <c r="LCA220" s="672"/>
      <c r="LCB220" s="672"/>
      <c r="LCC220" s="672"/>
      <c r="LCD220" s="672"/>
      <c r="LCE220" s="672"/>
      <c r="LCF220" s="672"/>
      <c r="LCG220" s="672"/>
      <c r="LCH220" s="672"/>
      <c r="LCI220" s="672"/>
      <c r="LCJ220" s="672"/>
      <c r="LCK220" s="672"/>
      <c r="LCL220" s="672"/>
      <c r="LCM220" s="672"/>
      <c r="LCN220" s="672"/>
      <c r="LCO220" s="672"/>
      <c r="LCP220" s="672"/>
      <c r="LCQ220" s="672"/>
      <c r="LCR220" s="672"/>
      <c r="LCS220" s="672"/>
      <c r="LCT220" s="672"/>
      <c r="LCU220" s="672"/>
      <c r="LCV220" s="672"/>
      <c r="LCW220" s="672"/>
      <c r="LCX220" s="672"/>
      <c r="LCY220" s="672"/>
      <c r="LCZ220" s="672"/>
      <c r="LDA220" s="672"/>
      <c r="LDB220" s="672"/>
      <c r="LDC220" s="672"/>
      <c r="LDD220" s="672"/>
      <c r="LDE220" s="672"/>
      <c r="LDF220" s="672"/>
      <c r="LDG220" s="672"/>
      <c r="LDH220" s="672"/>
      <c r="LDI220" s="672"/>
      <c r="LDJ220" s="672"/>
      <c r="LDK220" s="672"/>
      <c r="LDL220" s="672"/>
      <c r="LDM220" s="672"/>
      <c r="LDN220" s="672"/>
      <c r="LDO220" s="672"/>
      <c r="LDP220" s="672"/>
      <c r="LDQ220" s="672"/>
      <c r="LDR220" s="672"/>
      <c r="LDS220" s="672"/>
      <c r="LDT220" s="672"/>
      <c r="LDU220" s="672"/>
      <c r="LDV220" s="672"/>
      <c r="LDW220" s="672"/>
      <c r="LDX220" s="672"/>
      <c r="LDY220" s="672"/>
      <c r="LDZ220" s="672"/>
      <c r="LEA220" s="672"/>
      <c r="LEB220" s="672"/>
      <c r="LEC220" s="672"/>
      <c r="LED220" s="672"/>
      <c r="LEE220" s="672"/>
      <c r="LEF220" s="672"/>
      <c r="LEG220" s="672"/>
      <c r="LEH220" s="672"/>
      <c r="LEI220" s="672"/>
      <c r="LEJ220" s="672"/>
      <c r="LEK220" s="672"/>
      <c r="LEL220" s="672"/>
      <c r="LEM220" s="672"/>
      <c r="LEN220" s="672"/>
      <c r="LEO220" s="672"/>
      <c r="LEP220" s="672"/>
      <c r="LEQ220" s="672"/>
      <c r="LER220" s="672"/>
      <c r="LES220" s="672"/>
      <c r="LET220" s="672"/>
      <c r="LEU220" s="672"/>
      <c r="LEV220" s="672"/>
      <c r="LEW220" s="672"/>
      <c r="LEX220" s="672"/>
      <c r="LEY220" s="672"/>
      <c r="LEZ220" s="672"/>
      <c r="LFA220" s="672"/>
      <c r="LFB220" s="672"/>
      <c r="LFC220" s="672"/>
      <c r="LFD220" s="672"/>
      <c r="LFE220" s="672"/>
      <c r="LFF220" s="672"/>
      <c r="LFG220" s="672"/>
      <c r="LFH220" s="672"/>
      <c r="LFI220" s="672"/>
      <c r="LFJ220" s="672"/>
      <c r="LFK220" s="672"/>
      <c r="LFL220" s="672"/>
      <c r="LFM220" s="672"/>
      <c r="LFN220" s="672"/>
      <c r="LFO220" s="672"/>
      <c r="LFP220" s="672"/>
      <c r="LFQ220" s="672"/>
      <c r="LFR220" s="672"/>
      <c r="LFS220" s="672"/>
      <c r="LFT220" s="672"/>
      <c r="LFU220" s="672"/>
      <c r="LFV220" s="672"/>
      <c r="LFW220" s="672"/>
      <c r="LFX220" s="672"/>
      <c r="LFY220" s="672"/>
      <c r="LFZ220" s="672"/>
      <c r="LGA220" s="672"/>
      <c r="LGB220" s="672"/>
      <c r="LGC220" s="672"/>
      <c r="LGD220" s="672"/>
      <c r="LGE220" s="672"/>
      <c r="LGF220" s="672"/>
      <c r="LGG220" s="672"/>
      <c r="LGH220" s="672"/>
      <c r="LGI220" s="672"/>
      <c r="LGJ220" s="672"/>
      <c r="LGK220" s="672"/>
      <c r="LGL220" s="672"/>
      <c r="LGM220" s="672"/>
      <c r="LGN220" s="672"/>
      <c r="LGO220" s="672"/>
      <c r="LGP220" s="672"/>
      <c r="LGQ220" s="672"/>
      <c r="LGR220" s="672"/>
      <c r="LGS220" s="672"/>
      <c r="LGT220" s="672"/>
      <c r="LGU220" s="672"/>
      <c r="LGV220" s="672"/>
      <c r="LGW220" s="672"/>
      <c r="LGX220" s="672"/>
      <c r="LGY220" s="672"/>
      <c r="LGZ220" s="672"/>
      <c r="LHA220" s="672"/>
      <c r="LHB220" s="672"/>
      <c r="LHC220" s="672"/>
      <c r="LHD220" s="672"/>
      <c r="LHE220" s="672"/>
      <c r="LHF220" s="672"/>
      <c r="LHG220" s="672"/>
      <c r="LHH220" s="672"/>
      <c r="LHI220" s="672"/>
      <c r="LHJ220" s="672"/>
      <c r="LHK220" s="672"/>
      <c r="LHL220" s="672"/>
      <c r="LHM220" s="672"/>
      <c r="LHN220" s="672"/>
      <c r="LHO220" s="672"/>
      <c r="LHP220" s="672"/>
      <c r="LHQ220" s="672"/>
      <c r="LHR220" s="672"/>
      <c r="LHS220" s="672"/>
      <c r="LHT220" s="672"/>
      <c r="LHU220" s="672"/>
      <c r="LHV220" s="672"/>
      <c r="LHW220" s="672"/>
      <c r="LHX220" s="672"/>
      <c r="LHY220" s="672"/>
      <c r="LHZ220" s="672"/>
      <c r="LIA220" s="672"/>
      <c r="LIB220" s="672"/>
      <c r="LIC220" s="672"/>
      <c r="LID220" s="672"/>
      <c r="LIE220" s="672"/>
      <c r="LIF220" s="672"/>
      <c r="LIG220" s="672"/>
      <c r="LIH220" s="672"/>
      <c r="LII220" s="672"/>
      <c r="LIJ220" s="672"/>
      <c r="LIK220" s="672"/>
      <c r="LIL220" s="672"/>
      <c r="LIM220" s="672"/>
      <c r="LIN220" s="672"/>
      <c r="LIO220" s="672"/>
      <c r="LIP220" s="672"/>
      <c r="LIQ220" s="672"/>
      <c r="LIR220" s="672"/>
      <c r="LIS220" s="672"/>
      <c r="LIT220" s="672"/>
      <c r="LIU220" s="672"/>
      <c r="LIV220" s="672"/>
      <c r="LIW220" s="672"/>
      <c r="LIX220" s="672"/>
      <c r="LIY220" s="672"/>
      <c r="LIZ220" s="672"/>
      <c r="LJA220" s="672"/>
      <c r="LJB220" s="672"/>
      <c r="LJC220" s="672"/>
      <c r="LJD220" s="672"/>
      <c r="LJE220" s="672"/>
      <c r="LJF220" s="672"/>
      <c r="LJG220" s="672"/>
      <c r="LJH220" s="672"/>
      <c r="LJI220" s="672"/>
      <c r="LJJ220" s="672"/>
      <c r="LJK220" s="672"/>
      <c r="LJL220" s="672"/>
      <c r="LJM220" s="672"/>
      <c r="LJN220" s="672"/>
      <c r="LJO220" s="672"/>
      <c r="LJP220" s="672"/>
      <c r="LJQ220" s="672"/>
      <c r="LJR220" s="672"/>
      <c r="LJS220" s="672"/>
      <c r="LJT220" s="672"/>
      <c r="LJU220" s="672"/>
      <c r="LJV220" s="672"/>
      <c r="LJW220" s="672"/>
      <c r="LJX220" s="672"/>
      <c r="LJY220" s="672"/>
      <c r="LJZ220" s="672"/>
      <c r="LKA220" s="672"/>
      <c r="LKB220" s="672"/>
      <c r="LKC220" s="672"/>
      <c r="LKD220" s="672"/>
      <c r="LKE220" s="672"/>
      <c r="LKF220" s="672"/>
      <c r="LKG220" s="672"/>
      <c r="LKH220" s="672"/>
      <c r="LKI220" s="672"/>
      <c r="LKJ220" s="672"/>
      <c r="LKK220" s="672"/>
      <c r="LKL220" s="672"/>
      <c r="LKM220" s="672"/>
      <c r="LKN220" s="672"/>
      <c r="LKO220" s="672"/>
      <c r="LKP220" s="672"/>
      <c r="LKQ220" s="672"/>
      <c r="LKR220" s="672"/>
      <c r="LKS220" s="672"/>
      <c r="LKT220" s="672"/>
      <c r="LKU220" s="672"/>
      <c r="LKV220" s="672"/>
      <c r="LKW220" s="672"/>
      <c r="LKX220" s="672"/>
      <c r="LKY220" s="672"/>
      <c r="LKZ220" s="672"/>
      <c r="LLA220" s="672"/>
      <c r="LLB220" s="672"/>
      <c r="LLC220" s="672"/>
      <c r="LLD220" s="672"/>
      <c r="LLE220" s="672"/>
      <c r="LLF220" s="672"/>
      <c r="LLG220" s="672"/>
      <c r="LLH220" s="672"/>
      <c r="LLI220" s="672"/>
      <c r="LLJ220" s="672"/>
      <c r="LLK220" s="672"/>
      <c r="LLL220" s="672"/>
      <c r="LLM220" s="672"/>
      <c r="LLN220" s="672"/>
      <c r="LLO220" s="672"/>
      <c r="LLP220" s="672"/>
      <c r="LLQ220" s="672"/>
      <c r="LLR220" s="672"/>
      <c r="LLS220" s="672"/>
      <c r="LLT220" s="672"/>
      <c r="LLU220" s="672"/>
      <c r="LLV220" s="672"/>
      <c r="LLW220" s="672"/>
      <c r="LLX220" s="672"/>
      <c r="LLY220" s="672"/>
      <c r="LLZ220" s="672"/>
      <c r="LMA220" s="672"/>
      <c r="LMB220" s="672"/>
      <c r="LMC220" s="672"/>
      <c r="LMD220" s="672"/>
      <c r="LME220" s="672"/>
      <c r="LMF220" s="672"/>
      <c r="LMG220" s="672"/>
      <c r="LMH220" s="672"/>
      <c r="LMI220" s="672"/>
      <c r="LMJ220" s="672"/>
      <c r="LMK220" s="672"/>
      <c r="LML220" s="672"/>
      <c r="LMM220" s="672"/>
      <c r="LMN220" s="672"/>
      <c r="LMO220" s="672"/>
      <c r="LMP220" s="672"/>
      <c r="LMQ220" s="672"/>
      <c r="LMR220" s="672"/>
      <c r="LMS220" s="672"/>
      <c r="LMT220" s="672"/>
      <c r="LMU220" s="672"/>
      <c r="LMV220" s="672"/>
      <c r="LMW220" s="672"/>
      <c r="LMX220" s="672"/>
      <c r="LMY220" s="672"/>
      <c r="LMZ220" s="672"/>
      <c r="LNA220" s="672"/>
      <c r="LNB220" s="672"/>
      <c r="LNC220" s="672"/>
      <c r="LND220" s="672"/>
      <c r="LNE220" s="672"/>
      <c r="LNF220" s="672"/>
      <c r="LNG220" s="672"/>
      <c r="LNH220" s="672"/>
      <c r="LNI220" s="672"/>
      <c r="LNJ220" s="672"/>
      <c r="LNK220" s="672"/>
      <c r="LNL220" s="672"/>
      <c r="LNM220" s="672"/>
      <c r="LNN220" s="672"/>
      <c r="LNO220" s="672"/>
      <c r="LNP220" s="672"/>
      <c r="LNQ220" s="672"/>
      <c r="LNR220" s="672"/>
      <c r="LNS220" s="672"/>
      <c r="LNT220" s="672"/>
      <c r="LNU220" s="672"/>
      <c r="LNV220" s="672"/>
      <c r="LNW220" s="672"/>
      <c r="LNX220" s="672"/>
      <c r="LNY220" s="672"/>
      <c r="LNZ220" s="672"/>
      <c r="LOA220" s="672"/>
      <c r="LOB220" s="672"/>
      <c r="LOC220" s="672"/>
      <c r="LOD220" s="672"/>
      <c r="LOE220" s="672"/>
      <c r="LOF220" s="672"/>
      <c r="LOG220" s="672"/>
      <c r="LOH220" s="672"/>
      <c r="LOI220" s="672"/>
      <c r="LOJ220" s="672"/>
      <c r="LOK220" s="672"/>
      <c r="LOL220" s="672"/>
      <c r="LOM220" s="672"/>
      <c r="LON220" s="672"/>
      <c r="LOO220" s="672"/>
      <c r="LOP220" s="672"/>
      <c r="LOQ220" s="672"/>
      <c r="LOR220" s="672"/>
      <c r="LOS220" s="672"/>
      <c r="LOT220" s="672"/>
      <c r="LOU220" s="672"/>
      <c r="LOV220" s="672"/>
      <c r="LOW220" s="672"/>
      <c r="LOX220" s="672"/>
      <c r="LOY220" s="672"/>
      <c r="LOZ220" s="672"/>
      <c r="LPA220" s="672"/>
      <c r="LPB220" s="672"/>
      <c r="LPC220" s="672"/>
      <c r="LPD220" s="672"/>
      <c r="LPE220" s="672"/>
      <c r="LPF220" s="672"/>
      <c r="LPG220" s="672"/>
      <c r="LPH220" s="672"/>
      <c r="LPI220" s="672"/>
      <c r="LPJ220" s="672"/>
      <c r="LPK220" s="672"/>
      <c r="LPL220" s="672"/>
      <c r="LPM220" s="672"/>
      <c r="LPN220" s="672"/>
      <c r="LPO220" s="672"/>
      <c r="LPP220" s="672"/>
      <c r="LPQ220" s="672"/>
      <c r="LPR220" s="672"/>
      <c r="LPS220" s="672"/>
      <c r="LPT220" s="672"/>
      <c r="LPU220" s="672"/>
      <c r="LPV220" s="672"/>
      <c r="LPW220" s="672"/>
      <c r="LPX220" s="672"/>
      <c r="LPY220" s="672"/>
      <c r="LPZ220" s="672"/>
      <c r="LQA220" s="672"/>
      <c r="LQB220" s="672"/>
      <c r="LQC220" s="672"/>
      <c r="LQD220" s="672"/>
      <c r="LQE220" s="672"/>
      <c r="LQF220" s="672"/>
      <c r="LQG220" s="672"/>
      <c r="LQH220" s="672"/>
      <c r="LQI220" s="672"/>
      <c r="LQJ220" s="672"/>
      <c r="LQK220" s="672"/>
      <c r="LQL220" s="672"/>
      <c r="LQM220" s="672"/>
      <c r="LQN220" s="672"/>
      <c r="LQO220" s="672"/>
      <c r="LQP220" s="672"/>
      <c r="LQQ220" s="672"/>
      <c r="LQR220" s="672"/>
      <c r="LQS220" s="672"/>
      <c r="LQT220" s="672"/>
      <c r="LQU220" s="672"/>
      <c r="LQV220" s="672"/>
      <c r="LQW220" s="672"/>
      <c r="LQX220" s="672"/>
      <c r="LQY220" s="672"/>
      <c r="LQZ220" s="672"/>
      <c r="LRA220" s="672"/>
      <c r="LRB220" s="672"/>
      <c r="LRC220" s="672"/>
      <c r="LRD220" s="672"/>
      <c r="LRE220" s="672"/>
      <c r="LRF220" s="672"/>
      <c r="LRG220" s="672"/>
      <c r="LRH220" s="672"/>
      <c r="LRI220" s="672"/>
      <c r="LRJ220" s="672"/>
      <c r="LRK220" s="672"/>
      <c r="LRL220" s="672"/>
      <c r="LRM220" s="672"/>
      <c r="LRN220" s="672"/>
      <c r="LRO220" s="672"/>
      <c r="LRP220" s="672"/>
      <c r="LRQ220" s="672"/>
      <c r="LRR220" s="672"/>
      <c r="LRS220" s="672"/>
      <c r="LRT220" s="672"/>
      <c r="LRU220" s="672"/>
      <c r="LRV220" s="672"/>
      <c r="LRW220" s="672"/>
      <c r="LRX220" s="672"/>
      <c r="LRY220" s="672"/>
      <c r="LRZ220" s="672"/>
      <c r="LSA220" s="672"/>
      <c r="LSB220" s="672"/>
      <c r="LSC220" s="672"/>
      <c r="LSD220" s="672"/>
      <c r="LSE220" s="672"/>
      <c r="LSF220" s="672"/>
      <c r="LSG220" s="672"/>
      <c r="LSH220" s="672"/>
      <c r="LSI220" s="672"/>
      <c r="LSJ220" s="672"/>
      <c r="LSK220" s="672"/>
      <c r="LSL220" s="672"/>
      <c r="LSM220" s="672"/>
      <c r="LSN220" s="672"/>
      <c r="LSO220" s="672"/>
      <c r="LSP220" s="672"/>
      <c r="LSQ220" s="672"/>
      <c r="LSR220" s="672"/>
      <c r="LSS220" s="672"/>
      <c r="LST220" s="672"/>
      <c r="LSU220" s="672"/>
      <c r="LSV220" s="672"/>
      <c r="LSW220" s="672"/>
      <c r="LSX220" s="672"/>
      <c r="LSY220" s="672"/>
      <c r="LSZ220" s="672"/>
      <c r="LTA220" s="672"/>
      <c r="LTB220" s="672"/>
      <c r="LTC220" s="672"/>
      <c r="LTD220" s="672"/>
      <c r="LTE220" s="672"/>
      <c r="LTF220" s="672"/>
      <c r="LTG220" s="672"/>
      <c r="LTH220" s="672"/>
      <c r="LTI220" s="672"/>
      <c r="LTJ220" s="672"/>
      <c r="LTK220" s="672"/>
      <c r="LTL220" s="672"/>
      <c r="LTM220" s="672"/>
      <c r="LTN220" s="672"/>
      <c r="LTO220" s="672"/>
      <c r="LTP220" s="672"/>
      <c r="LTQ220" s="672"/>
      <c r="LTR220" s="672"/>
      <c r="LTS220" s="672"/>
      <c r="LTT220" s="672"/>
      <c r="LTU220" s="672"/>
      <c r="LTV220" s="672"/>
      <c r="LTW220" s="672"/>
      <c r="LTX220" s="672"/>
      <c r="LTY220" s="672"/>
      <c r="LTZ220" s="672"/>
      <c r="LUA220" s="672"/>
      <c r="LUB220" s="672"/>
      <c r="LUC220" s="672"/>
      <c r="LUD220" s="672"/>
      <c r="LUE220" s="672"/>
      <c r="LUF220" s="672"/>
      <c r="LUG220" s="672"/>
      <c r="LUH220" s="672"/>
      <c r="LUI220" s="672"/>
      <c r="LUJ220" s="672"/>
      <c r="LUK220" s="672"/>
      <c r="LUL220" s="672"/>
      <c r="LUM220" s="672"/>
      <c r="LUN220" s="672"/>
      <c r="LUO220" s="672"/>
      <c r="LUP220" s="672"/>
      <c r="LUQ220" s="672"/>
      <c r="LUR220" s="672"/>
      <c r="LUS220" s="672"/>
      <c r="LUT220" s="672"/>
      <c r="LUU220" s="672"/>
      <c r="LUV220" s="672"/>
      <c r="LUW220" s="672"/>
      <c r="LUX220" s="672"/>
      <c r="LUY220" s="672"/>
      <c r="LUZ220" s="672"/>
      <c r="LVA220" s="672"/>
      <c r="LVB220" s="672"/>
      <c r="LVC220" s="672"/>
      <c r="LVD220" s="672"/>
      <c r="LVE220" s="672"/>
      <c r="LVF220" s="672"/>
      <c r="LVG220" s="672"/>
      <c r="LVH220" s="672"/>
      <c r="LVI220" s="672"/>
      <c r="LVJ220" s="672"/>
      <c r="LVK220" s="672"/>
      <c r="LVL220" s="672"/>
      <c r="LVM220" s="672"/>
      <c r="LVN220" s="672"/>
      <c r="LVO220" s="672"/>
      <c r="LVP220" s="672"/>
      <c r="LVQ220" s="672"/>
      <c r="LVR220" s="672"/>
      <c r="LVS220" s="672"/>
      <c r="LVT220" s="672"/>
      <c r="LVU220" s="672"/>
      <c r="LVV220" s="672"/>
      <c r="LVW220" s="672"/>
      <c r="LVX220" s="672"/>
      <c r="LVY220" s="672"/>
      <c r="LVZ220" s="672"/>
      <c r="LWA220" s="672"/>
      <c r="LWB220" s="672"/>
      <c r="LWC220" s="672"/>
      <c r="LWD220" s="672"/>
      <c r="LWE220" s="672"/>
      <c r="LWF220" s="672"/>
      <c r="LWG220" s="672"/>
      <c r="LWH220" s="672"/>
      <c r="LWI220" s="672"/>
      <c r="LWJ220" s="672"/>
      <c r="LWK220" s="672"/>
      <c r="LWL220" s="672"/>
      <c r="LWM220" s="672"/>
      <c r="LWN220" s="672"/>
      <c r="LWO220" s="672"/>
      <c r="LWP220" s="672"/>
      <c r="LWQ220" s="672"/>
      <c r="LWR220" s="672"/>
      <c r="LWS220" s="672"/>
      <c r="LWT220" s="672"/>
      <c r="LWU220" s="672"/>
      <c r="LWV220" s="672"/>
      <c r="LWW220" s="672"/>
      <c r="LWX220" s="672"/>
      <c r="LWY220" s="672"/>
      <c r="LWZ220" s="672"/>
      <c r="LXA220" s="672"/>
      <c r="LXB220" s="672"/>
      <c r="LXC220" s="672"/>
      <c r="LXD220" s="672"/>
      <c r="LXE220" s="672"/>
      <c r="LXF220" s="672"/>
      <c r="LXG220" s="672"/>
      <c r="LXH220" s="672"/>
      <c r="LXI220" s="672"/>
      <c r="LXJ220" s="672"/>
      <c r="LXK220" s="672"/>
      <c r="LXL220" s="672"/>
      <c r="LXM220" s="672"/>
      <c r="LXN220" s="672"/>
      <c r="LXO220" s="672"/>
      <c r="LXP220" s="672"/>
      <c r="LXQ220" s="672"/>
      <c r="LXR220" s="672"/>
      <c r="LXS220" s="672"/>
      <c r="LXT220" s="672"/>
      <c r="LXU220" s="672"/>
      <c r="LXV220" s="672"/>
      <c r="LXW220" s="672"/>
      <c r="LXX220" s="672"/>
      <c r="LXY220" s="672"/>
      <c r="LXZ220" s="672"/>
      <c r="LYA220" s="672"/>
      <c r="LYB220" s="672"/>
      <c r="LYC220" s="672"/>
      <c r="LYD220" s="672"/>
      <c r="LYE220" s="672"/>
      <c r="LYF220" s="672"/>
      <c r="LYG220" s="672"/>
      <c r="LYH220" s="672"/>
      <c r="LYI220" s="672"/>
      <c r="LYJ220" s="672"/>
      <c r="LYK220" s="672"/>
      <c r="LYL220" s="672"/>
      <c r="LYM220" s="672"/>
      <c r="LYN220" s="672"/>
      <c r="LYO220" s="672"/>
      <c r="LYP220" s="672"/>
      <c r="LYQ220" s="672"/>
      <c r="LYR220" s="672"/>
      <c r="LYS220" s="672"/>
      <c r="LYT220" s="672"/>
      <c r="LYU220" s="672"/>
      <c r="LYV220" s="672"/>
      <c r="LYW220" s="672"/>
      <c r="LYX220" s="672"/>
      <c r="LYY220" s="672"/>
      <c r="LYZ220" s="672"/>
      <c r="LZA220" s="672"/>
      <c r="LZB220" s="672"/>
      <c r="LZC220" s="672"/>
      <c r="LZD220" s="672"/>
      <c r="LZE220" s="672"/>
      <c r="LZF220" s="672"/>
      <c r="LZG220" s="672"/>
      <c r="LZH220" s="672"/>
      <c r="LZI220" s="672"/>
      <c r="LZJ220" s="672"/>
      <c r="LZK220" s="672"/>
      <c r="LZL220" s="672"/>
      <c r="LZM220" s="672"/>
      <c r="LZN220" s="672"/>
      <c r="LZO220" s="672"/>
      <c r="LZP220" s="672"/>
      <c r="LZQ220" s="672"/>
      <c r="LZR220" s="672"/>
      <c r="LZS220" s="672"/>
      <c r="LZT220" s="672"/>
      <c r="LZU220" s="672"/>
      <c r="LZV220" s="672"/>
      <c r="LZW220" s="672"/>
      <c r="LZX220" s="672"/>
      <c r="LZY220" s="672"/>
      <c r="LZZ220" s="672"/>
      <c r="MAA220" s="672"/>
      <c r="MAB220" s="672"/>
      <c r="MAC220" s="672"/>
      <c r="MAD220" s="672"/>
      <c r="MAE220" s="672"/>
      <c r="MAF220" s="672"/>
      <c r="MAG220" s="672"/>
      <c r="MAH220" s="672"/>
      <c r="MAI220" s="672"/>
      <c r="MAJ220" s="672"/>
      <c r="MAK220" s="672"/>
      <c r="MAL220" s="672"/>
      <c r="MAM220" s="672"/>
      <c r="MAN220" s="672"/>
      <c r="MAO220" s="672"/>
      <c r="MAP220" s="672"/>
      <c r="MAQ220" s="672"/>
      <c r="MAR220" s="672"/>
      <c r="MAS220" s="672"/>
      <c r="MAT220" s="672"/>
      <c r="MAU220" s="672"/>
      <c r="MAV220" s="672"/>
      <c r="MAW220" s="672"/>
      <c r="MAX220" s="672"/>
      <c r="MAY220" s="672"/>
      <c r="MAZ220" s="672"/>
      <c r="MBA220" s="672"/>
      <c r="MBB220" s="672"/>
      <c r="MBC220" s="672"/>
      <c r="MBD220" s="672"/>
      <c r="MBE220" s="672"/>
      <c r="MBF220" s="672"/>
      <c r="MBG220" s="672"/>
      <c r="MBH220" s="672"/>
      <c r="MBI220" s="672"/>
      <c r="MBJ220" s="672"/>
      <c r="MBK220" s="672"/>
      <c r="MBL220" s="672"/>
      <c r="MBM220" s="672"/>
      <c r="MBN220" s="672"/>
      <c r="MBO220" s="672"/>
      <c r="MBP220" s="672"/>
      <c r="MBQ220" s="672"/>
      <c r="MBR220" s="672"/>
      <c r="MBS220" s="672"/>
      <c r="MBT220" s="672"/>
      <c r="MBU220" s="672"/>
      <c r="MBV220" s="672"/>
      <c r="MBW220" s="672"/>
      <c r="MBX220" s="672"/>
      <c r="MBY220" s="672"/>
      <c r="MBZ220" s="672"/>
      <c r="MCA220" s="672"/>
      <c r="MCB220" s="672"/>
      <c r="MCC220" s="672"/>
      <c r="MCD220" s="672"/>
      <c r="MCE220" s="672"/>
      <c r="MCF220" s="672"/>
      <c r="MCG220" s="672"/>
      <c r="MCH220" s="672"/>
      <c r="MCI220" s="672"/>
      <c r="MCJ220" s="672"/>
      <c r="MCK220" s="672"/>
      <c r="MCL220" s="672"/>
      <c r="MCM220" s="672"/>
      <c r="MCN220" s="672"/>
      <c r="MCO220" s="672"/>
      <c r="MCP220" s="672"/>
      <c r="MCQ220" s="672"/>
      <c r="MCR220" s="672"/>
      <c r="MCS220" s="672"/>
      <c r="MCT220" s="672"/>
      <c r="MCU220" s="672"/>
      <c r="MCV220" s="672"/>
      <c r="MCW220" s="672"/>
      <c r="MCX220" s="672"/>
      <c r="MCY220" s="672"/>
      <c r="MCZ220" s="672"/>
      <c r="MDA220" s="672"/>
      <c r="MDB220" s="672"/>
      <c r="MDC220" s="672"/>
      <c r="MDD220" s="672"/>
      <c r="MDE220" s="672"/>
      <c r="MDF220" s="672"/>
      <c r="MDG220" s="672"/>
      <c r="MDH220" s="672"/>
      <c r="MDI220" s="672"/>
      <c r="MDJ220" s="672"/>
      <c r="MDK220" s="672"/>
      <c r="MDL220" s="672"/>
      <c r="MDM220" s="672"/>
      <c r="MDN220" s="672"/>
      <c r="MDO220" s="672"/>
      <c r="MDP220" s="672"/>
      <c r="MDQ220" s="672"/>
      <c r="MDR220" s="672"/>
      <c r="MDS220" s="672"/>
      <c r="MDT220" s="672"/>
      <c r="MDU220" s="672"/>
      <c r="MDV220" s="672"/>
      <c r="MDW220" s="672"/>
      <c r="MDX220" s="672"/>
      <c r="MDY220" s="672"/>
      <c r="MDZ220" s="672"/>
      <c r="MEA220" s="672"/>
      <c r="MEB220" s="672"/>
      <c r="MEC220" s="672"/>
      <c r="MED220" s="672"/>
      <c r="MEE220" s="672"/>
      <c r="MEF220" s="672"/>
      <c r="MEG220" s="672"/>
      <c r="MEH220" s="672"/>
      <c r="MEI220" s="672"/>
      <c r="MEJ220" s="672"/>
      <c r="MEK220" s="672"/>
      <c r="MEL220" s="672"/>
      <c r="MEM220" s="672"/>
      <c r="MEN220" s="672"/>
      <c r="MEO220" s="672"/>
      <c r="MEP220" s="672"/>
      <c r="MEQ220" s="672"/>
      <c r="MER220" s="672"/>
      <c r="MES220" s="672"/>
      <c r="MET220" s="672"/>
      <c r="MEU220" s="672"/>
      <c r="MEV220" s="672"/>
      <c r="MEW220" s="672"/>
      <c r="MEX220" s="672"/>
      <c r="MEY220" s="672"/>
      <c r="MEZ220" s="672"/>
      <c r="MFA220" s="672"/>
      <c r="MFB220" s="672"/>
      <c r="MFC220" s="672"/>
      <c r="MFD220" s="672"/>
      <c r="MFE220" s="672"/>
      <c r="MFF220" s="672"/>
      <c r="MFG220" s="672"/>
      <c r="MFH220" s="672"/>
      <c r="MFI220" s="672"/>
      <c r="MFJ220" s="672"/>
      <c r="MFK220" s="672"/>
      <c r="MFL220" s="672"/>
      <c r="MFM220" s="672"/>
      <c r="MFN220" s="672"/>
      <c r="MFO220" s="672"/>
      <c r="MFP220" s="672"/>
      <c r="MFQ220" s="672"/>
      <c r="MFR220" s="672"/>
      <c r="MFS220" s="672"/>
      <c r="MFT220" s="672"/>
      <c r="MFU220" s="672"/>
      <c r="MFV220" s="672"/>
      <c r="MFW220" s="672"/>
      <c r="MFX220" s="672"/>
      <c r="MFY220" s="672"/>
      <c r="MFZ220" s="672"/>
      <c r="MGA220" s="672"/>
      <c r="MGB220" s="672"/>
      <c r="MGC220" s="672"/>
      <c r="MGD220" s="672"/>
      <c r="MGE220" s="672"/>
      <c r="MGF220" s="672"/>
      <c r="MGG220" s="672"/>
      <c r="MGH220" s="672"/>
      <c r="MGI220" s="672"/>
      <c r="MGJ220" s="672"/>
      <c r="MGK220" s="672"/>
      <c r="MGL220" s="672"/>
      <c r="MGM220" s="672"/>
      <c r="MGN220" s="672"/>
      <c r="MGO220" s="672"/>
      <c r="MGP220" s="672"/>
      <c r="MGQ220" s="672"/>
      <c r="MGR220" s="672"/>
      <c r="MGS220" s="672"/>
      <c r="MGT220" s="672"/>
      <c r="MGU220" s="672"/>
      <c r="MGV220" s="672"/>
      <c r="MGW220" s="672"/>
      <c r="MGX220" s="672"/>
      <c r="MGY220" s="672"/>
      <c r="MGZ220" s="672"/>
      <c r="MHA220" s="672"/>
      <c r="MHB220" s="672"/>
      <c r="MHC220" s="672"/>
      <c r="MHD220" s="672"/>
      <c r="MHE220" s="672"/>
      <c r="MHF220" s="672"/>
      <c r="MHG220" s="672"/>
      <c r="MHH220" s="672"/>
      <c r="MHI220" s="672"/>
      <c r="MHJ220" s="672"/>
      <c r="MHK220" s="672"/>
      <c r="MHL220" s="672"/>
      <c r="MHM220" s="672"/>
      <c r="MHN220" s="672"/>
      <c r="MHO220" s="672"/>
      <c r="MHP220" s="672"/>
      <c r="MHQ220" s="672"/>
      <c r="MHR220" s="672"/>
      <c r="MHS220" s="672"/>
      <c r="MHT220" s="672"/>
      <c r="MHU220" s="672"/>
      <c r="MHV220" s="672"/>
      <c r="MHW220" s="672"/>
      <c r="MHX220" s="672"/>
      <c r="MHY220" s="672"/>
      <c r="MHZ220" s="672"/>
      <c r="MIA220" s="672"/>
      <c r="MIB220" s="672"/>
      <c r="MIC220" s="672"/>
      <c r="MID220" s="672"/>
      <c r="MIE220" s="672"/>
      <c r="MIF220" s="672"/>
      <c r="MIG220" s="672"/>
      <c r="MIH220" s="672"/>
      <c r="MII220" s="672"/>
      <c r="MIJ220" s="672"/>
      <c r="MIK220" s="672"/>
      <c r="MIL220" s="672"/>
      <c r="MIM220" s="672"/>
      <c r="MIN220" s="672"/>
      <c r="MIO220" s="672"/>
      <c r="MIP220" s="672"/>
      <c r="MIQ220" s="672"/>
      <c r="MIR220" s="672"/>
      <c r="MIS220" s="672"/>
      <c r="MIT220" s="672"/>
      <c r="MIU220" s="672"/>
      <c r="MIV220" s="672"/>
      <c r="MIW220" s="672"/>
      <c r="MIX220" s="672"/>
      <c r="MIY220" s="672"/>
      <c r="MIZ220" s="672"/>
      <c r="MJA220" s="672"/>
      <c r="MJB220" s="672"/>
      <c r="MJC220" s="672"/>
      <c r="MJD220" s="672"/>
      <c r="MJE220" s="672"/>
      <c r="MJF220" s="672"/>
      <c r="MJG220" s="672"/>
      <c r="MJH220" s="672"/>
      <c r="MJI220" s="672"/>
      <c r="MJJ220" s="672"/>
      <c r="MJK220" s="672"/>
      <c r="MJL220" s="672"/>
      <c r="MJM220" s="672"/>
      <c r="MJN220" s="672"/>
      <c r="MJO220" s="672"/>
      <c r="MJP220" s="672"/>
      <c r="MJQ220" s="672"/>
      <c r="MJR220" s="672"/>
      <c r="MJS220" s="672"/>
      <c r="MJT220" s="672"/>
      <c r="MJU220" s="672"/>
      <c r="MJV220" s="672"/>
      <c r="MJW220" s="672"/>
      <c r="MJX220" s="672"/>
      <c r="MJY220" s="672"/>
      <c r="MJZ220" s="672"/>
      <c r="MKA220" s="672"/>
      <c r="MKB220" s="672"/>
      <c r="MKC220" s="672"/>
      <c r="MKD220" s="672"/>
      <c r="MKE220" s="672"/>
      <c r="MKF220" s="672"/>
      <c r="MKG220" s="672"/>
      <c r="MKH220" s="672"/>
      <c r="MKI220" s="672"/>
      <c r="MKJ220" s="672"/>
      <c r="MKK220" s="672"/>
      <c r="MKL220" s="672"/>
      <c r="MKM220" s="672"/>
      <c r="MKN220" s="672"/>
      <c r="MKO220" s="672"/>
      <c r="MKP220" s="672"/>
      <c r="MKQ220" s="672"/>
      <c r="MKR220" s="672"/>
      <c r="MKS220" s="672"/>
      <c r="MKT220" s="672"/>
      <c r="MKU220" s="672"/>
      <c r="MKV220" s="672"/>
      <c r="MKW220" s="672"/>
      <c r="MKX220" s="672"/>
      <c r="MKY220" s="672"/>
      <c r="MKZ220" s="672"/>
      <c r="MLA220" s="672"/>
      <c r="MLB220" s="672"/>
      <c r="MLC220" s="672"/>
      <c r="MLD220" s="672"/>
      <c r="MLE220" s="672"/>
      <c r="MLF220" s="672"/>
      <c r="MLG220" s="672"/>
      <c r="MLH220" s="672"/>
      <c r="MLI220" s="672"/>
      <c r="MLJ220" s="672"/>
      <c r="MLK220" s="672"/>
      <c r="MLL220" s="672"/>
      <c r="MLM220" s="672"/>
      <c r="MLN220" s="672"/>
      <c r="MLO220" s="672"/>
      <c r="MLP220" s="672"/>
      <c r="MLQ220" s="672"/>
      <c r="MLR220" s="672"/>
      <c r="MLS220" s="672"/>
      <c r="MLT220" s="672"/>
      <c r="MLU220" s="672"/>
      <c r="MLV220" s="672"/>
      <c r="MLW220" s="672"/>
      <c r="MLX220" s="672"/>
      <c r="MLY220" s="672"/>
      <c r="MLZ220" s="672"/>
      <c r="MMA220" s="672"/>
      <c r="MMB220" s="672"/>
      <c r="MMC220" s="672"/>
      <c r="MMD220" s="672"/>
      <c r="MME220" s="672"/>
      <c r="MMF220" s="672"/>
      <c r="MMG220" s="672"/>
      <c r="MMH220" s="672"/>
      <c r="MMI220" s="672"/>
      <c r="MMJ220" s="672"/>
      <c r="MMK220" s="672"/>
      <c r="MML220" s="672"/>
      <c r="MMM220" s="672"/>
      <c r="MMN220" s="672"/>
      <c r="MMO220" s="672"/>
      <c r="MMP220" s="672"/>
      <c r="MMQ220" s="672"/>
      <c r="MMR220" s="672"/>
      <c r="MMS220" s="672"/>
      <c r="MMT220" s="672"/>
      <c r="MMU220" s="672"/>
      <c r="MMV220" s="672"/>
      <c r="MMW220" s="672"/>
      <c r="MMX220" s="672"/>
      <c r="MMY220" s="672"/>
      <c r="MMZ220" s="672"/>
      <c r="MNA220" s="672"/>
      <c r="MNB220" s="672"/>
      <c r="MNC220" s="672"/>
      <c r="MND220" s="672"/>
      <c r="MNE220" s="672"/>
      <c r="MNF220" s="672"/>
      <c r="MNG220" s="672"/>
      <c r="MNH220" s="672"/>
      <c r="MNI220" s="672"/>
      <c r="MNJ220" s="672"/>
      <c r="MNK220" s="672"/>
      <c r="MNL220" s="672"/>
      <c r="MNM220" s="672"/>
      <c r="MNN220" s="672"/>
      <c r="MNO220" s="672"/>
      <c r="MNP220" s="672"/>
      <c r="MNQ220" s="672"/>
      <c r="MNR220" s="672"/>
      <c r="MNS220" s="672"/>
      <c r="MNT220" s="672"/>
      <c r="MNU220" s="672"/>
      <c r="MNV220" s="672"/>
      <c r="MNW220" s="672"/>
      <c r="MNX220" s="672"/>
      <c r="MNY220" s="672"/>
      <c r="MNZ220" s="672"/>
      <c r="MOA220" s="672"/>
      <c r="MOB220" s="672"/>
      <c r="MOC220" s="672"/>
      <c r="MOD220" s="672"/>
      <c r="MOE220" s="672"/>
      <c r="MOF220" s="672"/>
      <c r="MOG220" s="672"/>
      <c r="MOH220" s="672"/>
      <c r="MOI220" s="672"/>
      <c r="MOJ220" s="672"/>
      <c r="MOK220" s="672"/>
      <c r="MOL220" s="672"/>
      <c r="MOM220" s="672"/>
      <c r="MON220" s="672"/>
      <c r="MOO220" s="672"/>
      <c r="MOP220" s="672"/>
      <c r="MOQ220" s="672"/>
      <c r="MOR220" s="672"/>
      <c r="MOS220" s="672"/>
      <c r="MOT220" s="672"/>
      <c r="MOU220" s="672"/>
      <c r="MOV220" s="672"/>
      <c r="MOW220" s="672"/>
      <c r="MOX220" s="672"/>
      <c r="MOY220" s="672"/>
      <c r="MOZ220" s="672"/>
      <c r="MPA220" s="672"/>
      <c r="MPB220" s="672"/>
      <c r="MPC220" s="672"/>
      <c r="MPD220" s="672"/>
      <c r="MPE220" s="672"/>
      <c r="MPF220" s="672"/>
      <c r="MPG220" s="672"/>
      <c r="MPH220" s="672"/>
      <c r="MPI220" s="672"/>
      <c r="MPJ220" s="672"/>
      <c r="MPK220" s="672"/>
      <c r="MPL220" s="672"/>
      <c r="MPM220" s="672"/>
      <c r="MPN220" s="672"/>
      <c r="MPO220" s="672"/>
      <c r="MPP220" s="672"/>
      <c r="MPQ220" s="672"/>
      <c r="MPR220" s="672"/>
      <c r="MPS220" s="672"/>
      <c r="MPT220" s="672"/>
      <c r="MPU220" s="672"/>
      <c r="MPV220" s="672"/>
      <c r="MPW220" s="672"/>
      <c r="MPX220" s="672"/>
      <c r="MPY220" s="672"/>
      <c r="MPZ220" s="672"/>
      <c r="MQA220" s="672"/>
      <c r="MQB220" s="672"/>
      <c r="MQC220" s="672"/>
      <c r="MQD220" s="672"/>
      <c r="MQE220" s="672"/>
      <c r="MQF220" s="672"/>
      <c r="MQG220" s="672"/>
      <c r="MQH220" s="672"/>
      <c r="MQI220" s="672"/>
      <c r="MQJ220" s="672"/>
      <c r="MQK220" s="672"/>
      <c r="MQL220" s="672"/>
      <c r="MQM220" s="672"/>
      <c r="MQN220" s="672"/>
      <c r="MQO220" s="672"/>
      <c r="MQP220" s="672"/>
      <c r="MQQ220" s="672"/>
      <c r="MQR220" s="672"/>
      <c r="MQS220" s="672"/>
      <c r="MQT220" s="672"/>
      <c r="MQU220" s="672"/>
      <c r="MQV220" s="672"/>
      <c r="MQW220" s="672"/>
      <c r="MQX220" s="672"/>
      <c r="MQY220" s="672"/>
      <c r="MQZ220" s="672"/>
      <c r="MRA220" s="672"/>
      <c r="MRB220" s="672"/>
      <c r="MRC220" s="672"/>
      <c r="MRD220" s="672"/>
      <c r="MRE220" s="672"/>
      <c r="MRF220" s="672"/>
      <c r="MRG220" s="672"/>
      <c r="MRH220" s="672"/>
      <c r="MRI220" s="672"/>
      <c r="MRJ220" s="672"/>
      <c r="MRK220" s="672"/>
      <c r="MRL220" s="672"/>
      <c r="MRM220" s="672"/>
      <c r="MRN220" s="672"/>
      <c r="MRO220" s="672"/>
      <c r="MRP220" s="672"/>
      <c r="MRQ220" s="672"/>
      <c r="MRR220" s="672"/>
      <c r="MRS220" s="672"/>
      <c r="MRT220" s="672"/>
      <c r="MRU220" s="672"/>
      <c r="MRV220" s="672"/>
      <c r="MRW220" s="672"/>
      <c r="MRX220" s="672"/>
      <c r="MRY220" s="672"/>
      <c r="MRZ220" s="672"/>
      <c r="MSA220" s="672"/>
      <c r="MSB220" s="672"/>
      <c r="MSC220" s="672"/>
      <c r="MSD220" s="672"/>
      <c r="MSE220" s="672"/>
      <c r="MSF220" s="672"/>
      <c r="MSG220" s="672"/>
      <c r="MSH220" s="672"/>
      <c r="MSI220" s="672"/>
      <c r="MSJ220" s="672"/>
      <c r="MSK220" s="672"/>
      <c r="MSL220" s="672"/>
      <c r="MSM220" s="672"/>
      <c r="MSN220" s="672"/>
      <c r="MSO220" s="672"/>
      <c r="MSP220" s="672"/>
      <c r="MSQ220" s="672"/>
      <c r="MSR220" s="672"/>
      <c r="MSS220" s="672"/>
      <c r="MST220" s="672"/>
      <c r="MSU220" s="672"/>
      <c r="MSV220" s="672"/>
      <c r="MSW220" s="672"/>
      <c r="MSX220" s="672"/>
      <c r="MSY220" s="672"/>
      <c r="MSZ220" s="672"/>
      <c r="MTA220" s="672"/>
      <c r="MTB220" s="672"/>
      <c r="MTC220" s="672"/>
      <c r="MTD220" s="672"/>
      <c r="MTE220" s="672"/>
      <c r="MTF220" s="672"/>
      <c r="MTG220" s="672"/>
      <c r="MTH220" s="672"/>
      <c r="MTI220" s="672"/>
      <c r="MTJ220" s="672"/>
      <c r="MTK220" s="672"/>
      <c r="MTL220" s="672"/>
      <c r="MTM220" s="672"/>
      <c r="MTN220" s="672"/>
      <c r="MTO220" s="672"/>
      <c r="MTP220" s="672"/>
      <c r="MTQ220" s="672"/>
      <c r="MTR220" s="672"/>
      <c r="MTS220" s="672"/>
      <c r="MTT220" s="672"/>
      <c r="MTU220" s="672"/>
      <c r="MTV220" s="672"/>
      <c r="MTW220" s="672"/>
      <c r="MTX220" s="672"/>
      <c r="MTY220" s="672"/>
      <c r="MTZ220" s="672"/>
      <c r="MUA220" s="672"/>
      <c r="MUB220" s="672"/>
      <c r="MUC220" s="672"/>
      <c r="MUD220" s="672"/>
      <c r="MUE220" s="672"/>
      <c r="MUF220" s="672"/>
      <c r="MUG220" s="672"/>
      <c r="MUH220" s="672"/>
      <c r="MUI220" s="672"/>
      <c r="MUJ220" s="672"/>
      <c r="MUK220" s="672"/>
      <c r="MUL220" s="672"/>
      <c r="MUM220" s="672"/>
      <c r="MUN220" s="672"/>
      <c r="MUO220" s="672"/>
      <c r="MUP220" s="672"/>
      <c r="MUQ220" s="672"/>
      <c r="MUR220" s="672"/>
      <c r="MUS220" s="672"/>
      <c r="MUT220" s="672"/>
      <c r="MUU220" s="672"/>
      <c r="MUV220" s="672"/>
      <c r="MUW220" s="672"/>
      <c r="MUX220" s="672"/>
      <c r="MUY220" s="672"/>
      <c r="MUZ220" s="672"/>
      <c r="MVA220" s="672"/>
      <c r="MVB220" s="672"/>
      <c r="MVC220" s="672"/>
      <c r="MVD220" s="672"/>
      <c r="MVE220" s="672"/>
      <c r="MVF220" s="672"/>
      <c r="MVG220" s="672"/>
      <c r="MVH220" s="672"/>
      <c r="MVI220" s="672"/>
      <c r="MVJ220" s="672"/>
      <c r="MVK220" s="672"/>
      <c r="MVL220" s="672"/>
      <c r="MVM220" s="672"/>
      <c r="MVN220" s="672"/>
      <c r="MVO220" s="672"/>
      <c r="MVP220" s="672"/>
      <c r="MVQ220" s="672"/>
      <c r="MVR220" s="672"/>
      <c r="MVS220" s="672"/>
      <c r="MVT220" s="672"/>
      <c r="MVU220" s="672"/>
      <c r="MVV220" s="672"/>
      <c r="MVW220" s="672"/>
      <c r="MVX220" s="672"/>
      <c r="MVY220" s="672"/>
      <c r="MVZ220" s="672"/>
      <c r="MWA220" s="672"/>
      <c r="MWB220" s="672"/>
      <c r="MWC220" s="672"/>
      <c r="MWD220" s="672"/>
      <c r="MWE220" s="672"/>
      <c r="MWF220" s="672"/>
      <c r="MWG220" s="672"/>
      <c r="MWH220" s="672"/>
      <c r="MWI220" s="672"/>
      <c r="MWJ220" s="672"/>
      <c r="MWK220" s="672"/>
      <c r="MWL220" s="672"/>
      <c r="MWM220" s="672"/>
      <c r="MWN220" s="672"/>
      <c r="MWO220" s="672"/>
      <c r="MWP220" s="672"/>
      <c r="MWQ220" s="672"/>
      <c r="MWR220" s="672"/>
      <c r="MWS220" s="672"/>
      <c r="MWT220" s="672"/>
      <c r="MWU220" s="672"/>
      <c r="MWV220" s="672"/>
      <c r="MWW220" s="672"/>
      <c r="MWX220" s="672"/>
      <c r="MWY220" s="672"/>
      <c r="MWZ220" s="672"/>
      <c r="MXA220" s="672"/>
      <c r="MXB220" s="672"/>
      <c r="MXC220" s="672"/>
      <c r="MXD220" s="672"/>
      <c r="MXE220" s="672"/>
      <c r="MXF220" s="672"/>
      <c r="MXG220" s="672"/>
      <c r="MXH220" s="672"/>
      <c r="MXI220" s="672"/>
      <c r="MXJ220" s="672"/>
      <c r="MXK220" s="672"/>
      <c r="MXL220" s="672"/>
      <c r="MXM220" s="672"/>
      <c r="MXN220" s="672"/>
      <c r="MXO220" s="672"/>
      <c r="MXP220" s="672"/>
      <c r="MXQ220" s="672"/>
      <c r="MXR220" s="672"/>
      <c r="MXS220" s="672"/>
      <c r="MXT220" s="672"/>
      <c r="MXU220" s="672"/>
      <c r="MXV220" s="672"/>
      <c r="MXW220" s="672"/>
      <c r="MXX220" s="672"/>
      <c r="MXY220" s="672"/>
      <c r="MXZ220" s="672"/>
      <c r="MYA220" s="672"/>
      <c r="MYB220" s="672"/>
      <c r="MYC220" s="672"/>
      <c r="MYD220" s="672"/>
      <c r="MYE220" s="672"/>
      <c r="MYF220" s="672"/>
      <c r="MYG220" s="672"/>
      <c r="MYH220" s="672"/>
      <c r="MYI220" s="672"/>
      <c r="MYJ220" s="672"/>
      <c r="MYK220" s="672"/>
      <c r="MYL220" s="672"/>
      <c r="MYM220" s="672"/>
      <c r="MYN220" s="672"/>
      <c r="MYO220" s="672"/>
      <c r="MYP220" s="672"/>
      <c r="MYQ220" s="672"/>
      <c r="MYR220" s="672"/>
      <c r="MYS220" s="672"/>
      <c r="MYT220" s="672"/>
      <c r="MYU220" s="672"/>
      <c r="MYV220" s="672"/>
      <c r="MYW220" s="672"/>
      <c r="MYX220" s="672"/>
      <c r="MYY220" s="672"/>
      <c r="MYZ220" s="672"/>
      <c r="MZA220" s="672"/>
      <c r="MZB220" s="672"/>
      <c r="MZC220" s="672"/>
      <c r="MZD220" s="672"/>
      <c r="MZE220" s="672"/>
      <c r="MZF220" s="672"/>
      <c r="MZG220" s="672"/>
      <c r="MZH220" s="672"/>
      <c r="MZI220" s="672"/>
      <c r="MZJ220" s="672"/>
      <c r="MZK220" s="672"/>
      <c r="MZL220" s="672"/>
      <c r="MZM220" s="672"/>
      <c r="MZN220" s="672"/>
      <c r="MZO220" s="672"/>
      <c r="MZP220" s="672"/>
      <c r="MZQ220" s="672"/>
      <c r="MZR220" s="672"/>
      <c r="MZS220" s="672"/>
      <c r="MZT220" s="672"/>
      <c r="MZU220" s="672"/>
      <c r="MZV220" s="672"/>
      <c r="MZW220" s="672"/>
      <c r="MZX220" s="672"/>
      <c r="MZY220" s="672"/>
      <c r="MZZ220" s="672"/>
      <c r="NAA220" s="672"/>
      <c r="NAB220" s="672"/>
      <c r="NAC220" s="672"/>
      <c r="NAD220" s="672"/>
      <c r="NAE220" s="672"/>
      <c r="NAF220" s="672"/>
      <c r="NAG220" s="672"/>
      <c r="NAH220" s="672"/>
      <c r="NAI220" s="672"/>
      <c r="NAJ220" s="672"/>
      <c r="NAK220" s="672"/>
      <c r="NAL220" s="672"/>
      <c r="NAM220" s="672"/>
      <c r="NAN220" s="672"/>
      <c r="NAO220" s="672"/>
      <c r="NAP220" s="672"/>
      <c r="NAQ220" s="672"/>
      <c r="NAR220" s="672"/>
      <c r="NAS220" s="672"/>
      <c r="NAT220" s="672"/>
      <c r="NAU220" s="672"/>
      <c r="NAV220" s="672"/>
      <c r="NAW220" s="672"/>
      <c r="NAX220" s="672"/>
      <c r="NAY220" s="672"/>
      <c r="NAZ220" s="672"/>
      <c r="NBA220" s="672"/>
      <c r="NBB220" s="672"/>
      <c r="NBC220" s="672"/>
      <c r="NBD220" s="672"/>
      <c r="NBE220" s="672"/>
      <c r="NBF220" s="672"/>
      <c r="NBG220" s="672"/>
      <c r="NBH220" s="672"/>
      <c r="NBI220" s="672"/>
      <c r="NBJ220" s="672"/>
      <c r="NBK220" s="672"/>
      <c r="NBL220" s="672"/>
      <c r="NBM220" s="672"/>
      <c r="NBN220" s="672"/>
      <c r="NBO220" s="672"/>
      <c r="NBP220" s="672"/>
      <c r="NBQ220" s="672"/>
      <c r="NBR220" s="672"/>
      <c r="NBS220" s="672"/>
      <c r="NBT220" s="672"/>
      <c r="NBU220" s="672"/>
      <c r="NBV220" s="672"/>
      <c r="NBW220" s="672"/>
      <c r="NBX220" s="672"/>
      <c r="NBY220" s="672"/>
      <c r="NBZ220" s="672"/>
      <c r="NCA220" s="672"/>
      <c r="NCB220" s="672"/>
      <c r="NCC220" s="672"/>
      <c r="NCD220" s="672"/>
      <c r="NCE220" s="672"/>
      <c r="NCF220" s="672"/>
      <c r="NCG220" s="672"/>
      <c r="NCH220" s="672"/>
      <c r="NCI220" s="672"/>
      <c r="NCJ220" s="672"/>
      <c r="NCK220" s="672"/>
      <c r="NCL220" s="672"/>
      <c r="NCM220" s="672"/>
      <c r="NCN220" s="672"/>
      <c r="NCO220" s="672"/>
      <c r="NCP220" s="672"/>
      <c r="NCQ220" s="672"/>
      <c r="NCR220" s="672"/>
      <c r="NCS220" s="672"/>
      <c r="NCT220" s="672"/>
      <c r="NCU220" s="672"/>
      <c r="NCV220" s="672"/>
      <c r="NCW220" s="672"/>
      <c r="NCX220" s="672"/>
      <c r="NCY220" s="672"/>
      <c r="NCZ220" s="672"/>
      <c r="NDA220" s="672"/>
      <c r="NDB220" s="672"/>
      <c r="NDC220" s="672"/>
      <c r="NDD220" s="672"/>
      <c r="NDE220" s="672"/>
      <c r="NDF220" s="672"/>
      <c r="NDG220" s="672"/>
      <c r="NDH220" s="672"/>
      <c r="NDI220" s="672"/>
      <c r="NDJ220" s="672"/>
      <c r="NDK220" s="672"/>
      <c r="NDL220" s="672"/>
      <c r="NDM220" s="672"/>
      <c r="NDN220" s="672"/>
      <c r="NDO220" s="672"/>
      <c r="NDP220" s="672"/>
      <c r="NDQ220" s="672"/>
      <c r="NDR220" s="672"/>
      <c r="NDS220" s="672"/>
      <c r="NDT220" s="672"/>
      <c r="NDU220" s="672"/>
      <c r="NDV220" s="672"/>
      <c r="NDW220" s="672"/>
      <c r="NDX220" s="672"/>
      <c r="NDY220" s="672"/>
      <c r="NDZ220" s="672"/>
      <c r="NEA220" s="672"/>
      <c r="NEB220" s="672"/>
      <c r="NEC220" s="672"/>
      <c r="NED220" s="672"/>
      <c r="NEE220" s="672"/>
      <c r="NEF220" s="672"/>
      <c r="NEG220" s="672"/>
      <c r="NEH220" s="672"/>
      <c r="NEI220" s="672"/>
      <c r="NEJ220" s="672"/>
      <c r="NEK220" s="672"/>
      <c r="NEL220" s="672"/>
      <c r="NEM220" s="672"/>
      <c r="NEN220" s="672"/>
      <c r="NEO220" s="672"/>
      <c r="NEP220" s="672"/>
      <c r="NEQ220" s="672"/>
      <c r="NER220" s="672"/>
      <c r="NES220" s="672"/>
      <c r="NET220" s="672"/>
      <c r="NEU220" s="672"/>
      <c r="NEV220" s="672"/>
      <c r="NEW220" s="672"/>
      <c r="NEX220" s="672"/>
      <c r="NEY220" s="672"/>
      <c r="NEZ220" s="672"/>
      <c r="NFA220" s="672"/>
      <c r="NFB220" s="672"/>
      <c r="NFC220" s="672"/>
      <c r="NFD220" s="672"/>
      <c r="NFE220" s="672"/>
      <c r="NFF220" s="672"/>
      <c r="NFG220" s="672"/>
      <c r="NFH220" s="672"/>
      <c r="NFI220" s="672"/>
      <c r="NFJ220" s="672"/>
      <c r="NFK220" s="672"/>
      <c r="NFL220" s="672"/>
      <c r="NFM220" s="672"/>
      <c r="NFN220" s="672"/>
      <c r="NFO220" s="672"/>
      <c r="NFP220" s="672"/>
      <c r="NFQ220" s="672"/>
      <c r="NFR220" s="672"/>
      <c r="NFS220" s="672"/>
      <c r="NFT220" s="672"/>
      <c r="NFU220" s="672"/>
      <c r="NFV220" s="672"/>
      <c r="NFW220" s="672"/>
      <c r="NFX220" s="672"/>
      <c r="NFY220" s="672"/>
      <c r="NFZ220" s="672"/>
      <c r="NGA220" s="672"/>
      <c r="NGB220" s="672"/>
      <c r="NGC220" s="672"/>
      <c r="NGD220" s="672"/>
      <c r="NGE220" s="672"/>
      <c r="NGF220" s="672"/>
      <c r="NGG220" s="672"/>
      <c r="NGH220" s="672"/>
      <c r="NGI220" s="672"/>
      <c r="NGJ220" s="672"/>
      <c r="NGK220" s="672"/>
      <c r="NGL220" s="672"/>
      <c r="NGM220" s="672"/>
      <c r="NGN220" s="672"/>
      <c r="NGO220" s="672"/>
      <c r="NGP220" s="672"/>
      <c r="NGQ220" s="672"/>
      <c r="NGR220" s="672"/>
      <c r="NGS220" s="672"/>
      <c r="NGT220" s="672"/>
      <c r="NGU220" s="672"/>
      <c r="NGV220" s="672"/>
      <c r="NGW220" s="672"/>
      <c r="NGX220" s="672"/>
      <c r="NGY220" s="672"/>
      <c r="NGZ220" s="672"/>
      <c r="NHA220" s="672"/>
      <c r="NHB220" s="672"/>
      <c r="NHC220" s="672"/>
      <c r="NHD220" s="672"/>
      <c r="NHE220" s="672"/>
      <c r="NHF220" s="672"/>
      <c r="NHG220" s="672"/>
      <c r="NHH220" s="672"/>
      <c r="NHI220" s="672"/>
      <c r="NHJ220" s="672"/>
      <c r="NHK220" s="672"/>
      <c r="NHL220" s="672"/>
      <c r="NHM220" s="672"/>
      <c r="NHN220" s="672"/>
      <c r="NHO220" s="672"/>
      <c r="NHP220" s="672"/>
      <c r="NHQ220" s="672"/>
      <c r="NHR220" s="672"/>
      <c r="NHS220" s="672"/>
      <c r="NHT220" s="672"/>
      <c r="NHU220" s="672"/>
      <c r="NHV220" s="672"/>
      <c r="NHW220" s="672"/>
      <c r="NHX220" s="672"/>
      <c r="NHY220" s="672"/>
      <c r="NHZ220" s="672"/>
      <c r="NIA220" s="672"/>
      <c r="NIB220" s="672"/>
      <c r="NIC220" s="672"/>
      <c r="NID220" s="672"/>
      <c r="NIE220" s="672"/>
      <c r="NIF220" s="672"/>
      <c r="NIG220" s="672"/>
      <c r="NIH220" s="672"/>
      <c r="NII220" s="672"/>
      <c r="NIJ220" s="672"/>
      <c r="NIK220" s="672"/>
      <c r="NIL220" s="672"/>
      <c r="NIM220" s="672"/>
      <c r="NIN220" s="672"/>
      <c r="NIO220" s="672"/>
      <c r="NIP220" s="672"/>
      <c r="NIQ220" s="672"/>
      <c r="NIR220" s="672"/>
      <c r="NIS220" s="672"/>
      <c r="NIT220" s="672"/>
      <c r="NIU220" s="672"/>
      <c r="NIV220" s="672"/>
      <c r="NIW220" s="672"/>
      <c r="NIX220" s="672"/>
      <c r="NIY220" s="672"/>
      <c r="NIZ220" s="672"/>
      <c r="NJA220" s="672"/>
      <c r="NJB220" s="672"/>
      <c r="NJC220" s="672"/>
      <c r="NJD220" s="672"/>
      <c r="NJE220" s="672"/>
      <c r="NJF220" s="672"/>
      <c r="NJG220" s="672"/>
      <c r="NJH220" s="672"/>
      <c r="NJI220" s="672"/>
      <c r="NJJ220" s="672"/>
      <c r="NJK220" s="672"/>
      <c r="NJL220" s="672"/>
      <c r="NJM220" s="672"/>
      <c r="NJN220" s="672"/>
      <c r="NJO220" s="672"/>
      <c r="NJP220" s="672"/>
      <c r="NJQ220" s="672"/>
      <c r="NJR220" s="672"/>
      <c r="NJS220" s="672"/>
      <c r="NJT220" s="672"/>
      <c r="NJU220" s="672"/>
      <c r="NJV220" s="672"/>
      <c r="NJW220" s="672"/>
      <c r="NJX220" s="672"/>
      <c r="NJY220" s="672"/>
      <c r="NJZ220" s="672"/>
      <c r="NKA220" s="672"/>
      <c r="NKB220" s="672"/>
      <c r="NKC220" s="672"/>
      <c r="NKD220" s="672"/>
      <c r="NKE220" s="672"/>
      <c r="NKF220" s="672"/>
      <c r="NKG220" s="672"/>
      <c r="NKH220" s="672"/>
      <c r="NKI220" s="672"/>
      <c r="NKJ220" s="672"/>
      <c r="NKK220" s="672"/>
      <c r="NKL220" s="672"/>
      <c r="NKM220" s="672"/>
      <c r="NKN220" s="672"/>
      <c r="NKO220" s="672"/>
      <c r="NKP220" s="672"/>
      <c r="NKQ220" s="672"/>
      <c r="NKR220" s="672"/>
      <c r="NKS220" s="672"/>
      <c r="NKT220" s="672"/>
      <c r="NKU220" s="672"/>
      <c r="NKV220" s="672"/>
      <c r="NKW220" s="672"/>
      <c r="NKX220" s="672"/>
      <c r="NKY220" s="672"/>
      <c r="NKZ220" s="672"/>
      <c r="NLA220" s="672"/>
      <c r="NLB220" s="672"/>
      <c r="NLC220" s="672"/>
      <c r="NLD220" s="672"/>
      <c r="NLE220" s="672"/>
      <c r="NLF220" s="672"/>
      <c r="NLG220" s="672"/>
      <c r="NLH220" s="672"/>
      <c r="NLI220" s="672"/>
      <c r="NLJ220" s="672"/>
      <c r="NLK220" s="672"/>
      <c r="NLL220" s="672"/>
      <c r="NLM220" s="672"/>
      <c r="NLN220" s="672"/>
      <c r="NLO220" s="672"/>
      <c r="NLP220" s="672"/>
      <c r="NLQ220" s="672"/>
      <c r="NLR220" s="672"/>
      <c r="NLS220" s="672"/>
      <c r="NLT220" s="672"/>
      <c r="NLU220" s="672"/>
      <c r="NLV220" s="672"/>
      <c r="NLW220" s="672"/>
      <c r="NLX220" s="672"/>
      <c r="NLY220" s="672"/>
      <c r="NLZ220" s="672"/>
      <c r="NMA220" s="672"/>
      <c r="NMB220" s="672"/>
      <c r="NMC220" s="672"/>
      <c r="NMD220" s="672"/>
      <c r="NME220" s="672"/>
      <c r="NMF220" s="672"/>
      <c r="NMG220" s="672"/>
      <c r="NMH220" s="672"/>
      <c r="NMI220" s="672"/>
      <c r="NMJ220" s="672"/>
      <c r="NMK220" s="672"/>
      <c r="NML220" s="672"/>
      <c r="NMM220" s="672"/>
      <c r="NMN220" s="672"/>
      <c r="NMO220" s="672"/>
      <c r="NMP220" s="672"/>
      <c r="NMQ220" s="672"/>
      <c r="NMR220" s="672"/>
      <c r="NMS220" s="672"/>
      <c r="NMT220" s="672"/>
      <c r="NMU220" s="672"/>
      <c r="NMV220" s="672"/>
      <c r="NMW220" s="672"/>
      <c r="NMX220" s="672"/>
      <c r="NMY220" s="672"/>
      <c r="NMZ220" s="672"/>
      <c r="NNA220" s="672"/>
      <c r="NNB220" s="672"/>
      <c r="NNC220" s="672"/>
      <c r="NND220" s="672"/>
      <c r="NNE220" s="672"/>
      <c r="NNF220" s="672"/>
      <c r="NNG220" s="672"/>
      <c r="NNH220" s="672"/>
      <c r="NNI220" s="672"/>
      <c r="NNJ220" s="672"/>
      <c r="NNK220" s="672"/>
      <c r="NNL220" s="672"/>
      <c r="NNM220" s="672"/>
      <c r="NNN220" s="672"/>
      <c r="NNO220" s="672"/>
      <c r="NNP220" s="672"/>
      <c r="NNQ220" s="672"/>
      <c r="NNR220" s="672"/>
      <c r="NNS220" s="672"/>
      <c r="NNT220" s="672"/>
      <c r="NNU220" s="672"/>
      <c r="NNV220" s="672"/>
      <c r="NNW220" s="672"/>
      <c r="NNX220" s="672"/>
      <c r="NNY220" s="672"/>
      <c r="NNZ220" s="672"/>
      <c r="NOA220" s="672"/>
      <c r="NOB220" s="672"/>
      <c r="NOC220" s="672"/>
      <c r="NOD220" s="672"/>
      <c r="NOE220" s="672"/>
      <c r="NOF220" s="672"/>
      <c r="NOG220" s="672"/>
      <c r="NOH220" s="672"/>
      <c r="NOI220" s="672"/>
      <c r="NOJ220" s="672"/>
      <c r="NOK220" s="672"/>
      <c r="NOL220" s="672"/>
      <c r="NOM220" s="672"/>
      <c r="NON220" s="672"/>
      <c r="NOO220" s="672"/>
      <c r="NOP220" s="672"/>
      <c r="NOQ220" s="672"/>
      <c r="NOR220" s="672"/>
      <c r="NOS220" s="672"/>
      <c r="NOT220" s="672"/>
      <c r="NOU220" s="672"/>
      <c r="NOV220" s="672"/>
      <c r="NOW220" s="672"/>
      <c r="NOX220" s="672"/>
      <c r="NOY220" s="672"/>
      <c r="NOZ220" s="672"/>
      <c r="NPA220" s="672"/>
      <c r="NPB220" s="672"/>
      <c r="NPC220" s="672"/>
      <c r="NPD220" s="672"/>
      <c r="NPE220" s="672"/>
      <c r="NPF220" s="672"/>
      <c r="NPG220" s="672"/>
      <c r="NPH220" s="672"/>
      <c r="NPI220" s="672"/>
      <c r="NPJ220" s="672"/>
      <c r="NPK220" s="672"/>
      <c r="NPL220" s="672"/>
      <c r="NPM220" s="672"/>
      <c r="NPN220" s="672"/>
      <c r="NPO220" s="672"/>
      <c r="NPP220" s="672"/>
      <c r="NPQ220" s="672"/>
      <c r="NPR220" s="672"/>
      <c r="NPS220" s="672"/>
      <c r="NPT220" s="672"/>
      <c r="NPU220" s="672"/>
      <c r="NPV220" s="672"/>
      <c r="NPW220" s="672"/>
      <c r="NPX220" s="672"/>
      <c r="NPY220" s="672"/>
      <c r="NPZ220" s="672"/>
      <c r="NQA220" s="672"/>
      <c r="NQB220" s="672"/>
      <c r="NQC220" s="672"/>
      <c r="NQD220" s="672"/>
      <c r="NQE220" s="672"/>
      <c r="NQF220" s="672"/>
      <c r="NQG220" s="672"/>
      <c r="NQH220" s="672"/>
      <c r="NQI220" s="672"/>
      <c r="NQJ220" s="672"/>
      <c r="NQK220" s="672"/>
      <c r="NQL220" s="672"/>
      <c r="NQM220" s="672"/>
      <c r="NQN220" s="672"/>
      <c r="NQO220" s="672"/>
      <c r="NQP220" s="672"/>
      <c r="NQQ220" s="672"/>
      <c r="NQR220" s="672"/>
      <c r="NQS220" s="672"/>
      <c r="NQT220" s="672"/>
      <c r="NQU220" s="672"/>
      <c r="NQV220" s="672"/>
      <c r="NQW220" s="672"/>
      <c r="NQX220" s="672"/>
      <c r="NQY220" s="672"/>
      <c r="NQZ220" s="672"/>
      <c r="NRA220" s="672"/>
      <c r="NRB220" s="672"/>
      <c r="NRC220" s="672"/>
      <c r="NRD220" s="672"/>
      <c r="NRE220" s="672"/>
      <c r="NRF220" s="672"/>
      <c r="NRG220" s="672"/>
      <c r="NRH220" s="672"/>
      <c r="NRI220" s="672"/>
      <c r="NRJ220" s="672"/>
      <c r="NRK220" s="672"/>
      <c r="NRL220" s="672"/>
      <c r="NRM220" s="672"/>
      <c r="NRN220" s="672"/>
      <c r="NRO220" s="672"/>
      <c r="NRP220" s="672"/>
      <c r="NRQ220" s="672"/>
      <c r="NRR220" s="672"/>
      <c r="NRS220" s="672"/>
      <c r="NRT220" s="672"/>
      <c r="NRU220" s="672"/>
      <c r="NRV220" s="672"/>
      <c r="NRW220" s="672"/>
      <c r="NRX220" s="672"/>
      <c r="NRY220" s="672"/>
      <c r="NRZ220" s="672"/>
      <c r="NSA220" s="672"/>
      <c r="NSB220" s="672"/>
      <c r="NSC220" s="672"/>
      <c r="NSD220" s="672"/>
      <c r="NSE220" s="672"/>
      <c r="NSF220" s="672"/>
      <c r="NSG220" s="672"/>
      <c r="NSH220" s="672"/>
      <c r="NSI220" s="672"/>
      <c r="NSJ220" s="672"/>
      <c r="NSK220" s="672"/>
      <c r="NSL220" s="672"/>
      <c r="NSM220" s="672"/>
      <c r="NSN220" s="672"/>
      <c r="NSO220" s="672"/>
      <c r="NSP220" s="672"/>
      <c r="NSQ220" s="672"/>
      <c r="NSR220" s="672"/>
      <c r="NSS220" s="672"/>
      <c r="NST220" s="672"/>
      <c r="NSU220" s="672"/>
      <c r="NSV220" s="672"/>
      <c r="NSW220" s="672"/>
      <c r="NSX220" s="672"/>
      <c r="NSY220" s="672"/>
      <c r="NSZ220" s="672"/>
      <c r="NTA220" s="672"/>
      <c r="NTB220" s="672"/>
      <c r="NTC220" s="672"/>
      <c r="NTD220" s="672"/>
      <c r="NTE220" s="672"/>
      <c r="NTF220" s="672"/>
      <c r="NTG220" s="672"/>
      <c r="NTH220" s="672"/>
      <c r="NTI220" s="672"/>
      <c r="NTJ220" s="672"/>
      <c r="NTK220" s="672"/>
      <c r="NTL220" s="672"/>
      <c r="NTM220" s="672"/>
      <c r="NTN220" s="672"/>
      <c r="NTO220" s="672"/>
      <c r="NTP220" s="672"/>
      <c r="NTQ220" s="672"/>
      <c r="NTR220" s="672"/>
      <c r="NTS220" s="672"/>
      <c r="NTT220" s="672"/>
      <c r="NTU220" s="672"/>
      <c r="NTV220" s="672"/>
      <c r="NTW220" s="672"/>
      <c r="NTX220" s="672"/>
      <c r="NTY220" s="672"/>
      <c r="NTZ220" s="672"/>
      <c r="NUA220" s="672"/>
      <c r="NUB220" s="672"/>
      <c r="NUC220" s="672"/>
      <c r="NUD220" s="672"/>
      <c r="NUE220" s="672"/>
      <c r="NUF220" s="672"/>
      <c r="NUG220" s="672"/>
      <c r="NUH220" s="672"/>
      <c r="NUI220" s="672"/>
      <c r="NUJ220" s="672"/>
      <c r="NUK220" s="672"/>
      <c r="NUL220" s="672"/>
      <c r="NUM220" s="672"/>
      <c r="NUN220" s="672"/>
      <c r="NUO220" s="672"/>
      <c r="NUP220" s="672"/>
      <c r="NUQ220" s="672"/>
      <c r="NUR220" s="672"/>
      <c r="NUS220" s="672"/>
      <c r="NUT220" s="672"/>
      <c r="NUU220" s="672"/>
      <c r="NUV220" s="672"/>
      <c r="NUW220" s="672"/>
      <c r="NUX220" s="672"/>
      <c r="NUY220" s="672"/>
      <c r="NUZ220" s="672"/>
      <c r="NVA220" s="672"/>
      <c r="NVB220" s="672"/>
      <c r="NVC220" s="672"/>
      <c r="NVD220" s="672"/>
      <c r="NVE220" s="672"/>
      <c r="NVF220" s="672"/>
      <c r="NVG220" s="672"/>
      <c r="NVH220" s="672"/>
      <c r="NVI220" s="672"/>
      <c r="NVJ220" s="672"/>
      <c r="NVK220" s="672"/>
      <c r="NVL220" s="672"/>
      <c r="NVM220" s="672"/>
      <c r="NVN220" s="672"/>
      <c r="NVO220" s="672"/>
      <c r="NVP220" s="672"/>
      <c r="NVQ220" s="672"/>
      <c r="NVR220" s="672"/>
      <c r="NVS220" s="672"/>
      <c r="NVT220" s="672"/>
      <c r="NVU220" s="672"/>
      <c r="NVV220" s="672"/>
      <c r="NVW220" s="672"/>
      <c r="NVX220" s="672"/>
      <c r="NVY220" s="672"/>
      <c r="NVZ220" s="672"/>
      <c r="NWA220" s="672"/>
      <c r="NWB220" s="672"/>
      <c r="NWC220" s="672"/>
      <c r="NWD220" s="672"/>
      <c r="NWE220" s="672"/>
      <c r="NWF220" s="672"/>
      <c r="NWG220" s="672"/>
      <c r="NWH220" s="672"/>
      <c r="NWI220" s="672"/>
      <c r="NWJ220" s="672"/>
      <c r="NWK220" s="672"/>
      <c r="NWL220" s="672"/>
      <c r="NWM220" s="672"/>
      <c r="NWN220" s="672"/>
      <c r="NWO220" s="672"/>
      <c r="NWP220" s="672"/>
      <c r="NWQ220" s="672"/>
      <c r="NWR220" s="672"/>
      <c r="NWS220" s="672"/>
      <c r="NWT220" s="672"/>
      <c r="NWU220" s="672"/>
      <c r="NWV220" s="672"/>
      <c r="NWW220" s="672"/>
      <c r="NWX220" s="672"/>
      <c r="NWY220" s="672"/>
      <c r="NWZ220" s="672"/>
      <c r="NXA220" s="672"/>
      <c r="NXB220" s="672"/>
      <c r="NXC220" s="672"/>
      <c r="NXD220" s="672"/>
      <c r="NXE220" s="672"/>
      <c r="NXF220" s="672"/>
      <c r="NXG220" s="672"/>
      <c r="NXH220" s="672"/>
      <c r="NXI220" s="672"/>
      <c r="NXJ220" s="672"/>
      <c r="NXK220" s="672"/>
      <c r="NXL220" s="672"/>
      <c r="NXM220" s="672"/>
      <c r="NXN220" s="672"/>
      <c r="NXO220" s="672"/>
      <c r="NXP220" s="672"/>
      <c r="NXQ220" s="672"/>
      <c r="NXR220" s="672"/>
      <c r="NXS220" s="672"/>
      <c r="NXT220" s="672"/>
      <c r="NXU220" s="672"/>
      <c r="NXV220" s="672"/>
      <c r="NXW220" s="672"/>
      <c r="NXX220" s="672"/>
      <c r="NXY220" s="672"/>
      <c r="NXZ220" s="672"/>
      <c r="NYA220" s="672"/>
      <c r="NYB220" s="672"/>
      <c r="NYC220" s="672"/>
      <c r="NYD220" s="672"/>
      <c r="NYE220" s="672"/>
      <c r="NYF220" s="672"/>
      <c r="NYG220" s="672"/>
      <c r="NYH220" s="672"/>
      <c r="NYI220" s="672"/>
      <c r="NYJ220" s="672"/>
      <c r="NYK220" s="672"/>
      <c r="NYL220" s="672"/>
      <c r="NYM220" s="672"/>
      <c r="NYN220" s="672"/>
      <c r="NYO220" s="672"/>
      <c r="NYP220" s="672"/>
      <c r="NYQ220" s="672"/>
      <c r="NYR220" s="672"/>
      <c r="NYS220" s="672"/>
      <c r="NYT220" s="672"/>
      <c r="NYU220" s="672"/>
      <c r="NYV220" s="672"/>
      <c r="NYW220" s="672"/>
      <c r="NYX220" s="672"/>
      <c r="NYY220" s="672"/>
      <c r="NYZ220" s="672"/>
      <c r="NZA220" s="672"/>
      <c r="NZB220" s="672"/>
      <c r="NZC220" s="672"/>
      <c r="NZD220" s="672"/>
      <c r="NZE220" s="672"/>
      <c r="NZF220" s="672"/>
      <c r="NZG220" s="672"/>
      <c r="NZH220" s="672"/>
      <c r="NZI220" s="672"/>
      <c r="NZJ220" s="672"/>
      <c r="NZK220" s="672"/>
      <c r="NZL220" s="672"/>
      <c r="NZM220" s="672"/>
      <c r="NZN220" s="672"/>
      <c r="NZO220" s="672"/>
      <c r="NZP220" s="672"/>
      <c r="NZQ220" s="672"/>
      <c r="NZR220" s="672"/>
      <c r="NZS220" s="672"/>
      <c r="NZT220" s="672"/>
      <c r="NZU220" s="672"/>
      <c r="NZV220" s="672"/>
      <c r="NZW220" s="672"/>
      <c r="NZX220" s="672"/>
      <c r="NZY220" s="672"/>
      <c r="NZZ220" s="672"/>
      <c r="OAA220" s="672"/>
      <c r="OAB220" s="672"/>
      <c r="OAC220" s="672"/>
      <c r="OAD220" s="672"/>
      <c r="OAE220" s="672"/>
      <c r="OAF220" s="672"/>
      <c r="OAG220" s="672"/>
      <c r="OAH220" s="672"/>
      <c r="OAI220" s="672"/>
      <c r="OAJ220" s="672"/>
      <c r="OAK220" s="672"/>
      <c r="OAL220" s="672"/>
      <c r="OAM220" s="672"/>
      <c r="OAN220" s="672"/>
      <c r="OAO220" s="672"/>
      <c r="OAP220" s="672"/>
      <c r="OAQ220" s="672"/>
      <c r="OAR220" s="672"/>
      <c r="OAS220" s="672"/>
      <c r="OAT220" s="672"/>
      <c r="OAU220" s="672"/>
      <c r="OAV220" s="672"/>
      <c r="OAW220" s="672"/>
      <c r="OAX220" s="672"/>
      <c r="OAY220" s="672"/>
      <c r="OAZ220" s="672"/>
      <c r="OBA220" s="672"/>
      <c r="OBB220" s="672"/>
      <c r="OBC220" s="672"/>
      <c r="OBD220" s="672"/>
      <c r="OBE220" s="672"/>
      <c r="OBF220" s="672"/>
      <c r="OBG220" s="672"/>
      <c r="OBH220" s="672"/>
      <c r="OBI220" s="672"/>
      <c r="OBJ220" s="672"/>
      <c r="OBK220" s="672"/>
      <c r="OBL220" s="672"/>
      <c r="OBM220" s="672"/>
      <c r="OBN220" s="672"/>
      <c r="OBO220" s="672"/>
      <c r="OBP220" s="672"/>
      <c r="OBQ220" s="672"/>
      <c r="OBR220" s="672"/>
      <c r="OBS220" s="672"/>
      <c r="OBT220" s="672"/>
      <c r="OBU220" s="672"/>
      <c r="OBV220" s="672"/>
      <c r="OBW220" s="672"/>
      <c r="OBX220" s="672"/>
      <c r="OBY220" s="672"/>
      <c r="OBZ220" s="672"/>
      <c r="OCA220" s="672"/>
      <c r="OCB220" s="672"/>
      <c r="OCC220" s="672"/>
      <c r="OCD220" s="672"/>
      <c r="OCE220" s="672"/>
      <c r="OCF220" s="672"/>
      <c r="OCG220" s="672"/>
      <c r="OCH220" s="672"/>
      <c r="OCI220" s="672"/>
      <c r="OCJ220" s="672"/>
      <c r="OCK220" s="672"/>
      <c r="OCL220" s="672"/>
      <c r="OCM220" s="672"/>
      <c r="OCN220" s="672"/>
      <c r="OCO220" s="672"/>
      <c r="OCP220" s="672"/>
      <c r="OCQ220" s="672"/>
      <c r="OCR220" s="672"/>
      <c r="OCS220" s="672"/>
      <c r="OCT220" s="672"/>
      <c r="OCU220" s="672"/>
      <c r="OCV220" s="672"/>
      <c r="OCW220" s="672"/>
      <c r="OCX220" s="672"/>
      <c r="OCY220" s="672"/>
      <c r="OCZ220" s="672"/>
      <c r="ODA220" s="672"/>
      <c r="ODB220" s="672"/>
      <c r="ODC220" s="672"/>
      <c r="ODD220" s="672"/>
      <c r="ODE220" s="672"/>
      <c r="ODF220" s="672"/>
      <c r="ODG220" s="672"/>
      <c r="ODH220" s="672"/>
      <c r="ODI220" s="672"/>
      <c r="ODJ220" s="672"/>
      <c r="ODK220" s="672"/>
      <c r="ODL220" s="672"/>
      <c r="ODM220" s="672"/>
      <c r="ODN220" s="672"/>
      <c r="ODO220" s="672"/>
      <c r="ODP220" s="672"/>
      <c r="ODQ220" s="672"/>
      <c r="ODR220" s="672"/>
      <c r="ODS220" s="672"/>
      <c r="ODT220" s="672"/>
      <c r="ODU220" s="672"/>
      <c r="ODV220" s="672"/>
      <c r="ODW220" s="672"/>
      <c r="ODX220" s="672"/>
      <c r="ODY220" s="672"/>
      <c r="ODZ220" s="672"/>
      <c r="OEA220" s="672"/>
      <c r="OEB220" s="672"/>
      <c r="OEC220" s="672"/>
      <c r="OED220" s="672"/>
      <c r="OEE220" s="672"/>
      <c r="OEF220" s="672"/>
      <c r="OEG220" s="672"/>
      <c r="OEH220" s="672"/>
      <c r="OEI220" s="672"/>
      <c r="OEJ220" s="672"/>
      <c r="OEK220" s="672"/>
      <c r="OEL220" s="672"/>
      <c r="OEM220" s="672"/>
      <c r="OEN220" s="672"/>
      <c r="OEO220" s="672"/>
      <c r="OEP220" s="672"/>
      <c r="OEQ220" s="672"/>
      <c r="OER220" s="672"/>
      <c r="OES220" s="672"/>
      <c r="OET220" s="672"/>
      <c r="OEU220" s="672"/>
      <c r="OEV220" s="672"/>
      <c r="OEW220" s="672"/>
      <c r="OEX220" s="672"/>
      <c r="OEY220" s="672"/>
      <c r="OEZ220" s="672"/>
      <c r="OFA220" s="672"/>
      <c r="OFB220" s="672"/>
      <c r="OFC220" s="672"/>
      <c r="OFD220" s="672"/>
      <c r="OFE220" s="672"/>
      <c r="OFF220" s="672"/>
      <c r="OFG220" s="672"/>
      <c r="OFH220" s="672"/>
      <c r="OFI220" s="672"/>
      <c r="OFJ220" s="672"/>
      <c r="OFK220" s="672"/>
      <c r="OFL220" s="672"/>
      <c r="OFM220" s="672"/>
      <c r="OFN220" s="672"/>
      <c r="OFO220" s="672"/>
      <c r="OFP220" s="672"/>
      <c r="OFQ220" s="672"/>
      <c r="OFR220" s="672"/>
      <c r="OFS220" s="672"/>
      <c r="OFT220" s="672"/>
      <c r="OFU220" s="672"/>
      <c r="OFV220" s="672"/>
      <c r="OFW220" s="672"/>
      <c r="OFX220" s="672"/>
      <c r="OFY220" s="672"/>
      <c r="OFZ220" s="672"/>
      <c r="OGA220" s="672"/>
      <c r="OGB220" s="672"/>
      <c r="OGC220" s="672"/>
      <c r="OGD220" s="672"/>
      <c r="OGE220" s="672"/>
      <c r="OGF220" s="672"/>
      <c r="OGG220" s="672"/>
      <c r="OGH220" s="672"/>
      <c r="OGI220" s="672"/>
      <c r="OGJ220" s="672"/>
      <c r="OGK220" s="672"/>
      <c r="OGL220" s="672"/>
      <c r="OGM220" s="672"/>
      <c r="OGN220" s="672"/>
      <c r="OGO220" s="672"/>
      <c r="OGP220" s="672"/>
      <c r="OGQ220" s="672"/>
      <c r="OGR220" s="672"/>
      <c r="OGS220" s="672"/>
      <c r="OGT220" s="672"/>
      <c r="OGU220" s="672"/>
      <c r="OGV220" s="672"/>
      <c r="OGW220" s="672"/>
      <c r="OGX220" s="672"/>
      <c r="OGY220" s="672"/>
      <c r="OGZ220" s="672"/>
      <c r="OHA220" s="672"/>
      <c r="OHB220" s="672"/>
      <c r="OHC220" s="672"/>
      <c r="OHD220" s="672"/>
      <c r="OHE220" s="672"/>
      <c r="OHF220" s="672"/>
      <c r="OHG220" s="672"/>
      <c r="OHH220" s="672"/>
      <c r="OHI220" s="672"/>
      <c r="OHJ220" s="672"/>
      <c r="OHK220" s="672"/>
      <c r="OHL220" s="672"/>
      <c r="OHM220" s="672"/>
      <c r="OHN220" s="672"/>
      <c r="OHO220" s="672"/>
      <c r="OHP220" s="672"/>
      <c r="OHQ220" s="672"/>
      <c r="OHR220" s="672"/>
      <c r="OHS220" s="672"/>
      <c r="OHT220" s="672"/>
      <c r="OHU220" s="672"/>
      <c r="OHV220" s="672"/>
      <c r="OHW220" s="672"/>
      <c r="OHX220" s="672"/>
      <c r="OHY220" s="672"/>
      <c r="OHZ220" s="672"/>
      <c r="OIA220" s="672"/>
      <c r="OIB220" s="672"/>
      <c r="OIC220" s="672"/>
      <c r="OID220" s="672"/>
      <c r="OIE220" s="672"/>
      <c r="OIF220" s="672"/>
      <c r="OIG220" s="672"/>
      <c r="OIH220" s="672"/>
      <c r="OII220" s="672"/>
      <c r="OIJ220" s="672"/>
      <c r="OIK220" s="672"/>
      <c r="OIL220" s="672"/>
      <c r="OIM220" s="672"/>
      <c r="OIN220" s="672"/>
      <c r="OIO220" s="672"/>
      <c r="OIP220" s="672"/>
      <c r="OIQ220" s="672"/>
      <c r="OIR220" s="672"/>
      <c r="OIS220" s="672"/>
      <c r="OIT220" s="672"/>
      <c r="OIU220" s="672"/>
      <c r="OIV220" s="672"/>
      <c r="OIW220" s="672"/>
      <c r="OIX220" s="672"/>
      <c r="OIY220" s="672"/>
      <c r="OIZ220" s="672"/>
      <c r="OJA220" s="672"/>
      <c r="OJB220" s="672"/>
      <c r="OJC220" s="672"/>
      <c r="OJD220" s="672"/>
      <c r="OJE220" s="672"/>
      <c r="OJF220" s="672"/>
      <c r="OJG220" s="672"/>
      <c r="OJH220" s="672"/>
      <c r="OJI220" s="672"/>
      <c r="OJJ220" s="672"/>
      <c r="OJK220" s="672"/>
      <c r="OJL220" s="672"/>
      <c r="OJM220" s="672"/>
      <c r="OJN220" s="672"/>
      <c r="OJO220" s="672"/>
      <c r="OJP220" s="672"/>
      <c r="OJQ220" s="672"/>
      <c r="OJR220" s="672"/>
      <c r="OJS220" s="672"/>
      <c r="OJT220" s="672"/>
      <c r="OJU220" s="672"/>
      <c r="OJV220" s="672"/>
      <c r="OJW220" s="672"/>
      <c r="OJX220" s="672"/>
      <c r="OJY220" s="672"/>
      <c r="OJZ220" s="672"/>
      <c r="OKA220" s="672"/>
      <c r="OKB220" s="672"/>
      <c r="OKC220" s="672"/>
      <c r="OKD220" s="672"/>
      <c r="OKE220" s="672"/>
      <c r="OKF220" s="672"/>
      <c r="OKG220" s="672"/>
      <c r="OKH220" s="672"/>
      <c r="OKI220" s="672"/>
      <c r="OKJ220" s="672"/>
      <c r="OKK220" s="672"/>
      <c r="OKL220" s="672"/>
      <c r="OKM220" s="672"/>
      <c r="OKN220" s="672"/>
      <c r="OKO220" s="672"/>
      <c r="OKP220" s="672"/>
      <c r="OKQ220" s="672"/>
      <c r="OKR220" s="672"/>
      <c r="OKS220" s="672"/>
      <c r="OKT220" s="672"/>
      <c r="OKU220" s="672"/>
      <c r="OKV220" s="672"/>
      <c r="OKW220" s="672"/>
      <c r="OKX220" s="672"/>
      <c r="OKY220" s="672"/>
      <c r="OKZ220" s="672"/>
      <c r="OLA220" s="672"/>
      <c r="OLB220" s="672"/>
      <c r="OLC220" s="672"/>
      <c r="OLD220" s="672"/>
      <c r="OLE220" s="672"/>
      <c r="OLF220" s="672"/>
      <c r="OLG220" s="672"/>
      <c r="OLH220" s="672"/>
      <c r="OLI220" s="672"/>
      <c r="OLJ220" s="672"/>
      <c r="OLK220" s="672"/>
      <c r="OLL220" s="672"/>
      <c r="OLM220" s="672"/>
      <c r="OLN220" s="672"/>
      <c r="OLO220" s="672"/>
      <c r="OLP220" s="672"/>
      <c r="OLQ220" s="672"/>
      <c r="OLR220" s="672"/>
      <c r="OLS220" s="672"/>
      <c r="OLT220" s="672"/>
      <c r="OLU220" s="672"/>
      <c r="OLV220" s="672"/>
      <c r="OLW220" s="672"/>
      <c r="OLX220" s="672"/>
      <c r="OLY220" s="672"/>
      <c r="OLZ220" s="672"/>
      <c r="OMA220" s="672"/>
      <c r="OMB220" s="672"/>
      <c r="OMC220" s="672"/>
      <c r="OMD220" s="672"/>
      <c r="OME220" s="672"/>
      <c r="OMF220" s="672"/>
      <c r="OMG220" s="672"/>
      <c r="OMH220" s="672"/>
      <c r="OMI220" s="672"/>
      <c r="OMJ220" s="672"/>
      <c r="OMK220" s="672"/>
      <c r="OML220" s="672"/>
      <c r="OMM220" s="672"/>
      <c r="OMN220" s="672"/>
      <c r="OMO220" s="672"/>
      <c r="OMP220" s="672"/>
      <c r="OMQ220" s="672"/>
      <c r="OMR220" s="672"/>
      <c r="OMS220" s="672"/>
      <c r="OMT220" s="672"/>
      <c r="OMU220" s="672"/>
      <c r="OMV220" s="672"/>
      <c r="OMW220" s="672"/>
      <c r="OMX220" s="672"/>
      <c r="OMY220" s="672"/>
      <c r="OMZ220" s="672"/>
      <c r="ONA220" s="672"/>
      <c r="ONB220" s="672"/>
      <c r="ONC220" s="672"/>
      <c r="OND220" s="672"/>
      <c r="ONE220" s="672"/>
      <c r="ONF220" s="672"/>
      <c r="ONG220" s="672"/>
      <c r="ONH220" s="672"/>
      <c r="ONI220" s="672"/>
      <c r="ONJ220" s="672"/>
      <c r="ONK220" s="672"/>
      <c r="ONL220" s="672"/>
      <c r="ONM220" s="672"/>
      <c r="ONN220" s="672"/>
      <c r="ONO220" s="672"/>
      <c r="ONP220" s="672"/>
      <c r="ONQ220" s="672"/>
      <c r="ONR220" s="672"/>
      <c r="ONS220" s="672"/>
      <c r="ONT220" s="672"/>
      <c r="ONU220" s="672"/>
      <c r="ONV220" s="672"/>
      <c r="ONW220" s="672"/>
      <c r="ONX220" s="672"/>
      <c r="ONY220" s="672"/>
      <c r="ONZ220" s="672"/>
      <c r="OOA220" s="672"/>
      <c r="OOB220" s="672"/>
      <c r="OOC220" s="672"/>
      <c r="OOD220" s="672"/>
      <c r="OOE220" s="672"/>
      <c r="OOF220" s="672"/>
      <c r="OOG220" s="672"/>
      <c r="OOH220" s="672"/>
      <c r="OOI220" s="672"/>
      <c r="OOJ220" s="672"/>
      <c r="OOK220" s="672"/>
      <c r="OOL220" s="672"/>
      <c r="OOM220" s="672"/>
      <c r="OON220" s="672"/>
      <c r="OOO220" s="672"/>
      <c r="OOP220" s="672"/>
      <c r="OOQ220" s="672"/>
      <c r="OOR220" s="672"/>
      <c r="OOS220" s="672"/>
      <c r="OOT220" s="672"/>
      <c r="OOU220" s="672"/>
      <c r="OOV220" s="672"/>
      <c r="OOW220" s="672"/>
      <c r="OOX220" s="672"/>
      <c r="OOY220" s="672"/>
      <c r="OOZ220" s="672"/>
      <c r="OPA220" s="672"/>
      <c r="OPB220" s="672"/>
      <c r="OPC220" s="672"/>
      <c r="OPD220" s="672"/>
      <c r="OPE220" s="672"/>
      <c r="OPF220" s="672"/>
      <c r="OPG220" s="672"/>
      <c r="OPH220" s="672"/>
      <c r="OPI220" s="672"/>
      <c r="OPJ220" s="672"/>
      <c r="OPK220" s="672"/>
      <c r="OPL220" s="672"/>
      <c r="OPM220" s="672"/>
      <c r="OPN220" s="672"/>
      <c r="OPO220" s="672"/>
      <c r="OPP220" s="672"/>
      <c r="OPQ220" s="672"/>
      <c r="OPR220" s="672"/>
      <c r="OPS220" s="672"/>
      <c r="OPT220" s="672"/>
      <c r="OPU220" s="672"/>
      <c r="OPV220" s="672"/>
      <c r="OPW220" s="672"/>
      <c r="OPX220" s="672"/>
      <c r="OPY220" s="672"/>
      <c r="OPZ220" s="672"/>
      <c r="OQA220" s="672"/>
      <c r="OQB220" s="672"/>
      <c r="OQC220" s="672"/>
      <c r="OQD220" s="672"/>
      <c r="OQE220" s="672"/>
      <c r="OQF220" s="672"/>
      <c r="OQG220" s="672"/>
      <c r="OQH220" s="672"/>
      <c r="OQI220" s="672"/>
      <c r="OQJ220" s="672"/>
      <c r="OQK220" s="672"/>
      <c r="OQL220" s="672"/>
      <c r="OQM220" s="672"/>
      <c r="OQN220" s="672"/>
      <c r="OQO220" s="672"/>
      <c r="OQP220" s="672"/>
      <c r="OQQ220" s="672"/>
      <c r="OQR220" s="672"/>
      <c r="OQS220" s="672"/>
      <c r="OQT220" s="672"/>
      <c r="OQU220" s="672"/>
      <c r="OQV220" s="672"/>
      <c r="OQW220" s="672"/>
      <c r="OQX220" s="672"/>
      <c r="OQY220" s="672"/>
      <c r="OQZ220" s="672"/>
      <c r="ORA220" s="672"/>
      <c r="ORB220" s="672"/>
      <c r="ORC220" s="672"/>
      <c r="ORD220" s="672"/>
      <c r="ORE220" s="672"/>
      <c r="ORF220" s="672"/>
      <c r="ORG220" s="672"/>
      <c r="ORH220" s="672"/>
      <c r="ORI220" s="672"/>
      <c r="ORJ220" s="672"/>
      <c r="ORK220" s="672"/>
      <c r="ORL220" s="672"/>
      <c r="ORM220" s="672"/>
      <c r="ORN220" s="672"/>
      <c r="ORO220" s="672"/>
      <c r="ORP220" s="672"/>
      <c r="ORQ220" s="672"/>
      <c r="ORR220" s="672"/>
      <c r="ORS220" s="672"/>
      <c r="ORT220" s="672"/>
      <c r="ORU220" s="672"/>
      <c r="ORV220" s="672"/>
      <c r="ORW220" s="672"/>
      <c r="ORX220" s="672"/>
      <c r="ORY220" s="672"/>
      <c r="ORZ220" s="672"/>
      <c r="OSA220" s="672"/>
      <c r="OSB220" s="672"/>
      <c r="OSC220" s="672"/>
      <c r="OSD220" s="672"/>
      <c r="OSE220" s="672"/>
      <c r="OSF220" s="672"/>
      <c r="OSG220" s="672"/>
      <c r="OSH220" s="672"/>
      <c r="OSI220" s="672"/>
      <c r="OSJ220" s="672"/>
      <c r="OSK220" s="672"/>
      <c r="OSL220" s="672"/>
      <c r="OSM220" s="672"/>
      <c r="OSN220" s="672"/>
      <c r="OSO220" s="672"/>
      <c r="OSP220" s="672"/>
      <c r="OSQ220" s="672"/>
      <c r="OSR220" s="672"/>
      <c r="OSS220" s="672"/>
      <c r="OST220" s="672"/>
      <c r="OSU220" s="672"/>
      <c r="OSV220" s="672"/>
      <c r="OSW220" s="672"/>
      <c r="OSX220" s="672"/>
      <c r="OSY220" s="672"/>
      <c r="OSZ220" s="672"/>
      <c r="OTA220" s="672"/>
      <c r="OTB220" s="672"/>
      <c r="OTC220" s="672"/>
      <c r="OTD220" s="672"/>
      <c r="OTE220" s="672"/>
      <c r="OTF220" s="672"/>
      <c r="OTG220" s="672"/>
      <c r="OTH220" s="672"/>
      <c r="OTI220" s="672"/>
      <c r="OTJ220" s="672"/>
      <c r="OTK220" s="672"/>
      <c r="OTL220" s="672"/>
      <c r="OTM220" s="672"/>
      <c r="OTN220" s="672"/>
      <c r="OTO220" s="672"/>
      <c r="OTP220" s="672"/>
      <c r="OTQ220" s="672"/>
      <c r="OTR220" s="672"/>
      <c r="OTS220" s="672"/>
      <c r="OTT220" s="672"/>
      <c r="OTU220" s="672"/>
      <c r="OTV220" s="672"/>
      <c r="OTW220" s="672"/>
      <c r="OTX220" s="672"/>
      <c r="OTY220" s="672"/>
      <c r="OTZ220" s="672"/>
      <c r="OUA220" s="672"/>
      <c r="OUB220" s="672"/>
      <c r="OUC220" s="672"/>
      <c r="OUD220" s="672"/>
      <c r="OUE220" s="672"/>
      <c r="OUF220" s="672"/>
      <c r="OUG220" s="672"/>
      <c r="OUH220" s="672"/>
      <c r="OUI220" s="672"/>
      <c r="OUJ220" s="672"/>
      <c r="OUK220" s="672"/>
      <c r="OUL220" s="672"/>
      <c r="OUM220" s="672"/>
      <c r="OUN220" s="672"/>
      <c r="OUO220" s="672"/>
      <c r="OUP220" s="672"/>
      <c r="OUQ220" s="672"/>
      <c r="OUR220" s="672"/>
      <c r="OUS220" s="672"/>
      <c r="OUT220" s="672"/>
      <c r="OUU220" s="672"/>
      <c r="OUV220" s="672"/>
      <c r="OUW220" s="672"/>
      <c r="OUX220" s="672"/>
      <c r="OUY220" s="672"/>
      <c r="OUZ220" s="672"/>
      <c r="OVA220" s="672"/>
      <c r="OVB220" s="672"/>
      <c r="OVC220" s="672"/>
      <c r="OVD220" s="672"/>
      <c r="OVE220" s="672"/>
      <c r="OVF220" s="672"/>
      <c r="OVG220" s="672"/>
      <c r="OVH220" s="672"/>
      <c r="OVI220" s="672"/>
      <c r="OVJ220" s="672"/>
      <c r="OVK220" s="672"/>
      <c r="OVL220" s="672"/>
      <c r="OVM220" s="672"/>
      <c r="OVN220" s="672"/>
      <c r="OVO220" s="672"/>
      <c r="OVP220" s="672"/>
      <c r="OVQ220" s="672"/>
      <c r="OVR220" s="672"/>
      <c r="OVS220" s="672"/>
      <c r="OVT220" s="672"/>
      <c r="OVU220" s="672"/>
      <c r="OVV220" s="672"/>
      <c r="OVW220" s="672"/>
      <c r="OVX220" s="672"/>
      <c r="OVY220" s="672"/>
      <c r="OVZ220" s="672"/>
      <c r="OWA220" s="672"/>
      <c r="OWB220" s="672"/>
      <c r="OWC220" s="672"/>
      <c r="OWD220" s="672"/>
      <c r="OWE220" s="672"/>
      <c r="OWF220" s="672"/>
      <c r="OWG220" s="672"/>
      <c r="OWH220" s="672"/>
      <c r="OWI220" s="672"/>
      <c r="OWJ220" s="672"/>
      <c r="OWK220" s="672"/>
      <c r="OWL220" s="672"/>
      <c r="OWM220" s="672"/>
      <c r="OWN220" s="672"/>
      <c r="OWO220" s="672"/>
      <c r="OWP220" s="672"/>
      <c r="OWQ220" s="672"/>
      <c r="OWR220" s="672"/>
      <c r="OWS220" s="672"/>
      <c r="OWT220" s="672"/>
      <c r="OWU220" s="672"/>
      <c r="OWV220" s="672"/>
      <c r="OWW220" s="672"/>
      <c r="OWX220" s="672"/>
      <c r="OWY220" s="672"/>
      <c r="OWZ220" s="672"/>
      <c r="OXA220" s="672"/>
      <c r="OXB220" s="672"/>
      <c r="OXC220" s="672"/>
      <c r="OXD220" s="672"/>
      <c r="OXE220" s="672"/>
      <c r="OXF220" s="672"/>
      <c r="OXG220" s="672"/>
      <c r="OXH220" s="672"/>
      <c r="OXI220" s="672"/>
      <c r="OXJ220" s="672"/>
      <c r="OXK220" s="672"/>
      <c r="OXL220" s="672"/>
      <c r="OXM220" s="672"/>
      <c r="OXN220" s="672"/>
      <c r="OXO220" s="672"/>
      <c r="OXP220" s="672"/>
      <c r="OXQ220" s="672"/>
      <c r="OXR220" s="672"/>
      <c r="OXS220" s="672"/>
      <c r="OXT220" s="672"/>
      <c r="OXU220" s="672"/>
      <c r="OXV220" s="672"/>
      <c r="OXW220" s="672"/>
      <c r="OXX220" s="672"/>
      <c r="OXY220" s="672"/>
      <c r="OXZ220" s="672"/>
      <c r="OYA220" s="672"/>
      <c r="OYB220" s="672"/>
      <c r="OYC220" s="672"/>
      <c r="OYD220" s="672"/>
      <c r="OYE220" s="672"/>
      <c r="OYF220" s="672"/>
      <c r="OYG220" s="672"/>
      <c r="OYH220" s="672"/>
      <c r="OYI220" s="672"/>
      <c r="OYJ220" s="672"/>
      <c r="OYK220" s="672"/>
      <c r="OYL220" s="672"/>
      <c r="OYM220" s="672"/>
      <c r="OYN220" s="672"/>
      <c r="OYO220" s="672"/>
      <c r="OYP220" s="672"/>
      <c r="OYQ220" s="672"/>
      <c r="OYR220" s="672"/>
      <c r="OYS220" s="672"/>
      <c r="OYT220" s="672"/>
      <c r="OYU220" s="672"/>
      <c r="OYV220" s="672"/>
      <c r="OYW220" s="672"/>
      <c r="OYX220" s="672"/>
      <c r="OYY220" s="672"/>
      <c r="OYZ220" s="672"/>
      <c r="OZA220" s="672"/>
      <c r="OZB220" s="672"/>
      <c r="OZC220" s="672"/>
      <c r="OZD220" s="672"/>
      <c r="OZE220" s="672"/>
      <c r="OZF220" s="672"/>
      <c r="OZG220" s="672"/>
      <c r="OZH220" s="672"/>
      <c r="OZI220" s="672"/>
      <c r="OZJ220" s="672"/>
      <c r="OZK220" s="672"/>
      <c r="OZL220" s="672"/>
      <c r="OZM220" s="672"/>
      <c r="OZN220" s="672"/>
      <c r="OZO220" s="672"/>
      <c r="OZP220" s="672"/>
      <c r="OZQ220" s="672"/>
      <c r="OZR220" s="672"/>
      <c r="OZS220" s="672"/>
      <c r="OZT220" s="672"/>
      <c r="OZU220" s="672"/>
      <c r="OZV220" s="672"/>
      <c r="OZW220" s="672"/>
      <c r="OZX220" s="672"/>
      <c r="OZY220" s="672"/>
      <c r="OZZ220" s="672"/>
      <c r="PAA220" s="672"/>
      <c r="PAB220" s="672"/>
      <c r="PAC220" s="672"/>
      <c r="PAD220" s="672"/>
      <c r="PAE220" s="672"/>
      <c r="PAF220" s="672"/>
      <c r="PAG220" s="672"/>
      <c r="PAH220" s="672"/>
      <c r="PAI220" s="672"/>
      <c r="PAJ220" s="672"/>
      <c r="PAK220" s="672"/>
      <c r="PAL220" s="672"/>
      <c r="PAM220" s="672"/>
      <c r="PAN220" s="672"/>
      <c r="PAO220" s="672"/>
      <c r="PAP220" s="672"/>
      <c r="PAQ220" s="672"/>
      <c r="PAR220" s="672"/>
      <c r="PAS220" s="672"/>
      <c r="PAT220" s="672"/>
      <c r="PAU220" s="672"/>
      <c r="PAV220" s="672"/>
      <c r="PAW220" s="672"/>
      <c r="PAX220" s="672"/>
      <c r="PAY220" s="672"/>
      <c r="PAZ220" s="672"/>
      <c r="PBA220" s="672"/>
      <c r="PBB220" s="672"/>
      <c r="PBC220" s="672"/>
      <c r="PBD220" s="672"/>
      <c r="PBE220" s="672"/>
      <c r="PBF220" s="672"/>
      <c r="PBG220" s="672"/>
      <c r="PBH220" s="672"/>
      <c r="PBI220" s="672"/>
      <c r="PBJ220" s="672"/>
      <c r="PBK220" s="672"/>
      <c r="PBL220" s="672"/>
      <c r="PBM220" s="672"/>
      <c r="PBN220" s="672"/>
      <c r="PBO220" s="672"/>
      <c r="PBP220" s="672"/>
      <c r="PBQ220" s="672"/>
      <c r="PBR220" s="672"/>
      <c r="PBS220" s="672"/>
      <c r="PBT220" s="672"/>
      <c r="PBU220" s="672"/>
      <c r="PBV220" s="672"/>
      <c r="PBW220" s="672"/>
      <c r="PBX220" s="672"/>
      <c r="PBY220" s="672"/>
      <c r="PBZ220" s="672"/>
      <c r="PCA220" s="672"/>
      <c r="PCB220" s="672"/>
      <c r="PCC220" s="672"/>
      <c r="PCD220" s="672"/>
      <c r="PCE220" s="672"/>
      <c r="PCF220" s="672"/>
      <c r="PCG220" s="672"/>
      <c r="PCH220" s="672"/>
      <c r="PCI220" s="672"/>
      <c r="PCJ220" s="672"/>
      <c r="PCK220" s="672"/>
      <c r="PCL220" s="672"/>
      <c r="PCM220" s="672"/>
      <c r="PCN220" s="672"/>
      <c r="PCO220" s="672"/>
      <c r="PCP220" s="672"/>
      <c r="PCQ220" s="672"/>
      <c r="PCR220" s="672"/>
      <c r="PCS220" s="672"/>
      <c r="PCT220" s="672"/>
      <c r="PCU220" s="672"/>
      <c r="PCV220" s="672"/>
      <c r="PCW220" s="672"/>
      <c r="PCX220" s="672"/>
      <c r="PCY220" s="672"/>
      <c r="PCZ220" s="672"/>
      <c r="PDA220" s="672"/>
      <c r="PDB220" s="672"/>
      <c r="PDC220" s="672"/>
      <c r="PDD220" s="672"/>
      <c r="PDE220" s="672"/>
      <c r="PDF220" s="672"/>
      <c r="PDG220" s="672"/>
      <c r="PDH220" s="672"/>
      <c r="PDI220" s="672"/>
      <c r="PDJ220" s="672"/>
      <c r="PDK220" s="672"/>
      <c r="PDL220" s="672"/>
      <c r="PDM220" s="672"/>
      <c r="PDN220" s="672"/>
      <c r="PDO220" s="672"/>
      <c r="PDP220" s="672"/>
      <c r="PDQ220" s="672"/>
      <c r="PDR220" s="672"/>
      <c r="PDS220" s="672"/>
      <c r="PDT220" s="672"/>
      <c r="PDU220" s="672"/>
      <c r="PDV220" s="672"/>
      <c r="PDW220" s="672"/>
      <c r="PDX220" s="672"/>
      <c r="PDY220" s="672"/>
      <c r="PDZ220" s="672"/>
      <c r="PEA220" s="672"/>
      <c r="PEB220" s="672"/>
      <c r="PEC220" s="672"/>
      <c r="PED220" s="672"/>
      <c r="PEE220" s="672"/>
      <c r="PEF220" s="672"/>
      <c r="PEG220" s="672"/>
      <c r="PEH220" s="672"/>
      <c r="PEI220" s="672"/>
      <c r="PEJ220" s="672"/>
      <c r="PEK220" s="672"/>
      <c r="PEL220" s="672"/>
      <c r="PEM220" s="672"/>
      <c r="PEN220" s="672"/>
      <c r="PEO220" s="672"/>
      <c r="PEP220" s="672"/>
      <c r="PEQ220" s="672"/>
      <c r="PER220" s="672"/>
      <c r="PES220" s="672"/>
      <c r="PET220" s="672"/>
      <c r="PEU220" s="672"/>
      <c r="PEV220" s="672"/>
      <c r="PEW220" s="672"/>
      <c r="PEX220" s="672"/>
      <c r="PEY220" s="672"/>
      <c r="PEZ220" s="672"/>
      <c r="PFA220" s="672"/>
      <c r="PFB220" s="672"/>
      <c r="PFC220" s="672"/>
      <c r="PFD220" s="672"/>
      <c r="PFE220" s="672"/>
      <c r="PFF220" s="672"/>
      <c r="PFG220" s="672"/>
      <c r="PFH220" s="672"/>
      <c r="PFI220" s="672"/>
      <c r="PFJ220" s="672"/>
      <c r="PFK220" s="672"/>
      <c r="PFL220" s="672"/>
      <c r="PFM220" s="672"/>
      <c r="PFN220" s="672"/>
      <c r="PFO220" s="672"/>
      <c r="PFP220" s="672"/>
      <c r="PFQ220" s="672"/>
      <c r="PFR220" s="672"/>
      <c r="PFS220" s="672"/>
      <c r="PFT220" s="672"/>
      <c r="PFU220" s="672"/>
      <c r="PFV220" s="672"/>
      <c r="PFW220" s="672"/>
      <c r="PFX220" s="672"/>
      <c r="PFY220" s="672"/>
      <c r="PFZ220" s="672"/>
      <c r="PGA220" s="672"/>
      <c r="PGB220" s="672"/>
      <c r="PGC220" s="672"/>
      <c r="PGD220" s="672"/>
      <c r="PGE220" s="672"/>
      <c r="PGF220" s="672"/>
      <c r="PGG220" s="672"/>
      <c r="PGH220" s="672"/>
      <c r="PGI220" s="672"/>
      <c r="PGJ220" s="672"/>
      <c r="PGK220" s="672"/>
      <c r="PGL220" s="672"/>
      <c r="PGM220" s="672"/>
      <c r="PGN220" s="672"/>
      <c r="PGO220" s="672"/>
      <c r="PGP220" s="672"/>
      <c r="PGQ220" s="672"/>
      <c r="PGR220" s="672"/>
      <c r="PGS220" s="672"/>
      <c r="PGT220" s="672"/>
      <c r="PGU220" s="672"/>
      <c r="PGV220" s="672"/>
      <c r="PGW220" s="672"/>
      <c r="PGX220" s="672"/>
      <c r="PGY220" s="672"/>
      <c r="PGZ220" s="672"/>
      <c r="PHA220" s="672"/>
      <c r="PHB220" s="672"/>
      <c r="PHC220" s="672"/>
      <c r="PHD220" s="672"/>
      <c r="PHE220" s="672"/>
      <c r="PHF220" s="672"/>
      <c r="PHG220" s="672"/>
      <c r="PHH220" s="672"/>
      <c r="PHI220" s="672"/>
      <c r="PHJ220" s="672"/>
      <c r="PHK220" s="672"/>
      <c r="PHL220" s="672"/>
      <c r="PHM220" s="672"/>
      <c r="PHN220" s="672"/>
      <c r="PHO220" s="672"/>
      <c r="PHP220" s="672"/>
      <c r="PHQ220" s="672"/>
      <c r="PHR220" s="672"/>
      <c r="PHS220" s="672"/>
      <c r="PHT220" s="672"/>
      <c r="PHU220" s="672"/>
      <c r="PHV220" s="672"/>
      <c r="PHW220" s="672"/>
      <c r="PHX220" s="672"/>
      <c r="PHY220" s="672"/>
      <c r="PHZ220" s="672"/>
      <c r="PIA220" s="672"/>
      <c r="PIB220" s="672"/>
      <c r="PIC220" s="672"/>
      <c r="PID220" s="672"/>
      <c r="PIE220" s="672"/>
      <c r="PIF220" s="672"/>
      <c r="PIG220" s="672"/>
      <c r="PIH220" s="672"/>
      <c r="PII220" s="672"/>
      <c r="PIJ220" s="672"/>
      <c r="PIK220" s="672"/>
      <c r="PIL220" s="672"/>
      <c r="PIM220" s="672"/>
      <c r="PIN220" s="672"/>
      <c r="PIO220" s="672"/>
      <c r="PIP220" s="672"/>
      <c r="PIQ220" s="672"/>
      <c r="PIR220" s="672"/>
      <c r="PIS220" s="672"/>
      <c r="PIT220" s="672"/>
      <c r="PIU220" s="672"/>
      <c r="PIV220" s="672"/>
      <c r="PIW220" s="672"/>
      <c r="PIX220" s="672"/>
      <c r="PIY220" s="672"/>
      <c r="PIZ220" s="672"/>
      <c r="PJA220" s="672"/>
      <c r="PJB220" s="672"/>
      <c r="PJC220" s="672"/>
      <c r="PJD220" s="672"/>
      <c r="PJE220" s="672"/>
      <c r="PJF220" s="672"/>
      <c r="PJG220" s="672"/>
      <c r="PJH220" s="672"/>
      <c r="PJI220" s="672"/>
      <c r="PJJ220" s="672"/>
      <c r="PJK220" s="672"/>
      <c r="PJL220" s="672"/>
      <c r="PJM220" s="672"/>
      <c r="PJN220" s="672"/>
      <c r="PJO220" s="672"/>
      <c r="PJP220" s="672"/>
      <c r="PJQ220" s="672"/>
      <c r="PJR220" s="672"/>
      <c r="PJS220" s="672"/>
      <c r="PJT220" s="672"/>
      <c r="PJU220" s="672"/>
      <c r="PJV220" s="672"/>
      <c r="PJW220" s="672"/>
      <c r="PJX220" s="672"/>
      <c r="PJY220" s="672"/>
      <c r="PJZ220" s="672"/>
      <c r="PKA220" s="672"/>
      <c r="PKB220" s="672"/>
      <c r="PKC220" s="672"/>
      <c r="PKD220" s="672"/>
      <c r="PKE220" s="672"/>
      <c r="PKF220" s="672"/>
      <c r="PKG220" s="672"/>
      <c r="PKH220" s="672"/>
      <c r="PKI220" s="672"/>
      <c r="PKJ220" s="672"/>
      <c r="PKK220" s="672"/>
      <c r="PKL220" s="672"/>
      <c r="PKM220" s="672"/>
      <c r="PKN220" s="672"/>
      <c r="PKO220" s="672"/>
      <c r="PKP220" s="672"/>
      <c r="PKQ220" s="672"/>
      <c r="PKR220" s="672"/>
      <c r="PKS220" s="672"/>
      <c r="PKT220" s="672"/>
      <c r="PKU220" s="672"/>
      <c r="PKV220" s="672"/>
      <c r="PKW220" s="672"/>
      <c r="PKX220" s="672"/>
      <c r="PKY220" s="672"/>
      <c r="PKZ220" s="672"/>
      <c r="PLA220" s="672"/>
      <c r="PLB220" s="672"/>
      <c r="PLC220" s="672"/>
      <c r="PLD220" s="672"/>
      <c r="PLE220" s="672"/>
      <c r="PLF220" s="672"/>
      <c r="PLG220" s="672"/>
      <c r="PLH220" s="672"/>
      <c r="PLI220" s="672"/>
      <c r="PLJ220" s="672"/>
      <c r="PLK220" s="672"/>
      <c r="PLL220" s="672"/>
      <c r="PLM220" s="672"/>
      <c r="PLN220" s="672"/>
      <c r="PLO220" s="672"/>
      <c r="PLP220" s="672"/>
      <c r="PLQ220" s="672"/>
      <c r="PLR220" s="672"/>
      <c r="PLS220" s="672"/>
      <c r="PLT220" s="672"/>
      <c r="PLU220" s="672"/>
      <c r="PLV220" s="672"/>
      <c r="PLW220" s="672"/>
      <c r="PLX220" s="672"/>
      <c r="PLY220" s="672"/>
      <c r="PLZ220" s="672"/>
      <c r="PMA220" s="672"/>
      <c r="PMB220" s="672"/>
      <c r="PMC220" s="672"/>
      <c r="PMD220" s="672"/>
      <c r="PME220" s="672"/>
      <c r="PMF220" s="672"/>
      <c r="PMG220" s="672"/>
      <c r="PMH220" s="672"/>
      <c r="PMI220" s="672"/>
      <c r="PMJ220" s="672"/>
      <c r="PMK220" s="672"/>
      <c r="PML220" s="672"/>
      <c r="PMM220" s="672"/>
      <c r="PMN220" s="672"/>
      <c r="PMO220" s="672"/>
      <c r="PMP220" s="672"/>
      <c r="PMQ220" s="672"/>
      <c r="PMR220" s="672"/>
      <c r="PMS220" s="672"/>
      <c r="PMT220" s="672"/>
      <c r="PMU220" s="672"/>
      <c r="PMV220" s="672"/>
      <c r="PMW220" s="672"/>
      <c r="PMX220" s="672"/>
      <c r="PMY220" s="672"/>
      <c r="PMZ220" s="672"/>
      <c r="PNA220" s="672"/>
      <c r="PNB220" s="672"/>
      <c r="PNC220" s="672"/>
      <c r="PND220" s="672"/>
      <c r="PNE220" s="672"/>
      <c r="PNF220" s="672"/>
      <c r="PNG220" s="672"/>
      <c r="PNH220" s="672"/>
      <c r="PNI220" s="672"/>
      <c r="PNJ220" s="672"/>
      <c r="PNK220" s="672"/>
      <c r="PNL220" s="672"/>
      <c r="PNM220" s="672"/>
      <c r="PNN220" s="672"/>
      <c r="PNO220" s="672"/>
      <c r="PNP220" s="672"/>
      <c r="PNQ220" s="672"/>
      <c r="PNR220" s="672"/>
      <c r="PNS220" s="672"/>
      <c r="PNT220" s="672"/>
      <c r="PNU220" s="672"/>
      <c r="PNV220" s="672"/>
      <c r="PNW220" s="672"/>
      <c r="PNX220" s="672"/>
      <c r="PNY220" s="672"/>
      <c r="PNZ220" s="672"/>
      <c r="POA220" s="672"/>
      <c r="POB220" s="672"/>
      <c r="POC220" s="672"/>
      <c r="POD220" s="672"/>
      <c r="POE220" s="672"/>
      <c r="POF220" s="672"/>
      <c r="POG220" s="672"/>
      <c r="POH220" s="672"/>
      <c r="POI220" s="672"/>
      <c r="POJ220" s="672"/>
      <c r="POK220" s="672"/>
      <c r="POL220" s="672"/>
      <c r="POM220" s="672"/>
      <c r="PON220" s="672"/>
      <c r="POO220" s="672"/>
      <c r="POP220" s="672"/>
      <c r="POQ220" s="672"/>
      <c r="POR220" s="672"/>
      <c r="POS220" s="672"/>
      <c r="POT220" s="672"/>
      <c r="POU220" s="672"/>
      <c r="POV220" s="672"/>
      <c r="POW220" s="672"/>
      <c r="POX220" s="672"/>
      <c r="POY220" s="672"/>
      <c r="POZ220" s="672"/>
      <c r="PPA220" s="672"/>
      <c r="PPB220" s="672"/>
      <c r="PPC220" s="672"/>
      <c r="PPD220" s="672"/>
      <c r="PPE220" s="672"/>
      <c r="PPF220" s="672"/>
      <c r="PPG220" s="672"/>
      <c r="PPH220" s="672"/>
      <c r="PPI220" s="672"/>
      <c r="PPJ220" s="672"/>
      <c r="PPK220" s="672"/>
      <c r="PPL220" s="672"/>
      <c r="PPM220" s="672"/>
      <c r="PPN220" s="672"/>
      <c r="PPO220" s="672"/>
      <c r="PPP220" s="672"/>
      <c r="PPQ220" s="672"/>
      <c r="PPR220" s="672"/>
      <c r="PPS220" s="672"/>
      <c r="PPT220" s="672"/>
      <c r="PPU220" s="672"/>
      <c r="PPV220" s="672"/>
      <c r="PPW220" s="672"/>
      <c r="PPX220" s="672"/>
      <c r="PPY220" s="672"/>
      <c r="PPZ220" s="672"/>
      <c r="PQA220" s="672"/>
      <c r="PQB220" s="672"/>
      <c r="PQC220" s="672"/>
      <c r="PQD220" s="672"/>
      <c r="PQE220" s="672"/>
      <c r="PQF220" s="672"/>
      <c r="PQG220" s="672"/>
      <c r="PQH220" s="672"/>
      <c r="PQI220" s="672"/>
      <c r="PQJ220" s="672"/>
      <c r="PQK220" s="672"/>
      <c r="PQL220" s="672"/>
      <c r="PQM220" s="672"/>
      <c r="PQN220" s="672"/>
      <c r="PQO220" s="672"/>
      <c r="PQP220" s="672"/>
      <c r="PQQ220" s="672"/>
      <c r="PQR220" s="672"/>
      <c r="PQS220" s="672"/>
      <c r="PQT220" s="672"/>
      <c r="PQU220" s="672"/>
      <c r="PQV220" s="672"/>
      <c r="PQW220" s="672"/>
      <c r="PQX220" s="672"/>
      <c r="PQY220" s="672"/>
      <c r="PQZ220" s="672"/>
      <c r="PRA220" s="672"/>
      <c r="PRB220" s="672"/>
      <c r="PRC220" s="672"/>
      <c r="PRD220" s="672"/>
      <c r="PRE220" s="672"/>
      <c r="PRF220" s="672"/>
      <c r="PRG220" s="672"/>
      <c r="PRH220" s="672"/>
      <c r="PRI220" s="672"/>
      <c r="PRJ220" s="672"/>
      <c r="PRK220" s="672"/>
      <c r="PRL220" s="672"/>
      <c r="PRM220" s="672"/>
      <c r="PRN220" s="672"/>
      <c r="PRO220" s="672"/>
      <c r="PRP220" s="672"/>
      <c r="PRQ220" s="672"/>
      <c r="PRR220" s="672"/>
      <c r="PRS220" s="672"/>
      <c r="PRT220" s="672"/>
      <c r="PRU220" s="672"/>
      <c r="PRV220" s="672"/>
      <c r="PRW220" s="672"/>
      <c r="PRX220" s="672"/>
      <c r="PRY220" s="672"/>
      <c r="PRZ220" s="672"/>
      <c r="PSA220" s="672"/>
      <c r="PSB220" s="672"/>
      <c r="PSC220" s="672"/>
      <c r="PSD220" s="672"/>
      <c r="PSE220" s="672"/>
      <c r="PSF220" s="672"/>
      <c r="PSG220" s="672"/>
      <c r="PSH220" s="672"/>
      <c r="PSI220" s="672"/>
      <c r="PSJ220" s="672"/>
      <c r="PSK220" s="672"/>
      <c r="PSL220" s="672"/>
      <c r="PSM220" s="672"/>
      <c r="PSN220" s="672"/>
      <c r="PSO220" s="672"/>
      <c r="PSP220" s="672"/>
      <c r="PSQ220" s="672"/>
      <c r="PSR220" s="672"/>
      <c r="PSS220" s="672"/>
      <c r="PST220" s="672"/>
      <c r="PSU220" s="672"/>
      <c r="PSV220" s="672"/>
      <c r="PSW220" s="672"/>
      <c r="PSX220" s="672"/>
      <c r="PSY220" s="672"/>
      <c r="PSZ220" s="672"/>
      <c r="PTA220" s="672"/>
      <c r="PTB220" s="672"/>
      <c r="PTC220" s="672"/>
      <c r="PTD220" s="672"/>
      <c r="PTE220" s="672"/>
      <c r="PTF220" s="672"/>
      <c r="PTG220" s="672"/>
      <c r="PTH220" s="672"/>
      <c r="PTI220" s="672"/>
      <c r="PTJ220" s="672"/>
      <c r="PTK220" s="672"/>
      <c r="PTL220" s="672"/>
      <c r="PTM220" s="672"/>
      <c r="PTN220" s="672"/>
      <c r="PTO220" s="672"/>
      <c r="PTP220" s="672"/>
      <c r="PTQ220" s="672"/>
      <c r="PTR220" s="672"/>
      <c r="PTS220" s="672"/>
      <c r="PTT220" s="672"/>
      <c r="PTU220" s="672"/>
      <c r="PTV220" s="672"/>
      <c r="PTW220" s="672"/>
      <c r="PTX220" s="672"/>
      <c r="PTY220" s="672"/>
      <c r="PTZ220" s="672"/>
      <c r="PUA220" s="672"/>
      <c r="PUB220" s="672"/>
      <c r="PUC220" s="672"/>
      <c r="PUD220" s="672"/>
      <c r="PUE220" s="672"/>
      <c r="PUF220" s="672"/>
      <c r="PUG220" s="672"/>
      <c r="PUH220" s="672"/>
      <c r="PUI220" s="672"/>
      <c r="PUJ220" s="672"/>
      <c r="PUK220" s="672"/>
      <c r="PUL220" s="672"/>
      <c r="PUM220" s="672"/>
      <c r="PUN220" s="672"/>
      <c r="PUO220" s="672"/>
      <c r="PUP220" s="672"/>
      <c r="PUQ220" s="672"/>
      <c r="PUR220" s="672"/>
      <c r="PUS220" s="672"/>
      <c r="PUT220" s="672"/>
      <c r="PUU220" s="672"/>
      <c r="PUV220" s="672"/>
      <c r="PUW220" s="672"/>
      <c r="PUX220" s="672"/>
      <c r="PUY220" s="672"/>
      <c r="PUZ220" s="672"/>
      <c r="PVA220" s="672"/>
      <c r="PVB220" s="672"/>
      <c r="PVC220" s="672"/>
      <c r="PVD220" s="672"/>
      <c r="PVE220" s="672"/>
      <c r="PVF220" s="672"/>
      <c r="PVG220" s="672"/>
      <c r="PVH220" s="672"/>
      <c r="PVI220" s="672"/>
      <c r="PVJ220" s="672"/>
      <c r="PVK220" s="672"/>
      <c r="PVL220" s="672"/>
      <c r="PVM220" s="672"/>
      <c r="PVN220" s="672"/>
      <c r="PVO220" s="672"/>
      <c r="PVP220" s="672"/>
      <c r="PVQ220" s="672"/>
      <c r="PVR220" s="672"/>
      <c r="PVS220" s="672"/>
      <c r="PVT220" s="672"/>
      <c r="PVU220" s="672"/>
      <c r="PVV220" s="672"/>
      <c r="PVW220" s="672"/>
      <c r="PVX220" s="672"/>
      <c r="PVY220" s="672"/>
      <c r="PVZ220" s="672"/>
      <c r="PWA220" s="672"/>
      <c r="PWB220" s="672"/>
      <c r="PWC220" s="672"/>
      <c r="PWD220" s="672"/>
      <c r="PWE220" s="672"/>
      <c r="PWF220" s="672"/>
      <c r="PWG220" s="672"/>
      <c r="PWH220" s="672"/>
      <c r="PWI220" s="672"/>
      <c r="PWJ220" s="672"/>
      <c r="PWK220" s="672"/>
      <c r="PWL220" s="672"/>
      <c r="PWM220" s="672"/>
      <c r="PWN220" s="672"/>
      <c r="PWO220" s="672"/>
      <c r="PWP220" s="672"/>
      <c r="PWQ220" s="672"/>
      <c r="PWR220" s="672"/>
      <c r="PWS220" s="672"/>
      <c r="PWT220" s="672"/>
      <c r="PWU220" s="672"/>
      <c r="PWV220" s="672"/>
      <c r="PWW220" s="672"/>
      <c r="PWX220" s="672"/>
      <c r="PWY220" s="672"/>
      <c r="PWZ220" s="672"/>
      <c r="PXA220" s="672"/>
      <c r="PXB220" s="672"/>
      <c r="PXC220" s="672"/>
      <c r="PXD220" s="672"/>
      <c r="PXE220" s="672"/>
      <c r="PXF220" s="672"/>
      <c r="PXG220" s="672"/>
      <c r="PXH220" s="672"/>
      <c r="PXI220" s="672"/>
      <c r="PXJ220" s="672"/>
      <c r="PXK220" s="672"/>
      <c r="PXL220" s="672"/>
      <c r="PXM220" s="672"/>
      <c r="PXN220" s="672"/>
      <c r="PXO220" s="672"/>
      <c r="PXP220" s="672"/>
      <c r="PXQ220" s="672"/>
      <c r="PXR220" s="672"/>
      <c r="PXS220" s="672"/>
      <c r="PXT220" s="672"/>
      <c r="PXU220" s="672"/>
      <c r="PXV220" s="672"/>
      <c r="PXW220" s="672"/>
      <c r="PXX220" s="672"/>
      <c r="PXY220" s="672"/>
      <c r="PXZ220" s="672"/>
      <c r="PYA220" s="672"/>
      <c r="PYB220" s="672"/>
      <c r="PYC220" s="672"/>
      <c r="PYD220" s="672"/>
      <c r="PYE220" s="672"/>
      <c r="PYF220" s="672"/>
      <c r="PYG220" s="672"/>
      <c r="PYH220" s="672"/>
      <c r="PYI220" s="672"/>
      <c r="PYJ220" s="672"/>
      <c r="PYK220" s="672"/>
      <c r="PYL220" s="672"/>
      <c r="PYM220" s="672"/>
      <c r="PYN220" s="672"/>
      <c r="PYO220" s="672"/>
      <c r="PYP220" s="672"/>
      <c r="PYQ220" s="672"/>
      <c r="PYR220" s="672"/>
      <c r="PYS220" s="672"/>
      <c r="PYT220" s="672"/>
      <c r="PYU220" s="672"/>
      <c r="PYV220" s="672"/>
      <c r="PYW220" s="672"/>
      <c r="PYX220" s="672"/>
      <c r="PYY220" s="672"/>
      <c r="PYZ220" s="672"/>
      <c r="PZA220" s="672"/>
      <c r="PZB220" s="672"/>
      <c r="PZC220" s="672"/>
      <c r="PZD220" s="672"/>
      <c r="PZE220" s="672"/>
      <c r="PZF220" s="672"/>
      <c r="PZG220" s="672"/>
      <c r="PZH220" s="672"/>
      <c r="PZI220" s="672"/>
      <c r="PZJ220" s="672"/>
      <c r="PZK220" s="672"/>
      <c r="PZL220" s="672"/>
      <c r="PZM220" s="672"/>
      <c r="PZN220" s="672"/>
      <c r="PZO220" s="672"/>
      <c r="PZP220" s="672"/>
      <c r="PZQ220" s="672"/>
      <c r="PZR220" s="672"/>
      <c r="PZS220" s="672"/>
      <c r="PZT220" s="672"/>
      <c r="PZU220" s="672"/>
      <c r="PZV220" s="672"/>
      <c r="PZW220" s="672"/>
      <c r="PZX220" s="672"/>
      <c r="PZY220" s="672"/>
      <c r="PZZ220" s="672"/>
      <c r="QAA220" s="672"/>
      <c r="QAB220" s="672"/>
      <c r="QAC220" s="672"/>
      <c r="QAD220" s="672"/>
      <c r="QAE220" s="672"/>
      <c r="QAF220" s="672"/>
      <c r="QAG220" s="672"/>
      <c r="QAH220" s="672"/>
      <c r="QAI220" s="672"/>
      <c r="QAJ220" s="672"/>
      <c r="QAK220" s="672"/>
      <c r="QAL220" s="672"/>
      <c r="QAM220" s="672"/>
      <c r="QAN220" s="672"/>
      <c r="QAO220" s="672"/>
      <c r="QAP220" s="672"/>
      <c r="QAQ220" s="672"/>
      <c r="QAR220" s="672"/>
      <c r="QAS220" s="672"/>
      <c r="QAT220" s="672"/>
      <c r="QAU220" s="672"/>
      <c r="QAV220" s="672"/>
      <c r="QAW220" s="672"/>
      <c r="QAX220" s="672"/>
      <c r="QAY220" s="672"/>
      <c r="QAZ220" s="672"/>
      <c r="QBA220" s="672"/>
      <c r="QBB220" s="672"/>
      <c r="QBC220" s="672"/>
      <c r="QBD220" s="672"/>
      <c r="QBE220" s="672"/>
      <c r="QBF220" s="672"/>
      <c r="QBG220" s="672"/>
      <c r="QBH220" s="672"/>
      <c r="QBI220" s="672"/>
      <c r="QBJ220" s="672"/>
      <c r="QBK220" s="672"/>
      <c r="QBL220" s="672"/>
      <c r="QBM220" s="672"/>
      <c r="QBN220" s="672"/>
      <c r="QBO220" s="672"/>
      <c r="QBP220" s="672"/>
      <c r="QBQ220" s="672"/>
      <c r="QBR220" s="672"/>
      <c r="QBS220" s="672"/>
      <c r="QBT220" s="672"/>
      <c r="QBU220" s="672"/>
      <c r="QBV220" s="672"/>
      <c r="QBW220" s="672"/>
      <c r="QBX220" s="672"/>
      <c r="QBY220" s="672"/>
      <c r="QBZ220" s="672"/>
      <c r="QCA220" s="672"/>
      <c r="QCB220" s="672"/>
      <c r="QCC220" s="672"/>
      <c r="QCD220" s="672"/>
      <c r="QCE220" s="672"/>
      <c r="QCF220" s="672"/>
      <c r="QCG220" s="672"/>
      <c r="QCH220" s="672"/>
      <c r="QCI220" s="672"/>
      <c r="QCJ220" s="672"/>
      <c r="QCK220" s="672"/>
      <c r="QCL220" s="672"/>
      <c r="QCM220" s="672"/>
      <c r="QCN220" s="672"/>
      <c r="QCO220" s="672"/>
      <c r="QCP220" s="672"/>
      <c r="QCQ220" s="672"/>
      <c r="QCR220" s="672"/>
      <c r="QCS220" s="672"/>
      <c r="QCT220" s="672"/>
      <c r="QCU220" s="672"/>
      <c r="QCV220" s="672"/>
      <c r="QCW220" s="672"/>
      <c r="QCX220" s="672"/>
      <c r="QCY220" s="672"/>
      <c r="QCZ220" s="672"/>
      <c r="QDA220" s="672"/>
      <c r="QDB220" s="672"/>
      <c r="QDC220" s="672"/>
      <c r="QDD220" s="672"/>
      <c r="QDE220" s="672"/>
      <c r="QDF220" s="672"/>
      <c r="QDG220" s="672"/>
      <c r="QDH220" s="672"/>
      <c r="QDI220" s="672"/>
      <c r="QDJ220" s="672"/>
      <c r="QDK220" s="672"/>
      <c r="QDL220" s="672"/>
      <c r="QDM220" s="672"/>
      <c r="QDN220" s="672"/>
      <c r="QDO220" s="672"/>
      <c r="QDP220" s="672"/>
      <c r="QDQ220" s="672"/>
      <c r="QDR220" s="672"/>
      <c r="QDS220" s="672"/>
      <c r="QDT220" s="672"/>
      <c r="QDU220" s="672"/>
      <c r="QDV220" s="672"/>
      <c r="QDW220" s="672"/>
      <c r="QDX220" s="672"/>
      <c r="QDY220" s="672"/>
      <c r="QDZ220" s="672"/>
      <c r="QEA220" s="672"/>
      <c r="QEB220" s="672"/>
      <c r="QEC220" s="672"/>
      <c r="QED220" s="672"/>
      <c r="QEE220" s="672"/>
      <c r="QEF220" s="672"/>
      <c r="QEG220" s="672"/>
      <c r="QEH220" s="672"/>
      <c r="QEI220" s="672"/>
      <c r="QEJ220" s="672"/>
      <c r="QEK220" s="672"/>
      <c r="QEL220" s="672"/>
      <c r="QEM220" s="672"/>
      <c r="QEN220" s="672"/>
      <c r="QEO220" s="672"/>
      <c r="QEP220" s="672"/>
      <c r="QEQ220" s="672"/>
      <c r="QER220" s="672"/>
      <c r="QES220" s="672"/>
      <c r="QET220" s="672"/>
      <c r="QEU220" s="672"/>
      <c r="QEV220" s="672"/>
      <c r="QEW220" s="672"/>
      <c r="QEX220" s="672"/>
      <c r="QEY220" s="672"/>
      <c r="QEZ220" s="672"/>
      <c r="QFA220" s="672"/>
      <c r="QFB220" s="672"/>
      <c r="QFC220" s="672"/>
      <c r="QFD220" s="672"/>
      <c r="QFE220" s="672"/>
      <c r="QFF220" s="672"/>
      <c r="QFG220" s="672"/>
      <c r="QFH220" s="672"/>
      <c r="QFI220" s="672"/>
      <c r="QFJ220" s="672"/>
      <c r="QFK220" s="672"/>
      <c r="QFL220" s="672"/>
      <c r="QFM220" s="672"/>
      <c r="QFN220" s="672"/>
      <c r="QFO220" s="672"/>
      <c r="QFP220" s="672"/>
      <c r="QFQ220" s="672"/>
      <c r="QFR220" s="672"/>
      <c r="QFS220" s="672"/>
      <c r="QFT220" s="672"/>
      <c r="QFU220" s="672"/>
      <c r="QFV220" s="672"/>
      <c r="QFW220" s="672"/>
      <c r="QFX220" s="672"/>
      <c r="QFY220" s="672"/>
      <c r="QFZ220" s="672"/>
      <c r="QGA220" s="672"/>
      <c r="QGB220" s="672"/>
      <c r="QGC220" s="672"/>
      <c r="QGD220" s="672"/>
      <c r="QGE220" s="672"/>
      <c r="QGF220" s="672"/>
      <c r="QGG220" s="672"/>
      <c r="QGH220" s="672"/>
      <c r="QGI220" s="672"/>
      <c r="QGJ220" s="672"/>
      <c r="QGK220" s="672"/>
      <c r="QGL220" s="672"/>
      <c r="QGM220" s="672"/>
      <c r="QGN220" s="672"/>
      <c r="QGO220" s="672"/>
      <c r="QGP220" s="672"/>
      <c r="QGQ220" s="672"/>
      <c r="QGR220" s="672"/>
      <c r="QGS220" s="672"/>
      <c r="QGT220" s="672"/>
      <c r="QGU220" s="672"/>
      <c r="QGV220" s="672"/>
      <c r="QGW220" s="672"/>
      <c r="QGX220" s="672"/>
      <c r="QGY220" s="672"/>
      <c r="QGZ220" s="672"/>
      <c r="QHA220" s="672"/>
      <c r="QHB220" s="672"/>
      <c r="QHC220" s="672"/>
      <c r="QHD220" s="672"/>
      <c r="QHE220" s="672"/>
      <c r="QHF220" s="672"/>
      <c r="QHG220" s="672"/>
      <c r="QHH220" s="672"/>
      <c r="QHI220" s="672"/>
      <c r="QHJ220" s="672"/>
      <c r="QHK220" s="672"/>
      <c r="QHL220" s="672"/>
      <c r="QHM220" s="672"/>
      <c r="QHN220" s="672"/>
      <c r="QHO220" s="672"/>
      <c r="QHP220" s="672"/>
      <c r="QHQ220" s="672"/>
      <c r="QHR220" s="672"/>
      <c r="QHS220" s="672"/>
      <c r="QHT220" s="672"/>
      <c r="QHU220" s="672"/>
      <c r="QHV220" s="672"/>
      <c r="QHW220" s="672"/>
      <c r="QHX220" s="672"/>
      <c r="QHY220" s="672"/>
      <c r="QHZ220" s="672"/>
      <c r="QIA220" s="672"/>
      <c r="QIB220" s="672"/>
      <c r="QIC220" s="672"/>
      <c r="QID220" s="672"/>
      <c r="QIE220" s="672"/>
      <c r="QIF220" s="672"/>
      <c r="QIG220" s="672"/>
      <c r="QIH220" s="672"/>
      <c r="QII220" s="672"/>
      <c r="QIJ220" s="672"/>
      <c r="QIK220" s="672"/>
      <c r="QIL220" s="672"/>
      <c r="QIM220" s="672"/>
      <c r="QIN220" s="672"/>
      <c r="QIO220" s="672"/>
      <c r="QIP220" s="672"/>
      <c r="QIQ220" s="672"/>
      <c r="QIR220" s="672"/>
      <c r="QIS220" s="672"/>
      <c r="QIT220" s="672"/>
      <c r="QIU220" s="672"/>
      <c r="QIV220" s="672"/>
      <c r="QIW220" s="672"/>
      <c r="QIX220" s="672"/>
      <c r="QIY220" s="672"/>
      <c r="QIZ220" s="672"/>
      <c r="QJA220" s="672"/>
      <c r="QJB220" s="672"/>
      <c r="QJC220" s="672"/>
      <c r="QJD220" s="672"/>
      <c r="QJE220" s="672"/>
      <c r="QJF220" s="672"/>
      <c r="QJG220" s="672"/>
      <c r="QJH220" s="672"/>
      <c r="QJI220" s="672"/>
      <c r="QJJ220" s="672"/>
      <c r="QJK220" s="672"/>
      <c r="QJL220" s="672"/>
      <c r="QJM220" s="672"/>
      <c r="QJN220" s="672"/>
      <c r="QJO220" s="672"/>
      <c r="QJP220" s="672"/>
      <c r="QJQ220" s="672"/>
      <c r="QJR220" s="672"/>
      <c r="QJS220" s="672"/>
      <c r="QJT220" s="672"/>
      <c r="QJU220" s="672"/>
      <c r="QJV220" s="672"/>
      <c r="QJW220" s="672"/>
      <c r="QJX220" s="672"/>
      <c r="QJY220" s="672"/>
      <c r="QJZ220" s="672"/>
      <c r="QKA220" s="672"/>
      <c r="QKB220" s="672"/>
      <c r="QKC220" s="672"/>
      <c r="QKD220" s="672"/>
      <c r="QKE220" s="672"/>
      <c r="QKF220" s="672"/>
      <c r="QKG220" s="672"/>
      <c r="QKH220" s="672"/>
      <c r="QKI220" s="672"/>
      <c r="QKJ220" s="672"/>
      <c r="QKK220" s="672"/>
      <c r="QKL220" s="672"/>
      <c r="QKM220" s="672"/>
      <c r="QKN220" s="672"/>
      <c r="QKO220" s="672"/>
      <c r="QKP220" s="672"/>
      <c r="QKQ220" s="672"/>
      <c r="QKR220" s="672"/>
      <c r="QKS220" s="672"/>
      <c r="QKT220" s="672"/>
      <c r="QKU220" s="672"/>
      <c r="QKV220" s="672"/>
      <c r="QKW220" s="672"/>
      <c r="QKX220" s="672"/>
      <c r="QKY220" s="672"/>
      <c r="QKZ220" s="672"/>
      <c r="QLA220" s="672"/>
      <c r="QLB220" s="672"/>
      <c r="QLC220" s="672"/>
      <c r="QLD220" s="672"/>
      <c r="QLE220" s="672"/>
      <c r="QLF220" s="672"/>
      <c r="QLG220" s="672"/>
      <c r="QLH220" s="672"/>
      <c r="QLI220" s="672"/>
      <c r="QLJ220" s="672"/>
      <c r="QLK220" s="672"/>
      <c r="QLL220" s="672"/>
      <c r="QLM220" s="672"/>
      <c r="QLN220" s="672"/>
      <c r="QLO220" s="672"/>
      <c r="QLP220" s="672"/>
      <c r="QLQ220" s="672"/>
      <c r="QLR220" s="672"/>
      <c r="QLS220" s="672"/>
      <c r="QLT220" s="672"/>
      <c r="QLU220" s="672"/>
      <c r="QLV220" s="672"/>
      <c r="QLW220" s="672"/>
      <c r="QLX220" s="672"/>
      <c r="QLY220" s="672"/>
      <c r="QLZ220" s="672"/>
      <c r="QMA220" s="672"/>
      <c r="QMB220" s="672"/>
      <c r="QMC220" s="672"/>
      <c r="QMD220" s="672"/>
      <c r="QME220" s="672"/>
      <c r="QMF220" s="672"/>
      <c r="QMG220" s="672"/>
      <c r="QMH220" s="672"/>
      <c r="QMI220" s="672"/>
      <c r="QMJ220" s="672"/>
      <c r="QMK220" s="672"/>
      <c r="QML220" s="672"/>
      <c r="QMM220" s="672"/>
      <c r="QMN220" s="672"/>
      <c r="QMO220" s="672"/>
      <c r="QMP220" s="672"/>
      <c r="QMQ220" s="672"/>
      <c r="QMR220" s="672"/>
      <c r="QMS220" s="672"/>
      <c r="QMT220" s="672"/>
      <c r="QMU220" s="672"/>
      <c r="QMV220" s="672"/>
      <c r="QMW220" s="672"/>
      <c r="QMX220" s="672"/>
      <c r="QMY220" s="672"/>
      <c r="QMZ220" s="672"/>
      <c r="QNA220" s="672"/>
      <c r="QNB220" s="672"/>
      <c r="QNC220" s="672"/>
      <c r="QND220" s="672"/>
      <c r="QNE220" s="672"/>
      <c r="QNF220" s="672"/>
      <c r="QNG220" s="672"/>
      <c r="QNH220" s="672"/>
      <c r="QNI220" s="672"/>
      <c r="QNJ220" s="672"/>
      <c r="QNK220" s="672"/>
      <c r="QNL220" s="672"/>
      <c r="QNM220" s="672"/>
      <c r="QNN220" s="672"/>
      <c r="QNO220" s="672"/>
      <c r="QNP220" s="672"/>
      <c r="QNQ220" s="672"/>
      <c r="QNR220" s="672"/>
      <c r="QNS220" s="672"/>
      <c r="QNT220" s="672"/>
      <c r="QNU220" s="672"/>
      <c r="QNV220" s="672"/>
      <c r="QNW220" s="672"/>
      <c r="QNX220" s="672"/>
      <c r="QNY220" s="672"/>
      <c r="QNZ220" s="672"/>
      <c r="QOA220" s="672"/>
      <c r="QOB220" s="672"/>
      <c r="QOC220" s="672"/>
      <c r="QOD220" s="672"/>
      <c r="QOE220" s="672"/>
      <c r="QOF220" s="672"/>
      <c r="QOG220" s="672"/>
      <c r="QOH220" s="672"/>
      <c r="QOI220" s="672"/>
      <c r="QOJ220" s="672"/>
      <c r="QOK220" s="672"/>
      <c r="QOL220" s="672"/>
      <c r="QOM220" s="672"/>
      <c r="QON220" s="672"/>
      <c r="QOO220" s="672"/>
      <c r="QOP220" s="672"/>
      <c r="QOQ220" s="672"/>
      <c r="QOR220" s="672"/>
      <c r="QOS220" s="672"/>
      <c r="QOT220" s="672"/>
      <c r="QOU220" s="672"/>
      <c r="QOV220" s="672"/>
      <c r="QOW220" s="672"/>
      <c r="QOX220" s="672"/>
      <c r="QOY220" s="672"/>
      <c r="QOZ220" s="672"/>
      <c r="QPA220" s="672"/>
      <c r="QPB220" s="672"/>
      <c r="QPC220" s="672"/>
      <c r="QPD220" s="672"/>
      <c r="QPE220" s="672"/>
      <c r="QPF220" s="672"/>
      <c r="QPG220" s="672"/>
      <c r="QPH220" s="672"/>
      <c r="QPI220" s="672"/>
      <c r="QPJ220" s="672"/>
      <c r="QPK220" s="672"/>
      <c r="QPL220" s="672"/>
      <c r="QPM220" s="672"/>
      <c r="QPN220" s="672"/>
      <c r="QPO220" s="672"/>
      <c r="QPP220" s="672"/>
      <c r="QPQ220" s="672"/>
      <c r="QPR220" s="672"/>
      <c r="QPS220" s="672"/>
      <c r="QPT220" s="672"/>
      <c r="QPU220" s="672"/>
      <c r="QPV220" s="672"/>
      <c r="QPW220" s="672"/>
      <c r="QPX220" s="672"/>
      <c r="QPY220" s="672"/>
      <c r="QPZ220" s="672"/>
      <c r="QQA220" s="672"/>
      <c r="QQB220" s="672"/>
      <c r="QQC220" s="672"/>
      <c r="QQD220" s="672"/>
      <c r="QQE220" s="672"/>
      <c r="QQF220" s="672"/>
      <c r="QQG220" s="672"/>
      <c r="QQH220" s="672"/>
      <c r="QQI220" s="672"/>
      <c r="QQJ220" s="672"/>
      <c r="QQK220" s="672"/>
      <c r="QQL220" s="672"/>
      <c r="QQM220" s="672"/>
      <c r="QQN220" s="672"/>
      <c r="QQO220" s="672"/>
      <c r="QQP220" s="672"/>
      <c r="QQQ220" s="672"/>
      <c r="QQR220" s="672"/>
      <c r="QQS220" s="672"/>
      <c r="QQT220" s="672"/>
      <c r="QQU220" s="672"/>
      <c r="QQV220" s="672"/>
      <c r="QQW220" s="672"/>
      <c r="QQX220" s="672"/>
      <c r="QQY220" s="672"/>
      <c r="QQZ220" s="672"/>
      <c r="QRA220" s="672"/>
      <c r="QRB220" s="672"/>
      <c r="QRC220" s="672"/>
      <c r="QRD220" s="672"/>
      <c r="QRE220" s="672"/>
      <c r="QRF220" s="672"/>
      <c r="QRG220" s="672"/>
      <c r="QRH220" s="672"/>
      <c r="QRI220" s="672"/>
      <c r="QRJ220" s="672"/>
      <c r="QRK220" s="672"/>
      <c r="QRL220" s="672"/>
      <c r="QRM220" s="672"/>
      <c r="QRN220" s="672"/>
      <c r="QRO220" s="672"/>
      <c r="QRP220" s="672"/>
      <c r="QRQ220" s="672"/>
      <c r="QRR220" s="672"/>
      <c r="QRS220" s="672"/>
      <c r="QRT220" s="672"/>
      <c r="QRU220" s="672"/>
      <c r="QRV220" s="672"/>
      <c r="QRW220" s="672"/>
      <c r="QRX220" s="672"/>
      <c r="QRY220" s="672"/>
      <c r="QRZ220" s="672"/>
      <c r="QSA220" s="672"/>
      <c r="QSB220" s="672"/>
      <c r="QSC220" s="672"/>
      <c r="QSD220" s="672"/>
      <c r="QSE220" s="672"/>
      <c r="QSF220" s="672"/>
      <c r="QSG220" s="672"/>
      <c r="QSH220" s="672"/>
      <c r="QSI220" s="672"/>
      <c r="QSJ220" s="672"/>
      <c r="QSK220" s="672"/>
      <c r="QSL220" s="672"/>
      <c r="QSM220" s="672"/>
      <c r="QSN220" s="672"/>
      <c r="QSO220" s="672"/>
      <c r="QSP220" s="672"/>
      <c r="QSQ220" s="672"/>
      <c r="QSR220" s="672"/>
      <c r="QSS220" s="672"/>
      <c r="QST220" s="672"/>
      <c r="QSU220" s="672"/>
      <c r="QSV220" s="672"/>
      <c r="QSW220" s="672"/>
      <c r="QSX220" s="672"/>
      <c r="QSY220" s="672"/>
      <c r="QSZ220" s="672"/>
      <c r="QTA220" s="672"/>
      <c r="QTB220" s="672"/>
      <c r="QTC220" s="672"/>
      <c r="QTD220" s="672"/>
      <c r="QTE220" s="672"/>
      <c r="QTF220" s="672"/>
      <c r="QTG220" s="672"/>
      <c r="QTH220" s="672"/>
      <c r="QTI220" s="672"/>
      <c r="QTJ220" s="672"/>
      <c r="QTK220" s="672"/>
      <c r="QTL220" s="672"/>
      <c r="QTM220" s="672"/>
      <c r="QTN220" s="672"/>
      <c r="QTO220" s="672"/>
      <c r="QTP220" s="672"/>
      <c r="QTQ220" s="672"/>
      <c r="QTR220" s="672"/>
      <c r="QTS220" s="672"/>
      <c r="QTT220" s="672"/>
      <c r="QTU220" s="672"/>
      <c r="QTV220" s="672"/>
      <c r="QTW220" s="672"/>
      <c r="QTX220" s="672"/>
      <c r="QTY220" s="672"/>
      <c r="QTZ220" s="672"/>
      <c r="QUA220" s="672"/>
      <c r="QUB220" s="672"/>
      <c r="QUC220" s="672"/>
      <c r="QUD220" s="672"/>
      <c r="QUE220" s="672"/>
      <c r="QUF220" s="672"/>
      <c r="QUG220" s="672"/>
      <c r="QUH220" s="672"/>
      <c r="QUI220" s="672"/>
      <c r="QUJ220" s="672"/>
      <c r="QUK220" s="672"/>
      <c r="QUL220" s="672"/>
      <c r="QUM220" s="672"/>
      <c r="QUN220" s="672"/>
      <c r="QUO220" s="672"/>
      <c r="QUP220" s="672"/>
      <c r="QUQ220" s="672"/>
      <c r="QUR220" s="672"/>
      <c r="QUS220" s="672"/>
      <c r="QUT220" s="672"/>
      <c r="QUU220" s="672"/>
      <c r="QUV220" s="672"/>
      <c r="QUW220" s="672"/>
      <c r="QUX220" s="672"/>
      <c r="QUY220" s="672"/>
      <c r="QUZ220" s="672"/>
      <c r="QVA220" s="672"/>
      <c r="QVB220" s="672"/>
      <c r="QVC220" s="672"/>
      <c r="QVD220" s="672"/>
      <c r="QVE220" s="672"/>
      <c r="QVF220" s="672"/>
      <c r="QVG220" s="672"/>
      <c r="QVH220" s="672"/>
      <c r="QVI220" s="672"/>
      <c r="QVJ220" s="672"/>
      <c r="QVK220" s="672"/>
      <c r="QVL220" s="672"/>
      <c r="QVM220" s="672"/>
      <c r="QVN220" s="672"/>
      <c r="QVO220" s="672"/>
      <c r="QVP220" s="672"/>
      <c r="QVQ220" s="672"/>
      <c r="QVR220" s="672"/>
      <c r="QVS220" s="672"/>
      <c r="QVT220" s="672"/>
      <c r="QVU220" s="672"/>
      <c r="QVV220" s="672"/>
      <c r="QVW220" s="672"/>
      <c r="QVX220" s="672"/>
      <c r="QVY220" s="672"/>
      <c r="QVZ220" s="672"/>
      <c r="QWA220" s="672"/>
      <c r="QWB220" s="672"/>
      <c r="QWC220" s="672"/>
      <c r="QWD220" s="672"/>
      <c r="QWE220" s="672"/>
      <c r="QWF220" s="672"/>
      <c r="QWG220" s="672"/>
      <c r="QWH220" s="672"/>
      <c r="QWI220" s="672"/>
      <c r="QWJ220" s="672"/>
      <c r="QWK220" s="672"/>
      <c r="QWL220" s="672"/>
      <c r="QWM220" s="672"/>
      <c r="QWN220" s="672"/>
      <c r="QWO220" s="672"/>
      <c r="QWP220" s="672"/>
      <c r="QWQ220" s="672"/>
      <c r="QWR220" s="672"/>
      <c r="QWS220" s="672"/>
      <c r="QWT220" s="672"/>
      <c r="QWU220" s="672"/>
      <c r="QWV220" s="672"/>
      <c r="QWW220" s="672"/>
      <c r="QWX220" s="672"/>
      <c r="QWY220" s="672"/>
      <c r="QWZ220" s="672"/>
      <c r="QXA220" s="672"/>
      <c r="QXB220" s="672"/>
      <c r="QXC220" s="672"/>
      <c r="QXD220" s="672"/>
      <c r="QXE220" s="672"/>
      <c r="QXF220" s="672"/>
      <c r="QXG220" s="672"/>
      <c r="QXH220" s="672"/>
      <c r="QXI220" s="672"/>
      <c r="QXJ220" s="672"/>
      <c r="QXK220" s="672"/>
      <c r="QXL220" s="672"/>
      <c r="QXM220" s="672"/>
      <c r="QXN220" s="672"/>
      <c r="QXO220" s="672"/>
      <c r="QXP220" s="672"/>
      <c r="QXQ220" s="672"/>
      <c r="QXR220" s="672"/>
      <c r="QXS220" s="672"/>
      <c r="QXT220" s="672"/>
      <c r="QXU220" s="672"/>
      <c r="QXV220" s="672"/>
      <c r="QXW220" s="672"/>
      <c r="QXX220" s="672"/>
      <c r="QXY220" s="672"/>
      <c r="QXZ220" s="672"/>
      <c r="QYA220" s="672"/>
      <c r="QYB220" s="672"/>
      <c r="QYC220" s="672"/>
      <c r="QYD220" s="672"/>
      <c r="QYE220" s="672"/>
      <c r="QYF220" s="672"/>
      <c r="QYG220" s="672"/>
      <c r="QYH220" s="672"/>
      <c r="QYI220" s="672"/>
      <c r="QYJ220" s="672"/>
      <c r="QYK220" s="672"/>
      <c r="QYL220" s="672"/>
      <c r="QYM220" s="672"/>
      <c r="QYN220" s="672"/>
      <c r="QYO220" s="672"/>
      <c r="QYP220" s="672"/>
      <c r="QYQ220" s="672"/>
      <c r="QYR220" s="672"/>
      <c r="QYS220" s="672"/>
      <c r="QYT220" s="672"/>
      <c r="QYU220" s="672"/>
      <c r="QYV220" s="672"/>
      <c r="QYW220" s="672"/>
      <c r="QYX220" s="672"/>
      <c r="QYY220" s="672"/>
      <c r="QYZ220" s="672"/>
      <c r="QZA220" s="672"/>
      <c r="QZB220" s="672"/>
      <c r="QZC220" s="672"/>
      <c r="QZD220" s="672"/>
      <c r="QZE220" s="672"/>
      <c r="QZF220" s="672"/>
      <c r="QZG220" s="672"/>
      <c r="QZH220" s="672"/>
      <c r="QZI220" s="672"/>
      <c r="QZJ220" s="672"/>
      <c r="QZK220" s="672"/>
      <c r="QZL220" s="672"/>
      <c r="QZM220" s="672"/>
      <c r="QZN220" s="672"/>
      <c r="QZO220" s="672"/>
      <c r="QZP220" s="672"/>
      <c r="QZQ220" s="672"/>
      <c r="QZR220" s="672"/>
      <c r="QZS220" s="672"/>
      <c r="QZT220" s="672"/>
      <c r="QZU220" s="672"/>
      <c r="QZV220" s="672"/>
      <c r="QZW220" s="672"/>
      <c r="QZX220" s="672"/>
      <c r="QZY220" s="672"/>
      <c r="QZZ220" s="672"/>
      <c r="RAA220" s="672"/>
      <c r="RAB220" s="672"/>
      <c r="RAC220" s="672"/>
      <c r="RAD220" s="672"/>
      <c r="RAE220" s="672"/>
      <c r="RAF220" s="672"/>
      <c r="RAG220" s="672"/>
      <c r="RAH220" s="672"/>
      <c r="RAI220" s="672"/>
      <c r="RAJ220" s="672"/>
      <c r="RAK220" s="672"/>
      <c r="RAL220" s="672"/>
      <c r="RAM220" s="672"/>
      <c r="RAN220" s="672"/>
      <c r="RAO220" s="672"/>
      <c r="RAP220" s="672"/>
      <c r="RAQ220" s="672"/>
      <c r="RAR220" s="672"/>
      <c r="RAS220" s="672"/>
      <c r="RAT220" s="672"/>
      <c r="RAU220" s="672"/>
      <c r="RAV220" s="672"/>
      <c r="RAW220" s="672"/>
      <c r="RAX220" s="672"/>
      <c r="RAY220" s="672"/>
      <c r="RAZ220" s="672"/>
      <c r="RBA220" s="672"/>
      <c r="RBB220" s="672"/>
      <c r="RBC220" s="672"/>
      <c r="RBD220" s="672"/>
      <c r="RBE220" s="672"/>
      <c r="RBF220" s="672"/>
      <c r="RBG220" s="672"/>
      <c r="RBH220" s="672"/>
      <c r="RBI220" s="672"/>
      <c r="RBJ220" s="672"/>
      <c r="RBK220" s="672"/>
      <c r="RBL220" s="672"/>
      <c r="RBM220" s="672"/>
      <c r="RBN220" s="672"/>
      <c r="RBO220" s="672"/>
      <c r="RBP220" s="672"/>
      <c r="RBQ220" s="672"/>
      <c r="RBR220" s="672"/>
      <c r="RBS220" s="672"/>
      <c r="RBT220" s="672"/>
      <c r="RBU220" s="672"/>
      <c r="RBV220" s="672"/>
      <c r="RBW220" s="672"/>
      <c r="RBX220" s="672"/>
      <c r="RBY220" s="672"/>
      <c r="RBZ220" s="672"/>
      <c r="RCA220" s="672"/>
      <c r="RCB220" s="672"/>
      <c r="RCC220" s="672"/>
      <c r="RCD220" s="672"/>
      <c r="RCE220" s="672"/>
      <c r="RCF220" s="672"/>
      <c r="RCG220" s="672"/>
      <c r="RCH220" s="672"/>
      <c r="RCI220" s="672"/>
      <c r="RCJ220" s="672"/>
      <c r="RCK220" s="672"/>
      <c r="RCL220" s="672"/>
      <c r="RCM220" s="672"/>
      <c r="RCN220" s="672"/>
      <c r="RCO220" s="672"/>
      <c r="RCP220" s="672"/>
      <c r="RCQ220" s="672"/>
      <c r="RCR220" s="672"/>
      <c r="RCS220" s="672"/>
      <c r="RCT220" s="672"/>
      <c r="RCU220" s="672"/>
      <c r="RCV220" s="672"/>
      <c r="RCW220" s="672"/>
      <c r="RCX220" s="672"/>
      <c r="RCY220" s="672"/>
      <c r="RCZ220" s="672"/>
      <c r="RDA220" s="672"/>
      <c r="RDB220" s="672"/>
      <c r="RDC220" s="672"/>
      <c r="RDD220" s="672"/>
      <c r="RDE220" s="672"/>
      <c r="RDF220" s="672"/>
      <c r="RDG220" s="672"/>
      <c r="RDH220" s="672"/>
      <c r="RDI220" s="672"/>
      <c r="RDJ220" s="672"/>
      <c r="RDK220" s="672"/>
      <c r="RDL220" s="672"/>
      <c r="RDM220" s="672"/>
      <c r="RDN220" s="672"/>
      <c r="RDO220" s="672"/>
      <c r="RDP220" s="672"/>
      <c r="RDQ220" s="672"/>
      <c r="RDR220" s="672"/>
      <c r="RDS220" s="672"/>
      <c r="RDT220" s="672"/>
      <c r="RDU220" s="672"/>
      <c r="RDV220" s="672"/>
      <c r="RDW220" s="672"/>
      <c r="RDX220" s="672"/>
      <c r="RDY220" s="672"/>
      <c r="RDZ220" s="672"/>
      <c r="REA220" s="672"/>
      <c r="REB220" s="672"/>
      <c r="REC220" s="672"/>
      <c r="RED220" s="672"/>
      <c r="REE220" s="672"/>
      <c r="REF220" s="672"/>
      <c r="REG220" s="672"/>
      <c r="REH220" s="672"/>
      <c r="REI220" s="672"/>
      <c r="REJ220" s="672"/>
      <c r="REK220" s="672"/>
      <c r="REL220" s="672"/>
      <c r="REM220" s="672"/>
      <c r="REN220" s="672"/>
      <c r="REO220" s="672"/>
      <c r="REP220" s="672"/>
      <c r="REQ220" s="672"/>
      <c r="RER220" s="672"/>
      <c r="RES220" s="672"/>
      <c r="RET220" s="672"/>
      <c r="REU220" s="672"/>
      <c r="REV220" s="672"/>
      <c r="REW220" s="672"/>
      <c r="REX220" s="672"/>
      <c r="REY220" s="672"/>
      <c r="REZ220" s="672"/>
      <c r="RFA220" s="672"/>
      <c r="RFB220" s="672"/>
      <c r="RFC220" s="672"/>
      <c r="RFD220" s="672"/>
      <c r="RFE220" s="672"/>
      <c r="RFF220" s="672"/>
      <c r="RFG220" s="672"/>
      <c r="RFH220" s="672"/>
      <c r="RFI220" s="672"/>
      <c r="RFJ220" s="672"/>
      <c r="RFK220" s="672"/>
      <c r="RFL220" s="672"/>
      <c r="RFM220" s="672"/>
      <c r="RFN220" s="672"/>
      <c r="RFO220" s="672"/>
      <c r="RFP220" s="672"/>
      <c r="RFQ220" s="672"/>
      <c r="RFR220" s="672"/>
      <c r="RFS220" s="672"/>
      <c r="RFT220" s="672"/>
      <c r="RFU220" s="672"/>
      <c r="RFV220" s="672"/>
      <c r="RFW220" s="672"/>
      <c r="RFX220" s="672"/>
      <c r="RFY220" s="672"/>
      <c r="RFZ220" s="672"/>
      <c r="RGA220" s="672"/>
      <c r="RGB220" s="672"/>
      <c r="RGC220" s="672"/>
      <c r="RGD220" s="672"/>
      <c r="RGE220" s="672"/>
      <c r="RGF220" s="672"/>
      <c r="RGG220" s="672"/>
      <c r="RGH220" s="672"/>
      <c r="RGI220" s="672"/>
      <c r="RGJ220" s="672"/>
      <c r="RGK220" s="672"/>
      <c r="RGL220" s="672"/>
      <c r="RGM220" s="672"/>
      <c r="RGN220" s="672"/>
      <c r="RGO220" s="672"/>
      <c r="RGP220" s="672"/>
      <c r="RGQ220" s="672"/>
      <c r="RGR220" s="672"/>
      <c r="RGS220" s="672"/>
      <c r="RGT220" s="672"/>
      <c r="RGU220" s="672"/>
      <c r="RGV220" s="672"/>
      <c r="RGW220" s="672"/>
      <c r="RGX220" s="672"/>
      <c r="RGY220" s="672"/>
      <c r="RGZ220" s="672"/>
      <c r="RHA220" s="672"/>
      <c r="RHB220" s="672"/>
      <c r="RHC220" s="672"/>
      <c r="RHD220" s="672"/>
      <c r="RHE220" s="672"/>
      <c r="RHF220" s="672"/>
      <c r="RHG220" s="672"/>
      <c r="RHH220" s="672"/>
      <c r="RHI220" s="672"/>
      <c r="RHJ220" s="672"/>
      <c r="RHK220" s="672"/>
      <c r="RHL220" s="672"/>
      <c r="RHM220" s="672"/>
      <c r="RHN220" s="672"/>
      <c r="RHO220" s="672"/>
      <c r="RHP220" s="672"/>
      <c r="RHQ220" s="672"/>
      <c r="RHR220" s="672"/>
      <c r="RHS220" s="672"/>
      <c r="RHT220" s="672"/>
      <c r="RHU220" s="672"/>
      <c r="RHV220" s="672"/>
      <c r="RHW220" s="672"/>
      <c r="RHX220" s="672"/>
      <c r="RHY220" s="672"/>
      <c r="RHZ220" s="672"/>
      <c r="RIA220" s="672"/>
      <c r="RIB220" s="672"/>
      <c r="RIC220" s="672"/>
      <c r="RID220" s="672"/>
      <c r="RIE220" s="672"/>
      <c r="RIF220" s="672"/>
      <c r="RIG220" s="672"/>
      <c r="RIH220" s="672"/>
      <c r="RII220" s="672"/>
      <c r="RIJ220" s="672"/>
      <c r="RIK220" s="672"/>
      <c r="RIL220" s="672"/>
      <c r="RIM220" s="672"/>
      <c r="RIN220" s="672"/>
      <c r="RIO220" s="672"/>
      <c r="RIP220" s="672"/>
      <c r="RIQ220" s="672"/>
      <c r="RIR220" s="672"/>
      <c r="RIS220" s="672"/>
      <c r="RIT220" s="672"/>
      <c r="RIU220" s="672"/>
      <c r="RIV220" s="672"/>
      <c r="RIW220" s="672"/>
      <c r="RIX220" s="672"/>
      <c r="RIY220" s="672"/>
      <c r="RIZ220" s="672"/>
      <c r="RJA220" s="672"/>
      <c r="RJB220" s="672"/>
      <c r="RJC220" s="672"/>
      <c r="RJD220" s="672"/>
      <c r="RJE220" s="672"/>
      <c r="RJF220" s="672"/>
      <c r="RJG220" s="672"/>
      <c r="RJH220" s="672"/>
      <c r="RJI220" s="672"/>
      <c r="RJJ220" s="672"/>
      <c r="RJK220" s="672"/>
      <c r="RJL220" s="672"/>
      <c r="RJM220" s="672"/>
      <c r="RJN220" s="672"/>
      <c r="RJO220" s="672"/>
      <c r="RJP220" s="672"/>
      <c r="RJQ220" s="672"/>
      <c r="RJR220" s="672"/>
      <c r="RJS220" s="672"/>
      <c r="RJT220" s="672"/>
      <c r="RJU220" s="672"/>
      <c r="RJV220" s="672"/>
      <c r="RJW220" s="672"/>
      <c r="RJX220" s="672"/>
      <c r="RJY220" s="672"/>
      <c r="RJZ220" s="672"/>
      <c r="RKA220" s="672"/>
      <c r="RKB220" s="672"/>
      <c r="RKC220" s="672"/>
      <c r="RKD220" s="672"/>
      <c r="RKE220" s="672"/>
      <c r="RKF220" s="672"/>
      <c r="RKG220" s="672"/>
      <c r="RKH220" s="672"/>
      <c r="RKI220" s="672"/>
      <c r="RKJ220" s="672"/>
      <c r="RKK220" s="672"/>
      <c r="RKL220" s="672"/>
      <c r="RKM220" s="672"/>
      <c r="RKN220" s="672"/>
      <c r="RKO220" s="672"/>
      <c r="RKP220" s="672"/>
      <c r="RKQ220" s="672"/>
      <c r="RKR220" s="672"/>
      <c r="RKS220" s="672"/>
      <c r="RKT220" s="672"/>
      <c r="RKU220" s="672"/>
      <c r="RKV220" s="672"/>
      <c r="RKW220" s="672"/>
      <c r="RKX220" s="672"/>
      <c r="RKY220" s="672"/>
      <c r="RKZ220" s="672"/>
      <c r="RLA220" s="672"/>
      <c r="RLB220" s="672"/>
      <c r="RLC220" s="672"/>
      <c r="RLD220" s="672"/>
      <c r="RLE220" s="672"/>
      <c r="RLF220" s="672"/>
      <c r="RLG220" s="672"/>
      <c r="RLH220" s="672"/>
      <c r="RLI220" s="672"/>
      <c r="RLJ220" s="672"/>
      <c r="RLK220" s="672"/>
      <c r="RLL220" s="672"/>
      <c r="RLM220" s="672"/>
      <c r="RLN220" s="672"/>
      <c r="RLO220" s="672"/>
      <c r="RLP220" s="672"/>
      <c r="RLQ220" s="672"/>
      <c r="RLR220" s="672"/>
      <c r="RLS220" s="672"/>
      <c r="RLT220" s="672"/>
      <c r="RLU220" s="672"/>
      <c r="RLV220" s="672"/>
      <c r="RLW220" s="672"/>
      <c r="RLX220" s="672"/>
      <c r="RLY220" s="672"/>
      <c r="RLZ220" s="672"/>
      <c r="RMA220" s="672"/>
      <c r="RMB220" s="672"/>
      <c r="RMC220" s="672"/>
      <c r="RMD220" s="672"/>
      <c r="RME220" s="672"/>
      <c r="RMF220" s="672"/>
      <c r="RMG220" s="672"/>
      <c r="RMH220" s="672"/>
      <c r="RMI220" s="672"/>
      <c r="RMJ220" s="672"/>
      <c r="RMK220" s="672"/>
      <c r="RML220" s="672"/>
      <c r="RMM220" s="672"/>
      <c r="RMN220" s="672"/>
      <c r="RMO220" s="672"/>
      <c r="RMP220" s="672"/>
      <c r="RMQ220" s="672"/>
      <c r="RMR220" s="672"/>
      <c r="RMS220" s="672"/>
      <c r="RMT220" s="672"/>
      <c r="RMU220" s="672"/>
      <c r="RMV220" s="672"/>
      <c r="RMW220" s="672"/>
      <c r="RMX220" s="672"/>
      <c r="RMY220" s="672"/>
      <c r="RMZ220" s="672"/>
      <c r="RNA220" s="672"/>
      <c r="RNB220" s="672"/>
      <c r="RNC220" s="672"/>
      <c r="RND220" s="672"/>
      <c r="RNE220" s="672"/>
      <c r="RNF220" s="672"/>
      <c r="RNG220" s="672"/>
      <c r="RNH220" s="672"/>
      <c r="RNI220" s="672"/>
      <c r="RNJ220" s="672"/>
      <c r="RNK220" s="672"/>
      <c r="RNL220" s="672"/>
      <c r="RNM220" s="672"/>
      <c r="RNN220" s="672"/>
      <c r="RNO220" s="672"/>
      <c r="RNP220" s="672"/>
      <c r="RNQ220" s="672"/>
      <c r="RNR220" s="672"/>
      <c r="RNS220" s="672"/>
      <c r="RNT220" s="672"/>
      <c r="RNU220" s="672"/>
      <c r="RNV220" s="672"/>
      <c r="RNW220" s="672"/>
      <c r="RNX220" s="672"/>
      <c r="RNY220" s="672"/>
      <c r="RNZ220" s="672"/>
      <c r="ROA220" s="672"/>
      <c r="ROB220" s="672"/>
      <c r="ROC220" s="672"/>
      <c r="ROD220" s="672"/>
      <c r="ROE220" s="672"/>
      <c r="ROF220" s="672"/>
      <c r="ROG220" s="672"/>
      <c r="ROH220" s="672"/>
      <c r="ROI220" s="672"/>
      <c r="ROJ220" s="672"/>
      <c r="ROK220" s="672"/>
      <c r="ROL220" s="672"/>
      <c r="ROM220" s="672"/>
      <c r="RON220" s="672"/>
      <c r="ROO220" s="672"/>
      <c r="ROP220" s="672"/>
      <c r="ROQ220" s="672"/>
      <c r="ROR220" s="672"/>
      <c r="ROS220" s="672"/>
      <c r="ROT220" s="672"/>
      <c r="ROU220" s="672"/>
      <c r="ROV220" s="672"/>
      <c r="ROW220" s="672"/>
      <c r="ROX220" s="672"/>
      <c r="ROY220" s="672"/>
      <c r="ROZ220" s="672"/>
      <c r="RPA220" s="672"/>
      <c r="RPB220" s="672"/>
      <c r="RPC220" s="672"/>
      <c r="RPD220" s="672"/>
      <c r="RPE220" s="672"/>
      <c r="RPF220" s="672"/>
      <c r="RPG220" s="672"/>
      <c r="RPH220" s="672"/>
      <c r="RPI220" s="672"/>
      <c r="RPJ220" s="672"/>
      <c r="RPK220" s="672"/>
      <c r="RPL220" s="672"/>
      <c r="RPM220" s="672"/>
      <c r="RPN220" s="672"/>
      <c r="RPO220" s="672"/>
      <c r="RPP220" s="672"/>
      <c r="RPQ220" s="672"/>
      <c r="RPR220" s="672"/>
      <c r="RPS220" s="672"/>
      <c r="RPT220" s="672"/>
      <c r="RPU220" s="672"/>
      <c r="RPV220" s="672"/>
      <c r="RPW220" s="672"/>
      <c r="RPX220" s="672"/>
      <c r="RPY220" s="672"/>
      <c r="RPZ220" s="672"/>
      <c r="RQA220" s="672"/>
      <c r="RQB220" s="672"/>
      <c r="RQC220" s="672"/>
      <c r="RQD220" s="672"/>
      <c r="RQE220" s="672"/>
      <c r="RQF220" s="672"/>
      <c r="RQG220" s="672"/>
      <c r="RQH220" s="672"/>
      <c r="RQI220" s="672"/>
      <c r="RQJ220" s="672"/>
      <c r="RQK220" s="672"/>
      <c r="RQL220" s="672"/>
      <c r="RQM220" s="672"/>
      <c r="RQN220" s="672"/>
      <c r="RQO220" s="672"/>
      <c r="RQP220" s="672"/>
      <c r="RQQ220" s="672"/>
      <c r="RQR220" s="672"/>
      <c r="RQS220" s="672"/>
      <c r="RQT220" s="672"/>
      <c r="RQU220" s="672"/>
      <c r="RQV220" s="672"/>
      <c r="RQW220" s="672"/>
      <c r="RQX220" s="672"/>
      <c r="RQY220" s="672"/>
      <c r="RQZ220" s="672"/>
      <c r="RRA220" s="672"/>
      <c r="RRB220" s="672"/>
      <c r="RRC220" s="672"/>
      <c r="RRD220" s="672"/>
      <c r="RRE220" s="672"/>
      <c r="RRF220" s="672"/>
      <c r="RRG220" s="672"/>
      <c r="RRH220" s="672"/>
      <c r="RRI220" s="672"/>
      <c r="RRJ220" s="672"/>
      <c r="RRK220" s="672"/>
      <c r="RRL220" s="672"/>
      <c r="RRM220" s="672"/>
      <c r="RRN220" s="672"/>
      <c r="RRO220" s="672"/>
      <c r="RRP220" s="672"/>
      <c r="RRQ220" s="672"/>
      <c r="RRR220" s="672"/>
      <c r="RRS220" s="672"/>
      <c r="RRT220" s="672"/>
      <c r="RRU220" s="672"/>
      <c r="RRV220" s="672"/>
      <c r="RRW220" s="672"/>
      <c r="RRX220" s="672"/>
      <c r="RRY220" s="672"/>
      <c r="RRZ220" s="672"/>
      <c r="RSA220" s="672"/>
      <c r="RSB220" s="672"/>
      <c r="RSC220" s="672"/>
      <c r="RSD220" s="672"/>
      <c r="RSE220" s="672"/>
      <c r="RSF220" s="672"/>
      <c r="RSG220" s="672"/>
      <c r="RSH220" s="672"/>
      <c r="RSI220" s="672"/>
      <c r="RSJ220" s="672"/>
      <c r="RSK220" s="672"/>
      <c r="RSL220" s="672"/>
      <c r="RSM220" s="672"/>
      <c r="RSN220" s="672"/>
      <c r="RSO220" s="672"/>
      <c r="RSP220" s="672"/>
      <c r="RSQ220" s="672"/>
      <c r="RSR220" s="672"/>
      <c r="RSS220" s="672"/>
      <c r="RST220" s="672"/>
      <c r="RSU220" s="672"/>
      <c r="RSV220" s="672"/>
      <c r="RSW220" s="672"/>
      <c r="RSX220" s="672"/>
      <c r="RSY220" s="672"/>
      <c r="RSZ220" s="672"/>
      <c r="RTA220" s="672"/>
      <c r="RTB220" s="672"/>
      <c r="RTC220" s="672"/>
      <c r="RTD220" s="672"/>
      <c r="RTE220" s="672"/>
      <c r="RTF220" s="672"/>
      <c r="RTG220" s="672"/>
      <c r="RTH220" s="672"/>
      <c r="RTI220" s="672"/>
      <c r="RTJ220" s="672"/>
      <c r="RTK220" s="672"/>
      <c r="RTL220" s="672"/>
      <c r="RTM220" s="672"/>
      <c r="RTN220" s="672"/>
      <c r="RTO220" s="672"/>
      <c r="RTP220" s="672"/>
      <c r="RTQ220" s="672"/>
      <c r="RTR220" s="672"/>
      <c r="RTS220" s="672"/>
      <c r="RTT220" s="672"/>
      <c r="RTU220" s="672"/>
      <c r="RTV220" s="672"/>
      <c r="RTW220" s="672"/>
      <c r="RTX220" s="672"/>
      <c r="RTY220" s="672"/>
      <c r="RTZ220" s="672"/>
      <c r="RUA220" s="672"/>
      <c r="RUB220" s="672"/>
      <c r="RUC220" s="672"/>
      <c r="RUD220" s="672"/>
      <c r="RUE220" s="672"/>
      <c r="RUF220" s="672"/>
      <c r="RUG220" s="672"/>
      <c r="RUH220" s="672"/>
      <c r="RUI220" s="672"/>
      <c r="RUJ220" s="672"/>
      <c r="RUK220" s="672"/>
      <c r="RUL220" s="672"/>
      <c r="RUM220" s="672"/>
      <c r="RUN220" s="672"/>
      <c r="RUO220" s="672"/>
      <c r="RUP220" s="672"/>
      <c r="RUQ220" s="672"/>
      <c r="RUR220" s="672"/>
      <c r="RUS220" s="672"/>
      <c r="RUT220" s="672"/>
      <c r="RUU220" s="672"/>
      <c r="RUV220" s="672"/>
      <c r="RUW220" s="672"/>
      <c r="RUX220" s="672"/>
      <c r="RUY220" s="672"/>
      <c r="RUZ220" s="672"/>
      <c r="RVA220" s="672"/>
      <c r="RVB220" s="672"/>
      <c r="RVC220" s="672"/>
      <c r="RVD220" s="672"/>
      <c r="RVE220" s="672"/>
      <c r="RVF220" s="672"/>
      <c r="RVG220" s="672"/>
      <c r="RVH220" s="672"/>
      <c r="RVI220" s="672"/>
      <c r="RVJ220" s="672"/>
      <c r="RVK220" s="672"/>
      <c r="RVL220" s="672"/>
      <c r="RVM220" s="672"/>
      <c r="RVN220" s="672"/>
      <c r="RVO220" s="672"/>
      <c r="RVP220" s="672"/>
      <c r="RVQ220" s="672"/>
      <c r="RVR220" s="672"/>
      <c r="RVS220" s="672"/>
      <c r="RVT220" s="672"/>
      <c r="RVU220" s="672"/>
      <c r="RVV220" s="672"/>
      <c r="RVW220" s="672"/>
      <c r="RVX220" s="672"/>
      <c r="RVY220" s="672"/>
      <c r="RVZ220" s="672"/>
      <c r="RWA220" s="672"/>
      <c r="RWB220" s="672"/>
      <c r="RWC220" s="672"/>
      <c r="RWD220" s="672"/>
      <c r="RWE220" s="672"/>
      <c r="RWF220" s="672"/>
      <c r="RWG220" s="672"/>
      <c r="RWH220" s="672"/>
      <c r="RWI220" s="672"/>
      <c r="RWJ220" s="672"/>
      <c r="RWK220" s="672"/>
      <c r="RWL220" s="672"/>
      <c r="RWM220" s="672"/>
      <c r="RWN220" s="672"/>
      <c r="RWO220" s="672"/>
      <c r="RWP220" s="672"/>
      <c r="RWQ220" s="672"/>
      <c r="RWR220" s="672"/>
      <c r="RWS220" s="672"/>
      <c r="RWT220" s="672"/>
      <c r="RWU220" s="672"/>
      <c r="RWV220" s="672"/>
      <c r="RWW220" s="672"/>
      <c r="RWX220" s="672"/>
      <c r="RWY220" s="672"/>
      <c r="RWZ220" s="672"/>
      <c r="RXA220" s="672"/>
      <c r="RXB220" s="672"/>
      <c r="RXC220" s="672"/>
      <c r="RXD220" s="672"/>
      <c r="RXE220" s="672"/>
      <c r="RXF220" s="672"/>
      <c r="RXG220" s="672"/>
      <c r="RXH220" s="672"/>
      <c r="RXI220" s="672"/>
      <c r="RXJ220" s="672"/>
      <c r="RXK220" s="672"/>
      <c r="RXL220" s="672"/>
      <c r="RXM220" s="672"/>
      <c r="RXN220" s="672"/>
      <c r="RXO220" s="672"/>
      <c r="RXP220" s="672"/>
      <c r="RXQ220" s="672"/>
      <c r="RXR220" s="672"/>
      <c r="RXS220" s="672"/>
      <c r="RXT220" s="672"/>
      <c r="RXU220" s="672"/>
      <c r="RXV220" s="672"/>
      <c r="RXW220" s="672"/>
      <c r="RXX220" s="672"/>
      <c r="RXY220" s="672"/>
      <c r="RXZ220" s="672"/>
      <c r="RYA220" s="672"/>
      <c r="RYB220" s="672"/>
      <c r="RYC220" s="672"/>
      <c r="RYD220" s="672"/>
      <c r="RYE220" s="672"/>
      <c r="RYF220" s="672"/>
      <c r="RYG220" s="672"/>
      <c r="RYH220" s="672"/>
      <c r="RYI220" s="672"/>
      <c r="RYJ220" s="672"/>
      <c r="RYK220" s="672"/>
      <c r="RYL220" s="672"/>
      <c r="RYM220" s="672"/>
      <c r="RYN220" s="672"/>
      <c r="RYO220" s="672"/>
      <c r="RYP220" s="672"/>
      <c r="RYQ220" s="672"/>
      <c r="RYR220" s="672"/>
      <c r="RYS220" s="672"/>
      <c r="RYT220" s="672"/>
      <c r="RYU220" s="672"/>
      <c r="RYV220" s="672"/>
      <c r="RYW220" s="672"/>
      <c r="RYX220" s="672"/>
      <c r="RYY220" s="672"/>
      <c r="RYZ220" s="672"/>
      <c r="RZA220" s="672"/>
      <c r="RZB220" s="672"/>
      <c r="RZC220" s="672"/>
      <c r="RZD220" s="672"/>
      <c r="RZE220" s="672"/>
      <c r="RZF220" s="672"/>
      <c r="RZG220" s="672"/>
      <c r="RZH220" s="672"/>
      <c r="RZI220" s="672"/>
      <c r="RZJ220" s="672"/>
      <c r="RZK220" s="672"/>
      <c r="RZL220" s="672"/>
      <c r="RZM220" s="672"/>
      <c r="RZN220" s="672"/>
      <c r="RZO220" s="672"/>
      <c r="RZP220" s="672"/>
      <c r="RZQ220" s="672"/>
      <c r="RZR220" s="672"/>
      <c r="RZS220" s="672"/>
      <c r="RZT220" s="672"/>
      <c r="RZU220" s="672"/>
      <c r="RZV220" s="672"/>
      <c r="RZW220" s="672"/>
      <c r="RZX220" s="672"/>
      <c r="RZY220" s="672"/>
      <c r="RZZ220" s="672"/>
      <c r="SAA220" s="672"/>
      <c r="SAB220" s="672"/>
      <c r="SAC220" s="672"/>
      <c r="SAD220" s="672"/>
      <c r="SAE220" s="672"/>
      <c r="SAF220" s="672"/>
      <c r="SAG220" s="672"/>
      <c r="SAH220" s="672"/>
      <c r="SAI220" s="672"/>
      <c r="SAJ220" s="672"/>
      <c r="SAK220" s="672"/>
      <c r="SAL220" s="672"/>
      <c r="SAM220" s="672"/>
      <c r="SAN220" s="672"/>
      <c r="SAO220" s="672"/>
      <c r="SAP220" s="672"/>
      <c r="SAQ220" s="672"/>
      <c r="SAR220" s="672"/>
      <c r="SAS220" s="672"/>
      <c r="SAT220" s="672"/>
      <c r="SAU220" s="672"/>
      <c r="SAV220" s="672"/>
      <c r="SAW220" s="672"/>
      <c r="SAX220" s="672"/>
      <c r="SAY220" s="672"/>
      <c r="SAZ220" s="672"/>
      <c r="SBA220" s="672"/>
      <c r="SBB220" s="672"/>
      <c r="SBC220" s="672"/>
      <c r="SBD220" s="672"/>
      <c r="SBE220" s="672"/>
      <c r="SBF220" s="672"/>
      <c r="SBG220" s="672"/>
      <c r="SBH220" s="672"/>
      <c r="SBI220" s="672"/>
      <c r="SBJ220" s="672"/>
      <c r="SBK220" s="672"/>
      <c r="SBL220" s="672"/>
      <c r="SBM220" s="672"/>
      <c r="SBN220" s="672"/>
      <c r="SBO220" s="672"/>
      <c r="SBP220" s="672"/>
      <c r="SBQ220" s="672"/>
      <c r="SBR220" s="672"/>
      <c r="SBS220" s="672"/>
      <c r="SBT220" s="672"/>
      <c r="SBU220" s="672"/>
      <c r="SBV220" s="672"/>
      <c r="SBW220" s="672"/>
      <c r="SBX220" s="672"/>
      <c r="SBY220" s="672"/>
      <c r="SBZ220" s="672"/>
      <c r="SCA220" s="672"/>
      <c r="SCB220" s="672"/>
      <c r="SCC220" s="672"/>
      <c r="SCD220" s="672"/>
      <c r="SCE220" s="672"/>
      <c r="SCF220" s="672"/>
      <c r="SCG220" s="672"/>
      <c r="SCH220" s="672"/>
      <c r="SCI220" s="672"/>
      <c r="SCJ220" s="672"/>
      <c r="SCK220" s="672"/>
      <c r="SCL220" s="672"/>
      <c r="SCM220" s="672"/>
      <c r="SCN220" s="672"/>
      <c r="SCO220" s="672"/>
      <c r="SCP220" s="672"/>
      <c r="SCQ220" s="672"/>
      <c r="SCR220" s="672"/>
      <c r="SCS220" s="672"/>
      <c r="SCT220" s="672"/>
      <c r="SCU220" s="672"/>
      <c r="SCV220" s="672"/>
      <c r="SCW220" s="672"/>
      <c r="SCX220" s="672"/>
      <c r="SCY220" s="672"/>
      <c r="SCZ220" s="672"/>
      <c r="SDA220" s="672"/>
      <c r="SDB220" s="672"/>
      <c r="SDC220" s="672"/>
      <c r="SDD220" s="672"/>
      <c r="SDE220" s="672"/>
      <c r="SDF220" s="672"/>
      <c r="SDG220" s="672"/>
      <c r="SDH220" s="672"/>
      <c r="SDI220" s="672"/>
      <c r="SDJ220" s="672"/>
      <c r="SDK220" s="672"/>
      <c r="SDL220" s="672"/>
      <c r="SDM220" s="672"/>
      <c r="SDN220" s="672"/>
      <c r="SDO220" s="672"/>
      <c r="SDP220" s="672"/>
      <c r="SDQ220" s="672"/>
      <c r="SDR220" s="672"/>
      <c r="SDS220" s="672"/>
      <c r="SDT220" s="672"/>
      <c r="SDU220" s="672"/>
      <c r="SDV220" s="672"/>
      <c r="SDW220" s="672"/>
      <c r="SDX220" s="672"/>
      <c r="SDY220" s="672"/>
      <c r="SDZ220" s="672"/>
      <c r="SEA220" s="672"/>
      <c r="SEB220" s="672"/>
      <c r="SEC220" s="672"/>
      <c r="SED220" s="672"/>
      <c r="SEE220" s="672"/>
      <c r="SEF220" s="672"/>
      <c r="SEG220" s="672"/>
      <c r="SEH220" s="672"/>
      <c r="SEI220" s="672"/>
      <c r="SEJ220" s="672"/>
      <c r="SEK220" s="672"/>
      <c r="SEL220" s="672"/>
      <c r="SEM220" s="672"/>
      <c r="SEN220" s="672"/>
      <c r="SEO220" s="672"/>
      <c r="SEP220" s="672"/>
      <c r="SEQ220" s="672"/>
      <c r="SER220" s="672"/>
      <c r="SES220" s="672"/>
      <c r="SET220" s="672"/>
      <c r="SEU220" s="672"/>
      <c r="SEV220" s="672"/>
      <c r="SEW220" s="672"/>
      <c r="SEX220" s="672"/>
      <c r="SEY220" s="672"/>
      <c r="SEZ220" s="672"/>
      <c r="SFA220" s="672"/>
      <c r="SFB220" s="672"/>
      <c r="SFC220" s="672"/>
      <c r="SFD220" s="672"/>
      <c r="SFE220" s="672"/>
      <c r="SFF220" s="672"/>
      <c r="SFG220" s="672"/>
      <c r="SFH220" s="672"/>
      <c r="SFI220" s="672"/>
      <c r="SFJ220" s="672"/>
      <c r="SFK220" s="672"/>
      <c r="SFL220" s="672"/>
      <c r="SFM220" s="672"/>
      <c r="SFN220" s="672"/>
      <c r="SFO220" s="672"/>
      <c r="SFP220" s="672"/>
      <c r="SFQ220" s="672"/>
      <c r="SFR220" s="672"/>
      <c r="SFS220" s="672"/>
      <c r="SFT220" s="672"/>
      <c r="SFU220" s="672"/>
      <c r="SFV220" s="672"/>
      <c r="SFW220" s="672"/>
      <c r="SFX220" s="672"/>
      <c r="SFY220" s="672"/>
      <c r="SFZ220" s="672"/>
      <c r="SGA220" s="672"/>
      <c r="SGB220" s="672"/>
      <c r="SGC220" s="672"/>
      <c r="SGD220" s="672"/>
      <c r="SGE220" s="672"/>
      <c r="SGF220" s="672"/>
      <c r="SGG220" s="672"/>
      <c r="SGH220" s="672"/>
      <c r="SGI220" s="672"/>
      <c r="SGJ220" s="672"/>
      <c r="SGK220" s="672"/>
      <c r="SGL220" s="672"/>
      <c r="SGM220" s="672"/>
      <c r="SGN220" s="672"/>
      <c r="SGO220" s="672"/>
      <c r="SGP220" s="672"/>
      <c r="SGQ220" s="672"/>
      <c r="SGR220" s="672"/>
      <c r="SGS220" s="672"/>
      <c r="SGT220" s="672"/>
      <c r="SGU220" s="672"/>
      <c r="SGV220" s="672"/>
      <c r="SGW220" s="672"/>
      <c r="SGX220" s="672"/>
      <c r="SGY220" s="672"/>
      <c r="SGZ220" s="672"/>
      <c r="SHA220" s="672"/>
      <c r="SHB220" s="672"/>
      <c r="SHC220" s="672"/>
      <c r="SHD220" s="672"/>
      <c r="SHE220" s="672"/>
      <c r="SHF220" s="672"/>
      <c r="SHG220" s="672"/>
      <c r="SHH220" s="672"/>
      <c r="SHI220" s="672"/>
      <c r="SHJ220" s="672"/>
      <c r="SHK220" s="672"/>
      <c r="SHL220" s="672"/>
      <c r="SHM220" s="672"/>
      <c r="SHN220" s="672"/>
      <c r="SHO220" s="672"/>
      <c r="SHP220" s="672"/>
      <c r="SHQ220" s="672"/>
      <c r="SHR220" s="672"/>
      <c r="SHS220" s="672"/>
      <c r="SHT220" s="672"/>
      <c r="SHU220" s="672"/>
      <c r="SHV220" s="672"/>
      <c r="SHW220" s="672"/>
      <c r="SHX220" s="672"/>
      <c r="SHY220" s="672"/>
      <c r="SHZ220" s="672"/>
      <c r="SIA220" s="672"/>
      <c r="SIB220" s="672"/>
      <c r="SIC220" s="672"/>
      <c r="SID220" s="672"/>
      <c r="SIE220" s="672"/>
      <c r="SIF220" s="672"/>
      <c r="SIG220" s="672"/>
      <c r="SIH220" s="672"/>
      <c r="SII220" s="672"/>
      <c r="SIJ220" s="672"/>
      <c r="SIK220" s="672"/>
      <c r="SIL220" s="672"/>
      <c r="SIM220" s="672"/>
      <c r="SIN220" s="672"/>
      <c r="SIO220" s="672"/>
      <c r="SIP220" s="672"/>
      <c r="SIQ220" s="672"/>
      <c r="SIR220" s="672"/>
      <c r="SIS220" s="672"/>
      <c r="SIT220" s="672"/>
      <c r="SIU220" s="672"/>
      <c r="SIV220" s="672"/>
      <c r="SIW220" s="672"/>
      <c r="SIX220" s="672"/>
      <c r="SIY220" s="672"/>
      <c r="SIZ220" s="672"/>
      <c r="SJA220" s="672"/>
      <c r="SJB220" s="672"/>
      <c r="SJC220" s="672"/>
      <c r="SJD220" s="672"/>
      <c r="SJE220" s="672"/>
      <c r="SJF220" s="672"/>
      <c r="SJG220" s="672"/>
      <c r="SJH220" s="672"/>
      <c r="SJI220" s="672"/>
      <c r="SJJ220" s="672"/>
      <c r="SJK220" s="672"/>
      <c r="SJL220" s="672"/>
      <c r="SJM220" s="672"/>
      <c r="SJN220" s="672"/>
      <c r="SJO220" s="672"/>
      <c r="SJP220" s="672"/>
      <c r="SJQ220" s="672"/>
      <c r="SJR220" s="672"/>
      <c r="SJS220" s="672"/>
      <c r="SJT220" s="672"/>
      <c r="SJU220" s="672"/>
      <c r="SJV220" s="672"/>
      <c r="SJW220" s="672"/>
      <c r="SJX220" s="672"/>
      <c r="SJY220" s="672"/>
      <c r="SJZ220" s="672"/>
      <c r="SKA220" s="672"/>
      <c r="SKB220" s="672"/>
      <c r="SKC220" s="672"/>
      <c r="SKD220" s="672"/>
      <c r="SKE220" s="672"/>
      <c r="SKF220" s="672"/>
      <c r="SKG220" s="672"/>
      <c r="SKH220" s="672"/>
      <c r="SKI220" s="672"/>
      <c r="SKJ220" s="672"/>
      <c r="SKK220" s="672"/>
      <c r="SKL220" s="672"/>
      <c r="SKM220" s="672"/>
      <c r="SKN220" s="672"/>
      <c r="SKO220" s="672"/>
      <c r="SKP220" s="672"/>
      <c r="SKQ220" s="672"/>
      <c r="SKR220" s="672"/>
      <c r="SKS220" s="672"/>
      <c r="SKT220" s="672"/>
      <c r="SKU220" s="672"/>
      <c r="SKV220" s="672"/>
      <c r="SKW220" s="672"/>
      <c r="SKX220" s="672"/>
      <c r="SKY220" s="672"/>
      <c r="SKZ220" s="672"/>
      <c r="SLA220" s="672"/>
      <c r="SLB220" s="672"/>
      <c r="SLC220" s="672"/>
      <c r="SLD220" s="672"/>
      <c r="SLE220" s="672"/>
      <c r="SLF220" s="672"/>
      <c r="SLG220" s="672"/>
      <c r="SLH220" s="672"/>
      <c r="SLI220" s="672"/>
      <c r="SLJ220" s="672"/>
      <c r="SLK220" s="672"/>
      <c r="SLL220" s="672"/>
      <c r="SLM220" s="672"/>
      <c r="SLN220" s="672"/>
      <c r="SLO220" s="672"/>
      <c r="SLP220" s="672"/>
      <c r="SLQ220" s="672"/>
      <c r="SLR220" s="672"/>
      <c r="SLS220" s="672"/>
      <c r="SLT220" s="672"/>
      <c r="SLU220" s="672"/>
      <c r="SLV220" s="672"/>
      <c r="SLW220" s="672"/>
      <c r="SLX220" s="672"/>
      <c r="SLY220" s="672"/>
      <c r="SLZ220" s="672"/>
      <c r="SMA220" s="672"/>
      <c r="SMB220" s="672"/>
      <c r="SMC220" s="672"/>
      <c r="SMD220" s="672"/>
      <c r="SME220" s="672"/>
      <c r="SMF220" s="672"/>
      <c r="SMG220" s="672"/>
      <c r="SMH220" s="672"/>
      <c r="SMI220" s="672"/>
      <c r="SMJ220" s="672"/>
      <c r="SMK220" s="672"/>
      <c r="SML220" s="672"/>
      <c r="SMM220" s="672"/>
      <c r="SMN220" s="672"/>
      <c r="SMO220" s="672"/>
      <c r="SMP220" s="672"/>
      <c r="SMQ220" s="672"/>
      <c r="SMR220" s="672"/>
      <c r="SMS220" s="672"/>
      <c r="SMT220" s="672"/>
      <c r="SMU220" s="672"/>
      <c r="SMV220" s="672"/>
      <c r="SMW220" s="672"/>
      <c r="SMX220" s="672"/>
      <c r="SMY220" s="672"/>
      <c r="SMZ220" s="672"/>
      <c r="SNA220" s="672"/>
      <c r="SNB220" s="672"/>
      <c r="SNC220" s="672"/>
      <c r="SND220" s="672"/>
      <c r="SNE220" s="672"/>
      <c r="SNF220" s="672"/>
      <c r="SNG220" s="672"/>
      <c r="SNH220" s="672"/>
      <c r="SNI220" s="672"/>
      <c r="SNJ220" s="672"/>
      <c r="SNK220" s="672"/>
      <c r="SNL220" s="672"/>
      <c r="SNM220" s="672"/>
      <c r="SNN220" s="672"/>
      <c r="SNO220" s="672"/>
      <c r="SNP220" s="672"/>
      <c r="SNQ220" s="672"/>
      <c r="SNR220" s="672"/>
      <c r="SNS220" s="672"/>
      <c r="SNT220" s="672"/>
      <c r="SNU220" s="672"/>
      <c r="SNV220" s="672"/>
      <c r="SNW220" s="672"/>
      <c r="SNX220" s="672"/>
      <c r="SNY220" s="672"/>
      <c r="SNZ220" s="672"/>
      <c r="SOA220" s="672"/>
      <c r="SOB220" s="672"/>
      <c r="SOC220" s="672"/>
      <c r="SOD220" s="672"/>
      <c r="SOE220" s="672"/>
      <c r="SOF220" s="672"/>
      <c r="SOG220" s="672"/>
      <c r="SOH220" s="672"/>
      <c r="SOI220" s="672"/>
      <c r="SOJ220" s="672"/>
      <c r="SOK220" s="672"/>
      <c r="SOL220" s="672"/>
      <c r="SOM220" s="672"/>
      <c r="SON220" s="672"/>
      <c r="SOO220" s="672"/>
      <c r="SOP220" s="672"/>
      <c r="SOQ220" s="672"/>
      <c r="SOR220" s="672"/>
      <c r="SOS220" s="672"/>
      <c r="SOT220" s="672"/>
      <c r="SOU220" s="672"/>
      <c r="SOV220" s="672"/>
      <c r="SOW220" s="672"/>
      <c r="SOX220" s="672"/>
      <c r="SOY220" s="672"/>
      <c r="SOZ220" s="672"/>
      <c r="SPA220" s="672"/>
      <c r="SPB220" s="672"/>
      <c r="SPC220" s="672"/>
      <c r="SPD220" s="672"/>
      <c r="SPE220" s="672"/>
      <c r="SPF220" s="672"/>
      <c r="SPG220" s="672"/>
      <c r="SPH220" s="672"/>
      <c r="SPI220" s="672"/>
      <c r="SPJ220" s="672"/>
      <c r="SPK220" s="672"/>
      <c r="SPL220" s="672"/>
      <c r="SPM220" s="672"/>
      <c r="SPN220" s="672"/>
      <c r="SPO220" s="672"/>
      <c r="SPP220" s="672"/>
      <c r="SPQ220" s="672"/>
      <c r="SPR220" s="672"/>
      <c r="SPS220" s="672"/>
      <c r="SPT220" s="672"/>
      <c r="SPU220" s="672"/>
      <c r="SPV220" s="672"/>
      <c r="SPW220" s="672"/>
      <c r="SPX220" s="672"/>
      <c r="SPY220" s="672"/>
      <c r="SPZ220" s="672"/>
      <c r="SQA220" s="672"/>
      <c r="SQB220" s="672"/>
      <c r="SQC220" s="672"/>
      <c r="SQD220" s="672"/>
      <c r="SQE220" s="672"/>
      <c r="SQF220" s="672"/>
      <c r="SQG220" s="672"/>
      <c r="SQH220" s="672"/>
      <c r="SQI220" s="672"/>
      <c r="SQJ220" s="672"/>
      <c r="SQK220" s="672"/>
      <c r="SQL220" s="672"/>
      <c r="SQM220" s="672"/>
      <c r="SQN220" s="672"/>
      <c r="SQO220" s="672"/>
      <c r="SQP220" s="672"/>
      <c r="SQQ220" s="672"/>
      <c r="SQR220" s="672"/>
      <c r="SQS220" s="672"/>
      <c r="SQT220" s="672"/>
      <c r="SQU220" s="672"/>
      <c r="SQV220" s="672"/>
      <c r="SQW220" s="672"/>
      <c r="SQX220" s="672"/>
      <c r="SQY220" s="672"/>
      <c r="SQZ220" s="672"/>
      <c r="SRA220" s="672"/>
      <c r="SRB220" s="672"/>
      <c r="SRC220" s="672"/>
      <c r="SRD220" s="672"/>
      <c r="SRE220" s="672"/>
      <c r="SRF220" s="672"/>
      <c r="SRG220" s="672"/>
      <c r="SRH220" s="672"/>
      <c r="SRI220" s="672"/>
      <c r="SRJ220" s="672"/>
      <c r="SRK220" s="672"/>
      <c r="SRL220" s="672"/>
      <c r="SRM220" s="672"/>
      <c r="SRN220" s="672"/>
      <c r="SRO220" s="672"/>
      <c r="SRP220" s="672"/>
      <c r="SRQ220" s="672"/>
      <c r="SRR220" s="672"/>
      <c r="SRS220" s="672"/>
      <c r="SRT220" s="672"/>
      <c r="SRU220" s="672"/>
      <c r="SRV220" s="672"/>
      <c r="SRW220" s="672"/>
      <c r="SRX220" s="672"/>
      <c r="SRY220" s="672"/>
      <c r="SRZ220" s="672"/>
      <c r="SSA220" s="672"/>
      <c r="SSB220" s="672"/>
      <c r="SSC220" s="672"/>
      <c r="SSD220" s="672"/>
      <c r="SSE220" s="672"/>
      <c r="SSF220" s="672"/>
      <c r="SSG220" s="672"/>
      <c r="SSH220" s="672"/>
      <c r="SSI220" s="672"/>
      <c r="SSJ220" s="672"/>
      <c r="SSK220" s="672"/>
      <c r="SSL220" s="672"/>
      <c r="SSM220" s="672"/>
      <c r="SSN220" s="672"/>
      <c r="SSO220" s="672"/>
      <c r="SSP220" s="672"/>
      <c r="SSQ220" s="672"/>
      <c r="SSR220" s="672"/>
      <c r="SSS220" s="672"/>
      <c r="SST220" s="672"/>
      <c r="SSU220" s="672"/>
      <c r="SSV220" s="672"/>
      <c r="SSW220" s="672"/>
      <c r="SSX220" s="672"/>
      <c r="SSY220" s="672"/>
      <c r="SSZ220" s="672"/>
      <c r="STA220" s="672"/>
      <c r="STB220" s="672"/>
      <c r="STC220" s="672"/>
      <c r="STD220" s="672"/>
      <c r="STE220" s="672"/>
      <c r="STF220" s="672"/>
      <c r="STG220" s="672"/>
      <c r="STH220" s="672"/>
      <c r="STI220" s="672"/>
      <c r="STJ220" s="672"/>
      <c r="STK220" s="672"/>
      <c r="STL220" s="672"/>
      <c r="STM220" s="672"/>
      <c r="STN220" s="672"/>
      <c r="STO220" s="672"/>
      <c r="STP220" s="672"/>
      <c r="STQ220" s="672"/>
      <c r="STR220" s="672"/>
      <c r="STS220" s="672"/>
      <c r="STT220" s="672"/>
      <c r="STU220" s="672"/>
      <c r="STV220" s="672"/>
      <c r="STW220" s="672"/>
      <c r="STX220" s="672"/>
      <c r="STY220" s="672"/>
      <c r="STZ220" s="672"/>
      <c r="SUA220" s="672"/>
      <c r="SUB220" s="672"/>
      <c r="SUC220" s="672"/>
      <c r="SUD220" s="672"/>
      <c r="SUE220" s="672"/>
      <c r="SUF220" s="672"/>
      <c r="SUG220" s="672"/>
      <c r="SUH220" s="672"/>
      <c r="SUI220" s="672"/>
      <c r="SUJ220" s="672"/>
      <c r="SUK220" s="672"/>
      <c r="SUL220" s="672"/>
      <c r="SUM220" s="672"/>
      <c r="SUN220" s="672"/>
      <c r="SUO220" s="672"/>
      <c r="SUP220" s="672"/>
      <c r="SUQ220" s="672"/>
      <c r="SUR220" s="672"/>
      <c r="SUS220" s="672"/>
      <c r="SUT220" s="672"/>
      <c r="SUU220" s="672"/>
      <c r="SUV220" s="672"/>
      <c r="SUW220" s="672"/>
      <c r="SUX220" s="672"/>
      <c r="SUY220" s="672"/>
      <c r="SUZ220" s="672"/>
      <c r="SVA220" s="672"/>
      <c r="SVB220" s="672"/>
      <c r="SVC220" s="672"/>
      <c r="SVD220" s="672"/>
      <c r="SVE220" s="672"/>
      <c r="SVF220" s="672"/>
      <c r="SVG220" s="672"/>
      <c r="SVH220" s="672"/>
      <c r="SVI220" s="672"/>
      <c r="SVJ220" s="672"/>
      <c r="SVK220" s="672"/>
      <c r="SVL220" s="672"/>
      <c r="SVM220" s="672"/>
      <c r="SVN220" s="672"/>
      <c r="SVO220" s="672"/>
      <c r="SVP220" s="672"/>
      <c r="SVQ220" s="672"/>
      <c r="SVR220" s="672"/>
      <c r="SVS220" s="672"/>
      <c r="SVT220" s="672"/>
      <c r="SVU220" s="672"/>
      <c r="SVV220" s="672"/>
      <c r="SVW220" s="672"/>
      <c r="SVX220" s="672"/>
      <c r="SVY220" s="672"/>
      <c r="SVZ220" s="672"/>
      <c r="SWA220" s="672"/>
      <c r="SWB220" s="672"/>
      <c r="SWC220" s="672"/>
      <c r="SWD220" s="672"/>
      <c r="SWE220" s="672"/>
      <c r="SWF220" s="672"/>
      <c r="SWG220" s="672"/>
      <c r="SWH220" s="672"/>
      <c r="SWI220" s="672"/>
      <c r="SWJ220" s="672"/>
      <c r="SWK220" s="672"/>
      <c r="SWL220" s="672"/>
      <c r="SWM220" s="672"/>
      <c r="SWN220" s="672"/>
      <c r="SWO220" s="672"/>
      <c r="SWP220" s="672"/>
      <c r="SWQ220" s="672"/>
      <c r="SWR220" s="672"/>
      <c r="SWS220" s="672"/>
      <c r="SWT220" s="672"/>
      <c r="SWU220" s="672"/>
      <c r="SWV220" s="672"/>
      <c r="SWW220" s="672"/>
      <c r="SWX220" s="672"/>
      <c r="SWY220" s="672"/>
      <c r="SWZ220" s="672"/>
      <c r="SXA220" s="672"/>
      <c r="SXB220" s="672"/>
      <c r="SXC220" s="672"/>
      <c r="SXD220" s="672"/>
      <c r="SXE220" s="672"/>
      <c r="SXF220" s="672"/>
      <c r="SXG220" s="672"/>
      <c r="SXH220" s="672"/>
      <c r="SXI220" s="672"/>
      <c r="SXJ220" s="672"/>
      <c r="SXK220" s="672"/>
      <c r="SXL220" s="672"/>
      <c r="SXM220" s="672"/>
      <c r="SXN220" s="672"/>
      <c r="SXO220" s="672"/>
      <c r="SXP220" s="672"/>
      <c r="SXQ220" s="672"/>
      <c r="SXR220" s="672"/>
      <c r="SXS220" s="672"/>
      <c r="SXT220" s="672"/>
      <c r="SXU220" s="672"/>
      <c r="SXV220" s="672"/>
      <c r="SXW220" s="672"/>
      <c r="SXX220" s="672"/>
      <c r="SXY220" s="672"/>
      <c r="SXZ220" s="672"/>
      <c r="SYA220" s="672"/>
      <c r="SYB220" s="672"/>
      <c r="SYC220" s="672"/>
      <c r="SYD220" s="672"/>
      <c r="SYE220" s="672"/>
      <c r="SYF220" s="672"/>
      <c r="SYG220" s="672"/>
      <c r="SYH220" s="672"/>
      <c r="SYI220" s="672"/>
      <c r="SYJ220" s="672"/>
      <c r="SYK220" s="672"/>
      <c r="SYL220" s="672"/>
      <c r="SYM220" s="672"/>
      <c r="SYN220" s="672"/>
      <c r="SYO220" s="672"/>
      <c r="SYP220" s="672"/>
      <c r="SYQ220" s="672"/>
      <c r="SYR220" s="672"/>
      <c r="SYS220" s="672"/>
      <c r="SYT220" s="672"/>
      <c r="SYU220" s="672"/>
      <c r="SYV220" s="672"/>
      <c r="SYW220" s="672"/>
      <c r="SYX220" s="672"/>
      <c r="SYY220" s="672"/>
      <c r="SYZ220" s="672"/>
      <c r="SZA220" s="672"/>
      <c r="SZB220" s="672"/>
      <c r="SZC220" s="672"/>
      <c r="SZD220" s="672"/>
      <c r="SZE220" s="672"/>
      <c r="SZF220" s="672"/>
      <c r="SZG220" s="672"/>
      <c r="SZH220" s="672"/>
      <c r="SZI220" s="672"/>
      <c r="SZJ220" s="672"/>
      <c r="SZK220" s="672"/>
      <c r="SZL220" s="672"/>
      <c r="SZM220" s="672"/>
      <c r="SZN220" s="672"/>
      <c r="SZO220" s="672"/>
      <c r="SZP220" s="672"/>
      <c r="SZQ220" s="672"/>
      <c r="SZR220" s="672"/>
      <c r="SZS220" s="672"/>
      <c r="SZT220" s="672"/>
      <c r="SZU220" s="672"/>
      <c r="SZV220" s="672"/>
      <c r="SZW220" s="672"/>
      <c r="SZX220" s="672"/>
      <c r="SZY220" s="672"/>
      <c r="SZZ220" s="672"/>
      <c r="TAA220" s="672"/>
      <c r="TAB220" s="672"/>
      <c r="TAC220" s="672"/>
      <c r="TAD220" s="672"/>
      <c r="TAE220" s="672"/>
      <c r="TAF220" s="672"/>
      <c r="TAG220" s="672"/>
      <c r="TAH220" s="672"/>
      <c r="TAI220" s="672"/>
      <c r="TAJ220" s="672"/>
      <c r="TAK220" s="672"/>
      <c r="TAL220" s="672"/>
      <c r="TAM220" s="672"/>
      <c r="TAN220" s="672"/>
      <c r="TAO220" s="672"/>
      <c r="TAP220" s="672"/>
      <c r="TAQ220" s="672"/>
      <c r="TAR220" s="672"/>
      <c r="TAS220" s="672"/>
      <c r="TAT220" s="672"/>
      <c r="TAU220" s="672"/>
      <c r="TAV220" s="672"/>
      <c r="TAW220" s="672"/>
      <c r="TAX220" s="672"/>
      <c r="TAY220" s="672"/>
      <c r="TAZ220" s="672"/>
      <c r="TBA220" s="672"/>
      <c r="TBB220" s="672"/>
      <c r="TBC220" s="672"/>
      <c r="TBD220" s="672"/>
      <c r="TBE220" s="672"/>
      <c r="TBF220" s="672"/>
      <c r="TBG220" s="672"/>
      <c r="TBH220" s="672"/>
      <c r="TBI220" s="672"/>
      <c r="TBJ220" s="672"/>
      <c r="TBK220" s="672"/>
      <c r="TBL220" s="672"/>
      <c r="TBM220" s="672"/>
      <c r="TBN220" s="672"/>
      <c r="TBO220" s="672"/>
      <c r="TBP220" s="672"/>
      <c r="TBQ220" s="672"/>
      <c r="TBR220" s="672"/>
      <c r="TBS220" s="672"/>
      <c r="TBT220" s="672"/>
      <c r="TBU220" s="672"/>
      <c r="TBV220" s="672"/>
      <c r="TBW220" s="672"/>
      <c r="TBX220" s="672"/>
      <c r="TBY220" s="672"/>
      <c r="TBZ220" s="672"/>
      <c r="TCA220" s="672"/>
      <c r="TCB220" s="672"/>
      <c r="TCC220" s="672"/>
      <c r="TCD220" s="672"/>
      <c r="TCE220" s="672"/>
      <c r="TCF220" s="672"/>
      <c r="TCG220" s="672"/>
      <c r="TCH220" s="672"/>
      <c r="TCI220" s="672"/>
      <c r="TCJ220" s="672"/>
      <c r="TCK220" s="672"/>
      <c r="TCL220" s="672"/>
      <c r="TCM220" s="672"/>
      <c r="TCN220" s="672"/>
      <c r="TCO220" s="672"/>
      <c r="TCP220" s="672"/>
      <c r="TCQ220" s="672"/>
      <c r="TCR220" s="672"/>
      <c r="TCS220" s="672"/>
      <c r="TCT220" s="672"/>
      <c r="TCU220" s="672"/>
      <c r="TCV220" s="672"/>
      <c r="TCW220" s="672"/>
      <c r="TCX220" s="672"/>
      <c r="TCY220" s="672"/>
      <c r="TCZ220" s="672"/>
      <c r="TDA220" s="672"/>
      <c r="TDB220" s="672"/>
      <c r="TDC220" s="672"/>
      <c r="TDD220" s="672"/>
      <c r="TDE220" s="672"/>
      <c r="TDF220" s="672"/>
      <c r="TDG220" s="672"/>
      <c r="TDH220" s="672"/>
      <c r="TDI220" s="672"/>
      <c r="TDJ220" s="672"/>
      <c r="TDK220" s="672"/>
      <c r="TDL220" s="672"/>
      <c r="TDM220" s="672"/>
      <c r="TDN220" s="672"/>
      <c r="TDO220" s="672"/>
      <c r="TDP220" s="672"/>
      <c r="TDQ220" s="672"/>
      <c r="TDR220" s="672"/>
      <c r="TDS220" s="672"/>
      <c r="TDT220" s="672"/>
      <c r="TDU220" s="672"/>
      <c r="TDV220" s="672"/>
      <c r="TDW220" s="672"/>
      <c r="TDX220" s="672"/>
      <c r="TDY220" s="672"/>
      <c r="TDZ220" s="672"/>
      <c r="TEA220" s="672"/>
      <c r="TEB220" s="672"/>
      <c r="TEC220" s="672"/>
      <c r="TED220" s="672"/>
      <c r="TEE220" s="672"/>
      <c r="TEF220" s="672"/>
      <c r="TEG220" s="672"/>
      <c r="TEH220" s="672"/>
      <c r="TEI220" s="672"/>
      <c r="TEJ220" s="672"/>
      <c r="TEK220" s="672"/>
      <c r="TEL220" s="672"/>
      <c r="TEM220" s="672"/>
      <c r="TEN220" s="672"/>
      <c r="TEO220" s="672"/>
      <c r="TEP220" s="672"/>
      <c r="TEQ220" s="672"/>
      <c r="TER220" s="672"/>
      <c r="TES220" s="672"/>
      <c r="TET220" s="672"/>
      <c r="TEU220" s="672"/>
      <c r="TEV220" s="672"/>
      <c r="TEW220" s="672"/>
      <c r="TEX220" s="672"/>
      <c r="TEY220" s="672"/>
      <c r="TEZ220" s="672"/>
      <c r="TFA220" s="672"/>
      <c r="TFB220" s="672"/>
      <c r="TFC220" s="672"/>
      <c r="TFD220" s="672"/>
      <c r="TFE220" s="672"/>
      <c r="TFF220" s="672"/>
      <c r="TFG220" s="672"/>
      <c r="TFH220" s="672"/>
      <c r="TFI220" s="672"/>
      <c r="TFJ220" s="672"/>
      <c r="TFK220" s="672"/>
      <c r="TFL220" s="672"/>
      <c r="TFM220" s="672"/>
      <c r="TFN220" s="672"/>
      <c r="TFO220" s="672"/>
      <c r="TFP220" s="672"/>
      <c r="TFQ220" s="672"/>
      <c r="TFR220" s="672"/>
      <c r="TFS220" s="672"/>
      <c r="TFT220" s="672"/>
      <c r="TFU220" s="672"/>
      <c r="TFV220" s="672"/>
      <c r="TFW220" s="672"/>
      <c r="TFX220" s="672"/>
      <c r="TFY220" s="672"/>
      <c r="TFZ220" s="672"/>
      <c r="TGA220" s="672"/>
      <c r="TGB220" s="672"/>
      <c r="TGC220" s="672"/>
      <c r="TGD220" s="672"/>
      <c r="TGE220" s="672"/>
      <c r="TGF220" s="672"/>
      <c r="TGG220" s="672"/>
      <c r="TGH220" s="672"/>
      <c r="TGI220" s="672"/>
      <c r="TGJ220" s="672"/>
      <c r="TGK220" s="672"/>
      <c r="TGL220" s="672"/>
      <c r="TGM220" s="672"/>
      <c r="TGN220" s="672"/>
      <c r="TGO220" s="672"/>
      <c r="TGP220" s="672"/>
      <c r="TGQ220" s="672"/>
      <c r="TGR220" s="672"/>
      <c r="TGS220" s="672"/>
      <c r="TGT220" s="672"/>
      <c r="TGU220" s="672"/>
      <c r="TGV220" s="672"/>
      <c r="TGW220" s="672"/>
      <c r="TGX220" s="672"/>
      <c r="TGY220" s="672"/>
      <c r="TGZ220" s="672"/>
      <c r="THA220" s="672"/>
      <c r="THB220" s="672"/>
      <c r="THC220" s="672"/>
      <c r="THD220" s="672"/>
      <c r="THE220" s="672"/>
      <c r="THF220" s="672"/>
      <c r="THG220" s="672"/>
      <c r="THH220" s="672"/>
      <c r="THI220" s="672"/>
      <c r="THJ220" s="672"/>
      <c r="THK220" s="672"/>
      <c r="THL220" s="672"/>
      <c r="THM220" s="672"/>
      <c r="THN220" s="672"/>
      <c r="THO220" s="672"/>
      <c r="THP220" s="672"/>
      <c r="THQ220" s="672"/>
      <c r="THR220" s="672"/>
      <c r="THS220" s="672"/>
      <c r="THT220" s="672"/>
      <c r="THU220" s="672"/>
      <c r="THV220" s="672"/>
      <c r="THW220" s="672"/>
      <c r="THX220" s="672"/>
      <c r="THY220" s="672"/>
      <c r="THZ220" s="672"/>
      <c r="TIA220" s="672"/>
      <c r="TIB220" s="672"/>
      <c r="TIC220" s="672"/>
      <c r="TID220" s="672"/>
      <c r="TIE220" s="672"/>
      <c r="TIF220" s="672"/>
      <c r="TIG220" s="672"/>
      <c r="TIH220" s="672"/>
      <c r="TII220" s="672"/>
      <c r="TIJ220" s="672"/>
      <c r="TIK220" s="672"/>
      <c r="TIL220" s="672"/>
      <c r="TIM220" s="672"/>
      <c r="TIN220" s="672"/>
      <c r="TIO220" s="672"/>
      <c r="TIP220" s="672"/>
      <c r="TIQ220" s="672"/>
      <c r="TIR220" s="672"/>
      <c r="TIS220" s="672"/>
      <c r="TIT220" s="672"/>
      <c r="TIU220" s="672"/>
      <c r="TIV220" s="672"/>
      <c r="TIW220" s="672"/>
      <c r="TIX220" s="672"/>
      <c r="TIY220" s="672"/>
      <c r="TIZ220" s="672"/>
      <c r="TJA220" s="672"/>
      <c r="TJB220" s="672"/>
      <c r="TJC220" s="672"/>
      <c r="TJD220" s="672"/>
      <c r="TJE220" s="672"/>
      <c r="TJF220" s="672"/>
      <c r="TJG220" s="672"/>
      <c r="TJH220" s="672"/>
      <c r="TJI220" s="672"/>
      <c r="TJJ220" s="672"/>
      <c r="TJK220" s="672"/>
      <c r="TJL220" s="672"/>
      <c r="TJM220" s="672"/>
      <c r="TJN220" s="672"/>
      <c r="TJO220" s="672"/>
      <c r="TJP220" s="672"/>
      <c r="TJQ220" s="672"/>
      <c r="TJR220" s="672"/>
      <c r="TJS220" s="672"/>
      <c r="TJT220" s="672"/>
      <c r="TJU220" s="672"/>
      <c r="TJV220" s="672"/>
      <c r="TJW220" s="672"/>
      <c r="TJX220" s="672"/>
      <c r="TJY220" s="672"/>
      <c r="TJZ220" s="672"/>
      <c r="TKA220" s="672"/>
      <c r="TKB220" s="672"/>
      <c r="TKC220" s="672"/>
      <c r="TKD220" s="672"/>
      <c r="TKE220" s="672"/>
      <c r="TKF220" s="672"/>
      <c r="TKG220" s="672"/>
      <c r="TKH220" s="672"/>
      <c r="TKI220" s="672"/>
      <c r="TKJ220" s="672"/>
      <c r="TKK220" s="672"/>
      <c r="TKL220" s="672"/>
      <c r="TKM220" s="672"/>
      <c r="TKN220" s="672"/>
      <c r="TKO220" s="672"/>
      <c r="TKP220" s="672"/>
      <c r="TKQ220" s="672"/>
      <c r="TKR220" s="672"/>
      <c r="TKS220" s="672"/>
      <c r="TKT220" s="672"/>
      <c r="TKU220" s="672"/>
      <c r="TKV220" s="672"/>
      <c r="TKW220" s="672"/>
      <c r="TKX220" s="672"/>
      <c r="TKY220" s="672"/>
      <c r="TKZ220" s="672"/>
      <c r="TLA220" s="672"/>
      <c r="TLB220" s="672"/>
      <c r="TLC220" s="672"/>
      <c r="TLD220" s="672"/>
      <c r="TLE220" s="672"/>
      <c r="TLF220" s="672"/>
      <c r="TLG220" s="672"/>
      <c r="TLH220" s="672"/>
      <c r="TLI220" s="672"/>
      <c r="TLJ220" s="672"/>
      <c r="TLK220" s="672"/>
      <c r="TLL220" s="672"/>
      <c r="TLM220" s="672"/>
      <c r="TLN220" s="672"/>
      <c r="TLO220" s="672"/>
      <c r="TLP220" s="672"/>
      <c r="TLQ220" s="672"/>
      <c r="TLR220" s="672"/>
      <c r="TLS220" s="672"/>
      <c r="TLT220" s="672"/>
      <c r="TLU220" s="672"/>
      <c r="TLV220" s="672"/>
      <c r="TLW220" s="672"/>
      <c r="TLX220" s="672"/>
      <c r="TLY220" s="672"/>
      <c r="TLZ220" s="672"/>
      <c r="TMA220" s="672"/>
      <c r="TMB220" s="672"/>
      <c r="TMC220" s="672"/>
      <c r="TMD220" s="672"/>
      <c r="TME220" s="672"/>
      <c r="TMF220" s="672"/>
      <c r="TMG220" s="672"/>
      <c r="TMH220" s="672"/>
      <c r="TMI220" s="672"/>
      <c r="TMJ220" s="672"/>
      <c r="TMK220" s="672"/>
      <c r="TML220" s="672"/>
      <c r="TMM220" s="672"/>
      <c r="TMN220" s="672"/>
      <c r="TMO220" s="672"/>
      <c r="TMP220" s="672"/>
      <c r="TMQ220" s="672"/>
      <c r="TMR220" s="672"/>
      <c r="TMS220" s="672"/>
      <c r="TMT220" s="672"/>
      <c r="TMU220" s="672"/>
      <c r="TMV220" s="672"/>
      <c r="TMW220" s="672"/>
      <c r="TMX220" s="672"/>
      <c r="TMY220" s="672"/>
      <c r="TMZ220" s="672"/>
      <c r="TNA220" s="672"/>
      <c r="TNB220" s="672"/>
      <c r="TNC220" s="672"/>
      <c r="TND220" s="672"/>
      <c r="TNE220" s="672"/>
      <c r="TNF220" s="672"/>
      <c r="TNG220" s="672"/>
      <c r="TNH220" s="672"/>
      <c r="TNI220" s="672"/>
      <c r="TNJ220" s="672"/>
      <c r="TNK220" s="672"/>
      <c r="TNL220" s="672"/>
      <c r="TNM220" s="672"/>
      <c r="TNN220" s="672"/>
      <c r="TNO220" s="672"/>
      <c r="TNP220" s="672"/>
      <c r="TNQ220" s="672"/>
      <c r="TNR220" s="672"/>
      <c r="TNS220" s="672"/>
      <c r="TNT220" s="672"/>
      <c r="TNU220" s="672"/>
      <c r="TNV220" s="672"/>
      <c r="TNW220" s="672"/>
      <c r="TNX220" s="672"/>
      <c r="TNY220" s="672"/>
      <c r="TNZ220" s="672"/>
      <c r="TOA220" s="672"/>
      <c r="TOB220" s="672"/>
      <c r="TOC220" s="672"/>
      <c r="TOD220" s="672"/>
      <c r="TOE220" s="672"/>
      <c r="TOF220" s="672"/>
      <c r="TOG220" s="672"/>
      <c r="TOH220" s="672"/>
      <c r="TOI220" s="672"/>
      <c r="TOJ220" s="672"/>
      <c r="TOK220" s="672"/>
      <c r="TOL220" s="672"/>
      <c r="TOM220" s="672"/>
      <c r="TON220" s="672"/>
      <c r="TOO220" s="672"/>
      <c r="TOP220" s="672"/>
      <c r="TOQ220" s="672"/>
      <c r="TOR220" s="672"/>
      <c r="TOS220" s="672"/>
      <c r="TOT220" s="672"/>
      <c r="TOU220" s="672"/>
      <c r="TOV220" s="672"/>
      <c r="TOW220" s="672"/>
      <c r="TOX220" s="672"/>
      <c r="TOY220" s="672"/>
      <c r="TOZ220" s="672"/>
      <c r="TPA220" s="672"/>
      <c r="TPB220" s="672"/>
      <c r="TPC220" s="672"/>
      <c r="TPD220" s="672"/>
      <c r="TPE220" s="672"/>
      <c r="TPF220" s="672"/>
      <c r="TPG220" s="672"/>
      <c r="TPH220" s="672"/>
      <c r="TPI220" s="672"/>
      <c r="TPJ220" s="672"/>
      <c r="TPK220" s="672"/>
      <c r="TPL220" s="672"/>
      <c r="TPM220" s="672"/>
      <c r="TPN220" s="672"/>
      <c r="TPO220" s="672"/>
      <c r="TPP220" s="672"/>
      <c r="TPQ220" s="672"/>
      <c r="TPR220" s="672"/>
      <c r="TPS220" s="672"/>
      <c r="TPT220" s="672"/>
      <c r="TPU220" s="672"/>
      <c r="TPV220" s="672"/>
      <c r="TPW220" s="672"/>
      <c r="TPX220" s="672"/>
      <c r="TPY220" s="672"/>
      <c r="TPZ220" s="672"/>
      <c r="TQA220" s="672"/>
      <c r="TQB220" s="672"/>
      <c r="TQC220" s="672"/>
      <c r="TQD220" s="672"/>
      <c r="TQE220" s="672"/>
      <c r="TQF220" s="672"/>
      <c r="TQG220" s="672"/>
      <c r="TQH220" s="672"/>
      <c r="TQI220" s="672"/>
      <c r="TQJ220" s="672"/>
      <c r="TQK220" s="672"/>
      <c r="TQL220" s="672"/>
      <c r="TQM220" s="672"/>
      <c r="TQN220" s="672"/>
      <c r="TQO220" s="672"/>
      <c r="TQP220" s="672"/>
      <c r="TQQ220" s="672"/>
      <c r="TQR220" s="672"/>
      <c r="TQS220" s="672"/>
      <c r="TQT220" s="672"/>
      <c r="TQU220" s="672"/>
      <c r="TQV220" s="672"/>
      <c r="TQW220" s="672"/>
      <c r="TQX220" s="672"/>
      <c r="TQY220" s="672"/>
      <c r="TQZ220" s="672"/>
      <c r="TRA220" s="672"/>
      <c r="TRB220" s="672"/>
      <c r="TRC220" s="672"/>
      <c r="TRD220" s="672"/>
      <c r="TRE220" s="672"/>
      <c r="TRF220" s="672"/>
      <c r="TRG220" s="672"/>
      <c r="TRH220" s="672"/>
      <c r="TRI220" s="672"/>
      <c r="TRJ220" s="672"/>
      <c r="TRK220" s="672"/>
      <c r="TRL220" s="672"/>
      <c r="TRM220" s="672"/>
      <c r="TRN220" s="672"/>
      <c r="TRO220" s="672"/>
      <c r="TRP220" s="672"/>
      <c r="TRQ220" s="672"/>
      <c r="TRR220" s="672"/>
      <c r="TRS220" s="672"/>
      <c r="TRT220" s="672"/>
      <c r="TRU220" s="672"/>
      <c r="TRV220" s="672"/>
      <c r="TRW220" s="672"/>
      <c r="TRX220" s="672"/>
      <c r="TRY220" s="672"/>
      <c r="TRZ220" s="672"/>
      <c r="TSA220" s="672"/>
      <c r="TSB220" s="672"/>
      <c r="TSC220" s="672"/>
      <c r="TSD220" s="672"/>
      <c r="TSE220" s="672"/>
      <c r="TSF220" s="672"/>
      <c r="TSG220" s="672"/>
      <c r="TSH220" s="672"/>
      <c r="TSI220" s="672"/>
      <c r="TSJ220" s="672"/>
      <c r="TSK220" s="672"/>
      <c r="TSL220" s="672"/>
      <c r="TSM220" s="672"/>
      <c r="TSN220" s="672"/>
      <c r="TSO220" s="672"/>
      <c r="TSP220" s="672"/>
      <c r="TSQ220" s="672"/>
      <c r="TSR220" s="672"/>
      <c r="TSS220" s="672"/>
      <c r="TST220" s="672"/>
      <c r="TSU220" s="672"/>
      <c r="TSV220" s="672"/>
      <c r="TSW220" s="672"/>
      <c r="TSX220" s="672"/>
      <c r="TSY220" s="672"/>
      <c r="TSZ220" s="672"/>
      <c r="TTA220" s="672"/>
      <c r="TTB220" s="672"/>
      <c r="TTC220" s="672"/>
      <c r="TTD220" s="672"/>
      <c r="TTE220" s="672"/>
      <c r="TTF220" s="672"/>
      <c r="TTG220" s="672"/>
      <c r="TTH220" s="672"/>
      <c r="TTI220" s="672"/>
      <c r="TTJ220" s="672"/>
      <c r="TTK220" s="672"/>
      <c r="TTL220" s="672"/>
      <c r="TTM220" s="672"/>
      <c r="TTN220" s="672"/>
      <c r="TTO220" s="672"/>
      <c r="TTP220" s="672"/>
      <c r="TTQ220" s="672"/>
      <c r="TTR220" s="672"/>
      <c r="TTS220" s="672"/>
      <c r="TTT220" s="672"/>
      <c r="TTU220" s="672"/>
      <c r="TTV220" s="672"/>
      <c r="TTW220" s="672"/>
      <c r="TTX220" s="672"/>
      <c r="TTY220" s="672"/>
      <c r="TTZ220" s="672"/>
      <c r="TUA220" s="672"/>
      <c r="TUB220" s="672"/>
      <c r="TUC220" s="672"/>
      <c r="TUD220" s="672"/>
      <c r="TUE220" s="672"/>
      <c r="TUF220" s="672"/>
      <c r="TUG220" s="672"/>
      <c r="TUH220" s="672"/>
      <c r="TUI220" s="672"/>
      <c r="TUJ220" s="672"/>
      <c r="TUK220" s="672"/>
      <c r="TUL220" s="672"/>
      <c r="TUM220" s="672"/>
      <c r="TUN220" s="672"/>
      <c r="TUO220" s="672"/>
      <c r="TUP220" s="672"/>
      <c r="TUQ220" s="672"/>
      <c r="TUR220" s="672"/>
      <c r="TUS220" s="672"/>
      <c r="TUT220" s="672"/>
      <c r="TUU220" s="672"/>
      <c r="TUV220" s="672"/>
      <c r="TUW220" s="672"/>
      <c r="TUX220" s="672"/>
      <c r="TUY220" s="672"/>
      <c r="TUZ220" s="672"/>
      <c r="TVA220" s="672"/>
      <c r="TVB220" s="672"/>
      <c r="TVC220" s="672"/>
      <c r="TVD220" s="672"/>
      <c r="TVE220" s="672"/>
      <c r="TVF220" s="672"/>
      <c r="TVG220" s="672"/>
      <c r="TVH220" s="672"/>
      <c r="TVI220" s="672"/>
      <c r="TVJ220" s="672"/>
      <c r="TVK220" s="672"/>
      <c r="TVL220" s="672"/>
      <c r="TVM220" s="672"/>
      <c r="TVN220" s="672"/>
      <c r="TVO220" s="672"/>
      <c r="TVP220" s="672"/>
      <c r="TVQ220" s="672"/>
      <c r="TVR220" s="672"/>
      <c r="TVS220" s="672"/>
      <c r="TVT220" s="672"/>
      <c r="TVU220" s="672"/>
      <c r="TVV220" s="672"/>
      <c r="TVW220" s="672"/>
      <c r="TVX220" s="672"/>
      <c r="TVY220" s="672"/>
      <c r="TVZ220" s="672"/>
      <c r="TWA220" s="672"/>
      <c r="TWB220" s="672"/>
      <c r="TWC220" s="672"/>
      <c r="TWD220" s="672"/>
      <c r="TWE220" s="672"/>
      <c r="TWF220" s="672"/>
      <c r="TWG220" s="672"/>
      <c r="TWH220" s="672"/>
      <c r="TWI220" s="672"/>
      <c r="TWJ220" s="672"/>
      <c r="TWK220" s="672"/>
      <c r="TWL220" s="672"/>
      <c r="TWM220" s="672"/>
      <c r="TWN220" s="672"/>
      <c r="TWO220" s="672"/>
      <c r="TWP220" s="672"/>
      <c r="TWQ220" s="672"/>
      <c r="TWR220" s="672"/>
      <c r="TWS220" s="672"/>
      <c r="TWT220" s="672"/>
      <c r="TWU220" s="672"/>
      <c r="TWV220" s="672"/>
      <c r="TWW220" s="672"/>
      <c r="TWX220" s="672"/>
      <c r="TWY220" s="672"/>
      <c r="TWZ220" s="672"/>
      <c r="TXA220" s="672"/>
      <c r="TXB220" s="672"/>
      <c r="TXC220" s="672"/>
      <c r="TXD220" s="672"/>
      <c r="TXE220" s="672"/>
      <c r="TXF220" s="672"/>
      <c r="TXG220" s="672"/>
      <c r="TXH220" s="672"/>
      <c r="TXI220" s="672"/>
      <c r="TXJ220" s="672"/>
      <c r="TXK220" s="672"/>
      <c r="TXL220" s="672"/>
      <c r="TXM220" s="672"/>
      <c r="TXN220" s="672"/>
      <c r="TXO220" s="672"/>
      <c r="TXP220" s="672"/>
      <c r="TXQ220" s="672"/>
      <c r="TXR220" s="672"/>
      <c r="TXS220" s="672"/>
      <c r="TXT220" s="672"/>
      <c r="TXU220" s="672"/>
      <c r="TXV220" s="672"/>
      <c r="TXW220" s="672"/>
      <c r="TXX220" s="672"/>
      <c r="TXY220" s="672"/>
      <c r="TXZ220" s="672"/>
      <c r="TYA220" s="672"/>
      <c r="TYB220" s="672"/>
      <c r="TYC220" s="672"/>
      <c r="TYD220" s="672"/>
      <c r="TYE220" s="672"/>
      <c r="TYF220" s="672"/>
      <c r="TYG220" s="672"/>
      <c r="TYH220" s="672"/>
      <c r="TYI220" s="672"/>
      <c r="TYJ220" s="672"/>
      <c r="TYK220" s="672"/>
      <c r="TYL220" s="672"/>
      <c r="TYM220" s="672"/>
      <c r="TYN220" s="672"/>
      <c r="TYO220" s="672"/>
      <c r="TYP220" s="672"/>
      <c r="TYQ220" s="672"/>
      <c r="TYR220" s="672"/>
      <c r="TYS220" s="672"/>
      <c r="TYT220" s="672"/>
      <c r="TYU220" s="672"/>
      <c r="TYV220" s="672"/>
      <c r="TYW220" s="672"/>
      <c r="TYX220" s="672"/>
      <c r="TYY220" s="672"/>
      <c r="TYZ220" s="672"/>
      <c r="TZA220" s="672"/>
      <c r="TZB220" s="672"/>
      <c r="TZC220" s="672"/>
      <c r="TZD220" s="672"/>
      <c r="TZE220" s="672"/>
      <c r="TZF220" s="672"/>
      <c r="TZG220" s="672"/>
      <c r="TZH220" s="672"/>
      <c r="TZI220" s="672"/>
      <c r="TZJ220" s="672"/>
      <c r="TZK220" s="672"/>
      <c r="TZL220" s="672"/>
      <c r="TZM220" s="672"/>
      <c r="TZN220" s="672"/>
      <c r="TZO220" s="672"/>
      <c r="TZP220" s="672"/>
      <c r="TZQ220" s="672"/>
      <c r="TZR220" s="672"/>
      <c r="TZS220" s="672"/>
      <c r="TZT220" s="672"/>
      <c r="TZU220" s="672"/>
      <c r="TZV220" s="672"/>
      <c r="TZW220" s="672"/>
      <c r="TZX220" s="672"/>
      <c r="TZY220" s="672"/>
      <c r="TZZ220" s="672"/>
      <c r="UAA220" s="672"/>
      <c r="UAB220" s="672"/>
      <c r="UAC220" s="672"/>
      <c r="UAD220" s="672"/>
      <c r="UAE220" s="672"/>
      <c r="UAF220" s="672"/>
      <c r="UAG220" s="672"/>
      <c r="UAH220" s="672"/>
      <c r="UAI220" s="672"/>
      <c r="UAJ220" s="672"/>
      <c r="UAK220" s="672"/>
      <c r="UAL220" s="672"/>
      <c r="UAM220" s="672"/>
      <c r="UAN220" s="672"/>
      <c r="UAO220" s="672"/>
      <c r="UAP220" s="672"/>
      <c r="UAQ220" s="672"/>
      <c r="UAR220" s="672"/>
      <c r="UAS220" s="672"/>
      <c r="UAT220" s="672"/>
      <c r="UAU220" s="672"/>
      <c r="UAV220" s="672"/>
      <c r="UAW220" s="672"/>
      <c r="UAX220" s="672"/>
      <c r="UAY220" s="672"/>
      <c r="UAZ220" s="672"/>
      <c r="UBA220" s="672"/>
      <c r="UBB220" s="672"/>
      <c r="UBC220" s="672"/>
      <c r="UBD220" s="672"/>
      <c r="UBE220" s="672"/>
      <c r="UBF220" s="672"/>
      <c r="UBG220" s="672"/>
      <c r="UBH220" s="672"/>
      <c r="UBI220" s="672"/>
      <c r="UBJ220" s="672"/>
      <c r="UBK220" s="672"/>
      <c r="UBL220" s="672"/>
      <c r="UBM220" s="672"/>
      <c r="UBN220" s="672"/>
      <c r="UBO220" s="672"/>
      <c r="UBP220" s="672"/>
      <c r="UBQ220" s="672"/>
      <c r="UBR220" s="672"/>
      <c r="UBS220" s="672"/>
      <c r="UBT220" s="672"/>
      <c r="UBU220" s="672"/>
      <c r="UBV220" s="672"/>
      <c r="UBW220" s="672"/>
      <c r="UBX220" s="672"/>
      <c r="UBY220" s="672"/>
      <c r="UBZ220" s="672"/>
      <c r="UCA220" s="672"/>
      <c r="UCB220" s="672"/>
      <c r="UCC220" s="672"/>
      <c r="UCD220" s="672"/>
      <c r="UCE220" s="672"/>
      <c r="UCF220" s="672"/>
      <c r="UCG220" s="672"/>
      <c r="UCH220" s="672"/>
      <c r="UCI220" s="672"/>
      <c r="UCJ220" s="672"/>
      <c r="UCK220" s="672"/>
      <c r="UCL220" s="672"/>
      <c r="UCM220" s="672"/>
      <c r="UCN220" s="672"/>
      <c r="UCO220" s="672"/>
      <c r="UCP220" s="672"/>
      <c r="UCQ220" s="672"/>
      <c r="UCR220" s="672"/>
      <c r="UCS220" s="672"/>
      <c r="UCT220" s="672"/>
      <c r="UCU220" s="672"/>
      <c r="UCV220" s="672"/>
      <c r="UCW220" s="672"/>
      <c r="UCX220" s="672"/>
      <c r="UCY220" s="672"/>
      <c r="UCZ220" s="672"/>
      <c r="UDA220" s="672"/>
      <c r="UDB220" s="672"/>
      <c r="UDC220" s="672"/>
      <c r="UDD220" s="672"/>
      <c r="UDE220" s="672"/>
      <c r="UDF220" s="672"/>
      <c r="UDG220" s="672"/>
      <c r="UDH220" s="672"/>
      <c r="UDI220" s="672"/>
      <c r="UDJ220" s="672"/>
      <c r="UDK220" s="672"/>
      <c r="UDL220" s="672"/>
      <c r="UDM220" s="672"/>
      <c r="UDN220" s="672"/>
      <c r="UDO220" s="672"/>
      <c r="UDP220" s="672"/>
      <c r="UDQ220" s="672"/>
      <c r="UDR220" s="672"/>
      <c r="UDS220" s="672"/>
      <c r="UDT220" s="672"/>
      <c r="UDU220" s="672"/>
      <c r="UDV220" s="672"/>
      <c r="UDW220" s="672"/>
      <c r="UDX220" s="672"/>
      <c r="UDY220" s="672"/>
      <c r="UDZ220" s="672"/>
      <c r="UEA220" s="672"/>
      <c r="UEB220" s="672"/>
      <c r="UEC220" s="672"/>
      <c r="UED220" s="672"/>
      <c r="UEE220" s="672"/>
      <c r="UEF220" s="672"/>
      <c r="UEG220" s="672"/>
      <c r="UEH220" s="672"/>
      <c r="UEI220" s="672"/>
      <c r="UEJ220" s="672"/>
      <c r="UEK220" s="672"/>
      <c r="UEL220" s="672"/>
      <c r="UEM220" s="672"/>
      <c r="UEN220" s="672"/>
      <c r="UEO220" s="672"/>
      <c r="UEP220" s="672"/>
      <c r="UEQ220" s="672"/>
      <c r="UER220" s="672"/>
      <c r="UES220" s="672"/>
      <c r="UET220" s="672"/>
      <c r="UEU220" s="672"/>
      <c r="UEV220" s="672"/>
      <c r="UEW220" s="672"/>
      <c r="UEX220" s="672"/>
      <c r="UEY220" s="672"/>
      <c r="UEZ220" s="672"/>
      <c r="UFA220" s="672"/>
      <c r="UFB220" s="672"/>
      <c r="UFC220" s="672"/>
      <c r="UFD220" s="672"/>
      <c r="UFE220" s="672"/>
      <c r="UFF220" s="672"/>
      <c r="UFG220" s="672"/>
      <c r="UFH220" s="672"/>
      <c r="UFI220" s="672"/>
      <c r="UFJ220" s="672"/>
      <c r="UFK220" s="672"/>
      <c r="UFL220" s="672"/>
      <c r="UFM220" s="672"/>
      <c r="UFN220" s="672"/>
      <c r="UFO220" s="672"/>
      <c r="UFP220" s="672"/>
      <c r="UFQ220" s="672"/>
      <c r="UFR220" s="672"/>
      <c r="UFS220" s="672"/>
      <c r="UFT220" s="672"/>
      <c r="UFU220" s="672"/>
      <c r="UFV220" s="672"/>
      <c r="UFW220" s="672"/>
      <c r="UFX220" s="672"/>
      <c r="UFY220" s="672"/>
      <c r="UFZ220" s="672"/>
      <c r="UGA220" s="672"/>
      <c r="UGB220" s="672"/>
      <c r="UGC220" s="672"/>
      <c r="UGD220" s="672"/>
      <c r="UGE220" s="672"/>
      <c r="UGF220" s="672"/>
      <c r="UGG220" s="672"/>
      <c r="UGH220" s="672"/>
      <c r="UGI220" s="672"/>
      <c r="UGJ220" s="672"/>
      <c r="UGK220" s="672"/>
      <c r="UGL220" s="672"/>
      <c r="UGM220" s="672"/>
      <c r="UGN220" s="672"/>
      <c r="UGO220" s="672"/>
      <c r="UGP220" s="672"/>
      <c r="UGQ220" s="672"/>
      <c r="UGR220" s="672"/>
      <c r="UGS220" s="672"/>
      <c r="UGT220" s="672"/>
      <c r="UGU220" s="672"/>
      <c r="UGV220" s="672"/>
      <c r="UGW220" s="672"/>
      <c r="UGX220" s="672"/>
      <c r="UGY220" s="672"/>
      <c r="UGZ220" s="672"/>
      <c r="UHA220" s="672"/>
      <c r="UHB220" s="672"/>
      <c r="UHC220" s="672"/>
      <c r="UHD220" s="672"/>
      <c r="UHE220" s="672"/>
      <c r="UHF220" s="672"/>
      <c r="UHG220" s="672"/>
      <c r="UHH220" s="672"/>
      <c r="UHI220" s="672"/>
      <c r="UHJ220" s="672"/>
      <c r="UHK220" s="672"/>
      <c r="UHL220" s="672"/>
      <c r="UHM220" s="672"/>
      <c r="UHN220" s="672"/>
      <c r="UHO220" s="672"/>
      <c r="UHP220" s="672"/>
      <c r="UHQ220" s="672"/>
      <c r="UHR220" s="672"/>
      <c r="UHS220" s="672"/>
      <c r="UHT220" s="672"/>
      <c r="UHU220" s="672"/>
      <c r="UHV220" s="672"/>
      <c r="UHW220" s="672"/>
      <c r="UHX220" s="672"/>
      <c r="UHY220" s="672"/>
      <c r="UHZ220" s="672"/>
      <c r="UIA220" s="672"/>
      <c r="UIB220" s="672"/>
      <c r="UIC220" s="672"/>
      <c r="UID220" s="672"/>
      <c r="UIE220" s="672"/>
      <c r="UIF220" s="672"/>
      <c r="UIG220" s="672"/>
      <c r="UIH220" s="672"/>
      <c r="UII220" s="672"/>
      <c r="UIJ220" s="672"/>
      <c r="UIK220" s="672"/>
      <c r="UIL220" s="672"/>
      <c r="UIM220" s="672"/>
      <c r="UIN220" s="672"/>
      <c r="UIO220" s="672"/>
      <c r="UIP220" s="672"/>
      <c r="UIQ220" s="672"/>
      <c r="UIR220" s="672"/>
      <c r="UIS220" s="672"/>
      <c r="UIT220" s="672"/>
      <c r="UIU220" s="672"/>
      <c r="UIV220" s="672"/>
      <c r="UIW220" s="672"/>
      <c r="UIX220" s="672"/>
      <c r="UIY220" s="672"/>
      <c r="UIZ220" s="672"/>
      <c r="UJA220" s="672"/>
      <c r="UJB220" s="672"/>
      <c r="UJC220" s="672"/>
      <c r="UJD220" s="672"/>
      <c r="UJE220" s="672"/>
      <c r="UJF220" s="672"/>
      <c r="UJG220" s="672"/>
      <c r="UJH220" s="672"/>
      <c r="UJI220" s="672"/>
      <c r="UJJ220" s="672"/>
      <c r="UJK220" s="672"/>
      <c r="UJL220" s="672"/>
      <c r="UJM220" s="672"/>
      <c r="UJN220" s="672"/>
      <c r="UJO220" s="672"/>
      <c r="UJP220" s="672"/>
      <c r="UJQ220" s="672"/>
      <c r="UJR220" s="672"/>
      <c r="UJS220" s="672"/>
      <c r="UJT220" s="672"/>
      <c r="UJU220" s="672"/>
      <c r="UJV220" s="672"/>
      <c r="UJW220" s="672"/>
      <c r="UJX220" s="672"/>
      <c r="UJY220" s="672"/>
      <c r="UJZ220" s="672"/>
      <c r="UKA220" s="672"/>
      <c r="UKB220" s="672"/>
      <c r="UKC220" s="672"/>
      <c r="UKD220" s="672"/>
      <c r="UKE220" s="672"/>
      <c r="UKF220" s="672"/>
      <c r="UKG220" s="672"/>
      <c r="UKH220" s="672"/>
      <c r="UKI220" s="672"/>
      <c r="UKJ220" s="672"/>
      <c r="UKK220" s="672"/>
      <c r="UKL220" s="672"/>
      <c r="UKM220" s="672"/>
      <c r="UKN220" s="672"/>
      <c r="UKO220" s="672"/>
      <c r="UKP220" s="672"/>
      <c r="UKQ220" s="672"/>
      <c r="UKR220" s="672"/>
      <c r="UKS220" s="672"/>
      <c r="UKT220" s="672"/>
      <c r="UKU220" s="672"/>
      <c r="UKV220" s="672"/>
      <c r="UKW220" s="672"/>
      <c r="UKX220" s="672"/>
      <c r="UKY220" s="672"/>
      <c r="UKZ220" s="672"/>
      <c r="ULA220" s="672"/>
      <c r="ULB220" s="672"/>
      <c r="ULC220" s="672"/>
      <c r="ULD220" s="672"/>
      <c r="ULE220" s="672"/>
      <c r="ULF220" s="672"/>
      <c r="ULG220" s="672"/>
      <c r="ULH220" s="672"/>
      <c r="ULI220" s="672"/>
      <c r="ULJ220" s="672"/>
      <c r="ULK220" s="672"/>
      <c r="ULL220" s="672"/>
      <c r="ULM220" s="672"/>
      <c r="ULN220" s="672"/>
      <c r="ULO220" s="672"/>
      <c r="ULP220" s="672"/>
      <c r="ULQ220" s="672"/>
      <c r="ULR220" s="672"/>
      <c r="ULS220" s="672"/>
      <c r="ULT220" s="672"/>
      <c r="ULU220" s="672"/>
      <c r="ULV220" s="672"/>
      <c r="ULW220" s="672"/>
      <c r="ULX220" s="672"/>
      <c r="ULY220" s="672"/>
      <c r="ULZ220" s="672"/>
      <c r="UMA220" s="672"/>
      <c r="UMB220" s="672"/>
      <c r="UMC220" s="672"/>
      <c r="UMD220" s="672"/>
      <c r="UME220" s="672"/>
      <c r="UMF220" s="672"/>
      <c r="UMG220" s="672"/>
      <c r="UMH220" s="672"/>
      <c r="UMI220" s="672"/>
      <c r="UMJ220" s="672"/>
      <c r="UMK220" s="672"/>
      <c r="UML220" s="672"/>
      <c r="UMM220" s="672"/>
      <c r="UMN220" s="672"/>
      <c r="UMO220" s="672"/>
      <c r="UMP220" s="672"/>
      <c r="UMQ220" s="672"/>
      <c r="UMR220" s="672"/>
      <c r="UMS220" s="672"/>
      <c r="UMT220" s="672"/>
      <c r="UMU220" s="672"/>
      <c r="UMV220" s="672"/>
      <c r="UMW220" s="672"/>
      <c r="UMX220" s="672"/>
      <c r="UMY220" s="672"/>
      <c r="UMZ220" s="672"/>
      <c r="UNA220" s="672"/>
      <c r="UNB220" s="672"/>
      <c r="UNC220" s="672"/>
      <c r="UND220" s="672"/>
      <c r="UNE220" s="672"/>
      <c r="UNF220" s="672"/>
      <c r="UNG220" s="672"/>
      <c r="UNH220" s="672"/>
      <c r="UNI220" s="672"/>
      <c r="UNJ220" s="672"/>
      <c r="UNK220" s="672"/>
      <c r="UNL220" s="672"/>
      <c r="UNM220" s="672"/>
      <c r="UNN220" s="672"/>
      <c r="UNO220" s="672"/>
      <c r="UNP220" s="672"/>
      <c r="UNQ220" s="672"/>
      <c r="UNR220" s="672"/>
      <c r="UNS220" s="672"/>
      <c r="UNT220" s="672"/>
      <c r="UNU220" s="672"/>
      <c r="UNV220" s="672"/>
      <c r="UNW220" s="672"/>
      <c r="UNX220" s="672"/>
      <c r="UNY220" s="672"/>
      <c r="UNZ220" s="672"/>
      <c r="UOA220" s="672"/>
      <c r="UOB220" s="672"/>
      <c r="UOC220" s="672"/>
      <c r="UOD220" s="672"/>
      <c r="UOE220" s="672"/>
      <c r="UOF220" s="672"/>
      <c r="UOG220" s="672"/>
      <c r="UOH220" s="672"/>
      <c r="UOI220" s="672"/>
      <c r="UOJ220" s="672"/>
      <c r="UOK220" s="672"/>
      <c r="UOL220" s="672"/>
      <c r="UOM220" s="672"/>
      <c r="UON220" s="672"/>
      <c r="UOO220" s="672"/>
      <c r="UOP220" s="672"/>
      <c r="UOQ220" s="672"/>
      <c r="UOR220" s="672"/>
      <c r="UOS220" s="672"/>
      <c r="UOT220" s="672"/>
      <c r="UOU220" s="672"/>
      <c r="UOV220" s="672"/>
      <c r="UOW220" s="672"/>
      <c r="UOX220" s="672"/>
      <c r="UOY220" s="672"/>
      <c r="UOZ220" s="672"/>
      <c r="UPA220" s="672"/>
      <c r="UPB220" s="672"/>
      <c r="UPC220" s="672"/>
      <c r="UPD220" s="672"/>
      <c r="UPE220" s="672"/>
      <c r="UPF220" s="672"/>
      <c r="UPG220" s="672"/>
      <c r="UPH220" s="672"/>
      <c r="UPI220" s="672"/>
      <c r="UPJ220" s="672"/>
      <c r="UPK220" s="672"/>
      <c r="UPL220" s="672"/>
      <c r="UPM220" s="672"/>
      <c r="UPN220" s="672"/>
      <c r="UPO220" s="672"/>
      <c r="UPP220" s="672"/>
      <c r="UPQ220" s="672"/>
      <c r="UPR220" s="672"/>
      <c r="UPS220" s="672"/>
      <c r="UPT220" s="672"/>
      <c r="UPU220" s="672"/>
      <c r="UPV220" s="672"/>
      <c r="UPW220" s="672"/>
      <c r="UPX220" s="672"/>
      <c r="UPY220" s="672"/>
      <c r="UPZ220" s="672"/>
      <c r="UQA220" s="672"/>
      <c r="UQB220" s="672"/>
      <c r="UQC220" s="672"/>
      <c r="UQD220" s="672"/>
      <c r="UQE220" s="672"/>
      <c r="UQF220" s="672"/>
      <c r="UQG220" s="672"/>
      <c r="UQH220" s="672"/>
      <c r="UQI220" s="672"/>
      <c r="UQJ220" s="672"/>
      <c r="UQK220" s="672"/>
      <c r="UQL220" s="672"/>
      <c r="UQM220" s="672"/>
      <c r="UQN220" s="672"/>
      <c r="UQO220" s="672"/>
      <c r="UQP220" s="672"/>
      <c r="UQQ220" s="672"/>
      <c r="UQR220" s="672"/>
      <c r="UQS220" s="672"/>
      <c r="UQT220" s="672"/>
      <c r="UQU220" s="672"/>
      <c r="UQV220" s="672"/>
      <c r="UQW220" s="672"/>
      <c r="UQX220" s="672"/>
      <c r="UQY220" s="672"/>
      <c r="UQZ220" s="672"/>
      <c r="URA220" s="672"/>
      <c r="URB220" s="672"/>
      <c r="URC220" s="672"/>
      <c r="URD220" s="672"/>
      <c r="URE220" s="672"/>
      <c r="URF220" s="672"/>
      <c r="URG220" s="672"/>
      <c r="URH220" s="672"/>
      <c r="URI220" s="672"/>
      <c r="URJ220" s="672"/>
      <c r="URK220" s="672"/>
      <c r="URL220" s="672"/>
      <c r="URM220" s="672"/>
      <c r="URN220" s="672"/>
      <c r="URO220" s="672"/>
      <c r="URP220" s="672"/>
      <c r="URQ220" s="672"/>
      <c r="URR220" s="672"/>
      <c r="URS220" s="672"/>
      <c r="URT220" s="672"/>
      <c r="URU220" s="672"/>
      <c r="URV220" s="672"/>
      <c r="URW220" s="672"/>
      <c r="URX220" s="672"/>
      <c r="URY220" s="672"/>
      <c r="URZ220" s="672"/>
      <c r="USA220" s="672"/>
      <c r="USB220" s="672"/>
      <c r="USC220" s="672"/>
      <c r="USD220" s="672"/>
      <c r="USE220" s="672"/>
      <c r="USF220" s="672"/>
      <c r="USG220" s="672"/>
      <c r="USH220" s="672"/>
      <c r="USI220" s="672"/>
      <c r="USJ220" s="672"/>
      <c r="USK220" s="672"/>
      <c r="USL220" s="672"/>
      <c r="USM220" s="672"/>
      <c r="USN220" s="672"/>
      <c r="USO220" s="672"/>
      <c r="USP220" s="672"/>
      <c r="USQ220" s="672"/>
      <c r="USR220" s="672"/>
      <c r="USS220" s="672"/>
      <c r="UST220" s="672"/>
      <c r="USU220" s="672"/>
      <c r="USV220" s="672"/>
      <c r="USW220" s="672"/>
      <c r="USX220" s="672"/>
      <c r="USY220" s="672"/>
      <c r="USZ220" s="672"/>
      <c r="UTA220" s="672"/>
      <c r="UTB220" s="672"/>
      <c r="UTC220" s="672"/>
      <c r="UTD220" s="672"/>
      <c r="UTE220" s="672"/>
      <c r="UTF220" s="672"/>
      <c r="UTG220" s="672"/>
      <c r="UTH220" s="672"/>
      <c r="UTI220" s="672"/>
      <c r="UTJ220" s="672"/>
      <c r="UTK220" s="672"/>
      <c r="UTL220" s="672"/>
      <c r="UTM220" s="672"/>
      <c r="UTN220" s="672"/>
      <c r="UTO220" s="672"/>
      <c r="UTP220" s="672"/>
      <c r="UTQ220" s="672"/>
      <c r="UTR220" s="672"/>
      <c r="UTS220" s="672"/>
      <c r="UTT220" s="672"/>
      <c r="UTU220" s="672"/>
      <c r="UTV220" s="672"/>
      <c r="UTW220" s="672"/>
      <c r="UTX220" s="672"/>
      <c r="UTY220" s="672"/>
      <c r="UTZ220" s="672"/>
      <c r="UUA220" s="672"/>
      <c r="UUB220" s="672"/>
      <c r="UUC220" s="672"/>
      <c r="UUD220" s="672"/>
      <c r="UUE220" s="672"/>
      <c r="UUF220" s="672"/>
      <c r="UUG220" s="672"/>
      <c r="UUH220" s="672"/>
      <c r="UUI220" s="672"/>
      <c r="UUJ220" s="672"/>
      <c r="UUK220" s="672"/>
      <c r="UUL220" s="672"/>
      <c r="UUM220" s="672"/>
      <c r="UUN220" s="672"/>
      <c r="UUO220" s="672"/>
      <c r="UUP220" s="672"/>
      <c r="UUQ220" s="672"/>
      <c r="UUR220" s="672"/>
      <c r="UUS220" s="672"/>
      <c r="UUT220" s="672"/>
      <c r="UUU220" s="672"/>
      <c r="UUV220" s="672"/>
      <c r="UUW220" s="672"/>
      <c r="UUX220" s="672"/>
      <c r="UUY220" s="672"/>
      <c r="UUZ220" s="672"/>
      <c r="UVA220" s="672"/>
      <c r="UVB220" s="672"/>
      <c r="UVC220" s="672"/>
      <c r="UVD220" s="672"/>
      <c r="UVE220" s="672"/>
      <c r="UVF220" s="672"/>
      <c r="UVG220" s="672"/>
      <c r="UVH220" s="672"/>
      <c r="UVI220" s="672"/>
      <c r="UVJ220" s="672"/>
      <c r="UVK220" s="672"/>
      <c r="UVL220" s="672"/>
      <c r="UVM220" s="672"/>
      <c r="UVN220" s="672"/>
      <c r="UVO220" s="672"/>
      <c r="UVP220" s="672"/>
      <c r="UVQ220" s="672"/>
      <c r="UVR220" s="672"/>
      <c r="UVS220" s="672"/>
      <c r="UVT220" s="672"/>
      <c r="UVU220" s="672"/>
      <c r="UVV220" s="672"/>
      <c r="UVW220" s="672"/>
      <c r="UVX220" s="672"/>
      <c r="UVY220" s="672"/>
      <c r="UVZ220" s="672"/>
      <c r="UWA220" s="672"/>
      <c r="UWB220" s="672"/>
      <c r="UWC220" s="672"/>
      <c r="UWD220" s="672"/>
      <c r="UWE220" s="672"/>
      <c r="UWF220" s="672"/>
      <c r="UWG220" s="672"/>
      <c r="UWH220" s="672"/>
      <c r="UWI220" s="672"/>
      <c r="UWJ220" s="672"/>
      <c r="UWK220" s="672"/>
      <c r="UWL220" s="672"/>
      <c r="UWM220" s="672"/>
      <c r="UWN220" s="672"/>
      <c r="UWO220" s="672"/>
      <c r="UWP220" s="672"/>
      <c r="UWQ220" s="672"/>
      <c r="UWR220" s="672"/>
      <c r="UWS220" s="672"/>
      <c r="UWT220" s="672"/>
      <c r="UWU220" s="672"/>
      <c r="UWV220" s="672"/>
      <c r="UWW220" s="672"/>
      <c r="UWX220" s="672"/>
      <c r="UWY220" s="672"/>
      <c r="UWZ220" s="672"/>
      <c r="UXA220" s="672"/>
      <c r="UXB220" s="672"/>
      <c r="UXC220" s="672"/>
      <c r="UXD220" s="672"/>
      <c r="UXE220" s="672"/>
      <c r="UXF220" s="672"/>
      <c r="UXG220" s="672"/>
      <c r="UXH220" s="672"/>
      <c r="UXI220" s="672"/>
      <c r="UXJ220" s="672"/>
      <c r="UXK220" s="672"/>
      <c r="UXL220" s="672"/>
      <c r="UXM220" s="672"/>
      <c r="UXN220" s="672"/>
      <c r="UXO220" s="672"/>
      <c r="UXP220" s="672"/>
      <c r="UXQ220" s="672"/>
      <c r="UXR220" s="672"/>
      <c r="UXS220" s="672"/>
      <c r="UXT220" s="672"/>
      <c r="UXU220" s="672"/>
      <c r="UXV220" s="672"/>
      <c r="UXW220" s="672"/>
      <c r="UXX220" s="672"/>
      <c r="UXY220" s="672"/>
      <c r="UXZ220" s="672"/>
      <c r="UYA220" s="672"/>
      <c r="UYB220" s="672"/>
      <c r="UYC220" s="672"/>
      <c r="UYD220" s="672"/>
      <c r="UYE220" s="672"/>
      <c r="UYF220" s="672"/>
      <c r="UYG220" s="672"/>
      <c r="UYH220" s="672"/>
      <c r="UYI220" s="672"/>
      <c r="UYJ220" s="672"/>
      <c r="UYK220" s="672"/>
      <c r="UYL220" s="672"/>
      <c r="UYM220" s="672"/>
      <c r="UYN220" s="672"/>
      <c r="UYO220" s="672"/>
      <c r="UYP220" s="672"/>
      <c r="UYQ220" s="672"/>
      <c r="UYR220" s="672"/>
      <c r="UYS220" s="672"/>
      <c r="UYT220" s="672"/>
      <c r="UYU220" s="672"/>
      <c r="UYV220" s="672"/>
      <c r="UYW220" s="672"/>
      <c r="UYX220" s="672"/>
      <c r="UYY220" s="672"/>
      <c r="UYZ220" s="672"/>
      <c r="UZA220" s="672"/>
      <c r="UZB220" s="672"/>
      <c r="UZC220" s="672"/>
      <c r="UZD220" s="672"/>
      <c r="UZE220" s="672"/>
      <c r="UZF220" s="672"/>
      <c r="UZG220" s="672"/>
      <c r="UZH220" s="672"/>
      <c r="UZI220" s="672"/>
      <c r="UZJ220" s="672"/>
      <c r="UZK220" s="672"/>
      <c r="UZL220" s="672"/>
      <c r="UZM220" s="672"/>
      <c r="UZN220" s="672"/>
      <c r="UZO220" s="672"/>
      <c r="UZP220" s="672"/>
      <c r="UZQ220" s="672"/>
      <c r="UZR220" s="672"/>
      <c r="UZS220" s="672"/>
      <c r="UZT220" s="672"/>
      <c r="UZU220" s="672"/>
      <c r="UZV220" s="672"/>
      <c r="UZW220" s="672"/>
      <c r="UZX220" s="672"/>
      <c r="UZY220" s="672"/>
      <c r="UZZ220" s="672"/>
      <c r="VAA220" s="672"/>
      <c r="VAB220" s="672"/>
      <c r="VAC220" s="672"/>
      <c r="VAD220" s="672"/>
      <c r="VAE220" s="672"/>
      <c r="VAF220" s="672"/>
      <c r="VAG220" s="672"/>
      <c r="VAH220" s="672"/>
      <c r="VAI220" s="672"/>
      <c r="VAJ220" s="672"/>
      <c r="VAK220" s="672"/>
      <c r="VAL220" s="672"/>
      <c r="VAM220" s="672"/>
      <c r="VAN220" s="672"/>
      <c r="VAO220" s="672"/>
      <c r="VAP220" s="672"/>
      <c r="VAQ220" s="672"/>
      <c r="VAR220" s="672"/>
      <c r="VAS220" s="672"/>
      <c r="VAT220" s="672"/>
      <c r="VAU220" s="672"/>
      <c r="VAV220" s="672"/>
      <c r="VAW220" s="672"/>
      <c r="VAX220" s="672"/>
      <c r="VAY220" s="672"/>
      <c r="VAZ220" s="672"/>
      <c r="VBA220" s="672"/>
      <c r="VBB220" s="672"/>
      <c r="VBC220" s="672"/>
      <c r="VBD220" s="672"/>
      <c r="VBE220" s="672"/>
      <c r="VBF220" s="672"/>
      <c r="VBG220" s="672"/>
      <c r="VBH220" s="672"/>
      <c r="VBI220" s="672"/>
      <c r="VBJ220" s="672"/>
      <c r="VBK220" s="672"/>
      <c r="VBL220" s="672"/>
      <c r="VBM220" s="672"/>
      <c r="VBN220" s="672"/>
      <c r="VBO220" s="672"/>
      <c r="VBP220" s="672"/>
      <c r="VBQ220" s="672"/>
      <c r="VBR220" s="672"/>
      <c r="VBS220" s="672"/>
      <c r="VBT220" s="672"/>
      <c r="VBU220" s="672"/>
      <c r="VBV220" s="672"/>
      <c r="VBW220" s="672"/>
      <c r="VBX220" s="672"/>
      <c r="VBY220" s="672"/>
      <c r="VBZ220" s="672"/>
      <c r="VCA220" s="672"/>
      <c r="VCB220" s="672"/>
      <c r="VCC220" s="672"/>
      <c r="VCD220" s="672"/>
      <c r="VCE220" s="672"/>
      <c r="VCF220" s="672"/>
      <c r="VCG220" s="672"/>
      <c r="VCH220" s="672"/>
      <c r="VCI220" s="672"/>
      <c r="VCJ220" s="672"/>
      <c r="VCK220" s="672"/>
      <c r="VCL220" s="672"/>
      <c r="VCM220" s="672"/>
      <c r="VCN220" s="672"/>
      <c r="VCO220" s="672"/>
      <c r="VCP220" s="672"/>
      <c r="VCQ220" s="672"/>
      <c r="VCR220" s="672"/>
      <c r="VCS220" s="672"/>
      <c r="VCT220" s="672"/>
      <c r="VCU220" s="672"/>
      <c r="VCV220" s="672"/>
      <c r="VCW220" s="672"/>
      <c r="VCX220" s="672"/>
      <c r="VCY220" s="672"/>
      <c r="VCZ220" s="672"/>
      <c r="VDA220" s="672"/>
      <c r="VDB220" s="672"/>
      <c r="VDC220" s="672"/>
      <c r="VDD220" s="672"/>
      <c r="VDE220" s="672"/>
      <c r="VDF220" s="672"/>
      <c r="VDG220" s="672"/>
      <c r="VDH220" s="672"/>
      <c r="VDI220" s="672"/>
      <c r="VDJ220" s="672"/>
      <c r="VDK220" s="672"/>
      <c r="VDL220" s="672"/>
      <c r="VDM220" s="672"/>
      <c r="VDN220" s="672"/>
      <c r="VDO220" s="672"/>
      <c r="VDP220" s="672"/>
      <c r="VDQ220" s="672"/>
      <c r="VDR220" s="672"/>
      <c r="VDS220" s="672"/>
      <c r="VDT220" s="672"/>
      <c r="VDU220" s="672"/>
      <c r="VDV220" s="672"/>
      <c r="VDW220" s="672"/>
      <c r="VDX220" s="672"/>
      <c r="VDY220" s="672"/>
      <c r="VDZ220" s="672"/>
      <c r="VEA220" s="672"/>
      <c r="VEB220" s="672"/>
      <c r="VEC220" s="672"/>
      <c r="VED220" s="672"/>
      <c r="VEE220" s="672"/>
      <c r="VEF220" s="672"/>
      <c r="VEG220" s="672"/>
      <c r="VEH220" s="672"/>
      <c r="VEI220" s="672"/>
      <c r="VEJ220" s="672"/>
      <c r="VEK220" s="672"/>
      <c r="VEL220" s="672"/>
      <c r="VEM220" s="672"/>
      <c r="VEN220" s="672"/>
      <c r="VEO220" s="672"/>
      <c r="VEP220" s="672"/>
      <c r="VEQ220" s="672"/>
      <c r="VER220" s="672"/>
      <c r="VES220" s="672"/>
      <c r="VET220" s="672"/>
      <c r="VEU220" s="672"/>
      <c r="VEV220" s="672"/>
      <c r="VEW220" s="672"/>
      <c r="VEX220" s="672"/>
      <c r="VEY220" s="672"/>
      <c r="VEZ220" s="672"/>
      <c r="VFA220" s="672"/>
      <c r="VFB220" s="672"/>
      <c r="VFC220" s="672"/>
      <c r="VFD220" s="672"/>
      <c r="VFE220" s="672"/>
      <c r="VFF220" s="672"/>
      <c r="VFG220" s="672"/>
      <c r="VFH220" s="672"/>
      <c r="VFI220" s="672"/>
      <c r="VFJ220" s="672"/>
      <c r="VFK220" s="672"/>
      <c r="VFL220" s="672"/>
      <c r="VFM220" s="672"/>
      <c r="VFN220" s="672"/>
      <c r="VFO220" s="672"/>
      <c r="VFP220" s="672"/>
      <c r="VFQ220" s="672"/>
      <c r="VFR220" s="672"/>
      <c r="VFS220" s="672"/>
      <c r="VFT220" s="672"/>
      <c r="VFU220" s="672"/>
      <c r="VFV220" s="672"/>
      <c r="VFW220" s="672"/>
      <c r="VFX220" s="672"/>
      <c r="VFY220" s="672"/>
      <c r="VFZ220" s="672"/>
      <c r="VGA220" s="672"/>
      <c r="VGB220" s="672"/>
      <c r="VGC220" s="672"/>
      <c r="VGD220" s="672"/>
      <c r="VGE220" s="672"/>
      <c r="VGF220" s="672"/>
      <c r="VGG220" s="672"/>
      <c r="VGH220" s="672"/>
      <c r="VGI220" s="672"/>
      <c r="VGJ220" s="672"/>
      <c r="VGK220" s="672"/>
      <c r="VGL220" s="672"/>
      <c r="VGM220" s="672"/>
      <c r="VGN220" s="672"/>
      <c r="VGO220" s="672"/>
      <c r="VGP220" s="672"/>
      <c r="VGQ220" s="672"/>
      <c r="VGR220" s="672"/>
      <c r="VGS220" s="672"/>
      <c r="VGT220" s="672"/>
      <c r="VGU220" s="672"/>
      <c r="VGV220" s="672"/>
      <c r="VGW220" s="672"/>
      <c r="VGX220" s="672"/>
      <c r="VGY220" s="672"/>
      <c r="VGZ220" s="672"/>
      <c r="VHA220" s="672"/>
      <c r="VHB220" s="672"/>
      <c r="VHC220" s="672"/>
      <c r="VHD220" s="672"/>
      <c r="VHE220" s="672"/>
      <c r="VHF220" s="672"/>
      <c r="VHG220" s="672"/>
      <c r="VHH220" s="672"/>
      <c r="VHI220" s="672"/>
      <c r="VHJ220" s="672"/>
      <c r="VHK220" s="672"/>
      <c r="VHL220" s="672"/>
      <c r="VHM220" s="672"/>
      <c r="VHN220" s="672"/>
      <c r="VHO220" s="672"/>
      <c r="VHP220" s="672"/>
      <c r="VHQ220" s="672"/>
      <c r="VHR220" s="672"/>
      <c r="VHS220" s="672"/>
      <c r="VHT220" s="672"/>
      <c r="VHU220" s="672"/>
      <c r="VHV220" s="672"/>
      <c r="VHW220" s="672"/>
      <c r="VHX220" s="672"/>
      <c r="VHY220" s="672"/>
      <c r="VHZ220" s="672"/>
      <c r="VIA220" s="672"/>
      <c r="VIB220" s="672"/>
      <c r="VIC220" s="672"/>
      <c r="VID220" s="672"/>
      <c r="VIE220" s="672"/>
      <c r="VIF220" s="672"/>
      <c r="VIG220" s="672"/>
      <c r="VIH220" s="672"/>
      <c r="VII220" s="672"/>
      <c r="VIJ220" s="672"/>
      <c r="VIK220" s="672"/>
      <c r="VIL220" s="672"/>
      <c r="VIM220" s="672"/>
      <c r="VIN220" s="672"/>
      <c r="VIO220" s="672"/>
      <c r="VIP220" s="672"/>
      <c r="VIQ220" s="672"/>
      <c r="VIR220" s="672"/>
      <c r="VIS220" s="672"/>
      <c r="VIT220" s="672"/>
      <c r="VIU220" s="672"/>
      <c r="VIV220" s="672"/>
      <c r="VIW220" s="672"/>
      <c r="VIX220" s="672"/>
      <c r="VIY220" s="672"/>
      <c r="VIZ220" s="672"/>
      <c r="VJA220" s="672"/>
      <c r="VJB220" s="672"/>
      <c r="VJC220" s="672"/>
      <c r="VJD220" s="672"/>
      <c r="VJE220" s="672"/>
      <c r="VJF220" s="672"/>
      <c r="VJG220" s="672"/>
      <c r="VJH220" s="672"/>
      <c r="VJI220" s="672"/>
      <c r="VJJ220" s="672"/>
      <c r="VJK220" s="672"/>
      <c r="VJL220" s="672"/>
      <c r="VJM220" s="672"/>
      <c r="VJN220" s="672"/>
      <c r="VJO220" s="672"/>
      <c r="VJP220" s="672"/>
      <c r="VJQ220" s="672"/>
      <c r="VJR220" s="672"/>
      <c r="VJS220" s="672"/>
      <c r="VJT220" s="672"/>
      <c r="VJU220" s="672"/>
      <c r="VJV220" s="672"/>
      <c r="VJW220" s="672"/>
      <c r="VJX220" s="672"/>
      <c r="VJY220" s="672"/>
      <c r="VJZ220" s="672"/>
      <c r="VKA220" s="672"/>
      <c r="VKB220" s="672"/>
      <c r="VKC220" s="672"/>
      <c r="VKD220" s="672"/>
      <c r="VKE220" s="672"/>
      <c r="VKF220" s="672"/>
      <c r="VKG220" s="672"/>
      <c r="VKH220" s="672"/>
      <c r="VKI220" s="672"/>
      <c r="VKJ220" s="672"/>
      <c r="VKK220" s="672"/>
      <c r="VKL220" s="672"/>
      <c r="VKM220" s="672"/>
      <c r="VKN220" s="672"/>
      <c r="VKO220" s="672"/>
      <c r="VKP220" s="672"/>
      <c r="VKQ220" s="672"/>
      <c r="VKR220" s="672"/>
      <c r="VKS220" s="672"/>
      <c r="VKT220" s="672"/>
      <c r="VKU220" s="672"/>
      <c r="VKV220" s="672"/>
      <c r="VKW220" s="672"/>
      <c r="VKX220" s="672"/>
      <c r="VKY220" s="672"/>
      <c r="VKZ220" s="672"/>
      <c r="VLA220" s="672"/>
      <c r="VLB220" s="672"/>
      <c r="VLC220" s="672"/>
      <c r="VLD220" s="672"/>
      <c r="VLE220" s="672"/>
      <c r="VLF220" s="672"/>
      <c r="VLG220" s="672"/>
      <c r="VLH220" s="672"/>
      <c r="VLI220" s="672"/>
      <c r="VLJ220" s="672"/>
      <c r="VLK220" s="672"/>
      <c r="VLL220" s="672"/>
      <c r="VLM220" s="672"/>
      <c r="VLN220" s="672"/>
      <c r="VLO220" s="672"/>
      <c r="VLP220" s="672"/>
      <c r="VLQ220" s="672"/>
      <c r="VLR220" s="672"/>
      <c r="VLS220" s="672"/>
      <c r="VLT220" s="672"/>
      <c r="VLU220" s="672"/>
      <c r="VLV220" s="672"/>
      <c r="VLW220" s="672"/>
      <c r="VLX220" s="672"/>
      <c r="VLY220" s="672"/>
      <c r="VLZ220" s="672"/>
      <c r="VMA220" s="672"/>
      <c r="VMB220" s="672"/>
      <c r="VMC220" s="672"/>
      <c r="VMD220" s="672"/>
      <c r="VME220" s="672"/>
      <c r="VMF220" s="672"/>
      <c r="VMG220" s="672"/>
      <c r="VMH220" s="672"/>
      <c r="VMI220" s="672"/>
      <c r="VMJ220" s="672"/>
      <c r="VMK220" s="672"/>
      <c r="VML220" s="672"/>
      <c r="VMM220" s="672"/>
      <c r="VMN220" s="672"/>
      <c r="VMO220" s="672"/>
      <c r="VMP220" s="672"/>
      <c r="VMQ220" s="672"/>
      <c r="VMR220" s="672"/>
      <c r="VMS220" s="672"/>
      <c r="VMT220" s="672"/>
      <c r="VMU220" s="672"/>
      <c r="VMV220" s="672"/>
      <c r="VMW220" s="672"/>
      <c r="VMX220" s="672"/>
      <c r="VMY220" s="672"/>
      <c r="VMZ220" s="672"/>
      <c r="VNA220" s="672"/>
      <c r="VNB220" s="672"/>
      <c r="VNC220" s="672"/>
      <c r="VND220" s="672"/>
      <c r="VNE220" s="672"/>
      <c r="VNF220" s="672"/>
      <c r="VNG220" s="672"/>
      <c r="VNH220" s="672"/>
      <c r="VNI220" s="672"/>
      <c r="VNJ220" s="672"/>
      <c r="VNK220" s="672"/>
      <c r="VNL220" s="672"/>
      <c r="VNM220" s="672"/>
      <c r="VNN220" s="672"/>
      <c r="VNO220" s="672"/>
      <c r="VNP220" s="672"/>
      <c r="VNQ220" s="672"/>
      <c r="VNR220" s="672"/>
      <c r="VNS220" s="672"/>
      <c r="VNT220" s="672"/>
      <c r="VNU220" s="672"/>
      <c r="VNV220" s="672"/>
      <c r="VNW220" s="672"/>
      <c r="VNX220" s="672"/>
      <c r="VNY220" s="672"/>
      <c r="VNZ220" s="672"/>
      <c r="VOA220" s="672"/>
      <c r="VOB220" s="672"/>
      <c r="VOC220" s="672"/>
      <c r="VOD220" s="672"/>
      <c r="VOE220" s="672"/>
      <c r="VOF220" s="672"/>
      <c r="VOG220" s="672"/>
      <c r="VOH220" s="672"/>
      <c r="VOI220" s="672"/>
      <c r="VOJ220" s="672"/>
      <c r="VOK220" s="672"/>
      <c r="VOL220" s="672"/>
      <c r="VOM220" s="672"/>
      <c r="VON220" s="672"/>
      <c r="VOO220" s="672"/>
      <c r="VOP220" s="672"/>
      <c r="VOQ220" s="672"/>
      <c r="VOR220" s="672"/>
      <c r="VOS220" s="672"/>
      <c r="VOT220" s="672"/>
      <c r="VOU220" s="672"/>
      <c r="VOV220" s="672"/>
      <c r="VOW220" s="672"/>
      <c r="VOX220" s="672"/>
      <c r="VOY220" s="672"/>
      <c r="VOZ220" s="672"/>
      <c r="VPA220" s="672"/>
      <c r="VPB220" s="672"/>
      <c r="VPC220" s="672"/>
      <c r="VPD220" s="672"/>
      <c r="VPE220" s="672"/>
      <c r="VPF220" s="672"/>
      <c r="VPG220" s="672"/>
      <c r="VPH220" s="672"/>
      <c r="VPI220" s="672"/>
      <c r="VPJ220" s="672"/>
      <c r="VPK220" s="672"/>
      <c r="VPL220" s="672"/>
      <c r="VPM220" s="672"/>
      <c r="VPN220" s="672"/>
      <c r="VPO220" s="672"/>
      <c r="VPP220" s="672"/>
      <c r="VPQ220" s="672"/>
      <c r="VPR220" s="672"/>
      <c r="VPS220" s="672"/>
      <c r="VPT220" s="672"/>
      <c r="VPU220" s="672"/>
      <c r="VPV220" s="672"/>
      <c r="VPW220" s="672"/>
      <c r="VPX220" s="672"/>
      <c r="VPY220" s="672"/>
      <c r="VPZ220" s="672"/>
      <c r="VQA220" s="672"/>
      <c r="VQB220" s="672"/>
      <c r="VQC220" s="672"/>
      <c r="VQD220" s="672"/>
      <c r="VQE220" s="672"/>
      <c r="VQF220" s="672"/>
      <c r="VQG220" s="672"/>
      <c r="VQH220" s="672"/>
      <c r="VQI220" s="672"/>
      <c r="VQJ220" s="672"/>
      <c r="VQK220" s="672"/>
      <c r="VQL220" s="672"/>
      <c r="VQM220" s="672"/>
      <c r="VQN220" s="672"/>
      <c r="VQO220" s="672"/>
      <c r="VQP220" s="672"/>
      <c r="VQQ220" s="672"/>
      <c r="VQR220" s="672"/>
      <c r="VQS220" s="672"/>
      <c r="VQT220" s="672"/>
      <c r="VQU220" s="672"/>
      <c r="VQV220" s="672"/>
      <c r="VQW220" s="672"/>
      <c r="VQX220" s="672"/>
      <c r="VQY220" s="672"/>
      <c r="VQZ220" s="672"/>
      <c r="VRA220" s="672"/>
      <c r="VRB220" s="672"/>
      <c r="VRC220" s="672"/>
      <c r="VRD220" s="672"/>
      <c r="VRE220" s="672"/>
      <c r="VRF220" s="672"/>
      <c r="VRG220" s="672"/>
      <c r="VRH220" s="672"/>
      <c r="VRI220" s="672"/>
      <c r="VRJ220" s="672"/>
      <c r="VRK220" s="672"/>
      <c r="VRL220" s="672"/>
      <c r="VRM220" s="672"/>
      <c r="VRN220" s="672"/>
      <c r="VRO220" s="672"/>
      <c r="VRP220" s="672"/>
      <c r="VRQ220" s="672"/>
      <c r="VRR220" s="672"/>
      <c r="VRS220" s="672"/>
      <c r="VRT220" s="672"/>
      <c r="VRU220" s="672"/>
      <c r="VRV220" s="672"/>
      <c r="VRW220" s="672"/>
      <c r="VRX220" s="672"/>
      <c r="VRY220" s="672"/>
      <c r="VRZ220" s="672"/>
      <c r="VSA220" s="672"/>
      <c r="VSB220" s="672"/>
      <c r="VSC220" s="672"/>
      <c r="VSD220" s="672"/>
      <c r="VSE220" s="672"/>
      <c r="VSF220" s="672"/>
      <c r="VSG220" s="672"/>
      <c r="VSH220" s="672"/>
      <c r="VSI220" s="672"/>
      <c r="VSJ220" s="672"/>
      <c r="VSK220" s="672"/>
      <c r="VSL220" s="672"/>
      <c r="VSM220" s="672"/>
      <c r="VSN220" s="672"/>
      <c r="VSO220" s="672"/>
      <c r="VSP220" s="672"/>
      <c r="VSQ220" s="672"/>
      <c r="VSR220" s="672"/>
      <c r="VSS220" s="672"/>
      <c r="VST220" s="672"/>
      <c r="VSU220" s="672"/>
      <c r="VSV220" s="672"/>
      <c r="VSW220" s="672"/>
      <c r="VSX220" s="672"/>
      <c r="VSY220" s="672"/>
      <c r="VSZ220" s="672"/>
      <c r="VTA220" s="672"/>
      <c r="VTB220" s="672"/>
      <c r="VTC220" s="672"/>
      <c r="VTD220" s="672"/>
      <c r="VTE220" s="672"/>
      <c r="VTF220" s="672"/>
      <c r="VTG220" s="672"/>
      <c r="VTH220" s="672"/>
      <c r="VTI220" s="672"/>
      <c r="VTJ220" s="672"/>
      <c r="VTK220" s="672"/>
      <c r="VTL220" s="672"/>
      <c r="VTM220" s="672"/>
      <c r="VTN220" s="672"/>
      <c r="VTO220" s="672"/>
      <c r="VTP220" s="672"/>
      <c r="VTQ220" s="672"/>
      <c r="VTR220" s="672"/>
      <c r="VTS220" s="672"/>
      <c r="VTT220" s="672"/>
      <c r="VTU220" s="672"/>
      <c r="VTV220" s="672"/>
      <c r="VTW220" s="672"/>
      <c r="VTX220" s="672"/>
      <c r="VTY220" s="672"/>
      <c r="VTZ220" s="672"/>
      <c r="VUA220" s="672"/>
      <c r="VUB220" s="672"/>
      <c r="VUC220" s="672"/>
      <c r="VUD220" s="672"/>
      <c r="VUE220" s="672"/>
      <c r="VUF220" s="672"/>
      <c r="VUG220" s="672"/>
      <c r="VUH220" s="672"/>
      <c r="VUI220" s="672"/>
      <c r="VUJ220" s="672"/>
      <c r="VUK220" s="672"/>
      <c r="VUL220" s="672"/>
      <c r="VUM220" s="672"/>
      <c r="VUN220" s="672"/>
      <c r="VUO220" s="672"/>
      <c r="VUP220" s="672"/>
      <c r="VUQ220" s="672"/>
      <c r="VUR220" s="672"/>
      <c r="VUS220" s="672"/>
      <c r="VUT220" s="672"/>
      <c r="VUU220" s="672"/>
      <c r="VUV220" s="672"/>
      <c r="VUW220" s="672"/>
      <c r="VUX220" s="672"/>
      <c r="VUY220" s="672"/>
      <c r="VUZ220" s="672"/>
      <c r="VVA220" s="672"/>
      <c r="VVB220" s="672"/>
      <c r="VVC220" s="672"/>
      <c r="VVD220" s="672"/>
      <c r="VVE220" s="672"/>
      <c r="VVF220" s="672"/>
      <c r="VVG220" s="672"/>
      <c r="VVH220" s="672"/>
      <c r="VVI220" s="672"/>
      <c r="VVJ220" s="672"/>
      <c r="VVK220" s="672"/>
      <c r="VVL220" s="672"/>
      <c r="VVM220" s="672"/>
      <c r="VVN220" s="672"/>
      <c r="VVO220" s="672"/>
      <c r="VVP220" s="672"/>
      <c r="VVQ220" s="672"/>
      <c r="VVR220" s="672"/>
      <c r="VVS220" s="672"/>
      <c r="VVT220" s="672"/>
      <c r="VVU220" s="672"/>
      <c r="VVV220" s="672"/>
      <c r="VVW220" s="672"/>
      <c r="VVX220" s="672"/>
      <c r="VVY220" s="672"/>
      <c r="VVZ220" s="672"/>
      <c r="VWA220" s="672"/>
      <c r="VWB220" s="672"/>
      <c r="VWC220" s="672"/>
      <c r="VWD220" s="672"/>
      <c r="VWE220" s="672"/>
      <c r="VWF220" s="672"/>
      <c r="VWG220" s="672"/>
      <c r="VWH220" s="672"/>
      <c r="VWI220" s="672"/>
      <c r="VWJ220" s="672"/>
      <c r="VWK220" s="672"/>
      <c r="VWL220" s="672"/>
      <c r="VWM220" s="672"/>
      <c r="VWN220" s="672"/>
      <c r="VWO220" s="672"/>
      <c r="VWP220" s="672"/>
      <c r="VWQ220" s="672"/>
      <c r="VWR220" s="672"/>
      <c r="VWS220" s="672"/>
      <c r="VWT220" s="672"/>
      <c r="VWU220" s="672"/>
      <c r="VWV220" s="672"/>
      <c r="VWW220" s="672"/>
      <c r="VWX220" s="672"/>
      <c r="VWY220" s="672"/>
      <c r="VWZ220" s="672"/>
      <c r="VXA220" s="672"/>
      <c r="VXB220" s="672"/>
      <c r="VXC220" s="672"/>
      <c r="VXD220" s="672"/>
      <c r="VXE220" s="672"/>
      <c r="VXF220" s="672"/>
      <c r="VXG220" s="672"/>
      <c r="VXH220" s="672"/>
      <c r="VXI220" s="672"/>
      <c r="VXJ220" s="672"/>
      <c r="VXK220" s="672"/>
      <c r="VXL220" s="672"/>
      <c r="VXM220" s="672"/>
      <c r="VXN220" s="672"/>
      <c r="VXO220" s="672"/>
      <c r="VXP220" s="672"/>
      <c r="VXQ220" s="672"/>
      <c r="VXR220" s="672"/>
      <c r="VXS220" s="672"/>
      <c r="VXT220" s="672"/>
      <c r="VXU220" s="672"/>
      <c r="VXV220" s="672"/>
      <c r="VXW220" s="672"/>
      <c r="VXX220" s="672"/>
      <c r="VXY220" s="672"/>
      <c r="VXZ220" s="672"/>
      <c r="VYA220" s="672"/>
      <c r="VYB220" s="672"/>
      <c r="VYC220" s="672"/>
      <c r="VYD220" s="672"/>
      <c r="VYE220" s="672"/>
      <c r="VYF220" s="672"/>
      <c r="VYG220" s="672"/>
      <c r="VYH220" s="672"/>
      <c r="VYI220" s="672"/>
      <c r="VYJ220" s="672"/>
      <c r="VYK220" s="672"/>
      <c r="VYL220" s="672"/>
      <c r="VYM220" s="672"/>
      <c r="VYN220" s="672"/>
      <c r="VYO220" s="672"/>
      <c r="VYP220" s="672"/>
      <c r="VYQ220" s="672"/>
      <c r="VYR220" s="672"/>
      <c r="VYS220" s="672"/>
      <c r="VYT220" s="672"/>
      <c r="VYU220" s="672"/>
      <c r="VYV220" s="672"/>
      <c r="VYW220" s="672"/>
      <c r="VYX220" s="672"/>
      <c r="VYY220" s="672"/>
      <c r="VYZ220" s="672"/>
      <c r="VZA220" s="672"/>
      <c r="VZB220" s="672"/>
      <c r="VZC220" s="672"/>
      <c r="VZD220" s="672"/>
      <c r="VZE220" s="672"/>
      <c r="VZF220" s="672"/>
      <c r="VZG220" s="672"/>
      <c r="VZH220" s="672"/>
      <c r="VZI220" s="672"/>
      <c r="VZJ220" s="672"/>
      <c r="VZK220" s="672"/>
      <c r="VZL220" s="672"/>
      <c r="VZM220" s="672"/>
      <c r="VZN220" s="672"/>
      <c r="VZO220" s="672"/>
      <c r="VZP220" s="672"/>
      <c r="VZQ220" s="672"/>
      <c r="VZR220" s="672"/>
      <c r="VZS220" s="672"/>
      <c r="VZT220" s="672"/>
      <c r="VZU220" s="672"/>
      <c r="VZV220" s="672"/>
      <c r="VZW220" s="672"/>
      <c r="VZX220" s="672"/>
      <c r="VZY220" s="672"/>
      <c r="VZZ220" s="672"/>
      <c r="WAA220" s="672"/>
      <c r="WAB220" s="672"/>
      <c r="WAC220" s="672"/>
      <c r="WAD220" s="672"/>
      <c r="WAE220" s="672"/>
      <c r="WAF220" s="672"/>
      <c r="WAG220" s="672"/>
      <c r="WAH220" s="672"/>
      <c r="WAI220" s="672"/>
      <c r="WAJ220" s="672"/>
      <c r="WAK220" s="672"/>
      <c r="WAL220" s="672"/>
      <c r="WAM220" s="672"/>
      <c r="WAN220" s="672"/>
      <c r="WAO220" s="672"/>
      <c r="WAP220" s="672"/>
      <c r="WAQ220" s="672"/>
      <c r="WAR220" s="672"/>
      <c r="WAS220" s="672"/>
      <c r="WAT220" s="672"/>
      <c r="WAU220" s="672"/>
      <c r="WAV220" s="672"/>
      <c r="WAW220" s="672"/>
      <c r="WAX220" s="672"/>
      <c r="WAY220" s="672"/>
      <c r="WAZ220" s="672"/>
      <c r="WBA220" s="672"/>
      <c r="WBB220" s="672"/>
      <c r="WBC220" s="672"/>
      <c r="WBD220" s="672"/>
      <c r="WBE220" s="672"/>
      <c r="WBF220" s="672"/>
      <c r="WBG220" s="672"/>
      <c r="WBH220" s="672"/>
      <c r="WBI220" s="672"/>
      <c r="WBJ220" s="672"/>
      <c r="WBK220" s="672"/>
      <c r="WBL220" s="672"/>
      <c r="WBM220" s="672"/>
      <c r="WBN220" s="672"/>
      <c r="WBO220" s="672"/>
      <c r="WBP220" s="672"/>
      <c r="WBQ220" s="672"/>
      <c r="WBR220" s="672"/>
      <c r="WBS220" s="672"/>
      <c r="WBT220" s="672"/>
      <c r="WBU220" s="672"/>
      <c r="WBV220" s="672"/>
      <c r="WBW220" s="672"/>
      <c r="WBX220" s="672"/>
      <c r="WBY220" s="672"/>
      <c r="WBZ220" s="672"/>
      <c r="WCA220" s="672"/>
      <c r="WCB220" s="672"/>
      <c r="WCC220" s="672"/>
      <c r="WCD220" s="672"/>
      <c r="WCE220" s="672"/>
      <c r="WCF220" s="672"/>
      <c r="WCG220" s="672"/>
      <c r="WCH220" s="672"/>
      <c r="WCI220" s="672"/>
      <c r="WCJ220" s="672"/>
      <c r="WCK220" s="672"/>
      <c r="WCL220" s="672"/>
      <c r="WCM220" s="672"/>
      <c r="WCN220" s="672"/>
      <c r="WCO220" s="672"/>
      <c r="WCP220" s="672"/>
      <c r="WCQ220" s="672"/>
      <c r="WCR220" s="672"/>
      <c r="WCS220" s="672"/>
      <c r="WCT220" s="672"/>
      <c r="WCU220" s="672"/>
      <c r="WCV220" s="672"/>
      <c r="WCW220" s="672"/>
      <c r="WCX220" s="672"/>
      <c r="WCY220" s="672"/>
      <c r="WCZ220" s="672"/>
      <c r="WDA220" s="672"/>
      <c r="WDB220" s="672"/>
      <c r="WDC220" s="672"/>
      <c r="WDD220" s="672"/>
      <c r="WDE220" s="672"/>
      <c r="WDF220" s="672"/>
      <c r="WDG220" s="672"/>
      <c r="WDH220" s="672"/>
      <c r="WDI220" s="672"/>
      <c r="WDJ220" s="672"/>
      <c r="WDK220" s="672"/>
      <c r="WDL220" s="672"/>
      <c r="WDM220" s="672"/>
      <c r="WDN220" s="672"/>
      <c r="WDO220" s="672"/>
      <c r="WDP220" s="672"/>
      <c r="WDQ220" s="672"/>
      <c r="WDR220" s="672"/>
      <c r="WDS220" s="672"/>
      <c r="WDT220" s="672"/>
      <c r="WDU220" s="672"/>
      <c r="WDV220" s="672"/>
      <c r="WDW220" s="672"/>
      <c r="WDX220" s="672"/>
      <c r="WDY220" s="672"/>
      <c r="WDZ220" s="672"/>
      <c r="WEA220" s="672"/>
      <c r="WEB220" s="672"/>
      <c r="WEC220" s="672"/>
      <c r="WED220" s="672"/>
      <c r="WEE220" s="672"/>
      <c r="WEF220" s="672"/>
      <c r="WEG220" s="672"/>
      <c r="WEH220" s="672"/>
      <c r="WEI220" s="672"/>
      <c r="WEJ220" s="672"/>
      <c r="WEK220" s="672"/>
      <c r="WEL220" s="672"/>
      <c r="WEM220" s="672"/>
      <c r="WEN220" s="672"/>
      <c r="WEO220" s="672"/>
      <c r="WEP220" s="672"/>
      <c r="WEQ220" s="672"/>
      <c r="WER220" s="672"/>
      <c r="WES220" s="672"/>
      <c r="WET220" s="672"/>
      <c r="WEU220" s="672"/>
      <c r="WEV220" s="672"/>
      <c r="WEW220" s="672"/>
      <c r="WEX220" s="672"/>
      <c r="WEY220" s="672"/>
      <c r="WEZ220" s="672"/>
      <c r="WFA220" s="672"/>
      <c r="WFB220" s="672"/>
      <c r="WFC220" s="672"/>
      <c r="WFD220" s="672"/>
      <c r="WFE220" s="672"/>
      <c r="WFF220" s="672"/>
      <c r="WFG220" s="672"/>
      <c r="WFH220" s="672"/>
      <c r="WFI220" s="672"/>
      <c r="WFJ220" s="672"/>
      <c r="WFK220" s="672"/>
      <c r="WFL220" s="672"/>
      <c r="WFM220" s="672"/>
      <c r="WFN220" s="672"/>
      <c r="WFO220" s="672"/>
      <c r="WFP220" s="672"/>
      <c r="WFQ220" s="672"/>
      <c r="WFR220" s="672"/>
      <c r="WFS220" s="672"/>
      <c r="WFT220" s="672"/>
      <c r="WFU220" s="672"/>
      <c r="WFV220" s="672"/>
      <c r="WFW220" s="672"/>
      <c r="WFX220" s="672"/>
      <c r="WFY220" s="672"/>
      <c r="WFZ220" s="672"/>
      <c r="WGA220" s="672"/>
      <c r="WGB220" s="672"/>
      <c r="WGC220" s="672"/>
      <c r="WGD220" s="672"/>
      <c r="WGE220" s="672"/>
      <c r="WGF220" s="672"/>
      <c r="WGG220" s="672"/>
      <c r="WGH220" s="672"/>
      <c r="WGI220" s="672"/>
      <c r="WGJ220" s="672"/>
      <c r="WGK220" s="672"/>
      <c r="WGL220" s="672"/>
      <c r="WGM220" s="672"/>
      <c r="WGN220" s="672"/>
      <c r="WGO220" s="672"/>
      <c r="WGP220" s="672"/>
      <c r="WGQ220" s="672"/>
      <c r="WGR220" s="672"/>
      <c r="WGS220" s="672"/>
      <c r="WGT220" s="672"/>
      <c r="WGU220" s="672"/>
      <c r="WGV220" s="672"/>
      <c r="WGW220" s="672"/>
      <c r="WGX220" s="672"/>
      <c r="WGY220" s="672"/>
      <c r="WGZ220" s="672"/>
      <c r="WHA220" s="672"/>
      <c r="WHB220" s="672"/>
      <c r="WHC220" s="672"/>
      <c r="WHD220" s="672"/>
      <c r="WHE220" s="672"/>
      <c r="WHF220" s="672"/>
      <c r="WHG220" s="672"/>
      <c r="WHH220" s="672"/>
      <c r="WHI220" s="672"/>
      <c r="WHJ220" s="672"/>
      <c r="WHK220" s="672"/>
      <c r="WHL220" s="672"/>
      <c r="WHM220" s="672"/>
      <c r="WHN220" s="672"/>
      <c r="WHO220" s="672"/>
      <c r="WHP220" s="672"/>
      <c r="WHQ220" s="672"/>
      <c r="WHR220" s="672"/>
      <c r="WHS220" s="672"/>
      <c r="WHT220" s="672"/>
      <c r="WHU220" s="672"/>
      <c r="WHV220" s="672"/>
      <c r="WHW220" s="672"/>
      <c r="WHX220" s="672"/>
      <c r="WHY220" s="672"/>
      <c r="WHZ220" s="672"/>
      <c r="WIA220" s="672"/>
      <c r="WIB220" s="672"/>
      <c r="WIC220" s="672"/>
      <c r="WID220" s="672"/>
      <c r="WIE220" s="672"/>
      <c r="WIF220" s="672"/>
      <c r="WIG220" s="672"/>
      <c r="WIH220" s="672"/>
      <c r="WII220" s="672"/>
      <c r="WIJ220" s="672"/>
      <c r="WIK220" s="672"/>
      <c r="WIL220" s="672"/>
      <c r="WIM220" s="672"/>
      <c r="WIN220" s="672"/>
      <c r="WIO220" s="672"/>
      <c r="WIP220" s="672"/>
      <c r="WIQ220" s="672"/>
      <c r="WIR220" s="672"/>
      <c r="WIS220" s="672"/>
      <c r="WIT220" s="672"/>
      <c r="WIU220" s="672"/>
      <c r="WIV220" s="672"/>
      <c r="WIW220" s="672"/>
      <c r="WIX220" s="672"/>
      <c r="WIY220" s="672"/>
      <c r="WIZ220" s="672"/>
      <c r="WJA220" s="672"/>
      <c r="WJB220" s="672"/>
      <c r="WJC220" s="672"/>
      <c r="WJD220" s="672"/>
      <c r="WJE220" s="672"/>
      <c r="WJF220" s="672"/>
      <c r="WJG220" s="672"/>
      <c r="WJH220" s="672"/>
      <c r="WJI220" s="672"/>
      <c r="WJJ220" s="672"/>
      <c r="WJK220" s="672"/>
      <c r="WJL220" s="672"/>
      <c r="WJM220" s="672"/>
      <c r="WJN220" s="672"/>
      <c r="WJO220" s="672"/>
      <c r="WJP220" s="672"/>
      <c r="WJQ220" s="672"/>
      <c r="WJR220" s="672"/>
      <c r="WJS220" s="672"/>
      <c r="WJT220" s="672"/>
      <c r="WJU220" s="672"/>
      <c r="WJV220" s="672"/>
      <c r="WJW220" s="672"/>
      <c r="WJX220" s="672"/>
      <c r="WJY220" s="672"/>
      <c r="WJZ220" s="672"/>
      <c r="WKA220" s="672"/>
      <c r="WKB220" s="672"/>
      <c r="WKC220" s="672"/>
      <c r="WKD220" s="672"/>
      <c r="WKE220" s="672"/>
      <c r="WKF220" s="672"/>
      <c r="WKG220" s="672"/>
      <c r="WKH220" s="672"/>
      <c r="WKI220" s="672"/>
      <c r="WKJ220" s="672"/>
      <c r="WKK220" s="672"/>
      <c r="WKL220" s="672"/>
      <c r="WKM220" s="672"/>
      <c r="WKN220" s="672"/>
      <c r="WKO220" s="672"/>
      <c r="WKP220" s="672"/>
      <c r="WKQ220" s="672"/>
      <c r="WKR220" s="672"/>
      <c r="WKS220" s="672"/>
      <c r="WKT220" s="672"/>
      <c r="WKU220" s="672"/>
      <c r="WKV220" s="672"/>
      <c r="WKW220" s="672"/>
      <c r="WKX220" s="672"/>
      <c r="WKY220" s="672"/>
      <c r="WKZ220" s="672"/>
      <c r="WLA220" s="672"/>
      <c r="WLB220" s="672"/>
      <c r="WLC220" s="672"/>
      <c r="WLD220" s="672"/>
      <c r="WLE220" s="672"/>
      <c r="WLF220" s="672"/>
      <c r="WLG220" s="672"/>
      <c r="WLH220" s="672"/>
      <c r="WLI220" s="672"/>
      <c r="WLJ220" s="672"/>
      <c r="WLK220" s="672"/>
      <c r="WLL220" s="672"/>
      <c r="WLM220" s="672"/>
      <c r="WLN220" s="672"/>
      <c r="WLO220" s="672"/>
      <c r="WLP220" s="672"/>
      <c r="WLQ220" s="672"/>
      <c r="WLR220" s="672"/>
      <c r="WLS220" s="672"/>
      <c r="WLT220" s="672"/>
      <c r="WLU220" s="672"/>
      <c r="WLV220" s="672"/>
      <c r="WLW220" s="672"/>
      <c r="WLX220" s="672"/>
      <c r="WLY220" s="672"/>
      <c r="WLZ220" s="672"/>
      <c r="WMA220" s="672"/>
      <c r="WMB220" s="672"/>
      <c r="WMC220" s="672"/>
      <c r="WMD220" s="672"/>
      <c r="WME220" s="672"/>
      <c r="WMF220" s="672"/>
      <c r="WMG220" s="672"/>
      <c r="WMH220" s="672"/>
      <c r="WMI220" s="672"/>
      <c r="WMJ220" s="672"/>
      <c r="WMK220" s="672"/>
      <c r="WML220" s="672"/>
      <c r="WMM220" s="672"/>
      <c r="WMN220" s="672"/>
      <c r="WMO220" s="672"/>
      <c r="WMP220" s="672"/>
      <c r="WMQ220" s="672"/>
      <c r="WMR220" s="672"/>
      <c r="WMS220" s="672"/>
      <c r="WMT220" s="672"/>
      <c r="WMU220" s="672"/>
      <c r="WMV220" s="672"/>
      <c r="WMW220" s="672"/>
      <c r="WMX220" s="672"/>
      <c r="WMY220" s="672"/>
      <c r="WMZ220" s="672"/>
      <c r="WNA220" s="672"/>
      <c r="WNB220" s="672"/>
      <c r="WNC220" s="672"/>
      <c r="WND220" s="672"/>
      <c r="WNE220" s="672"/>
      <c r="WNF220" s="672"/>
      <c r="WNG220" s="672"/>
      <c r="WNH220" s="672"/>
      <c r="WNI220" s="672"/>
      <c r="WNJ220" s="672"/>
      <c r="WNK220" s="672"/>
      <c r="WNL220" s="672"/>
      <c r="WNM220" s="672"/>
      <c r="WNN220" s="672"/>
      <c r="WNO220" s="672"/>
      <c r="WNP220" s="672"/>
      <c r="WNQ220" s="672"/>
      <c r="WNR220" s="672"/>
      <c r="WNS220" s="672"/>
      <c r="WNT220" s="672"/>
      <c r="WNU220" s="672"/>
      <c r="WNV220" s="672"/>
      <c r="WNW220" s="672"/>
      <c r="WNX220" s="672"/>
      <c r="WNY220" s="672"/>
      <c r="WNZ220" s="672"/>
      <c r="WOA220" s="672"/>
      <c r="WOB220" s="672"/>
      <c r="WOC220" s="672"/>
      <c r="WOD220" s="672"/>
      <c r="WOE220" s="672"/>
      <c r="WOF220" s="672"/>
      <c r="WOG220" s="672"/>
      <c r="WOH220" s="672"/>
      <c r="WOI220" s="672"/>
      <c r="WOJ220" s="672"/>
      <c r="WOK220" s="672"/>
      <c r="WOL220" s="672"/>
      <c r="WOM220" s="672"/>
      <c r="WON220" s="672"/>
      <c r="WOO220" s="672"/>
      <c r="WOP220" s="672"/>
      <c r="WOQ220" s="672"/>
      <c r="WOR220" s="672"/>
      <c r="WOS220" s="672"/>
      <c r="WOT220" s="672"/>
      <c r="WOU220" s="672"/>
      <c r="WOV220" s="672"/>
      <c r="WOW220" s="672"/>
      <c r="WOX220" s="672"/>
      <c r="WOY220" s="672"/>
      <c r="WOZ220" s="672"/>
      <c r="WPA220" s="672"/>
      <c r="WPB220" s="672"/>
      <c r="WPC220" s="672"/>
      <c r="WPD220" s="672"/>
      <c r="WPE220" s="672"/>
      <c r="WPF220" s="672"/>
      <c r="WPG220" s="672"/>
      <c r="WPH220" s="672"/>
      <c r="WPI220" s="672"/>
      <c r="WPJ220" s="672"/>
      <c r="WPK220" s="672"/>
      <c r="WPL220" s="672"/>
      <c r="WPM220" s="672"/>
      <c r="WPN220" s="672"/>
      <c r="WPO220" s="672"/>
      <c r="WPP220" s="672"/>
      <c r="WPQ220" s="672"/>
      <c r="WPR220" s="672"/>
      <c r="WPS220" s="672"/>
      <c r="WPT220" s="672"/>
      <c r="WPU220" s="672"/>
      <c r="WPV220" s="672"/>
      <c r="WPW220" s="672"/>
      <c r="WPX220" s="672"/>
      <c r="WPY220" s="672"/>
      <c r="WPZ220" s="672"/>
      <c r="WQA220" s="672"/>
      <c r="WQB220" s="672"/>
      <c r="WQC220" s="672"/>
      <c r="WQD220" s="672"/>
      <c r="WQE220" s="672"/>
      <c r="WQF220" s="672"/>
      <c r="WQG220" s="672"/>
      <c r="WQH220" s="672"/>
      <c r="WQI220" s="672"/>
      <c r="WQJ220" s="672"/>
      <c r="WQK220" s="672"/>
      <c r="WQL220" s="672"/>
      <c r="WQM220" s="672"/>
      <c r="WQN220" s="672"/>
      <c r="WQO220" s="672"/>
      <c r="WQP220" s="672"/>
      <c r="WQQ220" s="672"/>
      <c r="WQR220" s="672"/>
      <c r="WQS220" s="672"/>
      <c r="WQT220" s="672"/>
      <c r="WQU220" s="672"/>
      <c r="WQV220" s="672"/>
      <c r="WQW220" s="672"/>
      <c r="WQX220" s="672"/>
      <c r="WQY220" s="672"/>
      <c r="WQZ220" s="672"/>
      <c r="WRA220" s="672"/>
      <c r="WRB220" s="672"/>
      <c r="WRC220" s="672"/>
      <c r="WRD220" s="672"/>
      <c r="WRE220" s="672"/>
      <c r="WRF220" s="672"/>
      <c r="WRG220" s="672"/>
      <c r="WRH220" s="672"/>
      <c r="WRI220" s="672"/>
      <c r="WRJ220" s="672"/>
      <c r="WRK220" s="672"/>
      <c r="WRL220" s="672"/>
      <c r="WRM220" s="672"/>
      <c r="WRN220" s="672"/>
      <c r="WRO220" s="672"/>
      <c r="WRP220" s="672"/>
      <c r="WRQ220" s="672"/>
      <c r="WRR220" s="672"/>
      <c r="WRS220" s="672"/>
      <c r="WRT220" s="672"/>
      <c r="WRU220" s="672"/>
      <c r="WRV220" s="672"/>
      <c r="WRW220" s="672"/>
      <c r="WRX220" s="672"/>
      <c r="WRY220" s="672"/>
      <c r="WRZ220" s="672"/>
      <c r="WSA220" s="672"/>
      <c r="WSB220" s="672"/>
      <c r="WSC220" s="672"/>
      <c r="WSD220" s="672"/>
      <c r="WSE220" s="672"/>
      <c r="WSF220" s="672"/>
      <c r="WSG220" s="672"/>
      <c r="WSH220" s="672"/>
      <c r="WSI220" s="672"/>
      <c r="WSJ220" s="672"/>
      <c r="WSK220" s="672"/>
      <c r="WSL220" s="672"/>
      <c r="WSM220" s="672"/>
      <c r="WSN220" s="672"/>
      <c r="WSO220" s="672"/>
      <c r="WSP220" s="672"/>
      <c r="WSQ220" s="672"/>
      <c r="WSR220" s="672"/>
      <c r="WSS220" s="672"/>
      <c r="WST220" s="672"/>
      <c r="WSU220" s="672"/>
      <c r="WSV220" s="672"/>
      <c r="WSW220" s="672"/>
      <c r="WSX220" s="672"/>
      <c r="WSY220" s="672"/>
      <c r="WSZ220" s="672"/>
      <c r="WTA220" s="672"/>
      <c r="WTB220" s="672"/>
      <c r="WTC220" s="672"/>
      <c r="WTD220" s="672"/>
      <c r="WTE220" s="672"/>
      <c r="WTF220" s="672"/>
      <c r="WTG220" s="672"/>
      <c r="WTH220" s="672"/>
      <c r="WTI220" s="672"/>
      <c r="WTJ220" s="672"/>
      <c r="WTK220" s="672"/>
      <c r="WTL220" s="672"/>
      <c r="WTM220" s="672"/>
      <c r="WTN220" s="672"/>
      <c r="WTO220" s="672"/>
      <c r="WTP220" s="672"/>
      <c r="WTQ220" s="672"/>
      <c r="WTR220" s="672"/>
      <c r="WTS220" s="672"/>
      <c r="WTT220" s="672"/>
      <c r="WTU220" s="672"/>
      <c r="WTV220" s="672"/>
      <c r="WTW220" s="672"/>
      <c r="WTX220" s="672"/>
      <c r="WTY220" s="672"/>
      <c r="WTZ220" s="672"/>
      <c r="WUA220" s="672"/>
      <c r="WUB220" s="672"/>
      <c r="WUC220" s="672"/>
      <c r="WUD220" s="672"/>
      <c r="WUE220" s="672"/>
      <c r="WUF220" s="672"/>
      <c r="WUG220" s="672"/>
      <c r="WUH220" s="672"/>
      <c r="WUI220" s="672"/>
      <c r="WUJ220" s="672"/>
      <c r="WUK220" s="672"/>
      <c r="WUL220" s="672"/>
      <c r="WUM220" s="672"/>
      <c r="WUN220" s="672"/>
      <c r="WUO220" s="672"/>
      <c r="WUP220" s="672"/>
      <c r="WUQ220" s="672"/>
      <c r="WUR220" s="672"/>
      <c r="WUS220" s="672"/>
      <c r="WUT220" s="672"/>
      <c r="WUU220" s="672"/>
      <c r="WUV220" s="672"/>
      <c r="WUW220" s="672"/>
      <c r="WUX220" s="672"/>
      <c r="WUY220" s="672"/>
      <c r="WUZ220" s="672"/>
      <c r="WVA220" s="672"/>
      <c r="WVB220" s="672"/>
      <c r="WVC220" s="672"/>
      <c r="WVD220" s="672"/>
      <c r="WVE220" s="672"/>
      <c r="WVF220" s="672"/>
      <c r="WVG220" s="672"/>
      <c r="WVH220" s="672"/>
      <c r="WVI220" s="672"/>
      <c r="WVJ220" s="672"/>
      <c r="WVK220" s="672"/>
      <c r="WVL220" s="672"/>
      <c r="WVM220" s="672"/>
      <c r="WVN220" s="672"/>
      <c r="WVO220" s="672"/>
      <c r="WVP220" s="672"/>
      <c r="WVQ220" s="672"/>
      <c r="WVR220" s="672"/>
      <c r="WVS220" s="672"/>
      <c r="WVT220" s="672"/>
      <c r="WVU220" s="672"/>
      <c r="WVV220" s="672"/>
      <c r="WVW220" s="672"/>
      <c r="WVX220" s="672"/>
      <c r="WVY220" s="672"/>
      <c r="WVZ220" s="672"/>
      <c r="WWA220" s="672"/>
      <c r="WWB220" s="672"/>
      <c r="WWC220" s="672"/>
      <c r="WWD220" s="672"/>
      <c r="WWE220" s="672"/>
      <c r="WWF220" s="672"/>
      <c r="WWG220" s="672"/>
      <c r="WWH220" s="672"/>
      <c r="WWI220" s="672"/>
      <c r="WWJ220" s="672"/>
    </row>
    <row r="221" spans="1:16156" s="672" customFormat="1" ht="25.5" x14ac:dyDescent="0.25">
      <c r="A221" s="701" t="s">
        <v>530</v>
      </c>
      <c r="B221" s="591" t="s">
        <v>531</v>
      </c>
      <c r="C221" s="670" t="s">
        <v>203</v>
      </c>
      <c r="D221" s="662">
        <v>377</v>
      </c>
      <c r="E221" s="663">
        <v>341</v>
      </c>
      <c r="F221" s="663">
        <v>341</v>
      </c>
      <c r="G221" s="663">
        <v>238</v>
      </c>
      <c r="H221" s="664">
        <v>238</v>
      </c>
      <c r="I221" s="665">
        <f t="shared" si="88"/>
        <v>0.69794721407624638</v>
      </c>
      <c r="J221" s="666">
        <f t="shared" si="89"/>
        <v>0.69794721407624638</v>
      </c>
      <c r="K221" s="662">
        <v>419</v>
      </c>
      <c r="L221" s="663">
        <v>400</v>
      </c>
      <c r="M221" s="663">
        <v>400</v>
      </c>
      <c r="N221" s="663">
        <v>310</v>
      </c>
      <c r="O221" s="664">
        <v>289</v>
      </c>
      <c r="P221" s="665">
        <f t="shared" si="90"/>
        <v>0.77500000000000002</v>
      </c>
      <c r="Q221" s="666">
        <f t="shared" si="91"/>
        <v>0.77500000000000002</v>
      </c>
      <c r="R221" s="662">
        <v>384</v>
      </c>
      <c r="S221" s="663">
        <v>375</v>
      </c>
      <c r="T221" s="663">
        <v>375</v>
      </c>
      <c r="U221" s="663">
        <v>255</v>
      </c>
      <c r="V221" s="664">
        <v>243</v>
      </c>
      <c r="W221" s="665">
        <f t="shared" si="86"/>
        <v>0.68</v>
      </c>
      <c r="X221" s="666">
        <f t="shared" si="87"/>
        <v>0.68</v>
      </c>
      <c r="Y221" s="662">
        <v>309</v>
      </c>
      <c r="Z221" s="663">
        <v>303</v>
      </c>
      <c r="AA221" s="663">
        <v>196</v>
      </c>
      <c r="AB221" s="663">
        <v>196</v>
      </c>
      <c r="AC221" s="664">
        <v>189</v>
      </c>
      <c r="AD221" s="665">
        <f>AB221/Z221</f>
        <v>0.64686468646864681</v>
      </c>
      <c r="AE221" s="666">
        <f>AB221/AA221</f>
        <v>1</v>
      </c>
      <c r="AF221" s="662">
        <v>179</v>
      </c>
      <c r="AG221" s="663">
        <v>177</v>
      </c>
      <c r="AH221" s="663">
        <v>177</v>
      </c>
      <c r="AI221" s="663">
        <v>116</v>
      </c>
      <c r="AJ221" s="664">
        <v>108</v>
      </c>
      <c r="AK221" s="665">
        <f>AI221/AG221</f>
        <v>0.65536723163841804</v>
      </c>
      <c r="AL221" s="666">
        <f>AI221/AH221</f>
        <v>0.65536723163841804</v>
      </c>
      <c r="AM221" s="662">
        <v>180</v>
      </c>
      <c r="AN221" s="663">
        <v>172</v>
      </c>
      <c r="AO221" s="663">
        <v>172</v>
      </c>
      <c r="AP221" s="663">
        <v>128</v>
      </c>
      <c r="AQ221" s="664">
        <v>120</v>
      </c>
      <c r="AR221" s="665">
        <f>AP221/AN221</f>
        <v>0.7441860465116279</v>
      </c>
      <c r="AS221" s="666">
        <f>AP221/AO221</f>
        <v>0.7441860465116279</v>
      </c>
    </row>
    <row r="222" spans="1:16156" s="672" customFormat="1" ht="25.5" x14ac:dyDescent="0.25">
      <c r="A222" s="701" t="s">
        <v>532</v>
      </c>
      <c r="B222" s="591" t="s">
        <v>533</v>
      </c>
      <c r="C222" s="670" t="s">
        <v>203</v>
      </c>
      <c r="D222" s="662" t="s">
        <v>21</v>
      </c>
      <c r="E222" s="663" t="s">
        <v>21</v>
      </c>
      <c r="F222" s="663" t="s">
        <v>21</v>
      </c>
      <c r="G222" s="663" t="s">
        <v>21</v>
      </c>
      <c r="H222" s="664" t="s">
        <v>21</v>
      </c>
      <c r="I222" s="665" t="s">
        <v>69</v>
      </c>
      <c r="J222" s="666" t="s">
        <v>69</v>
      </c>
      <c r="K222" s="662" t="s">
        <v>69</v>
      </c>
      <c r="L222" s="663" t="s">
        <v>69</v>
      </c>
      <c r="M222" s="663" t="s">
        <v>69</v>
      </c>
      <c r="N222" s="663" t="s">
        <v>69</v>
      </c>
      <c r="O222" s="664" t="s">
        <v>69</v>
      </c>
      <c r="P222" s="665" t="s">
        <v>69</v>
      </c>
      <c r="Q222" s="666" t="s">
        <v>69</v>
      </c>
      <c r="R222" s="662" t="s">
        <v>69</v>
      </c>
      <c r="S222" s="663" t="s">
        <v>69</v>
      </c>
      <c r="T222" s="663" t="s">
        <v>69</v>
      </c>
      <c r="U222" s="663" t="s">
        <v>69</v>
      </c>
      <c r="V222" s="664" t="s">
        <v>69</v>
      </c>
      <c r="W222" s="665" t="s">
        <v>69</v>
      </c>
      <c r="X222" s="666" t="s">
        <v>69</v>
      </c>
      <c r="Y222" s="662" t="s">
        <v>69</v>
      </c>
      <c r="Z222" s="663" t="s">
        <v>69</v>
      </c>
      <c r="AA222" s="663" t="s">
        <v>69</v>
      </c>
      <c r="AB222" s="663" t="s">
        <v>69</v>
      </c>
      <c r="AC222" s="664" t="s">
        <v>69</v>
      </c>
      <c r="AD222" s="665" t="s">
        <v>69</v>
      </c>
      <c r="AE222" s="666" t="s">
        <v>69</v>
      </c>
      <c r="AF222" s="662" t="s">
        <v>69</v>
      </c>
      <c r="AG222" s="663" t="s">
        <v>69</v>
      </c>
      <c r="AH222" s="663" t="s">
        <v>69</v>
      </c>
      <c r="AI222" s="663" t="s">
        <v>69</v>
      </c>
      <c r="AJ222" s="664" t="s">
        <v>69</v>
      </c>
      <c r="AK222" s="665" t="s">
        <v>69</v>
      </c>
      <c r="AL222" s="666" t="s">
        <v>69</v>
      </c>
      <c r="AM222" s="662" t="s">
        <v>69</v>
      </c>
      <c r="AN222" s="663" t="s">
        <v>69</v>
      </c>
      <c r="AO222" s="663" t="s">
        <v>69</v>
      </c>
      <c r="AP222" s="663" t="s">
        <v>69</v>
      </c>
      <c r="AQ222" s="664" t="s">
        <v>69</v>
      </c>
      <c r="AR222" s="665" t="s">
        <v>69</v>
      </c>
      <c r="AS222" s="666" t="s">
        <v>69</v>
      </c>
    </row>
    <row r="223" spans="1:16156" s="672" customFormat="1" ht="25.5" x14ac:dyDescent="0.25">
      <c r="A223" s="701" t="s">
        <v>534</v>
      </c>
      <c r="B223" s="591" t="s">
        <v>535</v>
      </c>
      <c r="C223" s="670" t="s">
        <v>203</v>
      </c>
      <c r="D223" s="662">
        <v>1450</v>
      </c>
      <c r="E223" s="663">
        <v>1409</v>
      </c>
      <c r="F223" s="663">
        <v>1358</v>
      </c>
      <c r="G223" s="663">
        <v>1344</v>
      </c>
      <c r="H223" s="664">
        <v>1137</v>
      </c>
      <c r="I223" s="665">
        <f t="shared" si="88"/>
        <v>0.95386799148332146</v>
      </c>
      <c r="J223" s="666">
        <f t="shared" si="89"/>
        <v>0.98969072164948457</v>
      </c>
      <c r="K223" s="662">
        <v>1437</v>
      </c>
      <c r="L223" s="663">
        <v>1405</v>
      </c>
      <c r="M223" s="663">
        <v>1166</v>
      </c>
      <c r="N223" s="663">
        <v>1143</v>
      </c>
      <c r="O223" s="664">
        <v>1123</v>
      </c>
      <c r="P223" s="665">
        <f t="shared" ref="P223:P236" si="98">N223/L223</f>
        <v>0.81352313167259782</v>
      </c>
      <c r="Q223" s="666">
        <f t="shared" ref="Q223:Q236" si="99">N223/M223</f>
        <v>0.98027444253859353</v>
      </c>
      <c r="R223" s="662">
        <v>1314</v>
      </c>
      <c r="S223" s="663">
        <v>1266</v>
      </c>
      <c r="T223" s="663">
        <v>1063</v>
      </c>
      <c r="U223" s="663">
        <v>1063</v>
      </c>
      <c r="V223" s="664">
        <v>1028</v>
      </c>
      <c r="W223" s="665">
        <f t="shared" si="86"/>
        <v>0.83965244865718802</v>
      </c>
      <c r="X223" s="666">
        <f t="shared" si="87"/>
        <v>1</v>
      </c>
      <c r="Y223" s="662">
        <v>1270</v>
      </c>
      <c r="Z223" s="663">
        <v>1232</v>
      </c>
      <c r="AA223" s="663">
        <v>935</v>
      </c>
      <c r="AB223" s="663">
        <v>934</v>
      </c>
      <c r="AC223" s="664">
        <v>934</v>
      </c>
      <c r="AD223" s="665">
        <f t="shared" ref="AD223:AD232" si="100">AB223/Z223</f>
        <v>0.75811688311688308</v>
      </c>
      <c r="AE223" s="666">
        <f t="shared" ref="AE223:AE232" si="101">AB223/AA223</f>
        <v>0.99893048128342243</v>
      </c>
      <c r="AF223" s="662">
        <v>1451</v>
      </c>
      <c r="AG223" s="663">
        <v>1344</v>
      </c>
      <c r="AH223" s="663">
        <v>871</v>
      </c>
      <c r="AI223" s="663">
        <v>858</v>
      </c>
      <c r="AJ223" s="664">
        <v>858</v>
      </c>
      <c r="AK223" s="665">
        <f t="shared" ref="AK223:AK232" si="102">AI223/AG223</f>
        <v>0.6383928571428571</v>
      </c>
      <c r="AL223" s="666">
        <f t="shared" ref="AL223:AL232" si="103">AI223/AH223</f>
        <v>0.9850746268656716</v>
      </c>
      <c r="AM223" s="662">
        <v>1235</v>
      </c>
      <c r="AN223" s="663">
        <v>1151</v>
      </c>
      <c r="AO223" s="663">
        <v>743</v>
      </c>
      <c r="AP223" s="663">
        <v>730</v>
      </c>
      <c r="AQ223" s="664">
        <v>730</v>
      </c>
      <c r="AR223" s="665">
        <f t="shared" ref="AR223:AR232" si="104">AP223/AN223</f>
        <v>0.63423110338835798</v>
      </c>
      <c r="AS223" s="666">
        <f t="shared" ref="AS223:AS232" si="105">AP223/AO223</f>
        <v>0.98250336473755051</v>
      </c>
    </row>
    <row r="224" spans="1:16156" s="672" customFormat="1" ht="25.5" x14ac:dyDescent="0.25">
      <c r="A224" s="701" t="s">
        <v>536</v>
      </c>
      <c r="B224" s="591" t="s">
        <v>537</v>
      </c>
      <c r="C224" s="670" t="s">
        <v>203</v>
      </c>
      <c r="D224" s="662">
        <v>3115</v>
      </c>
      <c r="E224" s="663">
        <v>3088</v>
      </c>
      <c r="F224" s="663">
        <v>2970</v>
      </c>
      <c r="G224" s="663">
        <v>2385</v>
      </c>
      <c r="H224" s="664">
        <v>2339</v>
      </c>
      <c r="I224" s="665">
        <f t="shared" si="88"/>
        <v>0.7723445595854922</v>
      </c>
      <c r="J224" s="666">
        <f t="shared" si="89"/>
        <v>0.80303030303030298</v>
      </c>
      <c r="K224" s="662">
        <v>3313</v>
      </c>
      <c r="L224" s="663">
        <v>3277</v>
      </c>
      <c r="M224" s="663">
        <v>2761</v>
      </c>
      <c r="N224" s="663">
        <v>2454</v>
      </c>
      <c r="O224" s="664">
        <v>2454</v>
      </c>
      <c r="P224" s="665">
        <f t="shared" si="98"/>
        <v>0.74885566066524256</v>
      </c>
      <c r="Q224" s="666">
        <f t="shared" si="99"/>
        <v>0.88880840275262585</v>
      </c>
      <c r="R224" s="662">
        <v>2470</v>
      </c>
      <c r="S224" s="663">
        <v>2425</v>
      </c>
      <c r="T224" s="663">
        <v>1771</v>
      </c>
      <c r="U224" s="663">
        <v>1771</v>
      </c>
      <c r="V224" s="664">
        <v>1771</v>
      </c>
      <c r="W224" s="665">
        <f t="shared" si="86"/>
        <v>0.73030927835051551</v>
      </c>
      <c r="X224" s="666">
        <f t="shared" si="87"/>
        <v>1</v>
      </c>
      <c r="Y224" s="662">
        <v>2247</v>
      </c>
      <c r="Z224" s="663">
        <v>2241</v>
      </c>
      <c r="AA224" s="663">
        <v>1660</v>
      </c>
      <c r="AB224" s="663">
        <v>1660</v>
      </c>
      <c r="AC224" s="664">
        <v>1660</v>
      </c>
      <c r="AD224" s="665">
        <f t="shared" si="100"/>
        <v>0.7407407407407407</v>
      </c>
      <c r="AE224" s="666">
        <f t="shared" si="101"/>
        <v>1</v>
      </c>
      <c r="AF224" s="662">
        <v>2253</v>
      </c>
      <c r="AG224" s="663">
        <v>2250</v>
      </c>
      <c r="AH224" s="663">
        <v>1651</v>
      </c>
      <c r="AI224" s="663">
        <v>1651</v>
      </c>
      <c r="AJ224" s="664">
        <v>1651</v>
      </c>
      <c r="AK224" s="665">
        <f t="shared" si="102"/>
        <v>0.73377777777777775</v>
      </c>
      <c r="AL224" s="666">
        <f t="shared" si="103"/>
        <v>1</v>
      </c>
      <c r="AM224" s="662">
        <v>2098</v>
      </c>
      <c r="AN224" s="663">
        <v>2097</v>
      </c>
      <c r="AO224" s="663">
        <v>1462</v>
      </c>
      <c r="AP224" s="663">
        <v>1462</v>
      </c>
      <c r="AQ224" s="664">
        <v>1418</v>
      </c>
      <c r="AR224" s="665">
        <f t="shared" si="104"/>
        <v>0.6971864568431092</v>
      </c>
      <c r="AS224" s="666">
        <f t="shared" si="105"/>
        <v>1</v>
      </c>
    </row>
    <row r="225" spans="1:16156" s="672" customFormat="1" ht="25.5" x14ac:dyDescent="0.25">
      <c r="A225" s="701" t="s">
        <v>538</v>
      </c>
      <c r="B225" s="591" t="s">
        <v>539</v>
      </c>
      <c r="C225" s="670" t="s">
        <v>203</v>
      </c>
      <c r="D225" s="662">
        <v>285</v>
      </c>
      <c r="E225" s="663">
        <v>285</v>
      </c>
      <c r="F225" s="663">
        <v>219</v>
      </c>
      <c r="G225" s="663">
        <v>219</v>
      </c>
      <c r="H225" s="664">
        <v>219</v>
      </c>
      <c r="I225" s="665">
        <f t="shared" si="88"/>
        <v>0.76842105263157889</v>
      </c>
      <c r="J225" s="666">
        <f t="shared" si="89"/>
        <v>1</v>
      </c>
      <c r="K225" s="662">
        <v>335</v>
      </c>
      <c r="L225" s="663">
        <v>335</v>
      </c>
      <c r="M225" s="663">
        <v>290</v>
      </c>
      <c r="N225" s="663">
        <v>290</v>
      </c>
      <c r="O225" s="664">
        <v>290</v>
      </c>
      <c r="P225" s="665">
        <f t="shared" si="98"/>
        <v>0.86567164179104472</v>
      </c>
      <c r="Q225" s="666">
        <f t="shared" si="99"/>
        <v>1</v>
      </c>
      <c r="R225" s="662">
        <v>339</v>
      </c>
      <c r="S225" s="663">
        <v>339</v>
      </c>
      <c r="T225" s="663">
        <v>319</v>
      </c>
      <c r="U225" s="663">
        <v>284</v>
      </c>
      <c r="V225" s="664">
        <v>284</v>
      </c>
      <c r="W225" s="665">
        <f t="shared" si="86"/>
        <v>0.83775811209439532</v>
      </c>
      <c r="X225" s="666">
        <f t="shared" si="87"/>
        <v>0.89028213166144199</v>
      </c>
      <c r="Y225" s="662">
        <v>368</v>
      </c>
      <c r="Z225" s="663">
        <v>368</v>
      </c>
      <c r="AA225" s="663">
        <v>367</v>
      </c>
      <c r="AB225" s="663">
        <v>364</v>
      </c>
      <c r="AC225" s="664">
        <v>296</v>
      </c>
      <c r="AD225" s="665">
        <f t="shared" si="100"/>
        <v>0.98913043478260865</v>
      </c>
      <c r="AE225" s="666">
        <f t="shared" si="101"/>
        <v>0.99182561307901906</v>
      </c>
      <c r="AF225" s="662">
        <v>311</v>
      </c>
      <c r="AG225" s="663">
        <v>299</v>
      </c>
      <c r="AH225" s="663">
        <v>292</v>
      </c>
      <c r="AI225" s="663">
        <v>281</v>
      </c>
      <c r="AJ225" s="664">
        <v>259</v>
      </c>
      <c r="AK225" s="665">
        <f t="shared" si="102"/>
        <v>0.93979933110367897</v>
      </c>
      <c r="AL225" s="666">
        <f t="shared" si="103"/>
        <v>0.96232876712328763</v>
      </c>
      <c r="AM225" s="662">
        <v>178</v>
      </c>
      <c r="AN225" s="663">
        <v>178</v>
      </c>
      <c r="AO225" s="663">
        <v>177</v>
      </c>
      <c r="AP225" s="663">
        <v>162</v>
      </c>
      <c r="AQ225" s="664">
        <v>141</v>
      </c>
      <c r="AR225" s="665">
        <f t="shared" si="104"/>
        <v>0.9101123595505618</v>
      </c>
      <c r="AS225" s="666">
        <f t="shared" si="105"/>
        <v>0.9152542372881356</v>
      </c>
    </row>
    <row r="226" spans="1:16156" s="672" customFormat="1" ht="25.5" x14ac:dyDescent="0.25">
      <c r="A226" s="701" t="s">
        <v>540</v>
      </c>
      <c r="B226" s="591" t="s">
        <v>541</v>
      </c>
      <c r="C226" s="670" t="s">
        <v>203</v>
      </c>
      <c r="D226" s="662">
        <v>58</v>
      </c>
      <c r="E226" s="663">
        <v>58</v>
      </c>
      <c r="F226" s="686">
        <v>58</v>
      </c>
      <c r="G226" s="686">
        <v>55</v>
      </c>
      <c r="H226" s="664">
        <v>55</v>
      </c>
      <c r="I226" s="688">
        <f t="shared" si="88"/>
        <v>0.94827586206896552</v>
      </c>
      <c r="J226" s="689">
        <f t="shared" si="89"/>
        <v>0.94827586206896552</v>
      </c>
      <c r="K226" s="662">
        <v>58</v>
      </c>
      <c r="L226" s="663">
        <v>56</v>
      </c>
      <c r="M226" s="686">
        <v>56</v>
      </c>
      <c r="N226" s="686">
        <v>51</v>
      </c>
      <c r="O226" s="664">
        <v>50</v>
      </c>
      <c r="P226" s="688">
        <f t="shared" si="98"/>
        <v>0.9107142857142857</v>
      </c>
      <c r="Q226" s="689">
        <f t="shared" si="99"/>
        <v>0.9107142857142857</v>
      </c>
      <c r="R226" s="662">
        <v>40</v>
      </c>
      <c r="S226" s="663">
        <v>40</v>
      </c>
      <c r="T226" s="686">
        <v>40</v>
      </c>
      <c r="U226" s="686">
        <v>38</v>
      </c>
      <c r="V226" s="664">
        <v>38</v>
      </c>
      <c r="W226" s="688">
        <f t="shared" si="86"/>
        <v>0.95</v>
      </c>
      <c r="X226" s="689">
        <f t="shared" si="87"/>
        <v>0.95</v>
      </c>
      <c r="Y226" s="662">
        <v>62</v>
      </c>
      <c r="Z226" s="663">
        <v>61</v>
      </c>
      <c r="AA226" s="686">
        <v>61</v>
      </c>
      <c r="AB226" s="686">
        <v>48</v>
      </c>
      <c r="AC226" s="664">
        <v>40</v>
      </c>
      <c r="AD226" s="688">
        <f t="shared" si="100"/>
        <v>0.78688524590163933</v>
      </c>
      <c r="AE226" s="689">
        <f t="shared" si="101"/>
        <v>0.78688524590163933</v>
      </c>
      <c r="AF226" s="662">
        <v>55</v>
      </c>
      <c r="AG226" s="663">
        <v>51</v>
      </c>
      <c r="AH226" s="686">
        <v>51</v>
      </c>
      <c r="AI226" s="686">
        <v>41</v>
      </c>
      <c r="AJ226" s="664">
        <v>39</v>
      </c>
      <c r="AK226" s="688">
        <f t="shared" si="102"/>
        <v>0.80392156862745101</v>
      </c>
      <c r="AL226" s="689">
        <f t="shared" si="103"/>
        <v>0.80392156862745101</v>
      </c>
      <c r="AM226" s="662">
        <v>53</v>
      </c>
      <c r="AN226" s="663">
        <v>45</v>
      </c>
      <c r="AO226" s="686">
        <v>45</v>
      </c>
      <c r="AP226" s="686">
        <v>35</v>
      </c>
      <c r="AQ226" s="664">
        <v>33</v>
      </c>
      <c r="AR226" s="688">
        <f t="shared" si="104"/>
        <v>0.77777777777777779</v>
      </c>
      <c r="AS226" s="689">
        <f t="shared" si="105"/>
        <v>0.77777777777777779</v>
      </c>
    </row>
    <row r="227" spans="1:16156" s="672" customFormat="1" ht="25.5" x14ac:dyDescent="0.25">
      <c r="A227" s="701" t="s">
        <v>542</v>
      </c>
      <c r="B227" s="591" t="s">
        <v>543</v>
      </c>
      <c r="C227" s="670" t="s">
        <v>203</v>
      </c>
      <c r="D227" s="662">
        <v>82</v>
      </c>
      <c r="E227" s="703">
        <v>81</v>
      </c>
      <c r="F227" s="663">
        <v>68</v>
      </c>
      <c r="G227" s="663">
        <v>49</v>
      </c>
      <c r="H227" s="664">
        <v>42</v>
      </c>
      <c r="I227" s="665">
        <f t="shared" si="88"/>
        <v>0.60493827160493829</v>
      </c>
      <c r="J227" s="666">
        <f t="shared" si="89"/>
        <v>0.72058823529411764</v>
      </c>
      <c r="K227" s="662">
        <v>117</v>
      </c>
      <c r="L227" s="703">
        <v>113</v>
      </c>
      <c r="M227" s="663">
        <v>90</v>
      </c>
      <c r="N227" s="663">
        <v>60</v>
      </c>
      <c r="O227" s="664">
        <v>55</v>
      </c>
      <c r="P227" s="665">
        <f t="shared" si="98"/>
        <v>0.53097345132743368</v>
      </c>
      <c r="Q227" s="666">
        <f t="shared" si="99"/>
        <v>0.66666666666666663</v>
      </c>
      <c r="R227" s="662">
        <v>167</v>
      </c>
      <c r="S227" s="703">
        <v>164</v>
      </c>
      <c r="T227" s="663">
        <v>108</v>
      </c>
      <c r="U227" s="663">
        <v>83</v>
      </c>
      <c r="V227" s="664">
        <v>62</v>
      </c>
      <c r="W227" s="665">
        <f t="shared" si="86"/>
        <v>0.50609756097560976</v>
      </c>
      <c r="X227" s="666">
        <f t="shared" si="87"/>
        <v>0.76851851851851849</v>
      </c>
      <c r="Y227" s="662">
        <v>177</v>
      </c>
      <c r="Z227" s="703">
        <v>177</v>
      </c>
      <c r="AA227" s="663">
        <v>138</v>
      </c>
      <c r="AB227" s="663">
        <v>89</v>
      </c>
      <c r="AC227" s="664">
        <v>82</v>
      </c>
      <c r="AD227" s="665">
        <f t="shared" si="100"/>
        <v>0.50282485875706218</v>
      </c>
      <c r="AE227" s="666">
        <f t="shared" si="101"/>
        <v>0.64492753623188404</v>
      </c>
      <c r="AF227" s="662">
        <v>163</v>
      </c>
      <c r="AG227" s="703">
        <v>163</v>
      </c>
      <c r="AH227" s="663">
        <v>124</v>
      </c>
      <c r="AI227" s="663">
        <v>75</v>
      </c>
      <c r="AJ227" s="664">
        <v>60</v>
      </c>
      <c r="AK227" s="665">
        <f t="shared" si="102"/>
        <v>0.46012269938650308</v>
      </c>
      <c r="AL227" s="666">
        <f t="shared" si="103"/>
        <v>0.60483870967741937</v>
      </c>
      <c r="AM227" s="662">
        <v>172</v>
      </c>
      <c r="AN227" s="703">
        <v>172</v>
      </c>
      <c r="AO227" s="663">
        <v>136</v>
      </c>
      <c r="AP227" s="663">
        <v>75</v>
      </c>
      <c r="AQ227" s="664">
        <v>59</v>
      </c>
      <c r="AR227" s="665">
        <f t="shared" si="104"/>
        <v>0.43604651162790697</v>
      </c>
      <c r="AS227" s="666">
        <f t="shared" si="105"/>
        <v>0.55147058823529416</v>
      </c>
    </row>
    <row r="228" spans="1:16156" s="672" customFormat="1" ht="25.5" x14ac:dyDescent="0.25">
      <c r="A228" s="701" t="s">
        <v>544</v>
      </c>
      <c r="B228" s="591" t="s">
        <v>545</v>
      </c>
      <c r="C228" s="670" t="s">
        <v>203</v>
      </c>
      <c r="D228" s="662">
        <v>147</v>
      </c>
      <c r="E228" s="663">
        <v>147</v>
      </c>
      <c r="F228" s="663">
        <v>124</v>
      </c>
      <c r="G228" s="663">
        <v>113</v>
      </c>
      <c r="H228" s="664">
        <v>106</v>
      </c>
      <c r="I228" s="665">
        <f t="shared" si="88"/>
        <v>0.76870748299319724</v>
      </c>
      <c r="J228" s="666">
        <f t="shared" si="89"/>
        <v>0.91129032258064513</v>
      </c>
      <c r="K228" s="662">
        <v>483</v>
      </c>
      <c r="L228" s="663">
        <v>479</v>
      </c>
      <c r="M228" s="663">
        <v>364</v>
      </c>
      <c r="N228" s="663">
        <v>306</v>
      </c>
      <c r="O228" s="664">
        <v>244</v>
      </c>
      <c r="P228" s="665">
        <f t="shared" si="98"/>
        <v>0.63883089770354906</v>
      </c>
      <c r="Q228" s="666">
        <f t="shared" si="99"/>
        <v>0.84065934065934067</v>
      </c>
      <c r="R228" s="662">
        <v>338</v>
      </c>
      <c r="S228" s="663">
        <v>338</v>
      </c>
      <c r="T228" s="663">
        <v>261</v>
      </c>
      <c r="U228" s="663">
        <v>245</v>
      </c>
      <c r="V228" s="664">
        <v>190</v>
      </c>
      <c r="W228" s="665">
        <f t="shared" si="86"/>
        <v>0.7248520710059172</v>
      </c>
      <c r="X228" s="666">
        <f t="shared" si="87"/>
        <v>0.93869731800766287</v>
      </c>
      <c r="Y228" s="662">
        <v>284</v>
      </c>
      <c r="Z228" s="663">
        <v>284</v>
      </c>
      <c r="AA228" s="663">
        <v>219</v>
      </c>
      <c r="AB228" s="663">
        <v>219</v>
      </c>
      <c r="AC228" s="664">
        <v>140</v>
      </c>
      <c r="AD228" s="665">
        <f t="shared" si="100"/>
        <v>0.77112676056338025</v>
      </c>
      <c r="AE228" s="666">
        <f t="shared" si="101"/>
        <v>1</v>
      </c>
      <c r="AF228" s="662">
        <v>20</v>
      </c>
      <c r="AG228" s="663">
        <v>20</v>
      </c>
      <c r="AH228" s="663">
        <v>15</v>
      </c>
      <c r="AI228" s="663">
        <v>15</v>
      </c>
      <c r="AJ228" s="664">
        <v>13</v>
      </c>
      <c r="AK228" s="665">
        <f t="shared" si="102"/>
        <v>0.75</v>
      </c>
      <c r="AL228" s="666">
        <f t="shared" si="103"/>
        <v>1</v>
      </c>
      <c r="AM228" s="662">
        <v>24</v>
      </c>
      <c r="AN228" s="663">
        <v>24</v>
      </c>
      <c r="AO228" s="663">
        <v>14</v>
      </c>
      <c r="AP228" s="663">
        <v>14</v>
      </c>
      <c r="AQ228" s="664">
        <v>11</v>
      </c>
      <c r="AR228" s="665">
        <f t="shared" si="104"/>
        <v>0.58333333333333337</v>
      </c>
      <c r="AS228" s="666">
        <f t="shared" si="105"/>
        <v>1</v>
      </c>
    </row>
    <row r="229" spans="1:16156" s="672" customFormat="1" ht="25.5" x14ac:dyDescent="0.25">
      <c r="A229" s="701" t="s">
        <v>546</v>
      </c>
      <c r="B229" s="591" t="s">
        <v>547</v>
      </c>
      <c r="C229" s="670" t="s">
        <v>203</v>
      </c>
      <c r="D229" s="679">
        <v>471</v>
      </c>
      <c r="E229" s="686">
        <v>457</v>
      </c>
      <c r="F229" s="686">
        <v>402</v>
      </c>
      <c r="G229" s="686">
        <v>399</v>
      </c>
      <c r="H229" s="687">
        <v>337</v>
      </c>
      <c r="I229" s="688">
        <f t="shared" si="88"/>
        <v>0.87308533916849018</v>
      </c>
      <c r="J229" s="689">
        <f t="shared" si="89"/>
        <v>0.9925373134328358</v>
      </c>
      <c r="K229" s="679">
        <v>427</v>
      </c>
      <c r="L229" s="686">
        <v>424</v>
      </c>
      <c r="M229" s="686">
        <v>359</v>
      </c>
      <c r="N229" s="686">
        <v>353</v>
      </c>
      <c r="O229" s="687">
        <v>302</v>
      </c>
      <c r="P229" s="688">
        <f t="shared" si="98"/>
        <v>0.83254716981132071</v>
      </c>
      <c r="Q229" s="689">
        <f t="shared" si="99"/>
        <v>0.98328690807799446</v>
      </c>
      <c r="R229" s="679">
        <v>359</v>
      </c>
      <c r="S229" s="686">
        <v>358</v>
      </c>
      <c r="T229" s="686">
        <v>285</v>
      </c>
      <c r="U229" s="686">
        <v>243</v>
      </c>
      <c r="V229" s="687">
        <v>214</v>
      </c>
      <c r="W229" s="688">
        <f t="shared" si="86"/>
        <v>0.67877094972067042</v>
      </c>
      <c r="X229" s="689">
        <f t="shared" si="87"/>
        <v>0.85263157894736841</v>
      </c>
      <c r="Y229" s="679">
        <v>264</v>
      </c>
      <c r="Z229" s="686">
        <v>264</v>
      </c>
      <c r="AA229" s="686">
        <v>185</v>
      </c>
      <c r="AB229" s="686">
        <v>180</v>
      </c>
      <c r="AC229" s="687">
        <v>160</v>
      </c>
      <c r="AD229" s="688">
        <f t="shared" si="100"/>
        <v>0.68181818181818177</v>
      </c>
      <c r="AE229" s="689">
        <f t="shared" si="101"/>
        <v>0.97297297297297303</v>
      </c>
      <c r="AF229" s="679">
        <v>270</v>
      </c>
      <c r="AG229" s="686">
        <v>270</v>
      </c>
      <c r="AH229" s="686">
        <v>189</v>
      </c>
      <c r="AI229" s="686">
        <v>189</v>
      </c>
      <c r="AJ229" s="687">
        <v>164</v>
      </c>
      <c r="AK229" s="688">
        <f t="shared" si="102"/>
        <v>0.7</v>
      </c>
      <c r="AL229" s="689">
        <f t="shared" si="103"/>
        <v>1</v>
      </c>
      <c r="AM229" s="679">
        <v>241</v>
      </c>
      <c r="AN229" s="686">
        <v>241</v>
      </c>
      <c r="AO229" s="686">
        <v>172</v>
      </c>
      <c r="AP229" s="686">
        <v>171</v>
      </c>
      <c r="AQ229" s="687">
        <v>150</v>
      </c>
      <c r="AR229" s="688">
        <f t="shared" si="104"/>
        <v>0.70954356846473032</v>
      </c>
      <c r="AS229" s="689">
        <f t="shared" si="105"/>
        <v>0.9941860465116279</v>
      </c>
    </row>
    <row r="230" spans="1:16156" s="672" customFormat="1" ht="25.5" x14ac:dyDescent="0.25">
      <c r="A230" s="701" t="s">
        <v>548</v>
      </c>
      <c r="B230" s="591" t="s">
        <v>549</v>
      </c>
      <c r="C230" s="670" t="s">
        <v>203</v>
      </c>
      <c r="D230" s="690">
        <v>416</v>
      </c>
      <c r="E230" s="704">
        <v>415</v>
      </c>
      <c r="F230" s="704">
        <v>341</v>
      </c>
      <c r="G230" s="705">
        <v>337</v>
      </c>
      <c r="H230" s="705">
        <v>269</v>
      </c>
      <c r="I230" s="706">
        <f t="shared" si="88"/>
        <v>0.81204819277108431</v>
      </c>
      <c r="J230" s="707">
        <f t="shared" si="89"/>
        <v>0.98826979472140764</v>
      </c>
      <c r="K230" s="690">
        <v>405</v>
      </c>
      <c r="L230" s="704">
        <v>404</v>
      </c>
      <c r="M230" s="704">
        <v>332</v>
      </c>
      <c r="N230" s="705">
        <v>328</v>
      </c>
      <c r="O230" s="705">
        <v>289</v>
      </c>
      <c r="P230" s="706">
        <f t="shared" si="98"/>
        <v>0.81188118811881194</v>
      </c>
      <c r="Q230" s="707">
        <f t="shared" si="99"/>
        <v>0.98795180722891562</v>
      </c>
      <c r="R230" s="690">
        <v>437</v>
      </c>
      <c r="S230" s="704">
        <v>436</v>
      </c>
      <c r="T230" s="704">
        <v>341</v>
      </c>
      <c r="U230" s="705">
        <v>339</v>
      </c>
      <c r="V230" s="705">
        <v>276</v>
      </c>
      <c r="W230" s="706">
        <f t="shared" si="86"/>
        <v>0.77752293577981646</v>
      </c>
      <c r="X230" s="707">
        <f t="shared" si="87"/>
        <v>0.99413489736070382</v>
      </c>
      <c r="Y230" s="690">
        <v>409</v>
      </c>
      <c r="Z230" s="704">
        <v>409</v>
      </c>
      <c r="AA230" s="704">
        <v>302</v>
      </c>
      <c r="AB230" s="705">
        <v>301</v>
      </c>
      <c r="AC230" s="705">
        <v>230</v>
      </c>
      <c r="AD230" s="706">
        <f t="shared" si="100"/>
        <v>0.73594132029339854</v>
      </c>
      <c r="AE230" s="707">
        <f t="shared" si="101"/>
        <v>0.99668874172185429</v>
      </c>
      <c r="AF230" s="690">
        <v>326</v>
      </c>
      <c r="AG230" s="704">
        <v>326</v>
      </c>
      <c r="AH230" s="704">
        <v>326</v>
      </c>
      <c r="AI230" s="705">
        <v>270</v>
      </c>
      <c r="AJ230" s="705">
        <v>183</v>
      </c>
      <c r="AK230" s="706">
        <f t="shared" si="102"/>
        <v>0.82822085889570551</v>
      </c>
      <c r="AL230" s="707">
        <f t="shared" si="103"/>
        <v>0.82822085889570551</v>
      </c>
      <c r="AM230" s="690">
        <v>219</v>
      </c>
      <c r="AN230" s="704">
        <v>219</v>
      </c>
      <c r="AO230" s="704">
        <v>219</v>
      </c>
      <c r="AP230" s="705">
        <v>186</v>
      </c>
      <c r="AQ230" s="705">
        <v>127</v>
      </c>
      <c r="AR230" s="706">
        <f t="shared" si="104"/>
        <v>0.84931506849315064</v>
      </c>
      <c r="AS230" s="707">
        <f t="shared" si="105"/>
        <v>0.84931506849315064</v>
      </c>
    </row>
    <row r="231" spans="1:16156" s="672" customFormat="1" ht="25.5" x14ac:dyDescent="0.2">
      <c r="A231" s="708" t="s">
        <v>550</v>
      </c>
      <c r="B231" s="591" t="s">
        <v>551</v>
      </c>
      <c r="C231" s="670" t="s">
        <v>203</v>
      </c>
      <c r="D231" s="690">
        <v>192</v>
      </c>
      <c r="E231" s="704">
        <v>192</v>
      </c>
      <c r="F231" s="704">
        <v>182</v>
      </c>
      <c r="G231" s="704">
        <v>152</v>
      </c>
      <c r="H231" s="705">
        <v>127</v>
      </c>
      <c r="I231" s="706">
        <f t="shared" si="88"/>
        <v>0.79166666666666663</v>
      </c>
      <c r="J231" s="707">
        <f t="shared" si="89"/>
        <v>0.8351648351648352</v>
      </c>
      <c r="K231" s="690">
        <v>228</v>
      </c>
      <c r="L231" s="704">
        <v>226</v>
      </c>
      <c r="M231" s="704">
        <v>195</v>
      </c>
      <c r="N231" s="704">
        <v>180</v>
      </c>
      <c r="O231" s="705">
        <v>148</v>
      </c>
      <c r="P231" s="706">
        <f t="shared" si="98"/>
        <v>0.79646017699115046</v>
      </c>
      <c r="Q231" s="707">
        <f t="shared" si="99"/>
        <v>0.92307692307692313</v>
      </c>
      <c r="R231" s="690">
        <v>254</v>
      </c>
      <c r="S231" s="704">
        <v>249</v>
      </c>
      <c r="T231" s="704">
        <v>249</v>
      </c>
      <c r="U231" s="704">
        <v>189</v>
      </c>
      <c r="V231" s="705">
        <v>160</v>
      </c>
      <c r="W231" s="706">
        <f t="shared" si="86"/>
        <v>0.75903614457831325</v>
      </c>
      <c r="X231" s="707">
        <f t="shared" si="87"/>
        <v>0.75903614457831325</v>
      </c>
      <c r="Y231" s="690">
        <v>207</v>
      </c>
      <c r="Z231" s="704">
        <v>201</v>
      </c>
      <c r="AA231" s="704">
        <v>162</v>
      </c>
      <c r="AB231" s="704">
        <v>159</v>
      </c>
      <c r="AC231" s="705">
        <v>120</v>
      </c>
      <c r="AD231" s="706">
        <f t="shared" si="100"/>
        <v>0.79104477611940294</v>
      </c>
      <c r="AE231" s="707">
        <f t="shared" si="101"/>
        <v>0.98148148148148151</v>
      </c>
      <c r="AF231" s="690">
        <v>224</v>
      </c>
      <c r="AG231" s="704">
        <v>214</v>
      </c>
      <c r="AH231" s="704">
        <v>161</v>
      </c>
      <c r="AI231" s="704">
        <v>161</v>
      </c>
      <c r="AJ231" s="705">
        <v>123</v>
      </c>
      <c r="AK231" s="706">
        <f t="shared" si="102"/>
        <v>0.75233644859813087</v>
      </c>
      <c r="AL231" s="707">
        <f t="shared" si="103"/>
        <v>1</v>
      </c>
      <c r="AM231" s="690">
        <v>193</v>
      </c>
      <c r="AN231" s="704">
        <v>181</v>
      </c>
      <c r="AO231" s="704">
        <v>178</v>
      </c>
      <c r="AP231" s="704">
        <v>117</v>
      </c>
      <c r="AQ231" s="705">
        <v>109</v>
      </c>
      <c r="AR231" s="706">
        <f t="shared" si="104"/>
        <v>0.64640883977900554</v>
      </c>
      <c r="AS231" s="707">
        <f t="shared" si="105"/>
        <v>0.65730337078651691</v>
      </c>
    </row>
    <row r="232" spans="1:16156" s="672" customFormat="1" ht="25.5" x14ac:dyDescent="0.2">
      <c r="A232" s="708" t="s">
        <v>552</v>
      </c>
      <c r="B232" s="591" t="s">
        <v>553</v>
      </c>
      <c r="C232" s="670" t="s">
        <v>203</v>
      </c>
      <c r="D232" s="690">
        <v>212</v>
      </c>
      <c r="E232" s="704">
        <v>138</v>
      </c>
      <c r="F232" s="704">
        <v>119</v>
      </c>
      <c r="G232" s="704">
        <v>118</v>
      </c>
      <c r="H232" s="705">
        <v>92</v>
      </c>
      <c r="I232" s="706">
        <f t="shared" si="88"/>
        <v>0.85507246376811596</v>
      </c>
      <c r="J232" s="707">
        <f t="shared" si="89"/>
        <v>0.99159663865546221</v>
      </c>
      <c r="K232" s="690">
        <v>239</v>
      </c>
      <c r="L232" s="704">
        <v>200</v>
      </c>
      <c r="M232" s="704">
        <v>173</v>
      </c>
      <c r="N232" s="704">
        <v>172</v>
      </c>
      <c r="O232" s="705">
        <v>155</v>
      </c>
      <c r="P232" s="706">
        <f t="shared" si="98"/>
        <v>0.86</v>
      </c>
      <c r="Q232" s="707">
        <f t="shared" si="99"/>
        <v>0.9942196531791907</v>
      </c>
      <c r="R232" s="690">
        <v>223</v>
      </c>
      <c r="S232" s="704">
        <v>218</v>
      </c>
      <c r="T232" s="704">
        <v>159</v>
      </c>
      <c r="U232" s="704">
        <v>158</v>
      </c>
      <c r="V232" s="705">
        <v>135</v>
      </c>
      <c r="W232" s="706">
        <f t="shared" si="86"/>
        <v>0.72477064220183485</v>
      </c>
      <c r="X232" s="707">
        <f t="shared" si="87"/>
        <v>0.99371069182389937</v>
      </c>
      <c r="Y232" s="690">
        <v>272</v>
      </c>
      <c r="Z232" s="704">
        <v>257</v>
      </c>
      <c r="AA232" s="704">
        <v>204</v>
      </c>
      <c r="AB232" s="704">
        <v>203</v>
      </c>
      <c r="AC232" s="705">
        <v>182</v>
      </c>
      <c r="AD232" s="706">
        <f t="shared" si="100"/>
        <v>0.78988326848249024</v>
      </c>
      <c r="AE232" s="707">
        <f t="shared" si="101"/>
        <v>0.99509803921568629</v>
      </c>
      <c r="AF232" s="690">
        <v>259</v>
      </c>
      <c r="AG232" s="704">
        <v>247</v>
      </c>
      <c r="AH232" s="704">
        <v>196</v>
      </c>
      <c r="AI232" s="704">
        <v>195</v>
      </c>
      <c r="AJ232" s="705">
        <v>174</v>
      </c>
      <c r="AK232" s="706">
        <f t="shared" si="102"/>
        <v>0.78947368421052633</v>
      </c>
      <c r="AL232" s="707">
        <f t="shared" si="103"/>
        <v>0.99489795918367352</v>
      </c>
      <c r="AM232" s="690">
        <v>219</v>
      </c>
      <c r="AN232" s="704">
        <v>211</v>
      </c>
      <c r="AO232" s="704">
        <v>171</v>
      </c>
      <c r="AP232" s="704">
        <v>170</v>
      </c>
      <c r="AQ232" s="705">
        <v>149</v>
      </c>
      <c r="AR232" s="706">
        <f t="shared" si="104"/>
        <v>0.80568720379146919</v>
      </c>
      <c r="AS232" s="707">
        <f t="shared" si="105"/>
        <v>0.99415204678362568</v>
      </c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  <c r="CR232" s="44"/>
      <c r="CS232" s="44"/>
      <c r="CT232" s="44"/>
      <c r="CU232" s="44"/>
      <c r="CV232" s="44"/>
      <c r="CW232" s="44"/>
      <c r="CX232" s="44"/>
      <c r="CY232" s="44"/>
      <c r="CZ232" s="44"/>
      <c r="DA232" s="44"/>
      <c r="DB232" s="44"/>
      <c r="DC232" s="44"/>
      <c r="DD232" s="44"/>
      <c r="DE232" s="44"/>
      <c r="DF232" s="44"/>
      <c r="DG232" s="44"/>
      <c r="DH232" s="44"/>
      <c r="DI232" s="44"/>
      <c r="DJ232" s="44"/>
      <c r="DK232" s="44"/>
      <c r="DL232" s="44"/>
      <c r="DM232" s="44"/>
      <c r="DN232" s="44"/>
      <c r="DO232" s="44"/>
      <c r="DP232" s="44"/>
      <c r="DQ232" s="44"/>
      <c r="DR232" s="44"/>
      <c r="DS232" s="44"/>
      <c r="DT232" s="44"/>
      <c r="DU232" s="44"/>
      <c r="DV232" s="44"/>
      <c r="DW232" s="44"/>
      <c r="DX232" s="44"/>
      <c r="DY232" s="44"/>
      <c r="DZ232" s="44"/>
      <c r="EA232" s="44"/>
      <c r="EB232" s="44"/>
      <c r="EC232" s="44"/>
      <c r="ED232" s="44"/>
      <c r="EE232" s="44"/>
      <c r="EF232" s="44"/>
      <c r="EG232" s="44"/>
      <c r="EH232" s="44"/>
      <c r="EI232" s="44"/>
      <c r="EJ232" s="44"/>
      <c r="EK232" s="44"/>
      <c r="EL232" s="44"/>
      <c r="EM232" s="44"/>
      <c r="EN232" s="44"/>
      <c r="EO232" s="44"/>
      <c r="EP232" s="44"/>
      <c r="EQ232" s="44"/>
      <c r="ER232" s="44"/>
      <c r="ES232" s="44"/>
      <c r="ET232" s="44"/>
      <c r="EU232" s="44"/>
      <c r="EV232" s="44"/>
      <c r="EW232" s="44"/>
      <c r="EX232" s="44"/>
      <c r="EY232" s="44"/>
      <c r="EZ232" s="44"/>
      <c r="FA232" s="44"/>
      <c r="FB232" s="44"/>
      <c r="FC232" s="44"/>
      <c r="FD232" s="44"/>
      <c r="FE232" s="44"/>
      <c r="FF232" s="44"/>
      <c r="FG232" s="44"/>
      <c r="FH232" s="44"/>
      <c r="FI232" s="44"/>
      <c r="FJ232" s="44"/>
      <c r="FK232" s="44"/>
      <c r="FL232" s="44"/>
      <c r="FM232" s="44"/>
      <c r="FN232" s="44"/>
      <c r="FO232" s="44"/>
      <c r="FP232" s="44"/>
      <c r="FQ232" s="44"/>
      <c r="FR232" s="44"/>
      <c r="FS232" s="44"/>
      <c r="FT232" s="44"/>
      <c r="FU232" s="44"/>
      <c r="FV232" s="44"/>
      <c r="FW232" s="44"/>
      <c r="FX232" s="44"/>
      <c r="FY232" s="44"/>
      <c r="FZ232" s="44"/>
      <c r="GA232" s="44"/>
      <c r="GB232" s="44"/>
      <c r="GC232" s="44"/>
      <c r="GD232" s="44"/>
      <c r="GE232" s="44"/>
      <c r="GF232" s="44"/>
      <c r="GG232" s="44"/>
      <c r="GH232" s="44"/>
      <c r="GI232" s="44"/>
      <c r="GJ232" s="44"/>
      <c r="GK232" s="44"/>
      <c r="GL232" s="44"/>
      <c r="GM232" s="44"/>
      <c r="GN232" s="44"/>
      <c r="GO232" s="44"/>
      <c r="GP232" s="44"/>
      <c r="GQ232" s="44"/>
      <c r="GR232" s="44"/>
      <c r="GS232" s="44"/>
      <c r="GT232" s="44"/>
      <c r="GU232" s="44"/>
      <c r="GV232" s="44"/>
      <c r="GW232" s="44"/>
      <c r="GX232" s="44"/>
      <c r="GY232" s="44"/>
      <c r="GZ232" s="44"/>
      <c r="HA232" s="44"/>
      <c r="HB232" s="44"/>
      <c r="HC232" s="44"/>
      <c r="HD232" s="44"/>
      <c r="HE232" s="44"/>
      <c r="HF232" s="44"/>
      <c r="HG232" s="44"/>
      <c r="HH232" s="44"/>
      <c r="HI232" s="44"/>
      <c r="HJ232" s="44"/>
      <c r="HK232" s="44"/>
      <c r="HL232" s="44"/>
      <c r="HM232" s="44"/>
      <c r="HN232" s="44"/>
      <c r="HO232" s="44"/>
      <c r="HP232" s="44"/>
      <c r="HQ232" s="44"/>
      <c r="HR232" s="44"/>
      <c r="HS232" s="44"/>
      <c r="HT232" s="44"/>
      <c r="HU232" s="44"/>
      <c r="HV232" s="44"/>
      <c r="HW232" s="44"/>
      <c r="HX232" s="44"/>
      <c r="HY232" s="44"/>
      <c r="HZ232" s="44"/>
      <c r="IA232" s="44"/>
      <c r="IB232" s="44"/>
      <c r="IC232" s="44"/>
      <c r="ID232" s="44"/>
      <c r="IE232" s="44"/>
      <c r="IF232" s="44"/>
      <c r="IG232" s="44"/>
      <c r="IH232" s="44"/>
      <c r="II232" s="44"/>
      <c r="IJ232" s="44"/>
      <c r="IK232" s="44"/>
      <c r="IL232" s="44"/>
      <c r="IM232" s="44"/>
      <c r="IN232" s="44"/>
      <c r="IO232" s="44"/>
      <c r="IP232" s="44"/>
      <c r="IQ232" s="44"/>
      <c r="IR232" s="44"/>
      <c r="IS232" s="44"/>
      <c r="IT232" s="44"/>
      <c r="IU232" s="44"/>
      <c r="IV232" s="44"/>
      <c r="IW232" s="44"/>
      <c r="IX232" s="44"/>
      <c r="IY232" s="44"/>
      <c r="IZ232" s="44"/>
      <c r="JA232" s="44"/>
      <c r="JB232" s="44"/>
      <c r="JC232" s="44"/>
      <c r="JD232" s="44"/>
      <c r="JE232" s="44"/>
      <c r="JF232" s="44"/>
      <c r="JG232" s="44"/>
      <c r="JH232" s="44"/>
      <c r="JI232" s="44"/>
      <c r="JJ232" s="44"/>
      <c r="JK232" s="44"/>
      <c r="JL232" s="44"/>
      <c r="JM232" s="44"/>
      <c r="JN232" s="44"/>
      <c r="JO232" s="44"/>
      <c r="JP232" s="44"/>
      <c r="JQ232" s="44"/>
      <c r="JR232" s="44"/>
      <c r="JS232" s="44"/>
      <c r="JT232" s="44"/>
      <c r="JU232" s="44"/>
      <c r="JV232" s="44"/>
      <c r="JW232" s="44"/>
      <c r="JX232" s="44"/>
      <c r="JY232" s="44"/>
      <c r="JZ232" s="44"/>
      <c r="KA232" s="44"/>
      <c r="KB232" s="44"/>
      <c r="KC232" s="44"/>
      <c r="KD232" s="44"/>
      <c r="KE232" s="44"/>
      <c r="KF232" s="44"/>
      <c r="KG232" s="44"/>
      <c r="KH232" s="44"/>
      <c r="KI232" s="44"/>
      <c r="KJ232" s="44"/>
      <c r="KK232" s="44"/>
      <c r="KL232" s="44"/>
      <c r="KM232" s="44"/>
      <c r="KN232" s="44"/>
      <c r="KO232" s="44"/>
      <c r="KP232" s="44"/>
      <c r="KQ232" s="44"/>
      <c r="KR232" s="44"/>
      <c r="KS232" s="44"/>
      <c r="KT232" s="44"/>
      <c r="KU232" s="44"/>
      <c r="KV232" s="44"/>
      <c r="KW232" s="44"/>
      <c r="KX232" s="44"/>
      <c r="KY232" s="44"/>
      <c r="KZ232" s="44"/>
      <c r="LA232" s="44"/>
      <c r="LB232" s="44"/>
      <c r="LC232" s="44"/>
      <c r="LD232" s="44"/>
      <c r="LE232" s="44"/>
      <c r="LF232" s="44"/>
      <c r="LG232" s="44"/>
      <c r="LH232" s="44"/>
      <c r="LI232" s="44"/>
      <c r="LJ232" s="44"/>
      <c r="LK232" s="44"/>
      <c r="LL232" s="44"/>
      <c r="LM232" s="44"/>
      <c r="LN232" s="44"/>
      <c r="LO232" s="44"/>
      <c r="LP232" s="44"/>
      <c r="LQ232" s="44"/>
      <c r="LR232" s="44"/>
      <c r="LS232" s="44"/>
      <c r="LT232" s="44"/>
      <c r="LU232" s="44"/>
      <c r="LV232" s="44"/>
      <c r="LW232" s="44"/>
      <c r="LX232" s="44"/>
      <c r="LY232" s="44"/>
      <c r="LZ232" s="44"/>
      <c r="MA232" s="44"/>
      <c r="MB232" s="44"/>
      <c r="MC232" s="44"/>
      <c r="MD232" s="44"/>
      <c r="ME232" s="44"/>
      <c r="MF232" s="44"/>
      <c r="MG232" s="44"/>
      <c r="MH232" s="44"/>
      <c r="MI232" s="44"/>
      <c r="MJ232" s="44"/>
      <c r="MK232" s="44"/>
      <c r="ML232" s="44"/>
      <c r="MM232" s="44"/>
      <c r="MN232" s="44"/>
      <c r="MO232" s="44"/>
      <c r="MP232" s="44"/>
      <c r="MQ232" s="44"/>
      <c r="MR232" s="44"/>
      <c r="MS232" s="44"/>
      <c r="MT232" s="44"/>
      <c r="MU232" s="44"/>
      <c r="MV232" s="44"/>
      <c r="MW232" s="44"/>
      <c r="MX232" s="44"/>
      <c r="MY232" s="44"/>
      <c r="MZ232" s="44"/>
      <c r="NA232" s="44"/>
      <c r="NB232" s="44"/>
      <c r="NC232" s="44"/>
      <c r="ND232" s="44"/>
      <c r="NE232" s="44"/>
      <c r="NF232" s="44"/>
      <c r="NG232" s="44"/>
      <c r="NH232" s="44"/>
      <c r="NI232" s="44"/>
      <c r="NJ232" s="44"/>
      <c r="NK232" s="44"/>
      <c r="NL232" s="44"/>
      <c r="NM232" s="44"/>
      <c r="NN232" s="44"/>
      <c r="NO232" s="44"/>
      <c r="NP232" s="44"/>
      <c r="NQ232" s="44"/>
      <c r="NR232" s="44"/>
      <c r="NS232" s="44"/>
      <c r="NT232" s="44"/>
      <c r="NU232" s="44"/>
      <c r="NV232" s="44"/>
      <c r="NW232" s="44"/>
      <c r="NX232" s="44"/>
      <c r="NY232" s="44"/>
      <c r="NZ232" s="44"/>
      <c r="OA232" s="44"/>
      <c r="OB232" s="44"/>
      <c r="OC232" s="44"/>
      <c r="OD232" s="44"/>
      <c r="OE232" s="44"/>
      <c r="OF232" s="44"/>
      <c r="OG232" s="44"/>
      <c r="OH232" s="44"/>
      <c r="OI232" s="44"/>
      <c r="OJ232" s="44"/>
      <c r="OK232" s="44"/>
      <c r="OL232" s="44"/>
      <c r="OM232" s="44"/>
      <c r="ON232" s="44"/>
      <c r="OO232" s="44"/>
      <c r="OP232" s="44"/>
      <c r="OQ232" s="44"/>
      <c r="OR232" s="44"/>
      <c r="OS232" s="44"/>
      <c r="OT232" s="44"/>
      <c r="OU232" s="44"/>
      <c r="OV232" s="44"/>
      <c r="OW232" s="44"/>
      <c r="OX232" s="44"/>
      <c r="OY232" s="44"/>
      <c r="OZ232" s="44"/>
      <c r="PA232" s="44"/>
      <c r="PB232" s="44"/>
      <c r="PC232" s="44"/>
      <c r="PD232" s="44"/>
      <c r="PE232" s="44"/>
      <c r="PF232" s="44"/>
      <c r="PG232" s="44"/>
      <c r="PH232" s="44"/>
      <c r="PI232" s="44"/>
      <c r="PJ232" s="44"/>
      <c r="PK232" s="44"/>
      <c r="PL232" s="44"/>
      <c r="PM232" s="44"/>
      <c r="PN232" s="44"/>
      <c r="PO232" s="44"/>
      <c r="PP232" s="44"/>
      <c r="PQ232" s="44"/>
      <c r="PR232" s="44"/>
      <c r="PS232" s="44"/>
      <c r="PT232" s="44"/>
      <c r="PU232" s="44"/>
      <c r="PV232" s="44"/>
      <c r="PW232" s="44"/>
      <c r="PX232" s="44"/>
      <c r="PY232" s="44"/>
      <c r="PZ232" s="44"/>
      <c r="QA232" s="44"/>
      <c r="QB232" s="44"/>
      <c r="QC232" s="44"/>
      <c r="QD232" s="44"/>
      <c r="QE232" s="44"/>
      <c r="QF232" s="44"/>
      <c r="QG232" s="44"/>
      <c r="QH232" s="44"/>
      <c r="QI232" s="44"/>
      <c r="QJ232" s="44"/>
      <c r="QK232" s="44"/>
      <c r="QL232" s="44"/>
      <c r="QM232" s="44"/>
      <c r="QN232" s="44"/>
      <c r="QO232" s="44"/>
      <c r="QP232" s="44"/>
      <c r="QQ232" s="44"/>
      <c r="QR232" s="44"/>
      <c r="QS232" s="44"/>
      <c r="QT232" s="44"/>
      <c r="QU232" s="44"/>
      <c r="QV232" s="44"/>
      <c r="QW232" s="44"/>
      <c r="QX232" s="44"/>
      <c r="QY232" s="44"/>
      <c r="QZ232" s="44"/>
      <c r="RA232" s="44"/>
      <c r="RB232" s="44"/>
      <c r="RC232" s="44"/>
      <c r="RD232" s="44"/>
      <c r="RE232" s="44"/>
      <c r="RF232" s="44"/>
      <c r="RG232" s="44"/>
      <c r="RH232" s="44"/>
      <c r="RI232" s="44"/>
      <c r="RJ232" s="44"/>
      <c r="RK232" s="44"/>
      <c r="RL232" s="44"/>
      <c r="RM232" s="44"/>
      <c r="RN232" s="44"/>
      <c r="RO232" s="44"/>
      <c r="RP232" s="44"/>
      <c r="RQ232" s="44"/>
      <c r="RR232" s="44"/>
      <c r="RS232" s="44"/>
      <c r="RT232" s="44"/>
      <c r="RU232" s="44"/>
      <c r="RV232" s="44"/>
      <c r="RW232" s="44"/>
      <c r="RX232" s="44"/>
      <c r="RY232" s="44"/>
      <c r="RZ232" s="44"/>
      <c r="SA232" s="44"/>
      <c r="SB232" s="44"/>
      <c r="SC232" s="44"/>
      <c r="SD232" s="44"/>
      <c r="SE232" s="44"/>
      <c r="SF232" s="44"/>
      <c r="SG232" s="44"/>
      <c r="SH232" s="44"/>
      <c r="SI232" s="44"/>
      <c r="SJ232" s="44"/>
      <c r="SK232" s="44"/>
      <c r="SL232" s="44"/>
      <c r="SM232" s="44"/>
      <c r="SN232" s="44"/>
      <c r="SO232" s="44"/>
      <c r="SP232" s="44"/>
      <c r="SQ232" s="44"/>
      <c r="SR232" s="44"/>
      <c r="SS232" s="44"/>
      <c r="ST232" s="44"/>
      <c r="SU232" s="44"/>
      <c r="SV232" s="44"/>
      <c r="SW232" s="44"/>
      <c r="SX232" s="44"/>
      <c r="SY232" s="44"/>
      <c r="SZ232" s="44"/>
      <c r="TA232" s="44"/>
      <c r="TB232" s="44"/>
      <c r="TC232" s="44"/>
      <c r="TD232" s="44"/>
      <c r="TE232" s="44"/>
      <c r="TF232" s="44"/>
      <c r="TG232" s="44"/>
      <c r="TH232" s="44"/>
      <c r="TI232" s="44"/>
      <c r="TJ232" s="44"/>
      <c r="TK232" s="44"/>
      <c r="TL232" s="44"/>
      <c r="TM232" s="44"/>
      <c r="TN232" s="44"/>
      <c r="TO232" s="44"/>
      <c r="TP232" s="44"/>
      <c r="TQ232" s="44"/>
      <c r="TR232" s="44"/>
      <c r="TS232" s="44"/>
      <c r="TT232" s="44"/>
      <c r="TU232" s="44"/>
      <c r="TV232" s="44"/>
      <c r="TW232" s="44"/>
      <c r="TX232" s="44"/>
      <c r="TY232" s="44"/>
      <c r="TZ232" s="44"/>
      <c r="UA232" s="44"/>
      <c r="UB232" s="44"/>
      <c r="UC232" s="44"/>
      <c r="UD232" s="44"/>
      <c r="UE232" s="44"/>
      <c r="UF232" s="44"/>
      <c r="UG232" s="44"/>
      <c r="UH232" s="44"/>
      <c r="UI232" s="44"/>
      <c r="UJ232" s="44"/>
      <c r="UK232" s="44"/>
      <c r="UL232" s="44"/>
      <c r="UM232" s="44"/>
      <c r="UN232" s="44"/>
      <c r="UO232" s="44"/>
      <c r="UP232" s="44"/>
      <c r="UQ232" s="44"/>
      <c r="UR232" s="44"/>
      <c r="US232" s="44"/>
      <c r="UT232" s="44"/>
      <c r="UU232" s="44"/>
      <c r="UV232" s="44"/>
      <c r="UW232" s="44"/>
      <c r="UX232" s="44"/>
      <c r="UY232" s="44"/>
      <c r="UZ232" s="44"/>
      <c r="VA232" s="44"/>
      <c r="VB232" s="44"/>
      <c r="VC232" s="44"/>
      <c r="VD232" s="44"/>
      <c r="VE232" s="44"/>
      <c r="VF232" s="44"/>
      <c r="VG232" s="44"/>
      <c r="VH232" s="44"/>
      <c r="VI232" s="44"/>
      <c r="VJ232" s="44"/>
      <c r="VK232" s="44"/>
      <c r="VL232" s="44"/>
      <c r="VM232" s="44"/>
      <c r="VN232" s="44"/>
      <c r="VO232" s="44"/>
      <c r="VP232" s="44"/>
      <c r="VQ232" s="44"/>
      <c r="VR232" s="44"/>
      <c r="VS232" s="44"/>
      <c r="VT232" s="44"/>
      <c r="VU232" s="44"/>
      <c r="VV232" s="44"/>
      <c r="VW232" s="44"/>
      <c r="VX232" s="44"/>
      <c r="VY232" s="44"/>
      <c r="VZ232" s="44"/>
      <c r="WA232" s="44"/>
      <c r="WB232" s="44"/>
      <c r="WC232" s="44"/>
      <c r="WD232" s="44"/>
      <c r="WE232" s="44"/>
      <c r="WF232" s="44"/>
      <c r="WG232" s="44"/>
      <c r="WH232" s="44"/>
      <c r="WI232" s="44"/>
      <c r="WJ232" s="44"/>
      <c r="WK232" s="44"/>
      <c r="WL232" s="44"/>
      <c r="WM232" s="44"/>
      <c r="WN232" s="44"/>
      <c r="WO232" s="44"/>
      <c r="WP232" s="44"/>
      <c r="WQ232" s="44"/>
      <c r="WR232" s="44"/>
      <c r="WS232" s="44"/>
      <c r="WT232" s="44"/>
      <c r="WU232" s="44"/>
      <c r="WV232" s="44"/>
      <c r="WW232" s="44"/>
      <c r="WX232" s="44"/>
      <c r="WY232" s="44"/>
      <c r="WZ232" s="44"/>
      <c r="XA232" s="44"/>
      <c r="XB232" s="44"/>
      <c r="XC232" s="44"/>
      <c r="XD232" s="44"/>
      <c r="XE232" s="44"/>
      <c r="XF232" s="44"/>
      <c r="XG232" s="44"/>
      <c r="XH232" s="44"/>
      <c r="XI232" s="44"/>
      <c r="XJ232" s="44"/>
      <c r="XK232" s="44"/>
      <c r="XL232" s="44"/>
      <c r="XM232" s="44"/>
      <c r="XN232" s="44"/>
      <c r="XO232" s="44"/>
      <c r="XP232" s="44"/>
      <c r="XQ232" s="44"/>
      <c r="XR232" s="44"/>
      <c r="XS232" s="44"/>
      <c r="XT232" s="44"/>
      <c r="XU232" s="44"/>
      <c r="XV232" s="44"/>
      <c r="XW232" s="44"/>
      <c r="XX232" s="44"/>
      <c r="XY232" s="44"/>
      <c r="XZ232" s="44"/>
      <c r="YA232" s="44"/>
      <c r="YB232" s="44"/>
      <c r="YC232" s="44"/>
      <c r="YD232" s="44"/>
      <c r="YE232" s="44"/>
      <c r="YF232" s="44"/>
      <c r="YG232" s="44"/>
      <c r="YH232" s="44"/>
      <c r="YI232" s="44"/>
      <c r="YJ232" s="44"/>
      <c r="YK232" s="44"/>
      <c r="YL232" s="44"/>
      <c r="YM232" s="44"/>
      <c r="YN232" s="44"/>
      <c r="YO232" s="44"/>
      <c r="YP232" s="44"/>
      <c r="YQ232" s="44"/>
      <c r="YR232" s="44"/>
      <c r="YS232" s="44"/>
      <c r="YT232" s="44"/>
      <c r="YU232" s="44"/>
      <c r="YV232" s="44"/>
      <c r="YW232" s="44"/>
      <c r="YX232" s="44"/>
      <c r="YY232" s="44"/>
      <c r="YZ232" s="44"/>
      <c r="ZA232" s="44"/>
      <c r="ZB232" s="44"/>
      <c r="ZC232" s="44"/>
      <c r="ZD232" s="44"/>
      <c r="ZE232" s="44"/>
      <c r="ZF232" s="44"/>
      <c r="ZG232" s="44"/>
      <c r="ZH232" s="44"/>
      <c r="ZI232" s="44"/>
      <c r="ZJ232" s="44"/>
      <c r="ZK232" s="44"/>
      <c r="ZL232" s="44"/>
      <c r="ZM232" s="44"/>
      <c r="ZN232" s="44"/>
      <c r="ZO232" s="44"/>
      <c r="ZP232" s="44"/>
      <c r="ZQ232" s="44"/>
      <c r="ZR232" s="44"/>
      <c r="ZS232" s="44"/>
      <c r="ZT232" s="44"/>
      <c r="ZU232" s="44"/>
      <c r="ZV232" s="44"/>
      <c r="ZW232" s="44"/>
      <c r="ZX232" s="44"/>
      <c r="ZY232" s="44"/>
      <c r="ZZ232" s="44"/>
      <c r="AAA232" s="44"/>
      <c r="AAB232" s="44"/>
      <c r="AAC232" s="44"/>
      <c r="AAD232" s="44"/>
      <c r="AAE232" s="44"/>
      <c r="AAF232" s="44"/>
      <c r="AAG232" s="44"/>
      <c r="AAH232" s="44"/>
      <c r="AAI232" s="44"/>
      <c r="AAJ232" s="44"/>
      <c r="AAK232" s="44"/>
      <c r="AAL232" s="44"/>
      <c r="AAM232" s="44"/>
      <c r="AAN232" s="44"/>
      <c r="AAO232" s="44"/>
      <c r="AAP232" s="44"/>
      <c r="AAQ232" s="44"/>
      <c r="AAR232" s="44"/>
      <c r="AAS232" s="44"/>
      <c r="AAT232" s="44"/>
      <c r="AAU232" s="44"/>
      <c r="AAV232" s="44"/>
      <c r="AAW232" s="44"/>
      <c r="AAX232" s="44"/>
      <c r="AAY232" s="44"/>
      <c r="AAZ232" s="44"/>
      <c r="ABA232" s="44"/>
      <c r="ABB232" s="44"/>
      <c r="ABC232" s="44"/>
      <c r="ABD232" s="44"/>
      <c r="ABE232" s="44"/>
      <c r="ABF232" s="44"/>
      <c r="ABG232" s="44"/>
      <c r="ABH232" s="44"/>
      <c r="ABI232" s="44"/>
      <c r="ABJ232" s="44"/>
      <c r="ABK232" s="44"/>
      <c r="ABL232" s="44"/>
      <c r="ABM232" s="44"/>
      <c r="ABN232" s="44"/>
      <c r="ABO232" s="44"/>
      <c r="ABP232" s="44"/>
      <c r="ABQ232" s="44"/>
      <c r="ABR232" s="44"/>
      <c r="ABS232" s="44"/>
      <c r="ABT232" s="44"/>
      <c r="ABU232" s="44"/>
      <c r="ABV232" s="44"/>
      <c r="ABW232" s="44"/>
      <c r="ABX232" s="44"/>
      <c r="ABY232" s="44"/>
      <c r="ABZ232" s="44"/>
      <c r="ACA232" s="44"/>
      <c r="ACB232" s="44"/>
      <c r="ACC232" s="44"/>
      <c r="ACD232" s="44"/>
      <c r="ACE232" s="44"/>
      <c r="ACF232" s="44"/>
      <c r="ACG232" s="44"/>
      <c r="ACH232" s="44"/>
      <c r="ACI232" s="44"/>
      <c r="ACJ232" s="44"/>
      <c r="ACK232" s="44"/>
      <c r="ACL232" s="44"/>
      <c r="ACM232" s="44"/>
      <c r="ACN232" s="44"/>
      <c r="ACO232" s="44"/>
      <c r="ACP232" s="44"/>
      <c r="ACQ232" s="44"/>
      <c r="ACR232" s="44"/>
      <c r="ACS232" s="44"/>
      <c r="ACT232" s="44"/>
      <c r="ACU232" s="44"/>
      <c r="ACV232" s="44"/>
      <c r="ACW232" s="44"/>
      <c r="ACX232" s="44"/>
      <c r="ACY232" s="44"/>
      <c r="ACZ232" s="44"/>
      <c r="ADA232" s="44"/>
      <c r="ADB232" s="44"/>
      <c r="ADC232" s="44"/>
      <c r="ADD232" s="44"/>
      <c r="ADE232" s="44"/>
      <c r="ADF232" s="44"/>
      <c r="ADG232" s="44"/>
      <c r="ADH232" s="44"/>
      <c r="ADI232" s="44"/>
      <c r="ADJ232" s="44"/>
      <c r="ADK232" s="44"/>
      <c r="ADL232" s="44"/>
      <c r="ADM232" s="44"/>
      <c r="ADN232" s="44"/>
      <c r="ADO232" s="44"/>
      <c r="ADP232" s="44"/>
      <c r="ADQ232" s="44"/>
      <c r="ADR232" s="44"/>
      <c r="ADS232" s="44"/>
      <c r="ADT232" s="44"/>
      <c r="ADU232" s="44"/>
      <c r="ADV232" s="44"/>
      <c r="ADW232" s="44"/>
      <c r="ADX232" s="44"/>
      <c r="ADY232" s="44"/>
      <c r="ADZ232" s="44"/>
      <c r="AEA232" s="44"/>
      <c r="AEB232" s="44"/>
      <c r="AEC232" s="44"/>
      <c r="AED232" s="44"/>
      <c r="AEE232" s="44"/>
      <c r="AEF232" s="44"/>
      <c r="AEG232" s="44"/>
      <c r="AEH232" s="44"/>
      <c r="AEI232" s="44"/>
      <c r="AEJ232" s="44"/>
      <c r="AEK232" s="44"/>
      <c r="AEL232" s="44"/>
      <c r="AEM232" s="44"/>
      <c r="AEN232" s="44"/>
      <c r="AEO232" s="44"/>
      <c r="AEP232" s="44"/>
      <c r="AEQ232" s="44"/>
      <c r="AER232" s="44"/>
      <c r="AES232" s="44"/>
      <c r="AET232" s="44"/>
      <c r="AEU232" s="44"/>
      <c r="AEV232" s="44"/>
      <c r="AEW232" s="44"/>
      <c r="AEX232" s="44"/>
      <c r="AEY232" s="44"/>
      <c r="AEZ232" s="44"/>
      <c r="AFA232" s="44"/>
      <c r="AFB232" s="44"/>
      <c r="AFC232" s="44"/>
      <c r="AFD232" s="44"/>
      <c r="AFE232" s="44"/>
      <c r="AFF232" s="44"/>
      <c r="AFG232" s="44"/>
      <c r="AFH232" s="44"/>
      <c r="AFI232" s="44"/>
      <c r="AFJ232" s="44"/>
      <c r="AFK232" s="44"/>
      <c r="AFL232" s="44"/>
      <c r="AFM232" s="44"/>
      <c r="AFN232" s="44"/>
      <c r="AFO232" s="44"/>
      <c r="AFP232" s="44"/>
      <c r="AFQ232" s="44"/>
      <c r="AFR232" s="44"/>
      <c r="AFS232" s="44"/>
      <c r="AFT232" s="44"/>
      <c r="AFU232" s="44"/>
      <c r="AFV232" s="44"/>
      <c r="AFW232" s="44"/>
      <c r="AFX232" s="44"/>
      <c r="AFY232" s="44"/>
      <c r="AFZ232" s="44"/>
      <c r="AGA232" s="44"/>
      <c r="AGB232" s="44"/>
      <c r="AGC232" s="44"/>
      <c r="AGD232" s="44"/>
      <c r="AGE232" s="44"/>
      <c r="AGF232" s="44"/>
      <c r="AGG232" s="44"/>
      <c r="AGH232" s="44"/>
      <c r="AGI232" s="44"/>
      <c r="AGJ232" s="44"/>
      <c r="AGK232" s="44"/>
      <c r="AGL232" s="44"/>
      <c r="AGM232" s="44"/>
      <c r="AGN232" s="44"/>
      <c r="AGO232" s="44"/>
      <c r="AGP232" s="44"/>
      <c r="AGQ232" s="44"/>
      <c r="AGR232" s="44"/>
      <c r="AGS232" s="44"/>
      <c r="AGT232" s="44"/>
      <c r="AGU232" s="44"/>
      <c r="AGV232" s="44"/>
      <c r="AGW232" s="44"/>
      <c r="AGX232" s="44"/>
      <c r="AGY232" s="44"/>
      <c r="AGZ232" s="44"/>
      <c r="AHA232" s="44"/>
      <c r="AHB232" s="44"/>
      <c r="AHC232" s="44"/>
      <c r="AHD232" s="44"/>
      <c r="AHE232" s="44"/>
      <c r="AHF232" s="44"/>
      <c r="AHG232" s="44"/>
      <c r="AHH232" s="44"/>
      <c r="AHI232" s="44"/>
      <c r="AHJ232" s="44"/>
      <c r="AHK232" s="44"/>
      <c r="AHL232" s="44"/>
      <c r="AHM232" s="44"/>
      <c r="AHN232" s="44"/>
      <c r="AHO232" s="44"/>
      <c r="AHP232" s="44"/>
      <c r="AHQ232" s="44"/>
      <c r="AHR232" s="44"/>
      <c r="AHS232" s="44"/>
      <c r="AHT232" s="44"/>
      <c r="AHU232" s="44"/>
      <c r="AHV232" s="44"/>
      <c r="AHW232" s="44"/>
      <c r="AHX232" s="44"/>
      <c r="AHY232" s="44"/>
      <c r="AHZ232" s="44"/>
      <c r="AIA232" s="44"/>
      <c r="AIB232" s="44"/>
      <c r="AIC232" s="44"/>
      <c r="AID232" s="44"/>
      <c r="AIE232" s="44"/>
      <c r="AIF232" s="44"/>
      <c r="AIG232" s="44"/>
      <c r="AIH232" s="44"/>
      <c r="AII232" s="44"/>
      <c r="AIJ232" s="44"/>
      <c r="AIK232" s="44"/>
      <c r="AIL232" s="44"/>
      <c r="AIM232" s="44"/>
      <c r="AIN232" s="44"/>
      <c r="AIO232" s="44"/>
      <c r="AIP232" s="44"/>
      <c r="AIQ232" s="44"/>
      <c r="AIR232" s="44"/>
      <c r="AIS232" s="44"/>
      <c r="AIT232" s="44"/>
      <c r="AIU232" s="44"/>
      <c r="AIV232" s="44"/>
      <c r="AIW232" s="44"/>
      <c r="AIX232" s="44"/>
      <c r="AIY232" s="44"/>
      <c r="AIZ232" s="44"/>
      <c r="AJA232" s="44"/>
      <c r="AJB232" s="44"/>
      <c r="AJC232" s="44"/>
      <c r="AJD232" s="44"/>
      <c r="AJE232" s="44"/>
      <c r="AJF232" s="44"/>
      <c r="AJG232" s="44"/>
      <c r="AJH232" s="44"/>
      <c r="AJI232" s="44"/>
      <c r="AJJ232" s="44"/>
      <c r="AJK232" s="44"/>
      <c r="AJL232" s="44"/>
      <c r="AJM232" s="44"/>
      <c r="AJN232" s="44"/>
      <c r="AJO232" s="44"/>
      <c r="AJP232" s="44"/>
      <c r="AJQ232" s="44"/>
      <c r="AJR232" s="44"/>
      <c r="AJS232" s="44"/>
      <c r="AJT232" s="44"/>
      <c r="AJU232" s="44"/>
      <c r="AJV232" s="44"/>
      <c r="AJW232" s="44"/>
      <c r="AJX232" s="44"/>
      <c r="AJY232" s="44"/>
      <c r="AJZ232" s="44"/>
      <c r="AKA232" s="44"/>
      <c r="AKB232" s="44"/>
      <c r="AKC232" s="44"/>
      <c r="AKD232" s="44"/>
      <c r="AKE232" s="44"/>
      <c r="AKF232" s="44"/>
      <c r="AKG232" s="44"/>
      <c r="AKH232" s="44"/>
      <c r="AKI232" s="44"/>
      <c r="AKJ232" s="44"/>
      <c r="AKK232" s="44"/>
      <c r="AKL232" s="44"/>
      <c r="AKM232" s="44"/>
      <c r="AKN232" s="44"/>
      <c r="AKO232" s="44"/>
      <c r="AKP232" s="44"/>
      <c r="AKQ232" s="44"/>
      <c r="AKR232" s="44"/>
      <c r="AKS232" s="44"/>
      <c r="AKT232" s="44"/>
      <c r="AKU232" s="44"/>
      <c r="AKV232" s="44"/>
      <c r="AKW232" s="44"/>
      <c r="AKX232" s="44"/>
      <c r="AKY232" s="44"/>
      <c r="AKZ232" s="44"/>
      <c r="ALA232" s="44"/>
      <c r="ALB232" s="44"/>
      <c r="ALC232" s="44"/>
      <c r="ALD232" s="44"/>
      <c r="ALE232" s="44"/>
      <c r="ALF232" s="44"/>
      <c r="ALG232" s="44"/>
      <c r="ALH232" s="44"/>
      <c r="ALI232" s="44"/>
      <c r="ALJ232" s="44"/>
      <c r="ALK232" s="44"/>
      <c r="ALL232" s="44"/>
      <c r="ALM232" s="44"/>
      <c r="ALN232" s="44"/>
      <c r="ALO232" s="44"/>
      <c r="ALP232" s="44"/>
      <c r="ALQ232" s="44"/>
      <c r="ALR232" s="44"/>
      <c r="ALS232" s="44"/>
      <c r="ALT232" s="44"/>
      <c r="ALU232" s="44"/>
      <c r="ALV232" s="44"/>
      <c r="ALW232" s="44"/>
      <c r="ALX232" s="44"/>
      <c r="ALY232" s="44"/>
      <c r="ALZ232" s="44"/>
      <c r="AMA232" s="44"/>
      <c r="AMB232" s="44"/>
      <c r="AMC232" s="44"/>
      <c r="AMD232" s="44"/>
      <c r="AME232" s="44"/>
      <c r="AMF232" s="44"/>
      <c r="AMG232" s="44"/>
      <c r="AMH232" s="44"/>
      <c r="AMI232" s="44"/>
      <c r="AMJ232" s="44"/>
      <c r="AMK232" s="44"/>
      <c r="AML232" s="44"/>
      <c r="AMM232" s="44"/>
      <c r="AMN232" s="44"/>
      <c r="AMO232" s="44"/>
      <c r="AMP232" s="44"/>
      <c r="AMQ232" s="44"/>
      <c r="AMR232" s="44"/>
      <c r="AMS232" s="44"/>
      <c r="AMT232" s="44"/>
      <c r="AMU232" s="44"/>
      <c r="AMV232" s="44"/>
      <c r="AMW232" s="44"/>
      <c r="AMX232" s="44"/>
      <c r="AMY232" s="44"/>
      <c r="AMZ232" s="44"/>
      <c r="ANA232" s="44"/>
      <c r="ANB232" s="44"/>
      <c r="ANC232" s="44"/>
      <c r="AND232" s="44"/>
      <c r="ANE232" s="44"/>
      <c r="ANF232" s="44"/>
      <c r="ANG232" s="44"/>
      <c r="ANH232" s="44"/>
      <c r="ANI232" s="44"/>
      <c r="ANJ232" s="44"/>
      <c r="ANK232" s="44"/>
      <c r="ANL232" s="44"/>
      <c r="ANM232" s="44"/>
      <c r="ANN232" s="44"/>
      <c r="ANO232" s="44"/>
      <c r="ANP232" s="44"/>
      <c r="ANQ232" s="44"/>
      <c r="ANR232" s="44"/>
      <c r="ANS232" s="44"/>
      <c r="ANT232" s="44"/>
      <c r="ANU232" s="44"/>
      <c r="ANV232" s="44"/>
      <c r="ANW232" s="44"/>
      <c r="ANX232" s="44"/>
      <c r="ANY232" s="44"/>
      <c r="ANZ232" s="44"/>
      <c r="AOA232" s="44"/>
      <c r="AOB232" s="44"/>
      <c r="AOC232" s="44"/>
      <c r="AOD232" s="44"/>
      <c r="AOE232" s="44"/>
      <c r="AOF232" s="44"/>
      <c r="AOG232" s="44"/>
      <c r="AOH232" s="44"/>
      <c r="AOI232" s="44"/>
      <c r="AOJ232" s="44"/>
      <c r="AOK232" s="44"/>
      <c r="AOL232" s="44"/>
      <c r="AOM232" s="44"/>
      <c r="AON232" s="44"/>
      <c r="AOO232" s="44"/>
      <c r="AOP232" s="44"/>
      <c r="AOQ232" s="44"/>
      <c r="AOR232" s="44"/>
      <c r="AOS232" s="44"/>
      <c r="AOT232" s="44"/>
      <c r="AOU232" s="44"/>
      <c r="AOV232" s="44"/>
      <c r="AOW232" s="44"/>
      <c r="AOX232" s="44"/>
      <c r="AOY232" s="44"/>
      <c r="AOZ232" s="44"/>
      <c r="APA232" s="44"/>
      <c r="APB232" s="44"/>
      <c r="APC232" s="44"/>
      <c r="APD232" s="44"/>
      <c r="APE232" s="44"/>
      <c r="APF232" s="44"/>
      <c r="APG232" s="44"/>
      <c r="APH232" s="44"/>
      <c r="API232" s="44"/>
      <c r="APJ232" s="44"/>
      <c r="APK232" s="44"/>
      <c r="APL232" s="44"/>
      <c r="APM232" s="44"/>
      <c r="APN232" s="44"/>
      <c r="APO232" s="44"/>
      <c r="APP232" s="44"/>
      <c r="APQ232" s="44"/>
      <c r="APR232" s="44"/>
      <c r="APS232" s="44"/>
      <c r="APT232" s="44"/>
      <c r="APU232" s="44"/>
      <c r="APV232" s="44"/>
      <c r="APW232" s="44"/>
      <c r="APX232" s="44"/>
      <c r="APY232" s="44"/>
      <c r="APZ232" s="44"/>
      <c r="AQA232" s="44"/>
      <c r="AQB232" s="44"/>
      <c r="AQC232" s="44"/>
      <c r="AQD232" s="44"/>
      <c r="AQE232" s="44"/>
      <c r="AQF232" s="44"/>
      <c r="AQG232" s="44"/>
      <c r="AQH232" s="44"/>
      <c r="AQI232" s="44"/>
      <c r="AQJ232" s="44"/>
      <c r="AQK232" s="44"/>
      <c r="AQL232" s="44"/>
      <c r="AQM232" s="44"/>
      <c r="AQN232" s="44"/>
      <c r="AQO232" s="44"/>
      <c r="AQP232" s="44"/>
      <c r="AQQ232" s="44"/>
      <c r="AQR232" s="44"/>
      <c r="AQS232" s="44"/>
      <c r="AQT232" s="44"/>
      <c r="AQU232" s="44"/>
      <c r="AQV232" s="44"/>
      <c r="AQW232" s="44"/>
      <c r="AQX232" s="44"/>
      <c r="AQY232" s="44"/>
      <c r="AQZ232" s="44"/>
      <c r="ARA232" s="44"/>
      <c r="ARB232" s="44"/>
      <c r="ARC232" s="44"/>
      <c r="ARD232" s="44"/>
      <c r="ARE232" s="44"/>
      <c r="ARF232" s="44"/>
      <c r="ARG232" s="44"/>
      <c r="ARH232" s="44"/>
      <c r="ARI232" s="44"/>
      <c r="ARJ232" s="44"/>
      <c r="ARK232" s="44"/>
      <c r="ARL232" s="44"/>
      <c r="ARM232" s="44"/>
      <c r="ARN232" s="44"/>
      <c r="ARO232" s="44"/>
      <c r="ARP232" s="44"/>
      <c r="ARQ232" s="44"/>
      <c r="ARR232" s="44"/>
      <c r="ARS232" s="44"/>
      <c r="ART232" s="44"/>
      <c r="ARU232" s="44"/>
      <c r="ARV232" s="44"/>
      <c r="ARW232" s="44"/>
      <c r="ARX232" s="44"/>
      <c r="ARY232" s="44"/>
      <c r="ARZ232" s="44"/>
      <c r="ASA232" s="44"/>
      <c r="ASB232" s="44"/>
      <c r="ASC232" s="44"/>
      <c r="ASD232" s="44"/>
      <c r="ASE232" s="44"/>
      <c r="ASF232" s="44"/>
      <c r="ASG232" s="44"/>
      <c r="ASH232" s="44"/>
      <c r="ASI232" s="44"/>
      <c r="ASJ232" s="44"/>
      <c r="ASK232" s="44"/>
      <c r="ASL232" s="44"/>
      <c r="ASM232" s="44"/>
      <c r="ASN232" s="44"/>
      <c r="ASO232" s="44"/>
      <c r="ASP232" s="44"/>
      <c r="ASQ232" s="44"/>
      <c r="ASR232" s="44"/>
      <c r="ASS232" s="44"/>
      <c r="AST232" s="44"/>
      <c r="ASU232" s="44"/>
      <c r="ASV232" s="44"/>
      <c r="ASW232" s="44"/>
      <c r="ASX232" s="44"/>
      <c r="ASY232" s="44"/>
      <c r="ASZ232" s="44"/>
      <c r="ATA232" s="44"/>
      <c r="ATB232" s="44"/>
      <c r="ATC232" s="44"/>
      <c r="ATD232" s="44"/>
      <c r="ATE232" s="44"/>
      <c r="ATF232" s="44"/>
      <c r="ATG232" s="44"/>
      <c r="ATH232" s="44"/>
      <c r="ATI232" s="44"/>
      <c r="ATJ232" s="44"/>
      <c r="ATK232" s="44"/>
      <c r="ATL232" s="44"/>
      <c r="ATM232" s="44"/>
      <c r="ATN232" s="44"/>
      <c r="ATO232" s="44"/>
      <c r="ATP232" s="44"/>
      <c r="ATQ232" s="44"/>
      <c r="ATR232" s="44"/>
      <c r="ATS232" s="44"/>
      <c r="ATT232" s="44"/>
      <c r="ATU232" s="44"/>
      <c r="ATV232" s="44"/>
      <c r="ATW232" s="44"/>
      <c r="ATX232" s="44"/>
      <c r="ATY232" s="44"/>
      <c r="ATZ232" s="44"/>
      <c r="AUA232" s="44"/>
      <c r="AUB232" s="44"/>
      <c r="AUC232" s="44"/>
      <c r="AUD232" s="44"/>
      <c r="AUE232" s="44"/>
      <c r="AUF232" s="44"/>
      <c r="AUG232" s="44"/>
      <c r="AUH232" s="44"/>
      <c r="AUI232" s="44"/>
      <c r="AUJ232" s="44"/>
      <c r="AUK232" s="44"/>
      <c r="AUL232" s="44"/>
      <c r="AUM232" s="44"/>
      <c r="AUN232" s="44"/>
      <c r="AUO232" s="44"/>
      <c r="AUP232" s="44"/>
      <c r="AUQ232" s="44"/>
      <c r="AUR232" s="44"/>
      <c r="AUS232" s="44"/>
      <c r="AUT232" s="44"/>
      <c r="AUU232" s="44"/>
      <c r="AUV232" s="44"/>
      <c r="AUW232" s="44"/>
      <c r="AUX232" s="44"/>
      <c r="AUY232" s="44"/>
      <c r="AUZ232" s="44"/>
      <c r="AVA232" s="44"/>
      <c r="AVB232" s="44"/>
      <c r="AVC232" s="44"/>
      <c r="AVD232" s="44"/>
      <c r="AVE232" s="44"/>
      <c r="AVF232" s="44"/>
      <c r="AVG232" s="44"/>
      <c r="AVH232" s="44"/>
      <c r="AVI232" s="44"/>
      <c r="AVJ232" s="44"/>
      <c r="AVK232" s="44"/>
      <c r="AVL232" s="44"/>
      <c r="AVM232" s="44"/>
      <c r="AVN232" s="44"/>
      <c r="AVO232" s="44"/>
      <c r="AVP232" s="44"/>
      <c r="AVQ232" s="44"/>
      <c r="AVR232" s="44"/>
      <c r="AVS232" s="44"/>
      <c r="AVT232" s="44"/>
      <c r="AVU232" s="44"/>
      <c r="AVV232" s="44"/>
      <c r="AVW232" s="44"/>
      <c r="AVX232" s="44"/>
      <c r="AVY232" s="44"/>
      <c r="AVZ232" s="44"/>
      <c r="AWA232" s="44"/>
      <c r="AWB232" s="44"/>
      <c r="AWC232" s="44"/>
      <c r="AWD232" s="44"/>
      <c r="AWE232" s="44"/>
      <c r="AWF232" s="44"/>
      <c r="AWG232" s="44"/>
      <c r="AWH232" s="44"/>
      <c r="AWI232" s="44"/>
      <c r="AWJ232" s="44"/>
      <c r="AWK232" s="44"/>
      <c r="AWL232" s="44"/>
      <c r="AWM232" s="44"/>
      <c r="AWN232" s="44"/>
      <c r="AWO232" s="44"/>
      <c r="AWP232" s="44"/>
      <c r="AWQ232" s="44"/>
      <c r="AWR232" s="44"/>
      <c r="AWS232" s="44"/>
      <c r="AWT232" s="44"/>
      <c r="AWU232" s="44"/>
      <c r="AWV232" s="44"/>
      <c r="AWW232" s="44"/>
      <c r="AWX232" s="44"/>
      <c r="AWY232" s="44"/>
      <c r="AWZ232" s="44"/>
      <c r="AXA232" s="44"/>
      <c r="AXB232" s="44"/>
      <c r="AXC232" s="44"/>
      <c r="AXD232" s="44"/>
      <c r="AXE232" s="44"/>
      <c r="AXF232" s="44"/>
      <c r="AXG232" s="44"/>
      <c r="AXH232" s="44"/>
      <c r="AXI232" s="44"/>
      <c r="AXJ232" s="44"/>
      <c r="AXK232" s="44"/>
      <c r="AXL232" s="44"/>
      <c r="AXM232" s="44"/>
      <c r="AXN232" s="44"/>
      <c r="AXO232" s="44"/>
      <c r="AXP232" s="44"/>
      <c r="AXQ232" s="44"/>
      <c r="AXR232" s="44"/>
      <c r="AXS232" s="44"/>
      <c r="AXT232" s="44"/>
      <c r="AXU232" s="44"/>
      <c r="AXV232" s="44"/>
      <c r="AXW232" s="44"/>
      <c r="AXX232" s="44"/>
      <c r="AXY232" s="44"/>
      <c r="AXZ232" s="44"/>
      <c r="AYA232" s="44"/>
      <c r="AYB232" s="44"/>
      <c r="AYC232" s="44"/>
      <c r="AYD232" s="44"/>
      <c r="AYE232" s="44"/>
      <c r="AYF232" s="44"/>
      <c r="AYG232" s="44"/>
      <c r="AYH232" s="44"/>
      <c r="AYI232" s="44"/>
      <c r="AYJ232" s="44"/>
      <c r="AYK232" s="44"/>
      <c r="AYL232" s="44"/>
      <c r="AYM232" s="44"/>
      <c r="AYN232" s="44"/>
      <c r="AYO232" s="44"/>
      <c r="AYP232" s="44"/>
      <c r="AYQ232" s="44"/>
      <c r="AYR232" s="44"/>
      <c r="AYS232" s="44"/>
      <c r="AYT232" s="44"/>
      <c r="AYU232" s="44"/>
      <c r="AYV232" s="44"/>
      <c r="AYW232" s="44"/>
      <c r="AYX232" s="44"/>
      <c r="AYY232" s="44"/>
      <c r="AYZ232" s="44"/>
      <c r="AZA232" s="44"/>
      <c r="AZB232" s="44"/>
      <c r="AZC232" s="44"/>
      <c r="AZD232" s="44"/>
      <c r="AZE232" s="44"/>
      <c r="AZF232" s="44"/>
      <c r="AZG232" s="44"/>
      <c r="AZH232" s="44"/>
      <c r="AZI232" s="44"/>
      <c r="AZJ232" s="44"/>
      <c r="AZK232" s="44"/>
      <c r="AZL232" s="44"/>
      <c r="AZM232" s="44"/>
      <c r="AZN232" s="44"/>
      <c r="AZO232" s="44"/>
      <c r="AZP232" s="44"/>
      <c r="AZQ232" s="44"/>
      <c r="AZR232" s="44"/>
      <c r="AZS232" s="44"/>
      <c r="AZT232" s="44"/>
      <c r="AZU232" s="44"/>
      <c r="AZV232" s="44"/>
      <c r="AZW232" s="44"/>
      <c r="AZX232" s="44"/>
      <c r="AZY232" s="44"/>
      <c r="AZZ232" s="44"/>
      <c r="BAA232" s="44"/>
      <c r="BAB232" s="44"/>
      <c r="BAC232" s="44"/>
      <c r="BAD232" s="44"/>
      <c r="BAE232" s="44"/>
      <c r="BAF232" s="44"/>
      <c r="BAG232" s="44"/>
      <c r="BAH232" s="44"/>
      <c r="BAI232" s="44"/>
      <c r="BAJ232" s="44"/>
      <c r="BAK232" s="44"/>
      <c r="BAL232" s="44"/>
      <c r="BAM232" s="44"/>
      <c r="BAN232" s="44"/>
      <c r="BAO232" s="44"/>
      <c r="BAP232" s="44"/>
      <c r="BAQ232" s="44"/>
      <c r="BAR232" s="44"/>
      <c r="BAS232" s="44"/>
      <c r="BAT232" s="44"/>
      <c r="BAU232" s="44"/>
      <c r="BAV232" s="44"/>
      <c r="BAW232" s="44"/>
      <c r="BAX232" s="44"/>
      <c r="BAY232" s="44"/>
      <c r="BAZ232" s="44"/>
      <c r="BBA232" s="44"/>
      <c r="BBB232" s="44"/>
      <c r="BBC232" s="44"/>
      <c r="BBD232" s="44"/>
      <c r="BBE232" s="44"/>
      <c r="BBF232" s="44"/>
      <c r="BBG232" s="44"/>
      <c r="BBH232" s="44"/>
      <c r="BBI232" s="44"/>
      <c r="BBJ232" s="44"/>
      <c r="BBK232" s="44"/>
      <c r="BBL232" s="44"/>
      <c r="BBM232" s="44"/>
      <c r="BBN232" s="44"/>
      <c r="BBO232" s="44"/>
      <c r="BBP232" s="44"/>
      <c r="BBQ232" s="44"/>
      <c r="BBR232" s="44"/>
      <c r="BBS232" s="44"/>
      <c r="BBT232" s="44"/>
      <c r="BBU232" s="44"/>
      <c r="BBV232" s="44"/>
      <c r="BBW232" s="44"/>
      <c r="BBX232" s="44"/>
      <c r="BBY232" s="44"/>
      <c r="BBZ232" s="44"/>
      <c r="BCA232" s="44"/>
      <c r="BCB232" s="44"/>
      <c r="BCC232" s="44"/>
      <c r="BCD232" s="44"/>
      <c r="BCE232" s="44"/>
      <c r="BCF232" s="44"/>
      <c r="BCG232" s="44"/>
      <c r="BCH232" s="44"/>
      <c r="BCI232" s="44"/>
      <c r="BCJ232" s="44"/>
      <c r="BCK232" s="44"/>
      <c r="BCL232" s="44"/>
      <c r="BCM232" s="44"/>
      <c r="BCN232" s="44"/>
      <c r="BCO232" s="44"/>
      <c r="BCP232" s="44"/>
      <c r="BCQ232" s="44"/>
      <c r="BCR232" s="44"/>
      <c r="BCS232" s="44"/>
      <c r="BCT232" s="44"/>
      <c r="BCU232" s="44"/>
      <c r="BCV232" s="44"/>
      <c r="BCW232" s="44"/>
      <c r="BCX232" s="44"/>
      <c r="BCY232" s="44"/>
      <c r="BCZ232" s="44"/>
      <c r="BDA232" s="44"/>
      <c r="BDB232" s="44"/>
      <c r="BDC232" s="44"/>
      <c r="BDD232" s="44"/>
      <c r="BDE232" s="44"/>
      <c r="BDF232" s="44"/>
      <c r="BDG232" s="44"/>
      <c r="BDH232" s="44"/>
      <c r="BDI232" s="44"/>
      <c r="BDJ232" s="44"/>
      <c r="BDK232" s="44"/>
      <c r="BDL232" s="44"/>
      <c r="BDM232" s="44"/>
      <c r="BDN232" s="44"/>
      <c r="BDO232" s="44"/>
      <c r="BDP232" s="44"/>
      <c r="BDQ232" s="44"/>
      <c r="BDR232" s="44"/>
      <c r="BDS232" s="44"/>
      <c r="BDT232" s="44"/>
      <c r="BDU232" s="44"/>
      <c r="BDV232" s="44"/>
      <c r="BDW232" s="44"/>
      <c r="BDX232" s="44"/>
      <c r="BDY232" s="44"/>
      <c r="BDZ232" s="44"/>
      <c r="BEA232" s="44"/>
      <c r="BEB232" s="44"/>
      <c r="BEC232" s="44"/>
      <c r="BED232" s="44"/>
      <c r="BEE232" s="44"/>
      <c r="BEF232" s="44"/>
      <c r="BEG232" s="44"/>
      <c r="BEH232" s="44"/>
      <c r="BEI232" s="44"/>
      <c r="BEJ232" s="44"/>
      <c r="BEK232" s="44"/>
      <c r="BEL232" s="44"/>
      <c r="BEM232" s="44"/>
      <c r="BEN232" s="44"/>
      <c r="BEO232" s="44"/>
      <c r="BEP232" s="44"/>
      <c r="BEQ232" s="44"/>
      <c r="BER232" s="44"/>
      <c r="BES232" s="44"/>
      <c r="BET232" s="44"/>
      <c r="BEU232" s="44"/>
      <c r="BEV232" s="44"/>
      <c r="BEW232" s="44"/>
      <c r="BEX232" s="44"/>
      <c r="BEY232" s="44"/>
      <c r="BEZ232" s="44"/>
      <c r="BFA232" s="44"/>
      <c r="BFB232" s="44"/>
      <c r="BFC232" s="44"/>
      <c r="BFD232" s="44"/>
      <c r="BFE232" s="44"/>
      <c r="BFF232" s="44"/>
      <c r="BFG232" s="44"/>
      <c r="BFH232" s="44"/>
      <c r="BFI232" s="44"/>
      <c r="BFJ232" s="44"/>
      <c r="BFK232" s="44"/>
      <c r="BFL232" s="44"/>
      <c r="BFM232" s="44"/>
      <c r="BFN232" s="44"/>
      <c r="BFO232" s="44"/>
      <c r="BFP232" s="44"/>
      <c r="BFQ232" s="44"/>
      <c r="BFR232" s="44"/>
      <c r="BFS232" s="44"/>
      <c r="BFT232" s="44"/>
      <c r="BFU232" s="44"/>
      <c r="BFV232" s="44"/>
      <c r="BFW232" s="44"/>
      <c r="BFX232" s="44"/>
      <c r="BFY232" s="44"/>
      <c r="BFZ232" s="44"/>
      <c r="BGA232" s="44"/>
      <c r="BGB232" s="44"/>
      <c r="BGC232" s="44"/>
      <c r="BGD232" s="44"/>
      <c r="BGE232" s="44"/>
      <c r="BGF232" s="44"/>
      <c r="BGG232" s="44"/>
      <c r="BGH232" s="44"/>
      <c r="BGI232" s="44"/>
      <c r="BGJ232" s="44"/>
      <c r="BGK232" s="44"/>
      <c r="BGL232" s="44"/>
      <c r="BGM232" s="44"/>
      <c r="BGN232" s="44"/>
      <c r="BGO232" s="44"/>
      <c r="BGP232" s="44"/>
      <c r="BGQ232" s="44"/>
      <c r="BGR232" s="44"/>
      <c r="BGS232" s="44"/>
      <c r="BGT232" s="44"/>
      <c r="BGU232" s="44"/>
      <c r="BGV232" s="44"/>
      <c r="BGW232" s="44"/>
      <c r="BGX232" s="44"/>
      <c r="BGY232" s="44"/>
      <c r="BGZ232" s="44"/>
      <c r="BHA232" s="44"/>
      <c r="BHB232" s="44"/>
      <c r="BHC232" s="44"/>
      <c r="BHD232" s="44"/>
      <c r="BHE232" s="44"/>
      <c r="BHF232" s="44"/>
      <c r="BHG232" s="44"/>
      <c r="BHH232" s="44"/>
      <c r="BHI232" s="44"/>
      <c r="BHJ232" s="44"/>
      <c r="BHK232" s="44"/>
      <c r="BHL232" s="44"/>
      <c r="BHM232" s="44"/>
      <c r="BHN232" s="44"/>
      <c r="BHO232" s="44"/>
      <c r="BHP232" s="44"/>
      <c r="BHQ232" s="44"/>
      <c r="BHR232" s="44"/>
      <c r="BHS232" s="44"/>
      <c r="BHT232" s="44"/>
      <c r="BHU232" s="44"/>
      <c r="BHV232" s="44"/>
      <c r="BHW232" s="44"/>
      <c r="BHX232" s="44"/>
      <c r="BHY232" s="44"/>
      <c r="BHZ232" s="44"/>
      <c r="BIA232" s="44"/>
      <c r="BIB232" s="44"/>
      <c r="BIC232" s="44"/>
      <c r="BID232" s="44"/>
      <c r="BIE232" s="44"/>
      <c r="BIF232" s="44"/>
      <c r="BIG232" s="44"/>
      <c r="BIH232" s="44"/>
      <c r="BII232" s="44"/>
      <c r="BIJ232" s="44"/>
      <c r="BIK232" s="44"/>
      <c r="BIL232" s="44"/>
      <c r="BIM232" s="44"/>
      <c r="BIN232" s="44"/>
      <c r="BIO232" s="44"/>
      <c r="BIP232" s="44"/>
      <c r="BIQ232" s="44"/>
      <c r="BIR232" s="44"/>
      <c r="BIS232" s="44"/>
      <c r="BIT232" s="44"/>
      <c r="BIU232" s="44"/>
      <c r="BIV232" s="44"/>
      <c r="BIW232" s="44"/>
      <c r="BIX232" s="44"/>
      <c r="BIY232" s="44"/>
      <c r="BIZ232" s="44"/>
      <c r="BJA232" s="44"/>
      <c r="BJB232" s="44"/>
      <c r="BJC232" s="44"/>
      <c r="BJD232" s="44"/>
      <c r="BJE232" s="44"/>
      <c r="BJF232" s="44"/>
      <c r="BJG232" s="44"/>
      <c r="BJH232" s="44"/>
      <c r="BJI232" s="44"/>
      <c r="BJJ232" s="44"/>
      <c r="BJK232" s="44"/>
      <c r="BJL232" s="44"/>
      <c r="BJM232" s="44"/>
      <c r="BJN232" s="44"/>
      <c r="BJO232" s="44"/>
      <c r="BJP232" s="44"/>
      <c r="BJQ232" s="44"/>
      <c r="BJR232" s="44"/>
      <c r="BJS232" s="44"/>
      <c r="BJT232" s="44"/>
      <c r="BJU232" s="44"/>
      <c r="BJV232" s="44"/>
      <c r="BJW232" s="44"/>
      <c r="BJX232" s="44"/>
      <c r="BJY232" s="44"/>
      <c r="BJZ232" s="44"/>
      <c r="BKA232" s="44"/>
      <c r="BKB232" s="44"/>
      <c r="BKC232" s="44"/>
      <c r="BKD232" s="44"/>
      <c r="BKE232" s="44"/>
      <c r="BKF232" s="44"/>
      <c r="BKG232" s="44"/>
      <c r="BKH232" s="44"/>
      <c r="BKI232" s="44"/>
      <c r="BKJ232" s="44"/>
      <c r="BKK232" s="44"/>
      <c r="BKL232" s="44"/>
      <c r="BKM232" s="44"/>
      <c r="BKN232" s="44"/>
      <c r="BKO232" s="44"/>
      <c r="BKP232" s="44"/>
      <c r="BKQ232" s="44"/>
      <c r="BKR232" s="44"/>
      <c r="BKS232" s="44"/>
      <c r="BKT232" s="44"/>
      <c r="BKU232" s="44"/>
      <c r="BKV232" s="44"/>
      <c r="BKW232" s="44"/>
      <c r="BKX232" s="44"/>
      <c r="BKY232" s="44"/>
      <c r="BKZ232" s="44"/>
      <c r="BLA232" s="44"/>
      <c r="BLB232" s="44"/>
      <c r="BLC232" s="44"/>
      <c r="BLD232" s="44"/>
      <c r="BLE232" s="44"/>
      <c r="BLF232" s="44"/>
      <c r="BLG232" s="44"/>
      <c r="BLH232" s="44"/>
      <c r="BLI232" s="44"/>
      <c r="BLJ232" s="44"/>
      <c r="BLK232" s="44"/>
      <c r="BLL232" s="44"/>
      <c r="BLM232" s="44"/>
      <c r="BLN232" s="44"/>
      <c r="BLO232" s="44"/>
      <c r="BLP232" s="44"/>
      <c r="BLQ232" s="44"/>
      <c r="BLR232" s="44"/>
      <c r="BLS232" s="44"/>
      <c r="BLT232" s="44"/>
      <c r="BLU232" s="44"/>
      <c r="BLV232" s="44"/>
      <c r="BLW232" s="44"/>
      <c r="BLX232" s="44"/>
      <c r="BLY232" s="44"/>
      <c r="BLZ232" s="44"/>
      <c r="BMA232" s="44"/>
      <c r="BMB232" s="44"/>
      <c r="BMC232" s="44"/>
      <c r="BMD232" s="44"/>
      <c r="BME232" s="44"/>
      <c r="BMF232" s="44"/>
      <c r="BMG232" s="44"/>
      <c r="BMH232" s="44"/>
      <c r="BMI232" s="44"/>
      <c r="BMJ232" s="44"/>
      <c r="BMK232" s="44"/>
      <c r="BML232" s="44"/>
      <c r="BMM232" s="44"/>
      <c r="BMN232" s="44"/>
      <c r="BMO232" s="44"/>
      <c r="BMP232" s="44"/>
      <c r="BMQ232" s="44"/>
      <c r="BMR232" s="44"/>
      <c r="BMS232" s="44"/>
      <c r="BMT232" s="44"/>
      <c r="BMU232" s="44"/>
      <c r="BMV232" s="44"/>
      <c r="BMW232" s="44"/>
      <c r="BMX232" s="44"/>
      <c r="BMY232" s="44"/>
      <c r="BMZ232" s="44"/>
      <c r="BNA232" s="44"/>
      <c r="BNB232" s="44"/>
      <c r="BNC232" s="44"/>
      <c r="BND232" s="44"/>
      <c r="BNE232" s="44"/>
      <c r="BNF232" s="44"/>
      <c r="BNG232" s="44"/>
      <c r="BNH232" s="44"/>
      <c r="BNI232" s="44"/>
      <c r="BNJ232" s="44"/>
      <c r="BNK232" s="44"/>
      <c r="BNL232" s="44"/>
      <c r="BNM232" s="44"/>
      <c r="BNN232" s="44"/>
      <c r="BNO232" s="44"/>
      <c r="BNP232" s="44"/>
      <c r="BNQ232" s="44"/>
      <c r="BNR232" s="44"/>
      <c r="BNS232" s="44"/>
      <c r="BNT232" s="44"/>
      <c r="BNU232" s="44"/>
      <c r="BNV232" s="44"/>
      <c r="BNW232" s="44"/>
      <c r="BNX232" s="44"/>
      <c r="BNY232" s="44"/>
      <c r="BNZ232" s="44"/>
      <c r="BOA232" s="44"/>
      <c r="BOB232" s="44"/>
      <c r="BOC232" s="44"/>
      <c r="BOD232" s="44"/>
      <c r="BOE232" s="44"/>
      <c r="BOF232" s="44"/>
      <c r="BOG232" s="44"/>
      <c r="BOH232" s="44"/>
      <c r="BOI232" s="44"/>
      <c r="BOJ232" s="44"/>
      <c r="BOK232" s="44"/>
      <c r="BOL232" s="44"/>
      <c r="BOM232" s="44"/>
      <c r="BON232" s="44"/>
      <c r="BOO232" s="44"/>
      <c r="BOP232" s="44"/>
      <c r="BOQ232" s="44"/>
      <c r="BOR232" s="44"/>
      <c r="BOS232" s="44"/>
      <c r="BOT232" s="44"/>
      <c r="BOU232" s="44"/>
      <c r="BOV232" s="44"/>
      <c r="BOW232" s="44"/>
      <c r="BOX232" s="44"/>
      <c r="BOY232" s="44"/>
      <c r="BOZ232" s="44"/>
      <c r="BPA232" s="44"/>
      <c r="BPB232" s="44"/>
      <c r="BPC232" s="44"/>
      <c r="BPD232" s="44"/>
      <c r="BPE232" s="44"/>
      <c r="BPF232" s="44"/>
      <c r="BPG232" s="44"/>
      <c r="BPH232" s="44"/>
      <c r="BPI232" s="44"/>
      <c r="BPJ232" s="44"/>
      <c r="BPK232" s="44"/>
      <c r="BPL232" s="44"/>
      <c r="BPM232" s="44"/>
      <c r="BPN232" s="44"/>
      <c r="BPO232" s="44"/>
      <c r="BPP232" s="44"/>
      <c r="BPQ232" s="44"/>
      <c r="BPR232" s="44"/>
      <c r="BPS232" s="44"/>
      <c r="BPT232" s="44"/>
      <c r="BPU232" s="44"/>
      <c r="BPV232" s="44"/>
      <c r="BPW232" s="44"/>
      <c r="BPX232" s="44"/>
      <c r="BPY232" s="44"/>
      <c r="BPZ232" s="44"/>
      <c r="BQA232" s="44"/>
      <c r="BQB232" s="44"/>
      <c r="BQC232" s="44"/>
      <c r="BQD232" s="44"/>
      <c r="BQE232" s="44"/>
      <c r="BQF232" s="44"/>
      <c r="BQG232" s="44"/>
      <c r="BQH232" s="44"/>
      <c r="BQI232" s="44"/>
      <c r="BQJ232" s="44"/>
      <c r="BQK232" s="44"/>
      <c r="BQL232" s="44"/>
      <c r="BQM232" s="44"/>
      <c r="BQN232" s="44"/>
      <c r="BQO232" s="44"/>
      <c r="BQP232" s="44"/>
      <c r="BQQ232" s="44"/>
      <c r="BQR232" s="44"/>
      <c r="BQS232" s="44"/>
      <c r="BQT232" s="44"/>
      <c r="BQU232" s="44"/>
      <c r="BQV232" s="44"/>
      <c r="BQW232" s="44"/>
      <c r="BQX232" s="44"/>
      <c r="BQY232" s="44"/>
      <c r="BQZ232" s="44"/>
      <c r="BRA232" s="44"/>
      <c r="BRB232" s="44"/>
      <c r="BRC232" s="44"/>
      <c r="BRD232" s="44"/>
      <c r="BRE232" s="44"/>
      <c r="BRF232" s="44"/>
      <c r="BRG232" s="44"/>
      <c r="BRH232" s="44"/>
      <c r="BRI232" s="44"/>
      <c r="BRJ232" s="44"/>
      <c r="BRK232" s="44"/>
      <c r="BRL232" s="44"/>
      <c r="BRM232" s="44"/>
      <c r="BRN232" s="44"/>
      <c r="BRO232" s="44"/>
      <c r="BRP232" s="44"/>
      <c r="BRQ232" s="44"/>
      <c r="BRR232" s="44"/>
      <c r="BRS232" s="44"/>
      <c r="BRT232" s="44"/>
      <c r="BRU232" s="44"/>
      <c r="BRV232" s="44"/>
      <c r="BRW232" s="44"/>
      <c r="BRX232" s="44"/>
      <c r="BRY232" s="44"/>
      <c r="BRZ232" s="44"/>
      <c r="BSA232" s="44"/>
      <c r="BSB232" s="44"/>
      <c r="BSC232" s="44"/>
      <c r="BSD232" s="44"/>
      <c r="BSE232" s="44"/>
      <c r="BSF232" s="44"/>
      <c r="BSG232" s="44"/>
      <c r="BSH232" s="44"/>
      <c r="BSI232" s="44"/>
      <c r="BSJ232" s="44"/>
      <c r="BSK232" s="44"/>
      <c r="BSL232" s="44"/>
      <c r="BSM232" s="44"/>
      <c r="BSN232" s="44"/>
      <c r="BSO232" s="44"/>
      <c r="BSP232" s="44"/>
      <c r="BSQ232" s="44"/>
      <c r="BSR232" s="44"/>
      <c r="BSS232" s="44"/>
      <c r="BST232" s="44"/>
      <c r="BSU232" s="44"/>
      <c r="BSV232" s="44"/>
      <c r="BSW232" s="44"/>
      <c r="BSX232" s="44"/>
      <c r="BSY232" s="44"/>
      <c r="BSZ232" s="44"/>
      <c r="BTA232" s="44"/>
      <c r="BTB232" s="44"/>
      <c r="BTC232" s="44"/>
      <c r="BTD232" s="44"/>
      <c r="BTE232" s="44"/>
      <c r="BTF232" s="44"/>
      <c r="BTG232" s="44"/>
      <c r="BTH232" s="44"/>
      <c r="BTI232" s="44"/>
      <c r="BTJ232" s="44"/>
      <c r="BTK232" s="44"/>
      <c r="BTL232" s="44"/>
      <c r="BTM232" s="44"/>
      <c r="BTN232" s="44"/>
      <c r="BTO232" s="44"/>
      <c r="BTP232" s="44"/>
      <c r="BTQ232" s="44"/>
      <c r="BTR232" s="44"/>
      <c r="BTS232" s="44"/>
      <c r="BTT232" s="44"/>
      <c r="BTU232" s="44"/>
      <c r="BTV232" s="44"/>
      <c r="BTW232" s="44"/>
      <c r="BTX232" s="44"/>
      <c r="BTY232" s="44"/>
      <c r="BTZ232" s="44"/>
      <c r="BUA232" s="44"/>
      <c r="BUB232" s="44"/>
      <c r="BUC232" s="44"/>
      <c r="BUD232" s="44"/>
      <c r="BUE232" s="44"/>
      <c r="BUF232" s="44"/>
      <c r="BUG232" s="44"/>
      <c r="BUH232" s="44"/>
      <c r="BUI232" s="44"/>
      <c r="BUJ232" s="44"/>
      <c r="BUK232" s="44"/>
      <c r="BUL232" s="44"/>
      <c r="BUM232" s="44"/>
      <c r="BUN232" s="44"/>
      <c r="BUO232" s="44"/>
      <c r="BUP232" s="44"/>
      <c r="BUQ232" s="44"/>
      <c r="BUR232" s="44"/>
      <c r="BUS232" s="44"/>
      <c r="BUT232" s="44"/>
      <c r="BUU232" s="44"/>
      <c r="BUV232" s="44"/>
      <c r="BUW232" s="44"/>
      <c r="BUX232" s="44"/>
      <c r="BUY232" s="44"/>
      <c r="BUZ232" s="44"/>
      <c r="BVA232" s="44"/>
      <c r="BVB232" s="44"/>
      <c r="BVC232" s="44"/>
      <c r="BVD232" s="44"/>
      <c r="BVE232" s="44"/>
      <c r="BVF232" s="44"/>
      <c r="BVG232" s="44"/>
      <c r="BVH232" s="44"/>
      <c r="BVI232" s="44"/>
      <c r="BVJ232" s="44"/>
      <c r="BVK232" s="44"/>
      <c r="BVL232" s="44"/>
      <c r="BVM232" s="44"/>
      <c r="BVN232" s="44"/>
      <c r="BVO232" s="44"/>
      <c r="BVP232" s="44"/>
      <c r="BVQ232" s="44"/>
      <c r="BVR232" s="44"/>
      <c r="BVS232" s="44"/>
      <c r="BVT232" s="44"/>
      <c r="BVU232" s="44"/>
      <c r="BVV232" s="44"/>
      <c r="BVW232" s="44"/>
      <c r="BVX232" s="44"/>
      <c r="BVY232" s="44"/>
      <c r="BVZ232" s="44"/>
      <c r="BWA232" s="44"/>
      <c r="BWB232" s="44"/>
      <c r="BWC232" s="44"/>
      <c r="BWD232" s="44"/>
      <c r="BWE232" s="44"/>
      <c r="BWF232" s="44"/>
      <c r="BWG232" s="44"/>
      <c r="BWH232" s="44"/>
      <c r="BWI232" s="44"/>
      <c r="BWJ232" s="44"/>
      <c r="BWK232" s="44"/>
      <c r="BWL232" s="44"/>
      <c r="BWM232" s="44"/>
      <c r="BWN232" s="44"/>
      <c r="BWO232" s="44"/>
      <c r="BWP232" s="44"/>
      <c r="BWQ232" s="44"/>
      <c r="BWR232" s="44"/>
      <c r="BWS232" s="44"/>
      <c r="BWT232" s="44"/>
      <c r="BWU232" s="44"/>
      <c r="BWV232" s="44"/>
      <c r="BWW232" s="44"/>
      <c r="BWX232" s="44"/>
      <c r="BWY232" s="44"/>
      <c r="BWZ232" s="44"/>
      <c r="BXA232" s="44"/>
      <c r="BXB232" s="44"/>
      <c r="BXC232" s="44"/>
      <c r="BXD232" s="44"/>
      <c r="BXE232" s="44"/>
      <c r="BXF232" s="44"/>
      <c r="BXG232" s="44"/>
      <c r="BXH232" s="44"/>
      <c r="BXI232" s="44"/>
      <c r="BXJ232" s="44"/>
      <c r="BXK232" s="44"/>
      <c r="BXL232" s="44"/>
      <c r="BXM232" s="44"/>
      <c r="BXN232" s="44"/>
      <c r="BXO232" s="44"/>
      <c r="BXP232" s="44"/>
      <c r="BXQ232" s="44"/>
      <c r="BXR232" s="44"/>
      <c r="BXS232" s="44"/>
      <c r="BXT232" s="44"/>
      <c r="BXU232" s="44"/>
      <c r="BXV232" s="44"/>
      <c r="BXW232" s="44"/>
      <c r="BXX232" s="44"/>
      <c r="BXY232" s="44"/>
      <c r="BXZ232" s="44"/>
      <c r="BYA232" s="44"/>
      <c r="BYB232" s="44"/>
      <c r="BYC232" s="44"/>
      <c r="BYD232" s="44"/>
      <c r="BYE232" s="44"/>
      <c r="BYF232" s="44"/>
      <c r="BYG232" s="44"/>
      <c r="BYH232" s="44"/>
      <c r="BYI232" s="44"/>
      <c r="BYJ232" s="44"/>
      <c r="BYK232" s="44"/>
      <c r="BYL232" s="44"/>
      <c r="BYM232" s="44"/>
      <c r="BYN232" s="44"/>
      <c r="BYO232" s="44"/>
      <c r="BYP232" s="44"/>
      <c r="BYQ232" s="44"/>
      <c r="BYR232" s="44"/>
      <c r="BYS232" s="44"/>
      <c r="BYT232" s="44"/>
      <c r="BYU232" s="44"/>
      <c r="BYV232" s="44"/>
      <c r="BYW232" s="44"/>
      <c r="BYX232" s="44"/>
      <c r="BYY232" s="44"/>
      <c r="BYZ232" s="44"/>
      <c r="BZA232" s="44"/>
      <c r="BZB232" s="44"/>
      <c r="BZC232" s="44"/>
      <c r="BZD232" s="44"/>
      <c r="BZE232" s="44"/>
      <c r="BZF232" s="44"/>
      <c r="BZG232" s="44"/>
      <c r="BZH232" s="44"/>
      <c r="BZI232" s="44"/>
      <c r="BZJ232" s="44"/>
      <c r="BZK232" s="44"/>
      <c r="BZL232" s="44"/>
      <c r="BZM232" s="44"/>
      <c r="BZN232" s="44"/>
      <c r="BZO232" s="44"/>
      <c r="BZP232" s="44"/>
      <c r="BZQ232" s="44"/>
      <c r="BZR232" s="44"/>
      <c r="BZS232" s="44"/>
      <c r="BZT232" s="44"/>
      <c r="BZU232" s="44"/>
      <c r="BZV232" s="44"/>
      <c r="BZW232" s="44"/>
      <c r="BZX232" s="44"/>
      <c r="BZY232" s="44"/>
      <c r="BZZ232" s="44"/>
      <c r="CAA232" s="44"/>
      <c r="CAB232" s="44"/>
      <c r="CAC232" s="44"/>
      <c r="CAD232" s="44"/>
      <c r="CAE232" s="44"/>
      <c r="CAF232" s="44"/>
      <c r="CAG232" s="44"/>
      <c r="CAH232" s="44"/>
      <c r="CAI232" s="44"/>
      <c r="CAJ232" s="44"/>
      <c r="CAK232" s="44"/>
      <c r="CAL232" s="44"/>
      <c r="CAM232" s="44"/>
      <c r="CAN232" s="44"/>
      <c r="CAO232" s="44"/>
      <c r="CAP232" s="44"/>
      <c r="CAQ232" s="44"/>
      <c r="CAR232" s="44"/>
      <c r="CAS232" s="44"/>
      <c r="CAT232" s="44"/>
      <c r="CAU232" s="44"/>
      <c r="CAV232" s="44"/>
      <c r="CAW232" s="44"/>
      <c r="CAX232" s="44"/>
      <c r="CAY232" s="44"/>
      <c r="CAZ232" s="44"/>
      <c r="CBA232" s="44"/>
      <c r="CBB232" s="44"/>
      <c r="CBC232" s="44"/>
      <c r="CBD232" s="44"/>
      <c r="CBE232" s="44"/>
      <c r="CBF232" s="44"/>
      <c r="CBG232" s="44"/>
      <c r="CBH232" s="44"/>
      <c r="CBI232" s="44"/>
      <c r="CBJ232" s="44"/>
      <c r="CBK232" s="44"/>
      <c r="CBL232" s="44"/>
      <c r="CBM232" s="44"/>
      <c r="CBN232" s="44"/>
      <c r="CBO232" s="44"/>
      <c r="CBP232" s="44"/>
      <c r="CBQ232" s="44"/>
      <c r="CBR232" s="44"/>
      <c r="CBS232" s="44"/>
      <c r="CBT232" s="44"/>
      <c r="CBU232" s="44"/>
      <c r="CBV232" s="44"/>
      <c r="CBW232" s="44"/>
      <c r="CBX232" s="44"/>
      <c r="CBY232" s="44"/>
      <c r="CBZ232" s="44"/>
      <c r="CCA232" s="44"/>
      <c r="CCB232" s="44"/>
      <c r="CCC232" s="44"/>
      <c r="CCD232" s="44"/>
      <c r="CCE232" s="44"/>
      <c r="CCF232" s="44"/>
      <c r="CCG232" s="44"/>
      <c r="CCH232" s="44"/>
      <c r="CCI232" s="44"/>
      <c r="CCJ232" s="44"/>
      <c r="CCK232" s="44"/>
      <c r="CCL232" s="44"/>
      <c r="CCM232" s="44"/>
      <c r="CCN232" s="44"/>
      <c r="CCO232" s="44"/>
      <c r="CCP232" s="44"/>
      <c r="CCQ232" s="44"/>
      <c r="CCR232" s="44"/>
      <c r="CCS232" s="44"/>
      <c r="CCT232" s="44"/>
      <c r="CCU232" s="44"/>
      <c r="CCV232" s="44"/>
      <c r="CCW232" s="44"/>
      <c r="CCX232" s="44"/>
      <c r="CCY232" s="44"/>
      <c r="CCZ232" s="44"/>
      <c r="CDA232" s="44"/>
      <c r="CDB232" s="44"/>
      <c r="CDC232" s="44"/>
      <c r="CDD232" s="44"/>
      <c r="CDE232" s="44"/>
      <c r="CDF232" s="44"/>
      <c r="CDG232" s="44"/>
      <c r="CDH232" s="44"/>
      <c r="CDI232" s="44"/>
      <c r="CDJ232" s="44"/>
      <c r="CDK232" s="44"/>
      <c r="CDL232" s="44"/>
      <c r="CDM232" s="44"/>
      <c r="CDN232" s="44"/>
      <c r="CDO232" s="44"/>
      <c r="CDP232" s="44"/>
      <c r="CDQ232" s="44"/>
      <c r="CDR232" s="44"/>
      <c r="CDS232" s="44"/>
      <c r="CDT232" s="44"/>
      <c r="CDU232" s="44"/>
      <c r="CDV232" s="44"/>
      <c r="CDW232" s="44"/>
      <c r="CDX232" s="44"/>
      <c r="CDY232" s="44"/>
      <c r="CDZ232" s="44"/>
      <c r="CEA232" s="44"/>
      <c r="CEB232" s="44"/>
      <c r="CEC232" s="44"/>
      <c r="CED232" s="44"/>
      <c r="CEE232" s="44"/>
      <c r="CEF232" s="44"/>
      <c r="CEG232" s="44"/>
      <c r="CEH232" s="44"/>
      <c r="CEI232" s="44"/>
      <c r="CEJ232" s="44"/>
      <c r="CEK232" s="44"/>
      <c r="CEL232" s="44"/>
      <c r="CEM232" s="44"/>
      <c r="CEN232" s="44"/>
      <c r="CEO232" s="44"/>
      <c r="CEP232" s="44"/>
      <c r="CEQ232" s="44"/>
      <c r="CER232" s="44"/>
      <c r="CES232" s="44"/>
      <c r="CET232" s="44"/>
      <c r="CEU232" s="44"/>
      <c r="CEV232" s="44"/>
      <c r="CEW232" s="44"/>
      <c r="CEX232" s="44"/>
      <c r="CEY232" s="44"/>
      <c r="CEZ232" s="44"/>
      <c r="CFA232" s="44"/>
      <c r="CFB232" s="44"/>
      <c r="CFC232" s="44"/>
      <c r="CFD232" s="44"/>
      <c r="CFE232" s="44"/>
      <c r="CFF232" s="44"/>
      <c r="CFG232" s="44"/>
      <c r="CFH232" s="44"/>
      <c r="CFI232" s="44"/>
      <c r="CFJ232" s="44"/>
      <c r="CFK232" s="44"/>
      <c r="CFL232" s="44"/>
      <c r="CFM232" s="44"/>
      <c r="CFN232" s="44"/>
      <c r="CFO232" s="44"/>
      <c r="CFP232" s="44"/>
      <c r="CFQ232" s="44"/>
      <c r="CFR232" s="44"/>
      <c r="CFS232" s="44"/>
      <c r="CFT232" s="44"/>
      <c r="CFU232" s="44"/>
      <c r="CFV232" s="44"/>
      <c r="CFW232" s="44"/>
      <c r="CFX232" s="44"/>
      <c r="CFY232" s="44"/>
      <c r="CFZ232" s="44"/>
      <c r="CGA232" s="44"/>
      <c r="CGB232" s="44"/>
      <c r="CGC232" s="44"/>
      <c r="CGD232" s="44"/>
      <c r="CGE232" s="44"/>
      <c r="CGF232" s="44"/>
      <c r="CGG232" s="44"/>
      <c r="CGH232" s="44"/>
      <c r="CGI232" s="44"/>
      <c r="CGJ232" s="44"/>
      <c r="CGK232" s="44"/>
      <c r="CGL232" s="44"/>
      <c r="CGM232" s="44"/>
      <c r="CGN232" s="44"/>
      <c r="CGO232" s="44"/>
      <c r="CGP232" s="44"/>
      <c r="CGQ232" s="44"/>
      <c r="CGR232" s="44"/>
      <c r="CGS232" s="44"/>
      <c r="CGT232" s="44"/>
      <c r="CGU232" s="44"/>
      <c r="CGV232" s="44"/>
      <c r="CGW232" s="44"/>
      <c r="CGX232" s="44"/>
      <c r="CGY232" s="44"/>
      <c r="CGZ232" s="44"/>
      <c r="CHA232" s="44"/>
      <c r="CHB232" s="44"/>
      <c r="CHC232" s="44"/>
      <c r="CHD232" s="44"/>
      <c r="CHE232" s="44"/>
      <c r="CHF232" s="44"/>
      <c r="CHG232" s="44"/>
      <c r="CHH232" s="44"/>
      <c r="CHI232" s="44"/>
      <c r="CHJ232" s="44"/>
      <c r="CHK232" s="44"/>
      <c r="CHL232" s="44"/>
      <c r="CHM232" s="44"/>
      <c r="CHN232" s="44"/>
      <c r="CHO232" s="44"/>
      <c r="CHP232" s="44"/>
      <c r="CHQ232" s="44"/>
      <c r="CHR232" s="44"/>
      <c r="CHS232" s="44"/>
      <c r="CHT232" s="44"/>
      <c r="CHU232" s="44"/>
      <c r="CHV232" s="44"/>
      <c r="CHW232" s="44"/>
      <c r="CHX232" s="44"/>
      <c r="CHY232" s="44"/>
      <c r="CHZ232" s="44"/>
      <c r="CIA232" s="44"/>
      <c r="CIB232" s="44"/>
      <c r="CIC232" s="44"/>
      <c r="CID232" s="44"/>
      <c r="CIE232" s="44"/>
      <c r="CIF232" s="44"/>
      <c r="CIG232" s="44"/>
      <c r="CIH232" s="44"/>
      <c r="CII232" s="44"/>
      <c r="CIJ232" s="44"/>
      <c r="CIK232" s="44"/>
      <c r="CIL232" s="44"/>
      <c r="CIM232" s="44"/>
      <c r="CIN232" s="44"/>
      <c r="CIO232" s="44"/>
      <c r="CIP232" s="44"/>
      <c r="CIQ232" s="44"/>
      <c r="CIR232" s="44"/>
      <c r="CIS232" s="44"/>
      <c r="CIT232" s="44"/>
      <c r="CIU232" s="44"/>
      <c r="CIV232" s="44"/>
      <c r="CIW232" s="44"/>
      <c r="CIX232" s="44"/>
      <c r="CIY232" s="44"/>
      <c r="CIZ232" s="44"/>
      <c r="CJA232" s="44"/>
      <c r="CJB232" s="44"/>
      <c r="CJC232" s="44"/>
      <c r="CJD232" s="44"/>
      <c r="CJE232" s="44"/>
      <c r="CJF232" s="44"/>
      <c r="CJG232" s="44"/>
      <c r="CJH232" s="44"/>
      <c r="CJI232" s="44"/>
      <c r="CJJ232" s="44"/>
      <c r="CJK232" s="44"/>
      <c r="CJL232" s="44"/>
      <c r="CJM232" s="44"/>
      <c r="CJN232" s="44"/>
      <c r="CJO232" s="44"/>
      <c r="CJP232" s="44"/>
      <c r="CJQ232" s="44"/>
      <c r="CJR232" s="44"/>
      <c r="CJS232" s="44"/>
      <c r="CJT232" s="44"/>
      <c r="CJU232" s="44"/>
      <c r="CJV232" s="44"/>
      <c r="CJW232" s="44"/>
      <c r="CJX232" s="44"/>
      <c r="CJY232" s="44"/>
      <c r="CJZ232" s="44"/>
      <c r="CKA232" s="44"/>
      <c r="CKB232" s="44"/>
      <c r="CKC232" s="44"/>
      <c r="CKD232" s="44"/>
      <c r="CKE232" s="44"/>
      <c r="CKF232" s="44"/>
      <c r="CKG232" s="44"/>
      <c r="CKH232" s="44"/>
      <c r="CKI232" s="44"/>
      <c r="CKJ232" s="44"/>
      <c r="CKK232" s="44"/>
      <c r="CKL232" s="44"/>
      <c r="CKM232" s="44"/>
      <c r="CKN232" s="44"/>
      <c r="CKO232" s="44"/>
      <c r="CKP232" s="44"/>
      <c r="CKQ232" s="44"/>
      <c r="CKR232" s="44"/>
      <c r="CKS232" s="44"/>
      <c r="CKT232" s="44"/>
      <c r="CKU232" s="44"/>
      <c r="CKV232" s="44"/>
      <c r="CKW232" s="44"/>
      <c r="CKX232" s="44"/>
      <c r="CKY232" s="44"/>
      <c r="CKZ232" s="44"/>
      <c r="CLA232" s="44"/>
      <c r="CLB232" s="44"/>
      <c r="CLC232" s="44"/>
      <c r="CLD232" s="44"/>
      <c r="CLE232" s="44"/>
      <c r="CLF232" s="44"/>
      <c r="CLG232" s="44"/>
      <c r="CLH232" s="44"/>
      <c r="CLI232" s="44"/>
      <c r="CLJ232" s="44"/>
      <c r="CLK232" s="44"/>
      <c r="CLL232" s="44"/>
      <c r="CLM232" s="44"/>
      <c r="CLN232" s="44"/>
      <c r="CLO232" s="44"/>
      <c r="CLP232" s="44"/>
      <c r="CLQ232" s="44"/>
      <c r="CLR232" s="44"/>
      <c r="CLS232" s="44"/>
      <c r="CLT232" s="44"/>
      <c r="CLU232" s="44"/>
      <c r="CLV232" s="44"/>
      <c r="CLW232" s="44"/>
      <c r="CLX232" s="44"/>
      <c r="CLY232" s="44"/>
      <c r="CLZ232" s="44"/>
      <c r="CMA232" s="44"/>
      <c r="CMB232" s="44"/>
      <c r="CMC232" s="44"/>
      <c r="CMD232" s="44"/>
      <c r="CME232" s="44"/>
      <c r="CMF232" s="44"/>
      <c r="CMG232" s="44"/>
      <c r="CMH232" s="44"/>
      <c r="CMI232" s="44"/>
      <c r="CMJ232" s="44"/>
      <c r="CMK232" s="44"/>
      <c r="CML232" s="44"/>
      <c r="CMM232" s="44"/>
      <c r="CMN232" s="44"/>
      <c r="CMO232" s="44"/>
      <c r="CMP232" s="44"/>
      <c r="CMQ232" s="44"/>
      <c r="CMR232" s="44"/>
      <c r="CMS232" s="44"/>
      <c r="CMT232" s="44"/>
      <c r="CMU232" s="44"/>
      <c r="CMV232" s="44"/>
      <c r="CMW232" s="44"/>
      <c r="CMX232" s="44"/>
      <c r="CMY232" s="44"/>
      <c r="CMZ232" s="44"/>
      <c r="CNA232" s="44"/>
      <c r="CNB232" s="44"/>
      <c r="CNC232" s="44"/>
      <c r="CND232" s="44"/>
      <c r="CNE232" s="44"/>
      <c r="CNF232" s="44"/>
      <c r="CNG232" s="44"/>
      <c r="CNH232" s="44"/>
      <c r="CNI232" s="44"/>
      <c r="CNJ232" s="44"/>
      <c r="CNK232" s="44"/>
      <c r="CNL232" s="44"/>
      <c r="CNM232" s="44"/>
      <c r="CNN232" s="44"/>
      <c r="CNO232" s="44"/>
      <c r="CNP232" s="44"/>
      <c r="CNQ232" s="44"/>
      <c r="CNR232" s="44"/>
      <c r="CNS232" s="44"/>
      <c r="CNT232" s="44"/>
      <c r="CNU232" s="44"/>
      <c r="CNV232" s="44"/>
      <c r="CNW232" s="44"/>
      <c r="CNX232" s="44"/>
      <c r="CNY232" s="44"/>
      <c r="CNZ232" s="44"/>
      <c r="COA232" s="44"/>
      <c r="COB232" s="44"/>
      <c r="COC232" s="44"/>
      <c r="COD232" s="44"/>
      <c r="COE232" s="44"/>
      <c r="COF232" s="44"/>
      <c r="COG232" s="44"/>
      <c r="COH232" s="44"/>
      <c r="COI232" s="44"/>
      <c r="COJ232" s="44"/>
      <c r="COK232" s="44"/>
      <c r="COL232" s="44"/>
      <c r="COM232" s="44"/>
      <c r="CON232" s="44"/>
      <c r="COO232" s="44"/>
      <c r="COP232" s="44"/>
      <c r="COQ232" s="44"/>
      <c r="COR232" s="44"/>
      <c r="COS232" s="44"/>
      <c r="COT232" s="44"/>
      <c r="COU232" s="44"/>
      <c r="COV232" s="44"/>
      <c r="COW232" s="44"/>
      <c r="COX232" s="44"/>
      <c r="COY232" s="44"/>
      <c r="COZ232" s="44"/>
      <c r="CPA232" s="44"/>
      <c r="CPB232" s="44"/>
      <c r="CPC232" s="44"/>
      <c r="CPD232" s="44"/>
      <c r="CPE232" s="44"/>
      <c r="CPF232" s="44"/>
      <c r="CPG232" s="44"/>
      <c r="CPH232" s="44"/>
      <c r="CPI232" s="44"/>
      <c r="CPJ232" s="44"/>
      <c r="CPK232" s="44"/>
      <c r="CPL232" s="44"/>
      <c r="CPM232" s="44"/>
      <c r="CPN232" s="44"/>
      <c r="CPO232" s="44"/>
      <c r="CPP232" s="44"/>
      <c r="CPQ232" s="44"/>
      <c r="CPR232" s="44"/>
      <c r="CPS232" s="44"/>
      <c r="CPT232" s="44"/>
      <c r="CPU232" s="44"/>
      <c r="CPV232" s="44"/>
      <c r="CPW232" s="44"/>
      <c r="CPX232" s="44"/>
      <c r="CPY232" s="44"/>
      <c r="CPZ232" s="44"/>
      <c r="CQA232" s="44"/>
      <c r="CQB232" s="44"/>
      <c r="CQC232" s="44"/>
      <c r="CQD232" s="44"/>
      <c r="CQE232" s="44"/>
      <c r="CQF232" s="44"/>
      <c r="CQG232" s="44"/>
      <c r="CQH232" s="44"/>
      <c r="CQI232" s="44"/>
      <c r="CQJ232" s="44"/>
      <c r="CQK232" s="44"/>
      <c r="CQL232" s="44"/>
      <c r="CQM232" s="44"/>
      <c r="CQN232" s="44"/>
      <c r="CQO232" s="44"/>
      <c r="CQP232" s="44"/>
      <c r="CQQ232" s="44"/>
      <c r="CQR232" s="44"/>
      <c r="CQS232" s="44"/>
      <c r="CQT232" s="44"/>
      <c r="CQU232" s="44"/>
      <c r="CQV232" s="44"/>
      <c r="CQW232" s="44"/>
      <c r="CQX232" s="44"/>
      <c r="CQY232" s="44"/>
      <c r="CQZ232" s="44"/>
      <c r="CRA232" s="44"/>
      <c r="CRB232" s="44"/>
      <c r="CRC232" s="44"/>
      <c r="CRD232" s="44"/>
      <c r="CRE232" s="44"/>
      <c r="CRF232" s="44"/>
      <c r="CRG232" s="44"/>
      <c r="CRH232" s="44"/>
      <c r="CRI232" s="44"/>
      <c r="CRJ232" s="44"/>
      <c r="CRK232" s="44"/>
      <c r="CRL232" s="44"/>
      <c r="CRM232" s="44"/>
      <c r="CRN232" s="44"/>
      <c r="CRO232" s="44"/>
      <c r="CRP232" s="44"/>
      <c r="CRQ232" s="44"/>
      <c r="CRR232" s="44"/>
      <c r="CRS232" s="44"/>
      <c r="CRT232" s="44"/>
      <c r="CRU232" s="44"/>
      <c r="CRV232" s="44"/>
      <c r="CRW232" s="44"/>
      <c r="CRX232" s="44"/>
      <c r="CRY232" s="44"/>
      <c r="CRZ232" s="44"/>
      <c r="CSA232" s="44"/>
      <c r="CSB232" s="44"/>
      <c r="CSC232" s="44"/>
      <c r="CSD232" s="44"/>
      <c r="CSE232" s="44"/>
      <c r="CSF232" s="44"/>
      <c r="CSG232" s="44"/>
      <c r="CSH232" s="44"/>
      <c r="CSI232" s="44"/>
      <c r="CSJ232" s="44"/>
      <c r="CSK232" s="44"/>
      <c r="CSL232" s="44"/>
      <c r="CSM232" s="44"/>
      <c r="CSN232" s="44"/>
      <c r="CSO232" s="44"/>
      <c r="CSP232" s="44"/>
      <c r="CSQ232" s="44"/>
      <c r="CSR232" s="44"/>
      <c r="CSS232" s="44"/>
      <c r="CST232" s="44"/>
      <c r="CSU232" s="44"/>
      <c r="CSV232" s="44"/>
      <c r="CSW232" s="44"/>
      <c r="CSX232" s="44"/>
      <c r="CSY232" s="44"/>
      <c r="CSZ232" s="44"/>
      <c r="CTA232" s="44"/>
      <c r="CTB232" s="44"/>
      <c r="CTC232" s="44"/>
      <c r="CTD232" s="44"/>
      <c r="CTE232" s="44"/>
      <c r="CTF232" s="44"/>
      <c r="CTG232" s="44"/>
      <c r="CTH232" s="44"/>
      <c r="CTI232" s="44"/>
      <c r="CTJ232" s="44"/>
      <c r="CTK232" s="44"/>
      <c r="CTL232" s="44"/>
      <c r="CTM232" s="44"/>
      <c r="CTN232" s="44"/>
      <c r="CTO232" s="44"/>
      <c r="CTP232" s="44"/>
      <c r="CTQ232" s="44"/>
      <c r="CTR232" s="44"/>
      <c r="CTS232" s="44"/>
      <c r="CTT232" s="44"/>
      <c r="CTU232" s="44"/>
      <c r="CTV232" s="44"/>
      <c r="CTW232" s="44"/>
      <c r="CTX232" s="44"/>
      <c r="CTY232" s="44"/>
      <c r="CTZ232" s="44"/>
      <c r="CUA232" s="44"/>
      <c r="CUB232" s="44"/>
      <c r="CUC232" s="44"/>
      <c r="CUD232" s="44"/>
      <c r="CUE232" s="44"/>
      <c r="CUF232" s="44"/>
      <c r="CUG232" s="44"/>
      <c r="CUH232" s="44"/>
      <c r="CUI232" s="44"/>
      <c r="CUJ232" s="44"/>
      <c r="CUK232" s="44"/>
      <c r="CUL232" s="44"/>
      <c r="CUM232" s="44"/>
      <c r="CUN232" s="44"/>
      <c r="CUO232" s="44"/>
      <c r="CUP232" s="44"/>
      <c r="CUQ232" s="44"/>
      <c r="CUR232" s="44"/>
      <c r="CUS232" s="44"/>
      <c r="CUT232" s="44"/>
      <c r="CUU232" s="44"/>
      <c r="CUV232" s="44"/>
      <c r="CUW232" s="44"/>
      <c r="CUX232" s="44"/>
      <c r="CUY232" s="44"/>
      <c r="CUZ232" s="44"/>
      <c r="CVA232" s="44"/>
      <c r="CVB232" s="44"/>
      <c r="CVC232" s="44"/>
      <c r="CVD232" s="44"/>
      <c r="CVE232" s="44"/>
      <c r="CVF232" s="44"/>
      <c r="CVG232" s="44"/>
      <c r="CVH232" s="44"/>
      <c r="CVI232" s="44"/>
      <c r="CVJ232" s="44"/>
      <c r="CVK232" s="44"/>
      <c r="CVL232" s="44"/>
      <c r="CVM232" s="44"/>
      <c r="CVN232" s="44"/>
      <c r="CVO232" s="44"/>
      <c r="CVP232" s="44"/>
      <c r="CVQ232" s="44"/>
      <c r="CVR232" s="44"/>
      <c r="CVS232" s="44"/>
      <c r="CVT232" s="44"/>
      <c r="CVU232" s="44"/>
      <c r="CVV232" s="44"/>
      <c r="CVW232" s="44"/>
      <c r="CVX232" s="44"/>
      <c r="CVY232" s="44"/>
      <c r="CVZ232" s="44"/>
      <c r="CWA232" s="44"/>
      <c r="CWB232" s="44"/>
      <c r="CWC232" s="44"/>
      <c r="CWD232" s="44"/>
      <c r="CWE232" s="44"/>
      <c r="CWF232" s="44"/>
      <c r="CWG232" s="44"/>
      <c r="CWH232" s="44"/>
      <c r="CWI232" s="44"/>
      <c r="CWJ232" s="44"/>
      <c r="CWK232" s="44"/>
      <c r="CWL232" s="44"/>
      <c r="CWM232" s="44"/>
      <c r="CWN232" s="44"/>
      <c r="CWO232" s="44"/>
      <c r="CWP232" s="44"/>
      <c r="CWQ232" s="44"/>
      <c r="CWR232" s="44"/>
      <c r="CWS232" s="44"/>
      <c r="CWT232" s="44"/>
      <c r="CWU232" s="44"/>
      <c r="CWV232" s="44"/>
      <c r="CWW232" s="44"/>
      <c r="CWX232" s="44"/>
      <c r="CWY232" s="44"/>
      <c r="CWZ232" s="44"/>
      <c r="CXA232" s="44"/>
      <c r="CXB232" s="44"/>
      <c r="CXC232" s="44"/>
      <c r="CXD232" s="44"/>
      <c r="CXE232" s="44"/>
      <c r="CXF232" s="44"/>
      <c r="CXG232" s="44"/>
      <c r="CXH232" s="44"/>
      <c r="CXI232" s="44"/>
      <c r="CXJ232" s="44"/>
      <c r="CXK232" s="44"/>
      <c r="CXL232" s="44"/>
      <c r="CXM232" s="44"/>
      <c r="CXN232" s="44"/>
      <c r="CXO232" s="44"/>
      <c r="CXP232" s="44"/>
      <c r="CXQ232" s="44"/>
      <c r="CXR232" s="44"/>
      <c r="CXS232" s="44"/>
      <c r="CXT232" s="44"/>
      <c r="CXU232" s="44"/>
      <c r="CXV232" s="44"/>
      <c r="CXW232" s="44"/>
      <c r="CXX232" s="44"/>
      <c r="CXY232" s="44"/>
      <c r="CXZ232" s="44"/>
      <c r="CYA232" s="44"/>
      <c r="CYB232" s="44"/>
      <c r="CYC232" s="44"/>
      <c r="CYD232" s="44"/>
      <c r="CYE232" s="44"/>
      <c r="CYF232" s="44"/>
      <c r="CYG232" s="44"/>
      <c r="CYH232" s="44"/>
      <c r="CYI232" s="44"/>
      <c r="CYJ232" s="44"/>
      <c r="CYK232" s="44"/>
      <c r="CYL232" s="44"/>
      <c r="CYM232" s="44"/>
      <c r="CYN232" s="44"/>
      <c r="CYO232" s="44"/>
      <c r="CYP232" s="44"/>
      <c r="CYQ232" s="44"/>
      <c r="CYR232" s="44"/>
      <c r="CYS232" s="44"/>
      <c r="CYT232" s="44"/>
      <c r="CYU232" s="44"/>
      <c r="CYV232" s="44"/>
      <c r="CYW232" s="44"/>
      <c r="CYX232" s="44"/>
      <c r="CYY232" s="44"/>
      <c r="CYZ232" s="44"/>
      <c r="CZA232" s="44"/>
      <c r="CZB232" s="44"/>
      <c r="CZC232" s="44"/>
      <c r="CZD232" s="44"/>
      <c r="CZE232" s="44"/>
      <c r="CZF232" s="44"/>
      <c r="CZG232" s="44"/>
      <c r="CZH232" s="44"/>
      <c r="CZI232" s="44"/>
      <c r="CZJ232" s="44"/>
      <c r="CZK232" s="44"/>
      <c r="CZL232" s="44"/>
      <c r="CZM232" s="44"/>
      <c r="CZN232" s="44"/>
      <c r="CZO232" s="44"/>
      <c r="CZP232" s="44"/>
      <c r="CZQ232" s="44"/>
      <c r="CZR232" s="44"/>
      <c r="CZS232" s="44"/>
      <c r="CZT232" s="44"/>
      <c r="CZU232" s="44"/>
      <c r="CZV232" s="44"/>
      <c r="CZW232" s="44"/>
      <c r="CZX232" s="44"/>
      <c r="CZY232" s="44"/>
      <c r="CZZ232" s="44"/>
      <c r="DAA232" s="44"/>
      <c r="DAB232" s="44"/>
      <c r="DAC232" s="44"/>
      <c r="DAD232" s="44"/>
      <c r="DAE232" s="44"/>
      <c r="DAF232" s="44"/>
      <c r="DAG232" s="44"/>
      <c r="DAH232" s="44"/>
      <c r="DAI232" s="44"/>
      <c r="DAJ232" s="44"/>
      <c r="DAK232" s="44"/>
      <c r="DAL232" s="44"/>
      <c r="DAM232" s="44"/>
      <c r="DAN232" s="44"/>
      <c r="DAO232" s="44"/>
      <c r="DAP232" s="44"/>
      <c r="DAQ232" s="44"/>
      <c r="DAR232" s="44"/>
      <c r="DAS232" s="44"/>
      <c r="DAT232" s="44"/>
      <c r="DAU232" s="44"/>
      <c r="DAV232" s="44"/>
      <c r="DAW232" s="44"/>
      <c r="DAX232" s="44"/>
      <c r="DAY232" s="44"/>
      <c r="DAZ232" s="44"/>
      <c r="DBA232" s="44"/>
      <c r="DBB232" s="44"/>
      <c r="DBC232" s="44"/>
      <c r="DBD232" s="44"/>
      <c r="DBE232" s="44"/>
      <c r="DBF232" s="44"/>
      <c r="DBG232" s="44"/>
      <c r="DBH232" s="44"/>
      <c r="DBI232" s="44"/>
      <c r="DBJ232" s="44"/>
      <c r="DBK232" s="44"/>
      <c r="DBL232" s="44"/>
      <c r="DBM232" s="44"/>
      <c r="DBN232" s="44"/>
      <c r="DBO232" s="44"/>
      <c r="DBP232" s="44"/>
      <c r="DBQ232" s="44"/>
      <c r="DBR232" s="44"/>
      <c r="DBS232" s="44"/>
      <c r="DBT232" s="44"/>
      <c r="DBU232" s="44"/>
      <c r="DBV232" s="44"/>
      <c r="DBW232" s="44"/>
      <c r="DBX232" s="44"/>
      <c r="DBY232" s="44"/>
      <c r="DBZ232" s="44"/>
      <c r="DCA232" s="44"/>
      <c r="DCB232" s="44"/>
      <c r="DCC232" s="44"/>
      <c r="DCD232" s="44"/>
      <c r="DCE232" s="44"/>
      <c r="DCF232" s="44"/>
      <c r="DCG232" s="44"/>
      <c r="DCH232" s="44"/>
      <c r="DCI232" s="44"/>
      <c r="DCJ232" s="44"/>
      <c r="DCK232" s="44"/>
      <c r="DCL232" s="44"/>
      <c r="DCM232" s="44"/>
      <c r="DCN232" s="44"/>
      <c r="DCO232" s="44"/>
      <c r="DCP232" s="44"/>
      <c r="DCQ232" s="44"/>
      <c r="DCR232" s="44"/>
      <c r="DCS232" s="44"/>
      <c r="DCT232" s="44"/>
      <c r="DCU232" s="44"/>
      <c r="DCV232" s="44"/>
      <c r="DCW232" s="44"/>
      <c r="DCX232" s="44"/>
      <c r="DCY232" s="44"/>
      <c r="DCZ232" s="44"/>
      <c r="DDA232" s="44"/>
      <c r="DDB232" s="44"/>
      <c r="DDC232" s="44"/>
      <c r="DDD232" s="44"/>
      <c r="DDE232" s="44"/>
      <c r="DDF232" s="44"/>
      <c r="DDG232" s="44"/>
      <c r="DDH232" s="44"/>
      <c r="DDI232" s="44"/>
      <c r="DDJ232" s="44"/>
      <c r="DDK232" s="44"/>
      <c r="DDL232" s="44"/>
      <c r="DDM232" s="44"/>
      <c r="DDN232" s="44"/>
      <c r="DDO232" s="44"/>
      <c r="DDP232" s="44"/>
      <c r="DDQ232" s="44"/>
      <c r="DDR232" s="44"/>
      <c r="DDS232" s="44"/>
      <c r="DDT232" s="44"/>
      <c r="DDU232" s="44"/>
      <c r="DDV232" s="44"/>
      <c r="DDW232" s="44"/>
      <c r="DDX232" s="44"/>
      <c r="DDY232" s="44"/>
      <c r="DDZ232" s="44"/>
      <c r="DEA232" s="44"/>
      <c r="DEB232" s="44"/>
      <c r="DEC232" s="44"/>
      <c r="DED232" s="44"/>
      <c r="DEE232" s="44"/>
      <c r="DEF232" s="44"/>
      <c r="DEG232" s="44"/>
      <c r="DEH232" s="44"/>
      <c r="DEI232" s="44"/>
      <c r="DEJ232" s="44"/>
      <c r="DEK232" s="44"/>
      <c r="DEL232" s="44"/>
      <c r="DEM232" s="44"/>
      <c r="DEN232" s="44"/>
      <c r="DEO232" s="44"/>
      <c r="DEP232" s="44"/>
      <c r="DEQ232" s="44"/>
      <c r="DER232" s="44"/>
      <c r="DES232" s="44"/>
      <c r="DET232" s="44"/>
      <c r="DEU232" s="44"/>
      <c r="DEV232" s="44"/>
      <c r="DEW232" s="44"/>
      <c r="DEX232" s="44"/>
      <c r="DEY232" s="44"/>
      <c r="DEZ232" s="44"/>
      <c r="DFA232" s="44"/>
      <c r="DFB232" s="44"/>
      <c r="DFC232" s="44"/>
      <c r="DFD232" s="44"/>
      <c r="DFE232" s="44"/>
      <c r="DFF232" s="44"/>
      <c r="DFG232" s="44"/>
      <c r="DFH232" s="44"/>
      <c r="DFI232" s="44"/>
      <c r="DFJ232" s="44"/>
      <c r="DFK232" s="44"/>
      <c r="DFL232" s="44"/>
      <c r="DFM232" s="44"/>
      <c r="DFN232" s="44"/>
      <c r="DFO232" s="44"/>
      <c r="DFP232" s="44"/>
      <c r="DFQ232" s="44"/>
      <c r="DFR232" s="44"/>
      <c r="DFS232" s="44"/>
      <c r="DFT232" s="44"/>
      <c r="DFU232" s="44"/>
      <c r="DFV232" s="44"/>
      <c r="DFW232" s="44"/>
      <c r="DFX232" s="44"/>
      <c r="DFY232" s="44"/>
      <c r="DFZ232" s="44"/>
      <c r="DGA232" s="44"/>
      <c r="DGB232" s="44"/>
      <c r="DGC232" s="44"/>
      <c r="DGD232" s="44"/>
      <c r="DGE232" s="44"/>
      <c r="DGF232" s="44"/>
      <c r="DGG232" s="44"/>
      <c r="DGH232" s="44"/>
      <c r="DGI232" s="44"/>
      <c r="DGJ232" s="44"/>
      <c r="DGK232" s="44"/>
      <c r="DGL232" s="44"/>
      <c r="DGM232" s="44"/>
      <c r="DGN232" s="44"/>
      <c r="DGO232" s="44"/>
      <c r="DGP232" s="44"/>
      <c r="DGQ232" s="44"/>
      <c r="DGR232" s="44"/>
      <c r="DGS232" s="44"/>
      <c r="DGT232" s="44"/>
      <c r="DGU232" s="44"/>
      <c r="DGV232" s="44"/>
      <c r="DGW232" s="44"/>
      <c r="DGX232" s="44"/>
      <c r="DGY232" s="44"/>
      <c r="DGZ232" s="44"/>
      <c r="DHA232" s="44"/>
      <c r="DHB232" s="44"/>
      <c r="DHC232" s="44"/>
      <c r="DHD232" s="44"/>
      <c r="DHE232" s="44"/>
      <c r="DHF232" s="44"/>
      <c r="DHG232" s="44"/>
      <c r="DHH232" s="44"/>
      <c r="DHI232" s="44"/>
      <c r="DHJ232" s="44"/>
      <c r="DHK232" s="44"/>
      <c r="DHL232" s="44"/>
      <c r="DHM232" s="44"/>
      <c r="DHN232" s="44"/>
      <c r="DHO232" s="44"/>
      <c r="DHP232" s="44"/>
      <c r="DHQ232" s="44"/>
      <c r="DHR232" s="44"/>
      <c r="DHS232" s="44"/>
      <c r="DHT232" s="44"/>
      <c r="DHU232" s="44"/>
      <c r="DHV232" s="44"/>
      <c r="DHW232" s="44"/>
      <c r="DHX232" s="44"/>
      <c r="DHY232" s="44"/>
      <c r="DHZ232" s="44"/>
      <c r="DIA232" s="44"/>
      <c r="DIB232" s="44"/>
      <c r="DIC232" s="44"/>
      <c r="DID232" s="44"/>
      <c r="DIE232" s="44"/>
      <c r="DIF232" s="44"/>
      <c r="DIG232" s="44"/>
      <c r="DIH232" s="44"/>
      <c r="DII232" s="44"/>
      <c r="DIJ232" s="44"/>
      <c r="DIK232" s="44"/>
      <c r="DIL232" s="44"/>
      <c r="DIM232" s="44"/>
      <c r="DIN232" s="44"/>
      <c r="DIO232" s="44"/>
      <c r="DIP232" s="44"/>
      <c r="DIQ232" s="44"/>
      <c r="DIR232" s="44"/>
      <c r="DIS232" s="44"/>
      <c r="DIT232" s="44"/>
      <c r="DIU232" s="44"/>
      <c r="DIV232" s="44"/>
      <c r="DIW232" s="44"/>
      <c r="DIX232" s="44"/>
      <c r="DIY232" s="44"/>
      <c r="DIZ232" s="44"/>
      <c r="DJA232" s="44"/>
      <c r="DJB232" s="44"/>
      <c r="DJC232" s="44"/>
      <c r="DJD232" s="44"/>
      <c r="DJE232" s="44"/>
      <c r="DJF232" s="44"/>
      <c r="DJG232" s="44"/>
      <c r="DJH232" s="44"/>
      <c r="DJI232" s="44"/>
      <c r="DJJ232" s="44"/>
      <c r="DJK232" s="44"/>
      <c r="DJL232" s="44"/>
      <c r="DJM232" s="44"/>
      <c r="DJN232" s="44"/>
      <c r="DJO232" s="44"/>
      <c r="DJP232" s="44"/>
      <c r="DJQ232" s="44"/>
      <c r="DJR232" s="44"/>
      <c r="DJS232" s="44"/>
      <c r="DJT232" s="44"/>
      <c r="DJU232" s="44"/>
      <c r="DJV232" s="44"/>
      <c r="DJW232" s="44"/>
      <c r="DJX232" s="44"/>
      <c r="DJY232" s="44"/>
      <c r="DJZ232" s="44"/>
      <c r="DKA232" s="44"/>
      <c r="DKB232" s="44"/>
      <c r="DKC232" s="44"/>
      <c r="DKD232" s="44"/>
      <c r="DKE232" s="44"/>
      <c r="DKF232" s="44"/>
      <c r="DKG232" s="44"/>
      <c r="DKH232" s="44"/>
      <c r="DKI232" s="44"/>
      <c r="DKJ232" s="44"/>
      <c r="DKK232" s="44"/>
      <c r="DKL232" s="44"/>
      <c r="DKM232" s="44"/>
      <c r="DKN232" s="44"/>
      <c r="DKO232" s="44"/>
      <c r="DKP232" s="44"/>
      <c r="DKQ232" s="44"/>
      <c r="DKR232" s="44"/>
      <c r="DKS232" s="44"/>
      <c r="DKT232" s="44"/>
      <c r="DKU232" s="44"/>
      <c r="DKV232" s="44"/>
      <c r="DKW232" s="44"/>
      <c r="DKX232" s="44"/>
      <c r="DKY232" s="44"/>
      <c r="DKZ232" s="44"/>
      <c r="DLA232" s="44"/>
      <c r="DLB232" s="44"/>
      <c r="DLC232" s="44"/>
      <c r="DLD232" s="44"/>
      <c r="DLE232" s="44"/>
      <c r="DLF232" s="44"/>
      <c r="DLG232" s="44"/>
      <c r="DLH232" s="44"/>
      <c r="DLI232" s="44"/>
      <c r="DLJ232" s="44"/>
      <c r="DLK232" s="44"/>
      <c r="DLL232" s="44"/>
      <c r="DLM232" s="44"/>
      <c r="DLN232" s="44"/>
      <c r="DLO232" s="44"/>
      <c r="DLP232" s="44"/>
      <c r="DLQ232" s="44"/>
      <c r="DLR232" s="44"/>
      <c r="DLS232" s="44"/>
      <c r="DLT232" s="44"/>
      <c r="DLU232" s="44"/>
      <c r="DLV232" s="44"/>
      <c r="DLW232" s="44"/>
      <c r="DLX232" s="44"/>
      <c r="DLY232" s="44"/>
      <c r="DLZ232" s="44"/>
      <c r="DMA232" s="44"/>
      <c r="DMB232" s="44"/>
      <c r="DMC232" s="44"/>
      <c r="DMD232" s="44"/>
      <c r="DME232" s="44"/>
      <c r="DMF232" s="44"/>
      <c r="DMG232" s="44"/>
      <c r="DMH232" s="44"/>
      <c r="DMI232" s="44"/>
      <c r="DMJ232" s="44"/>
      <c r="DMK232" s="44"/>
      <c r="DML232" s="44"/>
      <c r="DMM232" s="44"/>
      <c r="DMN232" s="44"/>
      <c r="DMO232" s="44"/>
      <c r="DMP232" s="44"/>
      <c r="DMQ232" s="44"/>
      <c r="DMR232" s="44"/>
      <c r="DMS232" s="44"/>
      <c r="DMT232" s="44"/>
      <c r="DMU232" s="44"/>
      <c r="DMV232" s="44"/>
      <c r="DMW232" s="44"/>
      <c r="DMX232" s="44"/>
      <c r="DMY232" s="44"/>
      <c r="DMZ232" s="44"/>
      <c r="DNA232" s="44"/>
      <c r="DNB232" s="44"/>
      <c r="DNC232" s="44"/>
      <c r="DND232" s="44"/>
      <c r="DNE232" s="44"/>
      <c r="DNF232" s="44"/>
      <c r="DNG232" s="44"/>
      <c r="DNH232" s="44"/>
      <c r="DNI232" s="44"/>
      <c r="DNJ232" s="44"/>
      <c r="DNK232" s="44"/>
      <c r="DNL232" s="44"/>
      <c r="DNM232" s="44"/>
      <c r="DNN232" s="44"/>
      <c r="DNO232" s="44"/>
      <c r="DNP232" s="44"/>
      <c r="DNQ232" s="44"/>
      <c r="DNR232" s="44"/>
      <c r="DNS232" s="44"/>
      <c r="DNT232" s="44"/>
      <c r="DNU232" s="44"/>
      <c r="DNV232" s="44"/>
      <c r="DNW232" s="44"/>
      <c r="DNX232" s="44"/>
      <c r="DNY232" s="44"/>
      <c r="DNZ232" s="44"/>
      <c r="DOA232" s="44"/>
      <c r="DOB232" s="44"/>
      <c r="DOC232" s="44"/>
      <c r="DOD232" s="44"/>
      <c r="DOE232" s="44"/>
      <c r="DOF232" s="44"/>
      <c r="DOG232" s="44"/>
      <c r="DOH232" s="44"/>
      <c r="DOI232" s="44"/>
      <c r="DOJ232" s="44"/>
      <c r="DOK232" s="44"/>
      <c r="DOL232" s="44"/>
      <c r="DOM232" s="44"/>
      <c r="DON232" s="44"/>
      <c r="DOO232" s="44"/>
      <c r="DOP232" s="44"/>
      <c r="DOQ232" s="44"/>
      <c r="DOR232" s="44"/>
      <c r="DOS232" s="44"/>
      <c r="DOT232" s="44"/>
      <c r="DOU232" s="44"/>
      <c r="DOV232" s="44"/>
      <c r="DOW232" s="44"/>
      <c r="DOX232" s="44"/>
      <c r="DOY232" s="44"/>
      <c r="DOZ232" s="44"/>
      <c r="DPA232" s="44"/>
      <c r="DPB232" s="44"/>
      <c r="DPC232" s="44"/>
      <c r="DPD232" s="44"/>
      <c r="DPE232" s="44"/>
      <c r="DPF232" s="44"/>
      <c r="DPG232" s="44"/>
      <c r="DPH232" s="44"/>
      <c r="DPI232" s="44"/>
      <c r="DPJ232" s="44"/>
      <c r="DPK232" s="44"/>
      <c r="DPL232" s="44"/>
      <c r="DPM232" s="44"/>
      <c r="DPN232" s="44"/>
      <c r="DPO232" s="44"/>
      <c r="DPP232" s="44"/>
      <c r="DPQ232" s="44"/>
      <c r="DPR232" s="44"/>
      <c r="DPS232" s="44"/>
      <c r="DPT232" s="44"/>
      <c r="DPU232" s="44"/>
      <c r="DPV232" s="44"/>
      <c r="DPW232" s="44"/>
      <c r="DPX232" s="44"/>
      <c r="DPY232" s="44"/>
      <c r="DPZ232" s="44"/>
      <c r="DQA232" s="44"/>
      <c r="DQB232" s="44"/>
      <c r="DQC232" s="44"/>
      <c r="DQD232" s="44"/>
      <c r="DQE232" s="44"/>
      <c r="DQF232" s="44"/>
      <c r="DQG232" s="44"/>
      <c r="DQH232" s="44"/>
      <c r="DQI232" s="44"/>
      <c r="DQJ232" s="44"/>
      <c r="DQK232" s="44"/>
      <c r="DQL232" s="44"/>
      <c r="DQM232" s="44"/>
      <c r="DQN232" s="44"/>
      <c r="DQO232" s="44"/>
      <c r="DQP232" s="44"/>
      <c r="DQQ232" s="44"/>
      <c r="DQR232" s="44"/>
      <c r="DQS232" s="44"/>
      <c r="DQT232" s="44"/>
      <c r="DQU232" s="44"/>
      <c r="DQV232" s="44"/>
      <c r="DQW232" s="44"/>
      <c r="DQX232" s="44"/>
      <c r="DQY232" s="44"/>
      <c r="DQZ232" s="44"/>
      <c r="DRA232" s="44"/>
      <c r="DRB232" s="44"/>
      <c r="DRC232" s="44"/>
      <c r="DRD232" s="44"/>
      <c r="DRE232" s="44"/>
      <c r="DRF232" s="44"/>
      <c r="DRG232" s="44"/>
      <c r="DRH232" s="44"/>
      <c r="DRI232" s="44"/>
      <c r="DRJ232" s="44"/>
      <c r="DRK232" s="44"/>
      <c r="DRL232" s="44"/>
      <c r="DRM232" s="44"/>
      <c r="DRN232" s="44"/>
      <c r="DRO232" s="44"/>
      <c r="DRP232" s="44"/>
      <c r="DRQ232" s="44"/>
      <c r="DRR232" s="44"/>
      <c r="DRS232" s="44"/>
      <c r="DRT232" s="44"/>
      <c r="DRU232" s="44"/>
      <c r="DRV232" s="44"/>
      <c r="DRW232" s="44"/>
      <c r="DRX232" s="44"/>
      <c r="DRY232" s="44"/>
      <c r="DRZ232" s="44"/>
      <c r="DSA232" s="44"/>
      <c r="DSB232" s="44"/>
      <c r="DSC232" s="44"/>
      <c r="DSD232" s="44"/>
      <c r="DSE232" s="44"/>
      <c r="DSF232" s="44"/>
      <c r="DSG232" s="44"/>
      <c r="DSH232" s="44"/>
      <c r="DSI232" s="44"/>
      <c r="DSJ232" s="44"/>
      <c r="DSK232" s="44"/>
      <c r="DSL232" s="44"/>
      <c r="DSM232" s="44"/>
      <c r="DSN232" s="44"/>
      <c r="DSO232" s="44"/>
      <c r="DSP232" s="44"/>
      <c r="DSQ232" s="44"/>
      <c r="DSR232" s="44"/>
      <c r="DSS232" s="44"/>
      <c r="DST232" s="44"/>
      <c r="DSU232" s="44"/>
      <c r="DSV232" s="44"/>
      <c r="DSW232" s="44"/>
      <c r="DSX232" s="44"/>
      <c r="DSY232" s="44"/>
      <c r="DSZ232" s="44"/>
      <c r="DTA232" s="44"/>
      <c r="DTB232" s="44"/>
      <c r="DTC232" s="44"/>
      <c r="DTD232" s="44"/>
      <c r="DTE232" s="44"/>
      <c r="DTF232" s="44"/>
      <c r="DTG232" s="44"/>
      <c r="DTH232" s="44"/>
      <c r="DTI232" s="44"/>
      <c r="DTJ232" s="44"/>
      <c r="DTK232" s="44"/>
      <c r="DTL232" s="44"/>
      <c r="DTM232" s="44"/>
      <c r="DTN232" s="44"/>
      <c r="DTO232" s="44"/>
      <c r="DTP232" s="44"/>
      <c r="DTQ232" s="44"/>
      <c r="DTR232" s="44"/>
      <c r="DTS232" s="44"/>
      <c r="DTT232" s="44"/>
      <c r="DTU232" s="44"/>
      <c r="DTV232" s="44"/>
      <c r="DTW232" s="44"/>
      <c r="DTX232" s="44"/>
      <c r="DTY232" s="44"/>
      <c r="DTZ232" s="44"/>
      <c r="DUA232" s="44"/>
      <c r="DUB232" s="44"/>
      <c r="DUC232" s="44"/>
      <c r="DUD232" s="44"/>
      <c r="DUE232" s="44"/>
      <c r="DUF232" s="44"/>
      <c r="DUG232" s="44"/>
      <c r="DUH232" s="44"/>
      <c r="DUI232" s="44"/>
      <c r="DUJ232" s="44"/>
      <c r="DUK232" s="44"/>
      <c r="DUL232" s="44"/>
      <c r="DUM232" s="44"/>
      <c r="DUN232" s="44"/>
      <c r="DUO232" s="44"/>
      <c r="DUP232" s="44"/>
      <c r="DUQ232" s="44"/>
      <c r="DUR232" s="44"/>
      <c r="DUS232" s="44"/>
      <c r="DUT232" s="44"/>
      <c r="DUU232" s="44"/>
      <c r="DUV232" s="44"/>
      <c r="DUW232" s="44"/>
      <c r="DUX232" s="44"/>
      <c r="DUY232" s="44"/>
      <c r="DUZ232" s="44"/>
      <c r="DVA232" s="44"/>
      <c r="DVB232" s="44"/>
      <c r="DVC232" s="44"/>
      <c r="DVD232" s="44"/>
      <c r="DVE232" s="44"/>
      <c r="DVF232" s="44"/>
      <c r="DVG232" s="44"/>
      <c r="DVH232" s="44"/>
      <c r="DVI232" s="44"/>
      <c r="DVJ232" s="44"/>
      <c r="DVK232" s="44"/>
      <c r="DVL232" s="44"/>
      <c r="DVM232" s="44"/>
      <c r="DVN232" s="44"/>
      <c r="DVO232" s="44"/>
      <c r="DVP232" s="44"/>
      <c r="DVQ232" s="44"/>
      <c r="DVR232" s="44"/>
      <c r="DVS232" s="44"/>
      <c r="DVT232" s="44"/>
      <c r="DVU232" s="44"/>
      <c r="DVV232" s="44"/>
      <c r="DVW232" s="44"/>
      <c r="DVX232" s="44"/>
      <c r="DVY232" s="44"/>
      <c r="DVZ232" s="44"/>
      <c r="DWA232" s="44"/>
      <c r="DWB232" s="44"/>
      <c r="DWC232" s="44"/>
      <c r="DWD232" s="44"/>
      <c r="DWE232" s="44"/>
      <c r="DWF232" s="44"/>
      <c r="DWG232" s="44"/>
      <c r="DWH232" s="44"/>
      <c r="DWI232" s="44"/>
      <c r="DWJ232" s="44"/>
      <c r="DWK232" s="44"/>
      <c r="DWL232" s="44"/>
      <c r="DWM232" s="44"/>
      <c r="DWN232" s="44"/>
      <c r="DWO232" s="44"/>
      <c r="DWP232" s="44"/>
      <c r="DWQ232" s="44"/>
      <c r="DWR232" s="44"/>
      <c r="DWS232" s="44"/>
      <c r="DWT232" s="44"/>
      <c r="DWU232" s="44"/>
      <c r="DWV232" s="44"/>
      <c r="DWW232" s="44"/>
      <c r="DWX232" s="44"/>
      <c r="DWY232" s="44"/>
      <c r="DWZ232" s="44"/>
      <c r="DXA232" s="44"/>
      <c r="DXB232" s="44"/>
      <c r="DXC232" s="44"/>
      <c r="DXD232" s="44"/>
      <c r="DXE232" s="44"/>
      <c r="DXF232" s="44"/>
      <c r="DXG232" s="44"/>
      <c r="DXH232" s="44"/>
      <c r="DXI232" s="44"/>
      <c r="DXJ232" s="44"/>
      <c r="DXK232" s="44"/>
      <c r="DXL232" s="44"/>
      <c r="DXM232" s="44"/>
      <c r="DXN232" s="44"/>
      <c r="DXO232" s="44"/>
      <c r="DXP232" s="44"/>
      <c r="DXQ232" s="44"/>
      <c r="DXR232" s="44"/>
      <c r="DXS232" s="44"/>
      <c r="DXT232" s="44"/>
      <c r="DXU232" s="44"/>
      <c r="DXV232" s="44"/>
      <c r="DXW232" s="44"/>
      <c r="DXX232" s="44"/>
      <c r="DXY232" s="44"/>
      <c r="DXZ232" s="44"/>
      <c r="DYA232" s="44"/>
      <c r="DYB232" s="44"/>
      <c r="DYC232" s="44"/>
      <c r="DYD232" s="44"/>
      <c r="DYE232" s="44"/>
      <c r="DYF232" s="44"/>
      <c r="DYG232" s="44"/>
      <c r="DYH232" s="44"/>
      <c r="DYI232" s="44"/>
      <c r="DYJ232" s="44"/>
      <c r="DYK232" s="44"/>
      <c r="DYL232" s="44"/>
      <c r="DYM232" s="44"/>
      <c r="DYN232" s="44"/>
      <c r="DYO232" s="44"/>
      <c r="DYP232" s="44"/>
      <c r="DYQ232" s="44"/>
      <c r="DYR232" s="44"/>
      <c r="DYS232" s="44"/>
      <c r="DYT232" s="44"/>
      <c r="DYU232" s="44"/>
      <c r="DYV232" s="44"/>
      <c r="DYW232" s="44"/>
      <c r="DYX232" s="44"/>
      <c r="DYY232" s="44"/>
      <c r="DYZ232" s="44"/>
      <c r="DZA232" s="44"/>
      <c r="DZB232" s="44"/>
      <c r="DZC232" s="44"/>
      <c r="DZD232" s="44"/>
      <c r="DZE232" s="44"/>
      <c r="DZF232" s="44"/>
      <c r="DZG232" s="44"/>
      <c r="DZH232" s="44"/>
      <c r="DZI232" s="44"/>
      <c r="DZJ232" s="44"/>
      <c r="DZK232" s="44"/>
      <c r="DZL232" s="44"/>
      <c r="DZM232" s="44"/>
      <c r="DZN232" s="44"/>
      <c r="DZO232" s="44"/>
      <c r="DZP232" s="44"/>
      <c r="DZQ232" s="44"/>
      <c r="DZR232" s="44"/>
      <c r="DZS232" s="44"/>
      <c r="DZT232" s="44"/>
      <c r="DZU232" s="44"/>
      <c r="DZV232" s="44"/>
      <c r="DZW232" s="44"/>
      <c r="DZX232" s="44"/>
      <c r="DZY232" s="44"/>
      <c r="DZZ232" s="44"/>
      <c r="EAA232" s="44"/>
      <c r="EAB232" s="44"/>
      <c r="EAC232" s="44"/>
      <c r="EAD232" s="44"/>
      <c r="EAE232" s="44"/>
      <c r="EAF232" s="44"/>
      <c r="EAG232" s="44"/>
      <c r="EAH232" s="44"/>
      <c r="EAI232" s="44"/>
      <c r="EAJ232" s="44"/>
      <c r="EAK232" s="44"/>
      <c r="EAL232" s="44"/>
      <c r="EAM232" s="44"/>
      <c r="EAN232" s="44"/>
      <c r="EAO232" s="44"/>
      <c r="EAP232" s="44"/>
      <c r="EAQ232" s="44"/>
      <c r="EAR232" s="44"/>
      <c r="EAS232" s="44"/>
      <c r="EAT232" s="44"/>
      <c r="EAU232" s="44"/>
      <c r="EAV232" s="44"/>
      <c r="EAW232" s="44"/>
      <c r="EAX232" s="44"/>
      <c r="EAY232" s="44"/>
      <c r="EAZ232" s="44"/>
      <c r="EBA232" s="44"/>
      <c r="EBB232" s="44"/>
      <c r="EBC232" s="44"/>
      <c r="EBD232" s="44"/>
      <c r="EBE232" s="44"/>
      <c r="EBF232" s="44"/>
      <c r="EBG232" s="44"/>
      <c r="EBH232" s="44"/>
      <c r="EBI232" s="44"/>
      <c r="EBJ232" s="44"/>
      <c r="EBK232" s="44"/>
      <c r="EBL232" s="44"/>
      <c r="EBM232" s="44"/>
      <c r="EBN232" s="44"/>
      <c r="EBO232" s="44"/>
      <c r="EBP232" s="44"/>
      <c r="EBQ232" s="44"/>
      <c r="EBR232" s="44"/>
      <c r="EBS232" s="44"/>
      <c r="EBT232" s="44"/>
      <c r="EBU232" s="44"/>
      <c r="EBV232" s="44"/>
      <c r="EBW232" s="44"/>
      <c r="EBX232" s="44"/>
      <c r="EBY232" s="44"/>
      <c r="EBZ232" s="44"/>
      <c r="ECA232" s="44"/>
      <c r="ECB232" s="44"/>
      <c r="ECC232" s="44"/>
      <c r="ECD232" s="44"/>
      <c r="ECE232" s="44"/>
      <c r="ECF232" s="44"/>
      <c r="ECG232" s="44"/>
      <c r="ECH232" s="44"/>
      <c r="ECI232" s="44"/>
      <c r="ECJ232" s="44"/>
      <c r="ECK232" s="44"/>
      <c r="ECL232" s="44"/>
      <c r="ECM232" s="44"/>
      <c r="ECN232" s="44"/>
      <c r="ECO232" s="44"/>
      <c r="ECP232" s="44"/>
      <c r="ECQ232" s="44"/>
      <c r="ECR232" s="44"/>
      <c r="ECS232" s="44"/>
      <c r="ECT232" s="44"/>
      <c r="ECU232" s="44"/>
      <c r="ECV232" s="44"/>
      <c r="ECW232" s="44"/>
      <c r="ECX232" s="44"/>
      <c r="ECY232" s="44"/>
      <c r="ECZ232" s="44"/>
      <c r="EDA232" s="44"/>
      <c r="EDB232" s="44"/>
      <c r="EDC232" s="44"/>
      <c r="EDD232" s="44"/>
      <c r="EDE232" s="44"/>
      <c r="EDF232" s="44"/>
      <c r="EDG232" s="44"/>
      <c r="EDH232" s="44"/>
      <c r="EDI232" s="44"/>
      <c r="EDJ232" s="44"/>
      <c r="EDK232" s="44"/>
      <c r="EDL232" s="44"/>
      <c r="EDM232" s="44"/>
      <c r="EDN232" s="44"/>
      <c r="EDO232" s="44"/>
      <c r="EDP232" s="44"/>
      <c r="EDQ232" s="44"/>
      <c r="EDR232" s="44"/>
      <c r="EDS232" s="44"/>
      <c r="EDT232" s="44"/>
      <c r="EDU232" s="44"/>
      <c r="EDV232" s="44"/>
      <c r="EDW232" s="44"/>
      <c r="EDX232" s="44"/>
      <c r="EDY232" s="44"/>
      <c r="EDZ232" s="44"/>
      <c r="EEA232" s="44"/>
      <c r="EEB232" s="44"/>
      <c r="EEC232" s="44"/>
      <c r="EED232" s="44"/>
      <c r="EEE232" s="44"/>
      <c r="EEF232" s="44"/>
      <c r="EEG232" s="44"/>
      <c r="EEH232" s="44"/>
      <c r="EEI232" s="44"/>
      <c r="EEJ232" s="44"/>
      <c r="EEK232" s="44"/>
      <c r="EEL232" s="44"/>
      <c r="EEM232" s="44"/>
      <c r="EEN232" s="44"/>
      <c r="EEO232" s="44"/>
      <c r="EEP232" s="44"/>
      <c r="EEQ232" s="44"/>
      <c r="EER232" s="44"/>
      <c r="EES232" s="44"/>
      <c r="EET232" s="44"/>
      <c r="EEU232" s="44"/>
      <c r="EEV232" s="44"/>
      <c r="EEW232" s="44"/>
      <c r="EEX232" s="44"/>
      <c r="EEY232" s="44"/>
      <c r="EEZ232" s="44"/>
      <c r="EFA232" s="44"/>
      <c r="EFB232" s="44"/>
      <c r="EFC232" s="44"/>
      <c r="EFD232" s="44"/>
      <c r="EFE232" s="44"/>
      <c r="EFF232" s="44"/>
      <c r="EFG232" s="44"/>
      <c r="EFH232" s="44"/>
      <c r="EFI232" s="44"/>
      <c r="EFJ232" s="44"/>
      <c r="EFK232" s="44"/>
      <c r="EFL232" s="44"/>
      <c r="EFM232" s="44"/>
      <c r="EFN232" s="44"/>
      <c r="EFO232" s="44"/>
      <c r="EFP232" s="44"/>
      <c r="EFQ232" s="44"/>
      <c r="EFR232" s="44"/>
      <c r="EFS232" s="44"/>
      <c r="EFT232" s="44"/>
      <c r="EFU232" s="44"/>
      <c r="EFV232" s="44"/>
      <c r="EFW232" s="44"/>
      <c r="EFX232" s="44"/>
      <c r="EFY232" s="44"/>
      <c r="EFZ232" s="44"/>
      <c r="EGA232" s="44"/>
      <c r="EGB232" s="44"/>
      <c r="EGC232" s="44"/>
      <c r="EGD232" s="44"/>
      <c r="EGE232" s="44"/>
      <c r="EGF232" s="44"/>
      <c r="EGG232" s="44"/>
      <c r="EGH232" s="44"/>
      <c r="EGI232" s="44"/>
      <c r="EGJ232" s="44"/>
      <c r="EGK232" s="44"/>
      <c r="EGL232" s="44"/>
      <c r="EGM232" s="44"/>
      <c r="EGN232" s="44"/>
      <c r="EGO232" s="44"/>
      <c r="EGP232" s="44"/>
      <c r="EGQ232" s="44"/>
      <c r="EGR232" s="44"/>
      <c r="EGS232" s="44"/>
      <c r="EGT232" s="44"/>
      <c r="EGU232" s="44"/>
      <c r="EGV232" s="44"/>
      <c r="EGW232" s="44"/>
      <c r="EGX232" s="44"/>
      <c r="EGY232" s="44"/>
      <c r="EGZ232" s="44"/>
      <c r="EHA232" s="44"/>
      <c r="EHB232" s="44"/>
      <c r="EHC232" s="44"/>
      <c r="EHD232" s="44"/>
      <c r="EHE232" s="44"/>
      <c r="EHF232" s="44"/>
      <c r="EHG232" s="44"/>
      <c r="EHH232" s="44"/>
      <c r="EHI232" s="44"/>
      <c r="EHJ232" s="44"/>
      <c r="EHK232" s="44"/>
      <c r="EHL232" s="44"/>
      <c r="EHM232" s="44"/>
      <c r="EHN232" s="44"/>
      <c r="EHO232" s="44"/>
      <c r="EHP232" s="44"/>
      <c r="EHQ232" s="44"/>
      <c r="EHR232" s="44"/>
      <c r="EHS232" s="44"/>
      <c r="EHT232" s="44"/>
      <c r="EHU232" s="44"/>
      <c r="EHV232" s="44"/>
      <c r="EHW232" s="44"/>
      <c r="EHX232" s="44"/>
      <c r="EHY232" s="44"/>
      <c r="EHZ232" s="44"/>
      <c r="EIA232" s="44"/>
      <c r="EIB232" s="44"/>
      <c r="EIC232" s="44"/>
      <c r="EID232" s="44"/>
      <c r="EIE232" s="44"/>
      <c r="EIF232" s="44"/>
      <c r="EIG232" s="44"/>
      <c r="EIH232" s="44"/>
      <c r="EII232" s="44"/>
      <c r="EIJ232" s="44"/>
      <c r="EIK232" s="44"/>
      <c r="EIL232" s="44"/>
      <c r="EIM232" s="44"/>
      <c r="EIN232" s="44"/>
      <c r="EIO232" s="44"/>
      <c r="EIP232" s="44"/>
      <c r="EIQ232" s="44"/>
      <c r="EIR232" s="44"/>
      <c r="EIS232" s="44"/>
      <c r="EIT232" s="44"/>
      <c r="EIU232" s="44"/>
      <c r="EIV232" s="44"/>
      <c r="EIW232" s="44"/>
      <c r="EIX232" s="44"/>
      <c r="EIY232" s="44"/>
      <c r="EIZ232" s="44"/>
      <c r="EJA232" s="44"/>
      <c r="EJB232" s="44"/>
      <c r="EJC232" s="44"/>
      <c r="EJD232" s="44"/>
      <c r="EJE232" s="44"/>
      <c r="EJF232" s="44"/>
      <c r="EJG232" s="44"/>
      <c r="EJH232" s="44"/>
      <c r="EJI232" s="44"/>
      <c r="EJJ232" s="44"/>
      <c r="EJK232" s="44"/>
      <c r="EJL232" s="44"/>
      <c r="EJM232" s="44"/>
      <c r="EJN232" s="44"/>
      <c r="EJO232" s="44"/>
      <c r="EJP232" s="44"/>
      <c r="EJQ232" s="44"/>
      <c r="EJR232" s="44"/>
      <c r="EJS232" s="44"/>
      <c r="EJT232" s="44"/>
      <c r="EJU232" s="44"/>
      <c r="EJV232" s="44"/>
      <c r="EJW232" s="44"/>
      <c r="EJX232" s="44"/>
      <c r="EJY232" s="44"/>
      <c r="EJZ232" s="44"/>
      <c r="EKA232" s="44"/>
      <c r="EKB232" s="44"/>
      <c r="EKC232" s="44"/>
      <c r="EKD232" s="44"/>
      <c r="EKE232" s="44"/>
      <c r="EKF232" s="44"/>
      <c r="EKG232" s="44"/>
      <c r="EKH232" s="44"/>
      <c r="EKI232" s="44"/>
      <c r="EKJ232" s="44"/>
      <c r="EKK232" s="44"/>
      <c r="EKL232" s="44"/>
      <c r="EKM232" s="44"/>
      <c r="EKN232" s="44"/>
      <c r="EKO232" s="44"/>
      <c r="EKP232" s="44"/>
      <c r="EKQ232" s="44"/>
      <c r="EKR232" s="44"/>
      <c r="EKS232" s="44"/>
      <c r="EKT232" s="44"/>
      <c r="EKU232" s="44"/>
      <c r="EKV232" s="44"/>
      <c r="EKW232" s="44"/>
      <c r="EKX232" s="44"/>
      <c r="EKY232" s="44"/>
      <c r="EKZ232" s="44"/>
      <c r="ELA232" s="44"/>
      <c r="ELB232" s="44"/>
      <c r="ELC232" s="44"/>
      <c r="ELD232" s="44"/>
      <c r="ELE232" s="44"/>
      <c r="ELF232" s="44"/>
      <c r="ELG232" s="44"/>
      <c r="ELH232" s="44"/>
      <c r="ELI232" s="44"/>
      <c r="ELJ232" s="44"/>
      <c r="ELK232" s="44"/>
      <c r="ELL232" s="44"/>
      <c r="ELM232" s="44"/>
      <c r="ELN232" s="44"/>
      <c r="ELO232" s="44"/>
      <c r="ELP232" s="44"/>
      <c r="ELQ232" s="44"/>
      <c r="ELR232" s="44"/>
      <c r="ELS232" s="44"/>
      <c r="ELT232" s="44"/>
      <c r="ELU232" s="44"/>
      <c r="ELV232" s="44"/>
      <c r="ELW232" s="44"/>
      <c r="ELX232" s="44"/>
      <c r="ELY232" s="44"/>
      <c r="ELZ232" s="44"/>
      <c r="EMA232" s="44"/>
      <c r="EMB232" s="44"/>
      <c r="EMC232" s="44"/>
      <c r="EMD232" s="44"/>
      <c r="EME232" s="44"/>
      <c r="EMF232" s="44"/>
      <c r="EMG232" s="44"/>
      <c r="EMH232" s="44"/>
      <c r="EMI232" s="44"/>
      <c r="EMJ232" s="44"/>
      <c r="EMK232" s="44"/>
      <c r="EML232" s="44"/>
      <c r="EMM232" s="44"/>
      <c r="EMN232" s="44"/>
      <c r="EMO232" s="44"/>
      <c r="EMP232" s="44"/>
      <c r="EMQ232" s="44"/>
      <c r="EMR232" s="44"/>
      <c r="EMS232" s="44"/>
      <c r="EMT232" s="44"/>
      <c r="EMU232" s="44"/>
      <c r="EMV232" s="44"/>
      <c r="EMW232" s="44"/>
      <c r="EMX232" s="44"/>
      <c r="EMY232" s="44"/>
      <c r="EMZ232" s="44"/>
      <c r="ENA232" s="44"/>
      <c r="ENB232" s="44"/>
      <c r="ENC232" s="44"/>
      <c r="END232" s="44"/>
      <c r="ENE232" s="44"/>
      <c r="ENF232" s="44"/>
      <c r="ENG232" s="44"/>
      <c r="ENH232" s="44"/>
      <c r="ENI232" s="44"/>
      <c r="ENJ232" s="44"/>
      <c r="ENK232" s="44"/>
      <c r="ENL232" s="44"/>
      <c r="ENM232" s="44"/>
      <c r="ENN232" s="44"/>
      <c r="ENO232" s="44"/>
      <c r="ENP232" s="44"/>
      <c r="ENQ232" s="44"/>
      <c r="ENR232" s="44"/>
      <c r="ENS232" s="44"/>
      <c r="ENT232" s="44"/>
      <c r="ENU232" s="44"/>
      <c r="ENV232" s="44"/>
      <c r="ENW232" s="44"/>
      <c r="ENX232" s="44"/>
      <c r="ENY232" s="44"/>
      <c r="ENZ232" s="44"/>
      <c r="EOA232" s="44"/>
      <c r="EOB232" s="44"/>
      <c r="EOC232" s="44"/>
      <c r="EOD232" s="44"/>
      <c r="EOE232" s="44"/>
      <c r="EOF232" s="44"/>
      <c r="EOG232" s="44"/>
      <c r="EOH232" s="44"/>
      <c r="EOI232" s="44"/>
      <c r="EOJ232" s="44"/>
      <c r="EOK232" s="44"/>
      <c r="EOL232" s="44"/>
      <c r="EOM232" s="44"/>
      <c r="EON232" s="44"/>
      <c r="EOO232" s="44"/>
      <c r="EOP232" s="44"/>
      <c r="EOQ232" s="44"/>
      <c r="EOR232" s="44"/>
      <c r="EOS232" s="44"/>
      <c r="EOT232" s="44"/>
      <c r="EOU232" s="44"/>
      <c r="EOV232" s="44"/>
      <c r="EOW232" s="44"/>
      <c r="EOX232" s="44"/>
      <c r="EOY232" s="44"/>
      <c r="EOZ232" s="44"/>
      <c r="EPA232" s="44"/>
      <c r="EPB232" s="44"/>
      <c r="EPC232" s="44"/>
      <c r="EPD232" s="44"/>
      <c r="EPE232" s="44"/>
      <c r="EPF232" s="44"/>
      <c r="EPG232" s="44"/>
      <c r="EPH232" s="44"/>
      <c r="EPI232" s="44"/>
      <c r="EPJ232" s="44"/>
      <c r="EPK232" s="44"/>
      <c r="EPL232" s="44"/>
      <c r="EPM232" s="44"/>
      <c r="EPN232" s="44"/>
      <c r="EPO232" s="44"/>
      <c r="EPP232" s="44"/>
      <c r="EPQ232" s="44"/>
      <c r="EPR232" s="44"/>
      <c r="EPS232" s="44"/>
      <c r="EPT232" s="44"/>
      <c r="EPU232" s="44"/>
      <c r="EPV232" s="44"/>
      <c r="EPW232" s="44"/>
      <c r="EPX232" s="44"/>
      <c r="EPY232" s="44"/>
      <c r="EPZ232" s="44"/>
      <c r="EQA232" s="44"/>
      <c r="EQB232" s="44"/>
      <c r="EQC232" s="44"/>
      <c r="EQD232" s="44"/>
      <c r="EQE232" s="44"/>
      <c r="EQF232" s="44"/>
      <c r="EQG232" s="44"/>
      <c r="EQH232" s="44"/>
      <c r="EQI232" s="44"/>
      <c r="EQJ232" s="44"/>
      <c r="EQK232" s="44"/>
      <c r="EQL232" s="44"/>
      <c r="EQM232" s="44"/>
      <c r="EQN232" s="44"/>
      <c r="EQO232" s="44"/>
      <c r="EQP232" s="44"/>
      <c r="EQQ232" s="44"/>
      <c r="EQR232" s="44"/>
      <c r="EQS232" s="44"/>
      <c r="EQT232" s="44"/>
      <c r="EQU232" s="44"/>
      <c r="EQV232" s="44"/>
      <c r="EQW232" s="44"/>
      <c r="EQX232" s="44"/>
      <c r="EQY232" s="44"/>
      <c r="EQZ232" s="44"/>
      <c r="ERA232" s="44"/>
      <c r="ERB232" s="44"/>
      <c r="ERC232" s="44"/>
      <c r="ERD232" s="44"/>
      <c r="ERE232" s="44"/>
      <c r="ERF232" s="44"/>
      <c r="ERG232" s="44"/>
      <c r="ERH232" s="44"/>
      <c r="ERI232" s="44"/>
      <c r="ERJ232" s="44"/>
      <c r="ERK232" s="44"/>
      <c r="ERL232" s="44"/>
      <c r="ERM232" s="44"/>
      <c r="ERN232" s="44"/>
      <c r="ERO232" s="44"/>
      <c r="ERP232" s="44"/>
      <c r="ERQ232" s="44"/>
      <c r="ERR232" s="44"/>
      <c r="ERS232" s="44"/>
      <c r="ERT232" s="44"/>
      <c r="ERU232" s="44"/>
      <c r="ERV232" s="44"/>
      <c r="ERW232" s="44"/>
      <c r="ERX232" s="44"/>
      <c r="ERY232" s="44"/>
      <c r="ERZ232" s="44"/>
      <c r="ESA232" s="44"/>
      <c r="ESB232" s="44"/>
      <c r="ESC232" s="44"/>
      <c r="ESD232" s="44"/>
      <c r="ESE232" s="44"/>
      <c r="ESF232" s="44"/>
      <c r="ESG232" s="44"/>
      <c r="ESH232" s="44"/>
      <c r="ESI232" s="44"/>
      <c r="ESJ232" s="44"/>
      <c r="ESK232" s="44"/>
      <c r="ESL232" s="44"/>
      <c r="ESM232" s="44"/>
      <c r="ESN232" s="44"/>
      <c r="ESO232" s="44"/>
      <c r="ESP232" s="44"/>
      <c r="ESQ232" s="44"/>
      <c r="ESR232" s="44"/>
      <c r="ESS232" s="44"/>
      <c r="EST232" s="44"/>
      <c r="ESU232" s="44"/>
      <c r="ESV232" s="44"/>
      <c r="ESW232" s="44"/>
      <c r="ESX232" s="44"/>
      <c r="ESY232" s="44"/>
      <c r="ESZ232" s="44"/>
      <c r="ETA232" s="44"/>
      <c r="ETB232" s="44"/>
      <c r="ETC232" s="44"/>
      <c r="ETD232" s="44"/>
      <c r="ETE232" s="44"/>
      <c r="ETF232" s="44"/>
      <c r="ETG232" s="44"/>
      <c r="ETH232" s="44"/>
      <c r="ETI232" s="44"/>
      <c r="ETJ232" s="44"/>
      <c r="ETK232" s="44"/>
      <c r="ETL232" s="44"/>
      <c r="ETM232" s="44"/>
      <c r="ETN232" s="44"/>
      <c r="ETO232" s="44"/>
      <c r="ETP232" s="44"/>
      <c r="ETQ232" s="44"/>
      <c r="ETR232" s="44"/>
      <c r="ETS232" s="44"/>
      <c r="ETT232" s="44"/>
      <c r="ETU232" s="44"/>
      <c r="ETV232" s="44"/>
      <c r="ETW232" s="44"/>
      <c r="ETX232" s="44"/>
      <c r="ETY232" s="44"/>
      <c r="ETZ232" s="44"/>
      <c r="EUA232" s="44"/>
      <c r="EUB232" s="44"/>
      <c r="EUC232" s="44"/>
      <c r="EUD232" s="44"/>
      <c r="EUE232" s="44"/>
      <c r="EUF232" s="44"/>
      <c r="EUG232" s="44"/>
      <c r="EUH232" s="44"/>
      <c r="EUI232" s="44"/>
      <c r="EUJ232" s="44"/>
      <c r="EUK232" s="44"/>
      <c r="EUL232" s="44"/>
      <c r="EUM232" s="44"/>
      <c r="EUN232" s="44"/>
      <c r="EUO232" s="44"/>
      <c r="EUP232" s="44"/>
      <c r="EUQ232" s="44"/>
      <c r="EUR232" s="44"/>
      <c r="EUS232" s="44"/>
      <c r="EUT232" s="44"/>
      <c r="EUU232" s="44"/>
      <c r="EUV232" s="44"/>
      <c r="EUW232" s="44"/>
      <c r="EUX232" s="44"/>
      <c r="EUY232" s="44"/>
      <c r="EUZ232" s="44"/>
      <c r="EVA232" s="44"/>
      <c r="EVB232" s="44"/>
      <c r="EVC232" s="44"/>
      <c r="EVD232" s="44"/>
      <c r="EVE232" s="44"/>
      <c r="EVF232" s="44"/>
      <c r="EVG232" s="44"/>
      <c r="EVH232" s="44"/>
      <c r="EVI232" s="44"/>
      <c r="EVJ232" s="44"/>
      <c r="EVK232" s="44"/>
      <c r="EVL232" s="44"/>
      <c r="EVM232" s="44"/>
      <c r="EVN232" s="44"/>
      <c r="EVO232" s="44"/>
      <c r="EVP232" s="44"/>
      <c r="EVQ232" s="44"/>
      <c r="EVR232" s="44"/>
      <c r="EVS232" s="44"/>
      <c r="EVT232" s="44"/>
      <c r="EVU232" s="44"/>
      <c r="EVV232" s="44"/>
      <c r="EVW232" s="44"/>
      <c r="EVX232" s="44"/>
      <c r="EVY232" s="44"/>
      <c r="EVZ232" s="44"/>
      <c r="EWA232" s="44"/>
      <c r="EWB232" s="44"/>
      <c r="EWC232" s="44"/>
      <c r="EWD232" s="44"/>
      <c r="EWE232" s="44"/>
      <c r="EWF232" s="44"/>
      <c r="EWG232" s="44"/>
      <c r="EWH232" s="44"/>
      <c r="EWI232" s="44"/>
      <c r="EWJ232" s="44"/>
      <c r="EWK232" s="44"/>
      <c r="EWL232" s="44"/>
      <c r="EWM232" s="44"/>
      <c r="EWN232" s="44"/>
      <c r="EWO232" s="44"/>
      <c r="EWP232" s="44"/>
      <c r="EWQ232" s="44"/>
      <c r="EWR232" s="44"/>
      <c r="EWS232" s="44"/>
      <c r="EWT232" s="44"/>
      <c r="EWU232" s="44"/>
      <c r="EWV232" s="44"/>
      <c r="EWW232" s="44"/>
      <c r="EWX232" s="44"/>
      <c r="EWY232" s="44"/>
      <c r="EWZ232" s="44"/>
      <c r="EXA232" s="44"/>
      <c r="EXB232" s="44"/>
      <c r="EXC232" s="44"/>
      <c r="EXD232" s="44"/>
      <c r="EXE232" s="44"/>
      <c r="EXF232" s="44"/>
      <c r="EXG232" s="44"/>
      <c r="EXH232" s="44"/>
      <c r="EXI232" s="44"/>
      <c r="EXJ232" s="44"/>
      <c r="EXK232" s="44"/>
      <c r="EXL232" s="44"/>
      <c r="EXM232" s="44"/>
      <c r="EXN232" s="44"/>
      <c r="EXO232" s="44"/>
      <c r="EXP232" s="44"/>
      <c r="EXQ232" s="44"/>
      <c r="EXR232" s="44"/>
      <c r="EXS232" s="44"/>
      <c r="EXT232" s="44"/>
      <c r="EXU232" s="44"/>
      <c r="EXV232" s="44"/>
      <c r="EXW232" s="44"/>
      <c r="EXX232" s="44"/>
      <c r="EXY232" s="44"/>
      <c r="EXZ232" s="44"/>
      <c r="EYA232" s="44"/>
      <c r="EYB232" s="44"/>
      <c r="EYC232" s="44"/>
      <c r="EYD232" s="44"/>
      <c r="EYE232" s="44"/>
      <c r="EYF232" s="44"/>
      <c r="EYG232" s="44"/>
      <c r="EYH232" s="44"/>
      <c r="EYI232" s="44"/>
      <c r="EYJ232" s="44"/>
      <c r="EYK232" s="44"/>
      <c r="EYL232" s="44"/>
      <c r="EYM232" s="44"/>
      <c r="EYN232" s="44"/>
      <c r="EYO232" s="44"/>
      <c r="EYP232" s="44"/>
      <c r="EYQ232" s="44"/>
      <c r="EYR232" s="44"/>
      <c r="EYS232" s="44"/>
      <c r="EYT232" s="44"/>
      <c r="EYU232" s="44"/>
      <c r="EYV232" s="44"/>
      <c r="EYW232" s="44"/>
      <c r="EYX232" s="44"/>
      <c r="EYY232" s="44"/>
      <c r="EYZ232" s="44"/>
      <c r="EZA232" s="44"/>
      <c r="EZB232" s="44"/>
      <c r="EZC232" s="44"/>
      <c r="EZD232" s="44"/>
      <c r="EZE232" s="44"/>
      <c r="EZF232" s="44"/>
      <c r="EZG232" s="44"/>
      <c r="EZH232" s="44"/>
      <c r="EZI232" s="44"/>
      <c r="EZJ232" s="44"/>
      <c r="EZK232" s="44"/>
      <c r="EZL232" s="44"/>
      <c r="EZM232" s="44"/>
      <c r="EZN232" s="44"/>
      <c r="EZO232" s="44"/>
      <c r="EZP232" s="44"/>
      <c r="EZQ232" s="44"/>
      <c r="EZR232" s="44"/>
      <c r="EZS232" s="44"/>
      <c r="EZT232" s="44"/>
      <c r="EZU232" s="44"/>
      <c r="EZV232" s="44"/>
      <c r="EZW232" s="44"/>
      <c r="EZX232" s="44"/>
      <c r="EZY232" s="44"/>
      <c r="EZZ232" s="44"/>
      <c r="FAA232" s="44"/>
      <c r="FAB232" s="44"/>
      <c r="FAC232" s="44"/>
      <c r="FAD232" s="44"/>
      <c r="FAE232" s="44"/>
      <c r="FAF232" s="44"/>
      <c r="FAG232" s="44"/>
      <c r="FAH232" s="44"/>
      <c r="FAI232" s="44"/>
      <c r="FAJ232" s="44"/>
      <c r="FAK232" s="44"/>
      <c r="FAL232" s="44"/>
      <c r="FAM232" s="44"/>
      <c r="FAN232" s="44"/>
      <c r="FAO232" s="44"/>
      <c r="FAP232" s="44"/>
      <c r="FAQ232" s="44"/>
      <c r="FAR232" s="44"/>
      <c r="FAS232" s="44"/>
      <c r="FAT232" s="44"/>
      <c r="FAU232" s="44"/>
      <c r="FAV232" s="44"/>
      <c r="FAW232" s="44"/>
      <c r="FAX232" s="44"/>
      <c r="FAY232" s="44"/>
      <c r="FAZ232" s="44"/>
      <c r="FBA232" s="44"/>
      <c r="FBB232" s="44"/>
      <c r="FBC232" s="44"/>
      <c r="FBD232" s="44"/>
      <c r="FBE232" s="44"/>
      <c r="FBF232" s="44"/>
      <c r="FBG232" s="44"/>
      <c r="FBH232" s="44"/>
      <c r="FBI232" s="44"/>
      <c r="FBJ232" s="44"/>
      <c r="FBK232" s="44"/>
      <c r="FBL232" s="44"/>
      <c r="FBM232" s="44"/>
      <c r="FBN232" s="44"/>
      <c r="FBO232" s="44"/>
      <c r="FBP232" s="44"/>
      <c r="FBQ232" s="44"/>
      <c r="FBR232" s="44"/>
      <c r="FBS232" s="44"/>
      <c r="FBT232" s="44"/>
      <c r="FBU232" s="44"/>
      <c r="FBV232" s="44"/>
      <c r="FBW232" s="44"/>
      <c r="FBX232" s="44"/>
      <c r="FBY232" s="44"/>
      <c r="FBZ232" s="44"/>
      <c r="FCA232" s="44"/>
      <c r="FCB232" s="44"/>
      <c r="FCC232" s="44"/>
      <c r="FCD232" s="44"/>
      <c r="FCE232" s="44"/>
      <c r="FCF232" s="44"/>
      <c r="FCG232" s="44"/>
      <c r="FCH232" s="44"/>
      <c r="FCI232" s="44"/>
      <c r="FCJ232" s="44"/>
      <c r="FCK232" s="44"/>
      <c r="FCL232" s="44"/>
      <c r="FCM232" s="44"/>
      <c r="FCN232" s="44"/>
      <c r="FCO232" s="44"/>
      <c r="FCP232" s="44"/>
      <c r="FCQ232" s="44"/>
      <c r="FCR232" s="44"/>
      <c r="FCS232" s="44"/>
      <c r="FCT232" s="44"/>
      <c r="FCU232" s="44"/>
      <c r="FCV232" s="44"/>
      <c r="FCW232" s="44"/>
      <c r="FCX232" s="44"/>
      <c r="FCY232" s="44"/>
      <c r="FCZ232" s="44"/>
      <c r="FDA232" s="44"/>
      <c r="FDB232" s="44"/>
      <c r="FDC232" s="44"/>
      <c r="FDD232" s="44"/>
      <c r="FDE232" s="44"/>
      <c r="FDF232" s="44"/>
      <c r="FDG232" s="44"/>
      <c r="FDH232" s="44"/>
      <c r="FDI232" s="44"/>
      <c r="FDJ232" s="44"/>
      <c r="FDK232" s="44"/>
      <c r="FDL232" s="44"/>
      <c r="FDM232" s="44"/>
      <c r="FDN232" s="44"/>
      <c r="FDO232" s="44"/>
      <c r="FDP232" s="44"/>
      <c r="FDQ232" s="44"/>
      <c r="FDR232" s="44"/>
      <c r="FDS232" s="44"/>
      <c r="FDT232" s="44"/>
      <c r="FDU232" s="44"/>
      <c r="FDV232" s="44"/>
      <c r="FDW232" s="44"/>
      <c r="FDX232" s="44"/>
      <c r="FDY232" s="44"/>
      <c r="FDZ232" s="44"/>
      <c r="FEA232" s="44"/>
      <c r="FEB232" s="44"/>
      <c r="FEC232" s="44"/>
      <c r="FED232" s="44"/>
      <c r="FEE232" s="44"/>
      <c r="FEF232" s="44"/>
      <c r="FEG232" s="44"/>
      <c r="FEH232" s="44"/>
      <c r="FEI232" s="44"/>
      <c r="FEJ232" s="44"/>
      <c r="FEK232" s="44"/>
      <c r="FEL232" s="44"/>
      <c r="FEM232" s="44"/>
      <c r="FEN232" s="44"/>
      <c r="FEO232" s="44"/>
      <c r="FEP232" s="44"/>
      <c r="FEQ232" s="44"/>
      <c r="FER232" s="44"/>
      <c r="FES232" s="44"/>
      <c r="FET232" s="44"/>
      <c r="FEU232" s="44"/>
      <c r="FEV232" s="44"/>
      <c r="FEW232" s="44"/>
      <c r="FEX232" s="44"/>
      <c r="FEY232" s="44"/>
      <c r="FEZ232" s="44"/>
      <c r="FFA232" s="44"/>
      <c r="FFB232" s="44"/>
      <c r="FFC232" s="44"/>
      <c r="FFD232" s="44"/>
      <c r="FFE232" s="44"/>
      <c r="FFF232" s="44"/>
      <c r="FFG232" s="44"/>
      <c r="FFH232" s="44"/>
      <c r="FFI232" s="44"/>
      <c r="FFJ232" s="44"/>
      <c r="FFK232" s="44"/>
      <c r="FFL232" s="44"/>
      <c r="FFM232" s="44"/>
      <c r="FFN232" s="44"/>
      <c r="FFO232" s="44"/>
      <c r="FFP232" s="44"/>
      <c r="FFQ232" s="44"/>
      <c r="FFR232" s="44"/>
      <c r="FFS232" s="44"/>
      <c r="FFT232" s="44"/>
      <c r="FFU232" s="44"/>
      <c r="FFV232" s="44"/>
      <c r="FFW232" s="44"/>
      <c r="FFX232" s="44"/>
      <c r="FFY232" s="44"/>
      <c r="FFZ232" s="44"/>
      <c r="FGA232" s="44"/>
      <c r="FGB232" s="44"/>
      <c r="FGC232" s="44"/>
      <c r="FGD232" s="44"/>
      <c r="FGE232" s="44"/>
      <c r="FGF232" s="44"/>
      <c r="FGG232" s="44"/>
      <c r="FGH232" s="44"/>
      <c r="FGI232" s="44"/>
      <c r="FGJ232" s="44"/>
      <c r="FGK232" s="44"/>
      <c r="FGL232" s="44"/>
      <c r="FGM232" s="44"/>
      <c r="FGN232" s="44"/>
      <c r="FGO232" s="44"/>
      <c r="FGP232" s="44"/>
      <c r="FGQ232" s="44"/>
      <c r="FGR232" s="44"/>
      <c r="FGS232" s="44"/>
      <c r="FGT232" s="44"/>
      <c r="FGU232" s="44"/>
      <c r="FGV232" s="44"/>
      <c r="FGW232" s="44"/>
      <c r="FGX232" s="44"/>
      <c r="FGY232" s="44"/>
      <c r="FGZ232" s="44"/>
      <c r="FHA232" s="44"/>
      <c r="FHB232" s="44"/>
      <c r="FHC232" s="44"/>
      <c r="FHD232" s="44"/>
      <c r="FHE232" s="44"/>
      <c r="FHF232" s="44"/>
      <c r="FHG232" s="44"/>
      <c r="FHH232" s="44"/>
      <c r="FHI232" s="44"/>
      <c r="FHJ232" s="44"/>
      <c r="FHK232" s="44"/>
      <c r="FHL232" s="44"/>
      <c r="FHM232" s="44"/>
      <c r="FHN232" s="44"/>
      <c r="FHO232" s="44"/>
      <c r="FHP232" s="44"/>
      <c r="FHQ232" s="44"/>
      <c r="FHR232" s="44"/>
      <c r="FHS232" s="44"/>
      <c r="FHT232" s="44"/>
      <c r="FHU232" s="44"/>
      <c r="FHV232" s="44"/>
      <c r="FHW232" s="44"/>
      <c r="FHX232" s="44"/>
      <c r="FHY232" s="44"/>
      <c r="FHZ232" s="44"/>
      <c r="FIA232" s="44"/>
      <c r="FIB232" s="44"/>
      <c r="FIC232" s="44"/>
      <c r="FID232" s="44"/>
      <c r="FIE232" s="44"/>
      <c r="FIF232" s="44"/>
      <c r="FIG232" s="44"/>
      <c r="FIH232" s="44"/>
      <c r="FII232" s="44"/>
      <c r="FIJ232" s="44"/>
      <c r="FIK232" s="44"/>
      <c r="FIL232" s="44"/>
      <c r="FIM232" s="44"/>
      <c r="FIN232" s="44"/>
      <c r="FIO232" s="44"/>
      <c r="FIP232" s="44"/>
      <c r="FIQ232" s="44"/>
      <c r="FIR232" s="44"/>
      <c r="FIS232" s="44"/>
      <c r="FIT232" s="44"/>
      <c r="FIU232" s="44"/>
      <c r="FIV232" s="44"/>
      <c r="FIW232" s="44"/>
      <c r="FIX232" s="44"/>
      <c r="FIY232" s="44"/>
      <c r="FIZ232" s="44"/>
      <c r="FJA232" s="44"/>
      <c r="FJB232" s="44"/>
      <c r="FJC232" s="44"/>
      <c r="FJD232" s="44"/>
      <c r="FJE232" s="44"/>
      <c r="FJF232" s="44"/>
      <c r="FJG232" s="44"/>
      <c r="FJH232" s="44"/>
      <c r="FJI232" s="44"/>
      <c r="FJJ232" s="44"/>
      <c r="FJK232" s="44"/>
      <c r="FJL232" s="44"/>
      <c r="FJM232" s="44"/>
      <c r="FJN232" s="44"/>
      <c r="FJO232" s="44"/>
      <c r="FJP232" s="44"/>
      <c r="FJQ232" s="44"/>
      <c r="FJR232" s="44"/>
      <c r="FJS232" s="44"/>
      <c r="FJT232" s="44"/>
      <c r="FJU232" s="44"/>
      <c r="FJV232" s="44"/>
      <c r="FJW232" s="44"/>
      <c r="FJX232" s="44"/>
      <c r="FJY232" s="44"/>
      <c r="FJZ232" s="44"/>
      <c r="FKA232" s="44"/>
      <c r="FKB232" s="44"/>
      <c r="FKC232" s="44"/>
      <c r="FKD232" s="44"/>
      <c r="FKE232" s="44"/>
      <c r="FKF232" s="44"/>
      <c r="FKG232" s="44"/>
      <c r="FKH232" s="44"/>
      <c r="FKI232" s="44"/>
      <c r="FKJ232" s="44"/>
      <c r="FKK232" s="44"/>
      <c r="FKL232" s="44"/>
      <c r="FKM232" s="44"/>
      <c r="FKN232" s="44"/>
      <c r="FKO232" s="44"/>
      <c r="FKP232" s="44"/>
      <c r="FKQ232" s="44"/>
      <c r="FKR232" s="44"/>
      <c r="FKS232" s="44"/>
      <c r="FKT232" s="44"/>
      <c r="FKU232" s="44"/>
      <c r="FKV232" s="44"/>
      <c r="FKW232" s="44"/>
      <c r="FKX232" s="44"/>
      <c r="FKY232" s="44"/>
      <c r="FKZ232" s="44"/>
      <c r="FLA232" s="44"/>
      <c r="FLB232" s="44"/>
      <c r="FLC232" s="44"/>
      <c r="FLD232" s="44"/>
      <c r="FLE232" s="44"/>
      <c r="FLF232" s="44"/>
      <c r="FLG232" s="44"/>
      <c r="FLH232" s="44"/>
      <c r="FLI232" s="44"/>
      <c r="FLJ232" s="44"/>
      <c r="FLK232" s="44"/>
      <c r="FLL232" s="44"/>
      <c r="FLM232" s="44"/>
      <c r="FLN232" s="44"/>
      <c r="FLO232" s="44"/>
      <c r="FLP232" s="44"/>
      <c r="FLQ232" s="44"/>
      <c r="FLR232" s="44"/>
      <c r="FLS232" s="44"/>
      <c r="FLT232" s="44"/>
      <c r="FLU232" s="44"/>
      <c r="FLV232" s="44"/>
      <c r="FLW232" s="44"/>
      <c r="FLX232" s="44"/>
      <c r="FLY232" s="44"/>
      <c r="FLZ232" s="44"/>
      <c r="FMA232" s="44"/>
      <c r="FMB232" s="44"/>
      <c r="FMC232" s="44"/>
      <c r="FMD232" s="44"/>
      <c r="FME232" s="44"/>
      <c r="FMF232" s="44"/>
      <c r="FMG232" s="44"/>
      <c r="FMH232" s="44"/>
      <c r="FMI232" s="44"/>
      <c r="FMJ232" s="44"/>
      <c r="FMK232" s="44"/>
      <c r="FML232" s="44"/>
      <c r="FMM232" s="44"/>
      <c r="FMN232" s="44"/>
      <c r="FMO232" s="44"/>
      <c r="FMP232" s="44"/>
      <c r="FMQ232" s="44"/>
      <c r="FMR232" s="44"/>
      <c r="FMS232" s="44"/>
      <c r="FMT232" s="44"/>
      <c r="FMU232" s="44"/>
      <c r="FMV232" s="44"/>
      <c r="FMW232" s="44"/>
      <c r="FMX232" s="44"/>
      <c r="FMY232" s="44"/>
      <c r="FMZ232" s="44"/>
      <c r="FNA232" s="44"/>
      <c r="FNB232" s="44"/>
      <c r="FNC232" s="44"/>
      <c r="FND232" s="44"/>
      <c r="FNE232" s="44"/>
      <c r="FNF232" s="44"/>
      <c r="FNG232" s="44"/>
      <c r="FNH232" s="44"/>
      <c r="FNI232" s="44"/>
      <c r="FNJ232" s="44"/>
      <c r="FNK232" s="44"/>
      <c r="FNL232" s="44"/>
      <c r="FNM232" s="44"/>
      <c r="FNN232" s="44"/>
      <c r="FNO232" s="44"/>
      <c r="FNP232" s="44"/>
      <c r="FNQ232" s="44"/>
      <c r="FNR232" s="44"/>
      <c r="FNS232" s="44"/>
      <c r="FNT232" s="44"/>
      <c r="FNU232" s="44"/>
      <c r="FNV232" s="44"/>
      <c r="FNW232" s="44"/>
      <c r="FNX232" s="44"/>
      <c r="FNY232" s="44"/>
      <c r="FNZ232" s="44"/>
      <c r="FOA232" s="44"/>
      <c r="FOB232" s="44"/>
      <c r="FOC232" s="44"/>
      <c r="FOD232" s="44"/>
      <c r="FOE232" s="44"/>
      <c r="FOF232" s="44"/>
      <c r="FOG232" s="44"/>
      <c r="FOH232" s="44"/>
      <c r="FOI232" s="44"/>
      <c r="FOJ232" s="44"/>
      <c r="FOK232" s="44"/>
      <c r="FOL232" s="44"/>
      <c r="FOM232" s="44"/>
      <c r="FON232" s="44"/>
      <c r="FOO232" s="44"/>
      <c r="FOP232" s="44"/>
      <c r="FOQ232" s="44"/>
      <c r="FOR232" s="44"/>
      <c r="FOS232" s="44"/>
      <c r="FOT232" s="44"/>
      <c r="FOU232" s="44"/>
      <c r="FOV232" s="44"/>
      <c r="FOW232" s="44"/>
      <c r="FOX232" s="44"/>
      <c r="FOY232" s="44"/>
      <c r="FOZ232" s="44"/>
      <c r="FPA232" s="44"/>
      <c r="FPB232" s="44"/>
      <c r="FPC232" s="44"/>
      <c r="FPD232" s="44"/>
      <c r="FPE232" s="44"/>
      <c r="FPF232" s="44"/>
      <c r="FPG232" s="44"/>
      <c r="FPH232" s="44"/>
      <c r="FPI232" s="44"/>
      <c r="FPJ232" s="44"/>
      <c r="FPK232" s="44"/>
      <c r="FPL232" s="44"/>
      <c r="FPM232" s="44"/>
      <c r="FPN232" s="44"/>
      <c r="FPO232" s="44"/>
      <c r="FPP232" s="44"/>
      <c r="FPQ232" s="44"/>
      <c r="FPR232" s="44"/>
      <c r="FPS232" s="44"/>
      <c r="FPT232" s="44"/>
      <c r="FPU232" s="44"/>
      <c r="FPV232" s="44"/>
      <c r="FPW232" s="44"/>
      <c r="FPX232" s="44"/>
      <c r="FPY232" s="44"/>
      <c r="FPZ232" s="44"/>
      <c r="FQA232" s="44"/>
      <c r="FQB232" s="44"/>
      <c r="FQC232" s="44"/>
      <c r="FQD232" s="44"/>
      <c r="FQE232" s="44"/>
      <c r="FQF232" s="44"/>
      <c r="FQG232" s="44"/>
      <c r="FQH232" s="44"/>
      <c r="FQI232" s="44"/>
      <c r="FQJ232" s="44"/>
      <c r="FQK232" s="44"/>
      <c r="FQL232" s="44"/>
      <c r="FQM232" s="44"/>
      <c r="FQN232" s="44"/>
      <c r="FQO232" s="44"/>
      <c r="FQP232" s="44"/>
      <c r="FQQ232" s="44"/>
      <c r="FQR232" s="44"/>
      <c r="FQS232" s="44"/>
      <c r="FQT232" s="44"/>
      <c r="FQU232" s="44"/>
      <c r="FQV232" s="44"/>
      <c r="FQW232" s="44"/>
      <c r="FQX232" s="44"/>
      <c r="FQY232" s="44"/>
      <c r="FQZ232" s="44"/>
      <c r="FRA232" s="44"/>
      <c r="FRB232" s="44"/>
      <c r="FRC232" s="44"/>
      <c r="FRD232" s="44"/>
      <c r="FRE232" s="44"/>
      <c r="FRF232" s="44"/>
      <c r="FRG232" s="44"/>
      <c r="FRH232" s="44"/>
      <c r="FRI232" s="44"/>
      <c r="FRJ232" s="44"/>
      <c r="FRK232" s="44"/>
      <c r="FRL232" s="44"/>
      <c r="FRM232" s="44"/>
      <c r="FRN232" s="44"/>
      <c r="FRO232" s="44"/>
      <c r="FRP232" s="44"/>
      <c r="FRQ232" s="44"/>
      <c r="FRR232" s="44"/>
      <c r="FRS232" s="44"/>
      <c r="FRT232" s="44"/>
      <c r="FRU232" s="44"/>
      <c r="FRV232" s="44"/>
      <c r="FRW232" s="44"/>
      <c r="FRX232" s="44"/>
      <c r="FRY232" s="44"/>
      <c r="FRZ232" s="44"/>
      <c r="FSA232" s="44"/>
      <c r="FSB232" s="44"/>
      <c r="FSC232" s="44"/>
      <c r="FSD232" s="44"/>
      <c r="FSE232" s="44"/>
      <c r="FSF232" s="44"/>
      <c r="FSG232" s="44"/>
      <c r="FSH232" s="44"/>
      <c r="FSI232" s="44"/>
      <c r="FSJ232" s="44"/>
      <c r="FSK232" s="44"/>
      <c r="FSL232" s="44"/>
      <c r="FSM232" s="44"/>
      <c r="FSN232" s="44"/>
      <c r="FSO232" s="44"/>
      <c r="FSP232" s="44"/>
      <c r="FSQ232" s="44"/>
      <c r="FSR232" s="44"/>
      <c r="FSS232" s="44"/>
      <c r="FST232" s="44"/>
      <c r="FSU232" s="44"/>
      <c r="FSV232" s="44"/>
      <c r="FSW232" s="44"/>
      <c r="FSX232" s="44"/>
      <c r="FSY232" s="44"/>
      <c r="FSZ232" s="44"/>
      <c r="FTA232" s="44"/>
      <c r="FTB232" s="44"/>
      <c r="FTC232" s="44"/>
      <c r="FTD232" s="44"/>
      <c r="FTE232" s="44"/>
      <c r="FTF232" s="44"/>
      <c r="FTG232" s="44"/>
      <c r="FTH232" s="44"/>
      <c r="FTI232" s="44"/>
      <c r="FTJ232" s="44"/>
      <c r="FTK232" s="44"/>
      <c r="FTL232" s="44"/>
      <c r="FTM232" s="44"/>
      <c r="FTN232" s="44"/>
      <c r="FTO232" s="44"/>
      <c r="FTP232" s="44"/>
      <c r="FTQ232" s="44"/>
      <c r="FTR232" s="44"/>
      <c r="FTS232" s="44"/>
      <c r="FTT232" s="44"/>
      <c r="FTU232" s="44"/>
      <c r="FTV232" s="44"/>
      <c r="FTW232" s="44"/>
      <c r="FTX232" s="44"/>
      <c r="FTY232" s="44"/>
      <c r="FTZ232" s="44"/>
      <c r="FUA232" s="44"/>
      <c r="FUB232" s="44"/>
      <c r="FUC232" s="44"/>
      <c r="FUD232" s="44"/>
      <c r="FUE232" s="44"/>
      <c r="FUF232" s="44"/>
      <c r="FUG232" s="44"/>
      <c r="FUH232" s="44"/>
      <c r="FUI232" s="44"/>
      <c r="FUJ232" s="44"/>
      <c r="FUK232" s="44"/>
      <c r="FUL232" s="44"/>
      <c r="FUM232" s="44"/>
      <c r="FUN232" s="44"/>
      <c r="FUO232" s="44"/>
      <c r="FUP232" s="44"/>
      <c r="FUQ232" s="44"/>
      <c r="FUR232" s="44"/>
      <c r="FUS232" s="44"/>
      <c r="FUT232" s="44"/>
      <c r="FUU232" s="44"/>
      <c r="FUV232" s="44"/>
      <c r="FUW232" s="44"/>
      <c r="FUX232" s="44"/>
      <c r="FUY232" s="44"/>
      <c r="FUZ232" s="44"/>
      <c r="FVA232" s="44"/>
      <c r="FVB232" s="44"/>
      <c r="FVC232" s="44"/>
      <c r="FVD232" s="44"/>
      <c r="FVE232" s="44"/>
      <c r="FVF232" s="44"/>
      <c r="FVG232" s="44"/>
      <c r="FVH232" s="44"/>
      <c r="FVI232" s="44"/>
      <c r="FVJ232" s="44"/>
      <c r="FVK232" s="44"/>
      <c r="FVL232" s="44"/>
      <c r="FVM232" s="44"/>
      <c r="FVN232" s="44"/>
      <c r="FVO232" s="44"/>
      <c r="FVP232" s="44"/>
      <c r="FVQ232" s="44"/>
      <c r="FVR232" s="44"/>
      <c r="FVS232" s="44"/>
      <c r="FVT232" s="44"/>
      <c r="FVU232" s="44"/>
      <c r="FVV232" s="44"/>
      <c r="FVW232" s="44"/>
      <c r="FVX232" s="44"/>
      <c r="FVY232" s="44"/>
      <c r="FVZ232" s="44"/>
      <c r="FWA232" s="44"/>
      <c r="FWB232" s="44"/>
      <c r="FWC232" s="44"/>
      <c r="FWD232" s="44"/>
      <c r="FWE232" s="44"/>
      <c r="FWF232" s="44"/>
      <c r="FWG232" s="44"/>
      <c r="FWH232" s="44"/>
      <c r="FWI232" s="44"/>
      <c r="FWJ232" s="44"/>
      <c r="FWK232" s="44"/>
      <c r="FWL232" s="44"/>
      <c r="FWM232" s="44"/>
      <c r="FWN232" s="44"/>
      <c r="FWO232" s="44"/>
      <c r="FWP232" s="44"/>
      <c r="FWQ232" s="44"/>
      <c r="FWR232" s="44"/>
      <c r="FWS232" s="44"/>
      <c r="FWT232" s="44"/>
      <c r="FWU232" s="44"/>
      <c r="FWV232" s="44"/>
      <c r="FWW232" s="44"/>
      <c r="FWX232" s="44"/>
      <c r="FWY232" s="44"/>
      <c r="FWZ232" s="44"/>
      <c r="FXA232" s="44"/>
      <c r="FXB232" s="44"/>
      <c r="FXC232" s="44"/>
      <c r="FXD232" s="44"/>
      <c r="FXE232" s="44"/>
      <c r="FXF232" s="44"/>
      <c r="FXG232" s="44"/>
      <c r="FXH232" s="44"/>
      <c r="FXI232" s="44"/>
      <c r="FXJ232" s="44"/>
      <c r="FXK232" s="44"/>
      <c r="FXL232" s="44"/>
      <c r="FXM232" s="44"/>
      <c r="FXN232" s="44"/>
      <c r="FXO232" s="44"/>
      <c r="FXP232" s="44"/>
      <c r="FXQ232" s="44"/>
      <c r="FXR232" s="44"/>
      <c r="FXS232" s="44"/>
      <c r="FXT232" s="44"/>
      <c r="FXU232" s="44"/>
      <c r="FXV232" s="44"/>
      <c r="FXW232" s="44"/>
      <c r="FXX232" s="44"/>
      <c r="FXY232" s="44"/>
      <c r="FXZ232" s="44"/>
      <c r="FYA232" s="44"/>
      <c r="FYB232" s="44"/>
      <c r="FYC232" s="44"/>
      <c r="FYD232" s="44"/>
      <c r="FYE232" s="44"/>
      <c r="FYF232" s="44"/>
      <c r="FYG232" s="44"/>
      <c r="FYH232" s="44"/>
      <c r="FYI232" s="44"/>
      <c r="FYJ232" s="44"/>
      <c r="FYK232" s="44"/>
      <c r="FYL232" s="44"/>
      <c r="FYM232" s="44"/>
      <c r="FYN232" s="44"/>
      <c r="FYO232" s="44"/>
      <c r="FYP232" s="44"/>
      <c r="FYQ232" s="44"/>
      <c r="FYR232" s="44"/>
      <c r="FYS232" s="44"/>
      <c r="FYT232" s="44"/>
      <c r="FYU232" s="44"/>
      <c r="FYV232" s="44"/>
      <c r="FYW232" s="44"/>
      <c r="FYX232" s="44"/>
      <c r="FYY232" s="44"/>
      <c r="FYZ232" s="44"/>
      <c r="FZA232" s="44"/>
      <c r="FZB232" s="44"/>
      <c r="FZC232" s="44"/>
      <c r="FZD232" s="44"/>
      <c r="FZE232" s="44"/>
      <c r="FZF232" s="44"/>
      <c r="FZG232" s="44"/>
      <c r="FZH232" s="44"/>
      <c r="FZI232" s="44"/>
      <c r="FZJ232" s="44"/>
      <c r="FZK232" s="44"/>
      <c r="FZL232" s="44"/>
      <c r="FZM232" s="44"/>
      <c r="FZN232" s="44"/>
      <c r="FZO232" s="44"/>
      <c r="FZP232" s="44"/>
      <c r="FZQ232" s="44"/>
      <c r="FZR232" s="44"/>
      <c r="FZS232" s="44"/>
      <c r="FZT232" s="44"/>
      <c r="FZU232" s="44"/>
      <c r="FZV232" s="44"/>
      <c r="FZW232" s="44"/>
      <c r="FZX232" s="44"/>
      <c r="FZY232" s="44"/>
      <c r="FZZ232" s="44"/>
      <c r="GAA232" s="44"/>
      <c r="GAB232" s="44"/>
      <c r="GAC232" s="44"/>
      <c r="GAD232" s="44"/>
      <c r="GAE232" s="44"/>
      <c r="GAF232" s="44"/>
      <c r="GAG232" s="44"/>
      <c r="GAH232" s="44"/>
      <c r="GAI232" s="44"/>
      <c r="GAJ232" s="44"/>
      <c r="GAK232" s="44"/>
      <c r="GAL232" s="44"/>
      <c r="GAM232" s="44"/>
      <c r="GAN232" s="44"/>
      <c r="GAO232" s="44"/>
      <c r="GAP232" s="44"/>
      <c r="GAQ232" s="44"/>
      <c r="GAR232" s="44"/>
      <c r="GAS232" s="44"/>
      <c r="GAT232" s="44"/>
      <c r="GAU232" s="44"/>
      <c r="GAV232" s="44"/>
      <c r="GAW232" s="44"/>
      <c r="GAX232" s="44"/>
      <c r="GAY232" s="44"/>
      <c r="GAZ232" s="44"/>
      <c r="GBA232" s="44"/>
      <c r="GBB232" s="44"/>
      <c r="GBC232" s="44"/>
      <c r="GBD232" s="44"/>
      <c r="GBE232" s="44"/>
      <c r="GBF232" s="44"/>
      <c r="GBG232" s="44"/>
      <c r="GBH232" s="44"/>
      <c r="GBI232" s="44"/>
      <c r="GBJ232" s="44"/>
      <c r="GBK232" s="44"/>
      <c r="GBL232" s="44"/>
      <c r="GBM232" s="44"/>
      <c r="GBN232" s="44"/>
      <c r="GBO232" s="44"/>
      <c r="GBP232" s="44"/>
      <c r="GBQ232" s="44"/>
      <c r="GBR232" s="44"/>
      <c r="GBS232" s="44"/>
      <c r="GBT232" s="44"/>
      <c r="GBU232" s="44"/>
      <c r="GBV232" s="44"/>
      <c r="GBW232" s="44"/>
      <c r="GBX232" s="44"/>
      <c r="GBY232" s="44"/>
      <c r="GBZ232" s="44"/>
      <c r="GCA232" s="44"/>
      <c r="GCB232" s="44"/>
      <c r="GCC232" s="44"/>
      <c r="GCD232" s="44"/>
      <c r="GCE232" s="44"/>
      <c r="GCF232" s="44"/>
      <c r="GCG232" s="44"/>
      <c r="GCH232" s="44"/>
      <c r="GCI232" s="44"/>
      <c r="GCJ232" s="44"/>
      <c r="GCK232" s="44"/>
      <c r="GCL232" s="44"/>
      <c r="GCM232" s="44"/>
      <c r="GCN232" s="44"/>
      <c r="GCO232" s="44"/>
      <c r="GCP232" s="44"/>
      <c r="GCQ232" s="44"/>
      <c r="GCR232" s="44"/>
      <c r="GCS232" s="44"/>
      <c r="GCT232" s="44"/>
      <c r="GCU232" s="44"/>
      <c r="GCV232" s="44"/>
      <c r="GCW232" s="44"/>
      <c r="GCX232" s="44"/>
      <c r="GCY232" s="44"/>
      <c r="GCZ232" s="44"/>
      <c r="GDA232" s="44"/>
      <c r="GDB232" s="44"/>
      <c r="GDC232" s="44"/>
      <c r="GDD232" s="44"/>
      <c r="GDE232" s="44"/>
      <c r="GDF232" s="44"/>
      <c r="GDG232" s="44"/>
      <c r="GDH232" s="44"/>
      <c r="GDI232" s="44"/>
      <c r="GDJ232" s="44"/>
      <c r="GDK232" s="44"/>
      <c r="GDL232" s="44"/>
      <c r="GDM232" s="44"/>
      <c r="GDN232" s="44"/>
      <c r="GDO232" s="44"/>
      <c r="GDP232" s="44"/>
      <c r="GDQ232" s="44"/>
      <c r="GDR232" s="44"/>
      <c r="GDS232" s="44"/>
      <c r="GDT232" s="44"/>
      <c r="GDU232" s="44"/>
      <c r="GDV232" s="44"/>
      <c r="GDW232" s="44"/>
      <c r="GDX232" s="44"/>
      <c r="GDY232" s="44"/>
      <c r="GDZ232" s="44"/>
      <c r="GEA232" s="44"/>
      <c r="GEB232" s="44"/>
      <c r="GEC232" s="44"/>
      <c r="GED232" s="44"/>
      <c r="GEE232" s="44"/>
      <c r="GEF232" s="44"/>
      <c r="GEG232" s="44"/>
      <c r="GEH232" s="44"/>
      <c r="GEI232" s="44"/>
      <c r="GEJ232" s="44"/>
      <c r="GEK232" s="44"/>
      <c r="GEL232" s="44"/>
      <c r="GEM232" s="44"/>
      <c r="GEN232" s="44"/>
      <c r="GEO232" s="44"/>
      <c r="GEP232" s="44"/>
      <c r="GEQ232" s="44"/>
      <c r="GER232" s="44"/>
      <c r="GES232" s="44"/>
      <c r="GET232" s="44"/>
      <c r="GEU232" s="44"/>
      <c r="GEV232" s="44"/>
      <c r="GEW232" s="44"/>
      <c r="GEX232" s="44"/>
      <c r="GEY232" s="44"/>
      <c r="GEZ232" s="44"/>
      <c r="GFA232" s="44"/>
      <c r="GFB232" s="44"/>
      <c r="GFC232" s="44"/>
      <c r="GFD232" s="44"/>
      <c r="GFE232" s="44"/>
      <c r="GFF232" s="44"/>
      <c r="GFG232" s="44"/>
      <c r="GFH232" s="44"/>
      <c r="GFI232" s="44"/>
      <c r="GFJ232" s="44"/>
      <c r="GFK232" s="44"/>
      <c r="GFL232" s="44"/>
      <c r="GFM232" s="44"/>
      <c r="GFN232" s="44"/>
      <c r="GFO232" s="44"/>
      <c r="GFP232" s="44"/>
      <c r="GFQ232" s="44"/>
      <c r="GFR232" s="44"/>
      <c r="GFS232" s="44"/>
      <c r="GFT232" s="44"/>
      <c r="GFU232" s="44"/>
      <c r="GFV232" s="44"/>
      <c r="GFW232" s="44"/>
      <c r="GFX232" s="44"/>
      <c r="GFY232" s="44"/>
      <c r="GFZ232" s="44"/>
      <c r="GGA232" s="44"/>
      <c r="GGB232" s="44"/>
      <c r="GGC232" s="44"/>
      <c r="GGD232" s="44"/>
      <c r="GGE232" s="44"/>
      <c r="GGF232" s="44"/>
      <c r="GGG232" s="44"/>
      <c r="GGH232" s="44"/>
      <c r="GGI232" s="44"/>
      <c r="GGJ232" s="44"/>
      <c r="GGK232" s="44"/>
      <c r="GGL232" s="44"/>
      <c r="GGM232" s="44"/>
      <c r="GGN232" s="44"/>
      <c r="GGO232" s="44"/>
      <c r="GGP232" s="44"/>
      <c r="GGQ232" s="44"/>
      <c r="GGR232" s="44"/>
      <c r="GGS232" s="44"/>
      <c r="GGT232" s="44"/>
      <c r="GGU232" s="44"/>
      <c r="GGV232" s="44"/>
      <c r="GGW232" s="44"/>
      <c r="GGX232" s="44"/>
      <c r="GGY232" s="44"/>
      <c r="GGZ232" s="44"/>
      <c r="GHA232" s="44"/>
      <c r="GHB232" s="44"/>
      <c r="GHC232" s="44"/>
      <c r="GHD232" s="44"/>
      <c r="GHE232" s="44"/>
      <c r="GHF232" s="44"/>
      <c r="GHG232" s="44"/>
      <c r="GHH232" s="44"/>
      <c r="GHI232" s="44"/>
      <c r="GHJ232" s="44"/>
      <c r="GHK232" s="44"/>
      <c r="GHL232" s="44"/>
      <c r="GHM232" s="44"/>
      <c r="GHN232" s="44"/>
      <c r="GHO232" s="44"/>
      <c r="GHP232" s="44"/>
      <c r="GHQ232" s="44"/>
      <c r="GHR232" s="44"/>
      <c r="GHS232" s="44"/>
      <c r="GHT232" s="44"/>
      <c r="GHU232" s="44"/>
      <c r="GHV232" s="44"/>
      <c r="GHW232" s="44"/>
      <c r="GHX232" s="44"/>
      <c r="GHY232" s="44"/>
      <c r="GHZ232" s="44"/>
      <c r="GIA232" s="44"/>
      <c r="GIB232" s="44"/>
      <c r="GIC232" s="44"/>
      <c r="GID232" s="44"/>
      <c r="GIE232" s="44"/>
      <c r="GIF232" s="44"/>
      <c r="GIG232" s="44"/>
      <c r="GIH232" s="44"/>
      <c r="GII232" s="44"/>
      <c r="GIJ232" s="44"/>
      <c r="GIK232" s="44"/>
      <c r="GIL232" s="44"/>
      <c r="GIM232" s="44"/>
      <c r="GIN232" s="44"/>
      <c r="GIO232" s="44"/>
      <c r="GIP232" s="44"/>
      <c r="GIQ232" s="44"/>
      <c r="GIR232" s="44"/>
      <c r="GIS232" s="44"/>
      <c r="GIT232" s="44"/>
      <c r="GIU232" s="44"/>
      <c r="GIV232" s="44"/>
      <c r="GIW232" s="44"/>
      <c r="GIX232" s="44"/>
      <c r="GIY232" s="44"/>
      <c r="GIZ232" s="44"/>
      <c r="GJA232" s="44"/>
      <c r="GJB232" s="44"/>
      <c r="GJC232" s="44"/>
      <c r="GJD232" s="44"/>
      <c r="GJE232" s="44"/>
      <c r="GJF232" s="44"/>
      <c r="GJG232" s="44"/>
      <c r="GJH232" s="44"/>
      <c r="GJI232" s="44"/>
      <c r="GJJ232" s="44"/>
      <c r="GJK232" s="44"/>
      <c r="GJL232" s="44"/>
      <c r="GJM232" s="44"/>
      <c r="GJN232" s="44"/>
      <c r="GJO232" s="44"/>
      <c r="GJP232" s="44"/>
      <c r="GJQ232" s="44"/>
      <c r="GJR232" s="44"/>
      <c r="GJS232" s="44"/>
      <c r="GJT232" s="44"/>
      <c r="GJU232" s="44"/>
      <c r="GJV232" s="44"/>
      <c r="GJW232" s="44"/>
      <c r="GJX232" s="44"/>
      <c r="GJY232" s="44"/>
      <c r="GJZ232" s="44"/>
      <c r="GKA232" s="44"/>
      <c r="GKB232" s="44"/>
      <c r="GKC232" s="44"/>
      <c r="GKD232" s="44"/>
      <c r="GKE232" s="44"/>
      <c r="GKF232" s="44"/>
      <c r="GKG232" s="44"/>
      <c r="GKH232" s="44"/>
      <c r="GKI232" s="44"/>
      <c r="GKJ232" s="44"/>
      <c r="GKK232" s="44"/>
      <c r="GKL232" s="44"/>
      <c r="GKM232" s="44"/>
      <c r="GKN232" s="44"/>
      <c r="GKO232" s="44"/>
      <c r="GKP232" s="44"/>
      <c r="GKQ232" s="44"/>
      <c r="GKR232" s="44"/>
      <c r="GKS232" s="44"/>
      <c r="GKT232" s="44"/>
      <c r="GKU232" s="44"/>
      <c r="GKV232" s="44"/>
      <c r="GKW232" s="44"/>
      <c r="GKX232" s="44"/>
      <c r="GKY232" s="44"/>
      <c r="GKZ232" s="44"/>
      <c r="GLA232" s="44"/>
      <c r="GLB232" s="44"/>
      <c r="GLC232" s="44"/>
      <c r="GLD232" s="44"/>
      <c r="GLE232" s="44"/>
      <c r="GLF232" s="44"/>
      <c r="GLG232" s="44"/>
      <c r="GLH232" s="44"/>
      <c r="GLI232" s="44"/>
      <c r="GLJ232" s="44"/>
      <c r="GLK232" s="44"/>
      <c r="GLL232" s="44"/>
      <c r="GLM232" s="44"/>
      <c r="GLN232" s="44"/>
      <c r="GLO232" s="44"/>
      <c r="GLP232" s="44"/>
      <c r="GLQ232" s="44"/>
      <c r="GLR232" s="44"/>
      <c r="GLS232" s="44"/>
      <c r="GLT232" s="44"/>
      <c r="GLU232" s="44"/>
      <c r="GLV232" s="44"/>
      <c r="GLW232" s="44"/>
      <c r="GLX232" s="44"/>
      <c r="GLY232" s="44"/>
      <c r="GLZ232" s="44"/>
      <c r="GMA232" s="44"/>
      <c r="GMB232" s="44"/>
      <c r="GMC232" s="44"/>
      <c r="GMD232" s="44"/>
      <c r="GME232" s="44"/>
      <c r="GMF232" s="44"/>
      <c r="GMG232" s="44"/>
      <c r="GMH232" s="44"/>
      <c r="GMI232" s="44"/>
      <c r="GMJ232" s="44"/>
      <c r="GMK232" s="44"/>
      <c r="GML232" s="44"/>
      <c r="GMM232" s="44"/>
      <c r="GMN232" s="44"/>
      <c r="GMO232" s="44"/>
      <c r="GMP232" s="44"/>
      <c r="GMQ232" s="44"/>
      <c r="GMR232" s="44"/>
      <c r="GMS232" s="44"/>
      <c r="GMT232" s="44"/>
      <c r="GMU232" s="44"/>
      <c r="GMV232" s="44"/>
      <c r="GMW232" s="44"/>
      <c r="GMX232" s="44"/>
      <c r="GMY232" s="44"/>
      <c r="GMZ232" s="44"/>
      <c r="GNA232" s="44"/>
      <c r="GNB232" s="44"/>
      <c r="GNC232" s="44"/>
      <c r="GND232" s="44"/>
      <c r="GNE232" s="44"/>
      <c r="GNF232" s="44"/>
      <c r="GNG232" s="44"/>
      <c r="GNH232" s="44"/>
      <c r="GNI232" s="44"/>
      <c r="GNJ232" s="44"/>
      <c r="GNK232" s="44"/>
      <c r="GNL232" s="44"/>
      <c r="GNM232" s="44"/>
      <c r="GNN232" s="44"/>
      <c r="GNO232" s="44"/>
      <c r="GNP232" s="44"/>
      <c r="GNQ232" s="44"/>
      <c r="GNR232" s="44"/>
      <c r="GNS232" s="44"/>
      <c r="GNT232" s="44"/>
      <c r="GNU232" s="44"/>
      <c r="GNV232" s="44"/>
      <c r="GNW232" s="44"/>
      <c r="GNX232" s="44"/>
      <c r="GNY232" s="44"/>
      <c r="GNZ232" s="44"/>
      <c r="GOA232" s="44"/>
      <c r="GOB232" s="44"/>
      <c r="GOC232" s="44"/>
      <c r="GOD232" s="44"/>
      <c r="GOE232" s="44"/>
      <c r="GOF232" s="44"/>
      <c r="GOG232" s="44"/>
      <c r="GOH232" s="44"/>
      <c r="GOI232" s="44"/>
      <c r="GOJ232" s="44"/>
      <c r="GOK232" s="44"/>
      <c r="GOL232" s="44"/>
      <c r="GOM232" s="44"/>
      <c r="GON232" s="44"/>
      <c r="GOO232" s="44"/>
      <c r="GOP232" s="44"/>
      <c r="GOQ232" s="44"/>
      <c r="GOR232" s="44"/>
      <c r="GOS232" s="44"/>
      <c r="GOT232" s="44"/>
      <c r="GOU232" s="44"/>
      <c r="GOV232" s="44"/>
      <c r="GOW232" s="44"/>
      <c r="GOX232" s="44"/>
      <c r="GOY232" s="44"/>
      <c r="GOZ232" s="44"/>
      <c r="GPA232" s="44"/>
      <c r="GPB232" s="44"/>
      <c r="GPC232" s="44"/>
      <c r="GPD232" s="44"/>
      <c r="GPE232" s="44"/>
      <c r="GPF232" s="44"/>
      <c r="GPG232" s="44"/>
      <c r="GPH232" s="44"/>
      <c r="GPI232" s="44"/>
      <c r="GPJ232" s="44"/>
      <c r="GPK232" s="44"/>
      <c r="GPL232" s="44"/>
      <c r="GPM232" s="44"/>
      <c r="GPN232" s="44"/>
      <c r="GPO232" s="44"/>
      <c r="GPP232" s="44"/>
      <c r="GPQ232" s="44"/>
      <c r="GPR232" s="44"/>
      <c r="GPS232" s="44"/>
      <c r="GPT232" s="44"/>
      <c r="GPU232" s="44"/>
      <c r="GPV232" s="44"/>
      <c r="GPW232" s="44"/>
      <c r="GPX232" s="44"/>
      <c r="GPY232" s="44"/>
      <c r="GPZ232" s="44"/>
      <c r="GQA232" s="44"/>
      <c r="GQB232" s="44"/>
      <c r="GQC232" s="44"/>
      <c r="GQD232" s="44"/>
      <c r="GQE232" s="44"/>
      <c r="GQF232" s="44"/>
      <c r="GQG232" s="44"/>
      <c r="GQH232" s="44"/>
      <c r="GQI232" s="44"/>
      <c r="GQJ232" s="44"/>
      <c r="GQK232" s="44"/>
      <c r="GQL232" s="44"/>
      <c r="GQM232" s="44"/>
      <c r="GQN232" s="44"/>
      <c r="GQO232" s="44"/>
      <c r="GQP232" s="44"/>
      <c r="GQQ232" s="44"/>
      <c r="GQR232" s="44"/>
      <c r="GQS232" s="44"/>
      <c r="GQT232" s="44"/>
      <c r="GQU232" s="44"/>
      <c r="GQV232" s="44"/>
      <c r="GQW232" s="44"/>
      <c r="GQX232" s="44"/>
      <c r="GQY232" s="44"/>
      <c r="GQZ232" s="44"/>
      <c r="GRA232" s="44"/>
      <c r="GRB232" s="44"/>
      <c r="GRC232" s="44"/>
      <c r="GRD232" s="44"/>
      <c r="GRE232" s="44"/>
      <c r="GRF232" s="44"/>
      <c r="GRG232" s="44"/>
      <c r="GRH232" s="44"/>
      <c r="GRI232" s="44"/>
      <c r="GRJ232" s="44"/>
      <c r="GRK232" s="44"/>
      <c r="GRL232" s="44"/>
      <c r="GRM232" s="44"/>
      <c r="GRN232" s="44"/>
      <c r="GRO232" s="44"/>
      <c r="GRP232" s="44"/>
      <c r="GRQ232" s="44"/>
      <c r="GRR232" s="44"/>
      <c r="GRS232" s="44"/>
      <c r="GRT232" s="44"/>
      <c r="GRU232" s="44"/>
      <c r="GRV232" s="44"/>
      <c r="GRW232" s="44"/>
      <c r="GRX232" s="44"/>
      <c r="GRY232" s="44"/>
      <c r="GRZ232" s="44"/>
      <c r="GSA232" s="44"/>
      <c r="GSB232" s="44"/>
      <c r="GSC232" s="44"/>
      <c r="GSD232" s="44"/>
      <c r="GSE232" s="44"/>
      <c r="GSF232" s="44"/>
      <c r="GSG232" s="44"/>
      <c r="GSH232" s="44"/>
      <c r="GSI232" s="44"/>
      <c r="GSJ232" s="44"/>
      <c r="GSK232" s="44"/>
      <c r="GSL232" s="44"/>
      <c r="GSM232" s="44"/>
      <c r="GSN232" s="44"/>
      <c r="GSO232" s="44"/>
      <c r="GSP232" s="44"/>
      <c r="GSQ232" s="44"/>
      <c r="GSR232" s="44"/>
      <c r="GSS232" s="44"/>
      <c r="GST232" s="44"/>
      <c r="GSU232" s="44"/>
      <c r="GSV232" s="44"/>
      <c r="GSW232" s="44"/>
      <c r="GSX232" s="44"/>
      <c r="GSY232" s="44"/>
      <c r="GSZ232" s="44"/>
      <c r="GTA232" s="44"/>
      <c r="GTB232" s="44"/>
      <c r="GTC232" s="44"/>
      <c r="GTD232" s="44"/>
      <c r="GTE232" s="44"/>
      <c r="GTF232" s="44"/>
      <c r="GTG232" s="44"/>
      <c r="GTH232" s="44"/>
      <c r="GTI232" s="44"/>
      <c r="GTJ232" s="44"/>
      <c r="GTK232" s="44"/>
      <c r="GTL232" s="44"/>
      <c r="GTM232" s="44"/>
      <c r="GTN232" s="44"/>
      <c r="GTO232" s="44"/>
      <c r="GTP232" s="44"/>
      <c r="GTQ232" s="44"/>
      <c r="GTR232" s="44"/>
      <c r="GTS232" s="44"/>
      <c r="GTT232" s="44"/>
      <c r="GTU232" s="44"/>
      <c r="GTV232" s="44"/>
      <c r="GTW232" s="44"/>
      <c r="GTX232" s="44"/>
      <c r="GTY232" s="44"/>
      <c r="GTZ232" s="44"/>
      <c r="GUA232" s="44"/>
      <c r="GUB232" s="44"/>
      <c r="GUC232" s="44"/>
      <c r="GUD232" s="44"/>
      <c r="GUE232" s="44"/>
      <c r="GUF232" s="44"/>
      <c r="GUG232" s="44"/>
      <c r="GUH232" s="44"/>
      <c r="GUI232" s="44"/>
      <c r="GUJ232" s="44"/>
      <c r="GUK232" s="44"/>
      <c r="GUL232" s="44"/>
      <c r="GUM232" s="44"/>
      <c r="GUN232" s="44"/>
      <c r="GUO232" s="44"/>
      <c r="GUP232" s="44"/>
      <c r="GUQ232" s="44"/>
      <c r="GUR232" s="44"/>
      <c r="GUS232" s="44"/>
      <c r="GUT232" s="44"/>
      <c r="GUU232" s="44"/>
      <c r="GUV232" s="44"/>
      <c r="GUW232" s="44"/>
      <c r="GUX232" s="44"/>
      <c r="GUY232" s="44"/>
      <c r="GUZ232" s="44"/>
      <c r="GVA232" s="44"/>
      <c r="GVB232" s="44"/>
      <c r="GVC232" s="44"/>
      <c r="GVD232" s="44"/>
      <c r="GVE232" s="44"/>
      <c r="GVF232" s="44"/>
      <c r="GVG232" s="44"/>
      <c r="GVH232" s="44"/>
      <c r="GVI232" s="44"/>
      <c r="GVJ232" s="44"/>
      <c r="GVK232" s="44"/>
      <c r="GVL232" s="44"/>
      <c r="GVM232" s="44"/>
      <c r="GVN232" s="44"/>
      <c r="GVO232" s="44"/>
      <c r="GVP232" s="44"/>
      <c r="GVQ232" s="44"/>
      <c r="GVR232" s="44"/>
      <c r="GVS232" s="44"/>
      <c r="GVT232" s="44"/>
      <c r="GVU232" s="44"/>
      <c r="GVV232" s="44"/>
      <c r="GVW232" s="44"/>
      <c r="GVX232" s="44"/>
      <c r="GVY232" s="44"/>
      <c r="GVZ232" s="44"/>
      <c r="GWA232" s="44"/>
      <c r="GWB232" s="44"/>
      <c r="GWC232" s="44"/>
      <c r="GWD232" s="44"/>
      <c r="GWE232" s="44"/>
      <c r="GWF232" s="44"/>
      <c r="GWG232" s="44"/>
      <c r="GWH232" s="44"/>
      <c r="GWI232" s="44"/>
      <c r="GWJ232" s="44"/>
      <c r="GWK232" s="44"/>
      <c r="GWL232" s="44"/>
      <c r="GWM232" s="44"/>
      <c r="GWN232" s="44"/>
      <c r="GWO232" s="44"/>
      <c r="GWP232" s="44"/>
      <c r="GWQ232" s="44"/>
      <c r="GWR232" s="44"/>
      <c r="GWS232" s="44"/>
      <c r="GWT232" s="44"/>
      <c r="GWU232" s="44"/>
      <c r="GWV232" s="44"/>
      <c r="GWW232" s="44"/>
      <c r="GWX232" s="44"/>
      <c r="GWY232" s="44"/>
      <c r="GWZ232" s="44"/>
      <c r="GXA232" s="44"/>
      <c r="GXB232" s="44"/>
      <c r="GXC232" s="44"/>
      <c r="GXD232" s="44"/>
      <c r="GXE232" s="44"/>
      <c r="GXF232" s="44"/>
      <c r="GXG232" s="44"/>
      <c r="GXH232" s="44"/>
      <c r="GXI232" s="44"/>
      <c r="GXJ232" s="44"/>
      <c r="GXK232" s="44"/>
      <c r="GXL232" s="44"/>
      <c r="GXM232" s="44"/>
      <c r="GXN232" s="44"/>
      <c r="GXO232" s="44"/>
      <c r="GXP232" s="44"/>
      <c r="GXQ232" s="44"/>
      <c r="GXR232" s="44"/>
      <c r="GXS232" s="44"/>
      <c r="GXT232" s="44"/>
      <c r="GXU232" s="44"/>
      <c r="GXV232" s="44"/>
      <c r="GXW232" s="44"/>
      <c r="GXX232" s="44"/>
      <c r="GXY232" s="44"/>
      <c r="GXZ232" s="44"/>
      <c r="GYA232" s="44"/>
      <c r="GYB232" s="44"/>
      <c r="GYC232" s="44"/>
      <c r="GYD232" s="44"/>
      <c r="GYE232" s="44"/>
      <c r="GYF232" s="44"/>
      <c r="GYG232" s="44"/>
      <c r="GYH232" s="44"/>
      <c r="GYI232" s="44"/>
      <c r="GYJ232" s="44"/>
      <c r="GYK232" s="44"/>
      <c r="GYL232" s="44"/>
      <c r="GYM232" s="44"/>
      <c r="GYN232" s="44"/>
      <c r="GYO232" s="44"/>
      <c r="GYP232" s="44"/>
      <c r="GYQ232" s="44"/>
      <c r="GYR232" s="44"/>
      <c r="GYS232" s="44"/>
      <c r="GYT232" s="44"/>
      <c r="GYU232" s="44"/>
      <c r="GYV232" s="44"/>
      <c r="GYW232" s="44"/>
      <c r="GYX232" s="44"/>
      <c r="GYY232" s="44"/>
      <c r="GYZ232" s="44"/>
      <c r="GZA232" s="44"/>
      <c r="GZB232" s="44"/>
      <c r="GZC232" s="44"/>
      <c r="GZD232" s="44"/>
      <c r="GZE232" s="44"/>
      <c r="GZF232" s="44"/>
      <c r="GZG232" s="44"/>
      <c r="GZH232" s="44"/>
      <c r="GZI232" s="44"/>
      <c r="GZJ232" s="44"/>
      <c r="GZK232" s="44"/>
      <c r="GZL232" s="44"/>
      <c r="GZM232" s="44"/>
      <c r="GZN232" s="44"/>
      <c r="GZO232" s="44"/>
      <c r="GZP232" s="44"/>
      <c r="GZQ232" s="44"/>
      <c r="GZR232" s="44"/>
      <c r="GZS232" s="44"/>
      <c r="GZT232" s="44"/>
      <c r="GZU232" s="44"/>
      <c r="GZV232" s="44"/>
      <c r="GZW232" s="44"/>
      <c r="GZX232" s="44"/>
      <c r="GZY232" s="44"/>
      <c r="GZZ232" s="44"/>
      <c r="HAA232" s="44"/>
      <c r="HAB232" s="44"/>
      <c r="HAC232" s="44"/>
      <c r="HAD232" s="44"/>
      <c r="HAE232" s="44"/>
      <c r="HAF232" s="44"/>
      <c r="HAG232" s="44"/>
      <c r="HAH232" s="44"/>
      <c r="HAI232" s="44"/>
      <c r="HAJ232" s="44"/>
      <c r="HAK232" s="44"/>
      <c r="HAL232" s="44"/>
      <c r="HAM232" s="44"/>
      <c r="HAN232" s="44"/>
      <c r="HAO232" s="44"/>
      <c r="HAP232" s="44"/>
      <c r="HAQ232" s="44"/>
      <c r="HAR232" s="44"/>
      <c r="HAS232" s="44"/>
      <c r="HAT232" s="44"/>
      <c r="HAU232" s="44"/>
      <c r="HAV232" s="44"/>
      <c r="HAW232" s="44"/>
      <c r="HAX232" s="44"/>
      <c r="HAY232" s="44"/>
      <c r="HAZ232" s="44"/>
      <c r="HBA232" s="44"/>
      <c r="HBB232" s="44"/>
      <c r="HBC232" s="44"/>
      <c r="HBD232" s="44"/>
      <c r="HBE232" s="44"/>
      <c r="HBF232" s="44"/>
      <c r="HBG232" s="44"/>
      <c r="HBH232" s="44"/>
      <c r="HBI232" s="44"/>
      <c r="HBJ232" s="44"/>
      <c r="HBK232" s="44"/>
      <c r="HBL232" s="44"/>
      <c r="HBM232" s="44"/>
      <c r="HBN232" s="44"/>
      <c r="HBO232" s="44"/>
      <c r="HBP232" s="44"/>
      <c r="HBQ232" s="44"/>
      <c r="HBR232" s="44"/>
      <c r="HBS232" s="44"/>
      <c r="HBT232" s="44"/>
      <c r="HBU232" s="44"/>
      <c r="HBV232" s="44"/>
      <c r="HBW232" s="44"/>
      <c r="HBX232" s="44"/>
      <c r="HBY232" s="44"/>
      <c r="HBZ232" s="44"/>
      <c r="HCA232" s="44"/>
      <c r="HCB232" s="44"/>
      <c r="HCC232" s="44"/>
      <c r="HCD232" s="44"/>
      <c r="HCE232" s="44"/>
      <c r="HCF232" s="44"/>
      <c r="HCG232" s="44"/>
      <c r="HCH232" s="44"/>
      <c r="HCI232" s="44"/>
      <c r="HCJ232" s="44"/>
      <c r="HCK232" s="44"/>
      <c r="HCL232" s="44"/>
      <c r="HCM232" s="44"/>
      <c r="HCN232" s="44"/>
      <c r="HCO232" s="44"/>
      <c r="HCP232" s="44"/>
      <c r="HCQ232" s="44"/>
      <c r="HCR232" s="44"/>
      <c r="HCS232" s="44"/>
      <c r="HCT232" s="44"/>
      <c r="HCU232" s="44"/>
      <c r="HCV232" s="44"/>
      <c r="HCW232" s="44"/>
      <c r="HCX232" s="44"/>
      <c r="HCY232" s="44"/>
      <c r="HCZ232" s="44"/>
      <c r="HDA232" s="44"/>
      <c r="HDB232" s="44"/>
      <c r="HDC232" s="44"/>
      <c r="HDD232" s="44"/>
      <c r="HDE232" s="44"/>
      <c r="HDF232" s="44"/>
      <c r="HDG232" s="44"/>
      <c r="HDH232" s="44"/>
      <c r="HDI232" s="44"/>
      <c r="HDJ232" s="44"/>
      <c r="HDK232" s="44"/>
      <c r="HDL232" s="44"/>
      <c r="HDM232" s="44"/>
      <c r="HDN232" s="44"/>
      <c r="HDO232" s="44"/>
      <c r="HDP232" s="44"/>
      <c r="HDQ232" s="44"/>
      <c r="HDR232" s="44"/>
      <c r="HDS232" s="44"/>
      <c r="HDT232" s="44"/>
      <c r="HDU232" s="44"/>
      <c r="HDV232" s="44"/>
      <c r="HDW232" s="44"/>
      <c r="HDX232" s="44"/>
      <c r="HDY232" s="44"/>
      <c r="HDZ232" s="44"/>
      <c r="HEA232" s="44"/>
      <c r="HEB232" s="44"/>
      <c r="HEC232" s="44"/>
      <c r="HED232" s="44"/>
      <c r="HEE232" s="44"/>
      <c r="HEF232" s="44"/>
      <c r="HEG232" s="44"/>
      <c r="HEH232" s="44"/>
      <c r="HEI232" s="44"/>
      <c r="HEJ232" s="44"/>
      <c r="HEK232" s="44"/>
      <c r="HEL232" s="44"/>
      <c r="HEM232" s="44"/>
      <c r="HEN232" s="44"/>
      <c r="HEO232" s="44"/>
      <c r="HEP232" s="44"/>
      <c r="HEQ232" s="44"/>
      <c r="HER232" s="44"/>
      <c r="HES232" s="44"/>
      <c r="HET232" s="44"/>
      <c r="HEU232" s="44"/>
      <c r="HEV232" s="44"/>
      <c r="HEW232" s="44"/>
      <c r="HEX232" s="44"/>
      <c r="HEY232" s="44"/>
      <c r="HEZ232" s="44"/>
      <c r="HFA232" s="44"/>
      <c r="HFB232" s="44"/>
      <c r="HFC232" s="44"/>
      <c r="HFD232" s="44"/>
      <c r="HFE232" s="44"/>
      <c r="HFF232" s="44"/>
      <c r="HFG232" s="44"/>
      <c r="HFH232" s="44"/>
      <c r="HFI232" s="44"/>
      <c r="HFJ232" s="44"/>
      <c r="HFK232" s="44"/>
      <c r="HFL232" s="44"/>
      <c r="HFM232" s="44"/>
      <c r="HFN232" s="44"/>
      <c r="HFO232" s="44"/>
      <c r="HFP232" s="44"/>
      <c r="HFQ232" s="44"/>
      <c r="HFR232" s="44"/>
      <c r="HFS232" s="44"/>
      <c r="HFT232" s="44"/>
      <c r="HFU232" s="44"/>
      <c r="HFV232" s="44"/>
      <c r="HFW232" s="44"/>
      <c r="HFX232" s="44"/>
      <c r="HFY232" s="44"/>
      <c r="HFZ232" s="44"/>
      <c r="HGA232" s="44"/>
      <c r="HGB232" s="44"/>
      <c r="HGC232" s="44"/>
      <c r="HGD232" s="44"/>
      <c r="HGE232" s="44"/>
      <c r="HGF232" s="44"/>
      <c r="HGG232" s="44"/>
      <c r="HGH232" s="44"/>
      <c r="HGI232" s="44"/>
      <c r="HGJ232" s="44"/>
      <c r="HGK232" s="44"/>
      <c r="HGL232" s="44"/>
      <c r="HGM232" s="44"/>
      <c r="HGN232" s="44"/>
      <c r="HGO232" s="44"/>
      <c r="HGP232" s="44"/>
      <c r="HGQ232" s="44"/>
      <c r="HGR232" s="44"/>
      <c r="HGS232" s="44"/>
      <c r="HGT232" s="44"/>
      <c r="HGU232" s="44"/>
      <c r="HGV232" s="44"/>
      <c r="HGW232" s="44"/>
      <c r="HGX232" s="44"/>
      <c r="HGY232" s="44"/>
      <c r="HGZ232" s="44"/>
      <c r="HHA232" s="44"/>
      <c r="HHB232" s="44"/>
      <c r="HHC232" s="44"/>
      <c r="HHD232" s="44"/>
      <c r="HHE232" s="44"/>
      <c r="HHF232" s="44"/>
      <c r="HHG232" s="44"/>
      <c r="HHH232" s="44"/>
      <c r="HHI232" s="44"/>
      <c r="HHJ232" s="44"/>
      <c r="HHK232" s="44"/>
      <c r="HHL232" s="44"/>
      <c r="HHM232" s="44"/>
      <c r="HHN232" s="44"/>
      <c r="HHO232" s="44"/>
      <c r="HHP232" s="44"/>
      <c r="HHQ232" s="44"/>
      <c r="HHR232" s="44"/>
      <c r="HHS232" s="44"/>
      <c r="HHT232" s="44"/>
      <c r="HHU232" s="44"/>
      <c r="HHV232" s="44"/>
      <c r="HHW232" s="44"/>
      <c r="HHX232" s="44"/>
      <c r="HHY232" s="44"/>
      <c r="HHZ232" s="44"/>
      <c r="HIA232" s="44"/>
      <c r="HIB232" s="44"/>
      <c r="HIC232" s="44"/>
      <c r="HID232" s="44"/>
      <c r="HIE232" s="44"/>
      <c r="HIF232" s="44"/>
      <c r="HIG232" s="44"/>
      <c r="HIH232" s="44"/>
      <c r="HII232" s="44"/>
      <c r="HIJ232" s="44"/>
      <c r="HIK232" s="44"/>
      <c r="HIL232" s="44"/>
      <c r="HIM232" s="44"/>
      <c r="HIN232" s="44"/>
      <c r="HIO232" s="44"/>
      <c r="HIP232" s="44"/>
      <c r="HIQ232" s="44"/>
      <c r="HIR232" s="44"/>
      <c r="HIS232" s="44"/>
      <c r="HIT232" s="44"/>
      <c r="HIU232" s="44"/>
      <c r="HIV232" s="44"/>
      <c r="HIW232" s="44"/>
      <c r="HIX232" s="44"/>
      <c r="HIY232" s="44"/>
      <c r="HIZ232" s="44"/>
      <c r="HJA232" s="44"/>
      <c r="HJB232" s="44"/>
      <c r="HJC232" s="44"/>
      <c r="HJD232" s="44"/>
      <c r="HJE232" s="44"/>
      <c r="HJF232" s="44"/>
      <c r="HJG232" s="44"/>
      <c r="HJH232" s="44"/>
      <c r="HJI232" s="44"/>
      <c r="HJJ232" s="44"/>
      <c r="HJK232" s="44"/>
      <c r="HJL232" s="44"/>
      <c r="HJM232" s="44"/>
      <c r="HJN232" s="44"/>
      <c r="HJO232" s="44"/>
      <c r="HJP232" s="44"/>
      <c r="HJQ232" s="44"/>
      <c r="HJR232" s="44"/>
      <c r="HJS232" s="44"/>
      <c r="HJT232" s="44"/>
      <c r="HJU232" s="44"/>
      <c r="HJV232" s="44"/>
      <c r="HJW232" s="44"/>
      <c r="HJX232" s="44"/>
      <c r="HJY232" s="44"/>
      <c r="HJZ232" s="44"/>
      <c r="HKA232" s="44"/>
      <c r="HKB232" s="44"/>
      <c r="HKC232" s="44"/>
      <c r="HKD232" s="44"/>
      <c r="HKE232" s="44"/>
      <c r="HKF232" s="44"/>
      <c r="HKG232" s="44"/>
      <c r="HKH232" s="44"/>
      <c r="HKI232" s="44"/>
      <c r="HKJ232" s="44"/>
      <c r="HKK232" s="44"/>
      <c r="HKL232" s="44"/>
      <c r="HKM232" s="44"/>
      <c r="HKN232" s="44"/>
      <c r="HKO232" s="44"/>
      <c r="HKP232" s="44"/>
      <c r="HKQ232" s="44"/>
      <c r="HKR232" s="44"/>
      <c r="HKS232" s="44"/>
      <c r="HKT232" s="44"/>
      <c r="HKU232" s="44"/>
      <c r="HKV232" s="44"/>
      <c r="HKW232" s="44"/>
      <c r="HKX232" s="44"/>
      <c r="HKY232" s="44"/>
      <c r="HKZ232" s="44"/>
      <c r="HLA232" s="44"/>
      <c r="HLB232" s="44"/>
      <c r="HLC232" s="44"/>
      <c r="HLD232" s="44"/>
      <c r="HLE232" s="44"/>
      <c r="HLF232" s="44"/>
      <c r="HLG232" s="44"/>
      <c r="HLH232" s="44"/>
      <c r="HLI232" s="44"/>
      <c r="HLJ232" s="44"/>
      <c r="HLK232" s="44"/>
      <c r="HLL232" s="44"/>
      <c r="HLM232" s="44"/>
      <c r="HLN232" s="44"/>
      <c r="HLO232" s="44"/>
      <c r="HLP232" s="44"/>
      <c r="HLQ232" s="44"/>
      <c r="HLR232" s="44"/>
      <c r="HLS232" s="44"/>
      <c r="HLT232" s="44"/>
      <c r="HLU232" s="44"/>
      <c r="HLV232" s="44"/>
      <c r="HLW232" s="44"/>
      <c r="HLX232" s="44"/>
      <c r="HLY232" s="44"/>
      <c r="HLZ232" s="44"/>
      <c r="HMA232" s="44"/>
      <c r="HMB232" s="44"/>
      <c r="HMC232" s="44"/>
      <c r="HMD232" s="44"/>
      <c r="HME232" s="44"/>
      <c r="HMF232" s="44"/>
      <c r="HMG232" s="44"/>
      <c r="HMH232" s="44"/>
      <c r="HMI232" s="44"/>
      <c r="HMJ232" s="44"/>
      <c r="HMK232" s="44"/>
      <c r="HML232" s="44"/>
      <c r="HMM232" s="44"/>
      <c r="HMN232" s="44"/>
      <c r="HMO232" s="44"/>
      <c r="HMP232" s="44"/>
      <c r="HMQ232" s="44"/>
      <c r="HMR232" s="44"/>
      <c r="HMS232" s="44"/>
      <c r="HMT232" s="44"/>
      <c r="HMU232" s="44"/>
      <c r="HMV232" s="44"/>
      <c r="HMW232" s="44"/>
      <c r="HMX232" s="44"/>
      <c r="HMY232" s="44"/>
      <c r="HMZ232" s="44"/>
      <c r="HNA232" s="44"/>
      <c r="HNB232" s="44"/>
      <c r="HNC232" s="44"/>
      <c r="HND232" s="44"/>
      <c r="HNE232" s="44"/>
      <c r="HNF232" s="44"/>
      <c r="HNG232" s="44"/>
      <c r="HNH232" s="44"/>
      <c r="HNI232" s="44"/>
      <c r="HNJ232" s="44"/>
      <c r="HNK232" s="44"/>
      <c r="HNL232" s="44"/>
      <c r="HNM232" s="44"/>
      <c r="HNN232" s="44"/>
      <c r="HNO232" s="44"/>
      <c r="HNP232" s="44"/>
      <c r="HNQ232" s="44"/>
      <c r="HNR232" s="44"/>
      <c r="HNS232" s="44"/>
      <c r="HNT232" s="44"/>
      <c r="HNU232" s="44"/>
      <c r="HNV232" s="44"/>
      <c r="HNW232" s="44"/>
      <c r="HNX232" s="44"/>
      <c r="HNY232" s="44"/>
      <c r="HNZ232" s="44"/>
      <c r="HOA232" s="44"/>
      <c r="HOB232" s="44"/>
      <c r="HOC232" s="44"/>
      <c r="HOD232" s="44"/>
      <c r="HOE232" s="44"/>
      <c r="HOF232" s="44"/>
      <c r="HOG232" s="44"/>
      <c r="HOH232" s="44"/>
      <c r="HOI232" s="44"/>
      <c r="HOJ232" s="44"/>
      <c r="HOK232" s="44"/>
      <c r="HOL232" s="44"/>
      <c r="HOM232" s="44"/>
      <c r="HON232" s="44"/>
      <c r="HOO232" s="44"/>
      <c r="HOP232" s="44"/>
      <c r="HOQ232" s="44"/>
      <c r="HOR232" s="44"/>
      <c r="HOS232" s="44"/>
      <c r="HOT232" s="44"/>
      <c r="HOU232" s="44"/>
      <c r="HOV232" s="44"/>
      <c r="HOW232" s="44"/>
      <c r="HOX232" s="44"/>
      <c r="HOY232" s="44"/>
      <c r="HOZ232" s="44"/>
      <c r="HPA232" s="44"/>
      <c r="HPB232" s="44"/>
      <c r="HPC232" s="44"/>
      <c r="HPD232" s="44"/>
      <c r="HPE232" s="44"/>
      <c r="HPF232" s="44"/>
      <c r="HPG232" s="44"/>
      <c r="HPH232" s="44"/>
      <c r="HPI232" s="44"/>
      <c r="HPJ232" s="44"/>
      <c r="HPK232" s="44"/>
      <c r="HPL232" s="44"/>
      <c r="HPM232" s="44"/>
      <c r="HPN232" s="44"/>
      <c r="HPO232" s="44"/>
      <c r="HPP232" s="44"/>
      <c r="HPQ232" s="44"/>
      <c r="HPR232" s="44"/>
      <c r="HPS232" s="44"/>
      <c r="HPT232" s="44"/>
      <c r="HPU232" s="44"/>
      <c r="HPV232" s="44"/>
      <c r="HPW232" s="44"/>
      <c r="HPX232" s="44"/>
      <c r="HPY232" s="44"/>
      <c r="HPZ232" s="44"/>
      <c r="HQA232" s="44"/>
      <c r="HQB232" s="44"/>
      <c r="HQC232" s="44"/>
      <c r="HQD232" s="44"/>
      <c r="HQE232" s="44"/>
      <c r="HQF232" s="44"/>
      <c r="HQG232" s="44"/>
      <c r="HQH232" s="44"/>
      <c r="HQI232" s="44"/>
      <c r="HQJ232" s="44"/>
      <c r="HQK232" s="44"/>
      <c r="HQL232" s="44"/>
      <c r="HQM232" s="44"/>
      <c r="HQN232" s="44"/>
      <c r="HQO232" s="44"/>
      <c r="HQP232" s="44"/>
      <c r="HQQ232" s="44"/>
      <c r="HQR232" s="44"/>
      <c r="HQS232" s="44"/>
      <c r="HQT232" s="44"/>
      <c r="HQU232" s="44"/>
      <c r="HQV232" s="44"/>
      <c r="HQW232" s="44"/>
      <c r="HQX232" s="44"/>
      <c r="HQY232" s="44"/>
      <c r="HQZ232" s="44"/>
      <c r="HRA232" s="44"/>
      <c r="HRB232" s="44"/>
      <c r="HRC232" s="44"/>
      <c r="HRD232" s="44"/>
      <c r="HRE232" s="44"/>
      <c r="HRF232" s="44"/>
      <c r="HRG232" s="44"/>
      <c r="HRH232" s="44"/>
      <c r="HRI232" s="44"/>
      <c r="HRJ232" s="44"/>
      <c r="HRK232" s="44"/>
      <c r="HRL232" s="44"/>
      <c r="HRM232" s="44"/>
      <c r="HRN232" s="44"/>
      <c r="HRO232" s="44"/>
      <c r="HRP232" s="44"/>
      <c r="HRQ232" s="44"/>
      <c r="HRR232" s="44"/>
      <c r="HRS232" s="44"/>
      <c r="HRT232" s="44"/>
      <c r="HRU232" s="44"/>
      <c r="HRV232" s="44"/>
      <c r="HRW232" s="44"/>
      <c r="HRX232" s="44"/>
      <c r="HRY232" s="44"/>
      <c r="HRZ232" s="44"/>
      <c r="HSA232" s="44"/>
      <c r="HSB232" s="44"/>
      <c r="HSC232" s="44"/>
      <c r="HSD232" s="44"/>
      <c r="HSE232" s="44"/>
      <c r="HSF232" s="44"/>
      <c r="HSG232" s="44"/>
      <c r="HSH232" s="44"/>
      <c r="HSI232" s="44"/>
      <c r="HSJ232" s="44"/>
      <c r="HSK232" s="44"/>
      <c r="HSL232" s="44"/>
      <c r="HSM232" s="44"/>
      <c r="HSN232" s="44"/>
      <c r="HSO232" s="44"/>
      <c r="HSP232" s="44"/>
      <c r="HSQ232" s="44"/>
      <c r="HSR232" s="44"/>
      <c r="HSS232" s="44"/>
      <c r="HST232" s="44"/>
      <c r="HSU232" s="44"/>
      <c r="HSV232" s="44"/>
      <c r="HSW232" s="44"/>
      <c r="HSX232" s="44"/>
      <c r="HSY232" s="44"/>
      <c r="HSZ232" s="44"/>
      <c r="HTA232" s="44"/>
      <c r="HTB232" s="44"/>
      <c r="HTC232" s="44"/>
      <c r="HTD232" s="44"/>
      <c r="HTE232" s="44"/>
      <c r="HTF232" s="44"/>
      <c r="HTG232" s="44"/>
      <c r="HTH232" s="44"/>
      <c r="HTI232" s="44"/>
      <c r="HTJ232" s="44"/>
      <c r="HTK232" s="44"/>
      <c r="HTL232" s="44"/>
      <c r="HTM232" s="44"/>
      <c r="HTN232" s="44"/>
      <c r="HTO232" s="44"/>
      <c r="HTP232" s="44"/>
      <c r="HTQ232" s="44"/>
      <c r="HTR232" s="44"/>
      <c r="HTS232" s="44"/>
      <c r="HTT232" s="44"/>
      <c r="HTU232" s="44"/>
      <c r="HTV232" s="44"/>
      <c r="HTW232" s="44"/>
      <c r="HTX232" s="44"/>
      <c r="HTY232" s="44"/>
      <c r="HTZ232" s="44"/>
      <c r="HUA232" s="44"/>
      <c r="HUB232" s="44"/>
      <c r="HUC232" s="44"/>
      <c r="HUD232" s="44"/>
      <c r="HUE232" s="44"/>
      <c r="HUF232" s="44"/>
      <c r="HUG232" s="44"/>
      <c r="HUH232" s="44"/>
      <c r="HUI232" s="44"/>
      <c r="HUJ232" s="44"/>
      <c r="HUK232" s="44"/>
      <c r="HUL232" s="44"/>
      <c r="HUM232" s="44"/>
      <c r="HUN232" s="44"/>
      <c r="HUO232" s="44"/>
      <c r="HUP232" s="44"/>
      <c r="HUQ232" s="44"/>
      <c r="HUR232" s="44"/>
      <c r="HUS232" s="44"/>
      <c r="HUT232" s="44"/>
      <c r="HUU232" s="44"/>
      <c r="HUV232" s="44"/>
      <c r="HUW232" s="44"/>
      <c r="HUX232" s="44"/>
      <c r="HUY232" s="44"/>
      <c r="HUZ232" s="44"/>
      <c r="HVA232" s="44"/>
      <c r="HVB232" s="44"/>
      <c r="HVC232" s="44"/>
      <c r="HVD232" s="44"/>
      <c r="HVE232" s="44"/>
      <c r="HVF232" s="44"/>
      <c r="HVG232" s="44"/>
      <c r="HVH232" s="44"/>
      <c r="HVI232" s="44"/>
      <c r="HVJ232" s="44"/>
      <c r="HVK232" s="44"/>
      <c r="HVL232" s="44"/>
      <c r="HVM232" s="44"/>
      <c r="HVN232" s="44"/>
      <c r="HVO232" s="44"/>
      <c r="HVP232" s="44"/>
      <c r="HVQ232" s="44"/>
      <c r="HVR232" s="44"/>
      <c r="HVS232" s="44"/>
      <c r="HVT232" s="44"/>
      <c r="HVU232" s="44"/>
      <c r="HVV232" s="44"/>
      <c r="HVW232" s="44"/>
      <c r="HVX232" s="44"/>
      <c r="HVY232" s="44"/>
      <c r="HVZ232" s="44"/>
      <c r="HWA232" s="44"/>
      <c r="HWB232" s="44"/>
      <c r="HWC232" s="44"/>
      <c r="HWD232" s="44"/>
      <c r="HWE232" s="44"/>
      <c r="HWF232" s="44"/>
      <c r="HWG232" s="44"/>
      <c r="HWH232" s="44"/>
      <c r="HWI232" s="44"/>
      <c r="HWJ232" s="44"/>
      <c r="HWK232" s="44"/>
      <c r="HWL232" s="44"/>
      <c r="HWM232" s="44"/>
      <c r="HWN232" s="44"/>
      <c r="HWO232" s="44"/>
      <c r="HWP232" s="44"/>
      <c r="HWQ232" s="44"/>
      <c r="HWR232" s="44"/>
      <c r="HWS232" s="44"/>
      <c r="HWT232" s="44"/>
      <c r="HWU232" s="44"/>
      <c r="HWV232" s="44"/>
      <c r="HWW232" s="44"/>
      <c r="HWX232" s="44"/>
      <c r="HWY232" s="44"/>
      <c r="HWZ232" s="44"/>
      <c r="HXA232" s="44"/>
      <c r="HXB232" s="44"/>
      <c r="HXC232" s="44"/>
      <c r="HXD232" s="44"/>
      <c r="HXE232" s="44"/>
      <c r="HXF232" s="44"/>
      <c r="HXG232" s="44"/>
      <c r="HXH232" s="44"/>
      <c r="HXI232" s="44"/>
      <c r="HXJ232" s="44"/>
      <c r="HXK232" s="44"/>
      <c r="HXL232" s="44"/>
      <c r="HXM232" s="44"/>
      <c r="HXN232" s="44"/>
      <c r="HXO232" s="44"/>
      <c r="HXP232" s="44"/>
      <c r="HXQ232" s="44"/>
      <c r="HXR232" s="44"/>
      <c r="HXS232" s="44"/>
      <c r="HXT232" s="44"/>
      <c r="HXU232" s="44"/>
      <c r="HXV232" s="44"/>
      <c r="HXW232" s="44"/>
      <c r="HXX232" s="44"/>
      <c r="HXY232" s="44"/>
      <c r="HXZ232" s="44"/>
      <c r="HYA232" s="44"/>
      <c r="HYB232" s="44"/>
      <c r="HYC232" s="44"/>
      <c r="HYD232" s="44"/>
      <c r="HYE232" s="44"/>
      <c r="HYF232" s="44"/>
      <c r="HYG232" s="44"/>
      <c r="HYH232" s="44"/>
      <c r="HYI232" s="44"/>
      <c r="HYJ232" s="44"/>
      <c r="HYK232" s="44"/>
      <c r="HYL232" s="44"/>
      <c r="HYM232" s="44"/>
      <c r="HYN232" s="44"/>
      <c r="HYO232" s="44"/>
      <c r="HYP232" s="44"/>
      <c r="HYQ232" s="44"/>
      <c r="HYR232" s="44"/>
      <c r="HYS232" s="44"/>
      <c r="HYT232" s="44"/>
      <c r="HYU232" s="44"/>
      <c r="HYV232" s="44"/>
      <c r="HYW232" s="44"/>
      <c r="HYX232" s="44"/>
      <c r="HYY232" s="44"/>
      <c r="HYZ232" s="44"/>
      <c r="HZA232" s="44"/>
      <c r="HZB232" s="44"/>
      <c r="HZC232" s="44"/>
      <c r="HZD232" s="44"/>
      <c r="HZE232" s="44"/>
      <c r="HZF232" s="44"/>
      <c r="HZG232" s="44"/>
      <c r="HZH232" s="44"/>
      <c r="HZI232" s="44"/>
      <c r="HZJ232" s="44"/>
      <c r="HZK232" s="44"/>
      <c r="HZL232" s="44"/>
      <c r="HZM232" s="44"/>
      <c r="HZN232" s="44"/>
      <c r="HZO232" s="44"/>
      <c r="HZP232" s="44"/>
      <c r="HZQ232" s="44"/>
      <c r="HZR232" s="44"/>
      <c r="HZS232" s="44"/>
      <c r="HZT232" s="44"/>
      <c r="HZU232" s="44"/>
      <c r="HZV232" s="44"/>
      <c r="HZW232" s="44"/>
      <c r="HZX232" s="44"/>
      <c r="HZY232" s="44"/>
      <c r="HZZ232" s="44"/>
      <c r="IAA232" s="44"/>
      <c r="IAB232" s="44"/>
      <c r="IAC232" s="44"/>
      <c r="IAD232" s="44"/>
      <c r="IAE232" s="44"/>
      <c r="IAF232" s="44"/>
      <c r="IAG232" s="44"/>
      <c r="IAH232" s="44"/>
      <c r="IAI232" s="44"/>
      <c r="IAJ232" s="44"/>
      <c r="IAK232" s="44"/>
      <c r="IAL232" s="44"/>
      <c r="IAM232" s="44"/>
      <c r="IAN232" s="44"/>
      <c r="IAO232" s="44"/>
      <c r="IAP232" s="44"/>
      <c r="IAQ232" s="44"/>
      <c r="IAR232" s="44"/>
      <c r="IAS232" s="44"/>
      <c r="IAT232" s="44"/>
      <c r="IAU232" s="44"/>
      <c r="IAV232" s="44"/>
      <c r="IAW232" s="44"/>
      <c r="IAX232" s="44"/>
      <c r="IAY232" s="44"/>
      <c r="IAZ232" s="44"/>
      <c r="IBA232" s="44"/>
      <c r="IBB232" s="44"/>
      <c r="IBC232" s="44"/>
      <c r="IBD232" s="44"/>
      <c r="IBE232" s="44"/>
      <c r="IBF232" s="44"/>
      <c r="IBG232" s="44"/>
      <c r="IBH232" s="44"/>
      <c r="IBI232" s="44"/>
      <c r="IBJ232" s="44"/>
      <c r="IBK232" s="44"/>
      <c r="IBL232" s="44"/>
      <c r="IBM232" s="44"/>
      <c r="IBN232" s="44"/>
      <c r="IBO232" s="44"/>
      <c r="IBP232" s="44"/>
      <c r="IBQ232" s="44"/>
      <c r="IBR232" s="44"/>
      <c r="IBS232" s="44"/>
      <c r="IBT232" s="44"/>
      <c r="IBU232" s="44"/>
      <c r="IBV232" s="44"/>
      <c r="IBW232" s="44"/>
      <c r="IBX232" s="44"/>
      <c r="IBY232" s="44"/>
      <c r="IBZ232" s="44"/>
      <c r="ICA232" s="44"/>
      <c r="ICB232" s="44"/>
      <c r="ICC232" s="44"/>
      <c r="ICD232" s="44"/>
      <c r="ICE232" s="44"/>
      <c r="ICF232" s="44"/>
      <c r="ICG232" s="44"/>
      <c r="ICH232" s="44"/>
      <c r="ICI232" s="44"/>
      <c r="ICJ232" s="44"/>
      <c r="ICK232" s="44"/>
      <c r="ICL232" s="44"/>
      <c r="ICM232" s="44"/>
      <c r="ICN232" s="44"/>
      <c r="ICO232" s="44"/>
      <c r="ICP232" s="44"/>
      <c r="ICQ232" s="44"/>
      <c r="ICR232" s="44"/>
      <c r="ICS232" s="44"/>
      <c r="ICT232" s="44"/>
      <c r="ICU232" s="44"/>
      <c r="ICV232" s="44"/>
      <c r="ICW232" s="44"/>
      <c r="ICX232" s="44"/>
      <c r="ICY232" s="44"/>
      <c r="ICZ232" s="44"/>
      <c r="IDA232" s="44"/>
      <c r="IDB232" s="44"/>
      <c r="IDC232" s="44"/>
      <c r="IDD232" s="44"/>
      <c r="IDE232" s="44"/>
      <c r="IDF232" s="44"/>
      <c r="IDG232" s="44"/>
      <c r="IDH232" s="44"/>
      <c r="IDI232" s="44"/>
      <c r="IDJ232" s="44"/>
      <c r="IDK232" s="44"/>
      <c r="IDL232" s="44"/>
      <c r="IDM232" s="44"/>
      <c r="IDN232" s="44"/>
      <c r="IDO232" s="44"/>
      <c r="IDP232" s="44"/>
      <c r="IDQ232" s="44"/>
      <c r="IDR232" s="44"/>
      <c r="IDS232" s="44"/>
      <c r="IDT232" s="44"/>
      <c r="IDU232" s="44"/>
      <c r="IDV232" s="44"/>
      <c r="IDW232" s="44"/>
      <c r="IDX232" s="44"/>
      <c r="IDY232" s="44"/>
      <c r="IDZ232" s="44"/>
      <c r="IEA232" s="44"/>
      <c r="IEB232" s="44"/>
      <c r="IEC232" s="44"/>
      <c r="IED232" s="44"/>
      <c r="IEE232" s="44"/>
      <c r="IEF232" s="44"/>
      <c r="IEG232" s="44"/>
      <c r="IEH232" s="44"/>
      <c r="IEI232" s="44"/>
      <c r="IEJ232" s="44"/>
      <c r="IEK232" s="44"/>
      <c r="IEL232" s="44"/>
      <c r="IEM232" s="44"/>
      <c r="IEN232" s="44"/>
      <c r="IEO232" s="44"/>
      <c r="IEP232" s="44"/>
      <c r="IEQ232" s="44"/>
      <c r="IER232" s="44"/>
      <c r="IES232" s="44"/>
      <c r="IET232" s="44"/>
      <c r="IEU232" s="44"/>
      <c r="IEV232" s="44"/>
      <c r="IEW232" s="44"/>
      <c r="IEX232" s="44"/>
      <c r="IEY232" s="44"/>
      <c r="IEZ232" s="44"/>
      <c r="IFA232" s="44"/>
      <c r="IFB232" s="44"/>
      <c r="IFC232" s="44"/>
      <c r="IFD232" s="44"/>
      <c r="IFE232" s="44"/>
      <c r="IFF232" s="44"/>
      <c r="IFG232" s="44"/>
      <c r="IFH232" s="44"/>
      <c r="IFI232" s="44"/>
      <c r="IFJ232" s="44"/>
      <c r="IFK232" s="44"/>
      <c r="IFL232" s="44"/>
      <c r="IFM232" s="44"/>
      <c r="IFN232" s="44"/>
      <c r="IFO232" s="44"/>
      <c r="IFP232" s="44"/>
      <c r="IFQ232" s="44"/>
      <c r="IFR232" s="44"/>
      <c r="IFS232" s="44"/>
      <c r="IFT232" s="44"/>
      <c r="IFU232" s="44"/>
      <c r="IFV232" s="44"/>
      <c r="IFW232" s="44"/>
      <c r="IFX232" s="44"/>
      <c r="IFY232" s="44"/>
      <c r="IFZ232" s="44"/>
      <c r="IGA232" s="44"/>
      <c r="IGB232" s="44"/>
      <c r="IGC232" s="44"/>
      <c r="IGD232" s="44"/>
      <c r="IGE232" s="44"/>
      <c r="IGF232" s="44"/>
      <c r="IGG232" s="44"/>
      <c r="IGH232" s="44"/>
      <c r="IGI232" s="44"/>
      <c r="IGJ232" s="44"/>
      <c r="IGK232" s="44"/>
      <c r="IGL232" s="44"/>
      <c r="IGM232" s="44"/>
      <c r="IGN232" s="44"/>
      <c r="IGO232" s="44"/>
      <c r="IGP232" s="44"/>
      <c r="IGQ232" s="44"/>
      <c r="IGR232" s="44"/>
      <c r="IGS232" s="44"/>
      <c r="IGT232" s="44"/>
      <c r="IGU232" s="44"/>
      <c r="IGV232" s="44"/>
      <c r="IGW232" s="44"/>
      <c r="IGX232" s="44"/>
      <c r="IGY232" s="44"/>
      <c r="IGZ232" s="44"/>
      <c r="IHA232" s="44"/>
      <c r="IHB232" s="44"/>
      <c r="IHC232" s="44"/>
      <c r="IHD232" s="44"/>
      <c r="IHE232" s="44"/>
      <c r="IHF232" s="44"/>
      <c r="IHG232" s="44"/>
      <c r="IHH232" s="44"/>
      <c r="IHI232" s="44"/>
      <c r="IHJ232" s="44"/>
      <c r="IHK232" s="44"/>
      <c r="IHL232" s="44"/>
      <c r="IHM232" s="44"/>
      <c r="IHN232" s="44"/>
      <c r="IHO232" s="44"/>
      <c r="IHP232" s="44"/>
      <c r="IHQ232" s="44"/>
      <c r="IHR232" s="44"/>
      <c r="IHS232" s="44"/>
      <c r="IHT232" s="44"/>
      <c r="IHU232" s="44"/>
      <c r="IHV232" s="44"/>
      <c r="IHW232" s="44"/>
      <c r="IHX232" s="44"/>
      <c r="IHY232" s="44"/>
      <c r="IHZ232" s="44"/>
      <c r="IIA232" s="44"/>
      <c r="IIB232" s="44"/>
      <c r="IIC232" s="44"/>
      <c r="IID232" s="44"/>
      <c r="IIE232" s="44"/>
      <c r="IIF232" s="44"/>
      <c r="IIG232" s="44"/>
      <c r="IIH232" s="44"/>
      <c r="III232" s="44"/>
      <c r="IIJ232" s="44"/>
      <c r="IIK232" s="44"/>
      <c r="IIL232" s="44"/>
      <c r="IIM232" s="44"/>
      <c r="IIN232" s="44"/>
      <c r="IIO232" s="44"/>
      <c r="IIP232" s="44"/>
      <c r="IIQ232" s="44"/>
      <c r="IIR232" s="44"/>
      <c r="IIS232" s="44"/>
      <c r="IIT232" s="44"/>
      <c r="IIU232" s="44"/>
      <c r="IIV232" s="44"/>
      <c r="IIW232" s="44"/>
      <c r="IIX232" s="44"/>
      <c r="IIY232" s="44"/>
      <c r="IIZ232" s="44"/>
      <c r="IJA232" s="44"/>
      <c r="IJB232" s="44"/>
      <c r="IJC232" s="44"/>
      <c r="IJD232" s="44"/>
      <c r="IJE232" s="44"/>
      <c r="IJF232" s="44"/>
      <c r="IJG232" s="44"/>
      <c r="IJH232" s="44"/>
      <c r="IJI232" s="44"/>
      <c r="IJJ232" s="44"/>
      <c r="IJK232" s="44"/>
      <c r="IJL232" s="44"/>
      <c r="IJM232" s="44"/>
      <c r="IJN232" s="44"/>
      <c r="IJO232" s="44"/>
      <c r="IJP232" s="44"/>
      <c r="IJQ232" s="44"/>
      <c r="IJR232" s="44"/>
      <c r="IJS232" s="44"/>
      <c r="IJT232" s="44"/>
      <c r="IJU232" s="44"/>
      <c r="IJV232" s="44"/>
      <c r="IJW232" s="44"/>
      <c r="IJX232" s="44"/>
      <c r="IJY232" s="44"/>
      <c r="IJZ232" s="44"/>
      <c r="IKA232" s="44"/>
      <c r="IKB232" s="44"/>
      <c r="IKC232" s="44"/>
      <c r="IKD232" s="44"/>
      <c r="IKE232" s="44"/>
      <c r="IKF232" s="44"/>
      <c r="IKG232" s="44"/>
      <c r="IKH232" s="44"/>
      <c r="IKI232" s="44"/>
      <c r="IKJ232" s="44"/>
      <c r="IKK232" s="44"/>
      <c r="IKL232" s="44"/>
      <c r="IKM232" s="44"/>
      <c r="IKN232" s="44"/>
      <c r="IKO232" s="44"/>
      <c r="IKP232" s="44"/>
      <c r="IKQ232" s="44"/>
      <c r="IKR232" s="44"/>
      <c r="IKS232" s="44"/>
      <c r="IKT232" s="44"/>
      <c r="IKU232" s="44"/>
      <c r="IKV232" s="44"/>
      <c r="IKW232" s="44"/>
      <c r="IKX232" s="44"/>
      <c r="IKY232" s="44"/>
      <c r="IKZ232" s="44"/>
      <c r="ILA232" s="44"/>
      <c r="ILB232" s="44"/>
      <c r="ILC232" s="44"/>
      <c r="ILD232" s="44"/>
      <c r="ILE232" s="44"/>
      <c r="ILF232" s="44"/>
      <c r="ILG232" s="44"/>
      <c r="ILH232" s="44"/>
      <c r="ILI232" s="44"/>
      <c r="ILJ232" s="44"/>
      <c r="ILK232" s="44"/>
      <c r="ILL232" s="44"/>
      <c r="ILM232" s="44"/>
      <c r="ILN232" s="44"/>
      <c r="ILO232" s="44"/>
      <c r="ILP232" s="44"/>
      <c r="ILQ232" s="44"/>
      <c r="ILR232" s="44"/>
      <c r="ILS232" s="44"/>
      <c r="ILT232" s="44"/>
      <c r="ILU232" s="44"/>
      <c r="ILV232" s="44"/>
      <c r="ILW232" s="44"/>
      <c r="ILX232" s="44"/>
      <c r="ILY232" s="44"/>
      <c r="ILZ232" s="44"/>
      <c r="IMA232" s="44"/>
      <c r="IMB232" s="44"/>
      <c r="IMC232" s="44"/>
      <c r="IMD232" s="44"/>
      <c r="IME232" s="44"/>
      <c r="IMF232" s="44"/>
      <c r="IMG232" s="44"/>
      <c r="IMH232" s="44"/>
      <c r="IMI232" s="44"/>
      <c r="IMJ232" s="44"/>
      <c r="IMK232" s="44"/>
      <c r="IML232" s="44"/>
      <c r="IMM232" s="44"/>
      <c r="IMN232" s="44"/>
      <c r="IMO232" s="44"/>
      <c r="IMP232" s="44"/>
      <c r="IMQ232" s="44"/>
      <c r="IMR232" s="44"/>
      <c r="IMS232" s="44"/>
      <c r="IMT232" s="44"/>
      <c r="IMU232" s="44"/>
      <c r="IMV232" s="44"/>
      <c r="IMW232" s="44"/>
      <c r="IMX232" s="44"/>
      <c r="IMY232" s="44"/>
      <c r="IMZ232" s="44"/>
      <c r="INA232" s="44"/>
      <c r="INB232" s="44"/>
      <c r="INC232" s="44"/>
      <c r="IND232" s="44"/>
      <c r="INE232" s="44"/>
      <c r="INF232" s="44"/>
      <c r="ING232" s="44"/>
      <c r="INH232" s="44"/>
      <c r="INI232" s="44"/>
      <c r="INJ232" s="44"/>
      <c r="INK232" s="44"/>
      <c r="INL232" s="44"/>
      <c r="INM232" s="44"/>
      <c r="INN232" s="44"/>
      <c r="INO232" s="44"/>
      <c r="INP232" s="44"/>
      <c r="INQ232" s="44"/>
      <c r="INR232" s="44"/>
      <c r="INS232" s="44"/>
      <c r="INT232" s="44"/>
      <c r="INU232" s="44"/>
      <c r="INV232" s="44"/>
      <c r="INW232" s="44"/>
      <c r="INX232" s="44"/>
      <c r="INY232" s="44"/>
      <c r="INZ232" s="44"/>
      <c r="IOA232" s="44"/>
      <c r="IOB232" s="44"/>
      <c r="IOC232" s="44"/>
      <c r="IOD232" s="44"/>
      <c r="IOE232" s="44"/>
      <c r="IOF232" s="44"/>
      <c r="IOG232" s="44"/>
      <c r="IOH232" s="44"/>
      <c r="IOI232" s="44"/>
      <c r="IOJ232" s="44"/>
      <c r="IOK232" s="44"/>
      <c r="IOL232" s="44"/>
      <c r="IOM232" s="44"/>
      <c r="ION232" s="44"/>
      <c r="IOO232" s="44"/>
      <c r="IOP232" s="44"/>
      <c r="IOQ232" s="44"/>
      <c r="IOR232" s="44"/>
      <c r="IOS232" s="44"/>
      <c r="IOT232" s="44"/>
      <c r="IOU232" s="44"/>
      <c r="IOV232" s="44"/>
      <c r="IOW232" s="44"/>
      <c r="IOX232" s="44"/>
      <c r="IOY232" s="44"/>
      <c r="IOZ232" s="44"/>
      <c r="IPA232" s="44"/>
      <c r="IPB232" s="44"/>
      <c r="IPC232" s="44"/>
      <c r="IPD232" s="44"/>
      <c r="IPE232" s="44"/>
      <c r="IPF232" s="44"/>
      <c r="IPG232" s="44"/>
      <c r="IPH232" s="44"/>
      <c r="IPI232" s="44"/>
      <c r="IPJ232" s="44"/>
      <c r="IPK232" s="44"/>
      <c r="IPL232" s="44"/>
      <c r="IPM232" s="44"/>
      <c r="IPN232" s="44"/>
      <c r="IPO232" s="44"/>
      <c r="IPP232" s="44"/>
      <c r="IPQ232" s="44"/>
      <c r="IPR232" s="44"/>
      <c r="IPS232" s="44"/>
      <c r="IPT232" s="44"/>
      <c r="IPU232" s="44"/>
      <c r="IPV232" s="44"/>
      <c r="IPW232" s="44"/>
      <c r="IPX232" s="44"/>
      <c r="IPY232" s="44"/>
      <c r="IPZ232" s="44"/>
      <c r="IQA232" s="44"/>
      <c r="IQB232" s="44"/>
      <c r="IQC232" s="44"/>
      <c r="IQD232" s="44"/>
      <c r="IQE232" s="44"/>
      <c r="IQF232" s="44"/>
      <c r="IQG232" s="44"/>
      <c r="IQH232" s="44"/>
      <c r="IQI232" s="44"/>
      <c r="IQJ232" s="44"/>
      <c r="IQK232" s="44"/>
      <c r="IQL232" s="44"/>
      <c r="IQM232" s="44"/>
      <c r="IQN232" s="44"/>
      <c r="IQO232" s="44"/>
      <c r="IQP232" s="44"/>
      <c r="IQQ232" s="44"/>
      <c r="IQR232" s="44"/>
      <c r="IQS232" s="44"/>
      <c r="IQT232" s="44"/>
      <c r="IQU232" s="44"/>
      <c r="IQV232" s="44"/>
      <c r="IQW232" s="44"/>
      <c r="IQX232" s="44"/>
      <c r="IQY232" s="44"/>
      <c r="IQZ232" s="44"/>
      <c r="IRA232" s="44"/>
      <c r="IRB232" s="44"/>
      <c r="IRC232" s="44"/>
      <c r="IRD232" s="44"/>
      <c r="IRE232" s="44"/>
      <c r="IRF232" s="44"/>
      <c r="IRG232" s="44"/>
      <c r="IRH232" s="44"/>
      <c r="IRI232" s="44"/>
      <c r="IRJ232" s="44"/>
      <c r="IRK232" s="44"/>
      <c r="IRL232" s="44"/>
      <c r="IRM232" s="44"/>
      <c r="IRN232" s="44"/>
      <c r="IRO232" s="44"/>
      <c r="IRP232" s="44"/>
      <c r="IRQ232" s="44"/>
      <c r="IRR232" s="44"/>
      <c r="IRS232" s="44"/>
      <c r="IRT232" s="44"/>
      <c r="IRU232" s="44"/>
      <c r="IRV232" s="44"/>
      <c r="IRW232" s="44"/>
      <c r="IRX232" s="44"/>
      <c r="IRY232" s="44"/>
      <c r="IRZ232" s="44"/>
      <c r="ISA232" s="44"/>
      <c r="ISB232" s="44"/>
      <c r="ISC232" s="44"/>
      <c r="ISD232" s="44"/>
      <c r="ISE232" s="44"/>
      <c r="ISF232" s="44"/>
      <c r="ISG232" s="44"/>
      <c r="ISH232" s="44"/>
      <c r="ISI232" s="44"/>
      <c r="ISJ232" s="44"/>
      <c r="ISK232" s="44"/>
      <c r="ISL232" s="44"/>
      <c r="ISM232" s="44"/>
      <c r="ISN232" s="44"/>
      <c r="ISO232" s="44"/>
      <c r="ISP232" s="44"/>
      <c r="ISQ232" s="44"/>
      <c r="ISR232" s="44"/>
      <c r="ISS232" s="44"/>
      <c r="IST232" s="44"/>
      <c r="ISU232" s="44"/>
      <c r="ISV232" s="44"/>
      <c r="ISW232" s="44"/>
      <c r="ISX232" s="44"/>
      <c r="ISY232" s="44"/>
      <c r="ISZ232" s="44"/>
      <c r="ITA232" s="44"/>
      <c r="ITB232" s="44"/>
      <c r="ITC232" s="44"/>
      <c r="ITD232" s="44"/>
      <c r="ITE232" s="44"/>
      <c r="ITF232" s="44"/>
      <c r="ITG232" s="44"/>
      <c r="ITH232" s="44"/>
      <c r="ITI232" s="44"/>
      <c r="ITJ232" s="44"/>
      <c r="ITK232" s="44"/>
      <c r="ITL232" s="44"/>
      <c r="ITM232" s="44"/>
      <c r="ITN232" s="44"/>
      <c r="ITO232" s="44"/>
      <c r="ITP232" s="44"/>
      <c r="ITQ232" s="44"/>
      <c r="ITR232" s="44"/>
      <c r="ITS232" s="44"/>
      <c r="ITT232" s="44"/>
      <c r="ITU232" s="44"/>
      <c r="ITV232" s="44"/>
      <c r="ITW232" s="44"/>
      <c r="ITX232" s="44"/>
      <c r="ITY232" s="44"/>
      <c r="ITZ232" s="44"/>
      <c r="IUA232" s="44"/>
      <c r="IUB232" s="44"/>
      <c r="IUC232" s="44"/>
      <c r="IUD232" s="44"/>
      <c r="IUE232" s="44"/>
      <c r="IUF232" s="44"/>
      <c r="IUG232" s="44"/>
      <c r="IUH232" s="44"/>
      <c r="IUI232" s="44"/>
      <c r="IUJ232" s="44"/>
      <c r="IUK232" s="44"/>
      <c r="IUL232" s="44"/>
      <c r="IUM232" s="44"/>
      <c r="IUN232" s="44"/>
      <c r="IUO232" s="44"/>
      <c r="IUP232" s="44"/>
      <c r="IUQ232" s="44"/>
      <c r="IUR232" s="44"/>
      <c r="IUS232" s="44"/>
      <c r="IUT232" s="44"/>
      <c r="IUU232" s="44"/>
      <c r="IUV232" s="44"/>
      <c r="IUW232" s="44"/>
      <c r="IUX232" s="44"/>
      <c r="IUY232" s="44"/>
      <c r="IUZ232" s="44"/>
      <c r="IVA232" s="44"/>
      <c r="IVB232" s="44"/>
      <c r="IVC232" s="44"/>
      <c r="IVD232" s="44"/>
      <c r="IVE232" s="44"/>
      <c r="IVF232" s="44"/>
      <c r="IVG232" s="44"/>
      <c r="IVH232" s="44"/>
      <c r="IVI232" s="44"/>
      <c r="IVJ232" s="44"/>
      <c r="IVK232" s="44"/>
      <c r="IVL232" s="44"/>
      <c r="IVM232" s="44"/>
      <c r="IVN232" s="44"/>
      <c r="IVO232" s="44"/>
      <c r="IVP232" s="44"/>
      <c r="IVQ232" s="44"/>
      <c r="IVR232" s="44"/>
      <c r="IVS232" s="44"/>
      <c r="IVT232" s="44"/>
      <c r="IVU232" s="44"/>
      <c r="IVV232" s="44"/>
      <c r="IVW232" s="44"/>
      <c r="IVX232" s="44"/>
      <c r="IVY232" s="44"/>
      <c r="IVZ232" s="44"/>
      <c r="IWA232" s="44"/>
      <c r="IWB232" s="44"/>
      <c r="IWC232" s="44"/>
      <c r="IWD232" s="44"/>
      <c r="IWE232" s="44"/>
      <c r="IWF232" s="44"/>
      <c r="IWG232" s="44"/>
      <c r="IWH232" s="44"/>
      <c r="IWI232" s="44"/>
      <c r="IWJ232" s="44"/>
      <c r="IWK232" s="44"/>
      <c r="IWL232" s="44"/>
      <c r="IWM232" s="44"/>
      <c r="IWN232" s="44"/>
      <c r="IWO232" s="44"/>
      <c r="IWP232" s="44"/>
      <c r="IWQ232" s="44"/>
      <c r="IWR232" s="44"/>
      <c r="IWS232" s="44"/>
      <c r="IWT232" s="44"/>
      <c r="IWU232" s="44"/>
      <c r="IWV232" s="44"/>
      <c r="IWW232" s="44"/>
      <c r="IWX232" s="44"/>
      <c r="IWY232" s="44"/>
      <c r="IWZ232" s="44"/>
      <c r="IXA232" s="44"/>
      <c r="IXB232" s="44"/>
      <c r="IXC232" s="44"/>
      <c r="IXD232" s="44"/>
      <c r="IXE232" s="44"/>
      <c r="IXF232" s="44"/>
      <c r="IXG232" s="44"/>
      <c r="IXH232" s="44"/>
      <c r="IXI232" s="44"/>
      <c r="IXJ232" s="44"/>
      <c r="IXK232" s="44"/>
      <c r="IXL232" s="44"/>
      <c r="IXM232" s="44"/>
      <c r="IXN232" s="44"/>
      <c r="IXO232" s="44"/>
      <c r="IXP232" s="44"/>
      <c r="IXQ232" s="44"/>
      <c r="IXR232" s="44"/>
      <c r="IXS232" s="44"/>
      <c r="IXT232" s="44"/>
      <c r="IXU232" s="44"/>
      <c r="IXV232" s="44"/>
      <c r="IXW232" s="44"/>
      <c r="IXX232" s="44"/>
      <c r="IXY232" s="44"/>
      <c r="IXZ232" s="44"/>
      <c r="IYA232" s="44"/>
      <c r="IYB232" s="44"/>
      <c r="IYC232" s="44"/>
      <c r="IYD232" s="44"/>
      <c r="IYE232" s="44"/>
      <c r="IYF232" s="44"/>
      <c r="IYG232" s="44"/>
      <c r="IYH232" s="44"/>
      <c r="IYI232" s="44"/>
      <c r="IYJ232" s="44"/>
      <c r="IYK232" s="44"/>
      <c r="IYL232" s="44"/>
      <c r="IYM232" s="44"/>
      <c r="IYN232" s="44"/>
      <c r="IYO232" s="44"/>
      <c r="IYP232" s="44"/>
      <c r="IYQ232" s="44"/>
      <c r="IYR232" s="44"/>
      <c r="IYS232" s="44"/>
      <c r="IYT232" s="44"/>
      <c r="IYU232" s="44"/>
      <c r="IYV232" s="44"/>
      <c r="IYW232" s="44"/>
      <c r="IYX232" s="44"/>
      <c r="IYY232" s="44"/>
      <c r="IYZ232" s="44"/>
      <c r="IZA232" s="44"/>
      <c r="IZB232" s="44"/>
      <c r="IZC232" s="44"/>
      <c r="IZD232" s="44"/>
      <c r="IZE232" s="44"/>
      <c r="IZF232" s="44"/>
      <c r="IZG232" s="44"/>
      <c r="IZH232" s="44"/>
      <c r="IZI232" s="44"/>
      <c r="IZJ232" s="44"/>
      <c r="IZK232" s="44"/>
      <c r="IZL232" s="44"/>
      <c r="IZM232" s="44"/>
      <c r="IZN232" s="44"/>
      <c r="IZO232" s="44"/>
      <c r="IZP232" s="44"/>
      <c r="IZQ232" s="44"/>
      <c r="IZR232" s="44"/>
      <c r="IZS232" s="44"/>
      <c r="IZT232" s="44"/>
      <c r="IZU232" s="44"/>
      <c r="IZV232" s="44"/>
      <c r="IZW232" s="44"/>
      <c r="IZX232" s="44"/>
      <c r="IZY232" s="44"/>
      <c r="IZZ232" s="44"/>
      <c r="JAA232" s="44"/>
      <c r="JAB232" s="44"/>
      <c r="JAC232" s="44"/>
      <c r="JAD232" s="44"/>
      <c r="JAE232" s="44"/>
      <c r="JAF232" s="44"/>
      <c r="JAG232" s="44"/>
      <c r="JAH232" s="44"/>
      <c r="JAI232" s="44"/>
      <c r="JAJ232" s="44"/>
      <c r="JAK232" s="44"/>
      <c r="JAL232" s="44"/>
      <c r="JAM232" s="44"/>
      <c r="JAN232" s="44"/>
      <c r="JAO232" s="44"/>
      <c r="JAP232" s="44"/>
      <c r="JAQ232" s="44"/>
      <c r="JAR232" s="44"/>
      <c r="JAS232" s="44"/>
      <c r="JAT232" s="44"/>
      <c r="JAU232" s="44"/>
      <c r="JAV232" s="44"/>
      <c r="JAW232" s="44"/>
      <c r="JAX232" s="44"/>
      <c r="JAY232" s="44"/>
      <c r="JAZ232" s="44"/>
      <c r="JBA232" s="44"/>
      <c r="JBB232" s="44"/>
      <c r="JBC232" s="44"/>
      <c r="JBD232" s="44"/>
      <c r="JBE232" s="44"/>
      <c r="JBF232" s="44"/>
      <c r="JBG232" s="44"/>
      <c r="JBH232" s="44"/>
      <c r="JBI232" s="44"/>
      <c r="JBJ232" s="44"/>
      <c r="JBK232" s="44"/>
      <c r="JBL232" s="44"/>
      <c r="JBM232" s="44"/>
      <c r="JBN232" s="44"/>
      <c r="JBO232" s="44"/>
      <c r="JBP232" s="44"/>
      <c r="JBQ232" s="44"/>
      <c r="JBR232" s="44"/>
      <c r="JBS232" s="44"/>
      <c r="JBT232" s="44"/>
      <c r="JBU232" s="44"/>
      <c r="JBV232" s="44"/>
      <c r="JBW232" s="44"/>
      <c r="JBX232" s="44"/>
      <c r="JBY232" s="44"/>
      <c r="JBZ232" s="44"/>
      <c r="JCA232" s="44"/>
      <c r="JCB232" s="44"/>
      <c r="JCC232" s="44"/>
      <c r="JCD232" s="44"/>
      <c r="JCE232" s="44"/>
      <c r="JCF232" s="44"/>
      <c r="JCG232" s="44"/>
      <c r="JCH232" s="44"/>
      <c r="JCI232" s="44"/>
      <c r="JCJ232" s="44"/>
      <c r="JCK232" s="44"/>
      <c r="JCL232" s="44"/>
      <c r="JCM232" s="44"/>
      <c r="JCN232" s="44"/>
      <c r="JCO232" s="44"/>
      <c r="JCP232" s="44"/>
      <c r="JCQ232" s="44"/>
      <c r="JCR232" s="44"/>
      <c r="JCS232" s="44"/>
      <c r="JCT232" s="44"/>
      <c r="JCU232" s="44"/>
      <c r="JCV232" s="44"/>
      <c r="JCW232" s="44"/>
      <c r="JCX232" s="44"/>
      <c r="JCY232" s="44"/>
      <c r="JCZ232" s="44"/>
      <c r="JDA232" s="44"/>
      <c r="JDB232" s="44"/>
      <c r="JDC232" s="44"/>
      <c r="JDD232" s="44"/>
      <c r="JDE232" s="44"/>
      <c r="JDF232" s="44"/>
      <c r="JDG232" s="44"/>
      <c r="JDH232" s="44"/>
      <c r="JDI232" s="44"/>
      <c r="JDJ232" s="44"/>
      <c r="JDK232" s="44"/>
      <c r="JDL232" s="44"/>
      <c r="JDM232" s="44"/>
      <c r="JDN232" s="44"/>
      <c r="JDO232" s="44"/>
      <c r="JDP232" s="44"/>
      <c r="JDQ232" s="44"/>
      <c r="JDR232" s="44"/>
      <c r="JDS232" s="44"/>
      <c r="JDT232" s="44"/>
      <c r="JDU232" s="44"/>
      <c r="JDV232" s="44"/>
      <c r="JDW232" s="44"/>
      <c r="JDX232" s="44"/>
      <c r="JDY232" s="44"/>
      <c r="JDZ232" s="44"/>
      <c r="JEA232" s="44"/>
      <c r="JEB232" s="44"/>
      <c r="JEC232" s="44"/>
      <c r="JED232" s="44"/>
      <c r="JEE232" s="44"/>
      <c r="JEF232" s="44"/>
      <c r="JEG232" s="44"/>
      <c r="JEH232" s="44"/>
      <c r="JEI232" s="44"/>
      <c r="JEJ232" s="44"/>
      <c r="JEK232" s="44"/>
      <c r="JEL232" s="44"/>
      <c r="JEM232" s="44"/>
      <c r="JEN232" s="44"/>
      <c r="JEO232" s="44"/>
      <c r="JEP232" s="44"/>
      <c r="JEQ232" s="44"/>
      <c r="JER232" s="44"/>
      <c r="JES232" s="44"/>
      <c r="JET232" s="44"/>
      <c r="JEU232" s="44"/>
      <c r="JEV232" s="44"/>
      <c r="JEW232" s="44"/>
      <c r="JEX232" s="44"/>
      <c r="JEY232" s="44"/>
      <c r="JEZ232" s="44"/>
      <c r="JFA232" s="44"/>
      <c r="JFB232" s="44"/>
      <c r="JFC232" s="44"/>
      <c r="JFD232" s="44"/>
      <c r="JFE232" s="44"/>
      <c r="JFF232" s="44"/>
      <c r="JFG232" s="44"/>
      <c r="JFH232" s="44"/>
      <c r="JFI232" s="44"/>
      <c r="JFJ232" s="44"/>
      <c r="JFK232" s="44"/>
      <c r="JFL232" s="44"/>
      <c r="JFM232" s="44"/>
      <c r="JFN232" s="44"/>
      <c r="JFO232" s="44"/>
      <c r="JFP232" s="44"/>
      <c r="JFQ232" s="44"/>
      <c r="JFR232" s="44"/>
      <c r="JFS232" s="44"/>
      <c r="JFT232" s="44"/>
      <c r="JFU232" s="44"/>
      <c r="JFV232" s="44"/>
      <c r="JFW232" s="44"/>
      <c r="JFX232" s="44"/>
      <c r="JFY232" s="44"/>
      <c r="JFZ232" s="44"/>
      <c r="JGA232" s="44"/>
      <c r="JGB232" s="44"/>
      <c r="JGC232" s="44"/>
      <c r="JGD232" s="44"/>
      <c r="JGE232" s="44"/>
      <c r="JGF232" s="44"/>
      <c r="JGG232" s="44"/>
      <c r="JGH232" s="44"/>
      <c r="JGI232" s="44"/>
      <c r="JGJ232" s="44"/>
      <c r="JGK232" s="44"/>
      <c r="JGL232" s="44"/>
      <c r="JGM232" s="44"/>
      <c r="JGN232" s="44"/>
      <c r="JGO232" s="44"/>
      <c r="JGP232" s="44"/>
      <c r="JGQ232" s="44"/>
      <c r="JGR232" s="44"/>
      <c r="JGS232" s="44"/>
      <c r="JGT232" s="44"/>
      <c r="JGU232" s="44"/>
      <c r="JGV232" s="44"/>
      <c r="JGW232" s="44"/>
      <c r="JGX232" s="44"/>
      <c r="JGY232" s="44"/>
      <c r="JGZ232" s="44"/>
      <c r="JHA232" s="44"/>
      <c r="JHB232" s="44"/>
      <c r="JHC232" s="44"/>
      <c r="JHD232" s="44"/>
      <c r="JHE232" s="44"/>
      <c r="JHF232" s="44"/>
      <c r="JHG232" s="44"/>
      <c r="JHH232" s="44"/>
      <c r="JHI232" s="44"/>
      <c r="JHJ232" s="44"/>
      <c r="JHK232" s="44"/>
      <c r="JHL232" s="44"/>
      <c r="JHM232" s="44"/>
      <c r="JHN232" s="44"/>
      <c r="JHO232" s="44"/>
      <c r="JHP232" s="44"/>
      <c r="JHQ232" s="44"/>
      <c r="JHR232" s="44"/>
      <c r="JHS232" s="44"/>
      <c r="JHT232" s="44"/>
      <c r="JHU232" s="44"/>
      <c r="JHV232" s="44"/>
      <c r="JHW232" s="44"/>
      <c r="JHX232" s="44"/>
      <c r="JHY232" s="44"/>
      <c r="JHZ232" s="44"/>
      <c r="JIA232" s="44"/>
      <c r="JIB232" s="44"/>
      <c r="JIC232" s="44"/>
      <c r="JID232" s="44"/>
      <c r="JIE232" s="44"/>
      <c r="JIF232" s="44"/>
      <c r="JIG232" s="44"/>
      <c r="JIH232" s="44"/>
      <c r="JII232" s="44"/>
      <c r="JIJ232" s="44"/>
      <c r="JIK232" s="44"/>
      <c r="JIL232" s="44"/>
      <c r="JIM232" s="44"/>
      <c r="JIN232" s="44"/>
      <c r="JIO232" s="44"/>
      <c r="JIP232" s="44"/>
      <c r="JIQ232" s="44"/>
      <c r="JIR232" s="44"/>
      <c r="JIS232" s="44"/>
      <c r="JIT232" s="44"/>
      <c r="JIU232" s="44"/>
      <c r="JIV232" s="44"/>
      <c r="JIW232" s="44"/>
      <c r="JIX232" s="44"/>
      <c r="JIY232" s="44"/>
      <c r="JIZ232" s="44"/>
      <c r="JJA232" s="44"/>
      <c r="JJB232" s="44"/>
      <c r="JJC232" s="44"/>
      <c r="JJD232" s="44"/>
      <c r="JJE232" s="44"/>
      <c r="JJF232" s="44"/>
      <c r="JJG232" s="44"/>
      <c r="JJH232" s="44"/>
      <c r="JJI232" s="44"/>
      <c r="JJJ232" s="44"/>
      <c r="JJK232" s="44"/>
      <c r="JJL232" s="44"/>
      <c r="JJM232" s="44"/>
      <c r="JJN232" s="44"/>
      <c r="JJO232" s="44"/>
      <c r="JJP232" s="44"/>
      <c r="JJQ232" s="44"/>
      <c r="JJR232" s="44"/>
      <c r="JJS232" s="44"/>
      <c r="JJT232" s="44"/>
      <c r="JJU232" s="44"/>
      <c r="JJV232" s="44"/>
      <c r="JJW232" s="44"/>
      <c r="JJX232" s="44"/>
      <c r="JJY232" s="44"/>
      <c r="JJZ232" s="44"/>
      <c r="JKA232" s="44"/>
      <c r="JKB232" s="44"/>
      <c r="JKC232" s="44"/>
      <c r="JKD232" s="44"/>
      <c r="JKE232" s="44"/>
      <c r="JKF232" s="44"/>
      <c r="JKG232" s="44"/>
      <c r="JKH232" s="44"/>
      <c r="JKI232" s="44"/>
      <c r="JKJ232" s="44"/>
      <c r="JKK232" s="44"/>
      <c r="JKL232" s="44"/>
      <c r="JKM232" s="44"/>
      <c r="JKN232" s="44"/>
      <c r="JKO232" s="44"/>
      <c r="JKP232" s="44"/>
      <c r="JKQ232" s="44"/>
      <c r="JKR232" s="44"/>
      <c r="JKS232" s="44"/>
      <c r="JKT232" s="44"/>
      <c r="JKU232" s="44"/>
      <c r="JKV232" s="44"/>
      <c r="JKW232" s="44"/>
      <c r="JKX232" s="44"/>
      <c r="JKY232" s="44"/>
      <c r="JKZ232" s="44"/>
      <c r="JLA232" s="44"/>
      <c r="JLB232" s="44"/>
      <c r="JLC232" s="44"/>
      <c r="JLD232" s="44"/>
      <c r="JLE232" s="44"/>
      <c r="JLF232" s="44"/>
      <c r="JLG232" s="44"/>
      <c r="JLH232" s="44"/>
      <c r="JLI232" s="44"/>
      <c r="JLJ232" s="44"/>
      <c r="JLK232" s="44"/>
      <c r="JLL232" s="44"/>
      <c r="JLM232" s="44"/>
      <c r="JLN232" s="44"/>
      <c r="JLO232" s="44"/>
      <c r="JLP232" s="44"/>
      <c r="JLQ232" s="44"/>
      <c r="JLR232" s="44"/>
      <c r="JLS232" s="44"/>
      <c r="JLT232" s="44"/>
      <c r="JLU232" s="44"/>
      <c r="JLV232" s="44"/>
      <c r="JLW232" s="44"/>
      <c r="JLX232" s="44"/>
      <c r="JLY232" s="44"/>
      <c r="JLZ232" s="44"/>
      <c r="JMA232" s="44"/>
      <c r="JMB232" s="44"/>
      <c r="JMC232" s="44"/>
      <c r="JMD232" s="44"/>
      <c r="JME232" s="44"/>
      <c r="JMF232" s="44"/>
      <c r="JMG232" s="44"/>
      <c r="JMH232" s="44"/>
      <c r="JMI232" s="44"/>
      <c r="JMJ232" s="44"/>
      <c r="JMK232" s="44"/>
      <c r="JML232" s="44"/>
      <c r="JMM232" s="44"/>
      <c r="JMN232" s="44"/>
      <c r="JMO232" s="44"/>
      <c r="JMP232" s="44"/>
      <c r="JMQ232" s="44"/>
      <c r="JMR232" s="44"/>
      <c r="JMS232" s="44"/>
      <c r="JMT232" s="44"/>
      <c r="JMU232" s="44"/>
      <c r="JMV232" s="44"/>
      <c r="JMW232" s="44"/>
      <c r="JMX232" s="44"/>
      <c r="JMY232" s="44"/>
      <c r="JMZ232" s="44"/>
      <c r="JNA232" s="44"/>
      <c r="JNB232" s="44"/>
      <c r="JNC232" s="44"/>
      <c r="JND232" s="44"/>
      <c r="JNE232" s="44"/>
      <c r="JNF232" s="44"/>
      <c r="JNG232" s="44"/>
      <c r="JNH232" s="44"/>
      <c r="JNI232" s="44"/>
      <c r="JNJ232" s="44"/>
      <c r="JNK232" s="44"/>
      <c r="JNL232" s="44"/>
      <c r="JNM232" s="44"/>
      <c r="JNN232" s="44"/>
      <c r="JNO232" s="44"/>
      <c r="JNP232" s="44"/>
      <c r="JNQ232" s="44"/>
      <c r="JNR232" s="44"/>
      <c r="JNS232" s="44"/>
      <c r="JNT232" s="44"/>
      <c r="JNU232" s="44"/>
      <c r="JNV232" s="44"/>
      <c r="JNW232" s="44"/>
      <c r="JNX232" s="44"/>
      <c r="JNY232" s="44"/>
      <c r="JNZ232" s="44"/>
      <c r="JOA232" s="44"/>
      <c r="JOB232" s="44"/>
      <c r="JOC232" s="44"/>
      <c r="JOD232" s="44"/>
      <c r="JOE232" s="44"/>
      <c r="JOF232" s="44"/>
      <c r="JOG232" s="44"/>
      <c r="JOH232" s="44"/>
      <c r="JOI232" s="44"/>
      <c r="JOJ232" s="44"/>
      <c r="JOK232" s="44"/>
      <c r="JOL232" s="44"/>
      <c r="JOM232" s="44"/>
      <c r="JON232" s="44"/>
      <c r="JOO232" s="44"/>
      <c r="JOP232" s="44"/>
      <c r="JOQ232" s="44"/>
      <c r="JOR232" s="44"/>
      <c r="JOS232" s="44"/>
      <c r="JOT232" s="44"/>
      <c r="JOU232" s="44"/>
      <c r="JOV232" s="44"/>
      <c r="JOW232" s="44"/>
      <c r="JOX232" s="44"/>
      <c r="JOY232" s="44"/>
      <c r="JOZ232" s="44"/>
      <c r="JPA232" s="44"/>
      <c r="JPB232" s="44"/>
      <c r="JPC232" s="44"/>
      <c r="JPD232" s="44"/>
      <c r="JPE232" s="44"/>
      <c r="JPF232" s="44"/>
      <c r="JPG232" s="44"/>
      <c r="JPH232" s="44"/>
      <c r="JPI232" s="44"/>
      <c r="JPJ232" s="44"/>
      <c r="JPK232" s="44"/>
      <c r="JPL232" s="44"/>
      <c r="JPM232" s="44"/>
      <c r="JPN232" s="44"/>
      <c r="JPO232" s="44"/>
      <c r="JPP232" s="44"/>
      <c r="JPQ232" s="44"/>
      <c r="JPR232" s="44"/>
      <c r="JPS232" s="44"/>
      <c r="JPT232" s="44"/>
      <c r="JPU232" s="44"/>
      <c r="JPV232" s="44"/>
      <c r="JPW232" s="44"/>
      <c r="JPX232" s="44"/>
      <c r="JPY232" s="44"/>
      <c r="JPZ232" s="44"/>
      <c r="JQA232" s="44"/>
      <c r="JQB232" s="44"/>
      <c r="JQC232" s="44"/>
      <c r="JQD232" s="44"/>
      <c r="JQE232" s="44"/>
      <c r="JQF232" s="44"/>
      <c r="JQG232" s="44"/>
      <c r="JQH232" s="44"/>
      <c r="JQI232" s="44"/>
      <c r="JQJ232" s="44"/>
      <c r="JQK232" s="44"/>
      <c r="JQL232" s="44"/>
      <c r="JQM232" s="44"/>
      <c r="JQN232" s="44"/>
      <c r="JQO232" s="44"/>
      <c r="JQP232" s="44"/>
      <c r="JQQ232" s="44"/>
      <c r="JQR232" s="44"/>
      <c r="JQS232" s="44"/>
      <c r="JQT232" s="44"/>
      <c r="JQU232" s="44"/>
      <c r="JQV232" s="44"/>
      <c r="JQW232" s="44"/>
      <c r="JQX232" s="44"/>
      <c r="JQY232" s="44"/>
      <c r="JQZ232" s="44"/>
      <c r="JRA232" s="44"/>
      <c r="JRB232" s="44"/>
      <c r="JRC232" s="44"/>
      <c r="JRD232" s="44"/>
      <c r="JRE232" s="44"/>
      <c r="JRF232" s="44"/>
      <c r="JRG232" s="44"/>
      <c r="JRH232" s="44"/>
      <c r="JRI232" s="44"/>
      <c r="JRJ232" s="44"/>
      <c r="JRK232" s="44"/>
      <c r="JRL232" s="44"/>
      <c r="JRM232" s="44"/>
      <c r="JRN232" s="44"/>
      <c r="JRO232" s="44"/>
      <c r="JRP232" s="44"/>
      <c r="JRQ232" s="44"/>
      <c r="JRR232" s="44"/>
      <c r="JRS232" s="44"/>
      <c r="JRT232" s="44"/>
      <c r="JRU232" s="44"/>
      <c r="JRV232" s="44"/>
      <c r="JRW232" s="44"/>
      <c r="JRX232" s="44"/>
      <c r="JRY232" s="44"/>
      <c r="JRZ232" s="44"/>
      <c r="JSA232" s="44"/>
      <c r="JSB232" s="44"/>
      <c r="JSC232" s="44"/>
      <c r="JSD232" s="44"/>
      <c r="JSE232" s="44"/>
      <c r="JSF232" s="44"/>
      <c r="JSG232" s="44"/>
      <c r="JSH232" s="44"/>
      <c r="JSI232" s="44"/>
      <c r="JSJ232" s="44"/>
      <c r="JSK232" s="44"/>
      <c r="JSL232" s="44"/>
      <c r="JSM232" s="44"/>
      <c r="JSN232" s="44"/>
      <c r="JSO232" s="44"/>
      <c r="JSP232" s="44"/>
      <c r="JSQ232" s="44"/>
      <c r="JSR232" s="44"/>
      <c r="JSS232" s="44"/>
      <c r="JST232" s="44"/>
      <c r="JSU232" s="44"/>
      <c r="JSV232" s="44"/>
      <c r="JSW232" s="44"/>
      <c r="JSX232" s="44"/>
      <c r="JSY232" s="44"/>
      <c r="JSZ232" s="44"/>
      <c r="JTA232" s="44"/>
      <c r="JTB232" s="44"/>
      <c r="JTC232" s="44"/>
      <c r="JTD232" s="44"/>
      <c r="JTE232" s="44"/>
      <c r="JTF232" s="44"/>
      <c r="JTG232" s="44"/>
      <c r="JTH232" s="44"/>
      <c r="JTI232" s="44"/>
      <c r="JTJ232" s="44"/>
      <c r="JTK232" s="44"/>
      <c r="JTL232" s="44"/>
      <c r="JTM232" s="44"/>
      <c r="JTN232" s="44"/>
      <c r="JTO232" s="44"/>
      <c r="JTP232" s="44"/>
      <c r="JTQ232" s="44"/>
      <c r="JTR232" s="44"/>
      <c r="JTS232" s="44"/>
      <c r="JTT232" s="44"/>
      <c r="JTU232" s="44"/>
      <c r="JTV232" s="44"/>
      <c r="JTW232" s="44"/>
      <c r="JTX232" s="44"/>
      <c r="JTY232" s="44"/>
      <c r="JTZ232" s="44"/>
      <c r="JUA232" s="44"/>
      <c r="JUB232" s="44"/>
      <c r="JUC232" s="44"/>
      <c r="JUD232" s="44"/>
      <c r="JUE232" s="44"/>
      <c r="JUF232" s="44"/>
      <c r="JUG232" s="44"/>
      <c r="JUH232" s="44"/>
      <c r="JUI232" s="44"/>
      <c r="JUJ232" s="44"/>
      <c r="JUK232" s="44"/>
      <c r="JUL232" s="44"/>
      <c r="JUM232" s="44"/>
      <c r="JUN232" s="44"/>
      <c r="JUO232" s="44"/>
      <c r="JUP232" s="44"/>
      <c r="JUQ232" s="44"/>
      <c r="JUR232" s="44"/>
      <c r="JUS232" s="44"/>
      <c r="JUT232" s="44"/>
      <c r="JUU232" s="44"/>
      <c r="JUV232" s="44"/>
      <c r="JUW232" s="44"/>
      <c r="JUX232" s="44"/>
      <c r="JUY232" s="44"/>
      <c r="JUZ232" s="44"/>
      <c r="JVA232" s="44"/>
      <c r="JVB232" s="44"/>
      <c r="JVC232" s="44"/>
      <c r="JVD232" s="44"/>
      <c r="JVE232" s="44"/>
      <c r="JVF232" s="44"/>
      <c r="JVG232" s="44"/>
      <c r="JVH232" s="44"/>
      <c r="JVI232" s="44"/>
      <c r="JVJ232" s="44"/>
      <c r="JVK232" s="44"/>
      <c r="JVL232" s="44"/>
      <c r="JVM232" s="44"/>
      <c r="JVN232" s="44"/>
      <c r="JVO232" s="44"/>
      <c r="JVP232" s="44"/>
      <c r="JVQ232" s="44"/>
      <c r="JVR232" s="44"/>
      <c r="JVS232" s="44"/>
      <c r="JVT232" s="44"/>
      <c r="JVU232" s="44"/>
      <c r="JVV232" s="44"/>
      <c r="JVW232" s="44"/>
      <c r="JVX232" s="44"/>
      <c r="JVY232" s="44"/>
      <c r="JVZ232" s="44"/>
      <c r="JWA232" s="44"/>
      <c r="JWB232" s="44"/>
      <c r="JWC232" s="44"/>
      <c r="JWD232" s="44"/>
      <c r="JWE232" s="44"/>
      <c r="JWF232" s="44"/>
      <c r="JWG232" s="44"/>
      <c r="JWH232" s="44"/>
      <c r="JWI232" s="44"/>
      <c r="JWJ232" s="44"/>
      <c r="JWK232" s="44"/>
      <c r="JWL232" s="44"/>
      <c r="JWM232" s="44"/>
      <c r="JWN232" s="44"/>
      <c r="JWO232" s="44"/>
      <c r="JWP232" s="44"/>
      <c r="JWQ232" s="44"/>
      <c r="JWR232" s="44"/>
      <c r="JWS232" s="44"/>
      <c r="JWT232" s="44"/>
      <c r="JWU232" s="44"/>
      <c r="JWV232" s="44"/>
      <c r="JWW232" s="44"/>
      <c r="JWX232" s="44"/>
      <c r="JWY232" s="44"/>
      <c r="JWZ232" s="44"/>
      <c r="JXA232" s="44"/>
      <c r="JXB232" s="44"/>
      <c r="JXC232" s="44"/>
      <c r="JXD232" s="44"/>
      <c r="JXE232" s="44"/>
      <c r="JXF232" s="44"/>
      <c r="JXG232" s="44"/>
      <c r="JXH232" s="44"/>
      <c r="JXI232" s="44"/>
      <c r="JXJ232" s="44"/>
      <c r="JXK232" s="44"/>
      <c r="JXL232" s="44"/>
      <c r="JXM232" s="44"/>
      <c r="JXN232" s="44"/>
      <c r="JXO232" s="44"/>
      <c r="JXP232" s="44"/>
      <c r="JXQ232" s="44"/>
      <c r="JXR232" s="44"/>
      <c r="JXS232" s="44"/>
      <c r="JXT232" s="44"/>
      <c r="JXU232" s="44"/>
      <c r="JXV232" s="44"/>
      <c r="JXW232" s="44"/>
      <c r="JXX232" s="44"/>
      <c r="JXY232" s="44"/>
      <c r="JXZ232" s="44"/>
      <c r="JYA232" s="44"/>
      <c r="JYB232" s="44"/>
      <c r="JYC232" s="44"/>
      <c r="JYD232" s="44"/>
      <c r="JYE232" s="44"/>
      <c r="JYF232" s="44"/>
      <c r="JYG232" s="44"/>
      <c r="JYH232" s="44"/>
      <c r="JYI232" s="44"/>
      <c r="JYJ232" s="44"/>
      <c r="JYK232" s="44"/>
      <c r="JYL232" s="44"/>
      <c r="JYM232" s="44"/>
      <c r="JYN232" s="44"/>
      <c r="JYO232" s="44"/>
      <c r="JYP232" s="44"/>
      <c r="JYQ232" s="44"/>
      <c r="JYR232" s="44"/>
      <c r="JYS232" s="44"/>
      <c r="JYT232" s="44"/>
      <c r="JYU232" s="44"/>
      <c r="JYV232" s="44"/>
      <c r="JYW232" s="44"/>
      <c r="JYX232" s="44"/>
      <c r="JYY232" s="44"/>
      <c r="JYZ232" s="44"/>
      <c r="JZA232" s="44"/>
      <c r="JZB232" s="44"/>
      <c r="JZC232" s="44"/>
      <c r="JZD232" s="44"/>
      <c r="JZE232" s="44"/>
      <c r="JZF232" s="44"/>
      <c r="JZG232" s="44"/>
      <c r="JZH232" s="44"/>
      <c r="JZI232" s="44"/>
      <c r="JZJ232" s="44"/>
      <c r="JZK232" s="44"/>
      <c r="JZL232" s="44"/>
      <c r="JZM232" s="44"/>
      <c r="JZN232" s="44"/>
      <c r="JZO232" s="44"/>
      <c r="JZP232" s="44"/>
      <c r="JZQ232" s="44"/>
      <c r="JZR232" s="44"/>
      <c r="JZS232" s="44"/>
      <c r="JZT232" s="44"/>
      <c r="JZU232" s="44"/>
      <c r="JZV232" s="44"/>
      <c r="JZW232" s="44"/>
      <c r="JZX232" s="44"/>
      <c r="JZY232" s="44"/>
      <c r="JZZ232" s="44"/>
      <c r="KAA232" s="44"/>
      <c r="KAB232" s="44"/>
      <c r="KAC232" s="44"/>
      <c r="KAD232" s="44"/>
      <c r="KAE232" s="44"/>
      <c r="KAF232" s="44"/>
      <c r="KAG232" s="44"/>
      <c r="KAH232" s="44"/>
      <c r="KAI232" s="44"/>
      <c r="KAJ232" s="44"/>
      <c r="KAK232" s="44"/>
      <c r="KAL232" s="44"/>
      <c r="KAM232" s="44"/>
      <c r="KAN232" s="44"/>
      <c r="KAO232" s="44"/>
      <c r="KAP232" s="44"/>
      <c r="KAQ232" s="44"/>
      <c r="KAR232" s="44"/>
      <c r="KAS232" s="44"/>
      <c r="KAT232" s="44"/>
      <c r="KAU232" s="44"/>
      <c r="KAV232" s="44"/>
      <c r="KAW232" s="44"/>
      <c r="KAX232" s="44"/>
      <c r="KAY232" s="44"/>
      <c r="KAZ232" s="44"/>
      <c r="KBA232" s="44"/>
      <c r="KBB232" s="44"/>
      <c r="KBC232" s="44"/>
      <c r="KBD232" s="44"/>
      <c r="KBE232" s="44"/>
      <c r="KBF232" s="44"/>
      <c r="KBG232" s="44"/>
      <c r="KBH232" s="44"/>
      <c r="KBI232" s="44"/>
      <c r="KBJ232" s="44"/>
      <c r="KBK232" s="44"/>
      <c r="KBL232" s="44"/>
      <c r="KBM232" s="44"/>
      <c r="KBN232" s="44"/>
      <c r="KBO232" s="44"/>
      <c r="KBP232" s="44"/>
      <c r="KBQ232" s="44"/>
      <c r="KBR232" s="44"/>
      <c r="KBS232" s="44"/>
      <c r="KBT232" s="44"/>
      <c r="KBU232" s="44"/>
      <c r="KBV232" s="44"/>
      <c r="KBW232" s="44"/>
      <c r="KBX232" s="44"/>
      <c r="KBY232" s="44"/>
      <c r="KBZ232" s="44"/>
      <c r="KCA232" s="44"/>
      <c r="KCB232" s="44"/>
      <c r="KCC232" s="44"/>
      <c r="KCD232" s="44"/>
      <c r="KCE232" s="44"/>
      <c r="KCF232" s="44"/>
      <c r="KCG232" s="44"/>
      <c r="KCH232" s="44"/>
      <c r="KCI232" s="44"/>
      <c r="KCJ232" s="44"/>
      <c r="KCK232" s="44"/>
      <c r="KCL232" s="44"/>
      <c r="KCM232" s="44"/>
      <c r="KCN232" s="44"/>
      <c r="KCO232" s="44"/>
      <c r="KCP232" s="44"/>
      <c r="KCQ232" s="44"/>
      <c r="KCR232" s="44"/>
      <c r="KCS232" s="44"/>
      <c r="KCT232" s="44"/>
      <c r="KCU232" s="44"/>
      <c r="KCV232" s="44"/>
      <c r="KCW232" s="44"/>
      <c r="KCX232" s="44"/>
      <c r="KCY232" s="44"/>
      <c r="KCZ232" s="44"/>
      <c r="KDA232" s="44"/>
      <c r="KDB232" s="44"/>
      <c r="KDC232" s="44"/>
      <c r="KDD232" s="44"/>
      <c r="KDE232" s="44"/>
      <c r="KDF232" s="44"/>
      <c r="KDG232" s="44"/>
      <c r="KDH232" s="44"/>
      <c r="KDI232" s="44"/>
      <c r="KDJ232" s="44"/>
      <c r="KDK232" s="44"/>
      <c r="KDL232" s="44"/>
      <c r="KDM232" s="44"/>
      <c r="KDN232" s="44"/>
      <c r="KDO232" s="44"/>
      <c r="KDP232" s="44"/>
      <c r="KDQ232" s="44"/>
      <c r="KDR232" s="44"/>
      <c r="KDS232" s="44"/>
      <c r="KDT232" s="44"/>
      <c r="KDU232" s="44"/>
      <c r="KDV232" s="44"/>
      <c r="KDW232" s="44"/>
      <c r="KDX232" s="44"/>
      <c r="KDY232" s="44"/>
      <c r="KDZ232" s="44"/>
      <c r="KEA232" s="44"/>
      <c r="KEB232" s="44"/>
      <c r="KEC232" s="44"/>
      <c r="KED232" s="44"/>
      <c r="KEE232" s="44"/>
      <c r="KEF232" s="44"/>
      <c r="KEG232" s="44"/>
      <c r="KEH232" s="44"/>
      <c r="KEI232" s="44"/>
      <c r="KEJ232" s="44"/>
      <c r="KEK232" s="44"/>
      <c r="KEL232" s="44"/>
      <c r="KEM232" s="44"/>
      <c r="KEN232" s="44"/>
      <c r="KEO232" s="44"/>
      <c r="KEP232" s="44"/>
      <c r="KEQ232" s="44"/>
      <c r="KER232" s="44"/>
      <c r="KES232" s="44"/>
      <c r="KET232" s="44"/>
      <c r="KEU232" s="44"/>
      <c r="KEV232" s="44"/>
      <c r="KEW232" s="44"/>
      <c r="KEX232" s="44"/>
      <c r="KEY232" s="44"/>
      <c r="KEZ232" s="44"/>
      <c r="KFA232" s="44"/>
      <c r="KFB232" s="44"/>
      <c r="KFC232" s="44"/>
      <c r="KFD232" s="44"/>
      <c r="KFE232" s="44"/>
      <c r="KFF232" s="44"/>
      <c r="KFG232" s="44"/>
      <c r="KFH232" s="44"/>
      <c r="KFI232" s="44"/>
      <c r="KFJ232" s="44"/>
      <c r="KFK232" s="44"/>
      <c r="KFL232" s="44"/>
      <c r="KFM232" s="44"/>
      <c r="KFN232" s="44"/>
      <c r="KFO232" s="44"/>
      <c r="KFP232" s="44"/>
      <c r="KFQ232" s="44"/>
      <c r="KFR232" s="44"/>
      <c r="KFS232" s="44"/>
      <c r="KFT232" s="44"/>
      <c r="KFU232" s="44"/>
      <c r="KFV232" s="44"/>
      <c r="KFW232" s="44"/>
      <c r="KFX232" s="44"/>
      <c r="KFY232" s="44"/>
      <c r="KFZ232" s="44"/>
      <c r="KGA232" s="44"/>
      <c r="KGB232" s="44"/>
      <c r="KGC232" s="44"/>
      <c r="KGD232" s="44"/>
      <c r="KGE232" s="44"/>
      <c r="KGF232" s="44"/>
      <c r="KGG232" s="44"/>
      <c r="KGH232" s="44"/>
      <c r="KGI232" s="44"/>
      <c r="KGJ232" s="44"/>
      <c r="KGK232" s="44"/>
      <c r="KGL232" s="44"/>
      <c r="KGM232" s="44"/>
      <c r="KGN232" s="44"/>
      <c r="KGO232" s="44"/>
      <c r="KGP232" s="44"/>
      <c r="KGQ232" s="44"/>
      <c r="KGR232" s="44"/>
      <c r="KGS232" s="44"/>
      <c r="KGT232" s="44"/>
      <c r="KGU232" s="44"/>
      <c r="KGV232" s="44"/>
      <c r="KGW232" s="44"/>
      <c r="KGX232" s="44"/>
      <c r="KGY232" s="44"/>
      <c r="KGZ232" s="44"/>
      <c r="KHA232" s="44"/>
      <c r="KHB232" s="44"/>
      <c r="KHC232" s="44"/>
      <c r="KHD232" s="44"/>
      <c r="KHE232" s="44"/>
      <c r="KHF232" s="44"/>
      <c r="KHG232" s="44"/>
      <c r="KHH232" s="44"/>
      <c r="KHI232" s="44"/>
      <c r="KHJ232" s="44"/>
      <c r="KHK232" s="44"/>
      <c r="KHL232" s="44"/>
      <c r="KHM232" s="44"/>
      <c r="KHN232" s="44"/>
      <c r="KHO232" s="44"/>
      <c r="KHP232" s="44"/>
      <c r="KHQ232" s="44"/>
      <c r="KHR232" s="44"/>
      <c r="KHS232" s="44"/>
      <c r="KHT232" s="44"/>
      <c r="KHU232" s="44"/>
      <c r="KHV232" s="44"/>
      <c r="KHW232" s="44"/>
      <c r="KHX232" s="44"/>
      <c r="KHY232" s="44"/>
      <c r="KHZ232" s="44"/>
      <c r="KIA232" s="44"/>
      <c r="KIB232" s="44"/>
      <c r="KIC232" s="44"/>
      <c r="KID232" s="44"/>
      <c r="KIE232" s="44"/>
      <c r="KIF232" s="44"/>
      <c r="KIG232" s="44"/>
      <c r="KIH232" s="44"/>
      <c r="KII232" s="44"/>
      <c r="KIJ232" s="44"/>
      <c r="KIK232" s="44"/>
      <c r="KIL232" s="44"/>
      <c r="KIM232" s="44"/>
      <c r="KIN232" s="44"/>
      <c r="KIO232" s="44"/>
      <c r="KIP232" s="44"/>
      <c r="KIQ232" s="44"/>
      <c r="KIR232" s="44"/>
      <c r="KIS232" s="44"/>
      <c r="KIT232" s="44"/>
      <c r="KIU232" s="44"/>
      <c r="KIV232" s="44"/>
      <c r="KIW232" s="44"/>
      <c r="KIX232" s="44"/>
      <c r="KIY232" s="44"/>
      <c r="KIZ232" s="44"/>
      <c r="KJA232" s="44"/>
      <c r="KJB232" s="44"/>
      <c r="KJC232" s="44"/>
      <c r="KJD232" s="44"/>
      <c r="KJE232" s="44"/>
      <c r="KJF232" s="44"/>
      <c r="KJG232" s="44"/>
      <c r="KJH232" s="44"/>
      <c r="KJI232" s="44"/>
      <c r="KJJ232" s="44"/>
      <c r="KJK232" s="44"/>
      <c r="KJL232" s="44"/>
      <c r="KJM232" s="44"/>
      <c r="KJN232" s="44"/>
      <c r="KJO232" s="44"/>
      <c r="KJP232" s="44"/>
      <c r="KJQ232" s="44"/>
      <c r="KJR232" s="44"/>
      <c r="KJS232" s="44"/>
      <c r="KJT232" s="44"/>
      <c r="KJU232" s="44"/>
      <c r="KJV232" s="44"/>
      <c r="KJW232" s="44"/>
      <c r="KJX232" s="44"/>
      <c r="KJY232" s="44"/>
      <c r="KJZ232" s="44"/>
      <c r="KKA232" s="44"/>
      <c r="KKB232" s="44"/>
      <c r="KKC232" s="44"/>
      <c r="KKD232" s="44"/>
      <c r="KKE232" s="44"/>
      <c r="KKF232" s="44"/>
      <c r="KKG232" s="44"/>
      <c r="KKH232" s="44"/>
      <c r="KKI232" s="44"/>
      <c r="KKJ232" s="44"/>
      <c r="KKK232" s="44"/>
      <c r="KKL232" s="44"/>
      <c r="KKM232" s="44"/>
      <c r="KKN232" s="44"/>
      <c r="KKO232" s="44"/>
      <c r="KKP232" s="44"/>
      <c r="KKQ232" s="44"/>
      <c r="KKR232" s="44"/>
      <c r="KKS232" s="44"/>
      <c r="KKT232" s="44"/>
      <c r="KKU232" s="44"/>
      <c r="KKV232" s="44"/>
      <c r="KKW232" s="44"/>
      <c r="KKX232" s="44"/>
      <c r="KKY232" s="44"/>
      <c r="KKZ232" s="44"/>
      <c r="KLA232" s="44"/>
      <c r="KLB232" s="44"/>
      <c r="KLC232" s="44"/>
      <c r="KLD232" s="44"/>
      <c r="KLE232" s="44"/>
      <c r="KLF232" s="44"/>
      <c r="KLG232" s="44"/>
      <c r="KLH232" s="44"/>
      <c r="KLI232" s="44"/>
      <c r="KLJ232" s="44"/>
      <c r="KLK232" s="44"/>
      <c r="KLL232" s="44"/>
      <c r="KLM232" s="44"/>
      <c r="KLN232" s="44"/>
      <c r="KLO232" s="44"/>
      <c r="KLP232" s="44"/>
      <c r="KLQ232" s="44"/>
      <c r="KLR232" s="44"/>
      <c r="KLS232" s="44"/>
      <c r="KLT232" s="44"/>
      <c r="KLU232" s="44"/>
      <c r="KLV232" s="44"/>
      <c r="KLW232" s="44"/>
      <c r="KLX232" s="44"/>
      <c r="KLY232" s="44"/>
      <c r="KLZ232" s="44"/>
      <c r="KMA232" s="44"/>
      <c r="KMB232" s="44"/>
      <c r="KMC232" s="44"/>
      <c r="KMD232" s="44"/>
      <c r="KME232" s="44"/>
      <c r="KMF232" s="44"/>
      <c r="KMG232" s="44"/>
      <c r="KMH232" s="44"/>
      <c r="KMI232" s="44"/>
      <c r="KMJ232" s="44"/>
      <c r="KMK232" s="44"/>
      <c r="KML232" s="44"/>
      <c r="KMM232" s="44"/>
      <c r="KMN232" s="44"/>
      <c r="KMO232" s="44"/>
      <c r="KMP232" s="44"/>
      <c r="KMQ232" s="44"/>
      <c r="KMR232" s="44"/>
      <c r="KMS232" s="44"/>
      <c r="KMT232" s="44"/>
      <c r="KMU232" s="44"/>
      <c r="KMV232" s="44"/>
      <c r="KMW232" s="44"/>
      <c r="KMX232" s="44"/>
      <c r="KMY232" s="44"/>
      <c r="KMZ232" s="44"/>
      <c r="KNA232" s="44"/>
      <c r="KNB232" s="44"/>
      <c r="KNC232" s="44"/>
      <c r="KND232" s="44"/>
      <c r="KNE232" s="44"/>
      <c r="KNF232" s="44"/>
      <c r="KNG232" s="44"/>
      <c r="KNH232" s="44"/>
      <c r="KNI232" s="44"/>
      <c r="KNJ232" s="44"/>
      <c r="KNK232" s="44"/>
      <c r="KNL232" s="44"/>
      <c r="KNM232" s="44"/>
      <c r="KNN232" s="44"/>
      <c r="KNO232" s="44"/>
      <c r="KNP232" s="44"/>
      <c r="KNQ232" s="44"/>
      <c r="KNR232" s="44"/>
      <c r="KNS232" s="44"/>
      <c r="KNT232" s="44"/>
      <c r="KNU232" s="44"/>
      <c r="KNV232" s="44"/>
      <c r="KNW232" s="44"/>
      <c r="KNX232" s="44"/>
      <c r="KNY232" s="44"/>
      <c r="KNZ232" s="44"/>
      <c r="KOA232" s="44"/>
      <c r="KOB232" s="44"/>
      <c r="KOC232" s="44"/>
      <c r="KOD232" s="44"/>
      <c r="KOE232" s="44"/>
      <c r="KOF232" s="44"/>
      <c r="KOG232" s="44"/>
      <c r="KOH232" s="44"/>
      <c r="KOI232" s="44"/>
      <c r="KOJ232" s="44"/>
      <c r="KOK232" s="44"/>
      <c r="KOL232" s="44"/>
      <c r="KOM232" s="44"/>
      <c r="KON232" s="44"/>
      <c r="KOO232" s="44"/>
      <c r="KOP232" s="44"/>
      <c r="KOQ232" s="44"/>
      <c r="KOR232" s="44"/>
      <c r="KOS232" s="44"/>
      <c r="KOT232" s="44"/>
      <c r="KOU232" s="44"/>
      <c r="KOV232" s="44"/>
      <c r="KOW232" s="44"/>
      <c r="KOX232" s="44"/>
      <c r="KOY232" s="44"/>
      <c r="KOZ232" s="44"/>
      <c r="KPA232" s="44"/>
      <c r="KPB232" s="44"/>
      <c r="KPC232" s="44"/>
      <c r="KPD232" s="44"/>
      <c r="KPE232" s="44"/>
      <c r="KPF232" s="44"/>
      <c r="KPG232" s="44"/>
      <c r="KPH232" s="44"/>
      <c r="KPI232" s="44"/>
      <c r="KPJ232" s="44"/>
      <c r="KPK232" s="44"/>
      <c r="KPL232" s="44"/>
      <c r="KPM232" s="44"/>
      <c r="KPN232" s="44"/>
      <c r="KPO232" s="44"/>
      <c r="KPP232" s="44"/>
      <c r="KPQ232" s="44"/>
      <c r="KPR232" s="44"/>
      <c r="KPS232" s="44"/>
      <c r="KPT232" s="44"/>
      <c r="KPU232" s="44"/>
      <c r="KPV232" s="44"/>
      <c r="KPW232" s="44"/>
      <c r="KPX232" s="44"/>
      <c r="KPY232" s="44"/>
      <c r="KPZ232" s="44"/>
      <c r="KQA232" s="44"/>
      <c r="KQB232" s="44"/>
      <c r="KQC232" s="44"/>
      <c r="KQD232" s="44"/>
      <c r="KQE232" s="44"/>
      <c r="KQF232" s="44"/>
      <c r="KQG232" s="44"/>
      <c r="KQH232" s="44"/>
      <c r="KQI232" s="44"/>
      <c r="KQJ232" s="44"/>
      <c r="KQK232" s="44"/>
      <c r="KQL232" s="44"/>
      <c r="KQM232" s="44"/>
      <c r="KQN232" s="44"/>
      <c r="KQO232" s="44"/>
      <c r="KQP232" s="44"/>
      <c r="KQQ232" s="44"/>
      <c r="KQR232" s="44"/>
      <c r="KQS232" s="44"/>
      <c r="KQT232" s="44"/>
      <c r="KQU232" s="44"/>
      <c r="KQV232" s="44"/>
      <c r="KQW232" s="44"/>
      <c r="KQX232" s="44"/>
      <c r="KQY232" s="44"/>
      <c r="KQZ232" s="44"/>
      <c r="KRA232" s="44"/>
      <c r="KRB232" s="44"/>
      <c r="KRC232" s="44"/>
      <c r="KRD232" s="44"/>
      <c r="KRE232" s="44"/>
      <c r="KRF232" s="44"/>
      <c r="KRG232" s="44"/>
      <c r="KRH232" s="44"/>
      <c r="KRI232" s="44"/>
      <c r="KRJ232" s="44"/>
      <c r="KRK232" s="44"/>
      <c r="KRL232" s="44"/>
      <c r="KRM232" s="44"/>
      <c r="KRN232" s="44"/>
      <c r="KRO232" s="44"/>
      <c r="KRP232" s="44"/>
      <c r="KRQ232" s="44"/>
      <c r="KRR232" s="44"/>
      <c r="KRS232" s="44"/>
      <c r="KRT232" s="44"/>
      <c r="KRU232" s="44"/>
      <c r="KRV232" s="44"/>
      <c r="KRW232" s="44"/>
      <c r="KRX232" s="44"/>
      <c r="KRY232" s="44"/>
      <c r="KRZ232" s="44"/>
      <c r="KSA232" s="44"/>
      <c r="KSB232" s="44"/>
      <c r="KSC232" s="44"/>
      <c r="KSD232" s="44"/>
      <c r="KSE232" s="44"/>
      <c r="KSF232" s="44"/>
      <c r="KSG232" s="44"/>
      <c r="KSH232" s="44"/>
      <c r="KSI232" s="44"/>
      <c r="KSJ232" s="44"/>
      <c r="KSK232" s="44"/>
      <c r="KSL232" s="44"/>
      <c r="KSM232" s="44"/>
      <c r="KSN232" s="44"/>
      <c r="KSO232" s="44"/>
      <c r="KSP232" s="44"/>
      <c r="KSQ232" s="44"/>
      <c r="KSR232" s="44"/>
      <c r="KSS232" s="44"/>
      <c r="KST232" s="44"/>
      <c r="KSU232" s="44"/>
      <c r="KSV232" s="44"/>
      <c r="KSW232" s="44"/>
      <c r="KSX232" s="44"/>
      <c r="KSY232" s="44"/>
      <c r="KSZ232" s="44"/>
      <c r="KTA232" s="44"/>
      <c r="KTB232" s="44"/>
      <c r="KTC232" s="44"/>
      <c r="KTD232" s="44"/>
      <c r="KTE232" s="44"/>
      <c r="KTF232" s="44"/>
      <c r="KTG232" s="44"/>
      <c r="KTH232" s="44"/>
      <c r="KTI232" s="44"/>
      <c r="KTJ232" s="44"/>
      <c r="KTK232" s="44"/>
      <c r="KTL232" s="44"/>
      <c r="KTM232" s="44"/>
      <c r="KTN232" s="44"/>
      <c r="KTO232" s="44"/>
      <c r="KTP232" s="44"/>
      <c r="KTQ232" s="44"/>
      <c r="KTR232" s="44"/>
      <c r="KTS232" s="44"/>
      <c r="KTT232" s="44"/>
      <c r="KTU232" s="44"/>
      <c r="KTV232" s="44"/>
      <c r="KTW232" s="44"/>
      <c r="KTX232" s="44"/>
      <c r="KTY232" s="44"/>
      <c r="KTZ232" s="44"/>
      <c r="KUA232" s="44"/>
      <c r="KUB232" s="44"/>
      <c r="KUC232" s="44"/>
      <c r="KUD232" s="44"/>
      <c r="KUE232" s="44"/>
      <c r="KUF232" s="44"/>
      <c r="KUG232" s="44"/>
      <c r="KUH232" s="44"/>
      <c r="KUI232" s="44"/>
      <c r="KUJ232" s="44"/>
      <c r="KUK232" s="44"/>
      <c r="KUL232" s="44"/>
      <c r="KUM232" s="44"/>
      <c r="KUN232" s="44"/>
      <c r="KUO232" s="44"/>
      <c r="KUP232" s="44"/>
      <c r="KUQ232" s="44"/>
      <c r="KUR232" s="44"/>
      <c r="KUS232" s="44"/>
      <c r="KUT232" s="44"/>
      <c r="KUU232" s="44"/>
      <c r="KUV232" s="44"/>
      <c r="KUW232" s="44"/>
      <c r="KUX232" s="44"/>
      <c r="KUY232" s="44"/>
      <c r="KUZ232" s="44"/>
      <c r="KVA232" s="44"/>
      <c r="KVB232" s="44"/>
      <c r="KVC232" s="44"/>
      <c r="KVD232" s="44"/>
      <c r="KVE232" s="44"/>
      <c r="KVF232" s="44"/>
      <c r="KVG232" s="44"/>
      <c r="KVH232" s="44"/>
      <c r="KVI232" s="44"/>
      <c r="KVJ232" s="44"/>
      <c r="KVK232" s="44"/>
      <c r="KVL232" s="44"/>
      <c r="KVM232" s="44"/>
      <c r="KVN232" s="44"/>
      <c r="KVO232" s="44"/>
      <c r="KVP232" s="44"/>
      <c r="KVQ232" s="44"/>
      <c r="KVR232" s="44"/>
      <c r="KVS232" s="44"/>
      <c r="KVT232" s="44"/>
      <c r="KVU232" s="44"/>
      <c r="KVV232" s="44"/>
      <c r="KVW232" s="44"/>
      <c r="KVX232" s="44"/>
      <c r="KVY232" s="44"/>
      <c r="KVZ232" s="44"/>
      <c r="KWA232" s="44"/>
      <c r="KWB232" s="44"/>
      <c r="KWC232" s="44"/>
      <c r="KWD232" s="44"/>
      <c r="KWE232" s="44"/>
      <c r="KWF232" s="44"/>
      <c r="KWG232" s="44"/>
      <c r="KWH232" s="44"/>
      <c r="KWI232" s="44"/>
      <c r="KWJ232" s="44"/>
      <c r="KWK232" s="44"/>
      <c r="KWL232" s="44"/>
      <c r="KWM232" s="44"/>
      <c r="KWN232" s="44"/>
      <c r="KWO232" s="44"/>
      <c r="KWP232" s="44"/>
      <c r="KWQ232" s="44"/>
      <c r="KWR232" s="44"/>
      <c r="KWS232" s="44"/>
      <c r="KWT232" s="44"/>
      <c r="KWU232" s="44"/>
      <c r="KWV232" s="44"/>
      <c r="KWW232" s="44"/>
      <c r="KWX232" s="44"/>
      <c r="KWY232" s="44"/>
      <c r="KWZ232" s="44"/>
      <c r="KXA232" s="44"/>
      <c r="KXB232" s="44"/>
      <c r="KXC232" s="44"/>
      <c r="KXD232" s="44"/>
      <c r="KXE232" s="44"/>
      <c r="KXF232" s="44"/>
      <c r="KXG232" s="44"/>
      <c r="KXH232" s="44"/>
      <c r="KXI232" s="44"/>
      <c r="KXJ232" s="44"/>
      <c r="KXK232" s="44"/>
      <c r="KXL232" s="44"/>
      <c r="KXM232" s="44"/>
      <c r="KXN232" s="44"/>
      <c r="KXO232" s="44"/>
      <c r="KXP232" s="44"/>
      <c r="KXQ232" s="44"/>
      <c r="KXR232" s="44"/>
      <c r="KXS232" s="44"/>
      <c r="KXT232" s="44"/>
      <c r="KXU232" s="44"/>
      <c r="KXV232" s="44"/>
      <c r="KXW232" s="44"/>
      <c r="KXX232" s="44"/>
      <c r="KXY232" s="44"/>
      <c r="KXZ232" s="44"/>
      <c r="KYA232" s="44"/>
      <c r="KYB232" s="44"/>
      <c r="KYC232" s="44"/>
      <c r="KYD232" s="44"/>
      <c r="KYE232" s="44"/>
      <c r="KYF232" s="44"/>
      <c r="KYG232" s="44"/>
      <c r="KYH232" s="44"/>
      <c r="KYI232" s="44"/>
      <c r="KYJ232" s="44"/>
      <c r="KYK232" s="44"/>
      <c r="KYL232" s="44"/>
      <c r="KYM232" s="44"/>
      <c r="KYN232" s="44"/>
      <c r="KYO232" s="44"/>
      <c r="KYP232" s="44"/>
      <c r="KYQ232" s="44"/>
      <c r="KYR232" s="44"/>
      <c r="KYS232" s="44"/>
      <c r="KYT232" s="44"/>
      <c r="KYU232" s="44"/>
      <c r="KYV232" s="44"/>
      <c r="KYW232" s="44"/>
      <c r="KYX232" s="44"/>
      <c r="KYY232" s="44"/>
      <c r="KYZ232" s="44"/>
      <c r="KZA232" s="44"/>
      <c r="KZB232" s="44"/>
      <c r="KZC232" s="44"/>
      <c r="KZD232" s="44"/>
      <c r="KZE232" s="44"/>
      <c r="KZF232" s="44"/>
      <c r="KZG232" s="44"/>
      <c r="KZH232" s="44"/>
      <c r="KZI232" s="44"/>
      <c r="KZJ232" s="44"/>
      <c r="KZK232" s="44"/>
      <c r="KZL232" s="44"/>
      <c r="KZM232" s="44"/>
      <c r="KZN232" s="44"/>
      <c r="KZO232" s="44"/>
      <c r="KZP232" s="44"/>
      <c r="KZQ232" s="44"/>
      <c r="KZR232" s="44"/>
      <c r="KZS232" s="44"/>
      <c r="KZT232" s="44"/>
      <c r="KZU232" s="44"/>
      <c r="KZV232" s="44"/>
      <c r="KZW232" s="44"/>
      <c r="KZX232" s="44"/>
      <c r="KZY232" s="44"/>
      <c r="KZZ232" s="44"/>
      <c r="LAA232" s="44"/>
      <c r="LAB232" s="44"/>
      <c r="LAC232" s="44"/>
      <c r="LAD232" s="44"/>
      <c r="LAE232" s="44"/>
      <c r="LAF232" s="44"/>
      <c r="LAG232" s="44"/>
      <c r="LAH232" s="44"/>
      <c r="LAI232" s="44"/>
      <c r="LAJ232" s="44"/>
      <c r="LAK232" s="44"/>
      <c r="LAL232" s="44"/>
      <c r="LAM232" s="44"/>
      <c r="LAN232" s="44"/>
      <c r="LAO232" s="44"/>
      <c r="LAP232" s="44"/>
      <c r="LAQ232" s="44"/>
      <c r="LAR232" s="44"/>
      <c r="LAS232" s="44"/>
      <c r="LAT232" s="44"/>
      <c r="LAU232" s="44"/>
      <c r="LAV232" s="44"/>
      <c r="LAW232" s="44"/>
      <c r="LAX232" s="44"/>
      <c r="LAY232" s="44"/>
      <c r="LAZ232" s="44"/>
      <c r="LBA232" s="44"/>
      <c r="LBB232" s="44"/>
      <c r="LBC232" s="44"/>
      <c r="LBD232" s="44"/>
      <c r="LBE232" s="44"/>
      <c r="LBF232" s="44"/>
      <c r="LBG232" s="44"/>
      <c r="LBH232" s="44"/>
      <c r="LBI232" s="44"/>
      <c r="LBJ232" s="44"/>
      <c r="LBK232" s="44"/>
      <c r="LBL232" s="44"/>
      <c r="LBM232" s="44"/>
      <c r="LBN232" s="44"/>
      <c r="LBO232" s="44"/>
      <c r="LBP232" s="44"/>
      <c r="LBQ232" s="44"/>
      <c r="LBR232" s="44"/>
      <c r="LBS232" s="44"/>
      <c r="LBT232" s="44"/>
      <c r="LBU232" s="44"/>
      <c r="LBV232" s="44"/>
      <c r="LBW232" s="44"/>
      <c r="LBX232" s="44"/>
      <c r="LBY232" s="44"/>
      <c r="LBZ232" s="44"/>
      <c r="LCA232" s="44"/>
      <c r="LCB232" s="44"/>
      <c r="LCC232" s="44"/>
      <c r="LCD232" s="44"/>
      <c r="LCE232" s="44"/>
      <c r="LCF232" s="44"/>
      <c r="LCG232" s="44"/>
      <c r="LCH232" s="44"/>
      <c r="LCI232" s="44"/>
      <c r="LCJ232" s="44"/>
      <c r="LCK232" s="44"/>
      <c r="LCL232" s="44"/>
      <c r="LCM232" s="44"/>
      <c r="LCN232" s="44"/>
      <c r="LCO232" s="44"/>
      <c r="LCP232" s="44"/>
      <c r="LCQ232" s="44"/>
      <c r="LCR232" s="44"/>
      <c r="LCS232" s="44"/>
      <c r="LCT232" s="44"/>
      <c r="LCU232" s="44"/>
      <c r="LCV232" s="44"/>
      <c r="LCW232" s="44"/>
      <c r="LCX232" s="44"/>
      <c r="LCY232" s="44"/>
      <c r="LCZ232" s="44"/>
      <c r="LDA232" s="44"/>
      <c r="LDB232" s="44"/>
      <c r="LDC232" s="44"/>
      <c r="LDD232" s="44"/>
      <c r="LDE232" s="44"/>
      <c r="LDF232" s="44"/>
      <c r="LDG232" s="44"/>
      <c r="LDH232" s="44"/>
      <c r="LDI232" s="44"/>
      <c r="LDJ232" s="44"/>
      <c r="LDK232" s="44"/>
      <c r="LDL232" s="44"/>
      <c r="LDM232" s="44"/>
      <c r="LDN232" s="44"/>
      <c r="LDO232" s="44"/>
      <c r="LDP232" s="44"/>
      <c r="LDQ232" s="44"/>
      <c r="LDR232" s="44"/>
      <c r="LDS232" s="44"/>
      <c r="LDT232" s="44"/>
      <c r="LDU232" s="44"/>
      <c r="LDV232" s="44"/>
      <c r="LDW232" s="44"/>
      <c r="LDX232" s="44"/>
      <c r="LDY232" s="44"/>
      <c r="LDZ232" s="44"/>
      <c r="LEA232" s="44"/>
      <c r="LEB232" s="44"/>
      <c r="LEC232" s="44"/>
      <c r="LED232" s="44"/>
      <c r="LEE232" s="44"/>
      <c r="LEF232" s="44"/>
      <c r="LEG232" s="44"/>
      <c r="LEH232" s="44"/>
      <c r="LEI232" s="44"/>
      <c r="LEJ232" s="44"/>
      <c r="LEK232" s="44"/>
      <c r="LEL232" s="44"/>
      <c r="LEM232" s="44"/>
      <c r="LEN232" s="44"/>
      <c r="LEO232" s="44"/>
      <c r="LEP232" s="44"/>
      <c r="LEQ232" s="44"/>
      <c r="LER232" s="44"/>
      <c r="LES232" s="44"/>
      <c r="LET232" s="44"/>
      <c r="LEU232" s="44"/>
      <c r="LEV232" s="44"/>
      <c r="LEW232" s="44"/>
      <c r="LEX232" s="44"/>
      <c r="LEY232" s="44"/>
      <c r="LEZ232" s="44"/>
      <c r="LFA232" s="44"/>
      <c r="LFB232" s="44"/>
      <c r="LFC232" s="44"/>
      <c r="LFD232" s="44"/>
      <c r="LFE232" s="44"/>
      <c r="LFF232" s="44"/>
      <c r="LFG232" s="44"/>
      <c r="LFH232" s="44"/>
      <c r="LFI232" s="44"/>
      <c r="LFJ232" s="44"/>
      <c r="LFK232" s="44"/>
      <c r="LFL232" s="44"/>
      <c r="LFM232" s="44"/>
      <c r="LFN232" s="44"/>
      <c r="LFO232" s="44"/>
      <c r="LFP232" s="44"/>
      <c r="LFQ232" s="44"/>
      <c r="LFR232" s="44"/>
      <c r="LFS232" s="44"/>
      <c r="LFT232" s="44"/>
      <c r="LFU232" s="44"/>
      <c r="LFV232" s="44"/>
      <c r="LFW232" s="44"/>
      <c r="LFX232" s="44"/>
      <c r="LFY232" s="44"/>
      <c r="LFZ232" s="44"/>
      <c r="LGA232" s="44"/>
      <c r="LGB232" s="44"/>
      <c r="LGC232" s="44"/>
      <c r="LGD232" s="44"/>
      <c r="LGE232" s="44"/>
      <c r="LGF232" s="44"/>
      <c r="LGG232" s="44"/>
      <c r="LGH232" s="44"/>
      <c r="LGI232" s="44"/>
      <c r="LGJ232" s="44"/>
      <c r="LGK232" s="44"/>
      <c r="LGL232" s="44"/>
      <c r="LGM232" s="44"/>
      <c r="LGN232" s="44"/>
      <c r="LGO232" s="44"/>
      <c r="LGP232" s="44"/>
      <c r="LGQ232" s="44"/>
      <c r="LGR232" s="44"/>
      <c r="LGS232" s="44"/>
      <c r="LGT232" s="44"/>
      <c r="LGU232" s="44"/>
      <c r="LGV232" s="44"/>
      <c r="LGW232" s="44"/>
      <c r="LGX232" s="44"/>
      <c r="LGY232" s="44"/>
      <c r="LGZ232" s="44"/>
      <c r="LHA232" s="44"/>
      <c r="LHB232" s="44"/>
      <c r="LHC232" s="44"/>
      <c r="LHD232" s="44"/>
      <c r="LHE232" s="44"/>
      <c r="LHF232" s="44"/>
      <c r="LHG232" s="44"/>
      <c r="LHH232" s="44"/>
      <c r="LHI232" s="44"/>
      <c r="LHJ232" s="44"/>
      <c r="LHK232" s="44"/>
      <c r="LHL232" s="44"/>
      <c r="LHM232" s="44"/>
      <c r="LHN232" s="44"/>
      <c r="LHO232" s="44"/>
      <c r="LHP232" s="44"/>
      <c r="LHQ232" s="44"/>
      <c r="LHR232" s="44"/>
      <c r="LHS232" s="44"/>
      <c r="LHT232" s="44"/>
      <c r="LHU232" s="44"/>
      <c r="LHV232" s="44"/>
      <c r="LHW232" s="44"/>
      <c r="LHX232" s="44"/>
      <c r="LHY232" s="44"/>
      <c r="LHZ232" s="44"/>
      <c r="LIA232" s="44"/>
      <c r="LIB232" s="44"/>
      <c r="LIC232" s="44"/>
      <c r="LID232" s="44"/>
      <c r="LIE232" s="44"/>
      <c r="LIF232" s="44"/>
      <c r="LIG232" s="44"/>
      <c r="LIH232" s="44"/>
      <c r="LII232" s="44"/>
      <c r="LIJ232" s="44"/>
      <c r="LIK232" s="44"/>
      <c r="LIL232" s="44"/>
      <c r="LIM232" s="44"/>
      <c r="LIN232" s="44"/>
      <c r="LIO232" s="44"/>
      <c r="LIP232" s="44"/>
      <c r="LIQ232" s="44"/>
      <c r="LIR232" s="44"/>
      <c r="LIS232" s="44"/>
      <c r="LIT232" s="44"/>
      <c r="LIU232" s="44"/>
      <c r="LIV232" s="44"/>
      <c r="LIW232" s="44"/>
      <c r="LIX232" s="44"/>
      <c r="LIY232" s="44"/>
      <c r="LIZ232" s="44"/>
      <c r="LJA232" s="44"/>
      <c r="LJB232" s="44"/>
      <c r="LJC232" s="44"/>
      <c r="LJD232" s="44"/>
      <c r="LJE232" s="44"/>
      <c r="LJF232" s="44"/>
      <c r="LJG232" s="44"/>
      <c r="LJH232" s="44"/>
      <c r="LJI232" s="44"/>
      <c r="LJJ232" s="44"/>
      <c r="LJK232" s="44"/>
      <c r="LJL232" s="44"/>
      <c r="LJM232" s="44"/>
      <c r="LJN232" s="44"/>
      <c r="LJO232" s="44"/>
      <c r="LJP232" s="44"/>
      <c r="LJQ232" s="44"/>
      <c r="LJR232" s="44"/>
      <c r="LJS232" s="44"/>
      <c r="LJT232" s="44"/>
      <c r="LJU232" s="44"/>
      <c r="LJV232" s="44"/>
      <c r="LJW232" s="44"/>
      <c r="LJX232" s="44"/>
      <c r="LJY232" s="44"/>
      <c r="LJZ232" s="44"/>
      <c r="LKA232" s="44"/>
      <c r="LKB232" s="44"/>
      <c r="LKC232" s="44"/>
      <c r="LKD232" s="44"/>
      <c r="LKE232" s="44"/>
      <c r="LKF232" s="44"/>
      <c r="LKG232" s="44"/>
      <c r="LKH232" s="44"/>
      <c r="LKI232" s="44"/>
      <c r="LKJ232" s="44"/>
      <c r="LKK232" s="44"/>
      <c r="LKL232" s="44"/>
      <c r="LKM232" s="44"/>
      <c r="LKN232" s="44"/>
      <c r="LKO232" s="44"/>
      <c r="LKP232" s="44"/>
      <c r="LKQ232" s="44"/>
      <c r="LKR232" s="44"/>
      <c r="LKS232" s="44"/>
      <c r="LKT232" s="44"/>
      <c r="LKU232" s="44"/>
      <c r="LKV232" s="44"/>
      <c r="LKW232" s="44"/>
      <c r="LKX232" s="44"/>
      <c r="LKY232" s="44"/>
      <c r="LKZ232" s="44"/>
      <c r="LLA232" s="44"/>
      <c r="LLB232" s="44"/>
      <c r="LLC232" s="44"/>
      <c r="LLD232" s="44"/>
      <c r="LLE232" s="44"/>
      <c r="LLF232" s="44"/>
      <c r="LLG232" s="44"/>
      <c r="LLH232" s="44"/>
      <c r="LLI232" s="44"/>
      <c r="LLJ232" s="44"/>
      <c r="LLK232" s="44"/>
      <c r="LLL232" s="44"/>
      <c r="LLM232" s="44"/>
      <c r="LLN232" s="44"/>
      <c r="LLO232" s="44"/>
      <c r="LLP232" s="44"/>
      <c r="LLQ232" s="44"/>
      <c r="LLR232" s="44"/>
      <c r="LLS232" s="44"/>
      <c r="LLT232" s="44"/>
      <c r="LLU232" s="44"/>
      <c r="LLV232" s="44"/>
      <c r="LLW232" s="44"/>
      <c r="LLX232" s="44"/>
      <c r="LLY232" s="44"/>
      <c r="LLZ232" s="44"/>
      <c r="LMA232" s="44"/>
      <c r="LMB232" s="44"/>
      <c r="LMC232" s="44"/>
      <c r="LMD232" s="44"/>
      <c r="LME232" s="44"/>
      <c r="LMF232" s="44"/>
      <c r="LMG232" s="44"/>
      <c r="LMH232" s="44"/>
      <c r="LMI232" s="44"/>
      <c r="LMJ232" s="44"/>
      <c r="LMK232" s="44"/>
      <c r="LML232" s="44"/>
      <c r="LMM232" s="44"/>
      <c r="LMN232" s="44"/>
      <c r="LMO232" s="44"/>
      <c r="LMP232" s="44"/>
      <c r="LMQ232" s="44"/>
      <c r="LMR232" s="44"/>
      <c r="LMS232" s="44"/>
      <c r="LMT232" s="44"/>
      <c r="LMU232" s="44"/>
      <c r="LMV232" s="44"/>
      <c r="LMW232" s="44"/>
      <c r="LMX232" s="44"/>
      <c r="LMY232" s="44"/>
      <c r="LMZ232" s="44"/>
      <c r="LNA232" s="44"/>
      <c r="LNB232" s="44"/>
      <c r="LNC232" s="44"/>
      <c r="LND232" s="44"/>
      <c r="LNE232" s="44"/>
      <c r="LNF232" s="44"/>
      <c r="LNG232" s="44"/>
      <c r="LNH232" s="44"/>
      <c r="LNI232" s="44"/>
      <c r="LNJ232" s="44"/>
      <c r="LNK232" s="44"/>
      <c r="LNL232" s="44"/>
      <c r="LNM232" s="44"/>
      <c r="LNN232" s="44"/>
      <c r="LNO232" s="44"/>
      <c r="LNP232" s="44"/>
      <c r="LNQ232" s="44"/>
      <c r="LNR232" s="44"/>
      <c r="LNS232" s="44"/>
      <c r="LNT232" s="44"/>
      <c r="LNU232" s="44"/>
      <c r="LNV232" s="44"/>
      <c r="LNW232" s="44"/>
      <c r="LNX232" s="44"/>
      <c r="LNY232" s="44"/>
      <c r="LNZ232" s="44"/>
      <c r="LOA232" s="44"/>
      <c r="LOB232" s="44"/>
      <c r="LOC232" s="44"/>
      <c r="LOD232" s="44"/>
      <c r="LOE232" s="44"/>
      <c r="LOF232" s="44"/>
      <c r="LOG232" s="44"/>
      <c r="LOH232" s="44"/>
      <c r="LOI232" s="44"/>
      <c r="LOJ232" s="44"/>
      <c r="LOK232" s="44"/>
      <c r="LOL232" s="44"/>
      <c r="LOM232" s="44"/>
      <c r="LON232" s="44"/>
      <c r="LOO232" s="44"/>
      <c r="LOP232" s="44"/>
      <c r="LOQ232" s="44"/>
      <c r="LOR232" s="44"/>
      <c r="LOS232" s="44"/>
      <c r="LOT232" s="44"/>
      <c r="LOU232" s="44"/>
      <c r="LOV232" s="44"/>
      <c r="LOW232" s="44"/>
      <c r="LOX232" s="44"/>
      <c r="LOY232" s="44"/>
      <c r="LOZ232" s="44"/>
      <c r="LPA232" s="44"/>
      <c r="LPB232" s="44"/>
      <c r="LPC232" s="44"/>
      <c r="LPD232" s="44"/>
      <c r="LPE232" s="44"/>
      <c r="LPF232" s="44"/>
      <c r="LPG232" s="44"/>
      <c r="LPH232" s="44"/>
      <c r="LPI232" s="44"/>
      <c r="LPJ232" s="44"/>
      <c r="LPK232" s="44"/>
      <c r="LPL232" s="44"/>
      <c r="LPM232" s="44"/>
      <c r="LPN232" s="44"/>
      <c r="LPO232" s="44"/>
      <c r="LPP232" s="44"/>
      <c r="LPQ232" s="44"/>
      <c r="LPR232" s="44"/>
      <c r="LPS232" s="44"/>
      <c r="LPT232" s="44"/>
      <c r="LPU232" s="44"/>
      <c r="LPV232" s="44"/>
      <c r="LPW232" s="44"/>
      <c r="LPX232" s="44"/>
      <c r="LPY232" s="44"/>
      <c r="LPZ232" s="44"/>
      <c r="LQA232" s="44"/>
      <c r="LQB232" s="44"/>
      <c r="LQC232" s="44"/>
      <c r="LQD232" s="44"/>
      <c r="LQE232" s="44"/>
      <c r="LQF232" s="44"/>
      <c r="LQG232" s="44"/>
      <c r="LQH232" s="44"/>
      <c r="LQI232" s="44"/>
      <c r="LQJ232" s="44"/>
      <c r="LQK232" s="44"/>
      <c r="LQL232" s="44"/>
      <c r="LQM232" s="44"/>
      <c r="LQN232" s="44"/>
      <c r="LQO232" s="44"/>
      <c r="LQP232" s="44"/>
      <c r="LQQ232" s="44"/>
      <c r="LQR232" s="44"/>
      <c r="LQS232" s="44"/>
      <c r="LQT232" s="44"/>
      <c r="LQU232" s="44"/>
      <c r="LQV232" s="44"/>
      <c r="LQW232" s="44"/>
      <c r="LQX232" s="44"/>
      <c r="LQY232" s="44"/>
      <c r="LQZ232" s="44"/>
      <c r="LRA232" s="44"/>
      <c r="LRB232" s="44"/>
      <c r="LRC232" s="44"/>
      <c r="LRD232" s="44"/>
      <c r="LRE232" s="44"/>
      <c r="LRF232" s="44"/>
      <c r="LRG232" s="44"/>
      <c r="LRH232" s="44"/>
      <c r="LRI232" s="44"/>
      <c r="LRJ232" s="44"/>
      <c r="LRK232" s="44"/>
      <c r="LRL232" s="44"/>
      <c r="LRM232" s="44"/>
      <c r="LRN232" s="44"/>
      <c r="LRO232" s="44"/>
      <c r="LRP232" s="44"/>
      <c r="LRQ232" s="44"/>
      <c r="LRR232" s="44"/>
      <c r="LRS232" s="44"/>
      <c r="LRT232" s="44"/>
      <c r="LRU232" s="44"/>
      <c r="LRV232" s="44"/>
      <c r="LRW232" s="44"/>
      <c r="LRX232" s="44"/>
      <c r="LRY232" s="44"/>
      <c r="LRZ232" s="44"/>
      <c r="LSA232" s="44"/>
      <c r="LSB232" s="44"/>
      <c r="LSC232" s="44"/>
      <c r="LSD232" s="44"/>
      <c r="LSE232" s="44"/>
      <c r="LSF232" s="44"/>
      <c r="LSG232" s="44"/>
      <c r="LSH232" s="44"/>
      <c r="LSI232" s="44"/>
      <c r="LSJ232" s="44"/>
      <c r="LSK232" s="44"/>
      <c r="LSL232" s="44"/>
      <c r="LSM232" s="44"/>
      <c r="LSN232" s="44"/>
      <c r="LSO232" s="44"/>
      <c r="LSP232" s="44"/>
      <c r="LSQ232" s="44"/>
      <c r="LSR232" s="44"/>
      <c r="LSS232" s="44"/>
      <c r="LST232" s="44"/>
      <c r="LSU232" s="44"/>
      <c r="LSV232" s="44"/>
      <c r="LSW232" s="44"/>
      <c r="LSX232" s="44"/>
      <c r="LSY232" s="44"/>
      <c r="LSZ232" s="44"/>
      <c r="LTA232" s="44"/>
      <c r="LTB232" s="44"/>
      <c r="LTC232" s="44"/>
      <c r="LTD232" s="44"/>
      <c r="LTE232" s="44"/>
      <c r="LTF232" s="44"/>
      <c r="LTG232" s="44"/>
      <c r="LTH232" s="44"/>
      <c r="LTI232" s="44"/>
      <c r="LTJ232" s="44"/>
      <c r="LTK232" s="44"/>
      <c r="LTL232" s="44"/>
      <c r="LTM232" s="44"/>
      <c r="LTN232" s="44"/>
      <c r="LTO232" s="44"/>
      <c r="LTP232" s="44"/>
      <c r="LTQ232" s="44"/>
      <c r="LTR232" s="44"/>
      <c r="LTS232" s="44"/>
      <c r="LTT232" s="44"/>
      <c r="LTU232" s="44"/>
      <c r="LTV232" s="44"/>
      <c r="LTW232" s="44"/>
      <c r="LTX232" s="44"/>
      <c r="LTY232" s="44"/>
      <c r="LTZ232" s="44"/>
      <c r="LUA232" s="44"/>
      <c r="LUB232" s="44"/>
      <c r="LUC232" s="44"/>
      <c r="LUD232" s="44"/>
      <c r="LUE232" s="44"/>
      <c r="LUF232" s="44"/>
      <c r="LUG232" s="44"/>
      <c r="LUH232" s="44"/>
      <c r="LUI232" s="44"/>
      <c r="LUJ232" s="44"/>
      <c r="LUK232" s="44"/>
      <c r="LUL232" s="44"/>
      <c r="LUM232" s="44"/>
      <c r="LUN232" s="44"/>
      <c r="LUO232" s="44"/>
      <c r="LUP232" s="44"/>
      <c r="LUQ232" s="44"/>
      <c r="LUR232" s="44"/>
      <c r="LUS232" s="44"/>
      <c r="LUT232" s="44"/>
      <c r="LUU232" s="44"/>
      <c r="LUV232" s="44"/>
      <c r="LUW232" s="44"/>
      <c r="LUX232" s="44"/>
      <c r="LUY232" s="44"/>
      <c r="LUZ232" s="44"/>
      <c r="LVA232" s="44"/>
      <c r="LVB232" s="44"/>
      <c r="LVC232" s="44"/>
      <c r="LVD232" s="44"/>
      <c r="LVE232" s="44"/>
      <c r="LVF232" s="44"/>
      <c r="LVG232" s="44"/>
      <c r="LVH232" s="44"/>
      <c r="LVI232" s="44"/>
      <c r="LVJ232" s="44"/>
      <c r="LVK232" s="44"/>
      <c r="LVL232" s="44"/>
      <c r="LVM232" s="44"/>
      <c r="LVN232" s="44"/>
      <c r="LVO232" s="44"/>
      <c r="LVP232" s="44"/>
      <c r="LVQ232" s="44"/>
      <c r="LVR232" s="44"/>
      <c r="LVS232" s="44"/>
      <c r="LVT232" s="44"/>
      <c r="LVU232" s="44"/>
      <c r="LVV232" s="44"/>
      <c r="LVW232" s="44"/>
      <c r="LVX232" s="44"/>
      <c r="LVY232" s="44"/>
      <c r="LVZ232" s="44"/>
      <c r="LWA232" s="44"/>
      <c r="LWB232" s="44"/>
      <c r="LWC232" s="44"/>
      <c r="LWD232" s="44"/>
      <c r="LWE232" s="44"/>
      <c r="LWF232" s="44"/>
      <c r="LWG232" s="44"/>
      <c r="LWH232" s="44"/>
      <c r="LWI232" s="44"/>
      <c r="LWJ232" s="44"/>
      <c r="LWK232" s="44"/>
      <c r="LWL232" s="44"/>
      <c r="LWM232" s="44"/>
      <c r="LWN232" s="44"/>
      <c r="LWO232" s="44"/>
      <c r="LWP232" s="44"/>
      <c r="LWQ232" s="44"/>
      <c r="LWR232" s="44"/>
      <c r="LWS232" s="44"/>
      <c r="LWT232" s="44"/>
      <c r="LWU232" s="44"/>
      <c r="LWV232" s="44"/>
      <c r="LWW232" s="44"/>
      <c r="LWX232" s="44"/>
      <c r="LWY232" s="44"/>
      <c r="LWZ232" s="44"/>
      <c r="LXA232" s="44"/>
      <c r="LXB232" s="44"/>
      <c r="LXC232" s="44"/>
      <c r="LXD232" s="44"/>
      <c r="LXE232" s="44"/>
      <c r="LXF232" s="44"/>
      <c r="LXG232" s="44"/>
      <c r="LXH232" s="44"/>
      <c r="LXI232" s="44"/>
      <c r="LXJ232" s="44"/>
      <c r="LXK232" s="44"/>
      <c r="LXL232" s="44"/>
      <c r="LXM232" s="44"/>
      <c r="LXN232" s="44"/>
      <c r="LXO232" s="44"/>
      <c r="LXP232" s="44"/>
      <c r="LXQ232" s="44"/>
      <c r="LXR232" s="44"/>
      <c r="LXS232" s="44"/>
      <c r="LXT232" s="44"/>
      <c r="LXU232" s="44"/>
      <c r="LXV232" s="44"/>
      <c r="LXW232" s="44"/>
      <c r="LXX232" s="44"/>
      <c r="LXY232" s="44"/>
      <c r="LXZ232" s="44"/>
      <c r="LYA232" s="44"/>
      <c r="LYB232" s="44"/>
      <c r="LYC232" s="44"/>
      <c r="LYD232" s="44"/>
      <c r="LYE232" s="44"/>
      <c r="LYF232" s="44"/>
      <c r="LYG232" s="44"/>
      <c r="LYH232" s="44"/>
      <c r="LYI232" s="44"/>
      <c r="LYJ232" s="44"/>
      <c r="LYK232" s="44"/>
      <c r="LYL232" s="44"/>
      <c r="LYM232" s="44"/>
      <c r="LYN232" s="44"/>
      <c r="LYO232" s="44"/>
      <c r="LYP232" s="44"/>
      <c r="LYQ232" s="44"/>
      <c r="LYR232" s="44"/>
      <c r="LYS232" s="44"/>
      <c r="LYT232" s="44"/>
      <c r="LYU232" s="44"/>
      <c r="LYV232" s="44"/>
      <c r="LYW232" s="44"/>
      <c r="LYX232" s="44"/>
      <c r="LYY232" s="44"/>
      <c r="LYZ232" s="44"/>
      <c r="LZA232" s="44"/>
      <c r="LZB232" s="44"/>
      <c r="LZC232" s="44"/>
      <c r="LZD232" s="44"/>
      <c r="LZE232" s="44"/>
      <c r="LZF232" s="44"/>
      <c r="LZG232" s="44"/>
      <c r="LZH232" s="44"/>
      <c r="LZI232" s="44"/>
      <c r="LZJ232" s="44"/>
      <c r="LZK232" s="44"/>
      <c r="LZL232" s="44"/>
      <c r="LZM232" s="44"/>
      <c r="LZN232" s="44"/>
      <c r="LZO232" s="44"/>
      <c r="LZP232" s="44"/>
      <c r="LZQ232" s="44"/>
      <c r="LZR232" s="44"/>
      <c r="LZS232" s="44"/>
      <c r="LZT232" s="44"/>
      <c r="LZU232" s="44"/>
      <c r="LZV232" s="44"/>
      <c r="LZW232" s="44"/>
      <c r="LZX232" s="44"/>
      <c r="LZY232" s="44"/>
      <c r="LZZ232" s="44"/>
      <c r="MAA232" s="44"/>
      <c r="MAB232" s="44"/>
      <c r="MAC232" s="44"/>
      <c r="MAD232" s="44"/>
      <c r="MAE232" s="44"/>
      <c r="MAF232" s="44"/>
      <c r="MAG232" s="44"/>
      <c r="MAH232" s="44"/>
      <c r="MAI232" s="44"/>
      <c r="MAJ232" s="44"/>
      <c r="MAK232" s="44"/>
      <c r="MAL232" s="44"/>
      <c r="MAM232" s="44"/>
      <c r="MAN232" s="44"/>
      <c r="MAO232" s="44"/>
      <c r="MAP232" s="44"/>
      <c r="MAQ232" s="44"/>
      <c r="MAR232" s="44"/>
      <c r="MAS232" s="44"/>
      <c r="MAT232" s="44"/>
      <c r="MAU232" s="44"/>
      <c r="MAV232" s="44"/>
      <c r="MAW232" s="44"/>
      <c r="MAX232" s="44"/>
      <c r="MAY232" s="44"/>
      <c r="MAZ232" s="44"/>
      <c r="MBA232" s="44"/>
      <c r="MBB232" s="44"/>
      <c r="MBC232" s="44"/>
      <c r="MBD232" s="44"/>
      <c r="MBE232" s="44"/>
      <c r="MBF232" s="44"/>
      <c r="MBG232" s="44"/>
      <c r="MBH232" s="44"/>
      <c r="MBI232" s="44"/>
      <c r="MBJ232" s="44"/>
      <c r="MBK232" s="44"/>
      <c r="MBL232" s="44"/>
      <c r="MBM232" s="44"/>
      <c r="MBN232" s="44"/>
      <c r="MBO232" s="44"/>
      <c r="MBP232" s="44"/>
      <c r="MBQ232" s="44"/>
      <c r="MBR232" s="44"/>
      <c r="MBS232" s="44"/>
      <c r="MBT232" s="44"/>
      <c r="MBU232" s="44"/>
      <c r="MBV232" s="44"/>
      <c r="MBW232" s="44"/>
      <c r="MBX232" s="44"/>
      <c r="MBY232" s="44"/>
      <c r="MBZ232" s="44"/>
      <c r="MCA232" s="44"/>
      <c r="MCB232" s="44"/>
      <c r="MCC232" s="44"/>
      <c r="MCD232" s="44"/>
      <c r="MCE232" s="44"/>
      <c r="MCF232" s="44"/>
      <c r="MCG232" s="44"/>
      <c r="MCH232" s="44"/>
      <c r="MCI232" s="44"/>
      <c r="MCJ232" s="44"/>
      <c r="MCK232" s="44"/>
      <c r="MCL232" s="44"/>
      <c r="MCM232" s="44"/>
      <c r="MCN232" s="44"/>
      <c r="MCO232" s="44"/>
      <c r="MCP232" s="44"/>
      <c r="MCQ232" s="44"/>
      <c r="MCR232" s="44"/>
      <c r="MCS232" s="44"/>
      <c r="MCT232" s="44"/>
      <c r="MCU232" s="44"/>
      <c r="MCV232" s="44"/>
      <c r="MCW232" s="44"/>
      <c r="MCX232" s="44"/>
      <c r="MCY232" s="44"/>
      <c r="MCZ232" s="44"/>
      <c r="MDA232" s="44"/>
      <c r="MDB232" s="44"/>
      <c r="MDC232" s="44"/>
      <c r="MDD232" s="44"/>
      <c r="MDE232" s="44"/>
      <c r="MDF232" s="44"/>
      <c r="MDG232" s="44"/>
      <c r="MDH232" s="44"/>
      <c r="MDI232" s="44"/>
      <c r="MDJ232" s="44"/>
      <c r="MDK232" s="44"/>
      <c r="MDL232" s="44"/>
      <c r="MDM232" s="44"/>
      <c r="MDN232" s="44"/>
      <c r="MDO232" s="44"/>
      <c r="MDP232" s="44"/>
      <c r="MDQ232" s="44"/>
      <c r="MDR232" s="44"/>
      <c r="MDS232" s="44"/>
      <c r="MDT232" s="44"/>
      <c r="MDU232" s="44"/>
      <c r="MDV232" s="44"/>
      <c r="MDW232" s="44"/>
      <c r="MDX232" s="44"/>
      <c r="MDY232" s="44"/>
      <c r="MDZ232" s="44"/>
      <c r="MEA232" s="44"/>
      <c r="MEB232" s="44"/>
      <c r="MEC232" s="44"/>
      <c r="MED232" s="44"/>
      <c r="MEE232" s="44"/>
      <c r="MEF232" s="44"/>
      <c r="MEG232" s="44"/>
      <c r="MEH232" s="44"/>
      <c r="MEI232" s="44"/>
      <c r="MEJ232" s="44"/>
      <c r="MEK232" s="44"/>
      <c r="MEL232" s="44"/>
      <c r="MEM232" s="44"/>
      <c r="MEN232" s="44"/>
      <c r="MEO232" s="44"/>
      <c r="MEP232" s="44"/>
      <c r="MEQ232" s="44"/>
      <c r="MER232" s="44"/>
      <c r="MES232" s="44"/>
      <c r="MET232" s="44"/>
      <c r="MEU232" s="44"/>
      <c r="MEV232" s="44"/>
      <c r="MEW232" s="44"/>
      <c r="MEX232" s="44"/>
      <c r="MEY232" s="44"/>
      <c r="MEZ232" s="44"/>
      <c r="MFA232" s="44"/>
      <c r="MFB232" s="44"/>
      <c r="MFC232" s="44"/>
      <c r="MFD232" s="44"/>
      <c r="MFE232" s="44"/>
      <c r="MFF232" s="44"/>
      <c r="MFG232" s="44"/>
      <c r="MFH232" s="44"/>
      <c r="MFI232" s="44"/>
      <c r="MFJ232" s="44"/>
      <c r="MFK232" s="44"/>
      <c r="MFL232" s="44"/>
      <c r="MFM232" s="44"/>
      <c r="MFN232" s="44"/>
      <c r="MFO232" s="44"/>
      <c r="MFP232" s="44"/>
      <c r="MFQ232" s="44"/>
      <c r="MFR232" s="44"/>
      <c r="MFS232" s="44"/>
      <c r="MFT232" s="44"/>
      <c r="MFU232" s="44"/>
      <c r="MFV232" s="44"/>
      <c r="MFW232" s="44"/>
      <c r="MFX232" s="44"/>
      <c r="MFY232" s="44"/>
      <c r="MFZ232" s="44"/>
      <c r="MGA232" s="44"/>
      <c r="MGB232" s="44"/>
      <c r="MGC232" s="44"/>
      <c r="MGD232" s="44"/>
      <c r="MGE232" s="44"/>
      <c r="MGF232" s="44"/>
      <c r="MGG232" s="44"/>
      <c r="MGH232" s="44"/>
      <c r="MGI232" s="44"/>
      <c r="MGJ232" s="44"/>
      <c r="MGK232" s="44"/>
      <c r="MGL232" s="44"/>
      <c r="MGM232" s="44"/>
      <c r="MGN232" s="44"/>
      <c r="MGO232" s="44"/>
      <c r="MGP232" s="44"/>
      <c r="MGQ232" s="44"/>
      <c r="MGR232" s="44"/>
      <c r="MGS232" s="44"/>
      <c r="MGT232" s="44"/>
      <c r="MGU232" s="44"/>
      <c r="MGV232" s="44"/>
      <c r="MGW232" s="44"/>
      <c r="MGX232" s="44"/>
      <c r="MGY232" s="44"/>
      <c r="MGZ232" s="44"/>
      <c r="MHA232" s="44"/>
      <c r="MHB232" s="44"/>
      <c r="MHC232" s="44"/>
      <c r="MHD232" s="44"/>
      <c r="MHE232" s="44"/>
      <c r="MHF232" s="44"/>
      <c r="MHG232" s="44"/>
      <c r="MHH232" s="44"/>
      <c r="MHI232" s="44"/>
      <c r="MHJ232" s="44"/>
      <c r="MHK232" s="44"/>
      <c r="MHL232" s="44"/>
      <c r="MHM232" s="44"/>
      <c r="MHN232" s="44"/>
      <c r="MHO232" s="44"/>
      <c r="MHP232" s="44"/>
      <c r="MHQ232" s="44"/>
      <c r="MHR232" s="44"/>
      <c r="MHS232" s="44"/>
      <c r="MHT232" s="44"/>
      <c r="MHU232" s="44"/>
      <c r="MHV232" s="44"/>
      <c r="MHW232" s="44"/>
      <c r="MHX232" s="44"/>
      <c r="MHY232" s="44"/>
      <c r="MHZ232" s="44"/>
      <c r="MIA232" s="44"/>
      <c r="MIB232" s="44"/>
      <c r="MIC232" s="44"/>
      <c r="MID232" s="44"/>
      <c r="MIE232" s="44"/>
      <c r="MIF232" s="44"/>
      <c r="MIG232" s="44"/>
      <c r="MIH232" s="44"/>
      <c r="MII232" s="44"/>
      <c r="MIJ232" s="44"/>
      <c r="MIK232" s="44"/>
      <c r="MIL232" s="44"/>
      <c r="MIM232" s="44"/>
      <c r="MIN232" s="44"/>
      <c r="MIO232" s="44"/>
      <c r="MIP232" s="44"/>
      <c r="MIQ232" s="44"/>
      <c r="MIR232" s="44"/>
      <c r="MIS232" s="44"/>
      <c r="MIT232" s="44"/>
      <c r="MIU232" s="44"/>
      <c r="MIV232" s="44"/>
      <c r="MIW232" s="44"/>
      <c r="MIX232" s="44"/>
      <c r="MIY232" s="44"/>
      <c r="MIZ232" s="44"/>
      <c r="MJA232" s="44"/>
      <c r="MJB232" s="44"/>
      <c r="MJC232" s="44"/>
      <c r="MJD232" s="44"/>
      <c r="MJE232" s="44"/>
      <c r="MJF232" s="44"/>
      <c r="MJG232" s="44"/>
      <c r="MJH232" s="44"/>
      <c r="MJI232" s="44"/>
      <c r="MJJ232" s="44"/>
      <c r="MJK232" s="44"/>
      <c r="MJL232" s="44"/>
      <c r="MJM232" s="44"/>
      <c r="MJN232" s="44"/>
      <c r="MJO232" s="44"/>
      <c r="MJP232" s="44"/>
      <c r="MJQ232" s="44"/>
      <c r="MJR232" s="44"/>
      <c r="MJS232" s="44"/>
      <c r="MJT232" s="44"/>
      <c r="MJU232" s="44"/>
      <c r="MJV232" s="44"/>
      <c r="MJW232" s="44"/>
      <c r="MJX232" s="44"/>
      <c r="MJY232" s="44"/>
      <c r="MJZ232" s="44"/>
      <c r="MKA232" s="44"/>
      <c r="MKB232" s="44"/>
      <c r="MKC232" s="44"/>
      <c r="MKD232" s="44"/>
      <c r="MKE232" s="44"/>
      <c r="MKF232" s="44"/>
      <c r="MKG232" s="44"/>
      <c r="MKH232" s="44"/>
      <c r="MKI232" s="44"/>
      <c r="MKJ232" s="44"/>
      <c r="MKK232" s="44"/>
      <c r="MKL232" s="44"/>
      <c r="MKM232" s="44"/>
      <c r="MKN232" s="44"/>
      <c r="MKO232" s="44"/>
      <c r="MKP232" s="44"/>
      <c r="MKQ232" s="44"/>
      <c r="MKR232" s="44"/>
      <c r="MKS232" s="44"/>
      <c r="MKT232" s="44"/>
      <c r="MKU232" s="44"/>
      <c r="MKV232" s="44"/>
      <c r="MKW232" s="44"/>
      <c r="MKX232" s="44"/>
      <c r="MKY232" s="44"/>
      <c r="MKZ232" s="44"/>
      <c r="MLA232" s="44"/>
      <c r="MLB232" s="44"/>
      <c r="MLC232" s="44"/>
      <c r="MLD232" s="44"/>
      <c r="MLE232" s="44"/>
      <c r="MLF232" s="44"/>
      <c r="MLG232" s="44"/>
      <c r="MLH232" s="44"/>
      <c r="MLI232" s="44"/>
      <c r="MLJ232" s="44"/>
      <c r="MLK232" s="44"/>
      <c r="MLL232" s="44"/>
      <c r="MLM232" s="44"/>
      <c r="MLN232" s="44"/>
      <c r="MLO232" s="44"/>
      <c r="MLP232" s="44"/>
      <c r="MLQ232" s="44"/>
      <c r="MLR232" s="44"/>
      <c r="MLS232" s="44"/>
      <c r="MLT232" s="44"/>
      <c r="MLU232" s="44"/>
      <c r="MLV232" s="44"/>
      <c r="MLW232" s="44"/>
      <c r="MLX232" s="44"/>
      <c r="MLY232" s="44"/>
      <c r="MLZ232" s="44"/>
      <c r="MMA232" s="44"/>
      <c r="MMB232" s="44"/>
      <c r="MMC232" s="44"/>
      <c r="MMD232" s="44"/>
      <c r="MME232" s="44"/>
      <c r="MMF232" s="44"/>
      <c r="MMG232" s="44"/>
      <c r="MMH232" s="44"/>
      <c r="MMI232" s="44"/>
      <c r="MMJ232" s="44"/>
      <c r="MMK232" s="44"/>
      <c r="MML232" s="44"/>
      <c r="MMM232" s="44"/>
      <c r="MMN232" s="44"/>
      <c r="MMO232" s="44"/>
      <c r="MMP232" s="44"/>
      <c r="MMQ232" s="44"/>
      <c r="MMR232" s="44"/>
      <c r="MMS232" s="44"/>
      <c r="MMT232" s="44"/>
      <c r="MMU232" s="44"/>
      <c r="MMV232" s="44"/>
      <c r="MMW232" s="44"/>
      <c r="MMX232" s="44"/>
      <c r="MMY232" s="44"/>
      <c r="MMZ232" s="44"/>
      <c r="MNA232" s="44"/>
      <c r="MNB232" s="44"/>
      <c r="MNC232" s="44"/>
      <c r="MND232" s="44"/>
      <c r="MNE232" s="44"/>
      <c r="MNF232" s="44"/>
      <c r="MNG232" s="44"/>
      <c r="MNH232" s="44"/>
      <c r="MNI232" s="44"/>
      <c r="MNJ232" s="44"/>
      <c r="MNK232" s="44"/>
      <c r="MNL232" s="44"/>
      <c r="MNM232" s="44"/>
      <c r="MNN232" s="44"/>
      <c r="MNO232" s="44"/>
      <c r="MNP232" s="44"/>
      <c r="MNQ232" s="44"/>
      <c r="MNR232" s="44"/>
      <c r="MNS232" s="44"/>
      <c r="MNT232" s="44"/>
      <c r="MNU232" s="44"/>
      <c r="MNV232" s="44"/>
      <c r="MNW232" s="44"/>
      <c r="MNX232" s="44"/>
      <c r="MNY232" s="44"/>
      <c r="MNZ232" s="44"/>
      <c r="MOA232" s="44"/>
      <c r="MOB232" s="44"/>
      <c r="MOC232" s="44"/>
      <c r="MOD232" s="44"/>
      <c r="MOE232" s="44"/>
      <c r="MOF232" s="44"/>
      <c r="MOG232" s="44"/>
      <c r="MOH232" s="44"/>
      <c r="MOI232" s="44"/>
      <c r="MOJ232" s="44"/>
      <c r="MOK232" s="44"/>
      <c r="MOL232" s="44"/>
      <c r="MOM232" s="44"/>
      <c r="MON232" s="44"/>
      <c r="MOO232" s="44"/>
      <c r="MOP232" s="44"/>
      <c r="MOQ232" s="44"/>
      <c r="MOR232" s="44"/>
      <c r="MOS232" s="44"/>
      <c r="MOT232" s="44"/>
      <c r="MOU232" s="44"/>
      <c r="MOV232" s="44"/>
      <c r="MOW232" s="44"/>
      <c r="MOX232" s="44"/>
      <c r="MOY232" s="44"/>
      <c r="MOZ232" s="44"/>
      <c r="MPA232" s="44"/>
      <c r="MPB232" s="44"/>
      <c r="MPC232" s="44"/>
      <c r="MPD232" s="44"/>
      <c r="MPE232" s="44"/>
      <c r="MPF232" s="44"/>
      <c r="MPG232" s="44"/>
      <c r="MPH232" s="44"/>
      <c r="MPI232" s="44"/>
      <c r="MPJ232" s="44"/>
      <c r="MPK232" s="44"/>
      <c r="MPL232" s="44"/>
      <c r="MPM232" s="44"/>
      <c r="MPN232" s="44"/>
      <c r="MPO232" s="44"/>
      <c r="MPP232" s="44"/>
      <c r="MPQ232" s="44"/>
      <c r="MPR232" s="44"/>
      <c r="MPS232" s="44"/>
      <c r="MPT232" s="44"/>
      <c r="MPU232" s="44"/>
      <c r="MPV232" s="44"/>
      <c r="MPW232" s="44"/>
      <c r="MPX232" s="44"/>
      <c r="MPY232" s="44"/>
      <c r="MPZ232" s="44"/>
      <c r="MQA232" s="44"/>
      <c r="MQB232" s="44"/>
      <c r="MQC232" s="44"/>
      <c r="MQD232" s="44"/>
      <c r="MQE232" s="44"/>
      <c r="MQF232" s="44"/>
      <c r="MQG232" s="44"/>
      <c r="MQH232" s="44"/>
      <c r="MQI232" s="44"/>
      <c r="MQJ232" s="44"/>
      <c r="MQK232" s="44"/>
      <c r="MQL232" s="44"/>
      <c r="MQM232" s="44"/>
      <c r="MQN232" s="44"/>
      <c r="MQO232" s="44"/>
      <c r="MQP232" s="44"/>
      <c r="MQQ232" s="44"/>
      <c r="MQR232" s="44"/>
      <c r="MQS232" s="44"/>
      <c r="MQT232" s="44"/>
      <c r="MQU232" s="44"/>
      <c r="MQV232" s="44"/>
      <c r="MQW232" s="44"/>
      <c r="MQX232" s="44"/>
      <c r="MQY232" s="44"/>
      <c r="MQZ232" s="44"/>
      <c r="MRA232" s="44"/>
      <c r="MRB232" s="44"/>
      <c r="MRC232" s="44"/>
      <c r="MRD232" s="44"/>
      <c r="MRE232" s="44"/>
      <c r="MRF232" s="44"/>
      <c r="MRG232" s="44"/>
      <c r="MRH232" s="44"/>
      <c r="MRI232" s="44"/>
      <c r="MRJ232" s="44"/>
      <c r="MRK232" s="44"/>
      <c r="MRL232" s="44"/>
      <c r="MRM232" s="44"/>
      <c r="MRN232" s="44"/>
      <c r="MRO232" s="44"/>
      <c r="MRP232" s="44"/>
      <c r="MRQ232" s="44"/>
      <c r="MRR232" s="44"/>
      <c r="MRS232" s="44"/>
      <c r="MRT232" s="44"/>
      <c r="MRU232" s="44"/>
      <c r="MRV232" s="44"/>
      <c r="MRW232" s="44"/>
      <c r="MRX232" s="44"/>
      <c r="MRY232" s="44"/>
      <c r="MRZ232" s="44"/>
      <c r="MSA232" s="44"/>
      <c r="MSB232" s="44"/>
      <c r="MSC232" s="44"/>
      <c r="MSD232" s="44"/>
      <c r="MSE232" s="44"/>
      <c r="MSF232" s="44"/>
      <c r="MSG232" s="44"/>
      <c r="MSH232" s="44"/>
      <c r="MSI232" s="44"/>
      <c r="MSJ232" s="44"/>
      <c r="MSK232" s="44"/>
      <c r="MSL232" s="44"/>
      <c r="MSM232" s="44"/>
      <c r="MSN232" s="44"/>
      <c r="MSO232" s="44"/>
      <c r="MSP232" s="44"/>
      <c r="MSQ232" s="44"/>
      <c r="MSR232" s="44"/>
      <c r="MSS232" s="44"/>
      <c r="MST232" s="44"/>
      <c r="MSU232" s="44"/>
      <c r="MSV232" s="44"/>
      <c r="MSW232" s="44"/>
      <c r="MSX232" s="44"/>
      <c r="MSY232" s="44"/>
      <c r="MSZ232" s="44"/>
      <c r="MTA232" s="44"/>
      <c r="MTB232" s="44"/>
      <c r="MTC232" s="44"/>
      <c r="MTD232" s="44"/>
      <c r="MTE232" s="44"/>
      <c r="MTF232" s="44"/>
      <c r="MTG232" s="44"/>
      <c r="MTH232" s="44"/>
      <c r="MTI232" s="44"/>
      <c r="MTJ232" s="44"/>
      <c r="MTK232" s="44"/>
      <c r="MTL232" s="44"/>
      <c r="MTM232" s="44"/>
      <c r="MTN232" s="44"/>
      <c r="MTO232" s="44"/>
      <c r="MTP232" s="44"/>
      <c r="MTQ232" s="44"/>
      <c r="MTR232" s="44"/>
      <c r="MTS232" s="44"/>
      <c r="MTT232" s="44"/>
      <c r="MTU232" s="44"/>
      <c r="MTV232" s="44"/>
      <c r="MTW232" s="44"/>
      <c r="MTX232" s="44"/>
      <c r="MTY232" s="44"/>
      <c r="MTZ232" s="44"/>
      <c r="MUA232" s="44"/>
      <c r="MUB232" s="44"/>
      <c r="MUC232" s="44"/>
      <c r="MUD232" s="44"/>
      <c r="MUE232" s="44"/>
      <c r="MUF232" s="44"/>
      <c r="MUG232" s="44"/>
      <c r="MUH232" s="44"/>
      <c r="MUI232" s="44"/>
      <c r="MUJ232" s="44"/>
      <c r="MUK232" s="44"/>
      <c r="MUL232" s="44"/>
      <c r="MUM232" s="44"/>
      <c r="MUN232" s="44"/>
      <c r="MUO232" s="44"/>
      <c r="MUP232" s="44"/>
      <c r="MUQ232" s="44"/>
      <c r="MUR232" s="44"/>
      <c r="MUS232" s="44"/>
      <c r="MUT232" s="44"/>
      <c r="MUU232" s="44"/>
      <c r="MUV232" s="44"/>
      <c r="MUW232" s="44"/>
      <c r="MUX232" s="44"/>
      <c r="MUY232" s="44"/>
      <c r="MUZ232" s="44"/>
      <c r="MVA232" s="44"/>
      <c r="MVB232" s="44"/>
      <c r="MVC232" s="44"/>
      <c r="MVD232" s="44"/>
      <c r="MVE232" s="44"/>
      <c r="MVF232" s="44"/>
      <c r="MVG232" s="44"/>
      <c r="MVH232" s="44"/>
      <c r="MVI232" s="44"/>
      <c r="MVJ232" s="44"/>
      <c r="MVK232" s="44"/>
      <c r="MVL232" s="44"/>
      <c r="MVM232" s="44"/>
      <c r="MVN232" s="44"/>
      <c r="MVO232" s="44"/>
      <c r="MVP232" s="44"/>
      <c r="MVQ232" s="44"/>
      <c r="MVR232" s="44"/>
      <c r="MVS232" s="44"/>
      <c r="MVT232" s="44"/>
      <c r="MVU232" s="44"/>
      <c r="MVV232" s="44"/>
      <c r="MVW232" s="44"/>
      <c r="MVX232" s="44"/>
      <c r="MVY232" s="44"/>
      <c r="MVZ232" s="44"/>
      <c r="MWA232" s="44"/>
      <c r="MWB232" s="44"/>
      <c r="MWC232" s="44"/>
      <c r="MWD232" s="44"/>
      <c r="MWE232" s="44"/>
      <c r="MWF232" s="44"/>
      <c r="MWG232" s="44"/>
      <c r="MWH232" s="44"/>
      <c r="MWI232" s="44"/>
      <c r="MWJ232" s="44"/>
      <c r="MWK232" s="44"/>
      <c r="MWL232" s="44"/>
      <c r="MWM232" s="44"/>
      <c r="MWN232" s="44"/>
      <c r="MWO232" s="44"/>
      <c r="MWP232" s="44"/>
      <c r="MWQ232" s="44"/>
      <c r="MWR232" s="44"/>
      <c r="MWS232" s="44"/>
      <c r="MWT232" s="44"/>
      <c r="MWU232" s="44"/>
      <c r="MWV232" s="44"/>
      <c r="MWW232" s="44"/>
      <c r="MWX232" s="44"/>
      <c r="MWY232" s="44"/>
      <c r="MWZ232" s="44"/>
      <c r="MXA232" s="44"/>
      <c r="MXB232" s="44"/>
      <c r="MXC232" s="44"/>
      <c r="MXD232" s="44"/>
      <c r="MXE232" s="44"/>
      <c r="MXF232" s="44"/>
      <c r="MXG232" s="44"/>
      <c r="MXH232" s="44"/>
      <c r="MXI232" s="44"/>
      <c r="MXJ232" s="44"/>
      <c r="MXK232" s="44"/>
      <c r="MXL232" s="44"/>
      <c r="MXM232" s="44"/>
      <c r="MXN232" s="44"/>
      <c r="MXO232" s="44"/>
      <c r="MXP232" s="44"/>
      <c r="MXQ232" s="44"/>
      <c r="MXR232" s="44"/>
      <c r="MXS232" s="44"/>
      <c r="MXT232" s="44"/>
      <c r="MXU232" s="44"/>
      <c r="MXV232" s="44"/>
      <c r="MXW232" s="44"/>
      <c r="MXX232" s="44"/>
      <c r="MXY232" s="44"/>
      <c r="MXZ232" s="44"/>
      <c r="MYA232" s="44"/>
      <c r="MYB232" s="44"/>
      <c r="MYC232" s="44"/>
      <c r="MYD232" s="44"/>
      <c r="MYE232" s="44"/>
      <c r="MYF232" s="44"/>
      <c r="MYG232" s="44"/>
      <c r="MYH232" s="44"/>
      <c r="MYI232" s="44"/>
      <c r="MYJ232" s="44"/>
      <c r="MYK232" s="44"/>
      <c r="MYL232" s="44"/>
      <c r="MYM232" s="44"/>
      <c r="MYN232" s="44"/>
      <c r="MYO232" s="44"/>
      <c r="MYP232" s="44"/>
      <c r="MYQ232" s="44"/>
      <c r="MYR232" s="44"/>
      <c r="MYS232" s="44"/>
      <c r="MYT232" s="44"/>
      <c r="MYU232" s="44"/>
      <c r="MYV232" s="44"/>
      <c r="MYW232" s="44"/>
      <c r="MYX232" s="44"/>
      <c r="MYY232" s="44"/>
      <c r="MYZ232" s="44"/>
      <c r="MZA232" s="44"/>
      <c r="MZB232" s="44"/>
      <c r="MZC232" s="44"/>
      <c r="MZD232" s="44"/>
      <c r="MZE232" s="44"/>
      <c r="MZF232" s="44"/>
      <c r="MZG232" s="44"/>
      <c r="MZH232" s="44"/>
      <c r="MZI232" s="44"/>
      <c r="MZJ232" s="44"/>
      <c r="MZK232" s="44"/>
      <c r="MZL232" s="44"/>
      <c r="MZM232" s="44"/>
      <c r="MZN232" s="44"/>
      <c r="MZO232" s="44"/>
      <c r="MZP232" s="44"/>
      <c r="MZQ232" s="44"/>
      <c r="MZR232" s="44"/>
      <c r="MZS232" s="44"/>
      <c r="MZT232" s="44"/>
      <c r="MZU232" s="44"/>
      <c r="MZV232" s="44"/>
      <c r="MZW232" s="44"/>
      <c r="MZX232" s="44"/>
      <c r="MZY232" s="44"/>
      <c r="MZZ232" s="44"/>
      <c r="NAA232" s="44"/>
      <c r="NAB232" s="44"/>
      <c r="NAC232" s="44"/>
      <c r="NAD232" s="44"/>
      <c r="NAE232" s="44"/>
      <c r="NAF232" s="44"/>
      <c r="NAG232" s="44"/>
      <c r="NAH232" s="44"/>
      <c r="NAI232" s="44"/>
      <c r="NAJ232" s="44"/>
      <c r="NAK232" s="44"/>
      <c r="NAL232" s="44"/>
      <c r="NAM232" s="44"/>
      <c r="NAN232" s="44"/>
      <c r="NAO232" s="44"/>
      <c r="NAP232" s="44"/>
      <c r="NAQ232" s="44"/>
      <c r="NAR232" s="44"/>
      <c r="NAS232" s="44"/>
      <c r="NAT232" s="44"/>
      <c r="NAU232" s="44"/>
      <c r="NAV232" s="44"/>
      <c r="NAW232" s="44"/>
      <c r="NAX232" s="44"/>
      <c r="NAY232" s="44"/>
      <c r="NAZ232" s="44"/>
      <c r="NBA232" s="44"/>
      <c r="NBB232" s="44"/>
      <c r="NBC232" s="44"/>
      <c r="NBD232" s="44"/>
      <c r="NBE232" s="44"/>
      <c r="NBF232" s="44"/>
      <c r="NBG232" s="44"/>
      <c r="NBH232" s="44"/>
      <c r="NBI232" s="44"/>
      <c r="NBJ232" s="44"/>
      <c r="NBK232" s="44"/>
      <c r="NBL232" s="44"/>
      <c r="NBM232" s="44"/>
      <c r="NBN232" s="44"/>
      <c r="NBO232" s="44"/>
      <c r="NBP232" s="44"/>
      <c r="NBQ232" s="44"/>
      <c r="NBR232" s="44"/>
      <c r="NBS232" s="44"/>
      <c r="NBT232" s="44"/>
      <c r="NBU232" s="44"/>
      <c r="NBV232" s="44"/>
      <c r="NBW232" s="44"/>
      <c r="NBX232" s="44"/>
      <c r="NBY232" s="44"/>
      <c r="NBZ232" s="44"/>
      <c r="NCA232" s="44"/>
      <c r="NCB232" s="44"/>
      <c r="NCC232" s="44"/>
      <c r="NCD232" s="44"/>
      <c r="NCE232" s="44"/>
      <c r="NCF232" s="44"/>
      <c r="NCG232" s="44"/>
      <c r="NCH232" s="44"/>
      <c r="NCI232" s="44"/>
      <c r="NCJ232" s="44"/>
      <c r="NCK232" s="44"/>
      <c r="NCL232" s="44"/>
      <c r="NCM232" s="44"/>
      <c r="NCN232" s="44"/>
      <c r="NCO232" s="44"/>
      <c r="NCP232" s="44"/>
      <c r="NCQ232" s="44"/>
      <c r="NCR232" s="44"/>
      <c r="NCS232" s="44"/>
      <c r="NCT232" s="44"/>
      <c r="NCU232" s="44"/>
      <c r="NCV232" s="44"/>
      <c r="NCW232" s="44"/>
      <c r="NCX232" s="44"/>
      <c r="NCY232" s="44"/>
      <c r="NCZ232" s="44"/>
      <c r="NDA232" s="44"/>
      <c r="NDB232" s="44"/>
      <c r="NDC232" s="44"/>
      <c r="NDD232" s="44"/>
      <c r="NDE232" s="44"/>
      <c r="NDF232" s="44"/>
      <c r="NDG232" s="44"/>
      <c r="NDH232" s="44"/>
      <c r="NDI232" s="44"/>
      <c r="NDJ232" s="44"/>
      <c r="NDK232" s="44"/>
      <c r="NDL232" s="44"/>
      <c r="NDM232" s="44"/>
      <c r="NDN232" s="44"/>
      <c r="NDO232" s="44"/>
      <c r="NDP232" s="44"/>
      <c r="NDQ232" s="44"/>
      <c r="NDR232" s="44"/>
      <c r="NDS232" s="44"/>
      <c r="NDT232" s="44"/>
      <c r="NDU232" s="44"/>
      <c r="NDV232" s="44"/>
      <c r="NDW232" s="44"/>
      <c r="NDX232" s="44"/>
      <c r="NDY232" s="44"/>
      <c r="NDZ232" s="44"/>
      <c r="NEA232" s="44"/>
      <c r="NEB232" s="44"/>
      <c r="NEC232" s="44"/>
      <c r="NED232" s="44"/>
      <c r="NEE232" s="44"/>
      <c r="NEF232" s="44"/>
      <c r="NEG232" s="44"/>
      <c r="NEH232" s="44"/>
      <c r="NEI232" s="44"/>
      <c r="NEJ232" s="44"/>
      <c r="NEK232" s="44"/>
      <c r="NEL232" s="44"/>
      <c r="NEM232" s="44"/>
      <c r="NEN232" s="44"/>
      <c r="NEO232" s="44"/>
      <c r="NEP232" s="44"/>
      <c r="NEQ232" s="44"/>
      <c r="NER232" s="44"/>
      <c r="NES232" s="44"/>
      <c r="NET232" s="44"/>
      <c r="NEU232" s="44"/>
      <c r="NEV232" s="44"/>
      <c r="NEW232" s="44"/>
      <c r="NEX232" s="44"/>
      <c r="NEY232" s="44"/>
      <c r="NEZ232" s="44"/>
      <c r="NFA232" s="44"/>
      <c r="NFB232" s="44"/>
      <c r="NFC232" s="44"/>
      <c r="NFD232" s="44"/>
      <c r="NFE232" s="44"/>
      <c r="NFF232" s="44"/>
      <c r="NFG232" s="44"/>
      <c r="NFH232" s="44"/>
      <c r="NFI232" s="44"/>
      <c r="NFJ232" s="44"/>
      <c r="NFK232" s="44"/>
      <c r="NFL232" s="44"/>
      <c r="NFM232" s="44"/>
      <c r="NFN232" s="44"/>
      <c r="NFO232" s="44"/>
      <c r="NFP232" s="44"/>
      <c r="NFQ232" s="44"/>
      <c r="NFR232" s="44"/>
      <c r="NFS232" s="44"/>
      <c r="NFT232" s="44"/>
      <c r="NFU232" s="44"/>
      <c r="NFV232" s="44"/>
      <c r="NFW232" s="44"/>
      <c r="NFX232" s="44"/>
      <c r="NFY232" s="44"/>
      <c r="NFZ232" s="44"/>
      <c r="NGA232" s="44"/>
      <c r="NGB232" s="44"/>
      <c r="NGC232" s="44"/>
      <c r="NGD232" s="44"/>
      <c r="NGE232" s="44"/>
      <c r="NGF232" s="44"/>
      <c r="NGG232" s="44"/>
      <c r="NGH232" s="44"/>
      <c r="NGI232" s="44"/>
      <c r="NGJ232" s="44"/>
      <c r="NGK232" s="44"/>
      <c r="NGL232" s="44"/>
      <c r="NGM232" s="44"/>
      <c r="NGN232" s="44"/>
      <c r="NGO232" s="44"/>
      <c r="NGP232" s="44"/>
      <c r="NGQ232" s="44"/>
      <c r="NGR232" s="44"/>
      <c r="NGS232" s="44"/>
      <c r="NGT232" s="44"/>
      <c r="NGU232" s="44"/>
      <c r="NGV232" s="44"/>
      <c r="NGW232" s="44"/>
      <c r="NGX232" s="44"/>
      <c r="NGY232" s="44"/>
      <c r="NGZ232" s="44"/>
      <c r="NHA232" s="44"/>
      <c r="NHB232" s="44"/>
      <c r="NHC232" s="44"/>
      <c r="NHD232" s="44"/>
      <c r="NHE232" s="44"/>
      <c r="NHF232" s="44"/>
      <c r="NHG232" s="44"/>
      <c r="NHH232" s="44"/>
      <c r="NHI232" s="44"/>
      <c r="NHJ232" s="44"/>
      <c r="NHK232" s="44"/>
      <c r="NHL232" s="44"/>
      <c r="NHM232" s="44"/>
      <c r="NHN232" s="44"/>
      <c r="NHO232" s="44"/>
      <c r="NHP232" s="44"/>
      <c r="NHQ232" s="44"/>
      <c r="NHR232" s="44"/>
      <c r="NHS232" s="44"/>
      <c r="NHT232" s="44"/>
      <c r="NHU232" s="44"/>
      <c r="NHV232" s="44"/>
      <c r="NHW232" s="44"/>
      <c r="NHX232" s="44"/>
      <c r="NHY232" s="44"/>
      <c r="NHZ232" s="44"/>
      <c r="NIA232" s="44"/>
      <c r="NIB232" s="44"/>
      <c r="NIC232" s="44"/>
      <c r="NID232" s="44"/>
      <c r="NIE232" s="44"/>
      <c r="NIF232" s="44"/>
      <c r="NIG232" s="44"/>
      <c r="NIH232" s="44"/>
      <c r="NII232" s="44"/>
      <c r="NIJ232" s="44"/>
      <c r="NIK232" s="44"/>
      <c r="NIL232" s="44"/>
      <c r="NIM232" s="44"/>
      <c r="NIN232" s="44"/>
      <c r="NIO232" s="44"/>
      <c r="NIP232" s="44"/>
      <c r="NIQ232" s="44"/>
      <c r="NIR232" s="44"/>
      <c r="NIS232" s="44"/>
      <c r="NIT232" s="44"/>
      <c r="NIU232" s="44"/>
      <c r="NIV232" s="44"/>
      <c r="NIW232" s="44"/>
      <c r="NIX232" s="44"/>
      <c r="NIY232" s="44"/>
      <c r="NIZ232" s="44"/>
      <c r="NJA232" s="44"/>
      <c r="NJB232" s="44"/>
      <c r="NJC232" s="44"/>
      <c r="NJD232" s="44"/>
      <c r="NJE232" s="44"/>
      <c r="NJF232" s="44"/>
      <c r="NJG232" s="44"/>
      <c r="NJH232" s="44"/>
      <c r="NJI232" s="44"/>
      <c r="NJJ232" s="44"/>
      <c r="NJK232" s="44"/>
      <c r="NJL232" s="44"/>
      <c r="NJM232" s="44"/>
      <c r="NJN232" s="44"/>
      <c r="NJO232" s="44"/>
      <c r="NJP232" s="44"/>
      <c r="NJQ232" s="44"/>
      <c r="NJR232" s="44"/>
      <c r="NJS232" s="44"/>
      <c r="NJT232" s="44"/>
      <c r="NJU232" s="44"/>
      <c r="NJV232" s="44"/>
      <c r="NJW232" s="44"/>
      <c r="NJX232" s="44"/>
      <c r="NJY232" s="44"/>
      <c r="NJZ232" s="44"/>
      <c r="NKA232" s="44"/>
      <c r="NKB232" s="44"/>
      <c r="NKC232" s="44"/>
      <c r="NKD232" s="44"/>
      <c r="NKE232" s="44"/>
      <c r="NKF232" s="44"/>
      <c r="NKG232" s="44"/>
      <c r="NKH232" s="44"/>
      <c r="NKI232" s="44"/>
      <c r="NKJ232" s="44"/>
      <c r="NKK232" s="44"/>
      <c r="NKL232" s="44"/>
      <c r="NKM232" s="44"/>
      <c r="NKN232" s="44"/>
      <c r="NKO232" s="44"/>
      <c r="NKP232" s="44"/>
      <c r="NKQ232" s="44"/>
      <c r="NKR232" s="44"/>
      <c r="NKS232" s="44"/>
      <c r="NKT232" s="44"/>
      <c r="NKU232" s="44"/>
      <c r="NKV232" s="44"/>
      <c r="NKW232" s="44"/>
      <c r="NKX232" s="44"/>
      <c r="NKY232" s="44"/>
      <c r="NKZ232" s="44"/>
      <c r="NLA232" s="44"/>
      <c r="NLB232" s="44"/>
      <c r="NLC232" s="44"/>
      <c r="NLD232" s="44"/>
      <c r="NLE232" s="44"/>
      <c r="NLF232" s="44"/>
      <c r="NLG232" s="44"/>
      <c r="NLH232" s="44"/>
      <c r="NLI232" s="44"/>
      <c r="NLJ232" s="44"/>
      <c r="NLK232" s="44"/>
      <c r="NLL232" s="44"/>
      <c r="NLM232" s="44"/>
      <c r="NLN232" s="44"/>
      <c r="NLO232" s="44"/>
      <c r="NLP232" s="44"/>
      <c r="NLQ232" s="44"/>
      <c r="NLR232" s="44"/>
      <c r="NLS232" s="44"/>
      <c r="NLT232" s="44"/>
      <c r="NLU232" s="44"/>
      <c r="NLV232" s="44"/>
      <c r="NLW232" s="44"/>
      <c r="NLX232" s="44"/>
      <c r="NLY232" s="44"/>
      <c r="NLZ232" s="44"/>
      <c r="NMA232" s="44"/>
      <c r="NMB232" s="44"/>
      <c r="NMC232" s="44"/>
      <c r="NMD232" s="44"/>
      <c r="NME232" s="44"/>
      <c r="NMF232" s="44"/>
      <c r="NMG232" s="44"/>
      <c r="NMH232" s="44"/>
      <c r="NMI232" s="44"/>
      <c r="NMJ232" s="44"/>
      <c r="NMK232" s="44"/>
      <c r="NML232" s="44"/>
      <c r="NMM232" s="44"/>
      <c r="NMN232" s="44"/>
      <c r="NMO232" s="44"/>
      <c r="NMP232" s="44"/>
      <c r="NMQ232" s="44"/>
      <c r="NMR232" s="44"/>
      <c r="NMS232" s="44"/>
      <c r="NMT232" s="44"/>
      <c r="NMU232" s="44"/>
      <c r="NMV232" s="44"/>
      <c r="NMW232" s="44"/>
      <c r="NMX232" s="44"/>
      <c r="NMY232" s="44"/>
      <c r="NMZ232" s="44"/>
      <c r="NNA232" s="44"/>
      <c r="NNB232" s="44"/>
      <c r="NNC232" s="44"/>
      <c r="NND232" s="44"/>
      <c r="NNE232" s="44"/>
      <c r="NNF232" s="44"/>
      <c r="NNG232" s="44"/>
      <c r="NNH232" s="44"/>
      <c r="NNI232" s="44"/>
      <c r="NNJ232" s="44"/>
      <c r="NNK232" s="44"/>
      <c r="NNL232" s="44"/>
      <c r="NNM232" s="44"/>
      <c r="NNN232" s="44"/>
      <c r="NNO232" s="44"/>
      <c r="NNP232" s="44"/>
      <c r="NNQ232" s="44"/>
      <c r="NNR232" s="44"/>
      <c r="NNS232" s="44"/>
      <c r="NNT232" s="44"/>
      <c r="NNU232" s="44"/>
      <c r="NNV232" s="44"/>
      <c r="NNW232" s="44"/>
      <c r="NNX232" s="44"/>
      <c r="NNY232" s="44"/>
      <c r="NNZ232" s="44"/>
      <c r="NOA232" s="44"/>
      <c r="NOB232" s="44"/>
      <c r="NOC232" s="44"/>
      <c r="NOD232" s="44"/>
      <c r="NOE232" s="44"/>
      <c r="NOF232" s="44"/>
      <c r="NOG232" s="44"/>
      <c r="NOH232" s="44"/>
      <c r="NOI232" s="44"/>
      <c r="NOJ232" s="44"/>
      <c r="NOK232" s="44"/>
      <c r="NOL232" s="44"/>
      <c r="NOM232" s="44"/>
      <c r="NON232" s="44"/>
      <c r="NOO232" s="44"/>
      <c r="NOP232" s="44"/>
      <c r="NOQ232" s="44"/>
      <c r="NOR232" s="44"/>
      <c r="NOS232" s="44"/>
      <c r="NOT232" s="44"/>
      <c r="NOU232" s="44"/>
      <c r="NOV232" s="44"/>
      <c r="NOW232" s="44"/>
      <c r="NOX232" s="44"/>
      <c r="NOY232" s="44"/>
      <c r="NOZ232" s="44"/>
      <c r="NPA232" s="44"/>
      <c r="NPB232" s="44"/>
      <c r="NPC232" s="44"/>
      <c r="NPD232" s="44"/>
      <c r="NPE232" s="44"/>
      <c r="NPF232" s="44"/>
      <c r="NPG232" s="44"/>
      <c r="NPH232" s="44"/>
      <c r="NPI232" s="44"/>
      <c r="NPJ232" s="44"/>
      <c r="NPK232" s="44"/>
      <c r="NPL232" s="44"/>
      <c r="NPM232" s="44"/>
      <c r="NPN232" s="44"/>
      <c r="NPO232" s="44"/>
      <c r="NPP232" s="44"/>
      <c r="NPQ232" s="44"/>
      <c r="NPR232" s="44"/>
      <c r="NPS232" s="44"/>
      <c r="NPT232" s="44"/>
      <c r="NPU232" s="44"/>
      <c r="NPV232" s="44"/>
      <c r="NPW232" s="44"/>
      <c r="NPX232" s="44"/>
      <c r="NPY232" s="44"/>
      <c r="NPZ232" s="44"/>
      <c r="NQA232" s="44"/>
      <c r="NQB232" s="44"/>
      <c r="NQC232" s="44"/>
      <c r="NQD232" s="44"/>
      <c r="NQE232" s="44"/>
      <c r="NQF232" s="44"/>
      <c r="NQG232" s="44"/>
      <c r="NQH232" s="44"/>
      <c r="NQI232" s="44"/>
      <c r="NQJ232" s="44"/>
      <c r="NQK232" s="44"/>
      <c r="NQL232" s="44"/>
      <c r="NQM232" s="44"/>
      <c r="NQN232" s="44"/>
      <c r="NQO232" s="44"/>
      <c r="NQP232" s="44"/>
      <c r="NQQ232" s="44"/>
      <c r="NQR232" s="44"/>
      <c r="NQS232" s="44"/>
      <c r="NQT232" s="44"/>
      <c r="NQU232" s="44"/>
      <c r="NQV232" s="44"/>
      <c r="NQW232" s="44"/>
      <c r="NQX232" s="44"/>
      <c r="NQY232" s="44"/>
      <c r="NQZ232" s="44"/>
      <c r="NRA232" s="44"/>
      <c r="NRB232" s="44"/>
      <c r="NRC232" s="44"/>
      <c r="NRD232" s="44"/>
      <c r="NRE232" s="44"/>
      <c r="NRF232" s="44"/>
      <c r="NRG232" s="44"/>
      <c r="NRH232" s="44"/>
      <c r="NRI232" s="44"/>
      <c r="NRJ232" s="44"/>
      <c r="NRK232" s="44"/>
      <c r="NRL232" s="44"/>
      <c r="NRM232" s="44"/>
      <c r="NRN232" s="44"/>
      <c r="NRO232" s="44"/>
      <c r="NRP232" s="44"/>
      <c r="NRQ232" s="44"/>
      <c r="NRR232" s="44"/>
      <c r="NRS232" s="44"/>
      <c r="NRT232" s="44"/>
      <c r="NRU232" s="44"/>
      <c r="NRV232" s="44"/>
      <c r="NRW232" s="44"/>
      <c r="NRX232" s="44"/>
      <c r="NRY232" s="44"/>
      <c r="NRZ232" s="44"/>
      <c r="NSA232" s="44"/>
      <c r="NSB232" s="44"/>
      <c r="NSC232" s="44"/>
      <c r="NSD232" s="44"/>
      <c r="NSE232" s="44"/>
      <c r="NSF232" s="44"/>
      <c r="NSG232" s="44"/>
      <c r="NSH232" s="44"/>
      <c r="NSI232" s="44"/>
      <c r="NSJ232" s="44"/>
      <c r="NSK232" s="44"/>
      <c r="NSL232" s="44"/>
      <c r="NSM232" s="44"/>
      <c r="NSN232" s="44"/>
      <c r="NSO232" s="44"/>
      <c r="NSP232" s="44"/>
      <c r="NSQ232" s="44"/>
      <c r="NSR232" s="44"/>
      <c r="NSS232" s="44"/>
      <c r="NST232" s="44"/>
      <c r="NSU232" s="44"/>
      <c r="NSV232" s="44"/>
      <c r="NSW232" s="44"/>
      <c r="NSX232" s="44"/>
      <c r="NSY232" s="44"/>
      <c r="NSZ232" s="44"/>
      <c r="NTA232" s="44"/>
      <c r="NTB232" s="44"/>
      <c r="NTC232" s="44"/>
      <c r="NTD232" s="44"/>
      <c r="NTE232" s="44"/>
      <c r="NTF232" s="44"/>
      <c r="NTG232" s="44"/>
      <c r="NTH232" s="44"/>
      <c r="NTI232" s="44"/>
      <c r="NTJ232" s="44"/>
      <c r="NTK232" s="44"/>
      <c r="NTL232" s="44"/>
      <c r="NTM232" s="44"/>
      <c r="NTN232" s="44"/>
      <c r="NTO232" s="44"/>
      <c r="NTP232" s="44"/>
      <c r="NTQ232" s="44"/>
      <c r="NTR232" s="44"/>
      <c r="NTS232" s="44"/>
      <c r="NTT232" s="44"/>
      <c r="NTU232" s="44"/>
      <c r="NTV232" s="44"/>
      <c r="NTW232" s="44"/>
      <c r="NTX232" s="44"/>
      <c r="NTY232" s="44"/>
      <c r="NTZ232" s="44"/>
      <c r="NUA232" s="44"/>
      <c r="NUB232" s="44"/>
      <c r="NUC232" s="44"/>
      <c r="NUD232" s="44"/>
      <c r="NUE232" s="44"/>
      <c r="NUF232" s="44"/>
      <c r="NUG232" s="44"/>
      <c r="NUH232" s="44"/>
      <c r="NUI232" s="44"/>
      <c r="NUJ232" s="44"/>
      <c r="NUK232" s="44"/>
      <c r="NUL232" s="44"/>
      <c r="NUM232" s="44"/>
      <c r="NUN232" s="44"/>
      <c r="NUO232" s="44"/>
      <c r="NUP232" s="44"/>
      <c r="NUQ232" s="44"/>
      <c r="NUR232" s="44"/>
      <c r="NUS232" s="44"/>
      <c r="NUT232" s="44"/>
      <c r="NUU232" s="44"/>
      <c r="NUV232" s="44"/>
      <c r="NUW232" s="44"/>
      <c r="NUX232" s="44"/>
      <c r="NUY232" s="44"/>
      <c r="NUZ232" s="44"/>
      <c r="NVA232" s="44"/>
      <c r="NVB232" s="44"/>
      <c r="NVC232" s="44"/>
      <c r="NVD232" s="44"/>
      <c r="NVE232" s="44"/>
      <c r="NVF232" s="44"/>
      <c r="NVG232" s="44"/>
      <c r="NVH232" s="44"/>
      <c r="NVI232" s="44"/>
      <c r="NVJ232" s="44"/>
      <c r="NVK232" s="44"/>
      <c r="NVL232" s="44"/>
      <c r="NVM232" s="44"/>
      <c r="NVN232" s="44"/>
      <c r="NVO232" s="44"/>
      <c r="NVP232" s="44"/>
      <c r="NVQ232" s="44"/>
      <c r="NVR232" s="44"/>
      <c r="NVS232" s="44"/>
      <c r="NVT232" s="44"/>
      <c r="NVU232" s="44"/>
      <c r="NVV232" s="44"/>
      <c r="NVW232" s="44"/>
      <c r="NVX232" s="44"/>
      <c r="NVY232" s="44"/>
      <c r="NVZ232" s="44"/>
      <c r="NWA232" s="44"/>
      <c r="NWB232" s="44"/>
      <c r="NWC232" s="44"/>
      <c r="NWD232" s="44"/>
      <c r="NWE232" s="44"/>
      <c r="NWF232" s="44"/>
      <c r="NWG232" s="44"/>
      <c r="NWH232" s="44"/>
      <c r="NWI232" s="44"/>
      <c r="NWJ232" s="44"/>
      <c r="NWK232" s="44"/>
      <c r="NWL232" s="44"/>
      <c r="NWM232" s="44"/>
      <c r="NWN232" s="44"/>
      <c r="NWO232" s="44"/>
      <c r="NWP232" s="44"/>
      <c r="NWQ232" s="44"/>
      <c r="NWR232" s="44"/>
      <c r="NWS232" s="44"/>
      <c r="NWT232" s="44"/>
      <c r="NWU232" s="44"/>
      <c r="NWV232" s="44"/>
      <c r="NWW232" s="44"/>
      <c r="NWX232" s="44"/>
      <c r="NWY232" s="44"/>
      <c r="NWZ232" s="44"/>
      <c r="NXA232" s="44"/>
      <c r="NXB232" s="44"/>
      <c r="NXC232" s="44"/>
      <c r="NXD232" s="44"/>
      <c r="NXE232" s="44"/>
      <c r="NXF232" s="44"/>
      <c r="NXG232" s="44"/>
      <c r="NXH232" s="44"/>
      <c r="NXI232" s="44"/>
      <c r="NXJ232" s="44"/>
      <c r="NXK232" s="44"/>
      <c r="NXL232" s="44"/>
      <c r="NXM232" s="44"/>
      <c r="NXN232" s="44"/>
      <c r="NXO232" s="44"/>
      <c r="NXP232" s="44"/>
      <c r="NXQ232" s="44"/>
      <c r="NXR232" s="44"/>
      <c r="NXS232" s="44"/>
      <c r="NXT232" s="44"/>
      <c r="NXU232" s="44"/>
      <c r="NXV232" s="44"/>
      <c r="NXW232" s="44"/>
      <c r="NXX232" s="44"/>
      <c r="NXY232" s="44"/>
      <c r="NXZ232" s="44"/>
      <c r="NYA232" s="44"/>
      <c r="NYB232" s="44"/>
      <c r="NYC232" s="44"/>
      <c r="NYD232" s="44"/>
      <c r="NYE232" s="44"/>
      <c r="NYF232" s="44"/>
      <c r="NYG232" s="44"/>
      <c r="NYH232" s="44"/>
      <c r="NYI232" s="44"/>
      <c r="NYJ232" s="44"/>
      <c r="NYK232" s="44"/>
      <c r="NYL232" s="44"/>
      <c r="NYM232" s="44"/>
      <c r="NYN232" s="44"/>
      <c r="NYO232" s="44"/>
      <c r="NYP232" s="44"/>
      <c r="NYQ232" s="44"/>
      <c r="NYR232" s="44"/>
      <c r="NYS232" s="44"/>
      <c r="NYT232" s="44"/>
      <c r="NYU232" s="44"/>
      <c r="NYV232" s="44"/>
      <c r="NYW232" s="44"/>
      <c r="NYX232" s="44"/>
      <c r="NYY232" s="44"/>
      <c r="NYZ232" s="44"/>
      <c r="NZA232" s="44"/>
      <c r="NZB232" s="44"/>
      <c r="NZC232" s="44"/>
      <c r="NZD232" s="44"/>
      <c r="NZE232" s="44"/>
      <c r="NZF232" s="44"/>
      <c r="NZG232" s="44"/>
      <c r="NZH232" s="44"/>
      <c r="NZI232" s="44"/>
      <c r="NZJ232" s="44"/>
      <c r="NZK232" s="44"/>
      <c r="NZL232" s="44"/>
      <c r="NZM232" s="44"/>
      <c r="NZN232" s="44"/>
      <c r="NZO232" s="44"/>
      <c r="NZP232" s="44"/>
      <c r="NZQ232" s="44"/>
      <c r="NZR232" s="44"/>
      <c r="NZS232" s="44"/>
      <c r="NZT232" s="44"/>
      <c r="NZU232" s="44"/>
      <c r="NZV232" s="44"/>
      <c r="NZW232" s="44"/>
      <c r="NZX232" s="44"/>
      <c r="NZY232" s="44"/>
      <c r="NZZ232" s="44"/>
      <c r="OAA232" s="44"/>
      <c r="OAB232" s="44"/>
      <c r="OAC232" s="44"/>
      <c r="OAD232" s="44"/>
      <c r="OAE232" s="44"/>
      <c r="OAF232" s="44"/>
      <c r="OAG232" s="44"/>
      <c r="OAH232" s="44"/>
      <c r="OAI232" s="44"/>
      <c r="OAJ232" s="44"/>
      <c r="OAK232" s="44"/>
      <c r="OAL232" s="44"/>
      <c r="OAM232" s="44"/>
      <c r="OAN232" s="44"/>
      <c r="OAO232" s="44"/>
      <c r="OAP232" s="44"/>
      <c r="OAQ232" s="44"/>
      <c r="OAR232" s="44"/>
      <c r="OAS232" s="44"/>
      <c r="OAT232" s="44"/>
      <c r="OAU232" s="44"/>
      <c r="OAV232" s="44"/>
      <c r="OAW232" s="44"/>
      <c r="OAX232" s="44"/>
      <c r="OAY232" s="44"/>
      <c r="OAZ232" s="44"/>
      <c r="OBA232" s="44"/>
      <c r="OBB232" s="44"/>
      <c r="OBC232" s="44"/>
      <c r="OBD232" s="44"/>
      <c r="OBE232" s="44"/>
      <c r="OBF232" s="44"/>
      <c r="OBG232" s="44"/>
      <c r="OBH232" s="44"/>
      <c r="OBI232" s="44"/>
      <c r="OBJ232" s="44"/>
      <c r="OBK232" s="44"/>
      <c r="OBL232" s="44"/>
      <c r="OBM232" s="44"/>
      <c r="OBN232" s="44"/>
      <c r="OBO232" s="44"/>
      <c r="OBP232" s="44"/>
      <c r="OBQ232" s="44"/>
      <c r="OBR232" s="44"/>
      <c r="OBS232" s="44"/>
      <c r="OBT232" s="44"/>
      <c r="OBU232" s="44"/>
      <c r="OBV232" s="44"/>
      <c r="OBW232" s="44"/>
      <c r="OBX232" s="44"/>
      <c r="OBY232" s="44"/>
      <c r="OBZ232" s="44"/>
      <c r="OCA232" s="44"/>
      <c r="OCB232" s="44"/>
      <c r="OCC232" s="44"/>
      <c r="OCD232" s="44"/>
      <c r="OCE232" s="44"/>
      <c r="OCF232" s="44"/>
      <c r="OCG232" s="44"/>
      <c r="OCH232" s="44"/>
      <c r="OCI232" s="44"/>
      <c r="OCJ232" s="44"/>
      <c r="OCK232" s="44"/>
      <c r="OCL232" s="44"/>
      <c r="OCM232" s="44"/>
      <c r="OCN232" s="44"/>
      <c r="OCO232" s="44"/>
      <c r="OCP232" s="44"/>
      <c r="OCQ232" s="44"/>
      <c r="OCR232" s="44"/>
      <c r="OCS232" s="44"/>
      <c r="OCT232" s="44"/>
      <c r="OCU232" s="44"/>
      <c r="OCV232" s="44"/>
      <c r="OCW232" s="44"/>
      <c r="OCX232" s="44"/>
      <c r="OCY232" s="44"/>
      <c r="OCZ232" s="44"/>
      <c r="ODA232" s="44"/>
      <c r="ODB232" s="44"/>
      <c r="ODC232" s="44"/>
      <c r="ODD232" s="44"/>
      <c r="ODE232" s="44"/>
      <c r="ODF232" s="44"/>
      <c r="ODG232" s="44"/>
      <c r="ODH232" s="44"/>
      <c r="ODI232" s="44"/>
      <c r="ODJ232" s="44"/>
      <c r="ODK232" s="44"/>
      <c r="ODL232" s="44"/>
      <c r="ODM232" s="44"/>
      <c r="ODN232" s="44"/>
      <c r="ODO232" s="44"/>
      <c r="ODP232" s="44"/>
      <c r="ODQ232" s="44"/>
      <c r="ODR232" s="44"/>
      <c r="ODS232" s="44"/>
      <c r="ODT232" s="44"/>
      <c r="ODU232" s="44"/>
      <c r="ODV232" s="44"/>
      <c r="ODW232" s="44"/>
      <c r="ODX232" s="44"/>
      <c r="ODY232" s="44"/>
      <c r="ODZ232" s="44"/>
      <c r="OEA232" s="44"/>
      <c r="OEB232" s="44"/>
      <c r="OEC232" s="44"/>
      <c r="OED232" s="44"/>
      <c r="OEE232" s="44"/>
      <c r="OEF232" s="44"/>
      <c r="OEG232" s="44"/>
      <c r="OEH232" s="44"/>
      <c r="OEI232" s="44"/>
      <c r="OEJ232" s="44"/>
      <c r="OEK232" s="44"/>
      <c r="OEL232" s="44"/>
      <c r="OEM232" s="44"/>
      <c r="OEN232" s="44"/>
      <c r="OEO232" s="44"/>
      <c r="OEP232" s="44"/>
      <c r="OEQ232" s="44"/>
      <c r="OER232" s="44"/>
      <c r="OES232" s="44"/>
      <c r="OET232" s="44"/>
      <c r="OEU232" s="44"/>
      <c r="OEV232" s="44"/>
      <c r="OEW232" s="44"/>
      <c r="OEX232" s="44"/>
      <c r="OEY232" s="44"/>
      <c r="OEZ232" s="44"/>
      <c r="OFA232" s="44"/>
      <c r="OFB232" s="44"/>
      <c r="OFC232" s="44"/>
      <c r="OFD232" s="44"/>
      <c r="OFE232" s="44"/>
      <c r="OFF232" s="44"/>
      <c r="OFG232" s="44"/>
      <c r="OFH232" s="44"/>
      <c r="OFI232" s="44"/>
      <c r="OFJ232" s="44"/>
      <c r="OFK232" s="44"/>
      <c r="OFL232" s="44"/>
      <c r="OFM232" s="44"/>
      <c r="OFN232" s="44"/>
      <c r="OFO232" s="44"/>
      <c r="OFP232" s="44"/>
      <c r="OFQ232" s="44"/>
      <c r="OFR232" s="44"/>
      <c r="OFS232" s="44"/>
      <c r="OFT232" s="44"/>
      <c r="OFU232" s="44"/>
      <c r="OFV232" s="44"/>
      <c r="OFW232" s="44"/>
      <c r="OFX232" s="44"/>
      <c r="OFY232" s="44"/>
      <c r="OFZ232" s="44"/>
      <c r="OGA232" s="44"/>
      <c r="OGB232" s="44"/>
      <c r="OGC232" s="44"/>
      <c r="OGD232" s="44"/>
      <c r="OGE232" s="44"/>
      <c r="OGF232" s="44"/>
      <c r="OGG232" s="44"/>
      <c r="OGH232" s="44"/>
      <c r="OGI232" s="44"/>
      <c r="OGJ232" s="44"/>
      <c r="OGK232" s="44"/>
      <c r="OGL232" s="44"/>
      <c r="OGM232" s="44"/>
      <c r="OGN232" s="44"/>
      <c r="OGO232" s="44"/>
      <c r="OGP232" s="44"/>
      <c r="OGQ232" s="44"/>
      <c r="OGR232" s="44"/>
      <c r="OGS232" s="44"/>
      <c r="OGT232" s="44"/>
      <c r="OGU232" s="44"/>
      <c r="OGV232" s="44"/>
      <c r="OGW232" s="44"/>
      <c r="OGX232" s="44"/>
      <c r="OGY232" s="44"/>
      <c r="OGZ232" s="44"/>
      <c r="OHA232" s="44"/>
      <c r="OHB232" s="44"/>
      <c r="OHC232" s="44"/>
      <c r="OHD232" s="44"/>
      <c r="OHE232" s="44"/>
      <c r="OHF232" s="44"/>
      <c r="OHG232" s="44"/>
      <c r="OHH232" s="44"/>
      <c r="OHI232" s="44"/>
      <c r="OHJ232" s="44"/>
      <c r="OHK232" s="44"/>
      <c r="OHL232" s="44"/>
      <c r="OHM232" s="44"/>
      <c r="OHN232" s="44"/>
      <c r="OHO232" s="44"/>
      <c r="OHP232" s="44"/>
      <c r="OHQ232" s="44"/>
      <c r="OHR232" s="44"/>
      <c r="OHS232" s="44"/>
      <c r="OHT232" s="44"/>
      <c r="OHU232" s="44"/>
      <c r="OHV232" s="44"/>
      <c r="OHW232" s="44"/>
      <c r="OHX232" s="44"/>
      <c r="OHY232" s="44"/>
      <c r="OHZ232" s="44"/>
      <c r="OIA232" s="44"/>
      <c r="OIB232" s="44"/>
      <c r="OIC232" s="44"/>
      <c r="OID232" s="44"/>
      <c r="OIE232" s="44"/>
      <c r="OIF232" s="44"/>
      <c r="OIG232" s="44"/>
      <c r="OIH232" s="44"/>
      <c r="OII232" s="44"/>
      <c r="OIJ232" s="44"/>
      <c r="OIK232" s="44"/>
      <c r="OIL232" s="44"/>
      <c r="OIM232" s="44"/>
      <c r="OIN232" s="44"/>
      <c r="OIO232" s="44"/>
      <c r="OIP232" s="44"/>
      <c r="OIQ232" s="44"/>
      <c r="OIR232" s="44"/>
      <c r="OIS232" s="44"/>
      <c r="OIT232" s="44"/>
      <c r="OIU232" s="44"/>
      <c r="OIV232" s="44"/>
      <c r="OIW232" s="44"/>
      <c r="OIX232" s="44"/>
      <c r="OIY232" s="44"/>
      <c r="OIZ232" s="44"/>
      <c r="OJA232" s="44"/>
      <c r="OJB232" s="44"/>
      <c r="OJC232" s="44"/>
      <c r="OJD232" s="44"/>
      <c r="OJE232" s="44"/>
      <c r="OJF232" s="44"/>
      <c r="OJG232" s="44"/>
      <c r="OJH232" s="44"/>
      <c r="OJI232" s="44"/>
      <c r="OJJ232" s="44"/>
      <c r="OJK232" s="44"/>
      <c r="OJL232" s="44"/>
      <c r="OJM232" s="44"/>
      <c r="OJN232" s="44"/>
      <c r="OJO232" s="44"/>
      <c r="OJP232" s="44"/>
      <c r="OJQ232" s="44"/>
      <c r="OJR232" s="44"/>
      <c r="OJS232" s="44"/>
      <c r="OJT232" s="44"/>
      <c r="OJU232" s="44"/>
      <c r="OJV232" s="44"/>
      <c r="OJW232" s="44"/>
      <c r="OJX232" s="44"/>
      <c r="OJY232" s="44"/>
      <c r="OJZ232" s="44"/>
      <c r="OKA232" s="44"/>
      <c r="OKB232" s="44"/>
      <c r="OKC232" s="44"/>
      <c r="OKD232" s="44"/>
      <c r="OKE232" s="44"/>
      <c r="OKF232" s="44"/>
      <c r="OKG232" s="44"/>
      <c r="OKH232" s="44"/>
      <c r="OKI232" s="44"/>
      <c r="OKJ232" s="44"/>
      <c r="OKK232" s="44"/>
      <c r="OKL232" s="44"/>
      <c r="OKM232" s="44"/>
      <c r="OKN232" s="44"/>
      <c r="OKO232" s="44"/>
      <c r="OKP232" s="44"/>
      <c r="OKQ232" s="44"/>
      <c r="OKR232" s="44"/>
      <c r="OKS232" s="44"/>
      <c r="OKT232" s="44"/>
      <c r="OKU232" s="44"/>
      <c r="OKV232" s="44"/>
      <c r="OKW232" s="44"/>
      <c r="OKX232" s="44"/>
      <c r="OKY232" s="44"/>
      <c r="OKZ232" s="44"/>
      <c r="OLA232" s="44"/>
      <c r="OLB232" s="44"/>
      <c r="OLC232" s="44"/>
      <c r="OLD232" s="44"/>
      <c r="OLE232" s="44"/>
      <c r="OLF232" s="44"/>
      <c r="OLG232" s="44"/>
      <c r="OLH232" s="44"/>
      <c r="OLI232" s="44"/>
      <c r="OLJ232" s="44"/>
      <c r="OLK232" s="44"/>
      <c r="OLL232" s="44"/>
      <c r="OLM232" s="44"/>
      <c r="OLN232" s="44"/>
      <c r="OLO232" s="44"/>
      <c r="OLP232" s="44"/>
      <c r="OLQ232" s="44"/>
      <c r="OLR232" s="44"/>
      <c r="OLS232" s="44"/>
      <c r="OLT232" s="44"/>
      <c r="OLU232" s="44"/>
      <c r="OLV232" s="44"/>
      <c r="OLW232" s="44"/>
      <c r="OLX232" s="44"/>
      <c r="OLY232" s="44"/>
      <c r="OLZ232" s="44"/>
      <c r="OMA232" s="44"/>
      <c r="OMB232" s="44"/>
      <c r="OMC232" s="44"/>
      <c r="OMD232" s="44"/>
      <c r="OME232" s="44"/>
      <c r="OMF232" s="44"/>
      <c r="OMG232" s="44"/>
      <c r="OMH232" s="44"/>
      <c r="OMI232" s="44"/>
      <c r="OMJ232" s="44"/>
      <c r="OMK232" s="44"/>
      <c r="OML232" s="44"/>
      <c r="OMM232" s="44"/>
      <c r="OMN232" s="44"/>
      <c r="OMO232" s="44"/>
      <c r="OMP232" s="44"/>
      <c r="OMQ232" s="44"/>
      <c r="OMR232" s="44"/>
      <c r="OMS232" s="44"/>
      <c r="OMT232" s="44"/>
      <c r="OMU232" s="44"/>
      <c r="OMV232" s="44"/>
      <c r="OMW232" s="44"/>
      <c r="OMX232" s="44"/>
      <c r="OMY232" s="44"/>
      <c r="OMZ232" s="44"/>
      <c r="ONA232" s="44"/>
      <c r="ONB232" s="44"/>
      <c r="ONC232" s="44"/>
      <c r="OND232" s="44"/>
      <c r="ONE232" s="44"/>
      <c r="ONF232" s="44"/>
      <c r="ONG232" s="44"/>
      <c r="ONH232" s="44"/>
      <c r="ONI232" s="44"/>
      <c r="ONJ232" s="44"/>
      <c r="ONK232" s="44"/>
      <c r="ONL232" s="44"/>
      <c r="ONM232" s="44"/>
      <c r="ONN232" s="44"/>
      <c r="ONO232" s="44"/>
      <c r="ONP232" s="44"/>
      <c r="ONQ232" s="44"/>
      <c r="ONR232" s="44"/>
      <c r="ONS232" s="44"/>
      <c r="ONT232" s="44"/>
      <c r="ONU232" s="44"/>
      <c r="ONV232" s="44"/>
      <c r="ONW232" s="44"/>
      <c r="ONX232" s="44"/>
      <c r="ONY232" s="44"/>
      <c r="ONZ232" s="44"/>
      <c r="OOA232" s="44"/>
      <c r="OOB232" s="44"/>
      <c r="OOC232" s="44"/>
      <c r="OOD232" s="44"/>
      <c r="OOE232" s="44"/>
      <c r="OOF232" s="44"/>
      <c r="OOG232" s="44"/>
      <c r="OOH232" s="44"/>
      <c r="OOI232" s="44"/>
      <c r="OOJ232" s="44"/>
      <c r="OOK232" s="44"/>
      <c r="OOL232" s="44"/>
      <c r="OOM232" s="44"/>
      <c r="OON232" s="44"/>
      <c r="OOO232" s="44"/>
      <c r="OOP232" s="44"/>
      <c r="OOQ232" s="44"/>
      <c r="OOR232" s="44"/>
      <c r="OOS232" s="44"/>
      <c r="OOT232" s="44"/>
      <c r="OOU232" s="44"/>
      <c r="OOV232" s="44"/>
      <c r="OOW232" s="44"/>
      <c r="OOX232" s="44"/>
      <c r="OOY232" s="44"/>
      <c r="OOZ232" s="44"/>
      <c r="OPA232" s="44"/>
      <c r="OPB232" s="44"/>
      <c r="OPC232" s="44"/>
      <c r="OPD232" s="44"/>
      <c r="OPE232" s="44"/>
      <c r="OPF232" s="44"/>
      <c r="OPG232" s="44"/>
      <c r="OPH232" s="44"/>
      <c r="OPI232" s="44"/>
      <c r="OPJ232" s="44"/>
      <c r="OPK232" s="44"/>
      <c r="OPL232" s="44"/>
      <c r="OPM232" s="44"/>
      <c r="OPN232" s="44"/>
      <c r="OPO232" s="44"/>
      <c r="OPP232" s="44"/>
      <c r="OPQ232" s="44"/>
      <c r="OPR232" s="44"/>
      <c r="OPS232" s="44"/>
      <c r="OPT232" s="44"/>
      <c r="OPU232" s="44"/>
      <c r="OPV232" s="44"/>
      <c r="OPW232" s="44"/>
      <c r="OPX232" s="44"/>
      <c r="OPY232" s="44"/>
      <c r="OPZ232" s="44"/>
      <c r="OQA232" s="44"/>
      <c r="OQB232" s="44"/>
      <c r="OQC232" s="44"/>
      <c r="OQD232" s="44"/>
      <c r="OQE232" s="44"/>
      <c r="OQF232" s="44"/>
      <c r="OQG232" s="44"/>
      <c r="OQH232" s="44"/>
      <c r="OQI232" s="44"/>
      <c r="OQJ232" s="44"/>
      <c r="OQK232" s="44"/>
      <c r="OQL232" s="44"/>
      <c r="OQM232" s="44"/>
      <c r="OQN232" s="44"/>
      <c r="OQO232" s="44"/>
      <c r="OQP232" s="44"/>
      <c r="OQQ232" s="44"/>
      <c r="OQR232" s="44"/>
      <c r="OQS232" s="44"/>
      <c r="OQT232" s="44"/>
      <c r="OQU232" s="44"/>
      <c r="OQV232" s="44"/>
      <c r="OQW232" s="44"/>
      <c r="OQX232" s="44"/>
      <c r="OQY232" s="44"/>
      <c r="OQZ232" s="44"/>
      <c r="ORA232" s="44"/>
      <c r="ORB232" s="44"/>
      <c r="ORC232" s="44"/>
      <c r="ORD232" s="44"/>
      <c r="ORE232" s="44"/>
      <c r="ORF232" s="44"/>
      <c r="ORG232" s="44"/>
      <c r="ORH232" s="44"/>
      <c r="ORI232" s="44"/>
      <c r="ORJ232" s="44"/>
      <c r="ORK232" s="44"/>
      <c r="ORL232" s="44"/>
      <c r="ORM232" s="44"/>
      <c r="ORN232" s="44"/>
      <c r="ORO232" s="44"/>
      <c r="ORP232" s="44"/>
      <c r="ORQ232" s="44"/>
      <c r="ORR232" s="44"/>
      <c r="ORS232" s="44"/>
      <c r="ORT232" s="44"/>
      <c r="ORU232" s="44"/>
      <c r="ORV232" s="44"/>
      <c r="ORW232" s="44"/>
      <c r="ORX232" s="44"/>
      <c r="ORY232" s="44"/>
      <c r="ORZ232" s="44"/>
      <c r="OSA232" s="44"/>
      <c r="OSB232" s="44"/>
      <c r="OSC232" s="44"/>
      <c r="OSD232" s="44"/>
      <c r="OSE232" s="44"/>
      <c r="OSF232" s="44"/>
      <c r="OSG232" s="44"/>
      <c r="OSH232" s="44"/>
      <c r="OSI232" s="44"/>
      <c r="OSJ232" s="44"/>
      <c r="OSK232" s="44"/>
      <c r="OSL232" s="44"/>
      <c r="OSM232" s="44"/>
      <c r="OSN232" s="44"/>
      <c r="OSO232" s="44"/>
      <c r="OSP232" s="44"/>
      <c r="OSQ232" s="44"/>
      <c r="OSR232" s="44"/>
      <c r="OSS232" s="44"/>
      <c r="OST232" s="44"/>
      <c r="OSU232" s="44"/>
      <c r="OSV232" s="44"/>
      <c r="OSW232" s="44"/>
      <c r="OSX232" s="44"/>
      <c r="OSY232" s="44"/>
      <c r="OSZ232" s="44"/>
      <c r="OTA232" s="44"/>
      <c r="OTB232" s="44"/>
      <c r="OTC232" s="44"/>
      <c r="OTD232" s="44"/>
      <c r="OTE232" s="44"/>
      <c r="OTF232" s="44"/>
      <c r="OTG232" s="44"/>
      <c r="OTH232" s="44"/>
      <c r="OTI232" s="44"/>
      <c r="OTJ232" s="44"/>
      <c r="OTK232" s="44"/>
      <c r="OTL232" s="44"/>
      <c r="OTM232" s="44"/>
      <c r="OTN232" s="44"/>
      <c r="OTO232" s="44"/>
      <c r="OTP232" s="44"/>
      <c r="OTQ232" s="44"/>
      <c r="OTR232" s="44"/>
      <c r="OTS232" s="44"/>
      <c r="OTT232" s="44"/>
      <c r="OTU232" s="44"/>
      <c r="OTV232" s="44"/>
      <c r="OTW232" s="44"/>
      <c r="OTX232" s="44"/>
      <c r="OTY232" s="44"/>
      <c r="OTZ232" s="44"/>
      <c r="OUA232" s="44"/>
      <c r="OUB232" s="44"/>
      <c r="OUC232" s="44"/>
      <c r="OUD232" s="44"/>
      <c r="OUE232" s="44"/>
      <c r="OUF232" s="44"/>
      <c r="OUG232" s="44"/>
      <c r="OUH232" s="44"/>
      <c r="OUI232" s="44"/>
      <c r="OUJ232" s="44"/>
      <c r="OUK232" s="44"/>
      <c r="OUL232" s="44"/>
      <c r="OUM232" s="44"/>
      <c r="OUN232" s="44"/>
      <c r="OUO232" s="44"/>
      <c r="OUP232" s="44"/>
      <c r="OUQ232" s="44"/>
      <c r="OUR232" s="44"/>
      <c r="OUS232" s="44"/>
      <c r="OUT232" s="44"/>
      <c r="OUU232" s="44"/>
      <c r="OUV232" s="44"/>
      <c r="OUW232" s="44"/>
      <c r="OUX232" s="44"/>
      <c r="OUY232" s="44"/>
      <c r="OUZ232" s="44"/>
      <c r="OVA232" s="44"/>
      <c r="OVB232" s="44"/>
      <c r="OVC232" s="44"/>
      <c r="OVD232" s="44"/>
      <c r="OVE232" s="44"/>
      <c r="OVF232" s="44"/>
      <c r="OVG232" s="44"/>
      <c r="OVH232" s="44"/>
      <c r="OVI232" s="44"/>
      <c r="OVJ232" s="44"/>
      <c r="OVK232" s="44"/>
      <c r="OVL232" s="44"/>
      <c r="OVM232" s="44"/>
      <c r="OVN232" s="44"/>
      <c r="OVO232" s="44"/>
      <c r="OVP232" s="44"/>
      <c r="OVQ232" s="44"/>
      <c r="OVR232" s="44"/>
      <c r="OVS232" s="44"/>
      <c r="OVT232" s="44"/>
      <c r="OVU232" s="44"/>
      <c r="OVV232" s="44"/>
      <c r="OVW232" s="44"/>
      <c r="OVX232" s="44"/>
      <c r="OVY232" s="44"/>
      <c r="OVZ232" s="44"/>
      <c r="OWA232" s="44"/>
      <c r="OWB232" s="44"/>
      <c r="OWC232" s="44"/>
      <c r="OWD232" s="44"/>
      <c r="OWE232" s="44"/>
      <c r="OWF232" s="44"/>
      <c r="OWG232" s="44"/>
      <c r="OWH232" s="44"/>
      <c r="OWI232" s="44"/>
      <c r="OWJ232" s="44"/>
      <c r="OWK232" s="44"/>
      <c r="OWL232" s="44"/>
      <c r="OWM232" s="44"/>
      <c r="OWN232" s="44"/>
      <c r="OWO232" s="44"/>
      <c r="OWP232" s="44"/>
      <c r="OWQ232" s="44"/>
      <c r="OWR232" s="44"/>
      <c r="OWS232" s="44"/>
      <c r="OWT232" s="44"/>
      <c r="OWU232" s="44"/>
      <c r="OWV232" s="44"/>
      <c r="OWW232" s="44"/>
      <c r="OWX232" s="44"/>
      <c r="OWY232" s="44"/>
      <c r="OWZ232" s="44"/>
      <c r="OXA232" s="44"/>
      <c r="OXB232" s="44"/>
      <c r="OXC232" s="44"/>
      <c r="OXD232" s="44"/>
      <c r="OXE232" s="44"/>
      <c r="OXF232" s="44"/>
      <c r="OXG232" s="44"/>
      <c r="OXH232" s="44"/>
      <c r="OXI232" s="44"/>
      <c r="OXJ232" s="44"/>
      <c r="OXK232" s="44"/>
      <c r="OXL232" s="44"/>
      <c r="OXM232" s="44"/>
      <c r="OXN232" s="44"/>
      <c r="OXO232" s="44"/>
      <c r="OXP232" s="44"/>
      <c r="OXQ232" s="44"/>
      <c r="OXR232" s="44"/>
      <c r="OXS232" s="44"/>
      <c r="OXT232" s="44"/>
      <c r="OXU232" s="44"/>
      <c r="OXV232" s="44"/>
      <c r="OXW232" s="44"/>
      <c r="OXX232" s="44"/>
      <c r="OXY232" s="44"/>
      <c r="OXZ232" s="44"/>
      <c r="OYA232" s="44"/>
      <c r="OYB232" s="44"/>
      <c r="OYC232" s="44"/>
      <c r="OYD232" s="44"/>
      <c r="OYE232" s="44"/>
      <c r="OYF232" s="44"/>
      <c r="OYG232" s="44"/>
      <c r="OYH232" s="44"/>
      <c r="OYI232" s="44"/>
      <c r="OYJ232" s="44"/>
      <c r="OYK232" s="44"/>
      <c r="OYL232" s="44"/>
      <c r="OYM232" s="44"/>
      <c r="OYN232" s="44"/>
      <c r="OYO232" s="44"/>
      <c r="OYP232" s="44"/>
      <c r="OYQ232" s="44"/>
      <c r="OYR232" s="44"/>
      <c r="OYS232" s="44"/>
      <c r="OYT232" s="44"/>
      <c r="OYU232" s="44"/>
      <c r="OYV232" s="44"/>
      <c r="OYW232" s="44"/>
      <c r="OYX232" s="44"/>
      <c r="OYY232" s="44"/>
      <c r="OYZ232" s="44"/>
      <c r="OZA232" s="44"/>
      <c r="OZB232" s="44"/>
      <c r="OZC232" s="44"/>
      <c r="OZD232" s="44"/>
      <c r="OZE232" s="44"/>
      <c r="OZF232" s="44"/>
      <c r="OZG232" s="44"/>
      <c r="OZH232" s="44"/>
      <c r="OZI232" s="44"/>
      <c r="OZJ232" s="44"/>
      <c r="OZK232" s="44"/>
      <c r="OZL232" s="44"/>
      <c r="OZM232" s="44"/>
      <c r="OZN232" s="44"/>
      <c r="OZO232" s="44"/>
      <c r="OZP232" s="44"/>
      <c r="OZQ232" s="44"/>
      <c r="OZR232" s="44"/>
      <c r="OZS232" s="44"/>
      <c r="OZT232" s="44"/>
      <c r="OZU232" s="44"/>
      <c r="OZV232" s="44"/>
      <c r="OZW232" s="44"/>
      <c r="OZX232" s="44"/>
      <c r="OZY232" s="44"/>
      <c r="OZZ232" s="44"/>
      <c r="PAA232" s="44"/>
      <c r="PAB232" s="44"/>
      <c r="PAC232" s="44"/>
      <c r="PAD232" s="44"/>
      <c r="PAE232" s="44"/>
      <c r="PAF232" s="44"/>
      <c r="PAG232" s="44"/>
      <c r="PAH232" s="44"/>
      <c r="PAI232" s="44"/>
      <c r="PAJ232" s="44"/>
      <c r="PAK232" s="44"/>
      <c r="PAL232" s="44"/>
      <c r="PAM232" s="44"/>
      <c r="PAN232" s="44"/>
      <c r="PAO232" s="44"/>
      <c r="PAP232" s="44"/>
      <c r="PAQ232" s="44"/>
      <c r="PAR232" s="44"/>
      <c r="PAS232" s="44"/>
      <c r="PAT232" s="44"/>
      <c r="PAU232" s="44"/>
      <c r="PAV232" s="44"/>
      <c r="PAW232" s="44"/>
      <c r="PAX232" s="44"/>
      <c r="PAY232" s="44"/>
      <c r="PAZ232" s="44"/>
      <c r="PBA232" s="44"/>
      <c r="PBB232" s="44"/>
      <c r="PBC232" s="44"/>
      <c r="PBD232" s="44"/>
      <c r="PBE232" s="44"/>
      <c r="PBF232" s="44"/>
      <c r="PBG232" s="44"/>
      <c r="PBH232" s="44"/>
      <c r="PBI232" s="44"/>
      <c r="PBJ232" s="44"/>
      <c r="PBK232" s="44"/>
      <c r="PBL232" s="44"/>
      <c r="PBM232" s="44"/>
      <c r="PBN232" s="44"/>
      <c r="PBO232" s="44"/>
      <c r="PBP232" s="44"/>
      <c r="PBQ232" s="44"/>
      <c r="PBR232" s="44"/>
      <c r="PBS232" s="44"/>
      <c r="PBT232" s="44"/>
      <c r="PBU232" s="44"/>
      <c r="PBV232" s="44"/>
      <c r="PBW232" s="44"/>
      <c r="PBX232" s="44"/>
      <c r="PBY232" s="44"/>
      <c r="PBZ232" s="44"/>
      <c r="PCA232" s="44"/>
      <c r="PCB232" s="44"/>
      <c r="PCC232" s="44"/>
      <c r="PCD232" s="44"/>
      <c r="PCE232" s="44"/>
      <c r="PCF232" s="44"/>
      <c r="PCG232" s="44"/>
      <c r="PCH232" s="44"/>
      <c r="PCI232" s="44"/>
      <c r="PCJ232" s="44"/>
      <c r="PCK232" s="44"/>
      <c r="PCL232" s="44"/>
      <c r="PCM232" s="44"/>
      <c r="PCN232" s="44"/>
      <c r="PCO232" s="44"/>
      <c r="PCP232" s="44"/>
      <c r="PCQ232" s="44"/>
      <c r="PCR232" s="44"/>
      <c r="PCS232" s="44"/>
      <c r="PCT232" s="44"/>
      <c r="PCU232" s="44"/>
      <c r="PCV232" s="44"/>
      <c r="PCW232" s="44"/>
      <c r="PCX232" s="44"/>
      <c r="PCY232" s="44"/>
      <c r="PCZ232" s="44"/>
      <c r="PDA232" s="44"/>
      <c r="PDB232" s="44"/>
      <c r="PDC232" s="44"/>
      <c r="PDD232" s="44"/>
      <c r="PDE232" s="44"/>
      <c r="PDF232" s="44"/>
      <c r="PDG232" s="44"/>
      <c r="PDH232" s="44"/>
      <c r="PDI232" s="44"/>
      <c r="PDJ232" s="44"/>
      <c r="PDK232" s="44"/>
      <c r="PDL232" s="44"/>
      <c r="PDM232" s="44"/>
      <c r="PDN232" s="44"/>
      <c r="PDO232" s="44"/>
      <c r="PDP232" s="44"/>
      <c r="PDQ232" s="44"/>
      <c r="PDR232" s="44"/>
      <c r="PDS232" s="44"/>
      <c r="PDT232" s="44"/>
      <c r="PDU232" s="44"/>
      <c r="PDV232" s="44"/>
      <c r="PDW232" s="44"/>
      <c r="PDX232" s="44"/>
      <c r="PDY232" s="44"/>
      <c r="PDZ232" s="44"/>
      <c r="PEA232" s="44"/>
      <c r="PEB232" s="44"/>
      <c r="PEC232" s="44"/>
      <c r="PED232" s="44"/>
      <c r="PEE232" s="44"/>
      <c r="PEF232" s="44"/>
      <c r="PEG232" s="44"/>
      <c r="PEH232" s="44"/>
      <c r="PEI232" s="44"/>
      <c r="PEJ232" s="44"/>
      <c r="PEK232" s="44"/>
      <c r="PEL232" s="44"/>
      <c r="PEM232" s="44"/>
      <c r="PEN232" s="44"/>
      <c r="PEO232" s="44"/>
      <c r="PEP232" s="44"/>
      <c r="PEQ232" s="44"/>
      <c r="PER232" s="44"/>
      <c r="PES232" s="44"/>
      <c r="PET232" s="44"/>
      <c r="PEU232" s="44"/>
      <c r="PEV232" s="44"/>
      <c r="PEW232" s="44"/>
      <c r="PEX232" s="44"/>
      <c r="PEY232" s="44"/>
      <c r="PEZ232" s="44"/>
      <c r="PFA232" s="44"/>
      <c r="PFB232" s="44"/>
      <c r="PFC232" s="44"/>
      <c r="PFD232" s="44"/>
      <c r="PFE232" s="44"/>
      <c r="PFF232" s="44"/>
      <c r="PFG232" s="44"/>
      <c r="PFH232" s="44"/>
      <c r="PFI232" s="44"/>
      <c r="PFJ232" s="44"/>
      <c r="PFK232" s="44"/>
      <c r="PFL232" s="44"/>
      <c r="PFM232" s="44"/>
      <c r="PFN232" s="44"/>
      <c r="PFO232" s="44"/>
      <c r="PFP232" s="44"/>
      <c r="PFQ232" s="44"/>
      <c r="PFR232" s="44"/>
      <c r="PFS232" s="44"/>
      <c r="PFT232" s="44"/>
      <c r="PFU232" s="44"/>
      <c r="PFV232" s="44"/>
      <c r="PFW232" s="44"/>
      <c r="PFX232" s="44"/>
      <c r="PFY232" s="44"/>
      <c r="PFZ232" s="44"/>
      <c r="PGA232" s="44"/>
      <c r="PGB232" s="44"/>
      <c r="PGC232" s="44"/>
      <c r="PGD232" s="44"/>
      <c r="PGE232" s="44"/>
      <c r="PGF232" s="44"/>
      <c r="PGG232" s="44"/>
      <c r="PGH232" s="44"/>
      <c r="PGI232" s="44"/>
      <c r="PGJ232" s="44"/>
      <c r="PGK232" s="44"/>
      <c r="PGL232" s="44"/>
      <c r="PGM232" s="44"/>
      <c r="PGN232" s="44"/>
      <c r="PGO232" s="44"/>
      <c r="PGP232" s="44"/>
      <c r="PGQ232" s="44"/>
      <c r="PGR232" s="44"/>
      <c r="PGS232" s="44"/>
      <c r="PGT232" s="44"/>
      <c r="PGU232" s="44"/>
      <c r="PGV232" s="44"/>
      <c r="PGW232" s="44"/>
      <c r="PGX232" s="44"/>
      <c r="PGY232" s="44"/>
      <c r="PGZ232" s="44"/>
      <c r="PHA232" s="44"/>
      <c r="PHB232" s="44"/>
      <c r="PHC232" s="44"/>
      <c r="PHD232" s="44"/>
      <c r="PHE232" s="44"/>
      <c r="PHF232" s="44"/>
      <c r="PHG232" s="44"/>
      <c r="PHH232" s="44"/>
      <c r="PHI232" s="44"/>
      <c r="PHJ232" s="44"/>
      <c r="PHK232" s="44"/>
      <c r="PHL232" s="44"/>
      <c r="PHM232" s="44"/>
      <c r="PHN232" s="44"/>
      <c r="PHO232" s="44"/>
      <c r="PHP232" s="44"/>
      <c r="PHQ232" s="44"/>
      <c r="PHR232" s="44"/>
      <c r="PHS232" s="44"/>
      <c r="PHT232" s="44"/>
      <c r="PHU232" s="44"/>
      <c r="PHV232" s="44"/>
      <c r="PHW232" s="44"/>
      <c r="PHX232" s="44"/>
      <c r="PHY232" s="44"/>
      <c r="PHZ232" s="44"/>
      <c r="PIA232" s="44"/>
      <c r="PIB232" s="44"/>
      <c r="PIC232" s="44"/>
      <c r="PID232" s="44"/>
      <c r="PIE232" s="44"/>
      <c r="PIF232" s="44"/>
      <c r="PIG232" s="44"/>
      <c r="PIH232" s="44"/>
      <c r="PII232" s="44"/>
      <c r="PIJ232" s="44"/>
      <c r="PIK232" s="44"/>
      <c r="PIL232" s="44"/>
      <c r="PIM232" s="44"/>
      <c r="PIN232" s="44"/>
      <c r="PIO232" s="44"/>
      <c r="PIP232" s="44"/>
      <c r="PIQ232" s="44"/>
      <c r="PIR232" s="44"/>
      <c r="PIS232" s="44"/>
      <c r="PIT232" s="44"/>
      <c r="PIU232" s="44"/>
      <c r="PIV232" s="44"/>
      <c r="PIW232" s="44"/>
      <c r="PIX232" s="44"/>
      <c r="PIY232" s="44"/>
      <c r="PIZ232" s="44"/>
      <c r="PJA232" s="44"/>
      <c r="PJB232" s="44"/>
      <c r="PJC232" s="44"/>
      <c r="PJD232" s="44"/>
      <c r="PJE232" s="44"/>
      <c r="PJF232" s="44"/>
      <c r="PJG232" s="44"/>
      <c r="PJH232" s="44"/>
      <c r="PJI232" s="44"/>
      <c r="PJJ232" s="44"/>
      <c r="PJK232" s="44"/>
      <c r="PJL232" s="44"/>
      <c r="PJM232" s="44"/>
      <c r="PJN232" s="44"/>
      <c r="PJO232" s="44"/>
      <c r="PJP232" s="44"/>
      <c r="PJQ232" s="44"/>
      <c r="PJR232" s="44"/>
      <c r="PJS232" s="44"/>
      <c r="PJT232" s="44"/>
      <c r="PJU232" s="44"/>
      <c r="PJV232" s="44"/>
      <c r="PJW232" s="44"/>
      <c r="PJX232" s="44"/>
      <c r="PJY232" s="44"/>
      <c r="PJZ232" s="44"/>
      <c r="PKA232" s="44"/>
      <c r="PKB232" s="44"/>
      <c r="PKC232" s="44"/>
      <c r="PKD232" s="44"/>
      <c r="PKE232" s="44"/>
      <c r="PKF232" s="44"/>
      <c r="PKG232" s="44"/>
      <c r="PKH232" s="44"/>
      <c r="PKI232" s="44"/>
      <c r="PKJ232" s="44"/>
      <c r="PKK232" s="44"/>
      <c r="PKL232" s="44"/>
      <c r="PKM232" s="44"/>
      <c r="PKN232" s="44"/>
      <c r="PKO232" s="44"/>
      <c r="PKP232" s="44"/>
      <c r="PKQ232" s="44"/>
      <c r="PKR232" s="44"/>
      <c r="PKS232" s="44"/>
      <c r="PKT232" s="44"/>
      <c r="PKU232" s="44"/>
      <c r="PKV232" s="44"/>
      <c r="PKW232" s="44"/>
      <c r="PKX232" s="44"/>
      <c r="PKY232" s="44"/>
      <c r="PKZ232" s="44"/>
      <c r="PLA232" s="44"/>
      <c r="PLB232" s="44"/>
      <c r="PLC232" s="44"/>
      <c r="PLD232" s="44"/>
      <c r="PLE232" s="44"/>
      <c r="PLF232" s="44"/>
      <c r="PLG232" s="44"/>
      <c r="PLH232" s="44"/>
      <c r="PLI232" s="44"/>
      <c r="PLJ232" s="44"/>
      <c r="PLK232" s="44"/>
      <c r="PLL232" s="44"/>
      <c r="PLM232" s="44"/>
      <c r="PLN232" s="44"/>
      <c r="PLO232" s="44"/>
      <c r="PLP232" s="44"/>
      <c r="PLQ232" s="44"/>
      <c r="PLR232" s="44"/>
      <c r="PLS232" s="44"/>
      <c r="PLT232" s="44"/>
      <c r="PLU232" s="44"/>
      <c r="PLV232" s="44"/>
      <c r="PLW232" s="44"/>
      <c r="PLX232" s="44"/>
      <c r="PLY232" s="44"/>
      <c r="PLZ232" s="44"/>
      <c r="PMA232" s="44"/>
      <c r="PMB232" s="44"/>
      <c r="PMC232" s="44"/>
      <c r="PMD232" s="44"/>
      <c r="PME232" s="44"/>
      <c r="PMF232" s="44"/>
      <c r="PMG232" s="44"/>
      <c r="PMH232" s="44"/>
      <c r="PMI232" s="44"/>
      <c r="PMJ232" s="44"/>
      <c r="PMK232" s="44"/>
      <c r="PML232" s="44"/>
      <c r="PMM232" s="44"/>
      <c r="PMN232" s="44"/>
      <c r="PMO232" s="44"/>
      <c r="PMP232" s="44"/>
      <c r="PMQ232" s="44"/>
      <c r="PMR232" s="44"/>
      <c r="PMS232" s="44"/>
      <c r="PMT232" s="44"/>
      <c r="PMU232" s="44"/>
      <c r="PMV232" s="44"/>
      <c r="PMW232" s="44"/>
      <c r="PMX232" s="44"/>
      <c r="PMY232" s="44"/>
      <c r="PMZ232" s="44"/>
      <c r="PNA232" s="44"/>
      <c r="PNB232" s="44"/>
      <c r="PNC232" s="44"/>
      <c r="PND232" s="44"/>
      <c r="PNE232" s="44"/>
      <c r="PNF232" s="44"/>
      <c r="PNG232" s="44"/>
      <c r="PNH232" s="44"/>
      <c r="PNI232" s="44"/>
      <c r="PNJ232" s="44"/>
      <c r="PNK232" s="44"/>
      <c r="PNL232" s="44"/>
      <c r="PNM232" s="44"/>
      <c r="PNN232" s="44"/>
      <c r="PNO232" s="44"/>
      <c r="PNP232" s="44"/>
      <c r="PNQ232" s="44"/>
      <c r="PNR232" s="44"/>
      <c r="PNS232" s="44"/>
      <c r="PNT232" s="44"/>
      <c r="PNU232" s="44"/>
      <c r="PNV232" s="44"/>
      <c r="PNW232" s="44"/>
      <c r="PNX232" s="44"/>
      <c r="PNY232" s="44"/>
      <c r="PNZ232" s="44"/>
      <c r="POA232" s="44"/>
      <c r="POB232" s="44"/>
      <c r="POC232" s="44"/>
      <c r="POD232" s="44"/>
      <c r="POE232" s="44"/>
      <c r="POF232" s="44"/>
      <c r="POG232" s="44"/>
      <c r="POH232" s="44"/>
      <c r="POI232" s="44"/>
      <c r="POJ232" s="44"/>
      <c r="POK232" s="44"/>
      <c r="POL232" s="44"/>
      <c r="POM232" s="44"/>
      <c r="PON232" s="44"/>
      <c r="POO232" s="44"/>
      <c r="POP232" s="44"/>
      <c r="POQ232" s="44"/>
      <c r="POR232" s="44"/>
      <c r="POS232" s="44"/>
      <c r="POT232" s="44"/>
      <c r="POU232" s="44"/>
      <c r="POV232" s="44"/>
      <c r="POW232" s="44"/>
      <c r="POX232" s="44"/>
      <c r="POY232" s="44"/>
      <c r="POZ232" s="44"/>
      <c r="PPA232" s="44"/>
      <c r="PPB232" s="44"/>
      <c r="PPC232" s="44"/>
      <c r="PPD232" s="44"/>
      <c r="PPE232" s="44"/>
      <c r="PPF232" s="44"/>
      <c r="PPG232" s="44"/>
      <c r="PPH232" s="44"/>
      <c r="PPI232" s="44"/>
      <c r="PPJ232" s="44"/>
      <c r="PPK232" s="44"/>
      <c r="PPL232" s="44"/>
      <c r="PPM232" s="44"/>
      <c r="PPN232" s="44"/>
      <c r="PPO232" s="44"/>
      <c r="PPP232" s="44"/>
      <c r="PPQ232" s="44"/>
      <c r="PPR232" s="44"/>
      <c r="PPS232" s="44"/>
      <c r="PPT232" s="44"/>
      <c r="PPU232" s="44"/>
      <c r="PPV232" s="44"/>
      <c r="PPW232" s="44"/>
      <c r="PPX232" s="44"/>
      <c r="PPY232" s="44"/>
      <c r="PPZ232" s="44"/>
      <c r="PQA232" s="44"/>
      <c r="PQB232" s="44"/>
      <c r="PQC232" s="44"/>
      <c r="PQD232" s="44"/>
      <c r="PQE232" s="44"/>
      <c r="PQF232" s="44"/>
      <c r="PQG232" s="44"/>
      <c r="PQH232" s="44"/>
      <c r="PQI232" s="44"/>
      <c r="PQJ232" s="44"/>
      <c r="PQK232" s="44"/>
      <c r="PQL232" s="44"/>
      <c r="PQM232" s="44"/>
      <c r="PQN232" s="44"/>
      <c r="PQO232" s="44"/>
      <c r="PQP232" s="44"/>
      <c r="PQQ232" s="44"/>
      <c r="PQR232" s="44"/>
      <c r="PQS232" s="44"/>
      <c r="PQT232" s="44"/>
      <c r="PQU232" s="44"/>
      <c r="PQV232" s="44"/>
      <c r="PQW232" s="44"/>
      <c r="PQX232" s="44"/>
      <c r="PQY232" s="44"/>
      <c r="PQZ232" s="44"/>
      <c r="PRA232" s="44"/>
      <c r="PRB232" s="44"/>
      <c r="PRC232" s="44"/>
      <c r="PRD232" s="44"/>
      <c r="PRE232" s="44"/>
      <c r="PRF232" s="44"/>
      <c r="PRG232" s="44"/>
      <c r="PRH232" s="44"/>
      <c r="PRI232" s="44"/>
      <c r="PRJ232" s="44"/>
      <c r="PRK232" s="44"/>
      <c r="PRL232" s="44"/>
      <c r="PRM232" s="44"/>
      <c r="PRN232" s="44"/>
      <c r="PRO232" s="44"/>
      <c r="PRP232" s="44"/>
      <c r="PRQ232" s="44"/>
      <c r="PRR232" s="44"/>
      <c r="PRS232" s="44"/>
      <c r="PRT232" s="44"/>
      <c r="PRU232" s="44"/>
      <c r="PRV232" s="44"/>
      <c r="PRW232" s="44"/>
      <c r="PRX232" s="44"/>
      <c r="PRY232" s="44"/>
      <c r="PRZ232" s="44"/>
      <c r="PSA232" s="44"/>
      <c r="PSB232" s="44"/>
      <c r="PSC232" s="44"/>
      <c r="PSD232" s="44"/>
      <c r="PSE232" s="44"/>
      <c r="PSF232" s="44"/>
      <c r="PSG232" s="44"/>
      <c r="PSH232" s="44"/>
      <c r="PSI232" s="44"/>
      <c r="PSJ232" s="44"/>
      <c r="PSK232" s="44"/>
      <c r="PSL232" s="44"/>
      <c r="PSM232" s="44"/>
      <c r="PSN232" s="44"/>
      <c r="PSO232" s="44"/>
      <c r="PSP232" s="44"/>
      <c r="PSQ232" s="44"/>
      <c r="PSR232" s="44"/>
      <c r="PSS232" s="44"/>
      <c r="PST232" s="44"/>
      <c r="PSU232" s="44"/>
      <c r="PSV232" s="44"/>
      <c r="PSW232" s="44"/>
      <c r="PSX232" s="44"/>
      <c r="PSY232" s="44"/>
      <c r="PSZ232" s="44"/>
      <c r="PTA232" s="44"/>
      <c r="PTB232" s="44"/>
      <c r="PTC232" s="44"/>
      <c r="PTD232" s="44"/>
      <c r="PTE232" s="44"/>
      <c r="PTF232" s="44"/>
      <c r="PTG232" s="44"/>
      <c r="PTH232" s="44"/>
      <c r="PTI232" s="44"/>
      <c r="PTJ232" s="44"/>
      <c r="PTK232" s="44"/>
      <c r="PTL232" s="44"/>
      <c r="PTM232" s="44"/>
      <c r="PTN232" s="44"/>
      <c r="PTO232" s="44"/>
      <c r="PTP232" s="44"/>
      <c r="PTQ232" s="44"/>
      <c r="PTR232" s="44"/>
      <c r="PTS232" s="44"/>
      <c r="PTT232" s="44"/>
      <c r="PTU232" s="44"/>
      <c r="PTV232" s="44"/>
      <c r="PTW232" s="44"/>
      <c r="PTX232" s="44"/>
      <c r="PTY232" s="44"/>
      <c r="PTZ232" s="44"/>
      <c r="PUA232" s="44"/>
      <c r="PUB232" s="44"/>
      <c r="PUC232" s="44"/>
      <c r="PUD232" s="44"/>
      <c r="PUE232" s="44"/>
      <c r="PUF232" s="44"/>
      <c r="PUG232" s="44"/>
      <c r="PUH232" s="44"/>
      <c r="PUI232" s="44"/>
      <c r="PUJ232" s="44"/>
      <c r="PUK232" s="44"/>
      <c r="PUL232" s="44"/>
      <c r="PUM232" s="44"/>
      <c r="PUN232" s="44"/>
      <c r="PUO232" s="44"/>
      <c r="PUP232" s="44"/>
      <c r="PUQ232" s="44"/>
      <c r="PUR232" s="44"/>
      <c r="PUS232" s="44"/>
      <c r="PUT232" s="44"/>
      <c r="PUU232" s="44"/>
      <c r="PUV232" s="44"/>
      <c r="PUW232" s="44"/>
      <c r="PUX232" s="44"/>
      <c r="PUY232" s="44"/>
      <c r="PUZ232" s="44"/>
      <c r="PVA232" s="44"/>
      <c r="PVB232" s="44"/>
      <c r="PVC232" s="44"/>
      <c r="PVD232" s="44"/>
      <c r="PVE232" s="44"/>
      <c r="PVF232" s="44"/>
      <c r="PVG232" s="44"/>
      <c r="PVH232" s="44"/>
      <c r="PVI232" s="44"/>
      <c r="PVJ232" s="44"/>
      <c r="PVK232" s="44"/>
      <c r="PVL232" s="44"/>
      <c r="PVM232" s="44"/>
      <c r="PVN232" s="44"/>
      <c r="PVO232" s="44"/>
      <c r="PVP232" s="44"/>
      <c r="PVQ232" s="44"/>
      <c r="PVR232" s="44"/>
      <c r="PVS232" s="44"/>
      <c r="PVT232" s="44"/>
      <c r="PVU232" s="44"/>
      <c r="PVV232" s="44"/>
      <c r="PVW232" s="44"/>
      <c r="PVX232" s="44"/>
      <c r="PVY232" s="44"/>
      <c r="PVZ232" s="44"/>
      <c r="PWA232" s="44"/>
      <c r="PWB232" s="44"/>
      <c r="PWC232" s="44"/>
      <c r="PWD232" s="44"/>
      <c r="PWE232" s="44"/>
      <c r="PWF232" s="44"/>
      <c r="PWG232" s="44"/>
      <c r="PWH232" s="44"/>
      <c r="PWI232" s="44"/>
      <c r="PWJ232" s="44"/>
      <c r="PWK232" s="44"/>
      <c r="PWL232" s="44"/>
      <c r="PWM232" s="44"/>
      <c r="PWN232" s="44"/>
      <c r="PWO232" s="44"/>
      <c r="PWP232" s="44"/>
      <c r="PWQ232" s="44"/>
      <c r="PWR232" s="44"/>
      <c r="PWS232" s="44"/>
      <c r="PWT232" s="44"/>
      <c r="PWU232" s="44"/>
      <c r="PWV232" s="44"/>
      <c r="PWW232" s="44"/>
      <c r="PWX232" s="44"/>
      <c r="PWY232" s="44"/>
      <c r="PWZ232" s="44"/>
      <c r="PXA232" s="44"/>
      <c r="PXB232" s="44"/>
      <c r="PXC232" s="44"/>
      <c r="PXD232" s="44"/>
      <c r="PXE232" s="44"/>
      <c r="PXF232" s="44"/>
      <c r="PXG232" s="44"/>
      <c r="PXH232" s="44"/>
      <c r="PXI232" s="44"/>
      <c r="PXJ232" s="44"/>
      <c r="PXK232" s="44"/>
      <c r="PXL232" s="44"/>
      <c r="PXM232" s="44"/>
      <c r="PXN232" s="44"/>
      <c r="PXO232" s="44"/>
      <c r="PXP232" s="44"/>
      <c r="PXQ232" s="44"/>
      <c r="PXR232" s="44"/>
      <c r="PXS232" s="44"/>
      <c r="PXT232" s="44"/>
      <c r="PXU232" s="44"/>
      <c r="PXV232" s="44"/>
      <c r="PXW232" s="44"/>
      <c r="PXX232" s="44"/>
      <c r="PXY232" s="44"/>
      <c r="PXZ232" s="44"/>
      <c r="PYA232" s="44"/>
      <c r="PYB232" s="44"/>
      <c r="PYC232" s="44"/>
      <c r="PYD232" s="44"/>
      <c r="PYE232" s="44"/>
      <c r="PYF232" s="44"/>
      <c r="PYG232" s="44"/>
      <c r="PYH232" s="44"/>
      <c r="PYI232" s="44"/>
      <c r="PYJ232" s="44"/>
      <c r="PYK232" s="44"/>
      <c r="PYL232" s="44"/>
      <c r="PYM232" s="44"/>
      <c r="PYN232" s="44"/>
      <c r="PYO232" s="44"/>
      <c r="PYP232" s="44"/>
      <c r="PYQ232" s="44"/>
      <c r="PYR232" s="44"/>
      <c r="PYS232" s="44"/>
      <c r="PYT232" s="44"/>
      <c r="PYU232" s="44"/>
      <c r="PYV232" s="44"/>
      <c r="PYW232" s="44"/>
      <c r="PYX232" s="44"/>
      <c r="PYY232" s="44"/>
      <c r="PYZ232" s="44"/>
      <c r="PZA232" s="44"/>
      <c r="PZB232" s="44"/>
      <c r="PZC232" s="44"/>
      <c r="PZD232" s="44"/>
      <c r="PZE232" s="44"/>
      <c r="PZF232" s="44"/>
      <c r="PZG232" s="44"/>
      <c r="PZH232" s="44"/>
      <c r="PZI232" s="44"/>
      <c r="PZJ232" s="44"/>
      <c r="PZK232" s="44"/>
      <c r="PZL232" s="44"/>
      <c r="PZM232" s="44"/>
      <c r="PZN232" s="44"/>
      <c r="PZO232" s="44"/>
      <c r="PZP232" s="44"/>
      <c r="PZQ232" s="44"/>
      <c r="PZR232" s="44"/>
      <c r="PZS232" s="44"/>
      <c r="PZT232" s="44"/>
      <c r="PZU232" s="44"/>
      <c r="PZV232" s="44"/>
      <c r="PZW232" s="44"/>
      <c r="PZX232" s="44"/>
      <c r="PZY232" s="44"/>
      <c r="PZZ232" s="44"/>
      <c r="QAA232" s="44"/>
      <c r="QAB232" s="44"/>
      <c r="QAC232" s="44"/>
      <c r="QAD232" s="44"/>
      <c r="QAE232" s="44"/>
      <c r="QAF232" s="44"/>
      <c r="QAG232" s="44"/>
      <c r="QAH232" s="44"/>
      <c r="QAI232" s="44"/>
      <c r="QAJ232" s="44"/>
      <c r="QAK232" s="44"/>
      <c r="QAL232" s="44"/>
      <c r="QAM232" s="44"/>
      <c r="QAN232" s="44"/>
      <c r="QAO232" s="44"/>
      <c r="QAP232" s="44"/>
      <c r="QAQ232" s="44"/>
      <c r="QAR232" s="44"/>
      <c r="QAS232" s="44"/>
      <c r="QAT232" s="44"/>
      <c r="QAU232" s="44"/>
      <c r="QAV232" s="44"/>
      <c r="QAW232" s="44"/>
      <c r="QAX232" s="44"/>
      <c r="QAY232" s="44"/>
      <c r="QAZ232" s="44"/>
      <c r="QBA232" s="44"/>
      <c r="QBB232" s="44"/>
      <c r="QBC232" s="44"/>
      <c r="QBD232" s="44"/>
      <c r="QBE232" s="44"/>
      <c r="QBF232" s="44"/>
      <c r="QBG232" s="44"/>
      <c r="QBH232" s="44"/>
      <c r="QBI232" s="44"/>
      <c r="QBJ232" s="44"/>
      <c r="QBK232" s="44"/>
      <c r="QBL232" s="44"/>
      <c r="QBM232" s="44"/>
      <c r="QBN232" s="44"/>
      <c r="QBO232" s="44"/>
      <c r="QBP232" s="44"/>
      <c r="QBQ232" s="44"/>
      <c r="QBR232" s="44"/>
      <c r="QBS232" s="44"/>
      <c r="QBT232" s="44"/>
      <c r="QBU232" s="44"/>
      <c r="QBV232" s="44"/>
      <c r="QBW232" s="44"/>
      <c r="QBX232" s="44"/>
      <c r="QBY232" s="44"/>
      <c r="QBZ232" s="44"/>
      <c r="QCA232" s="44"/>
      <c r="QCB232" s="44"/>
      <c r="QCC232" s="44"/>
      <c r="QCD232" s="44"/>
      <c r="QCE232" s="44"/>
      <c r="QCF232" s="44"/>
      <c r="QCG232" s="44"/>
      <c r="QCH232" s="44"/>
      <c r="QCI232" s="44"/>
      <c r="QCJ232" s="44"/>
      <c r="QCK232" s="44"/>
      <c r="QCL232" s="44"/>
      <c r="QCM232" s="44"/>
      <c r="QCN232" s="44"/>
      <c r="QCO232" s="44"/>
      <c r="QCP232" s="44"/>
      <c r="QCQ232" s="44"/>
      <c r="QCR232" s="44"/>
      <c r="QCS232" s="44"/>
      <c r="QCT232" s="44"/>
      <c r="QCU232" s="44"/>
      <c r="QCV232" s="44"/>
      <c r="QCW232" s="44"/>
      <c r="QCX232" s="44"/>
      <c r="QCY232" s="44"/>
      <c r="QCZ232" s="44"/>
      <c r="QDA232" s="44"/>
      <c r="QDB232" s="44"/>
      <c r="QDC232" s="44"/>
      <c r="QDD232" s="44"/>
      <c r="QDE232" s="44"/>
      <c r="QDF232" s="44"/>
      <c r="QDG232" s="44"/>
      <c r="QDH232" s="44"/>
      <c r="QDI232" s="44"/>
      <c r="QDJ232" s="44"/>
      <c r="QDK232" s="44"/>
      <c r="QDL232" s="44"/>
      <c r="QDM232" s="44"/>
      <c r="QDN232" s="44"/>
      <c r="QDO232" s="44"/>
      <c r="QDP232" s="44"/>
      <c r="QDQ232" s="44"/>
      <c r="QDR232" s="44"/>
      <c r="QDS232" s="44"/>
      <c r="QDT232" s="44"/>
      <c r="QDU232" s="44"/>
      <c r="QDV232" s="44"/>
      <c r="QDW232" s="44"/>
      <c r="QDX232" s="44"/>
      <c r="QDY232" s="44"/>
      <c r="QDZ232" s="44"/>
      <c r="QEA232" s="44"/>
      <c r="QEB232" s="44"/>
      <c r="QEC232" s="44"/>
      <c r="QED232" s="44"/>
      <c r="QEE232" s="44"/>
      <c r="QEF232" s="44"/>
      <c r="QEG232" s="44"/>
      <c r="QEH232" s="44"/>
      <c r="QEI232" s="44"/>
      <c r="QEJ232" s="44"/>
      <c r="QEK232" s="44"/>
      <c r="QEL232" s="44"/>
      <c r="QEM232" s="44"/>
      <c r="QEN232" s="44"/>
      <c r="QEO232" s="44"/>
      <c r="QEP232" s="44"/>
      <c r="QEQ232" s="44"/>
      <c r="QER232" s="44"/>
      <c r="QES232" s="44"/>
      <c r="QET232" s="44"/>
      <c r="QEU232" s="44"/>
      <c r="QEV232" s="44"/>
      <c r="QEW232" s="44"/>
      <c r="QEX232" s="44"/>
      <c r="QEY232" s="44"/>
      <c r="QEZ232" s="44"/>
      <c r="QFA232" s="44"/>
      <c r="QFB232" s="44"/>
      <c r="QFC232" s="44"/>
      <c r="QFD232" s="44"/>
      <c r="QFE232" s="44"/>
      <c r="QFF232" s="44"/>
      <c r="QFG232" s="44"/>
      <c r="QFH232" s="44"/>
      <c r="QFI232" s="44"/>
      <c r="QFJ232" s="44"/>
      <c r="QFK232" s="44"/>
      <c r="QFL232" s="44"/>
      <c r="QFM232" s="44"/>
      <c r="QFN232" s="44"/>
      <c r="QFO232" s="44"/>
      <c r="QFP232" s="44"/>
      <c r="QFQ232" s="44"/>
      <c r="QFR232" s="44"/>
      <c r="QFS232" s="44"/>
      <c r="QFT232" s="44"/>
      <c r="QFU232" s="44"/>
      <c r="QFV232" s="44"/>
      <c r="QFW232" s="44"/>
      <c r="QFX232" s="44"/>
      <c r="QFY232" s="44"/>
      <c r="QFZ232" s="44"/>
      <c r="QGA232" s="44"/>
      <c r="QGB232" s="44"/>
      <c r="QGC232" s="44"/>
      <c r="QGD232" s="44"/>
      <c r="QGE232" s="44"/>
      <c r="QGF232" s="44"/>
      <c r="QGG232" s="44"/>
      <c r="QGH232" s="44"/>
      <c r="QGI232" s="44"/>
      <c r="QGJ232" s="44"/>
      <c r="QGK232" s="44"/>
      <c r="QGL232" s="44"/>
      <c r="QGM232" s="44"/>
      <c r="QGN232" s="44"/>
      <c r="QGO232" s="44"/>
      <c r="QGP232" s="44"/>
      <c r="QGQ232" s="44"/>
      <c r="QGR232" s="44"/>
      <c r="QGS232" s="44"/>
      <c r="QGT232" s="44"/>
      <c r="QGU232" s="44"/>
      <c r="QGV232" s="44"/>
      <c r="QGW232" s="44"/>
      <c r="QGX232" s="44"/>
      <c r="QGY232" s="44"/>
      <c r="QGZ232" s="44"/>
      <c r="QHA232" s="44"/>
      <c r="QHB232" s="44"/>
      <c r="QHC232" s="44"/>
      <c r="QHD232" s="44"/>
      <c r="QHE232" s="44"/>
      <c r="QHF232" s="44"/>
      <c r="QHG232" s="44"/>
      <c r="QHH232" s="44"/>
      <c r="QHI232" s="44"/>
      <c r="QHJ232" s="44"/>
      <c r="QHK232" s="44"/>
      <c r="QHL232" s="44"/>
      <c r="QHM232" s="44"/>
      <c r="QHN232" s="44"/>
      <c r="QHO232" s="44"/>
      <c r="QHP232" s="44"/>
      <c r="QHQ232" s="44"/>
      <c r="QHR232" s="44"/>
      <c r="QHS232" s="44"/>
      <c r="QHT232" s="44"/>
      <c r="QHU232" s="44"/>
      <c r="QHV232" s="44"/>
      <c r="QHW232" s="44"/>
      <c r="QHX232" s="44"/>
      <c r="QHY232" s="44"/>
      <c r="QHZ232" s="44"/>
      <c r="QIA232" s="44"/>
      <c r="QIB232" s="44"/>
      <c r="QIC232" s="44"/>
      <c r="QID232" s="44"/>
      <c r="QIE232" s="44"/>
      <c r="QIF232" s="44"/>
      <c r="QIG232" s="44"/>
      <c r="QIH232" s="44"/>
      <c r="QII232" s="44"/>
      <c r="QIJ232" s="44"/>
      <c r="QIK232" s="44"/>
      <c r="QIL232" s="44"/>
      <c r="QIM232" s="44"/>
      <c r="QIN232" s="44"/>
      <c r="QIO232" s="44"/>
      <c r="QIP232" s="44"/>
      <c r="QIQ232" s="44"/>
      <c r="QIR232" s="44"/>
      <c r="QIS232" s="44"/>
      <c r="QIT232" s="44"/>
      <c r="QIU232" s="44"/>
      <c r="QIV232" s="44"/>
      <c r="QIW232" s="44"/>
      <c r="QIX232" s="44"/>
      <c r="QIY232" s="44"/>
      <c r="QIZ232" s="44"/>
      <c r="QJA232" s="44"/>
      <c r="QJB232" s="44"/>
      <c r="QJC232" s="44"/>
      <c r="QJD232" s="44"/>
      <c r="QJE232" s="44"/>
      <c r="QJF232" s="44"/>
      <c r="QJG232" s="44"/>
      <c r="QJH232" s="44"/>
      <c r="QJI232" s="44"/>
      <c r="QJJ232" s="44"/>
      <c r="QJK232" s="44"/>
      <c r="QJL232" s="44"/>
      <c r="QJM232" s="44"/>
      <c r="QJN232" s="44"/>
      <c r="QJO232" s="44"/>
      <c r="QJP232" s="44"/>
      <c r="QJQ232" s="44"/>
      <c r="QJR232" s="44"/>
      <c r="QJS232" s="44"/>
      <c r="QJT232" s="44"/>
      <c r="QJU232" s="44"/>
      <c r="QJV232" s="44"/>
      <c r="QJW232" s="44"/>
      <c r="QJX232" s="44"/>
      <c r="QJY232" s="44"/>
      <c r="QJZ232" s="44"/>
      <c r="QKA232" s="44"/>
      <c r="QKB232" s="44"/>
      <c r="QKC232" s="44"/>
      <c r="QKD232" s="44"/>
      <c r="QKE232" s="44"/>
      <c r="QKF232" s="44"/>
      <c r="QKG232" s="44"/>
      <c r="QKH232" s="44"/>
      <c r="QKI232" s="44"/>
      <c r="QKJ232" s="44"/>
      <c r="QKK232" s="44"/>
      <c r="QKL232" s="44"/>
      <c r="QKM232" s="44"/>
      <c r="QKN232" s="44"/>
      <c r="QKO232" s="44"/>
      <c r="QKP232" s="44"/>
      <c r="QKQ232" s="44"/>
      <c r="QKR232" s="44"/>
      <c r="QKS232" s="44"/>
      <c r="QKT232" s="44"/>
      <c r="QKU232" s="44"/>
      <c r="QKV232" s="44"/>
      <c r="QKW232" s="44"/>
      <c r="QKX232" s="44"/>
      <c r="QKY232" s="44"/>
      <c r="QKZ232" s="44"/>
      <c r="QLA232" s="44"/>
      <c r="QLB232" s="44"/>
      <c r="QLC232" s="44"/>
      <c r="QLD232" s="44"/>
      <c r="QLE232" s="44"/>
      <c r="QLF232" s="44"/>
      <c r="QLG232" s="44"/>
      <c r="QLH232" s="44"/>
      <c r="QLI232" s="44"/>
      <c r="QLJ232" s="44"/>
      <c r="QLK232" s="44"/>
      <c r="QLL232" s="44"/>
      <c r="QLM232" s="44"/>
      <c r="QLN232" s="44"/>
      <c r="QLO232" s="44"/>
      <c r="QLP232" s="44"/>
      <c r="QLQ232" s="44"/>
      <c r="QLR232" s="44"/>
      <c r="QLS232" s="44"/>
      <c r="QLT232" s="44"/>
      <c r="QLU232" s="44"/>
      <c r="QLV232" s="44"/>
      <c r="QLW232" s="44"/>
      <c r="QLX232" s="44"/>
      <c r="QLY232" s="44"/>
      <c r="QLZ232" s="44"/>
      <c r="QMA232" s="44"/>
      <c r="QMB232" s="44"/>
      <c r="QMC232" s="44"/>
      <c r="QMD232" s="44"/>
      <c r="QME232" s="44"/>
      <c r="QMF232" s="44"/>
      <c r="QMG232" s="44"/>
      <c r="QMH232" s="44"/>
      <c r="QMI232" s="44"/>
      <c r="QMJ232" s="44"/>
      <c r="QMK232" s="44"/>
      <c r="QML232" s="44"/>
      <c r="QMM232" s="44"/>
      <c r="QMN232" s="44"/>
      <c r="QMO232" s="44"/>
      <c r="QMP232" s="44"/>
      <c r="QMQ232" s="44"/>
      <c r="QMR232" s="44"/>
      <c r="QMS232" s="44"/>
      <c r="QMT232" s="44"/>
      <c r="QMU232" s="44"/>
      <c r="QMV232" s="44"/>
      <c r="QMW232" s="44"/>
      <c r="QMX232" s="44"/>
      <c r="QMY232" s="44"/>
      <c r="QMZ232" s="44"/>
      <c r="QNA232" s="44"/>
      <c r="QNB232" s="44"/>
      <c r="QNC232" s="44"/>
      <c r="QND232" s="44"/>
      <c r="QNE232" s="44"/>
      <c r="QNF232" s="44"/>
      <c r="QNG232" s="44"/>
      <c r="QNH232" s="44"/>
      <c r="QNI232" s="44"/>
      <c r="QNJ232" s="44"/>
      <c r="QNK232" s="44"/>
      <c r="QNL232" s="44"/>
      <c r="QNM232" s="44"/>
      <c r="QNN232" s="44"/>
      <c r="QNO232" s="44"/>
      <c r="QNP232" s="44"/>
      <c r="QNQ232" s="44"/>
      <c r="QNR232" s="44"/>
      <c r="QNS232" s="44"/>
      <c r="QNT232" s="44"/>
      <c r="QNU232" s="44"/>
      <c r="QNV232" s="44"/>
      <c r="QNW232" s="44"/>
      <c r="QNX232" s="44"/>
      <c r="QNY232" s="44"/>
      <c r="QNZ232" s="44"/>
      <c r="QOA232" s="44"/>
      <c r="QOB232" s="44"/>
      <c r="QOC232" s="44"/>
      <c r="QOD232" s="44"/>
      <c r="QOE232" s="44"/>
      <c r="QOF232" s="44"/>
      <c r="QOG232" s="44"/>
      <c r="QOH232" s="44"/>
      <c r="QOI232" s="44"/>
      <c r="QOJ232" s="44"/>
      <c r="QOK232" s="44"/>
      <c r="QOL232" s="44"/>
      <c r="QOM232" s="44"/>
      <c r="QON232" s="44"/>
      <c r="QOO232" s="44"/>
      <c r="QOP232" s="44"/>
      <c r="QOQ232" s="44"/>
      <c r="QOR232" s="44"/>
      <c r="QOS232" s="44"/>
      <c r="QOT232" s="44"/>
      <c r="QOU232" s="44"/>
      <c r="QOV232" s="44"/>
      <c r="QOW232" s="44"/>
      <c r="QOX232" s="44"/>
      <c r="QOY232" s="44"/>
      <c r="QOZ232" s="44"/>
      <c r="QPA232" s="44"/>
      <c r="QPB232" s="44"/>
      <c r="QPC232" s="44"/>
      <c r="QPD232" s="44"/>
      <c r="QPE232" s="44"/>
      <c r="QPF232" s="44"/>
      <c r="QPG232" s="44"/>
      <c r="QPH232" s="44"/>
      <c r="QPI232" s="44"/>
      <c r="QPJ232" s="44"/>
      <c r="QPK232" s="44"/>
      <c r="QPL232" s="44"/>
      <c r="QPM232" s="44"/>
      <c r="QPN232" s="44"/>
      <c r="QPO232" s="44"/>
      <c r="QPP232" s="44"/>
      <c r="QPQ232" s="44"/>
      <c r="QPR232" s="44"/>
      <c r="QPS232" s="44"/>
      <c r="QPT232" s="44"/>
      <c r="QPU232" s="44"/>
      <c r="QPV232" s="44"/>
      <c r="QPW232" s="44"/>
      <c r="QPX232" s="44"/>
      <c r="QPY232" s="44"/>
      <c r="QPZ232" s="44"/>
      <c r="QQA232" s="44"/>
      <c r="QQB232" s="44"/>
      <c r="QQC232" s="44"/>
      <c r="QQD232" s="44"/>
      <c r="QQE232" s="44"/>
      <c r="QQF232" s="44"/>
      <c r="QQG232" s="44"/>
      <c r="QQH232" s="44"/>
      <c r="QQI232" s="44"/>
      <c r="QQJ232" s="44"/>
      <c r="QQK232" s="44"/>
      <c r="QQL232" s="44"/>
      <c r="QQM232" s="44"/>
      <c r="QQN232" s="44"/>
      <c r="QQO232" s="44"/>
      <c r="QQP232" s="44"/>
      <c r="QQQ232" s="44"/>
      <c r="QQR232" s="44"/>
      <c r="QQS232" s="44"/>
      <c r="QQT232" s="44"/>
      <c r="QQU232" s="44"/>
      <c r="QQV232" s="44"/>
      <c r="QQW232" s="44"/>
      <c r="QQX232" s="44"/>
      <c r="QQY232" s="44"/>
      <c r="QQZ232" s="44"/>
      <c r="QRA232" s="44"/>
      <c r="QRB232" s="44"/>
      <c r="QRC232" s="44"/>
      <c r="QRD232" s="44"/>
      <c r="QRE232" s="44"/>
      <c r="QRF232" s="44"/>
      <c r="QRG232" s="44"/>
      <c r="QRH232" s="44"/>
      <c r="QRI232" s="44"/>
      <c r="QRJ232" s="44"/>
      <c r="QRK232" s="44"/>
      <c r="QRL232" s="44"/>
      <c r="QRM232" s="44"/>
      <c r="QRN232" s="44"/>
      <c r="QRO232" s="44"/>
      <c r="QRP232" s="44"/>
      <c r="QRQ232" s="44"/>
      <c r="QRR232" s="44"/>
      <c r="QRS232" s="44"/>
      <c r="QRT232" s="44"/>
      <c r="QRU232" s="44"/>
      <c r="QRV232" s="44"/>
      <c r="QRW232" s="44"/>
      <c r="QRX232" s="44"/>
      <c r="QRY232" s="44"/>
      <c r="QRZ232" s="44"/>
      <c r="QSA232" s="44"/>
      <c r="QSB232" s="44"/>
      <c r="QSC232" s="44"/>
      <c r="QSD232" s="44"/>
      <c r="QSE232" s="44"/>
      <c r="QSF232" s="44"/>
      <c r="QSG232" s="44"/>
      <c r="QSH232" s="44"/>
      <c r="QSI232" s="44"/>
      <c r="QSJ232" s="44"/>
      <c r="QSK232" s="44"/>
      <c r="QSL232" s="44"/>
      <c r="QSM232" s="44"/>
      <c r="QSN232" s="44"/>
      <c r="QSO232" s="44"/>
      <c r="QSP232" s="44"/>
      <c r="QSQ232" s="44"/>
      <c r="QSR232" s="44"/>
      <c r="QSS232" s="44"/>
      <c r="QST232" s="44"/>
      <c r="QSU232" s="44"/>
      <c r="QSV232" s="44"/>
      <c r="QSW232" s="44"/>
      <c r="QSX232" s="44"/>
      <c r="QSY232" s="44"/>
      <c r="QSZ232" s="44"/>
      <c r="QTA232" s="44"/>
      <c r="QTB232" s="44"/>
      <c r="QTC232" s="44"/>
      <c r="QTD232" s="44"/>
      <c r="QTE232" s="44"/>
      <c r="QTF232" s="44"/>
      <c r="QTG232" s="44"/>
      <c r="QTH232" s="44"/>
      <c r="QTI232" s="44"/>
      <c r="QTJ232" s="44"/>
      <c r="QTK232" s="44"/>
      <c r="QTL232" s="44"/>
      <c r="QTM232" s="44"/>
      <c r="QTN232" s="44"/>
      <c r="QTO232" s="44"/>
      <c r="QTP232" s="44"/>
      <c r="QTQ232" s="44"/>
      <c r="QTR232" s="44"/>
      <c r="QTS232" s="44"/>
      <c r="QTT232" s="44"/>
      <c r="QTU232" s="44"/>
      <c r="QTV232" s="44"/>
      <c r="QTW232" s="44"/>
      <c r="QTX232" s="44"/>
      <c r="QTY232" s="44"/>
      <c r="QTZ232" s="44"/>
      <c r="QUA232" s="44"/>
      <c r="QUB232" s="44"/>
      <c r="QUC232" s="44"/>
      <c r="QUD232" s="44"/>
      <c r="QUE232" s="44"/>
      <c r="QUF232" s="44"/>
      <c r="QUG232" s="44"/>
      <c r="QUH232" s="44"/>
      <c r="QUI232" s="44"/>
      <c r="QUJ232" s="44"/>
      <c r="QUK232" s="44"/>
      <c r="QUL232" s="44"/>
      <c r="QUM232" s="44"/>
      <c r="QUN232" s="44"/>
      <c r="QUO232" s="44"/>
      <c r="QUP232" s="44"/>
      <c r="QUQ232" s="44"/>
      <c r="QUR232" s="44"/>
      <c r="QUS232" s="44"/>
      <c r="QUT232" s="44"/>
      <c r="QUU232" s="44"/>
      <c r="QUV232" s="44"/>
      <c r="QUW232" s="44"/>
      <c r="QUX232" s="44"/>
      <c r="QUY232" s="44"/>
      <c r="QUZ232" s="44"/>
      <c r="QVA232" s="44"/>
      <c r="QVB232" s="44"/>
      <c r="QVC232" s="44"/>
      <c r="QVD232" s="44"/>
      <c r="QVE232" s="44"/>
      <c r="QVF232" s="44"/>
      <c r="QVG232" s="44"/>
      <c r="QVH232" s="44"/>
      <c r="QVI232" s="44"/>
      <c r="QVJ232" s="44"/>
      <c r="QVK232" s="44"/>
      <c r="QVL232" s="44"/>
      <c r="QVM232" s="44"/>
      <c r="QVN232" s="44"/>
      <c r="QVO232" s="44"/>
      <c r="QVP232" s="44"/>
      <c r="QVQ232" s="44"/>
      <c r="QVR232" s="44"/>
      <c r="QVS232" s="44"/>
      <c r="QVT232" s="44"/>
      <c r="QVU232" s="44"/>
      <c r="QVV232" s="44"/>
      <c r="QVW232" s="44"/>
      <c r="QVX232" s="44"/>
      <c r="QVY232" s="44"/>
      <c r="QVZ232" s="44"/>
      <c r="QWA232" s="44"/>
      <c r="QWB232" s="44"/>
      <c r="QWC232" s="44"/>
      <c r="QWD232" s="44"/>
      <c r="QWE232" s="44"/>
      <c r="QWF232" s="44"/>
      <c r="QWG232" s="44"/>
      <c r="QWH232" s="44"/>
      <c r="QWI232" s="44"/>
      <c r="QWJ232" s="44"/>
      <c r="QWK232" s="44"/>
      <c r="QWL232" s="44"/>
      <c r="QWM232" s="44"/>
      <c r="QWN232" s="44"/>
      <c r="QWO232" s="44"/>
      <c r="QWP232" s="44"/>
      <c r="QWQ232" s="44"/>
      <c r="QWR232" s="44"/>
      <c r="QWS232" s="44"/>
      <c r="QWT232" s="44"/>
      <c r="QWU232" s="44"/>
      <c r="QWV232" s="44"/>
      <c r="QWW232" s="44"/>
      <c r="QWX232" s="44"/>
      <c r="QWY232" s="44"/>
      <c r="QWZ232" s="44"/>
      <c r="QXA232" s="44"/>
      <c r="QXB232" s="44"/>
      <c r="QXC232" s="44"/>
      <c r="QXD232" s="44"/>
      <c r="QXE232" s="44"/>
      <c r="QXF232" s="44"/>
      <c r="QXG232" s="44"/>
      <c r="QXH232" s="44"/>
      <c r="QXI232" s="44"/>
      <c r="QXJ232" s="44"/>
      <c r="QXK232" s="44"/>
      <c r="QXL232" s="44"/>
      <c r="QXM232" s="44"/>
      <c r="QXN232" s="44"/>
      <c r="QXO232" s="44"/>
      <c r="QXP232" s="44"/>
      <c r="QXQ232" s="44"/>
      <c r="QXR232" s="44"/>
      <c r="QXS232" s="44"/>
      <c r="QXT232" s="44"/>
      <c r="QXU232" s="44"/>
      <c r="QXV232" s="44"/>
      <c r="QXW232" s="44"/>
      <c r="QXX232" s="44"/>
      <c r="QXY232" s="44"/>
      <c r="QXZ232" s="44"/>
      <c r="QYA232" s="44"/>
      <c r="QYB232" s="44"/>
      <c r="QYC232" s="44"/>
      <c r="QYD232" s="44"/>
      <c r="QYE232" s="44"/>
      <c r="QYF232" s="44"/>
      <c r="QYG232" s="44"/>
      <c r="QYH232" s="44"/>
      <c r="QYI232" s="44"/>
      <c r="QYJ232" s="44"/>
      <c r="QYK232" s="44"/>
      <c r="QYL232" s="44"/>
      <c r="QYM232" s="44"/>
      <c r="QYN232" s="44"/>
      <c r="QYO232" s="44"/>
      <c r="QYP232" s="44"/>
      <c r="QYQ232" s="44"/>
      <c r="QYR232" s="44"/>
      <c r="QYS232" s="44"/>
      <c r="QYT232" s="44"/>
      <c r="QYU232" s="44"/>
      <c r="QYV232" s="44"/>
      <c r="QYW232" s="44"/>
      <c r="QYX232" s="44"/>
      <c r="QYY232" s="44"/>
      <c r="QYZ232" s="44"/>
      <c r="QZA232" s="44"/>
      <c r="QZB232" s="44"/>
      <c r="QZC232" s="44"/>
      <c r="QZD232" s="44"/>
      <c r="QZE232" s="44"/>
      <c r="QZF232" s="44"/>
      <c r="QZG232" s="44"/>
      <c r="QZH232" s="44"/>
      <c r="QZI232" s="44"/>
      <c r="QZJ232" s="44"/>
      <c r="QZK232" s="44"/>
      <c r="QZL232" s="44"/>
      <c r="QZM232" s="44"/>
      <c r="QZN232" s="44"/>
      <c r="QZO232" s="44"/>
      <c r="QZP232" s="44"/>
      <c r="QZQ232" s="44"/>
      <c r="QZR232" s="44"/>
      <c r="QZS232" s="44"/>
      <c r="QZT232" s="44"/>
      <c r="QZU232" s="44"/>
      <c r="QZV232" s="44"/>
      <c r="QZW232" s="44"/>
      <c r="QZX232" s="44"/>
      <c r="QZY232" s="44"/>
      <c r="QZZ232" s="44"/>
      <c r="RAA232" s="44"/>
      <c r="RAB232" s="44"/>
      <c r="RAC232" s="44"/>
      <c r="RAD232" s="44"/>
      <c r="RAE232" s="44"/>
      <c r="RAF232" s="44"/>
      <c r="RAG232" s="44"/>
      <c r="RAH232" s="44"/>
      <c r="RAI232" s="44"/>
      <c r="RAJ232" s="44"/>
      <c r="RAK232" s="44"/>
      <c r="RAL232" s="44"/>
      <c r="RAM232" s="44"/>
      <c r="RAN232" s="44"/>
      <c r="RAO232" s="44"/>
      <c r="RAP232" s="44"/>
      <c r="RAQ232" s="44"/>
      <c r="RAR232" s="44"/>
      <c r="RAS232" s="44"/>
      <c r="RAT232" s="44"/>
      <c r="RAU232" s="44"/>
      <c r="RAV232" s="44"/>
      <c r="RAW232" s="44"/>
      <c r="RAX232" s="44"/>
      <c r="RAY232" s="44"/>
      <c r="RAZ232" s="44"/>
      <c r="RBA232" s="44"/>
      <c r="RBB232" s="44"/>
      <c r="RBC232" s="44"/>
      <c r="RBD232" s="44"/>
      <c r="RBE232" s="44"/>
      <c r="RBF232" s="44"/>
      <c r="RBG232" s="44"/>
      <c r="RBH232" s="44"/>
      <c r="RBI232" s="44"/>
      <c r="RBJ232" s="44"/>
      <c r="RBK232" s="44"/>
      <c r="RBL232" s="44"/>
      <c r="RBM232" s="44"/>
      <c r="RBN232" s="44"/>
      <c r="RBO232" s="44"/>
      <c r="RBP232" s="44"/>
      <c r="RBQ232" s="44"/>
      <c r="RBR232" s="44"/>
      <c r="RBS232" s="44"/>
      <c r="RBT232" s="44"/>
      <c r="RBU232" s="44"/>
      <c r="RBV232" s="44"/>
      <c r="RBW232" s="44"/>
      <c r="RBX232" s="44"/>
      <c r="RBY232" s="44"/>
      <c r="RBZ232" s="44"/>
      <c r="RCA232" s="44"/>
      <c r="RCB232" s="44"/>
      <c r="RCC232" s="44"/>
      <c r="RCD232" s="44"/>
      <c r="RCE232" s="44"/>
      <c r="RCF232" s="44"/>
      <c r="RCG232" s="44"/>
      <c r="RCH232" s="44"/>
      <c r="RCI232" s="44"/>
      <c r="RCJ232" s="44"/>
      <c r="RCK232" s="44"/>
      <c r="RCL232" s="44"/>
      <c r="RCM232" s="44"/>
      <c r="RCN232" s="44"/>
      <c r="RCO232" s="44"/>
      <c r="RCP232" s="44"/>
      <c r="RCQ232" s="44"/>
      <c r="RCR232" s="44"/>
      <c r="RCS232" s="44"/>
      <c r="RCT232" s="44"/>
      <c r="RCU232" s="44"/>
      <c r="RCV232" s="44"/>
      <c r="RCW232" s="44"/>
      <c r="RCX232" s="44"/>
      <c r="RCY232" s="44"/>
      <c r="RCZ232" s="44"/>
      <c r="RDA232" s="44"/>
      <c r="RDB232" s="44"/>
      <c r="RDC232" s="44"/>
      <c r="RDD232" s="44"/>
      <c r="RDE232" s="44"/>
      <c r="RDF232" s="44"/>
      <c r="RDG232" s="44"/>
      <c r="RDH232" s="44"/>
      <c r="RDI232" s="44"/>
      <c r="RDJ232" s="44"/>
      <c r="RDK232" s="44"/>
      <c r="RDL232" s="44"/>
      <c r="RDM232" s="44"/>
      <c r="RDN232" s="44"/>
      <c r="RDO232" s="44"/>
      <c r="RDP232" s="44"/>
      <c r="RDQ232" s="44"/>
      <c r="RDR232" s="44"/>
      <c r="RDS232" s="44"/>
      <c r="RDT232" s="44"/>
      <c r="RDU232" s="44"/>
      <c r="RDV232" s="44"/>
      <c r="RDW232" s="44"/>
      <c r="RDX232" s="44"/>
      <c r="RDY232" s="44"/>
      <c r="RDZ232" s="44"/>
      <c r="REA232" s="44"/>
      <c r="REB232" s="44"/>
      <c r="REC232" s="44"/>
      <c r="RED232" s="44"/>
      <c r="REE232" s="44"/>
      <c r="REF232" s="44"/>
      <c r="REG232" s="44"/>
      <c r="REH232" s="44"/>
      <c r="REI232" s="44"/>
      <c r="REJ232" s="44"/>
      <c r="REK232" s="44"/>
      <c r="REL232" s="44"/>
      <c r="REM232" s="44"/>
      <c r="REN232" s="44"/>
      <c r="REO232" s="44"/>
      <c r="REP232" s="44"/>
      <c r="REQ232" s="44"/>
      <c r="RER232" s="44"/>
      <c r="RES232" s="44"/>
      <c r="RET232" s="44"/>
      <c r="REU232" s="44"/>
      <c r="REV232" s="44"/>
      <c r="REW232" s="44"/>
      <c r="REX232" s="44"/>
      <c r="REY232" s="44"/>
      <c r="REZ232" s="44"/>
      <c r="RFA232" s="44"/>
      <c r="RFB232" s="44"/>
      <c r="RFC232" s="44"/>
      <c r="RFD232" s="44"/>
      <c r="RFE232" s="44"/>
      <c r="RFF232" s="44"/>
      <c r="RFG232" s="44"/>
      <c r="RFH232" s="44"/>
      <c r="RFI232" s="44"/>
      <c r="RFJ232" s="44"/>
      <c r="RFK232" s="44"/>
      <c r="RFL232" s="44"/>
      <c r="RFM232" s="44"/>
      <c r="RFN232" s="44"/>
      <c r="RFO232" s="44"/>
      <c r="RFP232" s="44"/>
      <c r="RFQ232" s="44"/>
      <c r="RFR232" s="44"/>
      <c r="RFS232" s="44"/>
      <c r="RFT232" s="44"/>
      <c r="RFU232" s="44"/>
      <c r="RFV232" s="44"/>
      <c r="RFW232" s="44"/>
      <c r="RFX232" s="44"/>
      <c r="RFY232" s="44"/>
      <c r="RFZ232" s="44"/>
      <c r="RGA232" s="44"/>
      <c r="RGB232" s="44"/>
      <c r="RGC232" s="44"/>
      <c r="RGD232" s="44"/>
      <c r="RGE232" s="44"/>
      <c r="RGF232" s="44"/>
      <c r="RGG232" s="44"/>
      <c r="RGH232" s="44"/>
      <c r="RGI232" s="44"/>
      <c r="RGJ232" s="44"/>
      <c r="RGK232" s="44"/>
      <c r="RGL232" s="44"/>
      <c r="RGM232" s="44"/>
      <c r="RGN232" s="44"/>
      <c r="RGO232" s="44"/>
      <c r="RGP232" s="44"/>
      <c r="RGQ232" s="44"/>
      <c r="RGR232" s="44"/>
      <c r="RGS232" s="44"/>
      <c r="RGT232" s="44"/>
      <c r="RGU232" s="44"/>
      <c r="RGV232" s="44"/>
      <c r="RGW232" s="44"/>
      <c r="RGX232" s="44"/>
      <c r="RGY232" s="44"/>
      <c r="RGZ232" s="44"/>
      <c r="RHA232" s="44"/>
      <c r="RHB232" s="44"/>
      <c r="RHC232" s="44"/>
      <c r="RHD232" s="44"/>
      <c r="RHE232" s="44"/>
      <c r="RHF232" s="44"/>
      <c r="RHG232" s="44"/>
      <c r="RHH232" s="44"/>
      <c r="RHI232" s="44"/>
      <c r="RHJ232" s="44"/>
      <c r="RHK232" s="44"/>
      <c r="RHL232" s="44"/>
      <c r="RHM232" s="44"/>
      <c r="RHN232" s="44"/>
      <c r="RHO232" s="44"/>
      <c r="RHP232" s="44"/>
      <c r="RHQ232" s="44"/>
      <c r="RHR232" s="44"/>
      <c r="RHS232" s="44"/>
      <c r="RHT232" s="44"/>
      <c r="RHU232" s="44"/>
      <c r="RHV232" s="44"/>
      <c r="RHW232" s="44"/>
      <c r="RHX232" s="44"/>
      <c r="RHY232" s="44"/>
      <c r="RHZ232" s="44"/>
      <c r="RIA232" s="44"/>
      <c r="RIB232" s="44"/>
      <c r="RIC232" s="44"/>
      <c r="RID232" s="44"/>
      <c r="RIE232" s="44"/>
      <c r="RIF232" s="44"/>
      <c r="RIG232" s="44"/>
      <c r="RIH232" s="44"/>
      <c r="RII232" s="44"/>
      <c r="RIJ232" s="44"/>
      <c r="RIK232" s="44"/>
      <c r="RIL232" s="44"/>
      <c r="RIM232" s="44"/>
      <c r="RIN232" s="44"/>
      <c r="RIO232" s="44"/>
      <c r="RIP232" s="44"/>
      <c r="RIQ232" s="44"/>
      <c r="RIR232" s="44"/>
      <c r="RIS232" s="44"/>
      <c r="RIT232" s="44"/>
      <c r="RIU232" s="44"/>
      <c r="RIV232" s="44"/>
      <c r="RIW232" s="44"/>
      <c r="RIX232" s="44"/>
      <c r="RIY232" s="44"/>
      <c r="RIZ232" s="44"/>
      <c r="RJA232" s="44"/>
      <c r="RJB232" s="44"/>
      <c r="RJC232" s="44"/>
      <c r="RJD232" s="44"/>
      <c r="RJE232" s="44"/>
      <c r="RJF232" s="44"/>
      <c r="RJG232" s="44"/>
      <c r="RJH232" s="44"/>
      <c r="RJI232" s="44"/>
      <c r="RJJ232" s="44"/>
      <c r="RJK232" s="44"/>
      <c r="RJL232" s="44"/>
      <c r="RJM232" s="44"/>
      <c r="RJN232" s="44"/>
      <c r="RJO232" s="44"/>
      <c r="RJP232" s="44"/>
      <c r="RJQ232" s="44"/>
      <c r="RJR232" s="44"/>
      <c r="RJS232" s="44"/>
      <c r="RJT232" s="44"/>
      <c r="RJU232" s="44"/>
      <c r="RJV232" s="44"/>
      <c r="RJW232" s="44"/>
      <c r="RJX232" s="44"/>
      <c r="RJY232" s="44"/>
      <c r="RJZ232" s="44"/>
      <c r="RKA232" s="44"/>
      <c r="RKB232" s="44"/>
      <c r="RKC232" s="44"/>
      <c r="RKD232" s="44"/>
      <c r="RKE232" s="44"/>
      <c r="RKF232" s="44"/>
      <c r="RKG232" s="44"/>
      <c r="RKH232" s="44"/>
      <c r="RKI232" s="44"/>
      <c r="RKJ232" s="44"/>
      <c r="RKK232" s="44"/>
      <c r="RKL232" s="44"/>
      <c r="RKM232" s="44"/>
      <c r="RKN232" s="44"/>
      <c r="RKO232" s="44"/>
      <c r="RKP232" s="44"/>
      <c r="RKQ232" s="44"/>
      <c r="RKR232" s="44"/>
      <c r="RKS232" s="44"/>
      <c r="RKT232" s="44"/>
      <c r="RKU232" s="44"/>
      <c r="RKV232" s="44"/>
      <c r="RKW232" s="44"/>
      <c r="RKX232" s="44"/>
      <c r="RKY232" s="44"/>
      <c r="RKZ232" s="44"/>
      <c r="RLA232" s="44"/>
      <c r="RLB232" s="44"/>
      <c r="RLC232" s="44"/>
      <c r="RLD232" s="44"/>
      <c r="RLE232" s="44"/>
      <c r="RLF232" s="44"/>
      <c r="RLG232" s="44"/>
      <c r="RLH232" s="44"/>
      <c r="RLI232" s="44"/>
      <c r="RLJ232" s="44"/>
      <c r="RLK232" s="44"/>
      <c r="RLL232" s="44"/>
      <c r="RLM232" s="44"/>
      <c r="RLN232" s="44"/>
      <c r="RLO232" s="44"/>
      <c r="RLP232" s="44"/>
      <c r="RLQ232" s="44"/>
      <c r="RLR232" s="44"/>
      <c r="RLS232" s="44"/>
      <c r="RLT232" s="44"/>
      <c r="RLU232" s="44"/>
      <c r="RLV232" s="44"/>
      <c r="RLW232" s="44"/>
      <c r="RLX232" s="44"/>
      <c r="RLY232" s="44"/>
      <c r="RLZ232" s="44"/>
      <c r="RMA232" s="44"/>
      <c r="RMB232" s="44"/>
      <c r="RMC232" s="44"/>
      <c r="RMD232" s="44"/>
      <c r="RME232" s="44"/>
      <c r="RMF232" s="44"/>
      <c r="RMG232" s="44"/>
      <c r="RMH232" s="44"/>
      <c r="RMI232" s="44"/>
      <c r="RMJ232" s="44"/>
      <c r="RMK232" s="44"/>
      <c r="RML232" s="44"/>
      <c r="RMM232" s="44"/>
      <c r="RMN232" s="44"/>
      <c r="RMO232" s="44"/>
      <c r="RMP232" s="44"/>
      <c r="RMQ232" s="44"/>
      <c r="RMR232" s="44"/>
      <c r="RMS232" s="44"/>
      <c r="RMT232" s="44"/>
      <c r="RMU232" s="44"/>
      <c r="RMV232" s="44"/>
      <c r="RMW232" s="44"/>
      <c r="RMX232" s="44"/>
      <c r="RMY232" s="44"/>
      <c r="RMZ232" s="44"/>
      <c r="RNA232" s="44"/>
      <c r="RNB232" s="44"/>
      <c r="RNC232" s="44"/>
      <c r="RND232" s="44"/>
      <c r="RNE232" s="44"/>
      <c r="RNF232" s="44"/>
      <c r="RNG232" s="44"/>
      <c r="RNH232" s="44"/>
      <c r="RNI232" s="44"/>
      <c r="RNJ232" s="44"/>
      <c r="RNK232" s="44"/>
      <c r="RNL232" s="44"/>
      <c r="RNM232" s="44"/>
      <c r="RNN232" s="44"/>
      <c r="RNO232" s="44"/>
      <c r="RNP232" s="44"/>
      <c r="RNQ232" s="44"/>
      <c r="RNR232" s="44"/>
      <c r="RNS232" s="44"/>
      <c r="RNT232" s="44"/>
      <c r="RNU232" s="44"/>
      <c r="RNV232" s="44"/>
      <c r="RNW232" s="44"/>
      <c r="RNX232" s="44"/>
      <c r="RNY232" s="44"/>
      <c r="RNZ232" s="44"/>
      <c r="ROA232" s="44"/>
      <c r="ROB232" s="44"/>
      <c r="ROC232" s="44"/>
      <c r="ROD232" s="44"/>
      <c r="ROE232" s="44"/>
      <c r="ROF232" s="44"/>
      <c r="ROG232" s="44"/>
      <c r="ROH232" s="44"/>
      <c r="ROI232" s="44"/>
      <c r="ROJ232" s="44"/>
      <c r="ROK232" s="44"/>
      <c r="ROL232" s="44"/>
      <c r="ROM232" s="44"/>
      <c r="RON232" s="44"/>
      <c r="ROO232" s="44"/>
      <c r="ROP232" s="44"/>
      <c r="ROQ232" s="44"/>
      <c r="ROR232" s="44"/>
      <c r="ROS232" s="44"/>
      <c r="ROT232" s="44"/>
      <c r="ROU232" s="44"/>
      <c r="ROV232" s="44"/>
      <c r="ROW232" s="44"/>
      <c r="ROX232" s="44"/>
      <c r="ROY232" s="44"/>
      <c r="ROZ232" s="44"/>
      <c r="RPA232" s="44"/>
      <c r="RPB232" s="44"/>
      <c r="RPC232" s="44"/>
      <c r="RPD232" s="44"/>
      <c r="RPE232" s="44"/>
      <c r="RPF232" s="44"/>
      <c r="RPG232" s="44"/>
      <c r="RPH232" s="44"/>
      <c r="RPI232" s="44"/>
      <c r="RPJ232" s="44"/>
      <c r="RPK232" s="44"/>
      <c r="RPL232" s="44"/>
      <c r="RPM232" s="44"/>
      <c r="RPN232" s="44"/>
      <c r="RPO232" s="44"/>
      <c r="RPP232" s="44"/>
      <c r="RPQ232" s="44"/>
      <c r="RPR232" s="44"/>
      <c r="RPS232" s="44"/>
      <c r="RPT232" s="44"/>
      <c r="RPU232" s="44"/>
      <c r="RPV232" s="44"/>
      <c r="RPW232" s="44"/>
      <c r="RPX232" s="44"/>
      <c r="RPY232" s="44"/>
      <c r="RPZ232" s="44"/>
      <c r="RQA232" s="44"/>
      <c r="RQB232" s="44"/>
      <c r="RQC232" s="44"/>
      <c r="RQD232" s="44"/>
      <c r="RQE232" s="44"/>
      <c r="RQF232" s="44"/>
      <c r="RQG232" s="44"/>
      <c r="RQH232" s="44"/>
      <c r="RQI232" s="44"/>
      <c r="RQJ232" s="44"/>
      <c r="RQK232" s="44"/>
      <c r="RQL232" s="44"/>
      <c r="RQM232" s="44"/>
      <c r="RQN232" s="44"/>
      <c r="RQO232" s="44"/>
      <c r="RQP232" s="44"/>
      <c r="RQQ232" s="44"/>
      <c r="RQR232" s="44"/>
      <c r="RQS232" s="44"/>
      <c r="RQT232" s="44"/>
      <c r="RQU232" s="44"/>
      <c r="RQV232" s="44"/>
      <c r="RQW232" s="44"/>
      <c r="RQX232" s="44"/>
      <c r="RQY232" s="44"/>
      <c r="RQZ232" s="44"/>
      <c r="RRA232" s="44"/>
      <c r="RRB232" s="44"/>
      <c r="RRC232" s="44"/>
      <c r="RRD232" s="44"/>
      <c r="RRE232" s="44"/>
      <c r="RRF232" s="44"/>
      <c r="RRG232" s="44"/>
      <c r="RRH232" s="44"/>
      <c r="RRI232" s="44"/>
      <c r="RRJ232" s="44"/>
      <c r="RRK232" s="44"/>
      <c r="RRL232" s="44"/>
      <c r="RRM232" s="44"/>
      <c r="RRN232" s="44"/>
      <c r="RRO232" s="44"/>
      <c r="RRP232" s="44"/>
      <c r="RRQ232" s="44"/>
      <c r="RRR232" s="44"/>
      <c r="RRS232" s="44"/>
      <c r="RRT232" s="44"/>
      <c r="RRU232" s="44"/>
      <c r="RRV232" s="44"/>
      <c r="RRW232" s="44"/>
      <c r="RRX232" s="44"/>
      <c r="RRY232" s="44"/>
      <c r="RRZ232" s="44"/>
      <c r="RSA232" s="44"/>
      <c r="RSB232" s="44"/>
      <c r="RSC232" s="44"/>
      <c r="RSD232" s="44"/>
      <c r="RSE232" s="44"/>
      <c r="RSF232" s="44"/>
      <c r="RSG232" s="44"/>
      <c r="RSH232" s="44"/>
      <c r="RSI232" s="44"/>
      <c r="RSJ232" s="44"/>
      <c r="RSK232" s="44"/>
      <c r="RSL232" s="44"/>
      <c r="RSM232" s="44"/>
      <c r="RSN232" s="44"/>
      <c r="RSO232" s="44"/>
      <c r="RSP232" s="44"/>
      <c r="RSQ232" s="44"/>
      <c r="RSR232" s="44"/>
      <c r="RSS232" s="44"/>
      <c r="RST232" s="44"/>
      <c r="RSU232" s="44"/>
      <c r="RSV232" s="44"/>
      <c r="RSW232" s="44"/>
      <c r="RSX232" s="44"/>
      <c r="RSY232" s="44"/>
      <c r="RSZ232" s="44"/>
      <c r="RTA232" s="44"/>
      <c r="RTB232" s="44"/>
      <c r="RTC232" s="44"/>
      <c r="RTD232" s="44"/>
      <c r="RTE232" s="44"/>
      <c r="RTF232" s="44"/>
      <c r="RTG232" s="44"/>
      <c r="RTH232" s="44"/>
      <c r="RTI232" s="44"/>
      <c r="RTJ232" s="44"/>
      <c r="RTK232" s="44"/>
      <c r="RTL232" s="44"/>
      <c r="RTM232" s="44"/>
      <c r="RTN232" s="44"/>
      <c r="RTO232" s="44"/>
      <c r="RTP232" s="44"/>
      <c r="RTQ232" s="44"/>
      <c r="RTR232" s="44"/>
      <c r="RTS232" s="44"/>
      <c r="RTT232" s="44"/>
      <c r="RTU232" s="44"/>
      <c r="RTV232" s="44"/>
      <c r="RTW232" s="44"/>
      <c r="RTX232" s="44"/>
      <c r="RTY232" s="44"/>
      <c r="RTZ232" s="44"/>
      <c r="RUA232" s="44"/>
      <c r="RUB232" s="44"/>
      <c r="RUC232" s="44"/>
      <c r="RUD232" s="44"/>
      <c r="RUE232" s="44"/>
      <c r="RUF232" s="44"/>
      <c r="RUG232" s="44"/>
      <c r="RUH232" s="44"/>
      <c r="RUI232" s="44"/>
      <c r="RUJ232" s="44"/>
      <c r="RUK232" s="44"/>
      <c r="RUL232" s="44"/>
      <c r="RUM232" s="44"/>
      <c r="RUN232" s="44"/>
      <c r="RUO232" s="44"/>
      <c r="RUP232" s="44"/>
      <c r="RUQ232" s="44"/>
      <c r="RUR232" s="44"/>
      <c r="RUS232" s="44"/>
      <c r="RUT232" s="44"/>
      <c r="RUU232" s="44"/>
      <c r="RUV232" s="44"/>
      <c r="RUW232" s="44"/>
      <c r="RUX232" s="44"/>
      <c r="RUY232" s="44"/>
      <c r="RUZ232" s="44"/>
      <c r="RVA232" s="44"/>
      <c r="RVB232" s="44"/>
      <c r="RVC232" s="44"/>
      <c r="RVD232" s="44"/>
      <c r="RVE232" s="44"/>
      <c r="RVF232" s="44"/>
      <c r="RVG232" s="44"/>
      <c r="RVH232" s="44"/>
      <c r="RVI232" s="44"/>
      <c r="RVJ232" s="44"/>
      <c r="RVK232" s="44"/>
      <c r="RVL232" s="44"/>
      <c r="RVM232" s="44"/>
      <c r="RVN232" s="44"/>
      <c r="RVO232" s="44"/>
      <c r="RVP232" s="44"/>
      <c r="RVQ232" s="44"/>
      <c r="RVR232" s="44"/>
      <c r="RVS232" s="44"/>
      <c r="RVT232" s="44"/>
      <c r="RVU232" s="44"/>
      <c r="RVV232" s="44"/>
      <c r="RVW232" s="44"/>
      <c r="RVX232" s="44"/>
      <c r="RVY232" s="44"/>
      <c r="RVZ232" s="44"/>
      <c r="RWA232" s="44"/>
      <c r="RWB232" s="44"/>
      <c r="RWC232" s="44"/>
      <c r="RWD232" s="44"/>
      <c r="RWE232" s="44"/>
      <c r="RWF232" s="44"/>
      <c r="RWG232" s="44"/>
      <c r="RWH232" s="44"/>
      <c r="RWI232" s="44"/>
      <c r="RWJ232" s="44"/>
      <c r="RWK232" s="44"/>
      <c r="RWL232" s="44"/>
      <c r="RWM232" s="44"/>
      <c r="RWN232" s="44"/>
      <c r="RWO232" s="44"/>
      <c r="RWP232" s="44"/>
      <c r="RWQ232" s="44"/>
      <c r="RWR232" s="44"/>
      <c r="RWS232" s="44"/>
      <c r="RWT232" s="44"/>
      <c r="RWU232" s="44"/>
      <c r="RWV232" s="44"/>
      <c r="RWW232" s="44"/>
      <c r="RWX232" s="44"/>
      <c r="RWY232" s="44"/>
      <c r="RWZ232" s="44"/>
      <c r="RXA232" s="44"/>
      <c r="RXB232" s="44"/>
      <c r="RXC232" s="44"/>
      <c r="RXD232" s="44"/>
      <c r="RXE232" s="44"/>
      <c r="RXF232" s="44"/>
      <c r="RXG232" s="44"/>
      <c r="RXH232" s="44"/>
      <c r="RXI232" s="44"/>
      <c r="RXJ232" s="44"/>
      <c r="RXK232" s="44"/>
      <c r="RXL232" s="44"/>
      <c r="RXM232" s="44"/>
      <c r="RXN232" s="44"/>
      <c r="RXO232" s="44"/>
      <c r="RXP232" s="44"/>
      <c r="RXQ232" s="44"/>
      <c r="RXR232" s="44"/>
      <c r="RXS232" s="44"/>
      <c r="RXT232" s="44"/>
      <c r="RXU232" s="44"/>
      <c r="RXV232" s="44"/>
      <c r="RXW232" s="44"/>
      <c r="RXX232" s="44"/>
      <c r="RXY232" s="44"/>
      <c r="RXZ232" s="44"/>
      <c r="RYA232" s="44"/>
      <c r="RYB232" s="44"/>
      <c r="RYC232" s="44"/>
      <c r="RYD232" s="44"/>
      <c r="RYE232" s="44"/>
      <c r="RYF232" s="44"/>
      <c r="RYG232" s="44"/>
      <c r="RYH232" s="44"/>
      <c r="RYI232" s="44"/>
      <c r="RYJ232" s="44"/>
      <c r="RYK232" s="44"/>
      <c r="RYL232" s="44"/>
      <c r="RYM232" s="44"/>
      <c r="RYN232" s="44"/>
      <c r="RYO232" s="44"/>
      <c r="RYP232" s="44"/>
      <c r="RYQ232" s="44"/>
      <c r="RYR232" s="44"/>
      <c r="RYS232" s="44"/>
      <c r="RYT232" s="44"/>
      <c r="RYU232" s="44"/>
      <c r="RYV232" s="44"/>
      <c r="RYW232" s="44"/>
      <c r="RYX232" s="44"/>
      <c r="RYY232" s="44"/>
      <c r="RYZ232" s="44"/>
      <c r="RZA232" s="44"/>
      <c r="RZB232" s="44"/>
      <c r="RZC232" s="44"/>
      <c r="RZD232" s="44"/>
      <c r="RZE232" s="44"/>
      <c r="RZF232" s="44"/>
      <c r="RZG232" s="44"/>
      <c r="RZH232" s="44"/>
      <c r="RZI232" s="44"/>
      <c r="RZJ232" s="44"/>
      <c r="RZK232" s="44"/>
      <c r="RZL232" s="44"/>
      <c r="RZM232" s="44"/>
      <c r="RZN232" s="44"/>
      <c r="RZO232" s="44"/>
      <c r="RZP232" s="44"/>
      <c r="RZQ232" s="44"/>
      <c r="RZR232" s="44"/>
      <c r="RZS232" s="44"/>
      <c r="RZT232" s="44"/>
      <c r="RZU232" s="44"/>
      <c r="RZV232" s="44"/>
      <c r="RZW232" s="44"/>
      <c r="RZX232" s="44"/>
      <c r="RZY232" s="44"/>
      <c r="RZZ232" s="44"/>
      <c r="SAA232" s="44"/>
      <c r="SAB232" s="44"/>
      <c r="SAC232" s="44"/>
      <c r="SAD232" s="44"/>
      <c r="SAE232" s="44"/>
      <c r="SAF232" s="44"/>
      <c r="SAG232" s="44"/>
      <c r="SAH232" s="44"/>
      <c r="SAI232" s="44"/>
      <c r="SAJ232" s="44"/>
      <c r="SAK232" s="44"/>
      <c r="SAL232" s="44"/>
      <c r="SAM232" s="44"/>
      <c r="SAN232" s="44"/>
      <c r="SAO232" s="44"/>
      <c r="SAP232" s="44"/>
      <c r="SAQ232" s="44"/>
      <c r="SAR232" s="44"/>
      <c r="SAS232" s="44"/>
      <c r="SAT232" s="44"/>
      <c r="SAU232" s="44"/>
      <c r="SAV232" s="44"/>
      <c r="SAW232" s="44"/>
      <c r="SAX232" s="44"/>
      <c r="SAY232" s="44"/>
      <c r="SAZ232" s="44"/>
      <c r="SBA232" s="44"/>
      <c r="SBB232" s="44"/>
      <c r="SBC232" s="44"/>
      <c r="SBD232" s="44"/>
      <c r="SBE232" s="44"/>
      <c r="SBF232" s="44"/>
      <c r="SBG232" s="44"/>
      <c r="SBH232" s="44"/>
      <c r="SBI232" s="44"/>
      <c r="SBJ232" s="44"/>
      <c r="SBK232" s="44"/>
      <c r="SBL232" s="44"/>
      <c r="SBM232" s="44"/>
      <c r="SBN232" s="44"/>
      <c r="SBO232" s="44"/>
      <c r="SBP232" s="44"/>
      <c r="SBQ232" s="44"/>
      <c r="SBR232" s="44"/>
      <c r="SBS232" s="44"/>
      <c r="SBT232" s="44"/>
      <c r="SBU232" s="44"/>
      <c r="SBV232" s="44"/>
      <c r="SBW232" s="44"/>
      <c r="SBX232" s="44"/>
      <c r="SBY232" s="44"/>
      <c r="SBZ232" s="44"/>
      <c r="SCA232" s="44"/>
      <c r="SCB232" s="44"/>
      <c r="SCC232" s="44"/>
      <c r="SCD232" s="44"/>
      <c r="SCE232" s="44"/>
      <c r="SCF232" s="44"/>
      <c r="SCG232" s="44"/>
      <c r="SCH232" s="44"/>
      <c r="SCI232" s="44"/>
      <c r="SCJ232" s="44"/>
      <c r="SCK232" s="44"/>
      <c r="SCL232" s="44"/>
      <c r="SCM232" s="44"/>
      <c r="SCN232" s="44"/>
      <c r="SCO232" s="44"/>
      <c r="SCP232" s="44"/>
      <c r="SCQ232" s="44"/>
      <c r="SCR232" s="44"/>
      <c r="SCS232" s="44"/>
      <c r="SCT232" s="44"/>
      <c r="SCU232" s="44"/>
      <c r="SCV232" s="44"/>
      <c r="SCW232" s="44"/>
      <c r="SCX232" s="44"/>
      <c r="SCY232" s="44"/>
      <c r="SCZ232" s="44"/>
      <c r="SDA232" s="44"/>
      <c r="SDB232" s="44"/>
      <c r="SDC232" s="44"/>
      <c r="SDD232" s="44"/>
      <c r="SDE232" s="44"/>
      <c r="SDF232" s="44"/>
      <c r="SDG232" s="44"/>
      <c r="SDH232" s="44"/>
      <c r="SDI232" s="44"/>
      <c r="SDJ232" s="44"/>
      <c r="SDK232" s="44"/>
      <c r="SDL232" s="44"/>
      <c r="SDM232" s="44"/>
      <c r="SDN232" s="44"/>
      <c r="SDO232" s="44"/>
      <c r="SDP232" s="44"/>
      <c r="SDQ232" s="44"/>
      <c r="SDR232" s="44"/>
      <c r="SDS232" s="44"/>
      <c r="SDT232" s="44"/>
      <c r="SDU232" s="44"/>
      <c r="SDV232" s="44"/>
      <c r="SDW232" s="44"/>
      <c r="SDX232" s="44"/>
      <c r="SDY232" s="44"/>
      <c r="SDZ232" s="44"/>
      <c r="SEA232" s="44"/>
      <c r="SEB232" s="44"/>
      <c r="SEC232" s="44"/>
      <c r="SED232" s="44"/>
      <c r="SEE232" s="44"/>
      <c r="SEF232" s="44"/>
      <c r="SEG232" s="44"/>
      <c r="SEH232" s="44"/>
      <c r="SEI232" s="44"/>
      <c r="SEJ232" s="44"/>
      <c r="SEK232" s="44"/>
      <c r="SEL232" s="44"/>
      <c r="SEM232" s="44"/>
      <c r="SEN232" s="44"/>
      <c r="SEO232" s="44"/>
      <c r="SEP232" s="44"/>
      <c r="SEQ232" s="44"/>
      <c r="SER232" s="44"/>
      <c r="SES232" s="44"/>
      <c r="SET232" s="44"/>
      <c r="SEU232" s="44"/>
      <c r="SEV232" s="44"/>
      <c r="SEW232" s="44"/>
      <c r="SEX232" s="44"/>
      <c r="SEY232" s="44"/>
      <c r="SEZ232" s="44"/>
      <c r="SFA232" s="44"/>
      <c r="SFB232" s="44"/>
      <c r="SFC232" s="44"/>
      <c r="SFD232" s="44"/>
      <c r="SFE232" s="44"/>
      <c r="SFF232" s="44"/>
      <c r="SFG232" s="44"/>
      <c r="SFH232" s="44"/>
      <c r="SFI232" s="44"/>
      <c r="SFJ232" s="44"/>
      <c r="SFK232" s="44"/>
      <c r="SFL232" s="44"/>
      <c r="SFM232" s="44"/>
      <c r="SFN232" s="44"/>
      <c r="SFO232" s="44"/>
      <c r="SFP232" s="44"/>
      <c r="SFQ232" s="44"/>
      <c r="SFR232" s="44"/>
      <c r="SFS232" s="44"/>
      <c r="SFT232" s="44"/>
      <c r="SFU232" s="44"/>
      <c r="SFV232" s="44"/>
      <c r="SFW232" s="44"/>
      <c r="SFX232" s="44"/>
      <c r="SFY232" s="44"/>
      <c r="SFZ232" s="44"/>
      <c r="SGA232" s="44"/>
      <c r="SGB232" s="44"/>
      <c r="SGC232" s="44"/>
      <c r="SGD232" s="44"/>
      <c r="SGE232" s="44"/>
      <c r="SGF232" s="44"/>
      <c r="SGG232" s="44"/>
      <c r="SGH232" s="44"/>
      <c r="SGI232" s="44"/>
      <c r="SGJ232" s="44"/>
      <c r="SGK232" s="44"/>
      <c r="SGL232" s="44"/>
      <c r="SGM232" s="44"/>
      <c r="SGN232" s="44"/>
      <c r="SGO232" s="44"/>
      <c r="SGP232" s="44"/>
      <c r="SGQ232" s="44"/>
      <c r="SGR232" s="44"/>
      <c r="SGS232" s="44"/>
      <c r="SGT232" s="44"/>
      <c r="SGU232" s="44"/>
      <c r="SGV232" s="44"/>
      <c r="SGW232" s="44"/>
      <c r="SGX232" s="44"/>
      <c r="SGY232" s="44"/>
      <c r="SGZ232" s="44"/>
      <c r="SHA232" s="44"/>
      <c r="SHB232" s="44"/>
      <c r="SHC232" s="44"/>
      <c r="SHD232" s="44"/>
      <c r="SHE232" s="44"/>
      <c r="SHF232" s="44"/>
      <c r="SHG232" s="44"/>
      <c r="SHH232" s="44"/>
      <c r="SHI232" s="44"/>
      <c r="SHJ232" s="44"/>
      <c r="SHK232" s="44"/>
      <c r="SHL232" s="44"/>
      <c r="SHM232" s="44"/>
      <c r="SHN232" s="44"/>
      <c r="SHO232" s="44"/>
      <c r="SHP232" s="44"/>
      <c r="SHQ232" s="44"/>
      <c r="SHR232" s="44"/>
      <c r="SHS232" s="44"/>
      <c r="SHT232" s="44"/>
      <c r="SHU232" s="44"/>
      <c r="SHV232" s="44"/>
      <c r="SHW232" s="44"/>
      <c r="SHX232" s="44"/>
      <c r="SHY232" s="44"/>
      <c r="SHZ232" s="44"/>
      <c r="SIA232" s="44"/>
      <c r="SIB232" s="44"/>
      <c r="SIC232" s="44"/>
      <c r="SID232" s="44"/>
      <c r="SIE232" s="44"/>
      <c r="SIF232" s="44"/>
      <c r="SIG232" s="44"/>
      <c r="SIH232" s="44"/>
      <c r="SII232" s="44"/>
      <c r="SIJ232" s="44"/>
      <c r="SIK232" s="44"/>
      <c r="SIL232" s="44"/>
      <c r="SIM232" s="44"/>
      <c r="SIN232" s="44"/>
      <c r="SIO232" s="44"/>
      <c r="SIP232" s="44"/>
      <c r="SIQ232" s="44"/>
      <c r="SIR232" s="44"/>
      <c r="SIS232" s="44"/>
      <c r="SIT232" s="44"/>
      <c r="SIU232" s="44"/>
      <c r="SIV232" s="44"/>
      <c r="SIW232" s="44"/>
      <c r="SIX232" s="44"/>
      <c r="SIY232" s="44"/>
      <c r="SIZ232" s="44"/>
      <c r="SJA232" s="44"/>
      <c r="SJB232" s="44"/>
      <c r="SJC232" s="44"/>
      <c r="SJD232" s="44"/>
      <c r="SJE232" s="44"/>
      <c r="SJF232" s="44"/>
      <c r="SJG232" s="44"/>
      <c r="SJH232" s="44"/>
      <c r="SJI232" s="44"/>
      <c r="SJJ232" s="44"/>
      <c r="SJK232" s="44"/>
      <c r="SJL232" s="44"/>
      <c r="SJM232" s="44"/>
      <c r="SJN232" s="44"/>
      <c r="SJO232" s="44"/>
      <c r="SJP232" s="44"/>
      <c r="SJQ232" s="44"/>
      <c r="SJR232" s="44"/>
      <c r="SJS232" s="44"/>
      <c r="SJT232" s="44"/>
      <c r="SJU232" s="44"/>
      <c r="SJV232" s="44"/>
      <c r="SJW232" s="44"/>
      <c r="SJX232" s="44"/>
      <c r="SJY232" s="44"/>
      <c r="SJZ232" s="44"/>
      <c r="SKA232" s="44"/>
      <c r="SKB232" s="44"/>
      <c r="SKC232" s="44"/>
      <c r="SKD232" s="44"/>
      <c r="SKE232" s="44"/>
      <c r="SKF232" s="44"/>
      <c r="SKG232" s="44"/>
      <c r="SKH232" s="44"/>
      <c r="SKI232" s="44"/>
      <c r="SKJ232" s="44"/>
      <c r="SKK232" s="44"/>
      <c r="SKL232" s="44"/>
      <c r="SKM232" s="44"/>
      <c r="SKN232" s="44"/>
      <c r="SKO232" s="44"/>
      <c r="SKP232" s="44"/>
      <c r="SKQ232" s="44"/>
      <c r="SKR232" s="44"/>
      <c r="SKS232" s="44"/>
      <c r="SKT232" s="44"/>
      <c r="SKU232" s="44"/>
      <c r="SKV232" s="44"/>
      <c r="SKW232" s="44"/>
      <c r="SKX232" s="44"/>
      <c r="SKY232" s="44"/>
      <c r="SKZ232" s="44"/>
      <c r="SLA232" s="44"/>
      <c r="SLB232" s="44"/>
      <c r="SLC232" s="44"/>
      <c r="SLD232" s="44"/>
      <c r="SLE232" s="44"/>
      <c r="SLF232" s="44"/>
      <c r="SLG232" s="44"/>
      <c r="SLH232" s="44"/>
      <c r="SLI232" s="44"/>
      <c r="SLJ232" s="44"/>
      <c r="SLK232" s="44"/>
      <c r="SLL232" s="44"/>
      <c r="SLM232" s="44"/>
      <c r="SLN232" s="44"/>
      <c r="SLO232" s="44"/>
      <c r="SLP232" s="44"/>
      <c r="SLQ232" s="44"/>
      <c r="SLR232" s="44"/>
      <c r="SLS232" s="44"/>
      <c r="SLT232" s="44"/>
      <c r="SLU232" s="44"/>
      <c r="SLV232" s="44"/>
      <c r="SLW232" s="44"/>
      <c r="SLX232" s="44"/>
      <c r="SLY232" s="44"/>
      <c r="SLZ232" s="44"/>
      <c r="SMA232" s="44"/>
      <c r="SMB232" s="44"/>
      <c r="SMC232" s="44"/>
      <c r="SMD232" s="44"/>
      <c r="SME232" s="44"/>
      <c r="SMF232" s="44"/>
      <c r="SMG232" s="44"/>
      <c r="SMH232" s="44"/>
      <c r="SMI232" s="44"/>
      <c r="SMJ232" s="44"/>
      <c r="SMK232" s="44"/>
      <c r="SML232" s="44"/>
      <c r="SMM232" s="44"/>
      <c r="SMN232" s="44"/>
      <c r="SMO232" s="44"/>
      <c r="SMP232" s="44"/>
      <c r="SMQ232" s="44"/>
      <c r="SMR232" s="44"/>
      <c r="SMS232" s="44"/>
      <c r="SMT232" s="44"/>
      <c r="SMU232" s="44"/>
      <c r="SMV232" s="44"/>
      <c r="SMW232" s="44"/>
      <c r="SMX232" s="44"/>
      <c r="SMY232" s="44"/>
      <c r="SMZ232" s="44"/>
      <c r="SNA232" s="44"/>
      <c r="SNB232" s="44"/>
      <c r="SNC232" s="44"/>
      <c r="SND232" s="44"/>
      <c r="SNE232" s="44"/>
      <c r="SNF232" s="44"/>
      <c r="SNG232" s="44"/>
      <c r="SNH232" s="44"/>
      <c r="SNI232" s="44"/>
      <c r="SNJ232" s="44"/>
      <c r="SNK232" s="44"/>
      <c r="SNL232" s="44"/>
      <c r="SNM232" s="44"/>
      <c r="SNN232" s="44"/>
      <c r="SNO232" s="44"/>
      <c r="SNP232" s="44"/>
      <c r="SNQ232" s="44"/>
      <c r="SNR232" s="44"/>
      <c r="SNS232" s="44"/>
      <c r="SNT232" s="44"/>
      <c r="SNU232" s="44"/>
      <c r="SNV232" s="44"/>
      <c r="SNW232" s="44"/>
      <c r="SNX232" s="44"/>
      <c r="SNY232" s="44"/>
      <c r="SNZ232" s="44"/>
      <c r="SOA232" s="44"/>
      <c r="SOB232" s="44"/>
      <c r="SOC232" s="44"/>
      <c r="SOD232" s="44"/>
      <c r="SOE232" s="44"/>
      <c r="SOF232" s="44"/>
      <c r="SOG232" s="44"/>
      <c r="SOH232" s="44"/>
      <c r="SOI232" s="44"/>
      <c r="SOJ232" s="44"/>
      <c r="SOK232" s="44"/>
      <c r="SOL232" s="44"/>
      <c r="SOM232" s="44"/>
      <c r="SON232" s="44"/>
      <c r="SOO232" s="44"/>
      <c r="SOP232" s="44"/>
      <c r="SOQ232" s="44"/>
      <c r="SOR232" s="44"/>
      <c r="SOS232" s="44"/>
      <c r="SOT232" s="44"/>
      <c r="SOU232" s="44"/>
      <c r="SOV232" s="44"/>
      <c r="SOW232" s="44"/>
      <c r="SOX232" s="44"/>
      <c r="SOY232" s="44"/>
      <c r="SOZ232" s="44"/>
      <c r="SPA232" s="44"/>
      <c r="SPB232" s="44"/>
      <c r="SPC232" s="44"/>
      <c r="SPD232" s="44"/>
      <c r="SPE232" s="44"/>
      <c r="SPF232" s="44"/>
      <c r="SPG232" s="44"/>
      <c r="SPH232" s="44"/>
      <c r="SPI232" s="44"/>
      <c r="SPJ232" s="44"/>
      <c r="SPK232" s="44"/>
      <c r="SPL232" s="44"/>
      <c r="SPM232" s="44"/>
      <c r="SPN232" s="44"/>
      <c r="SPO232" s="44"/>
      <c r="SPP232" s="44"/>
      <c r="SPQ232" s="44"/>
      <c r="SPR232" s="44"/>
      <c r="SPS232" s="44"/>
      <c r="SPT232" s="44"/>
      <c r="SPU232" s="44"/>
      <c r="SPV232" s="44"/>
      <c r="SPW232" s="44"/>
      <c r="SPX232" s="44"/>
      <c r="SPY232" s="44"/>
      <c r="SPZ232" s="44"/>
      <c r="SQA232" s="44"/>
      <c r="SQB232" s="44"/>
      <c r="SQC232" s="44"/>
      <c r="SQD232" s="44"/>
      <c r="SQE232" s="44"/>
      <c r="SQF232" s="44"/>
      <c r="SQG232" s="44"/>
      <c r="SQH232" s="44"/>
      <c r="SQI232" s="44"/>
      <c r="SQJ232" s="44"/>
      <c r="SQK232" s="44"/>
      <c r="SQL232" s="44"/>
      <c r="SQM232" s="44"/>
      <c r="SQN232" s="44"/>
      <c r="SQO232" s="44"/>
      <c r="SQP232" s="44"/>
      <c r="SQQ232" s="44"/>
      <c r="SQR232" s="44"/>
      <c r="SQS232" s="44"/>
      <c r="SQT232" s="44"/>
      <c r="SQU232" s="44"/>
      <c r="SQV232" s="44"/>
      <c r="SQW232" s="44"/>
      <c r="SQX232" s="44"/>
      <c r="SQY232" s="44"/>
      <c r="SQZ232" s="44"/>
      <c r="SRA232" s="44"/>
      <c r="SRB232" s="44"/>
      <c r="SRC232" s="44"/>
      <c r="SRD232" s="44"/>
      <c r="SRE232" s="44"/>
      <c r="SRF232" s="44"/>
      <c r="SRG232" s="44"/>
      <c r="SRH232" s="44"/>
      <c r="SRI232" s="44"/>
      <c r="SRJ232" s="44"/>
      <c r="SRK232" s="44"/>
      <c r="SRL232" s="44"/>
      <c r="SRM232" s="44"/>
      <c r="SRN232" s="44"/>
      <c r="SRO232" s="44"/>
      <c r="SRP232" s="44"/>
      <c r="SRQ232" s="44"/>
      <c r="SRR232" s="44"/>
      <c r="SRS232" s="44"/>
      <c r="SRT232" s="44"/>
      <c r="SRU232" s="44"/>
      <c r="SRV232" s="44"/>
      <c r="SRW232" s="44"/>
      <c r="SRX232" s="44"/>
      <c r="SRY232" s="44"/>
      <c r="SRZ232" s="44"/>
      <c r="SSA232" s="44"/>
      <c r="SSB232" s="44"/>
      <c r="SSC232" s="44"/>
      <c r="SSD232" s="44"/>
      <c r="SSE232" s="44"/>
      <c r="SSF232" s="44"/>
      <c r="SSG232" s="44"/>
      <c r="SSH232" s="44"/>
      <c r="SSI232" s="44"/>
      <c r="SSJ232" s="44"/>
      <c r="SSK232" s="44"/>
      <c r="SSL232" s="44"/>
      <c r="SSM232" s="44"/>
      <c r="SSN232" s="44"/>
      <c r="SSO232" s="44"/>
      <c r="SSP232" s="44"/>
      <c r="SSQ232" s="44"/>
      <c r="SSR232" s="44"/>
      <c r="SSS232" s="44"/>
      <c r="SST232" s="44"/>
      <c r="SSU232" s="44"/>
      <c r="SSV232" s="44"/>
      <c r="SSW232" s="44"/>
      <c r="SSX232" s="44"/>
      <c r="SSY232" s="44"/>
      <c r="SSZ232" s="44"/>
      <c r="STA232" s="44"/>
      <c r="STB232" s="44"/>
      <c r="STC232" s="44"/>
      <c r="STD232" s="44"/>
      <c r="STE232" s="44"/>
      <c r="STF232" s="44"/>
      <c r="STG232" s="44"/>
      <c r="STH232" s="44"/>
      <c r="STI232" s="44"/>
      <c r="STJ232" s="44"/>
      <c r="STK232" s="44"/>
      <c r="STL232" s="44"/>
      <c r="STM232" s="44"/>
      <c r="STN232" s="44"/>
      <c r="STO232" s="44"/>
      <c r="STP232" s="44"/>
      <c r="STQ232" s="44"/>
      <c r="STR232" s="44"/>
      <c r="STS232" s="44"/>
      <c r="STT232" s="44"/>
      <c r="STU232" s="44"/>
      <c r="STV232" s="44"/>
      <c r="STW232" s="44"/>
      <c r="STX232" s="44"/>
      <c r="STY232" s="44"/>
      <c r="STZ232" s="44"/>
      <c r="SUA232" s="44"/>
      <c r="SUB232" s="44"/>
      <c r="SUC232" s="44"/>
      <c r="SUD232" s="44"/>
      <c r="SUE232" s="44"/>
      <c r="SUF232" s="44"/>
      <c r="SUG232" s="44"/>
      <c r="SUH232" s="44"/>
      <c r="SUI232" s="44"/>
      <c r="SUJ232" s="44"/>
      <c r="SUK232" s="44"/>
      <c r="SUL232" s="44"/>
      <c r="SUM232" s="44"/>
      <c r="SUN232" s="44"/>
      <c r="SUO232" s="44"/>
      <c r="SUP232" s="44"/>
      <c r="SUQ232" s="44"/>
      <c r="SUR232" s="44"/>
      <c r="SUS232" s="44"/>
      <c r="SUT232" s="44"/>
      <c r="SUU232" s="44"/>
      <c r="SUV232" s="44"/>
      <c r="SUW232" s="44"/>
      <c r="SUX232" s="44"/>
      <c r="SUY232" s="44"/>
      <c r="SUZ232" s="44"/>
      <c r="SVA232" s="44"/>
      <c r="SVB232" s="44"/>
      <c r="SVC232" s="44"/>
      <c r="SVD232" s="44"/>
      <c r="SVE232" s="44"/>
      <c r="SVF232" s="44"/>
      <c r="SVG232" s="44"/>
      <c r="SVH232" s="44"/>
      <c r="SVI232" s="44"/>
      <c r="SVJ232" s="44"/>
      <c r="SVK232" s="44"/>
      <c r="SVL232" s="44"/>
      <c r="SVM232" s="44"/>
      <c r="SVN232" s="44"/>
      <c r="SVO232" s="44"/>
      <c r="SVP232" s="44"/>
      <c r="SVQ232" s="44"/>
      <c r="SVR232" s="44"/>
      <c r="SVS232" s="44"/>
      <c r="SVT232" s="44"/>
      <c r="SVU232" s="44"/>
      <c r="SVV232" s="44"/>
      <c r="SVW232" s="44"/>
      <c r="SVX232" s="44"/>
      <c r="SVY232" s="44"/>
      <c r="SVZ232" s="44"/>
      <c r="SWA232" s="44"/>
      <c r="SWB232" s="44"/>
      <c r="SWC232" s="44"/>
      <c r="SWD232" s="44"/>
      <c r="SWE232" s="44"/>
      <c r="SWF232" s="44"/>
      <c r="SWG232" s="44"/>
      <c r="SWH232" s="44"/>
      <c r="SWI232" s="44"/>
      <c r="SWJ232" s="44"/>
      <c r="SWK232" s="44"/>
      <c r="SWL232" s="44"/>
      <c r="SWM232" s="44"/>
      <c r="SWN232" s="44"/>
      <c r="SWO232" s="44"/>
      <c r="SWP232" s="44"/>
      <c r="SWQ232" s="44"/>
      <c r="SWR232" s="44"/>
      <c r="SWS232" s="44"/>
      <c r="SWT232" s="44"/>
      <c r="SWU232" s="44"/>
      <c r="SWV232" s="44"/>
      <c r="SWW232" s="44"/>
      <c r="SWX232" s="44"/>
      <c r="SWY232" s="44"/>
      <c r="SWZ232" s="44"/>
      <c r="SXA232" s="44"/>
      <c r="SXB232" s="44"/>
      <c r="SXC232" s="44"/>
      <c r="SXD232" s="44"/>
      <c r="SXE232" s="44"/>
      <c r="SXF232" s="44"/>
      <c r="SXG232" s="44"/>
      <c r="SXH232" s="44"/>
      <c r="SXI232" s="44"/>
      <c r="SXJ232" s="44"/>
      <c r="SXK232" s="44"/>
      <c r="SXL232" s="44"/>
      <c r="SXM232" s="44"/>
      <c r="SXN232" s="44"/>
      <c r="SXO232" s="44"/>
      <c r="SXP232" s="44"/>
      <c r="SXQ232" s="44"/>
      <c r="SXR232" s="44"/>
      <c r="SXS232" s="44"/>
      <c r="SXT232" s="44"/>
      <c r="SXU232" s="44"/>
      <c r="SXV232" s="44"/>
      <c r="SXW232" s="44"/>
      <c r="SXX232" s="44"/>
      <c r="SXY232" s="44"/>
      <c r="SXZ232" s="44"/>
      <c r="SYA232" s="44"/>
      <c r="SYB232" s="44"/>
      <c r="SYC232" s="44"/>
      <c r="SYD232" s="44"/>
      <c r="SYE232" s="44"/>
      <c r="SYF232" s="44"/>
      <c r="SYG232" s="44"/>
      <c r="SYH232" s="44"/>
      <c r="SYI232" s="44"/>
      <c r="SYJ232" s="44"/>
      <c r="SYK232" s="44"/>
      <c r="SYL232" s="44"/>
      <c r="SYM232" s="44"/>
      <c r="SYN232" s="44"/>
      <c r="SYO232" s="44"/>
      <c r="SYP232" s="44"/>
      <c r="SYQ232" s="44"/>
      <c r="SYR232" s="44"/>
      <c r="SYS232" s="44"/>
      <c r="SYT232" s="44"/>
      <c r="SYU232" s="44"/>
      <c r="SYV232" s="44"/>
      <c r="SYW232" s="44"/>
      <c r="SYX232" s="44"/>
      <c r="SYY232" s="44"/>
      <c r="SYZ232" s="44"/>
      <c r="SZA232" s="44"/>
      <c r="SZB232" s="44"/>
      <c r="SZC232" s="44"/>
      <c r="SZD232" s="44"/>
      <c r="SZE232" s="44"/>
      <c r="SZF232" s="44"/>
      <c r="SZG232" s="44"/>
      <c r="SZH232" s="44"/>
      <c r="SZI232" s="44"/>
      <c r="SZJ232" s="44"/>
      <c r="SZK232" s="44"/>
      <c r="SZL232" s="44"/>
      <c r="SZM232" s="44"/>
      <c r="SZN232" s="44"/>
      <c r="SZO232" s="44"/>
      <c r="SZP232" s="44"/>
      <c r="SZQ232" s="44"/>
      <c r="SZR232" s="44"/>
      <c r="SZS232" s="44"/>
      <c r="SZT232" s="44"/>
      <c r="SZU232" s="44"/>
      <c r="SZV232" s="44"/>
      <c r="SZW232" s="44"/>
      <c r="SZX232" s="44"/>
      <c r="SZY232" s="44"/>
      <c r="SZZ232" s="44"/>
      <c r="TAA232" s="44"/>
      <c r="TAB232" s="44"/>
      <c r="TAC232" s="44"/>
      <c r="TAD232" s="44"/>
      <c r="TAE232" s="44"/>
      <c r="TAF232" s="44"/>
      <c r="TAG232" s="44"/>
      <c r="TAH232" s="44"/>
      <c r="TAI232" s="44"/>
      <c r="TAJ232" s="44"/>
      <c r="TAK232" s="44"/>
      <c r="TAL232" s="44"/>
      <c r="TAM232" s="44"/>
      <c r="TAN232" s="44"/>
      <c r="TAO232" s="44"/>
      <c r="TAP232" s="44"/>
      <c r="TAQ232" s="44"/>
      <c r="TAR232" s="44"/>
      <c r="TAS232" s="44"/>
      <c r="TAT232" s="44"/>
      <c r="TAU232" s="44"/>
      <c r="TAV232" s="44"/>
      <c r="TAW232" s="44"/>
      <c r="TAX232" s="44"/>
      <c r="TAY232" s="44"/>
      <c r="TAZ232" s="44"/>
      <c r="TBA232" s="44"/>
      <c r="TBB232" s="44"/>
      <c r="TBC232" s="44"/>
      <c r="TBD232" s="44"/>
      <c r="TBE232" s="44"/>
      <c r="TBF232" s="44"/>
      <c r="TBG232" s="44"/>
      <c r="TBH232" s="44"/>
      <c r="TBI232" s="44"/>
      <c r="TBJ232" s="44"/>
      <c r="TBK232" s="44"/>
      <c r="TBL232" s="44"/>
      <c r="TBM232" s="44"/>
      <c r="TBN232" s="44"/>
      <c r="TBO232" s="44"/>
      <c r="TBP232" s="44"/>
      <c r="TBQ232" s="44"/>
      <c r="TBR232" s="44"/>
      <c r="TBS232" s="44"/>
      <c r="TBT232" s="44"/>
      <c r="TBU232" s="44"/>
      <c r="TBV232" s="44"/>
      <c r="TBW232" s="44"/>
      <c r="TBX232" s="44"/>
      <c r="TBY232" s="44"/>
      <c r="TBZ232" s="44"/>
      <c r="TCA232" s="44"/>
      <c r="TCB232" s="44"/>
      <c r="TCC232" s="44"/>
      <c r="TCD232" s="44"/>
      <c r="TCE232" s="44"/>
      <c r="TCF232" s="44"/>
      <c r="TCG232" s="44"/>
      <c r="TCH232" s="44"/>
      <c r="TCI232" s="44"/>
      <c r="TCJ232" s="44"/>
      <c r="TCK232" s="44"/>
      <c r="TCL232" s="44"/>
      <c r="TCM232" s="44"/>
      <c r="TCN232" s="44"/>
      <c r="TCO232" s="44"/>
      <c r="TCP232" s="44"/>
      <c r="TCQ232" s="44"/>
      <c r="TCR232" s="44"/>
      <c r="TCS232" s="44"/>
      <c r="TCT232" s="44"/>
      <c r="TCU232" s="44"/>
      <c r="TCV232" s="44"/>
      <c r="TCW232" s="44"/>
      <c r="TCX232" s="44"/>
      <c r="TCY232" s="44"/>
      <c r="TCZ232" s="44"/>
      <c r="TDA232" s="44"/>
      <c r="TDB232" s="44"/>
      <c r="TDC232" s="44"/>
      <c r="TDD232" s="44"/>
      <c r="TDE232" s="44"/>
      <c r="TDF232" s="44"/>
      <c r="TDG232" s="44"/>
      <c r="TDH232" s="44"/>
      <c r="TDI232" s="44"/>
      <c r="TDJ232" s="44"/>
      <c r="TDK232" s="44"/>
      <c r="TDL232" s="44"/>
      <c r="TDM232" s="44"/>
      <c r="TDN232" s="44"/>
      <c r="TDO232" s="44"/>
      <c r="TDP232" s="44"/>
      <c r="TDQ232" s="44"/>
      <c r="TDR232" s="44"/>
      <c r="TDS232" s="44"/>
      <c r="TDT232" s="44"/>
      <c r="TDU232" s="44"/>
      <c r="TDV232" s="44"/>
      <c r="TDW232" s="44"/>
      <c r="TDX232" s="44"/>
      <c r="TDY232" s="44"/>
      <c r="TDZ232" s="44"/>
      <c r="TEA232" s="44"/>
      <c r="TEB232" s="44"/>
      <c r="TEC232" s="44"/>
      <c r="TED232" s="44"/>
      <c r="TEE232" s="44"/>
      <c r="TEF232" s="44"/>
      <c r="TEG232" s="44"/>
      <c r="TEH232" s="44"/>
      <c r="TEI232" s="44"/>
      <c r="TEJ232" s="44"/>
      <c r="TEK232" s="44"/>
      <c r="TEL232" s="44"/>
      <c r="TEM232" s="44"/>
      <c r="TEN232" s="44"/>
      <c r="TEO232" s="44"/>
      <c r="TEP232" s="44"/>
      <c r="TEQ232" s="44"/>
      <c r="TER232" s="44"/>
      <c r="TES232" s="44"/>
      <c r="TET232" s="44"/>
      <c r="TEU232" s="44"/>
      <c r="TEV232" s="44"/>
      <c r="TEW232" s="44"/>
      <c r="TEX232" s="44"/>
      <c r="TEY232" s="44"/>
      <c r="TEZ232" s="44"/>
      <c r="TFA232" s="44"/>
      <c r="TFB232" s="44"/>
      <c r="TFC232" s="44"/>
      <c r="TFD232" s="44"/>
      <c r="TFE232" s="44"/>
      <c r="TFF232" s="44"/>
      <c r="TFG232" s="44"/>
      <c r="TFH232" s="44"/>
      <c r="TFI232" s="44"/>
      <c r="TFJ232" s="44"/>
      <c r="TFK232" s="44"/>
      <c r="TFL232" s="44"/>
      <c r="TFM232" s="44"/>
      <c r="TFN232" s="44"/>
      <c r="TFO232" s="44"/>
      <c r="TFP232" s="44"/>
      <c r="TFQ232" s="44"/>
      <c r="TFR232" s="44"/>
      <c r="TFS232" s="44"/>
      <c r="TFT232" s="44"/>
      <c r="TFU232" s="44"/>
      <c r="TFV232" s="44"/>
      <c r="TFW232" s="44"/>
      <c r="TFX232" s="44"/>
      <c r="TFY232" s="44"/>
      <c r="TFZ232" s="44"/>
      <c r="TGA232" s="44"/>
      <c r="TGB232" s="44"/>
      <c r="TGC232" s="44"/>
      <c r="TGD232" s="44"/>
      <c r="TGE232" s="44"/>
      <c r="TGF232" s="44"/>
      <c r="TGG232" s="44"/>
      <c r="TGH232" s="44"/>
      <c r="TGI232" s="44"/>
      <c r="TGJ232" s="44"/>
      <c r="TGK232" s="44"/>
      <c r="TGL232" s="44"/>
      <c r="TGM232" s="44"/>
      <c r="TGN232" s="44"/>
      <c r="TGO232" s="44"/>
      <c r="TGP232" s="44"/>
      <c r="TGQ232" s="44"/>
      <c r="TGR232" s="44"/>
      <c r="TGS232" s="44"/>
      <c r="TGT232" s="44"/>
      <c r="TGU232" s="44"/>
      <c r="TGV232" s="44"/>
      <c r="TGW232" s="44"/>
      <c r="TGX232" s="44"/>
      <c r="TGY232" s="44"/>
      <c r="TGZ232" s="44"/>
      <c r="THA232" s="44"/>
      <c r="THB232" s="44"/>
      <c r="THC232" s="44"/>
      <c r="THD232" s="44"/>
      <c r="THE232" s="44"/>
      <c r="THF232" s="44"/>
      <c r="THG232" s="44"/>
      <c r="THH232" s="44"/>
      <c r="THI232" s="44"/>
      <c r="THJ232" s="44"/>
      <c r="THK232" s="44"/>
      <c r="THL232" s="44"/>
      <c r="THM232" s="44"/>
      <c r="THN232" s="44"/>
      <c r="THO232" s="44"/>
      <c r="THP232" s="44"/>
      <c r="THQ232" s="44"/>
      <c r="THR232" s="44"/>
      <c r="THS232" s="44"/>
      <c r="THT232" s="44"/>
      <c r="THU232" s="44"/>
      <c r="THV232" s="44"/>
      <c r="THW232" s="44"/>
      <c r="THX232" s="44"/>
      <c r="THY232" s="44"/>
      <c r="THZ232" s="44"/>
      <c r="TIA232" s="44"/>
      <c r="TIB232" s="44"/>
      <c r="TIC232" s="44"/>
      <c r="TID232" s="44"/>
      <c r="TIE232" s="44"/>
      <c r="TIF232" s="44"/>
      <c r="TIG232" s="44"/>
      <c r="TIH232" s="44"/>
      <c r="TII232" s="44"/>
      <c r="TIJ232" s="44"/>
      <c r="TIK232" s="44"/>
      <c r="TIL232" s="44"/>
      <c r="TIM232" s="44"/>
      <c r="TIN232" s="44"/>
      <c r="TIO232" s="44"/>
      <c r="TIP232" s="44"/>
      <c r="TIQ232" s="44"/>
      <c r="TIR232" s="44"/>
      <c r="TIS232" s="44"/>
      <c r="TIT232" s="44"/>
      <c r="TIU232" s="44"/>
      <c r="TIV232" s="44"/>
      <c r="TIW232" s="44"/>
      <c r="TIX232" s="44"/>
      <c r="TIY232" s="44"/>
      <c r="TIZ232" s="44"/>
      <c r="TJA232" s="44"/>
      <c r="TJB232" s="44"/>
      <c r="TJC232" s="44"/>
      <c r="TJD232" s="44"/>
      <c r="TJE232" s="44"/>
      <c r="TJF232" s="44"/>
      <c r="TJG232" s="44"/>
      <c r="TJH232" s="44"/>
      <c r="TJI232" s="44"/>
      <c r="TJJ232" s="44"/>
      <c r="TJK232" s="44"/>
      <c r="TJL232" s="44"/>
      <c r="TJM232" s="44"/>
      <c r="TJN232" s="44"/>
      <c r="TJO232" s="44"/>
      <c r="TJP232" s="44"/>
      <c r="TJQ232" s="44"/>
      <c r="TJR232" s="44"/>
      <c r="TJS232" s="44"/>
      <c r="TJT232" s="44"/>
      <c r="TJU232" s="44"/>
      <c r="TJV232" s="44"/>
      <c r="TJW232" s="44"/>
      <c r="TJX232" s="44"/>
      <c r="TJY232" s="44"/>
      <c r="TJZ232" s="44"/>
      <c r="TKA232" s="44"/>
      <c r="TKB232" s="44"/>
      <c r="TKC232" s="44"/>
      <c r="TKD232" s="44"/>
      <c r="TKE232" s="44"/>
      <c r="TKF232" s="44"/>
      <c r="TKG232" s="44"/>
      <c r="TKH232" s="44"/>
      <c r="TKI232" s="44"/>
      <c r="TKJ232" s="44"/>
      <c r="TKK232" s="44"/>
      <c r="TKL232" s="44"/>
      <c r="TKM232" s="44"/>
      <c r="TKN232" s="44"/>
      <c r="TKO232" s="44"/>
      <c r="TKP232" s="44"/>
      <c r="TKQ232" s="44"/>
      <c r="TKR232" s="44"/>
      <c r="TKS232" s="44"/>
      <c r="TKT232" s="44"/>
      <c r="TKU232" s="44"/>
      <c r="TKV232" s="44"/>
      <c r="TKW232" s="44"/>
      <c r="TKX232" s="44"/>
      <c r="TKY232" s="44"/>
      <c r="TKZ232" s="44"/>
      <c r="TLA232" s="44"/>
      <c r="TLB232" s="44"/>
      <c r="TLC232" s="44"/>
      <c r="TLD232" s="44"/>
      <c r="TLE232" s="44"/>
      <c r="TLF232" s="44"/>
      <c r="TLG232" s="44"/>
      <c r="TLH232" s="44"/>
      <c r="TLI232" s="44"/>
      <c r="TLJ232" s="44"/>
      <c r="TLK232" s="44"/>
      <c r="TLL232" s="44"/>
      <c r="TLM232" s="44"/>
      <c r="TLN232" s="44"/>
      <c r="TLO232" s="44"/>
      <c r="TLP232" s="44"/>
      <c r="TLQ232" s="44"/>
      <c r="TLR232" s="44"/>
      <c r="TLS232" s="44"/>
      <c r="TLT232" s="44"/>
      <c r="TLU232" s="44"/>
      <c r="TLV232" s="44"/>
      <c r="TLW232" s="44"/>
      <c r="TLX232" s="44"/>
      <c r="TLY232" s="44"/>
      <c r="TLZ232" s="44"/>
      <c r="TMA232" s="44"/>
      <c r="TMB232" s="44"/>
      <c r="TMC232" s="44"/>
      <c r="TMD232" s="44"/>
      <c r="TME232" s="44"/>
      <c r="TMF232" s="44"/>
      <c r="TMG232" s="44"/>
      <c r="TMH232" s="44"/>
      <c r="TMI232" s="44"/>
      <c r="TMJ232" s="44"/>
      <c r="TMK232" s="44"/>
      <c r="TML232" s="44"/>
      <c r="TMM232" s="44"/>
      <c r="TMN232" s="44"/>
      <c r="TMO232" s="44"/>
      <c r="TMP232" s="44"/>
      <c r="TMQ232" s="44"/>
      <c r="TMR232" s="44"/>
      <c r="TMS232" s="44"/>
      <c r="TMT232" s="44"/>
      <c r="TMU232" s="44"/>
      <c r="TMV232" s="44"/>
      <c r="TMW232" s="44"/>
      <c r="TMX232" s="44"/>
      <c r="TMY232" s="44"/>
      <c r="TMZ232" s="44"/>
      <c r="TNA232" s="44"/>
      <c r="TNB232" s="44"/>
      <c r="TNC232" s="44"/>
      <c r="TND232" s="44"/>
      <c r="TNE232" s="44"/>
      <c r="TNF232" s="44"/>
      <c r="TNG232" s="44"/>
      <c r="TNH232" s="44"/>
      <c r="TNI232" s="44"/>
      <c r="TNJ232" s="44"/>
      <c r="TNK232" s="44"/>
      <c r="TNL232" s="44"/>
      <c r="TNM232" s="44"/>
      <c r="TNN232" s="44"/>
      <c r="TNO232" s="44"/>
      <c r="TNP232" s="44"/>
      <c r="TNQ232" s="44"/>
      <c r="TNR232" s="44"/>
      <c r="TNS232" s="44"/>
      <c r="TNT232" s="44"/>
      <c r="TNU232" s="44"/>
      <c r="TNV232" s="44"/>
      <c r="TNW232" s="44"/>
      <c r="TNX232" s="44"/>
      <c r="TNY232" s="44"/>
      <c r="TNZ232" s="44"/>
      <c r="TOA232" s="44"/>
      <c r="TOB232" s="44"/>
      <c r="TOC232" s="44"/>
      <c r="TOD232" s="44"/>
      <c r="TOE232" s="44"/>
      <c r="TOF232" s="44"/>
      <c r="TOG232" s="44"/>
      <c r="TOH232" s="44"/>
      <c r="TOI232" s="44"/>
      <c r="TOJ232" s="44"/>
      <c r="TOK232" s="44"/>
      <c r="TOL232" s="44"/>
      <c r="TOM232" s="44"/>
      <c r="TON232" s="44"/>
      <c r="TOO232" s="44"/>
      <c r="TOP232" s="44"/>
      <c r="TOQ232" s="44"/>
      <c r="TOR232" s="44"/>
      <c r="TOS232" s="44"/>
      <c r="TOT232" s="44"/>
      <c r="TOU232" s="44"/>
      <c r="TOV232" s="44"/>
      <c r="TOW232" s="44"/>
      <c r="TOX232" s="44"/>
      <c r="TOY232" s="44"/>
      <c r="TOZ232" s="44"/>
      <c r="TPA232" s="44"/>
      <c r="TPB232" s="44"/>
      <c r="TPC232" s="44"/>
      <c r="TPD232" s="44"/>
      <c r="TPE232" s="44"/>
      <c r="TPF232" s="44"/>
      <c r="TPG232" s="44"/>
      <c r="TPH232" s="44"/>
      <c r="TPI232" s="44"/>
      <c r="TPJ232" s="44"/>
      <c r="TPK232" s="44"/>
      <c r="TPL232" s="44"/>
      <c r="TPM232" s="44"/>
      <c r="TPN232" s="44"/>
      <c r="TPO232" s="44"/>
      <c r="TPP232" s="44"/>
      <c r="TPQ232" s="44"/>
      <c r="TPR232" s="44"/>
      <c r="TPS232" s="44"/>
      <c r="TPT232" s="44"/>
      <c r="TPU232" s="44"/>
      <c r="TPV232" s="44"/>
      <c r="TPW232" s="44"/>
      <c r="TPX232" s="44"/>
      <c r="TPY232" s="44"/>
      <c r="TPZ232" s="44"/>
      <c r="TQA232" s="44"/>
      <c r="TQB232" s="44"/>
      <c r="TQC232" s="44"/>
      <c r="TQD232" s="44"/>
      <c r="TQE232" s="44"/>
      <c r="TQF232" s="44"/>
      <c r="TQG232" s="44"/>
      <c r="TQH232" s="44"/>
      <c r="TQI232" s="44"/>
      <c r="TQJ232" s="44"/>
      <c r="TQK232" s="44"/>
      <c r="TQL232" s="44"/>
      <c r="TQM232" s="44"/>
      <c r="TQN232" s="44"/>
      <c r="TQO232" s="44"/>
      <c r="TQP232" s="44"/>
      <c r="TQQ232" s="44"/>
      <c r="TQR232" s="44"/>
      <c r="TQS232" s="44"/>
      <c r="TQT232" s="44"/>
      <c r="TQU232" s="44"/>
      <c r="TQV232" s="44"/>
      <c r="TQW232" s="44"/>
      <c r="TQX232" s="44"/>
      <c r="TQY232" s="44"/>
      <c r="TQZ232" s="44"/>
      <c r="TRA232" s="44"/>
      <c r="TRB232" s="44"/>
      <c r="TRC232" s="44"/>
      <c r="TRD232" s="44"/>
      <c r="TRE232" s="44"/>
      <c r="TRF232" s="44"/>
      <c r="TRG232" s="44"/>
      <c r="TRH232" s="44"/>
      <c r="TRI232" s="44"/>
      <c r="TRJ232" s="44"/>
      <c r="TRK232" s="44"/>
      <c r="TRL232" s="44"/>
      <c r="TRM232" s="44"/>
      <c r="TRN232" s="44"/>
      <c r="TRO232" s="44"/>
      <c r="TRP232" s="44"/>
      <c r="TRQ232" s="44"/>
      <c r="TRR232" s="44"/>
      <c r="TRS232" s="44"/>
      <c r="TRT232" s="44"/>
      <c r="TRU232" s="44"/>
      <c r="TRV232" s="44"/>
      <c r="TRW232" s="44"/>
      <c r="TRX232" s="44"/>
      <c r="TRY232" s="44"/>
      <c r="TRZ232" s="44"/>
      <c r="TSA232" s="44"/>
      <c r="TSB232" s="44"/>
      <c r="TSC232" s="44"/>
      <c r="TSD232" s="44"/>
      <c r="TSE232" s="44"/>
      <c r="TSF232" s="44"/>
      <c r="TSG232" s="44"/>
      <c r="TSH232" s="44"/>
      <c r="TSI232" s="44"/>
      <c r="TSJ232" s="44"/>
      <c r="TSK232" s="44"/>
      <c r="TSL232" s="44"/>
      <c r="TSM232" s="44"/>
      <c r="TSN232" s="44"/>
      <c r="TSO232" s="44"/>
      <c r="TSP232" s="44"/>
      <c r="TSQ232" s="44"/>
      <c r="TSR232" s="44"/>
      <c r="TSS232" s="44"/>
      <c r="TST232" s="44"/>
      <c r="TSU232" s="44"/>
      <c r="TSV232" s="44"/>
      <c r="TSW232" s="44"/>
      <c r="TSX232" s="44"/>
      <c r="TSY232" s="44"/>
      <c r="TSZ232" s="44"/>
      <c r="TTA232" s="44"/>
      <c r="TTB232" s="44"/>
      <c r="TTC232" s="44"/>
      <c r="TTD232" s="44"/>
      <c r="TTE232" s="44"/>
      <c r="TTF232" s="44"/>
      <c r="TTG232" s="44"/>
      <c r="TTH232" s="44"/>
      <c r="TTI232" s="44"/>
      <c r="TTJ232" s="44"/>
      <c r="TTK232" s="44"/>
      <c r="TTL232" s="44"/>
      <c r="TTM232" s="44"/>
      <c r="TTN232" s="44"/>
      <c r="TTO232" s="44"/>
      <c r="TTP232" s="44"/>
      <c r="TTQ232" s="44"/>
      <c r="TTR232" s="44"/>
      <c r="TTS232" s="44"/>
      <c r="TTT232" s="44"/>
      <c r="TTU232" s="44"/>
      <c r="TTV232" s="44"/>
      <c r="TTW232" s="44"/>
      <c r="TTX232" s="44"/>
      <c r="TTY232" s="44"/>
      <c r="TTZ232" s="44"/>
      <c r="TUA232" s="44"/>
      <c r="TUB232" s="44"/>
      <c r="TUC232" s="44"/>
      <c r="TUD232" s="44"/>
      <c r="TUE232" s="44"/>
      <c r="TUF232" s="44"/>
      <c r="TUG232" s="44"/>
      <c r="TUH232" s="44"/>
      <c r="TUI232" s="44"/>
      <c r="TUJ232" s="44"/>
      <c r="TUK232" s="44"/>
      <c r="TUL232" s="44"/>
      <c r="TUM232" s="44"/>
      <c r="TUN232" s="44"/>
      <c r="TUO232" s="44"/>
      <c r="TUP232" s="44"/>
      <c r="TUQ232" s="44"/>
      <c r="TUR232" s="44"/>
      <c r="TUS232" s="44"/>
      <c r="TUT232" s="44"/>
      <c r="TUU232" s="44"/>
      <c r="TUV232" s="44"/>
      <c r="TUW232" s="44"/>
      <c r="TUX232" s="44"/>
      <c r="TUY232" s="44"/>
      <c r="TUZ232" s="44"/>
      <c r="TVA232" s="44"/>
      <c r="TVB232" s="44"/>
      <c r="TVC232" s="44"/>
      <c r="TVD232" s="44"/>
      <c r="TVE232" s="44"/>
      <c r="TVF232" s="44"/>
      <c r="TVG232" s="44"/>
      <c r="TVH232" s="44"/>
      <c r="TVI232" s="44"/>
      <c r="TVJ232" s="44"/>
      <c r="TVK232" s="44"/>
      <c r="TVL232" s="44"/>
      <c r="TVM232" s="44"/>
      <c r="TVN232" s="44"/>
      <c r="TVO232" s="44"/>
      <c r="TVP232" s="44"/>
      <c r="TVQ232" s="44"/>
      <c r="TVR232" s="44"/>
      <c r="TVS232" s="44"/>
      <c r="TVT232" s="44"/>
      <c r="TVU232" s="44"/>
      <c r="TVV232" s="44"/>
      <c r="TVW232" s="44"/>
      <c r="TVX232" s="44"/>
      <c r="TVY232" s="44"/>
      <c r="TVZ232" s="44"/>
      <c r="TWA232" s="44"/>
      <c r="TWB232" s="44"/>
      <c r="TWC232" s="44"/>
      <c r="TWD232" s="44"/>
      <c r="TWE232" s="44"/>
      <c r="TWF232" s="44"/>
      <c r="TWG232" s="44"/>
      <c r="TWH232" s="44"/>
      <c r="TWI232" s="44"/>
      <c r="TWJ232" s="44"/>
      <c r="TWK232" s="44"/>
      <c r="TWL232" s="44"/>
      <c r="TWM232" s="44"/>
      <c r="TWN232" s="44"/>
      <c r="TWO232" s="44"/>
      <c r="TWP232" s="44"/>
      <c r="TWQ232" s="44"/>
      <c r="TWR232" s="44"/>
      <c r="TWS232" s="44"/>
      <c r="TWT232" s="44"/>
      <c r="TWU232" s="44"/>
      <c r="TWV232" s="44"/>
      <c r="TWW232" s="44"/>
      <c r="TWX232" s="44"/>
      <c r="TWY232" s="44"/>
      <c r="TWZ232" s="44"/>
      <c r="TXA232" s="44"/>
      <c r="TXB232" s="44"/>
      <c r="TXC232" s="44"/>
      <c r="TXD232" s="44"/>
      <c r="TXE232" s="44"/>
      <c r="TXF232" s="44"/>
      <c r="TXG232" s="44"/>
      <c r="TXH232" s="44"/>
      <c r="TXI232" s="44"/>
      <c r="TXJ232" s="44"/>
      <c r="TXK232" s="44"/>
      <c r="TXL232" s="44"/>
      <c r="TXM232" s="44"/>
      <c r="TXN232" s="44"/>
      <c r="TXO232" s="44"/>
      <c r="TXP232" s="44"/>
      <c r="TXQ232" s="44"/>
      <c r="TXR232" s="44"/>
      <c r="TXS232" s="44"/>
      <c r="TXT232" s="44"/>
      <c r="TXU232" s="44"/>
      <c r="TXV232" s="44"/>
      <c r="TXW232" s="44"/>
      <c r="TXX232" s="44"/>
      <c r="TXY232" s="44"/>
      <c r="TXZ232" s="44"/>
      <c r="TYA232" s="44"/>
      <c r="TYB232" s="44"/>
      <c r="TYC232" s="44"/>
      <c r="TYD232" s="44"/>
      <c r="TYE232" s="44"/>
      <c r="TYF232" s="44"/>
      <c r="TYG232" s="44"/>
      <c r="TYH232" s="44"/>
      <c r="TYI232" s="44"/>
      <c r="TYJ232" s="44"/>
      <c r="TYK232" s="44"/>
      <c r="TYL232" s="44"/>
      <c r="TYM232" s="44"/>
      <c r="TYN232" s="44"/>
      <c r="TYO232" s="44"/>
      <c r="TYP232" s="44"/>
      <c r="TYQ232" s="44"/>
      <c r="TYR232" s="44"/>
      <c r="TYS232" s="44"/>
      <c r="TYT232" s="44"/>
      <c r="TYU232" s="44"/>
      <c r="TYV232" s="44"/>
      <c r="TYW232" s="44"/>
      <c r="TYX232" s="44"/>
      <c r="TYY232" s="44"/>
      <c r="TYZ232" s="44"/>
      <c r="TZA232" s="44"/>
      <c r="TZB232" s="44"/>
      <c r="TZC232" s="44"/>
      <c r="TZD232" s="44"/>
      <c r="TZE232" s="44"/>
      <c r="TZF232" s="44"/>
      <c r="TZG232" s="44"/>
      <c r="TZH232" s="44"/>
      <c r="TZI232" s="44"/>
      <c r="TZJ232" s="44"/>
      <c r="TZK232" s="44"/>
      <c r="TZL232" s="44"/>
      <c r="TZM232" s="44"/>
      <c r="TZN232" s="44"/>
      <c r="TZO232" s="44"/>
      <c r="TZP232" s="44"/>
      <c r="TZQ232" s="44"/>
      <c r="TZR232" s="44"/>
      <c r="TZS232" s="44"/>
      <c r="TZT232" s="44"/>
      <c r="TZU232" s="44"/>
      <c r="TZV232" s="44"/>
      <c r="TZW232" s="44"/>
      <c r="TZX232" s="44"/>
      <c r="TZY232" s="44"/>
      <c r="TZZ232" s="44"/>
      <c r="UAA232" s="44"/>
      <c r="UAB232" s="44"/>
      <c r="UAC232" s="44"/>
      <c r="UAD232" s="44"/>
      <c r="UAE232" s="44"/>
      <c r="UAF232" s="44"/>
      <c r="UAG232" s="44"/>
      <c r="UAH232" s="44"/>
      <c r="UAI232" s="44"/>
      <c r="UAJ232" s="44"/>
      <c r="UAK232" s="44"/>
      <c r="UAL232" s="44"/>
      <c r="UAM232" s="44"/>
      <c r="UAN232" s="44"/>
      <c r="UAO232" s="44"/>
      <c r="UAP232" s="44"/>
      <c r="UAQ232" s="44"/>
      <c r="UAR232" s="44"/>
      <c r="UAS232" s="44"/>
      <c r="UAT232" s="44"/>
      <c r="UAU232" s="44"/>
      <c r="UAV232" s="44"/>
      <c r="UAW232" s="44"/>
      <c r="UAX232" s="44"/>
      <c r="UAY232" s="44"/>
      <c r="UAZ232" s="44"/>
      <c r="UBA232" s="44"/>
      <c r="UBB232" s="44"/>
      <c r="UBC232" s="44"/>
      <c r="UBD232" s="44"/>
      <c r="UBE232" s="44"/>
      <c r="UBF232" s="44"/>
      <c r="UBG232" s="44"/>
      <c r="UBH232" s="44"/>
      <c r="UBI232" s="44"/>
      <c r="UBJ232" s="44"/>
      <c r="UBK232" s="44"/>
      <c r="UBL232" s="44"/>
      <c r="UBM232" s="44"/>
      <c r="UBN232" s="44"/>
      <c r="UBO232" s="44"/>
      <c r="UBP232" s="44"/>
      <c r="UBQ232" s="44"/>
      <c r="UBR232" s="44"/>
      <c r="UBS232" s="44"/>
      <c r="UBT232" s="44"/>
      <c r="UBU232" s="44"/>
      <c r="UBV232" s="44"/>
      <c r="UBW232" s="44"/>
      <c r="UBX232" s="44"/>
      <c r="UBY232" s="44"/>
      <c r="UBZ232" s="44"/>
      <c r="UCA232" s="44"/>
      <c r="UCB232" s="44"/>
      <c r="UCC232" s="44"/>
      <c r="UCD232" s="44"/>
      <c r="UCE232" s="44"/>
      <c r="UCF232" s="44"/>
      <c r="UCG232" s="44"/>
      <c r="UCH232" s="44"/>
      <c r="UCI232" s="44"/>
      <c r="UCJ232" s="44"/>
      <c r="UCK232" s="44"/>
      <c r="UCL232" s="44"/>
      <c r="UCM232" s="44"/>
      <c r="UCN232" s="44"/>
      <c r="UCO232" s="44"/>
      <c r="UCP232" s="44"/>
      <c r="UCQ232" s="44"/>
      <c r="UCR232" s="44"/>
      <c r="UCS232" s="44"/>
      <c r="UCT232" s="44"/>
      <c r="UCU232" s="44"/>
      <c r="UCV232" s="44"/>
      <c r="UCW232" s="44"/>
      <c r="UCX232" s="44"/>
      <c r="UCY232" s="44"/>
      <c r="UCZ232" s="44"/>
      <c r="UDA232" s="44"/>
      <c r="UDB232" s="44"/>
      <c r="UDC232" s="44"/>
      <c r="UDD232" s="44"/>
      <c r="UDE232" s="44"/>
      <c r="UDF232" s="44"/>
      <c r="UDG232" s="44"/>
      <c r="UDH232" s="44"/>
      <c r="UDI232" s="44"/>
      <c r="UDJ232" s="44"/>
      <c r="UDK232" s="44"/>
      <c r="UDL232" s="44"/>
      <c r="UDM232" s="44"/>
      <c r="UDN232" s="44"/>
      <c r="UDO232" s="44"/>
      <c r="UDP232" s="44"/>
      <c r="UDQ232" s="44"/>
      <c r="UDR232" s="44"/>
      <c r="UDS232" s="44"/>
      <c r="UDT232" s="44"/>
      <c r="UDU232" s="44"/>
      <c r="UDV232" s="44"/>
      <c r="UDW232" s="44"/>
      <c r="UDX232" s="44"/>
      <c r="UDY232" s="44"/>
      <c r="UDZ232" s="44"/>
      <c r="UEA232" s="44"/>
      <c r="UEB232" s="44"/>
      <c r="UEC232" s="44"/>
      <c r="UED232" s="44"/>
      <c r="UEE232" s="44"/>
      <c r="UEF232" s="44"/>
      <c r="UEG232" s="44"/>
      <c r="UEH232" s="44"/>
      <c r="UEI232" s="44"/>
      <c r="UEJ232" s="44"/>
      <c r="UEK232" s="44"/>
      <c r="UEL232" s="44"/>
      <c r="UEM232" s="44"/>
      <c r="UEN232" s="44"/>
      <c r="UEO232" s="44"/>
      <c r="UEP232" s="44"/>
      <c r="UEQ232" s="44"/>
      <c r="UER232" s="44"/>
      <c r="UES232" s="44"/>
      <c r="UET232" s="44"/>
      <c r="UEU232" s="44"/>
      <c r="UEV232" s="44"/>
      <c r="UEW232" s="44"/>
      <c r="UEX232" s="44"/>
      <c r="UEY232" s="44"/>
      <c r="UEZ232" s="44"/>
      <c r="UFA232" s="44"/>
      <c r="UFB232" s="44"/>
      <c r="UFC232" s="44"/>
      <c r="UFD232" s="44"/>
      <c r="UFE232" s="44"/>
      <c r="UFF232" s="44"/>
      <c r="UFG232" s="44"/>
      <c r="UFH232" s="44"/>
      <c r="UFI232" s="44"/>
      <c r="UFJ232" s="44"/>
      <c r="UFK232" s="44"/>
      <c r="UFL232" s="44"/>
      <c r="UFM232" s="44"/>
      <c r="UFN232" s="44"/>
      <c r="UFO232" s="44"/>
      <c r="UFP232" s="44"/>
      <c r="UFQ232" s="44"/>
      <c r="UFR232" s="44"/>
      <c r="UFS232" s="44"/>
      <c r="UFT232" s="44"/>
      <c r="UFU232" s="44"/>
      <c r="UFV232" s="44"/>
      <c r="UFW232" s="44"/>
      <c r="UFX232" s="44"/>
      <c r="UFY232" s="44"/>
      <c r="UFZ232" s="44"/>
      <c r="UGA232" s="44"/>
      <c r="UGB232" s="44"/>
      <c r="UGC232" s="44"/>
      <c r="UGD232" s="44"/>
      <c r="UGE232" s="44"/>
      <c r="UGF232" s="44"/>
      <c r="UGG232" s="44"/>
      <c r="UGH232" s="44"/>
      <c r="UGI232" s="44"/>
      <c r="UGJ232" s="44"/>
      <c r="UGK232" s="44"/>
      <c r="UGL232" s="44"/>
      <c r="UGM232" s="44"/>
      <c r="UGN232" s="44"/>
      <c r="UGO232" s="44"/>
      <c r="UGP232" s="44"/>
      <c r="UGQ232" s="44"/>
      <c r="UGR232" s="44"/>
      <c r="UGS232" s="44"/>
      <c r="UGT232" s="44"/>
      <c r="UGU232" s="44"/>
      <c r="UGV232" s="44"/>
      <c r="UGW232" s="44"/>
      <c r="UGX232" s="44"/>
      <c r="UGY232" s="44"/>
      <c r="UGZ232" s="44"/>
      <c r="UHA232" s="44"/>
      <c r="UHB232" s="44"/>
      <c r="UHC232" s="44"/>
      <c r="UHD232" s="44"/>
      <c r="UHE232" s="44"/>
      <c r="UHF232" s="44"/>
      <c r="UHG232" s="44"/>
      <c r="UHH232" s="44"/>
      <c r="UHI232" s="44"/>
      <c r="UHJ232" s="44"/>
      <c r="UHK232" s="44"/>
      <c r="UHL232" s="44"/>
      <c r="UHM232" s="44"/>
      <c r="UHN232" s="44"/>
      <c r="UHO232" s="44"/>
      <c r="UHP232" s="44"/>
      <c r="UHQ232" s="44"/>
      <c r="UHR232" s="44"/>
      <c r="UHS232" s="44"/>
      <c r="UHT232" s="44"/>
      <c r="UHU232" s="44"/>
      <c r="UHV232" s="44"/>
      <c r="UHW232" s="44"/>
      <c r="UHX232" s="44"/>
      <c r="UHY232" s="44"/>
      <c r="UHZ232" s="44"/>
      <c r="UIA232" s="44"/>
      <c r="UIB232" s="44"/>
      <c r="UIC232" s="44"/>
      <c r="UID232" s="44"/>
      <c r="UIE232" s="44"/>
      <c r="UIF232" s="44"/>
      <c r="UIG232" s="44"/>
      <c r="UIH232" s="44"/>
      <c r="UII232" s="44"/>
      <c r="UIJ232" s="44"/>
      <c r="UIK232" s="44"/>
      <c r="UIL232" s="44"/>
      <c r="UIM232" s="44"/>
      <c r="UIN232" s="44"/>
      <c r="UIO232" s="44"/>
      <c r="UIP232" s="44"/>
      <c r="UIQ232" s="44"/>
      <c r="UIR232" s="44"/>
      <c r="UIS232" s="44"/>
      <c r="UIT232" s="44"/>
      <c r="UIU232" s="44"/>
      <c r="UIV232" s="44"/>
      <c r="UIW232" s="44"/>
      <c r="UIX232" s="44"/>
      <c r="UIY232" s="44"/>
      <c r="UIZ232" s="44"/>
      <c r="UJA232" s="44"/>
      <c r="UJB232" s="44"/>
      <c r="UJC232" s="44"/>
      <c r="UJD232" s="44"/>
      <c r="UJE232" s="44"/>
      <c r="UJF232" s="44"/>
      <c r="UJG232" s="44"/>
      <c r="UJH232" s="44"/>
      <c r="UJI232" s="44"/>
      <c r="UJJ232" s="44"/>
      <c r="UJK232" s="44"/>
      <c r="UJL232" s="44"/>
      <c r="UJM232" s="44"/>
      <c r="UJN232" s="44"/>
      <c r="UJO232" s="44"/>
      <c r="UJP232" s="44"/>
      <c r="UJQ232" s="44"/>
      <c r="UJR232" s="44"/>
      <c r="UJS232" s="44"/>
      <c r="UJT232" s="44"/>
      <c r="UJU232" s="44"/>
      <c r="UJV232" s="44"/>
      <c r="UJW232" s="44"/>
      <c r="UJX232" s="44"/>
      <c r="UJY232" s="44"/>
      <c r="UJZ232" s="44"/>
      <c r="UKA232" s="44"/>
      <c r="UKB232" s="44"/>
      <c r="UKC232" s="44"/>
      <c r="UKD232" s="44"/>
      <c r="UKE232" s="44"/>
      <c r="UKF232" s="44"/>
      <c r="UKG232" s="44"/>
      <c r="UKH232" s="44"/>
      <c r="UKI232" s="44"/>
      <c r="UKJ232" s="44"/>
      <c r="UKK232" s="44"/>
      <c r="UKL232" s="44"/>
      <c r="UKM232" s="44"/>
      <c r="UKN232" s="44"/>
      <c r="UKO232" s="44"/>
      <c r="UKP232" s="44"/>
      <c r="UKQ232" s="44"/>
      <c r="UKR232" s="44"/>
      <c r="UKS232" s="44"/>
      <c r="UKT232" s="44"/>
      <c r="UKU232" s="44"/>
      <c r="UKV232" s="44"/>
      <c r="UKW232" s="44"/>
      <c r="UKX232" s="44"/>
      <c r="UKY232" s="44"/>
      <c r="UKZ232" s="44"/>
      <c r="ULA232" s="44"/>
      <c r="ULB232" s="44"/>
      <c r="ULC232" s="44"/>
      <c r="ULD232" s="44"/>
      <c r="ULE232" s="44"/>
      <c r="ULF232" s="44"/>
      <c r="ULG232" s="44"/>
      <c r="ULH232" s="44"/>
      <c r="ULI232" s="44"/>
      <c r="ULJ232" s="44"/>
      <c r="ULK232" s="44"/>
      <c r="ULL232" s="44"/>
      <c r="ULM232" s="44"/>
      <c r="ULN232" s="44"/>
      <c r="ULO232" s="44"/>
      <c r="ULP232" s="44"/>
      <c r="ULQ232" s="44"/>
      <c r="ULR232" s="44"/>
      <c r="ULS232" s="44"/>
      <c r="ULT232" s="44"/>
      <c r="ULU232" s="44"/>
      <c r="ULV232" s="44"/>
      <c r="ULW232" s="44"/>
      <c r="ULX232" s="44"/>
      <c r="ULY232" s="44"/>
      <c r="ULZ232" s="44"/>
      <c r="UMA232" s="44"/>
      <c r="UMB232" s="44"/>
      <c r="UMC232" s="44"/>
      <c r="UMD232" s="44"/>
      <c r="UME232" s="44"/>
      <c r="UMF232" s="44"/>
      <c r="UMG232" s="44"/>
      <c r="UMH232" s="44"/>
      <c r="UMI232" s="44"/>
      <c r="UMJ232" s="44"/>
      <c r="UMK232" s="44"/>
      <c r="UML232" s="44"/>
      <c r="UMM232" s="44"/>
      <c r="UMN232" s="44"/>
      <c r="UMO232" s="44"/>
      <c r="UMP232" s="44"/>
      <c r="UMQ232" s="44"/>
      <c r="UMR232" s="44"/>
      <c r="UMS232" s="44"/>
      <c r="UMT232" s="44"/>
      <c r="UMU232" s="44"/>
      <c r="UMV232" s="44"/>
      <c r="UMW232" s="44"/>
      <c r="UMX232" s="44"/>
      <c r="UMY232" s="44"/>
      <c r="UMZ232" s="44"/>
      <c r="UNA232" s="44"/>
      <c r="UNB232" s="44"/>
      <c r="UNC232" s="44"/>
      <c r="UND232" s="44"/>
      <c r="UNE232" s="44"/>
      <c r="UNF232" s="44"/>
      <c r="UNG232" s="44"/>
      <c r="UNH232" s="44"/>
      <c r="UNI232" s="44"/>
      <c r="UNJ232" s="44"/>
      <c r="UNK232" s="44"/>
      <c r="UNL232" s="44"/>
      <c r="UNM232" s="44"/>
      <c r="UNN232" s="44"/>
      <c r="UNO232" s="44"/>
      <c r="UNP232" s="44"/>
      <c r="UNQ232" s="44"/>
      <c r="UNR232" s="44"/>
      <c r="UNS232" s="44"/>
      <c r="UNT232" s="44"/>
      <c r="UNU232" s="44"/>
      <c r="UNV232" s="44"/>
      <c r="UNW232" s="44"/>
      <c r="UNX232" s="44"/>
      <c r="UNY232" s="44"/>
      <c r="UNZ232" s="44"/>
      <c r="UOA232" s="44"/>
      <c r="UOB232" s="44"/>
      <c r="UOC232" s="44"/>
      <c r="UOD232" s="44"/>
      <c r="UOE232" s="44"/>
      <c r="UOF232" s="44"/>
      <c r="UOG232" s="44"/>
      <c r="UOH232" s="44"/>
      <c r="UOI232" s="44"/>
      <c r="UOJ232" s="44"/>
      <c r="UOK232" s="44"/>
      <c r="UOL232" s="44"/>
      <c r="UOM232" s="44"/>
      <c r="UON232" s="44"/>
      <c r="UOO232" s="44"/>
      <c r="UOP232" s="44"/>
      <c r="UOQ232" s="44"/>
      <c r="UOR232" s="44"/>
      <c r="UOS232" s="44"/>
      <c r="UOT232" s="44"/>
      <c r="UOU232" s="44"/>
      <c r="UOV232" s="44"/>
      <c r="UOW232" s="44"/>
      <c r="UOX232" s="44"/>
      <c r="UOY232" s="44"/>
      <c r="UOZ232" s="44"/>
      <c r="UPA232" s="44"/>
      <c r="UPB232" s="44"/>
      <c r="UPC232" s="44"/>
      <c r="UPD232" s="44"/>
      <c r="UPE232" s="44"/>
      <c r="UPF232" s="44"/>
      <c r="UPG232" s="44"/>
      <c r="UPH232" s="44"/>
      <c r="UPI232" s="44"/>
      <c r="UPJ232" s="44"/>
      <c r="UPK232" s="44"/>
      <c r="UPL232" s="44"/>
      <c r="UPM232" s="44"/>
      <c r="UPN232" s="44"/>
      <c r="UPO232" s="44"/>
      <c r="UPP232" s="44"/>
      <c r="UPQ232" s="44"/>
      <c r="UPR232" s="44"/>
      <c r="UPS232" s="44"/>
      <c r="UPT232" s="44"/>
      <c r="UPU232" s="44"/>
      <c r="UPV232" s="44"/>
      <c r="UPW232" s="44"/>
      <c r="UPX232" s="44"/>
      <c r="UPY232" s="44"/>
      <c r="UPZ232" s="44"/>
      <c r="UQA232" s="44"/>
      <c r="UQB232" s="44"/>
      <c r="UQC232" s="44"/>
      <c r="UQD232" s="44"/>
      <c r="UQE232" s="44"/>
      <c r="UQF232" s="44"/>
      <c r="UQG232" s="44"/>
      <c r="UQH232" s="44"/>
      <c r="UQI232" s="44"/>
      <c r="UQJ232" s="44"/>
      <c r="UQK232" s="44"/>
      <c r="UQL232" s="44"/>
      <c r="UQM232" s="44"/>
      <c r="UQN232" s="44"/>
      <c r="UQO232" s="44"/>
      <c r="UQP232" s="44"/>
      <c r="UQQ232" s="44"/>
      <c r="UQR232" s="44"/>
      <c r="UQS232" s="44"/>
      <c r="UQT232" s="44"/>
      <c r="UQU232" s="44"/>
      <c r="UQV232" s="44"/>
      <c r="UQW232" s="44"/>
      <c r="UQX232" s="44"/>
      <c r="UQY232" s="44"/>
      <c r="UQZ232" s="44"/>
      <c r="URA232" s="44"/>
      <c r="URB232" s="44"/>
      <c r="URC232" s="44"/>
      <c r="URD232" s="44"/>
      <c r="URE232" s="44"/>
      <c r="URF232" s="44"/>
      <c r="URG232" s="44"/>
      <c r="URH232" s="44"/>
      <c r="URI232" s="44"/>
      <c r="URJ232" s="44"/>
      <c r="URK232" s="44"/>
      <c r="URL232" s="44"/>
      <c r="URM232" s="44"/>
      <c r="URN232" s="44"/>
      <c r="URO232" s="44"/>
      <c r="URP232" s="44"/>
      <c r="URQ232" s="44"/>
      <c r="URR232" s="44"/>
      <c r="URS232" s="44"/>
      <c r="URT232" s="44"/>
      <c r="URU232" s="44"/>
      <c r="URV232" s="44"/>
      <c r="URW232" s="44"/>
      <c r="URX232" s="44"/>
      <c r="URY232" s="44"/>
      <c r="URZ232" s="44"/>
      <c r="USA232" s="44"/>
      <c r="USB232" s="44"/>
      <c r="USC232" s="44"/>
      <c r="USD232" s="44"/>
      <c r="USE232" s="44"/>
      <c r="USF232" s="44"/>
      <c r="USG232" s="44"/>
      <c r="USH232" s="44"/>
      <c r="USI232" s="44"/>
      <c r="USJ232" s="44"/>
      <c r="USK232" s="44"/>
      <c r="USL232" s="44"/>
      <c r="USM232" s="44"/>
      <c r="USN232" s="44"/>
      <c r="USO232" s="44"/>
      <c r="USP232" s="44"/>
      <c r="USQ232" s="44"/>
      <c r="USR232" s="44"/>
      <c r="USS232" s="44"/>
      <c r="UST232" s="44"/>
      <c r="USU232" s="44"/>
      <c r="USV232" s="44"/>
      <c r="USW232" s="44"/>
      <c r="USX232" s="44"/>
      <c r="USY232" s="44"/>
      <c r="USZ232" s="44"/>
      <c r="UTA232" s="44"/>
      <c r="UTB232" s="44"/>
      <c r="UTC232" s="44"/>
      <c r="UTD232" s="44"/>
      <c r="UTE232" s="44"/>
      <c r="UTF232" s="44"/>
      <c r="UTG232" s="44"/>
      <c r="UTH232" s="44"/>
      <c r="UTI232" s="44"/>
      <c r="UTJ232" s="44"/>
      <c r="UTK232" s="44"/>
      <c r="UTL232" s="44"/>
      <c r="UTM232" s="44"/>
      <c r="UTN232" s="44"/>
      <c r="UTO232" s="44"/>
      <c r="UTP232" s="44"/>
      <c r="UTQ232" s="44"/>
      <c r="UTR232" s="44"/>
      <c r="UTS232" s="44"/>
      <c r="UTT232" s="44"/>
      <c r="UTU232" s="44"/>
      <c r="UTV232" s="44"/>
      <c r="UTW232" s="44"/>
      <c r="UTX232" s="44"/>
      <c r="UTY232" s="44"/>
      <c r="UTZ232" s="44"/>
      <c r="UUA232" s="44"/>
      <c r="UUB232" s="44"/>
      <c r="UUC232" s="44"/>
      <c r="UUD232" s="44"/>
      <c r="UUE232" s="44"/>
      <c r="UUF232" s="44"/>
      <c r="UUG232" s="44"/>
      <c r="UUH232" s="44"/>
      <c r="UUI232" s="44"/>
      <c r="UUJ232" s="44"/>
      <c r="UUK232" s="44"/>
      <c r="UUL232" s="44"/>
      <c r="UUM232" s="44"/>
      <c r="UUN232" s="44"/>
      <c r="UUO232" s="44"/>
      <c r="UUP232" s="44"/>
      <c r="UUQ232" s="44"/>
      <c r="UUR232" s="44"/>
      <c r="UUS232" s="44"/>
      <c r="UUT232" s="44"/>
      <c r="UUU232" s="44"/>
      <c r="UUV232" s="44"/>
      <c r="UUW232" s="44"/>
      <c r="UUX232" s="44"/>
      <c r="UUY232" s="44"/>
      <c r="UUZ232" s="44"/>
      <c r="UVA232" s="44"/>
      <c r="UVB232" s="44"/>
      <c r="UVC232" s="44"/>
      <c r="UVD232" s="44"/>
      <c r="UVE232" s="44"/>
      <c r="UVF232" s="44"/>
      <c r="UVG232" s="44"/>
      <c r="UVH232" s="44"/>
      <c r="UVI232" s="44"/>
      <c r="UVJ232" s="44"/>
      <c r="UVK232" s="44"/>
      <c r="UVL232" s="44"/>
      <c r="UVM232" s="44"/>
      <c r="UVN232" s="44"/>
      <c r="UVO232" s="44"/>
      <c r="UVP232" s="44"/>
      <c r="UVQ232" s="44"/>
      <c r="UVR232" s="44"/>
      <c r="UVS232" s="44"/>
      <c r="UVT232" s="44"/>
      <c r="UVU232" s="44"/>
      <c r="UVV232" s="44"/>
      <c r="UVW232" s="44"/>
      <c r="UVX232" s="44"/>
      <c r="UVY232" s="44"/>
      <c r="UVZ232" s="44"/>
      <c r="UWA232" s="44"/>
      <c r="UWB232" s="44"/>
      <c r="UWC232" s="44"/>
      <c r="UWD232" s="44"/>
      <c r="UWE232" s="44"/>
      <c r="UWF232" s="44"/>
      <c r="UWG232" s="44"/>
      <c r="UWH232" s="44"/>
      <c r="UWI232" s="44"/>
      <c r="UWJ232" s="44"/>
      <c r="UWK232" s="44"/>
      <c r="UWL232" s="44"/>
      <c r="UWM232" s="44"/>
      <c r="UWN232" s="44"/>
      <c r="UWO232" s="44"/>
      <c r="UWP232" s="44"/>
      <c r="UWQ232" s="44"/>
      <c r="UWR232" s="44"/>
      <c r="UWS232" s="44"/>
      <c r="UWT232" s="44"/>
      <c r="UWU232" s="44"/>
      <c r="UWV232" s="44"/>
      <c r="UWW232" s="44"/>
      <c r="UWX232" s="44"/>
      <c r="UWY232" s="44"/>
      <c r="UWZ232" s="44"/>
      <c r="UXA232" s="44"/>
      <c r="UXB232" s="44"/>
      <c r="UXC232" s="44"/>
      <c r="UXD232" s="44"/>
      <c r="UXE232" s="44"/>
      <c r="UXF232" s="44"/>
      <c r="UXG232" s="44"/>
      <c r="UXH232" s="44"/>
      <c r="UXI232" s="44"/>
      <c r="UXJ232" s="44"/>
      <c r="UXK232" s="44"/>
      <c r="UXL232" s="44"/>
      <c r="UXM232" s="44"/>
      <c r="UXN232" s="44"/>
      <c r="UXO232" s="44"/>
      <c r="UXP232" s="44"/>
      <c r="UXQ232" s="44"/>
      <c r="UXR232" s="44"/>
      <c r="UXS232" s="44"/>
      <c r="UXT232" s="44"/>
      <c r="UXU232" s="44"/>
      <c r="UXV232" s="44"/>
      <c r="UXW232" s="44"/>
      <c r="UXX232" s="44"/>
      <c r="UXY232" s="44"/>
      <c r="UXZ232" s="44"/>
      <c r="UYA232" s="44"/>
      <c r="UYB232" s="44"/>
      <c r="UYC232" s="44"/>
      <c r="UYD232" s="44"/>
      <c r="UYE232" s="44"/>
      <c r="UYF232" s="44"/>
      <c r="UYG232" s="44"/>
      <c r="UYH232" s="44"/>
      <c r="UYI232" s="44"/>
      <c r="UYJ232" s="44"/>
      <c r="UYK232" s="44"/>
      <c r="UYL232" s="44"/>
      <c r="UYM232" s="44"/>
      <c r="UYN232" s="44"/>
      <c r="UYO232" s="44"/>
      <c r="UYP232" s="44"/>
      <c r="UYQ232" s="44"/>
      <c r="UYR232" s="44"/>
      <c r="UYS232" s="44"/>
      <c r="UYT232" s="44"/>
      <c r="UYU232" s="44"/>
      <c r="UYV232" s="44"/>
      <c r="UYW232" s="44"/>
      <c r="UYX232" s="44"/>
      <c r="UYY232" s="44"/>
      <c r="UYZ232" s="44"/>
      <c r="UZA232" s="44"/>
      <c r="UZB232" s="44"/>
      <c r="UZC232" s="44"/>
      <c r="UZD232" s="44"/>
      <c r="UZE232" s="44"/>
      <c r="UZF232" s="44"/>
      <c r="UZG232" s="44"/>
      <c r="UZH232" s="44"/>
      <c r="UZI232" s="44"/>
      <c r="UZJ232" s="44"/>
      <c r="UZK232" s="44"/>
      <c r="UZL232" s="44"/>
      <c r="UZM232" s="44"/>
      <c r="UZN232" s="44"/>
      <c r="UZO232" s="44"/>
      <c r="UZP232" s="44"/>
      <c r="UZQ232" s="44"/>
      <c r="UZR232" s="44"/>
      <c r="UZS232" s="44"/>
      <c r="UZT232" s="44"/>
      <c r="UZU232" s="44"/>
      <c r="UZV232" s="44"/>
      <c r="UZW232" s="44"/>
      <c r="UZX232" s="44"/>
      <c r="UZY232" s="44"/>
      <c r="UZZ232" s="44"/>
      <c r="VAA232" s="44"/>
      <c r="VAB232" s="44"/>
      <c r="VAC232" s="44"/>
      <c r="VAD232" s="44"/>
      <c r="VAE232" s="44"/>
      <c r="VAF232" s="44"/>
      <c r="VAG232" s="44"/>
      <c r="VAH232" s="44"/>
      <c r="VAI232" s="44"/>
      <c r="VAJ232" s="44"/>
      <c r="VAK232" s="44"/>
      <c r="VAL232" s="44"/>
      <c r="VAM232" s="44"/>
      <c r="VAN232" s="44"/>
      <c r="VAO232" s="44"/>
      <c r="VAP232" s="44"/>
      <c r="VAQ232" s="44"/>
      <c r="VAR232" s="44"/>
      <c r="VAS232" s="44"/>
      <c r="VAT232" s="44"/>
      <c r="VAU232" s="44"/>
      <c r="VAV232" s="44"/>
      <c r="VAW232" s="44"/>
      <c r="VAX232" s="44"/>
      <c r="VAY232" s="44"/>
      <c r="VAZ232" s="44"/>
      <c r="VBA232" s="44"/>
      <c r="VBB232" s="44"/>
      <c r="VBC232" s="44"/>
      <c r="VBD232" s="44"/>
      <c r="VBE232" s="44"/>
      <c r="VBF232" s="44"/>
      <c r="VBG232" s="44"/>
      <c r="VBH232" s="44"/>
      <c r="VBI232" s="44"/>
      <c r="VBJ232" s="44"/>
      <c r="VBK232" s="44"/>
      <c r="VBL232" s="44"/>
      <c r="VBM232" s="44"/>
      <c r="VBN232" s="44"/>
      <c r="VBO232" s="44"/>
      <c r="VBP232" s="44"/>
      <c r="VBQ232" s="44"/>
      <c r="VBR232" s="44"/>
      <c r="VBS232" s="44"/>
      <c r="VBT232" s="44"/>
      <c r="VBU232" s="44"/>
      <c r="VBV232" s="44"/>
      <c r="VBW232" s="44"/>
      <c r="VBX232" s="44"/>
      <c r="VBY232" s="44"/>
      <c r="VBZ232" s="44"/>
      <c r="VCA232" s="44"/>
      <c r="VCB232" s="44"/>
      <c r="VCC232" s="44"/>
      <c r="VCD232" s="44"/>
      <c r="VCE232" s="44"/>
      <c r="VCF232" s="44"/>
      <c r="VCG232" s="44"/>
      <c r="VCH232" s="44"/>
      <c r="VCI232" s="44"/>
      <c r="VCJ232" s="44"/>
      <c r="VCK232" s="44"/>
      <c r="VCL232" s="44"/>
      <c r="VCM232" s="44"/>
      <c r="VCN232" s="44"/>
      <c r="VCO232" s="44"/>
      <c r="VCP232" s="44"/>
      <c r="VCQ232" s="44"/>
      <c r="VCR232" s="44"/>
      <c r="VCS232" s="44"/>
      <c r="VCT232" s="44"/>
      <c r="VCU232" s="44"/>
      <c r="VCV232" s="44"/>
      <c r="VCW232" s="44"/>
      <c r="VCX232" s="44"/>
      <c r="VCY232" s="44"/>
      <c r="VCZ232" s="44"/>
      <c r="VDA232" s="44"/>
      <c r="VDB232" s="44"/>
      <c r="VDC232" s="44"/>
      <c r="VDD232" s="44"/>
      <c r="VDE232" s="44"/>
      <c r="VDF232" s="44"/>
      <c r="VDG232" s="44"/>
      <c r="VDH232" s="44"/>
      <c r="VDI232" s="44"/>
      <c r="VDJ232" s="44"/>
      <c r="VDK232" s="44"/>
      <c r="VDL232" s="44"/>
      <c r="VDM232" s="44"/>
      <c r="VDN232" s="44"/>
      <c r="VDO232" s="44"/>
      <c r="VDP232" s="44"/>
      <c r="VDQ232" s="44"/>
      <c r="VDR232" s="44"/>
      <c r="VDS232" s="44"/>
      <c r="VDT232" s="44"/>
      <c r="VDU232" s="44"/>
      <c r="VDV232" s="44"/>
      <c r="VDW232" s="44"/>
      <c r="VDX232" s="44"/>
      <c r="VDY232" s="44"/>
      <c r="VDZ232" s="44"/>
      <c r="VEA232" s="44"/>
      <c r="VEB232" s="44"/>
      <c r="VEC232" s="44"/>
      <c r="VED232" s="44"/>
      <c r="VEE232" s="44"/>
      <c r="VEF232" s="44"/>
      <c r="VEG232" s="44"/>
      <c r="VEH232" s="44"/>
      <c r="VEI232" s="44"/>
      <c r="VEJ232" s="44"/>
      <c r="VEK232" s="44"/>
      <c r="VEL232" s="44"/>
      <c r="VEM232" s="44"/>
      <c r="VEN232" s="44"/>
      <c r="VEO232" s="44"/>
      <c r="VEP232" s="44"/>
      <c r="VEQ232" s="44"/>
      <c r="VER232" s="44"/>
      <c r="VES232" s="44"/>
      <c r="VET232" s="44"/>
      <c r="VEU232" s="44"/>
      <c r="VEV232" s="44"/>
      <c r="VEW232" s="44"/>
      <c r="VEX232" s="44"/>
      <c r="VEY232" s="44"/>
      <c r="VEZ232" s="44"/>
      <c r="VFA232" s="44"/>
      <c r="VFB232" s="44"/>
      <c r="VFC232" s="44"/>
      <c r="VFD232" s="44"/>
      <c r="VFE232" s="44"/>
      <c r="VFF232" s="44"/>
      <c r="VFG232" s="44"/>
      <c r="VFH232" s="44"/>
      <c r="VFI232" s="44"/>
      <c r="VFJ232" s="44"/>
      <c r="VFK232" s="44"/>
      <c r="VFL232" s="44"/>
      <c r="VFM232" s="44"/>
      <c r="VFN232" s="44"/>
      <c r="VFO232" s="44"/>
      <c r="VFP232" s="44"/>
      <c r="VFQ232" s="44"/>
      <c r="VFR232" s="44"/>
      <c r="VFS232" s="44"/>
      <c r="VFT232" s="44"/>
      <c r="VFU232" s="44"/>
      <c r="VFV232" s="44"/>
      <c r="VFW232" s="44"/>
      <c r="VFX232" s="44"/>
      <c r="VFY232" s="44"/>
      <c r="VFZ232" s="44"/>
      <c r="VGA232" s="44"/>
      <c r="VGB232" s="44"/>
      <c r="VGC232" s="44"/>
      <c r="VGD232" s="44"/>
      <c r="VGE232" s="44"/>
      <c r="VGF232" s="44"/>
      <c r="VGG232" s="44"/>
      <c r="VGH232" s="44"/>
      <c r="VGI232" s="44"/>
      <c r="VGJ232" s="44"/>
      <c r="VGK232" s="44"/>
      <c r="VGL232" s="44"/>
      <c r="VGM232" s="44"/>
      <c r="VGN232" s="44"/>
      <c r="VGO232" s="44"/>
      <c r="VGP232" s="44"/>
      <c r="VGQ232" s="44"/>
      <c r="VGR232" s="44"/>
      <c r="VGS232" s="44"/>
      <c r="VGT232" s="44"/>
      <c r="VGU232" s="44"/>
      <c r="VGV232" s="44"/>
      <c r="VGW232" s="44"/>
      <c r="VGX232" s="44"/>
      <c r="VGY232" s="44"/>
      <c r="VGZ232" s="44"/>
      <c r="VHA232" s="44"/>
      <c r="VHB232" s="44"/>
      <c r="VHC232" s="44"/>
      <c r="VHD232" s="44"/>
      <c r="VHE232" s="44"/>
      <c r="VHF232" s="44"/>
      <c r="VHG232" s="44"/>
      <c r="VHH232" s="44"/>
      <c r="VHI232" s="44"/>
      <c r="VHJ232" s="44"/>
      <c r="VHK232" s="44"/>
      <c r="VHL232" s="44"/>
      <c r="VHM232" s="44"/>
      <c r="VHN232" s="44"/>
      <c r="VHO232" s="44"/>
      <c r="VHP232" s="44"/>
      <c r="VHQ232" s="44"/>
      <c r="VHR232" s="44"/>
      <c r="VHS232" s="44"/>
      <c r="VHT232" s="44"/>
      <c r="VHU232" s="44"/>
      <c r="VHV232" s="44"/>
      <c r="VHW232" s="44"/>
      <c r="VHX232" s="44"/>
      <c r="VHY232" s="44"/>
      <c r="VHZ232" s="44"/>
      <c r="VIA232" s="44"/>
      <c r="VIB232" s="44"/>
      <c r="VIC232" s="44"/>
      <c r="VID232" s="44"/>
      <c r="VIE232" s="44"/>
      <c r="VIF232" s="44"/>
      <c r="VIG232" s="44"/>
      <c r="VIH232" s="44"/>
      <c r="VII232" s="44"/>
      <c r="VIJ232" s="44"/>
      <c r="VIK232" s="44"/>
      <c r="VIL232" s="44"/>
      <c r="VIM232" s="44"/>
      <c r="VIN232" s="44"/>
      <c r="VIO232" s="44"/>
      <c r="VIP232" s="44"/>
      <c r="VIQ232" s="44"/>
      <c r="VIR232" s="44"/>
      <c r="VIS232" s="44"/>
      <c r="VIT232" s="44"/>
      <c r="VIU232" s="44"/>
      <c r="VIV232" s="44"/>
      <c r="VIW232" s="44"/>
      <c r="VIX232" s="44"/>
      <c r="VIY232" s="44"/>
      <c r="VIZ232" s="44"/>
      <c r="VJA232" s="44"/>
      <c r="VJB232" s="44"/>
      <c r="VJC232" s="44"/>
      <c r="VJD232" s="44"/>
      <c r="VJE232" s="44"/>
      <c r="VJF232" s="44"/>
      <c r="VJG232" s="44"/>
      <c r="VJH232" s="44"/>
      <c r="VJI232" s="44"/>
      <c r="VJJ232" s="44"/>
      <c r="VJK232" s="44"/>
      <c r="VJL232" s="44"/>
      <c r="VJM232" s="44"/>
      <c r="VJN232" s="44"/>
      <c r="VJO232" s="44"/>
      <c r="VJP232" s="44"/>
      <c r="VJQ232" s="44"/>
      <c r="VJR232" s="44"/>
      <c r="VJS232" s="44"/>
      <c r="VJT232" s="44"/>
      <c r="VJU232" s="44"/>
      <c r="VJV232" s="44"/>
      <c r="VJW232" s="44"/>
      <c r="VJX232" s="44"/>
      <c r="VJY232" s="44"/>
      <c r="VJZ232" s="44"/>
      <c r="VKA232" s="44"/>
      <c r="VKB232" s="44"/>
      <c r="VKC232" s="44"/>
      <c r="VKD232" s="44"/>
      <c r="VKE232" s="44"/>
      <c r="VKF232" s="44"/>
      <c r="VKG232" s="44"/>
      <c r="VKH232" s="44"/>
      <c r="VKI232" s="44"/>
      <c r="VKJ232" s="44"/>
      <c r="VKK232" s="44"/>
      <c r="VKL232" s="44"/>
      <c r="VKM232" s="44"/>
      <c r="VKN232" s="44"/>
      <c r="VKO232" s="44"/>
      <c r="VKP232" s="44"/>
      <c r="VKQ232" s="44"/>
      <c r="VKR232" s="44"/>
      <c r="VKS232" s="44"/>
      <c r="VKT232" s="44"/>
      <c r="VKU232" s="44"/>
      <c r="VKV232" s="44"/>
      <c r="VKW232" s="44"/>
      <c r="VKX232" s="44"/>
      <c r="VKY232" s="44"/>
      <c r="VKZ232" s="44"/>
      <c r="VLA232" s="44"/>
      <c r="VLB232" s="44"/>
      <c r="VLC232" s="44"/>
      <c r="VLD232" s="44"/>
      <c r="VLE232" s="44"/>
      <c r="VLF232" s="44"/>
      <c r="VLG232" s="44"/>
      <c r="VLH232" s="44"/>
      <c r="VLI232" s="44"/>
      <c r="VLJ232" s="44"/>
      <c r="VLK232" s="44"/>
      <c r="VLL232" s="44"/>
      <c r="VLM232" s="44"/>
      <c r="VLN232" s="44"/>
      <c r="VLO232" s="44"/>
      <c r="VLP232" s="44"/>
      <c r="VLQ232" s="44"/>
      <c r="VLR232" s="44"/>
      <c r="VLS232" s="44"/>
      <c r="VLT232" s="44"/>
      <c r="VLU232" s="44"/>
      <c r="VLV232" s="44"/>
      <c r="VLW232" s="44"/>
      <c r="VLX232" s="44"/>
      <c r="VLY232" s="44"/>
      <c r="VLZ232" s="44"/>
      <c r="VMA232" s="44"/>
      <c r="VMB232" s="44"/>
      <c r="VMC232" s="44"/>
      <c r="VMD232" s="44"/>
      <c r="VME232" s="44"/>
      <c r="VMF232" s="44"/>
      <c r="VMG232" s="44"/>
      <c r="VMH232" s="44"/>
      <c r="VMI232" s="44"/>
      <c r="VMJ232" s="44"/>
      <c r="VMK232" s="44"/>
      <c r="VML232" s="44"/>
      <c r="VMM232" s="44"/>
      <c r="VMN232" s="44"/>
      <c r="VMO232" s="44"/>
      <c r="VMP232" s="44"/>
      <c r="VMQ232" s="44"/>
      <c r="VMR232" s="44"/>
      <c r="VMS232" s="44"/>
      <c r="VMT232" s="44"/>
      <c r="VMU232" s="44"/>
      <c r="VMV232" s="44"/>
      <c r="VMW232" s="44"/>
      <c r="VMX232" s="44"/>
      <c r="VMY232" s="44"/>
      <c r="VMZ232" s="44"/>
      <c r="VNA232" s="44"/>
      <c r="VNB232" s="44"/>
      <c r="VNC232" s="44"/>
      <c r="VND232" s="44"/>
      <c r="VNE232" s="44"/>
      <c r="VNF232" s="44"/>
      <c r="VNG232" s="44"/>
      <c r="VNH232" s="44"/>
      <c r="VNI232" s="44"/>
      <c r="VNJ232" s="44"/>
      <c r="VNK232" s="44"/>
      <c r="VNL232" s="44"/>
      <c r="VNM232" s="44"/>
      <c r="VNN232" s="44"/>
      <c r="VNO232" s="44"/>
      <c r="VNP232" s="44"/>
      <c r="VNQ232" s="44"/>
      <c r="VNR232" s="44"/>
      <c r="VNS232" s="44"/>
      <c r="VNT232" s="44"/>
      <c r="VNU232" s="44"/>
      <c r="VNV232" s="44"/>
      <c r="VNW232" s="44"/>
      <c r="VNX232" s="44"/>
      <c r="VNY232" s="44"/>
      <c r="VNZ232" s="44"/>
      <c r="VOA232" s="44"/>
      <c r="VOB232" s="44"/>
      <c r="VOC232" s="44"/>
      <c r="VOD232" s="44"/>
      <c r="VOE232" s="44"/>
      <c r="VOF232" s="44"/>
      <c r="VOG232" s="44"/>
      <c r="VOH232" s="44"/>
      <c r="VOI232" s="44"/>
      <c r="VOJ232" s="44"/>
      <c r="VOK232" s="44"/>
      <c r="VOL232" s="44"/>
      <c r="VOM232" s="44"/>
      <c r="VON232" s="44"/>
      <c r="VOO232" s="44"/>
      <c r="VOP232" s="44"/>
      <c r="VOQ232" s="44"/>
      <c r="VOR232" s="44"/>
      <c r="VOS232" s="44"/>
      <c r="VOT232" s="44"/>
      <c r="VOU232" s="44"/>
      <c r="VOV232" s="44"/>
      <c r="VOW232" s="44"/>
      <c r="VOX232" s="44"/>
      <c r="VOY232" s="44"/>
      <c r="VOZ232" s="44"/>
      <c r="VPA232" s="44"/>
      <c r="VPB232" s="44"/>
      <c r="VPC232" s="44"/>
      <c r="VPD232" s="44"/>
      <c r="VPE232" s="44"/>
      <c r="VPF232" s="44"/>
      <c r="VPG232" s="44"/>
      <c r="VPH232" s="44"/>
      <c r="VPI232" s="44"/>
      <c r="VPJ232" s="44"/>
      <c r="VPK232" s="44"/>
      <c r="VPL232" s="44"/>
      <c r="VPM232" s="44"/>
      <c r="VPN232" s="44"/>
      <c r="VPO232" s="44"/>
      <c r="VPP232" s="44"/>
      <c r="VPQ232" s="44"/>
      <c r="VPR232" s="44"/>
      <c r="VPS232" s="44"/>
      <c r="VPT232" s="44"/>
      <c r="VPU232" s="44"/>
      <c r="VPV232" s="44"/>
      <c r="VPW232" s="44"/>
      <c r="VPX232" s="44"/>
      <c r="VPY232" s="44"/>
      <c r="VPZ232" s="44"/>
      <c r="VQA232" s="44"/>
      <c r="VQB232" s="44"/>
      <c r="VQC232" s="44"/>
      <c r="VQD232" s="44"/>
      <c r="VQE232" s="44"/>
      <c r="VQF232" s="44"/>
      <c r="VQG232" s="44"/>
      <c r="VQH232" s="44"/>
      <c r="VQI232" s="44"/>
      <c r="VQJ232" s="44"/>
      <c r="VQK232" s="44"/>
      <c r="VQL232" s="44"/>
      <c r="VQM232" s="44"/>
      <c r="VQN232" s="44"/>
      <c r="VQO232" s="44"/>
      <c r="VQP232" s="44"/>
      <c r="VQQ232" s="44"/>
      <c r="VQR232" s="44"/>
      <c r="VQS232" s="44"/>
      <c r="VQT232" s="44"/>
      <c r="VQU232" s="44"/>
      <c r="VQV232" s="44"/>
      <c r="VQW232" s="44"/>
      <c r="VQX232" s="44"/>
      <c r="VQY232" s="44"/>
      <c r="VQZ232" s="44"/>
      <c r="VRA232" s="44"/>
      <c r="VRB232" s="44"/>
      <c r="VRC232" s="44"/>
      <c r="VRD232" s="44"/>
      <c r="VRE232" s="44"/>
      <c r="VRF232" s="44"/>
      <c r="VRG232" s="44"/>
      <c r="VRH232" s="44"/>
      <c r="VRI232" s="44"/>
      <c r="VRJ232" s="44"/>
      <c r="VRK232" s="44"/>
      <c r="VRL232" s="44"/>
      <c r="VRM232" s="44"/>
      <c r="VRN232" s="44"/>
      <c r="VRO232" s="44"/>
      <c r="VRP232" s="44"/>
      <c r="VRQ232" s="44"/>
      <c r="VRR232" s="44"/>
      <c r="VRS232" s="44"/>
      <c r="VRT232" s="44"/>
      <c r="VRU232" s="44"/>
      <c r="VRV232" s="44"/>
      <c r="VRW232" s="44"/>
      <c r="VRX232" s="44"/>
      <c r="VRY232" s="44"/>
      <c r="VRZ232" s="44"/>
      <c r="VSA232" s="44"/>
      <c r="VSB232" s="44"/>
      <c r="VSC232" s="44"/>
      <c r="VSD232" s="44"/>
      <c r="VSE232" s="44"/>
      <c r="VSF232" s="44"/>
      <c r="VSG232" s="44"/>
      <c r="VSH232" s="44"/>
      <c r="VSI232" s="44"/>
      <c r="VSJ232" s="44"/>
      <c r="VSK232" s="44"/>
      <c r="VSL232" s="44"/>
      <c r="VSM232" s="44"/>
      <c r="VSN232" s="44"/>
      <c r="VSO232" s="44"/>
      <c r="VSP232" s="44"/>
      <c r="VSQ232" s="44"/>
      <c r="VSR232" s="44"/>
      <c r="VSS232" s="44"/>
      <c r="VST232" s="44"/>
      <c r="VSU232" s="44"/>
      <c r="VSV232" s="44"/>
      <c r="VSW232" s="44"/>
      <c r="VSX232" s="44"/>
      <c r="VSY232" s="44"/>
      <c r="VSZ232" s="44"/>
      <c r="VTA232" s="44"/>
      <c r="VTB232" s="44"/>
      <c r="VTC232" s="44"/>
      <c r="VTD232" s="44"/>
      <c r="VTE232" s="44"/>
      <c r="VTF232" s="44"/>
      <c r="VTG232" s="44"/>
      <c r="VTH232" s="44"/>
      <c r="VTI232" s="44"/>
      <c r="VTJ232" s="44"/>
      <c r="VTK232" s="44"/>
      <c r="VTL232" s="44"/>
      <c r="VTM232" s="44"/>
      <c r="VTN232" s="44"/>
      <c r="VTO232" s="44"/>
      <c r="VTP232" s="44"/>
      <c r="VTQ232" s="44"/>
      <c r="VTR232" s="44"/>
      <c r="VTS232" s="44"/>
      <c r="VTT232" s="44"/>
      <c r="VTU232" s="44"/>
      <c r="VTV232" s="44"/>
      <c r="VTW232" s="44"/>
      <c r="VTX232" s="44"/>
      <c r="VTY232" s="44"/>
      <c r="VTZ232" s="44"/>
      <c r="VUA232" s="44"/>
      <c r="VUB232" s="44"/>
      <c r="VUC232" s="44"/>
      <c r="VUD232" s="44"/>
      <c r="VUE232" s="44"/>
      <c r="VUF232" s="44"/>
      <c r="VUG232" s="44"/>
      <c r="VUH232" s="44"/>
      <c r="VUI232" s="44"/>
      <c r="VUJ232" s="44"/>
      <c r="VUK232" s="44"/>
      <c r="VUL232" s="44"/>
      <c r="VUM232" s="44"/>
      <c r="VUN232" s="44"/>
      <c r="VUO232" s="44"/>
      <c r="VUP232" s="44"/>
      <c r="VUQ232" s="44"/>
      <c r="VUR232" s="44"/>
      <c r="VUS232" s="44"/>
      <c r="VUT232" s="44"/>
      <c r="VUU232" s="44"/>
      <c r="VUV232" s="44"/>
      <c r="VUW232" s="44"/>
      <c r="VUX232" s="44"/>
      <c r="VUY232" s="44"/>
      <c r="VUZ232" s="44"/>
      <c r="VVA232" s="44"/>
      <c r="VVB232" s="44"/>
      <c r="VVC232" s="44"/>
      <c r="VVD232" s="44"/>
      <c r="VVE232" s="44"/>
      <c r="VVF232" s="44"/>
      <c r="VVG232" s="44"/>
      <c r="VVH232" s="44"/>
      <c r="VVI232" s="44"/>
      <c r="VVJ232" s="44"/>
      <c r="VVK232" s="44"/>
      <c r="VVL232" s="44"/>
      <c r="VVM232" s="44"/>
      <c r="VVN232" s="44"/>
      <c r="VVO232" s="44"/>
      <c r="VVP232" s="44"/>
      <c r="VVQ232" s="44"/>
      <c r="VVR232" s="44"/>
      <c r="VVS232" s="44"/>
      <c r="VVT232" s="44"/>
      <c r="VVU232" s="44"/>
      <c r="VVV232" s="44"/>
      <c r="VVW232" s="44"/>
      <c r="VVX232" s="44"/>
      <c r="VVY232" s="44"/>
      <c r="VVZ232" s="44"/>
      <c r="VWA232" s="44"/>
      <c r="VWB232" s="44"/>
      <c r="VWC232" s="44"/>
      <c r="VWD232" s="44"/>
      <c r="VWE232" s="44"/>
      <c r="VWF232" s="44"/>
      <c r="VWG232" s="44"/>
      <c r="VWH232" s="44"/>
      <c r="VWI232" s="44"/>
      <c r="VWJ232" s="44"/>
      <c r="VWK232" s="44"/>
      <c r="VWL232" s="44"/>
      <c r="VWM232" s="44"/>
      <c r="VWN232" s="44"/>
      <c r="VWO232" s="44"/>
      <c r="VWP232" s="44"/>
      <c r="VWQ232" s="44"/>
      <c r="VWR232" s="44"/>
      <c r="VWS232" s="44"/>
      <c r="VWT232" s="44"/>
      <c r="VWU232" s="44"/>
      <c r="VWV232" s="44"/>
      <c r="VWW232" s="44"/>
      <c r="VWX232" s="44"/>
      <c r="VWY232" s="44"/>
      <c r="VWZ232" s="44"/>
      <c r="VXA232" s="44"/>
      <c r="VXB232" s="44"/>
      <c r="VXC232" s="44"/>
      <c r="VXD232" s="44"/>
      <c r="VXE232" s="44"/>
      <c r="VXF232" s="44"/>
      <c r="VXG232" s="44"/>
      <c r="VXH232" s="44"/>
      <c r="VXI232" s="44"/>
      <c r="VXJ232" s="44"/>
      <c r="VXK232" s="44"/>
      <c r="VXL232" s="44"/>
      <c r="VXM232" s="44"/>
      <c r="VXN232" s="44"/>
      <c r="VXO232" s="44"/>
      <c r="VXP232" s="44"/>
      <c r="VXQ232" s="44"/>
      <c r="VXR232" s="44"/>
      <c r="VXS232" s="44"/>
      <c r="VXT232" s="44"/>
      <c r="VXU232" s="44"/>
      <c r="VXV232" s="44"/>
      <c r="VXW232" s="44"/>
      <c r="VXX232" s="44"/>
      <c r="VXY232" s="44"/>
      <c r="VXZ232" s="44"/>
      <c r="VYA232" s="44"/>
      <c r="VYB232" s="44"/>
      <c r="VYC232" s="44"/>
      <c r="VYD232" s="44"/>
      <c r="VYE232" s="44"/>
      <c r="VYF232" s="44"/>
      <c r="VYG232" s="44"/>
      <c r="VYH232" s="44"/>
      <c r="VYI232" s="44"/>
      <c r="VYJ232" s="44"/>
      <c r="VYK232" s="44"/>
      <c r="VYL232" s="44"/>
      <c r="VYM232" s="44"/>
      <c r="VYN232" s="44"/>
      <c r="VYO232" s="44"/>
      <c r="VYP232" s="44"/>
      <c r="VYQ232" s="44"/>
      <c r="VYR232" s="44"/>
      <c r="VYS232" s="44"/>
      <c r="VYT232" s="44"/>
      <c r="VYU232" s="44"/>
      <c r="VYV232" s="44"/>
      <c r="VYW232" s="44"/>
      <c r="VYX232" s="44"/>
      <c r="VYY232" s="44"/>
      <c r="VYZ232" s="44"/>
      <c r="VZA232" s="44"/>
      <c r="VZB232" s="44"/>
      <c r="VZC232" s="44"/>
      <c r="VZD232" s="44"/>
      <c r="VZE232" s="44"/>
      <c r="VZF232" s="44"/>
      <c r="VZG232" s="44"/>
      <c r="VZH232" s="44"/>
      <c r="VZI232" s="44"/>
      <c r="VZJ232" s="44"/>
      <c r="VZK232" s="44"/>
      <c r="VZL232" s="44"/>
      <c r="VZM232" s="44"/>
      <c r="VZN232" s="44"/>
      <c r="VZO232" s="44"/>
      <c r="VZP232" s="44"/>
      <c r="VZQ232" s="44"/>
      <c r="VZR232" s="44"/>
      <c r="VZS232" s="44"/>
      <c r="VZT232" s="44"/>
      <c r="VZU232" s="44"/>
      <c r="VZV232" s="44"/>
      <c r="VZW232" s="44"/>
      <c r="VZX232" s="44"/>
      <c r="VZY232" s="44"/>
      <c r="VZZ232" s="44"/>
      <c r="WAA232" s="44"/>
      <c r="WAB232" s="44"/>
      <c r="WAC232" s="44"/>
      <c r="WAD232" s="44"/>
      <c r="WAE232" s="44"/>
      <c r="WAF232" s="44"/>
      <c r="WAG232" s="44"/>
      <c r="WAH232" s="44"/>
      <c r="WAI232" s="44"/>
      <c r="WAJ232" s="44"/>
      <c r="WAK232" s="44"/>
      <c r="WAL232" s="44"/>
      <c r="WAM232" s="44"/>
      <c r="WAN232" s="44"/>
      <c r="WAO232" s="44"/>
      <c r="WAP232" s="44"/>
      <c r="WAQ232" s="44"/>
      <c r="WAR232" s="44"/>
      <c r="WAS232" s="44"/>
      <c r="WAT232" s="44"/>
      <c r="WAU232" s="44"/>
      <c r="WAV232" s="44"/>
      <c r="WAW232" s="44"/>
      <c r="WAX232" s="44"/>
      <c r="WAY232" s="44"/>
      <c r="WAZ232" s="44"/>
      <c r="WBA232" s="44"/>
      <c r="WBB232" s="44"/>
      <c r="WBC232" s="44"/>
      <c r="WBD232" s="44"/>
      <c r="WBE232" s="44"/>
      <c r="WBF232" s="44"/>
      <c r="WBG232" s="44"/>
      <c r="WBH232" s="44"/>
      <c r="WBI232" s="44"/>
      <c r="WBJ232" s="44"/>
      <c r="WBK232" s="44"/>
      <c r="WBL232" s="44"/>
      <c r="WBM232" s="44"/>
      <c r="WBN232" s="44"/>
      <c r="WBO232" s="44"/>
      <c r="WBP232" s="44"/>
      <c r="WBQ232" s="44"/>
      <c r="WBR232" s="44"/>
      <c r="WBS232" s="44"/>
      <c r="WBT232" s="44"/>
      <c r="WBU232" s="44"/>
      <c r="WBV232" s="44"/>
      <c r="WBW232" s="44"/>
      <c r="WBX232" s="44"/>
      <c r="WBY232" s="44"/>
      <c r="WBZ232" s="44"/>
      <c r="WCA232" s="44"/>
      <c r="WCB232" s="44"/>
      <c r="WCC232" s="44"/>
      <c r="WCD232" s="44"/>
      <c r="WCE232" s="44"/>
      <c r="WCF232" s="44"/>
      <c r="WCG232" s="44"/>
      <c r="WCH232" s="44"/>
      <c r="WCI232" s="44"/>
      <c r="WCJ232" s="44"/>
      <c r="WCK232" s="44"/>
      <c r="WCL232" s="44"/>
      <c r="WCM232" s="44"/>
      <c r="WCN232" s="44"/>
      <c r="WCO232" s="44"/>
      <c r="WCP232" s="44"/>
      <c r="WCQ232" s="44"/>
      <c r="WCR232" s="44"/>
      <c r="WCS232" s="44"/>
      <c r="WCT232" s="44"/>
      <c r="WCU232" s="44"/>
      <c r="WCV232" s="44"/>
      <c r="WCW232" s="44"/>
      <c r="WCX232" s="44"/>
      <c r="WCY232" s="44"/>
      <c r="WCZ232" s="44"/>
      <c r="WDA232" s="44"/>
      <c r="WDB232" s="44"/>
      <c r="WDC232" s="44"/>
      <c r="WDD232" s="44"/>
      <c r="WDE232" s="44"/>
      <c r="WDF232" s="44"/>
      <c r="WDG232" s="44"/>
      <c r="WDH232" s="44"/>
      <c r="WDI232" s="44"/>
      <c r="WDJ232" s="44"/>
      <c r="WDK232" s="44"/>
      <c r="WDL232" s="44"/>
      <c r="WDM232" s="44"/>
      <c r="WDN232" s="44"/>
      <c r="WDO232" s="44"/>
      <c r="WDP232" s="44"/>
      <c r="WDQ232" s="44"/>
      <c r="WDR232" s="44"/>
      <c r="WDS232" s="44"/>
      <c r="WDT232" s="44"/>
      <c r="WDU232" s="44"/>
      <c r="WDV232" s="44"/>
      <c r="WDW232" s="44"/>
      <c r="WDX232" s="44"/>
      <c r="WDY232" s="44"/>
      <c r="WDZ232" s="44"/>
      <c r="WEA232" s="44"/>
      <c r="WEB232" s="44"/>
      <c r="WEC232" s="44"/>
      <c r="WED232" s="44"/>
      <c r="WEE232" s="44"/>
      <c r="WEF232" s="44"/>
      <c r="WEG232" s="44"/>
      <c r="WEH232" s="44"/>
      <c r="WEI232" s="44"/>
      <c r="WEJ232" s="44"/>
      <c r="WEK232" s="44"/>
      <c r="WEL232" s="44"/>
      <c r="WEM232" s="44"/>
      <c r="WEN232" s="44"/>
      <c r="WEO232" s="44"/>
      <c r="WEP232" s="44"/>
      <c r="WEQ232" s="44"/>
      <c r="WER232" s="44"/>
      <c r="WES232" s="44"/>
      <c r="WET232" s="44"/>
      <c r="WEU232" s="44"/>
      <c r="WEV232" s="44"/>
      <c r="WEW232" s="44"/>
      <c r="WEX232" s="44"/>
      <c r="WEY232" s="44"/>
      <c r="WEZ232" s="44"/>
      <c r="WFA232" s="44"/>
      <c r="WFB232" s="44"/>
      <c r="WFC232" s="44"/>
      <c r="WFD232" s="44"/>
      <c r="WFE232" s="44"/>
      <c r="WFF232" s="44"/>
      <c r="WFG232" s="44"/>
      <c r="WFH232" s="44"/>
      <c r="WFI232" s="44"/>
      <c r="WFJ232" s="44"/>
      <c r="WFK232" s="44"/>
      <c r="WFL232" s="44"/>
      <c r="WFM232" s="44"/>
      <c r="WFN232" s="44"/>
      <c r="WFO232" s="44"/>
      <c r="WFP232" s="44"/>
      <c r="WFQ232" s="44"/>
      <c r="WFR232" s="44"/>
      <c r="WFS232" s="44"/>
      <c r="WFT232" s="44"/>
      <c r="WFU232" s="44"/>
      <c r="WFV232" s="44"/>
      <c r="WFW232" s="44"/>
      <c r="WFX232" s="44"/>
      <c r="WFY232" s="44"/>
      <c r="WFZ232" s="44"/>
      <c r="WGA232" s="44"/>
      <c r="WGB232" s="44"/>
      <c r="WGC232" s="44"/>
      <c r="WGD232" s="44"/>
      <c r="WGE232" s="44"/>
      <c r="WGF232" s="44"/>
      <c r="WGG232" s="44"/>
      <c r="WGH232" s="44"/>
      <c r="WGI232" s="44"/>
      <c r="WGJ232" s="44"/>
      <c r="WGK232" s="44"/>
      <c r="WGL232" s="44"/>
      <c r="WGM232" s="44"/>
      <c r="WGN232" s="44"/>
      <c r="WGO232" s="44"/>
      <c r="WGP232" s="44"/>
      <c r="WGQ232" s="44"/>
      <c r="WGR232" s="44"/>
      <c r="WGS232" s="44"/>
      <c r="WGT232" s="44"/>
      <c r="WGU232" s="44"/>
      <c r="WGV232" s="44"/>
      <c r="WGW232" s="44"/>
      <c r="WGX232" s="44"/>
      <c r="WGY232" s="44"/>
      <c r="WGZ232" s="44"/>
      <c r="WHA232" s="44"/>
      <c r="WHB232" s="44"/>
      <c r="WHC232" s="44"/>
      <c r="WHD232" s="44"/>
      <c r="WHE232" s="44"/>
      <c r="WHF232" s="44"/>
      <c r="WHG232" s="44"/>
      <c r="WHH232" s="44"/>
      <c r="WHI232" s="44"/>
      <c r="WHJ232" s="44"/>
      <c r="WHK232" s="44"/>
      <c r="WHL232" s="44"/>
      <c r="WHM232" s="44"/>
      <c r="WHN232" s="44"/>
      <c r="WHO232" s="44"/>
      <c r="WHP232" s="44"/>
      <c r="WHQ232" s="44"/>
      <c r="WHR232" s="44"/>
      <c r="WHS232" s="44"/>
      <c r="WHT232" s="44"/>
      <c r="WHU232" s="44"/>
      <c r="WHV232" s="44"/>
      <c r="WHW232" s="44"/>
      <c r="WHX232" s="44"/>
      <c r="WHY232" s="44"/>
      <c r="WHZ232" s="44"/>
      <c r="WIA232" s="44"/>
      <c r="WIB232" s="44"/>
      <c r="WIC232" s="44"/>
      <c r="WID232" s="44"/>
      <c r="WIE232" s="44"/>
      <c r="WIF232" s="44"/>
      <c r="WIG232" s="44"/>
      <c r="WIH232" s="44"/>
      <c r="WII232" s="44"/>
      <c r="WIJ232" s="44"/>
      <c r="WIK232" s="44"/>
      <c r="WIL232" s="44"/>
      <c r="WIM232" s="44"/>
      <c r="WIN232" s="44"/>
      <c r="WIO232" s="44"/>
      <c r="WIP232" s="44"/>
      <c r="WIQ232" s="44"/>
      <c r="WIR232" s="44"/>
      <c r="WIS232" s="44"/>
      <c r="WIT232" s="44"/>
      <c r="WIU232" s="44"/>
      <c r="WIV232" s="44"/>
      <c r="WIW232" s="44"/>
      <c r="WIX232" s="44"/>
      <c r="WIY232" s="44"/>
      <c r="WIZ232" s="44"/>
      <c r="WJA232" s="44"/>
      <c r="WJB232" s="44"/>
      <c r="WJC232" s="44"/>
      <c r="WJD232" s="44"/>
      <c r="WJE232" s="44"/>
      <c r="WJF232" s="44"/>
      <c r="WJG232" s="44"/>
      <c r="WJH232" s="44"/>
      <c r="WJI232" s="44"/>
      <c r="WJJ232" s="44"/>
      <c r="WJK232" s="44"/>
      <c r="WJL232" s="44"/>
      <c r="WJM232" s="44"/>
      <c r="WJN232" s="44"/>
      <c r="WJO232" s="44"/>
      <c r="WJP232" s="44"/>
      <c r="WJQ232" s="44"/>
      <c r="WJR232" s="44"/>
      <c r="WJS232" s="44"/>
      <c r="WJT232" s="44"/>
      <c r="WJU232" s="44"/>
      <c r="WJV232" s="44"/>
      <c r="WJW232" s="44"/>
      <c r="WJX232" s="44"/>
      <c r="WJY232" s="44"/>
      <c r="WJZ232" s="44"/>
      <c r="WKA232" s="44"/>
      <c r="WKB232" s="44"/>
      <c r="WKC232" s="44"/>
      <c r="WKD232" s="44"/>
      <c r="WKE232" s="44"/>
      <c r="WKF232" s="44"/>
      <c r="WKG232" s="44"/>
      <c r="WKH232" s="44"/>
      <c r="WKI232" s="44"/>
      <c r="WKJ232" s="44"/>
      <c r="WKK232" s="44"/>
      <c r="WKL232" s="44"/>
      <c r="WKM232" s="44"/>
      <c r="WKN232" s="44"/>
      <c r="WKO232" s="44"/>
      <c r="WKP232" s="44"/>
      <c r="WKQ232" s="44"/>
      <c r="WKR232" s="44"/>
      <c r="WKS232" s="44"/>
      <c r="WKT232" s="44"/>
      <c r="WKU232" s="44"/>
      <c r="WKV232" s="44"/>
      <c r="WKW232" s="44"/>
      <c r="WKX232" s="44"/>
      <c r="WKY232" s="44"/>
      <c r="WKZ232" s="44"/>
      <c r="WLA232" s="44"/>
      <c r="WLB232" s="44"/>
      <c r="WLC232" s="44"/>
      <c r="WLD232" s="44"/>
      <c r="WLE232" s="44"/>
      <c r="WLF232" s="44"/>
      <c r="WLG232" s="44"/>
      <c r="WLH232" s="44"/>
      <c r="WLI232" s="44"/>
      <c r="WLJ232" s="44"/>
      <c r="WLK232" s="44"/>
      <c r="WLL232" s="44"/>
      <c r="WLM232" s="44"/>
      <c r="WLN232" s="44"/>
      <c r="WLO232" s="44"/>
      <c r="WLP232" s="44"/>
      <c r="WLQ232" s="44"/>
      <c r="WLR232" s="44"/>
      <c r="WLS232" s="44"/>
      <c r="WLT232" s="44"/>
      <c r="WLU232" s="44"/>
      <c r="WLV232" s="44"/>
      <c r="WLW232" s="44"/>
      <c r="WLX232" s="44"/>
      <c r="WLY232" s="44"/>
      <c r="WLZ232" s="44"/>
      <c r="WMA232" s="44"/>
      <c r="WMB232" s="44"/>
      <c r="WMC232" s="44"/>
      <c r="WMD232" s="44"/>
      <c r="WME232" s="44"/>
      <c r="WMF232" s="44"/>
      <c r="WMG232" s="44"/>
      <c r="WMH232" s="44"/>
      <c r="WMI232" s="44"/>
      <c r="WMJ232" s="44"/>
      <c r="WMK232" s="44"/>
      <c r="WML232" s="44"/>
      <c r="WMM232" s="44"/>
      <c r="WMN232" s="44"/>
      <c r="WMO232" s="44"/>
      <c r="WMP232" s="44"/>
      <c r="WMQ232" s="44"/>
      <c r="WMR232" s="44"/>
      <c r="WMS232" s="44"/>
      <c r="WMT232" s="44"/>
      <c r="WMU232" s="44"/>
      <c r="WMV232" s="44"/>
      <c r="WMW232" s="44"/>
      <c r="WMX232" s="44"/>
      <c r="WMY232" s="44"/>
      <c r="WMZ232" s="44"/>
      <c r="WNA232" s="44"/>
      <c r="WNB232" s="44"/>
      <c r="WNC232" s="44"/>
      <c r="WND232" s="44"/>
      <c r="WNE232" s="44"/>
      <c r="WNF232" s="44"/>
      <c r="WNG232" s="44"/>
      <c r="WNH232" s="44"/>
      <c r="WNI232" s="44"/>
      <c r="WNJ232" s="44"/>
      <c r="WNK232" s="44"/>
      <c r="WNL232" s="44"/>
      <c r="WNM232" s="44"/>
      <c r="WNN232" s="44"/>
      <c r="WNO232" s="44"/>
      <c r="WNP232" s="44"/>
      <c r="WNQ232" s="44"/>
      <c r="WNR232" s="44"/>
      <c r="WNS232" s="44"/>
      <c r="WNT232" s="44"/>
      <c r="WNU232" s="44"/>
      <c r="WNV232" s="44"/>
      <c r="WNW232" s="44"/>
      <c r="WNX232" s="44"/>
      <c r="WNY232" s="44"/>
      <c r="WNZ232" s="44"/>
      <c r="WOA232" s="44"/>
      <c r="WOB232" s="44"/>
      <c r="WOC232" s="44"/>
      <c r="WOD232" s="44"/>
      <c r="WOE232" s="44"/>
      <c r="WOF232" s="44"/>
      <c r="WOG232" s="44"/>
      <c r="WOH232" s="44"/>
      <c r="WOI232" s="44"/>
      <c r="WOJ232" s="44"/>
      <c r="WOK232" s="44"/>
      <c r="WOL232" s="44"/>
      <c r="WOM232" s="44"/>
      <c r="WON232" s="44"/>
      <c r="WOO232" s="44"/>
      <c r="WOP232" s="44"/>
      <c r="WOQ232" s="44"/>
      <c r="WOR232" s="44"/>
      <c r="WOS232" s="44"/>
      <c r="WOT232" s="44"/>
      <c r="WOU232" s="44"/>
      <c r="WOV232" s="44"/>
      <c r="WOW232" s="44"/>
      <c r="WOX232" s="44"/>
      <c r="WOY232" s="44"/>
      <c r="WOZ232" s="44"/>
      <c r="WPA232" s="44"/>
      <c r="WPB232" s="44"/>
      <c r="WPC232" s="44"/>
      <c r="WPD232" s="44"/>
      <c r="WPE232" s="44"/>
      <c r="WPF232" s="44"/>
      <c r="WPG232" s="44"/>
      <c r="WPH232" s="44"/>
      <c r="WPI232" s="44"/>
      <c r="WPJ232" s="44"/>
      <c r="WPK232" s="44"/>
      <c r="WPL232" s="44"/>
      <c r="WPM232" s="44"/>
      <c r="WPN232" s="44"/>
      <c r="WPO232" s="44"/>
      <c r="WPP232" s="44"/>
      <c r="WPQ232" s="44"/>
      <c r="WPR232" s="44"/>
      <c r="WPS232" s="44"/>
      <c r="WPT232" s="44"/>
      <c r="WPU232" s="44"/>
      <c r="WPV232" s="44"/>
      <c r="WPW232" s="44"/>
      <c r="WPX232" s="44"/>
      <c r="WPY232" s="44"/>
      <c r="WPZ232" s="44"/>
      <c r="WQA232" s="44"/>
      <c r="WQB232" s="44"/>
      <c r="WQC232" s="44"/>
      <c r="WQD232" s="44"/>
      <c r="WQE232" s="44"/>
      <c r="WQF232" s="44"/>
      <c r="WQG232" s="44"/>
      <c r="WQH232" s="44"/>
      <c r="WQI232" s="44"/>
      <c r="WQJ232" s="44"/>
      <c r="WQK232" s="44"/>
      <c r="WQL232" s="44"/>
      <c r="WQM232" s="44"/>
      <c r="WQN232" s="44"/>
      <c r="WQO232" s="44"/>
      <c r="WQP232" s="44"/>
      <c r="WQQ232" s="44"/>
      <c r="WQR232" s="44"/>
      <c r="WQS232" s="44"/>
      <c r="WQT232" s="44"/>
      <c r="WQU232" s="44"/>
      <c r="WQV232" s="44"/>
      <c r="WQW232" s="44"/>
      <c r="WQX232" s="44"/>
      <c r="WQY232" s="44"/>
      <c r="WQZ232" s="44"/>
      <c r="WRA232" s="44"/>
      <c r="WRB232" s="44"/>
      <c r="WRC232" s="44"/>
      <c r="WRD232" s="44"/>
      <c r="WRE232" s="44"/>
      <c r="WRF232" s="44"/>
      <c r="WRG232" s="44"/>
      <c r="WRH232" s="44"/>
      <c r="WRI232" s="44"/>
      <c r="WRJ232" s="44"/>
      <c r="WRK232" s="44"/>
      <c r="WRL232" s="44"/>
      <c r="WRM232" s="44"/>
      <c r="WRN232" s="44"/>
      <c r="WRO232" s="44"/>
      <c r="WRP232" s="44"/>
      <c r="WRQ232" s="44"/>
      <c r="WRR232" s="44"/>
      <c r="WRS232" s="44"/>
      <c r="WRT232" s="44"/>
      <c r="WRU232" s="44"/>
      <c r="WRV232" s="44"/>
      <c r="WRW232" s="44"/>
      <c r="WRX232" s="44"/>
      <c r="WRY232" s="44"/>
      <c r="WRZ232" s="44"/>
      <c r="WSA232" s="44"/>
      <c r="WSB232" s="44"/>
      <c r="WSC232" s="44"/>
      <c r="WSD232" s="44"/>
      <c r="WSE232" s="44"/>
      <c r="WSF232" s="44"/>
      <c r="WSG232" s="44"/>
      <c r="WSH232" s="44"/>
      <c r="WSI232" s="44"/>
      <c r="WSJ232" s="44"/>
      <c r="WSK232" s="44"/>
      <c r="WSL232" s="44"/>
      <c r="WSM232" s="44"/>
      <c r="WSN232" s="44"/>
      <c r="WSO232" s="44"/>
      <c r="WSP232" s="44"/>
      <c r="WSQ232" s="44"/>
      <c r="WSR232" s="44"/>
      <c r="WSS232" s="44"/>
      <c r="WST232" s="44"/>
      <c r="WSU232" s="44"/>
      <c r="WSV232" s="44"/>
      <c r="WSW232" s="44"/>
      <c r="WSX232" s="44"/>
      <c r="WSY232" s="44"/>
      <c r="WSZ232" s="44"/>
      <c r="WTA232" s="44"/>
      <c r="WTB232" s="44"/>
      <c r="WTC232" s="44"/>
      <c r="WTD232" s="44"/>
      <c r="WTE232" s="44"/>
      <c r="WTF232" s="44"/>
      <c r="WTG232" s="44"/>
      <c r="WTH232" s="44"/>
      <c r="WTI232" s="44"/>
      <c r="WTJ232" s="44"/>
      <c r="WTK232" s="44"/>
      <c r="WTL232" s="44"/>
      <c r="WTM232" s="44"/>
      <c r="WTN232" s="44"/>
      <c r="WTO232" s="44"/>
      <c r="WTP232" s="44"/>
      <c r="WTQ232" s="44"/>
      <c r="WTR232" s="44"/>
      <c r="WTS232" s="44"/>
      <c r="WTT232" s="44"/>
      <c r="WTU232" s="44"/>
      <c r="WTV232" s="44"/>
      <c r="WTW232" s="44"/>
      <c r="WTX232" s="44"/>
      <c r="WTY232" s="44"/>
      <c r="WTZ232" s="44"/>
      <c r="WUA232" s="44"/>
      <c r="WUB232" s="44"/>
      <c r="WUC232" s="44"/>
      <c r="WUD232" s="44"/>
      <c r="WUE232" s="44"/>
      <c r="WUF232" s="44"/>
      <c r="WUG232" s="44"/>
      <c r="WUH232" s="44"/>
      <c r="WUI232" s="44"/>
      <c r="WUJ232" s="44"/>
      <c r="WUK232" s="44"/>
      <c r="WUL232" s="44"/>
      <c r="WUM232" s="44"/>
      <c r="WUN232" s="44"/>
      <c r="WUO232" s="44"/>
      <c r="WUP232" s="44"/>
      <c r="WUQ232" s="44"/>
      <c r="WUR232" s="44"/>
      <c r="WUS232" s="44"/>
      <c r="WUT232" s="44"/>
      <c r="WUU232" s="44"/>
      <c r="WUV232" s="44"/>
      <c r="WUW232" s="44"/>
      <c r="WUX232" s="44"/>
      <c r="WUY232" s="44"/>
      <c r="WUZ232" s="44"/>
      <c r="WVA232" s="44"/>
      <c r="WVB232" s="44"/>
      <c r="WVC232" s="44"/>
      <c r="WVD232" s="44"/>
      <c r="WVE232" s="44"/>
      <c r="WVF232" s="44"/>
      <c r="WVG232" s="44"/>
      <c r="WVH232" s="44"/>
      <c r="WVI232" s="44"/>
      <c r="WVJ232" s="44"/>
      <c r="WVK232" s="44"/>
      <c r="WVL232" s="44"/>
      <c r="WVM232" s="44"/>
      <c r="WVN232" s="44"/>
      <c r="WVO232" s="44"/>
      <c r="WVP232" s="44"/>
      <c r="WVQ232" s="44"/>
      <c r="WVR232" s="44"/>
      <c r="WVS232" s="44"/>
      <c r="WVT232" s="44"/>
      <c r="WVU232" s="44"/>
      <c r="WVV232" s="44"/>
      <c r="WVW232" s="44"/>
      <c r="WVX232" s="44"/>
      <c r="WVY232" s="44"/>
      <c r="WVZ232" s="44"/>
      <c r="WWA232" s="44"/>
      <c r="WWB232" s="44"/>
      <c r="WWC232" s="44"/>
      <c r="WWD232" s="44"/>
      <c r="WWE232" s="44"/>
      <c r="WWF232" s="44"/>
      <c r="WWG232" s="44"/>
      <c r="WWH232" s="44"/>
      <c r="WWI232" s="44"/>
      <c r="WWJ232" s="44"/>
    </row>
    <row r="233" spans="1:16156" s="44" customFormat="1" ht="25.5" x14ac:dyDescent="0.2">
      <c r="A233" s="708" t="s">
        <v>554</v>
      </c>
      <c r="B233" s="591" t="s">
        <v>555</v>
      </c>
      <c r="C233" s="709" t="s">
        <v>203</v>
      </c>
      <c r="D233" s="690">
        <v>99</v>
      </c>
      <c r="E233" s="710">
        <v>99</v>
      </c>
      <c r="F233" s="710">
        <v>99</v>
      </c>
      <c r="G233" s="710">
        <v>99</v>
      </c>
      <c r="H233" s="711">
        <v>99</v>
      </c>
      <c r="I233" s="712">
        <f t="shared" si="88"/>
        <v>1</v>
      </c>
      <c r="J233" s="713">
        <f t="shared" si="89"/>
        <v>1</v>
      </c>
      <c r="K233" s="690" t="s">
        <v>69</v>
      </c>
      <c r="L233" s="710" t="s">
        <v>69</v>
      </c>
      <c r="M233" s="710" t="s">
        <v>69</v>
      </c>
      <c r="N233" s="710" t="s">
        <v>69</v>
      </c>
      <c r="O233" s="711" t="s">
        <v>69</v>
      </c>
      <c r="P233" s="712" t="s">
        <v>69</v>
      </c>
      <c r="Q233" s="713" t="s">
        <v>69</v>
      </c>
      <c r="R233" s="690" t="s">
        <v>69</v>
      </c>
      <c r="S233" s="710" t="s">
        <v>69</v>
      </c>
      <c r="T233" s="710" t="s">
        <v>69</v>
      </c>
      <c r="U233" s="710" t="s">
        <v>69</v>
      </c>
      <c r="V233" s="711" t="s">
        <v>69</v>
      </c>
      <c r="W233" s="712" t="s">
        <v>69</v>
      </c>
      <c r="X233" s="713" t="s">
        <v>69</v>
      </c>
      <c r="Y233" s="690" t="s">
        <v>69</v>
      </c>
      <c r="Z233" s="710" t="s">
        <v>69</v>
      </c>
      <c r="AA233" s="710" t="s">
        <v>69</v>
      </c>
      <c r="AB233" s="710" t="s">
        <v>69</v>
      </c>
      <c r="AC233" s="711" t="s">
        <v>69</v>
      </c>
      <c r="AD233" s="712" t="s">
        <v>69</v>
      </c>
      <c r="AE233" s="713" t="s">
        <v>69</v>
      </c>
      <c r="AF233" s="662" t="s">
        <v>69</v>
      </c>
      <c r="AG233" s="663" t="s">
        <v>69</v>
      </c>
      <c r="AH233" s="663" t="s">
        <v>69</v>
      </c>
      <c r="AI233" s="663" t="s">
        <v>69</v>
      </c>
      <c r="AJ233" s="664" t="s">
        <v>69</v>
      </c>
      <c r="AK233" s="665" t="s">
        <v>69</v>
      </c>
      <c r="AL233" s="666" t="s">
        <v>69</v>
      </c>
      <c r="AM233" s="662" t="s">
        <v>69</v>
      </c>
      <c r="AN233" s="663" t="s">
        <v>69</v>
      </c>
      <c r="AO233" s="663" t="s">
        <v>69</v>
      </c>
      <c r="AP233" s="663" t="s">
        <v>69</v>
      </c>
      <c r="AQ233" s="664" t="s">
        <v>69</v>
      </c>
      <c r="AR233" s="665" t="s">
        <v>69</v>
      </c>
      <c r="AS233" s="666" t="s">
        <v>69</v>
      </c>
      <c r="AT233" s="672"/>
      <c r="AU233" s="672"/>
      <c r="AV233" s="672"/>
      <c r="AW233" s="672"/>
      <c r="AX233" s="672"/>
      <c r="AY233" s="672"/>
      <c r="AZ233" s="672"/>
      <c r="BA233" s="672"/>
      <c r="BB233" s="672"/>
      <c r="BC233" s="672"/>
      <c r="BD233" s="672"/>
      <c r="BE233" s="672"/>
      <c r="BF233" s="672"/>
      <c r="BG233" s="672"/>
      <c r="BH233" s="672"/>
      <c r="BI233" s="672"/>
      <c r="BJ233" s="672"/>
      <c r="BK233" s="672"/>
      <c r="BL233" s="672"/>
      <c r="BM233" s="672"/>
      <c r="BN233" s="672"/>
      <c r="BO233" s="672"/>
      <c r="BP233" s="672"/>
      <c r="BQ233" s="672"/>
      <c r="BR233" s="672"/>
      <c r="BS233" s="672"/>
      <c r="BT233" s="672"/>
      <c r="BU233" s="672"/>
      <c r="BV233" s="672"/>
      <c r="BW233" s="672"/>
      <c r="BX233" s="672"/>
      <c r="BY233" s="672"/>
      <c r="BZ233" s="672"/>
      <c r="CA233" s="672"/>
      <c r="CB233" s="672"/>
      <c r="CC233" s="672"/>
      <c r="CD233" s="672"/>
      <c r="CE233" s="672"/>
      <c r="CF233" s="672"/>
      <c r="CG233" s="672"/>
      <c r="CH233" s="672"/>
      <c r="CI233" s="672"/>
      <c r="CJ233" s="672"/>
      <c r="CK233" s="672"/>
      <c r="CL233" s="672"/>
      <c r="CM233" s="672"/>
      <c r="CN233" s="672"/>
      <c r="CO233" s="672"/>
      <c r="CP233" s="672"/>
      <c r="CQ233" s="672"/>
      <c r="CR233" s="672"/>
      <c r="CS233" s="672"/>
      <c r="CT233" s="672"/>
      <c r="CU233" s="672"/>
      <c r="CV233" s="672"/>
      <c r="CW233" s="672"/>
      <c r="CX233" s="672"/>
      <c r="CY233" s="672"/>
      <c r="CZ233" s="672"/>
      <c r="DA233" s="672"/>
      <c r="DB233" s="672"/>
      <c r="DC233" s="672"/>
      <c r="DD233" s="672"/>
      <c r="DE233" s="672"/>
      <c r="DF233" s="672"/>
      <c r="DG233" s="672"/>
      <c r="DH233" s="672"/>
      <c r="DI233" s="672"/>
      <c r="DJ233" s="672"/>
      <c r="DK233" s="672"/>
      <c r="DL233" s="672"/>
      <c r="DM233" s="672"/>
      <c r="DN233" s="672"/>
      <c r="DO233" s="672"/>
      <c r="DP233" s="672"/>
      <c r="DQ233" s="672"/>
      <c r="DR233" s="672"/>
      <c r="DS233" s="672"/>
      <c r="DT233" s="672"/>
      <c r="DU233" s="672"/>
      <c r="DV233" s="672"/>
      <c r="DW233" s="672"/>
      <c r="DX233" s="672"/>
      <c r="DY233" s="672"/>
      <c r="DZ233" s="672"/>
      <c r="EA233" s="672"/>
      <c r="EB233" s="672"/>
      <c r="EC233" s="672"/>
      <c r="ED233" s="672"/>
      <c r="EE233" s="672"/>
      <c r="EF233" s="672"/>
      <c r="EG233" s="672"/>
      <c r="EH233" s="672"/>
      <c r="EI233" s="672"/>
      <c r="EJ233" s="672"/>
      <c r="EK233" s="672"/>
      <c r="EL233" s="672"/>
      <c r="EM233" s="672"/>
      <c r="EN233" s="672"/>
      <c r="EO233" s="672"/>
      <c r="EP233" s="672"/>
      <c r="EQ233" s="672"/>
      <c r="ER233" s="672"/>
      <c r="ES233" s="672"/>
      <c r="ET233" s="672"/>
      <c r="EU233" s="672"/>
      <c r="EV233" s="672"/>
      <c r="EW233" s="672"/>
      <c r="EX233" s="672"/>
      <c r="EY233" s="672"/>
      <c r="EZ233" s="672"/>
      <c r="FA233" s="672"/>
      <c r="FB233" s="672"/>
      <c r="FC233" s="672"/>
      <c r="FD233" s="672"/>
      <c r="FE233" s="672"/>
      <c r="FF233" s="672"/>
      <c r="FG233" s="672"/>
      <c r="FH233" s="672"/>
      <c r="FI233" s="672"/>
      <c r="FJ233" s="672"/>
      <c r="FK233" s="672"/>
      <c r="FL233" s="672"/>
      <c r="FM233" s="672"/>
      <c r="FN233" s="672"/>
      <c r="FO233" s="672"/>
      <c r="FP233" s="672"/>
      <c r="FQ233" s="672"/>
      <c r="FR233" s="672"/>
      <c r="FS233" s="672"/>
      <c r="FT233" s="672"/>
      <c r="FU233" s="672"/>
      <c r="FV233" s="672"/>
      <c r="FW233" s="672"/>
      <c r="FX233" s="672"/>
      <c r="FY233" s="672"/>
      <c r="FZ233" s="672"/>
      <c r="GA233" s="672"/>
      <c r="GB233" s="672"/>
      <c r="GC233" s="672"/>
      <c r="GD233" s="672"/>
      <c r="GE233" s="672"/>
      <c r="GF233" s="672"/>
      <c r="GG233" s="672"/>
      <c r="GH233" s="672"/>
      <c r="GI233" s="672"/>
      <c r="GJ233" s="672"/>
      <c r="GK233" s="672"/>
      <c r="GL233" s="672"/>
      <c r="GM233" s="672"/>
      <c r="GN233" s="672"/>
      <c r="GO233" s="672"/>
      <c r="GP233" s="672"/>
      <c r="GQ233" s="672"/>
      <c r="GR233" s="672"/>
      <c r="GS233" s="672"/>
      <c r="GT233" s="672"/>
      <c r="GU233" s="672"/>
      <c r="GV233" s="672"/>
      <c r="GW233" s="672"/>
      <c r="GX233" s="672"/>
      <c r="GY233" s="672"/>
      <c r="GZ233" s="672"/>
      <c r="HA233" s="672"/>
      <c r="HB233" s="672"/>
      <c r="HC233" s="672"/>
      <c r="HD233" s="672"/>
      <c r="HE233" s="672"/>
      <c r="HF233" s="672"/>
      <c r="HG233" s="672"/>
      <c r="HH233" s="672"/>
      <c r="HI233" s="672"/>
      <c r="HJ233" s="672"/>
      <c r="HK233" s="672"/>
      <c r="HL233" s="672"/>
      <c r="HM233" s="672"/>
      <c r="HN233" s="672"/>
      <c r="HO233" s="672"/>
      <c r="HP233" s="672"/>
      <c r="HQ233" s="672"/>
      <c r="HR233" s="672"/>
      <c r="HS233" s="672"/>
      <c r="HT233" s="672"/>
      <c r="HU233" s="672"/>
      <c r="HV233" s="672"/>
      <c r="HW233" s="672"/>
      <c r="HX233" s="672"/>
      <c r="HY233" s="672"/>
      <c r="HZ233" s="672"/>
      <c r="IA233" s="672"/>
      <c r="IB233" s="672"/>
      <c r="IC233" s="672"/>
      <c r="ID233" s="672"/>
      <c r="IE233" s="672"/>
      <c r="IF233" s="672"/>
      <c r="IG233" s="672"/>
      <c r="IH233" s="672"/>
      <c r="II233" s="672"/>
      <c r="IJ233" s="672"/>
      <c r="IK233" s="672"/>
      <c r="IL233" s="672"/>
      <c r="IM233" s="672"/>
      <c r="IN233" s="672"/>
      <c r="IO233" s="672"/>
      <c r="IP233" s="672"/>
      <c r="IQ233" s="672"/>
      <c r="IR233" s="672"/>
      <c r="IS233" s="672"/>
      <c r="IT233" s="672"/>
      <c r="IU233" s="672"/>
      <c r="IV233" s="672"/>
      <c r="IW233" s="672"/>
      <c r="IX233" s="672"/>
      <c r="IY233" s="672"/>
      <c r="IZ233" s="672"/>
      <c r="JA233" s="672"/>
      <c r="JB233" s="672"/>
      <c r="JC233" s="672"/>
      <c r="JD233" s="672"/>
      <c r="JE233" s="672"/>
      <c r="JF233" s="672"/>
      <c r="JG233" s="672"/>
      <c r="JH233" s="672"/>
      <c r="JI233" s="672"/>
      <c r="JJ233" s="672"/>
      <c r="JK233" s="672"/>
      <c r="JL233" s="672"/>
      <c r="JM233" s="672"/>
      <c r="JN233" s="672"/>
      <c r="JO233" s="672"/>
      <c r="JP233" s="672"/>
      <c r="JQ233" s="672"/>
      <c r="JR233" s="672"/>
      <c r="JS233" s="672"/>
      <c r="JT233" s="672"/>
      <c r="JU233" s="672"/>
      <c r="JV233" s="672"/>
      <c r="JW233" s="672"/>
      <c r="JX233" s="672"/>
      <c r="JY233" s="672"/>
      <c r="JZ233" s="672"/>
      <c r="KA233" s="672"/>
      <c r="KB233" s="672"/>
      <c r="KC233" s="672"/>
      <c r="KD233" s="672"/>
      <c r="KE233" s="672"/>
      <c r="KF233" s="672"/>
      <c r="KG233" s="672"/>
      <c r="KH233" s="672"/>
      <c r="KI233" s="672"/>
      <c r="KJ233" s="672"/>
      <c r="KK233" s="672"/>
      <c r="KL233" s="672"/>
      <c r="KM233" s="672"/>
      <c r="KN233" s="672"/>
      <c r="KO233" s="672"/>
      <c r="KP233" s="672"/>
      <c r="KQ233" s="672"/>
      <c r="KR233" s="672"/>
      <c r="KS233" s="672"/>
      <c r="KT233" s="672"/>
      <c r="KU233" s="672"/>
      <c r="KV233" s="672"/>
      <c r="KW233" s="672"/>
      <c r="KX233" s="672"/>
      <c r="KY233" s="672"/>
      <c r="KZ233" s="672"/>
      <c r="LA233" s="672"/>
      <c r="LB233" s="672"/>
      <c r="LC233" s="672"/>
      <c r="LD233" s="672"/>
      <c r="LE233" s="672"/>
      <c r="LF233" s="672"/>
      <c r="LG233" s="672"/>
      <c r="LH233" s="672"/>
      <c r="LI233" s="672"/>
      <c r="LJ233" s="672"/>
      <c r="LK233" s="672"/>
      <c r="LL233" s="672"/>
      <c r="LM233" s="672"/>
      <c r="LN233" s="672"/>
      <c r="LO233" s="672"/>
      <c r="LP233" s="672"/>
      <c r="LQ233" s="672"/>
      <c r="LR233" s="672"/>
      <c r="LS233" s="672"/>
      <c r="LT233" s="672"/>
      <c r="LU233" s="672"/>
      <c r="LV233" s="672"/>
      <c r="LW233" s="672"/>
      <c r="LX233" s="672"/>
      <c r="LY233" s="672"/>
      <c r="LZ233" s="672"/>
      <c r="MA233" s="672"/>
      <c r="MB233" s="672"/>
      <c r="MC233" s="672"/>
      <c r="MD233" s="672"/>
      <c r="ME233" s="672"/>
      <c r="MF233" s="672"/>
      <c r="MG233" s="672"/>
      <c r="MH233" s="672"/>
      <c r="MI233" s="672"/>
      <c r="MJ233" s="672"/>
      <c r="MK233" s="672"/>
      <c r="ML233" s="672"/>
      <c r="MM233" s="672"/>
      <c r="MN233" s="672"/>
      <c r="MO233" s="672"/>
      <c r="MP233" s="672"/>
      <c r="MQ233" s="672"/>
      <c r="MR233" s="672"/>
      <c r="MS233" s="672"/>
      <c r="MT233" s="672"/>
      <c r="MU233" s="672"/>
      <c r="MV233" s="672"/>
      <c r="MW233" s="672"/>
      <c r="MX233" s="672"/>
      <c r="MY233" s="672"/>
      <c r="MZ233" s="672"/>
      <c r="NA233" s="672"/>
      <c r="NB233" s="672"/>
      <c r="NC233" s="672"/>
      <c r="ND233" s="672"/>
      <c r="NE233" s="672"/>
      <c r="NF233" s="672"/>
      <c r="NG233" s="672"/>
      <c r="NH233" s="672"/>
      <c r="NI233" s="672"/>
      <c r="NJ233" s="672"/>
      <c r="NK233" s="672"/>
      <c r="NL233" s="672"/>
      <c r="NM233" s="672"/>
      <c r="NN233" s="672"/>
      <c r="NO233" s="672"/>
      <c r="NP233" s="672"/>
      <c r="NQ233" s="672"/>
      <c r="NR233" s="672"/>
      <c r="NS233" s="672"/>
      <c r="NT233" s="672"/>
      <c r="NU233" s="672"/>
      <c r="NV233" s="672"/>
      <c r="NW233" s="672"/>
      <c r="NX233" s="672"/>
      <c r="NY233" s="672"/>
      <c r="NZ233" s="672"/>
      <c r="OA233" s="672"/>
      <c r="OB233" s="672"/>
      <c r="OC233" s="672"/>
      <c r="OD233" s="672"/>
      <c r="OE233" s="672"/>
      <c r="OF233" s="672"/>
      <c r="OG233" s="672"/>
      <c r="OH233" s="672"/>
      <c r="OI233" s="672"/>
      <c r="OJ233" s="672"/>
      <c r="OK233" s="672"/>
      <c r="OL233" s="672"/>
      <c r="OM233" s="672"/>
      <c r="ON233" s="672"/>
      <c r="OO233" s="672"/>
      <c r="OP233" s="672"/>
      <c r="OQ233" s="672"/>
      <c r="OR233" s="672"/>
      <c r="OS233" s="672"/>
      <c r="OT233" s="672"/>
      <c r="OU233" s="672"/>
      <c r="OV233" s="672"/>
      <c r="OW233" s="672"/>
      <c r="OX233" s="672"/>
      <c r="OY233" s="672"/>
      <c r="OZ233" s="672"/>
      <c r="PA233" s="672"/>
      <c r="PB233" s="672"/>
      <c r="PC233" s="672"/>
      <c r="PD233" s="672"/>
      <c r="PE233" s="672"/>
      <c r="PF233" s="672"/>
      <c r="PG233" s="672"/>
      <c r="PH233" s="672"/>
      <c r="PI233" s="672"/>
      <c r="PJ233" s="672"/>
      <c r="PK233" s="672"/>
      <c r="PL233" s="672"/>
      <c r="PM233" s="672"/>
      <c r="PN233" s="672"/>
      <c r="PO233" s="672"/>
      <c r="PP233" s="672"/>
      <c r="PQ233" s="672"/>
      <c r="PR233" s="672"/>
      <c r="PS233" s="672"/>
      <c r="PT233" s="672"/>
      <c r="PU233" s="672"/>
      <c r="PV233" s="672"/>
      <c r="PW233" s="672"/>
      <c r="PX233" s="672"/>
      <c r="PY233" s="672"/>
      <c r="PZ233" s="672"/>
      <c r="QA233" s="672"/>
      <c r="QB233" s="672"/>
      <c r="QC233" s="672"/>
      <c r="QD233" s="672"/>
      <c r="QE233" s="672"/>
      <c r="QF233" s="672"/>
      <c r="QG233" s="672"/>
      <c r="QH233" s="672"/>
      <c r="QI233" s="672"/>
      <c r="QJ233" s="672"/>
      <c r="QK233" s="672"/>
      <c r="QL233" s="672"/>
      <c r="QM233" s="672"/>
      <c r="QN233" s="672"/>
      <c r="QO233" s="672"/>
      <c r="QP233" s="672"/>
      <c r="QQ233" s="672"/>
      <c r="QR233" s="672"/>
      <c r="QS233" s="672"/>
      <c r="QT233" s="672"/>
      <c r="QU233" s="672"/>
      <c r="QV233" s="672"/>
      <c r="QW233" s="672"/>
      <c r="QX233" s="672"/>
      <c r="QY233" s="672"/>
      <c r="QZ233" s="672"/>
      <c r="RA233" s="672"/>
      <c r="RB233" s="672"/>
      <c r="RC233" s="672"/>
      <c r="RD233" s="672"/>
      <c r="RE233" s="672"/>
      <c r="RF233" s="672"/>
      <c r="RG233" s="672"/>
      <c r="RH233" s="672"/>
      <c r="RI233" s="672"/>
      <c r="RJ233" s="672"/>
      <c r="RK233" s="672"/>
      <c r="RL233" s="672"/>
      <c r="RM233" s="672"/>
      <c r="RN233" s="672"/>
      <c r="RO233" s="672"/>
      <c r="RP233" s="672"/>
      <c r="RQ233" s="672"/>
      <c r="RR233" s="672"/>
      <c r="RS233" s="672"/>
      <c r="RT233" s="672"/>
      <c r="RU233" s="672"/>
      <c r="RV233" s="672"/>
      <c r="RW233" s="672"/>
      <c r="RX233" s="672"/>
      <c r="RY233" s="672"/>
      <c r="RZ233" s="672"/>
      <c r="SA233" s="672"/>
      <c r="SB233" s="672"/>
      <c r="SC233" s="672"/>
      <c r="SD233" s="672"/>
      <c r="SE233" s="672"/>
      <c r="SF233" s="672"/>
      <c r="SG233" s="672"/>
      <c r="SH233" s="672"/>
      <c r="SI233" s="672"/>
      <c r="SJ233" s="672"/>
      <c r="SK233" s="672"/>
      <c r="SL233" s="672"/>
      <c r="SM233" s="672"/>
      <c r="SN233" s="672"/>
      <c r="SO233" s="672"/>
      <c r="SP233" s="672"/>
      <c r="SQ233" s="672"/>
      <c r="SR233" s="672"/>
      <c r="SS233" s="672"/>
      <c r="ST233" s="672"/>
      <c r="SU233" s="672"/>
      <c r="SV233" s="672"/>
      <c r="SW233" s="672"/>
      <c r="SX233" s="672"/>
      <c r="SY233" s="672"/>
      <c r="SZ233" s="672"/>
      <c r="TA233" s="672"/>
      <c r="TB233" s="672"/>
      <c r="TC233" s="672"/>
      <c r="TD233" s="672"/>
      <c r="TE233" s="672"/>
      <c r="TF233" s="672"/>
      <c r="TG233" s="672"/>
      <c r="TH233" s="672"/>
      <c r="TI233" s="672"/>
      <c r="TJ233" s="672"/>
      <c r="TK233" s="672"/>
      <c r="TL233" s="672"/>
      <c r="TM233" s="672"/>
      <c r="TN233" s="672"/>
      <c r="TO233" s="672"/>
      <c r="TP233" s="672"/>
      <c r="TQ233" s="672"/>
      <c r="TR233" s="672"/>
      <c r="TS233" s="672"/>
      <c r="TT233" s="672"/>
      <c r="TU233" s="672"/>
      <c r="TV233" s="672"/>
      <c r="TW233" s="672"/>
      <c r="TX233" s="672"/>
      <c r="TY233" s="672"/>
      <c r="TZ233" s="672"/>
      <c r="UA233" s="672"/>
      <c r="UB233" s="672"/>
      <c r="UC233" s="672"/>
      <c r="UD233" s="672"/>
      <c r="UE233" s="672"/>
      <c r="UF233" s="672"/>
      <c r="UG233" s="672"/>
      <c r="UH233" s="672"/>
      <c r="UI233" s="672"/>
      <c r="UJ233" s="672"/>
      <c r="UK233" s="672"/>
      <c r="UL233" s="672"/>
      <c r="UM233" s="672"/>
      <c r="UN233" s="672"/>
      <c r="UO233" s="672"/>
      <c r="UP233" s="672"/>
      <c r="UQ233" s="672"/>
      <c r="UR233" s="672"/>
      <c r="US233" s="672"/>
      <c r="UT233" s="672"/>
      <c r="UU233" s="672"/>
      <c r="UV233" s="672"/>
      <c r="UW233" s="672"/>
      <c r="UX233" s="672"/>
      <c r="UY233" s="672"/>
      <c r="UZ233" s="672"/>
      <c r="VA233" s="672"/>
      <c r="VB233" s="672"/>
      <c r="VC233" s="672"/>
      <c r="VD233" s="672"/>
      <c r="VE233" s="672"/>
      <c r="VF233" s="672"/>
      <c r="VG233" s="672"/>
      <c r="VH233" s="672"/>
      <c r="VI233" s="672"/>
      <c r="VJ233" s="672"/>
      <c r="VK233" s="672"/>
      <c r="VL233" s="672"/>
      <c r="VM233" s="672"/>
      <c r="VN233" s="672"/>
      <c r="VO233" s="672"/>
      <c r="VP233" s="672"/>
      <c r="VQ233" s="672"/>
      <c r="VR233" s="672"/>
      <c r="VS233" s="672"/>
      <c r="VT233" s="672"/>
      <c r="VU233" s="672"/>
      <c r="VV233" s="672"/>
      <c r="VW233" s="672"/>
      <c r="VX233" s="672"/>
      <c r="VY233" s="672"/>
      <c r="VZ233" s="672"/>
      <c r="WA233" s="672"/>
      <c r="WB233" s="672"/>
      <c r="WC233" s="672"/>
      <c r="WD233" s="672"/>
      <c r="WE233" s="672"/>
      <c r="WF233" s="672"/>
      <c r="WG233" s="672"/>
      <c r="WH233" s="672"/>
      <c r="WI233" s="672"/>
      <c r="WJ233" s="672"/>
      <c r="WK233" s="672"/>
      <c r="WL233" s="672"/>
      <c r="WM233" s="672"/>
      <c r="WN233" s="672"/>
      <c r="WO233" s="672"/>
      <c r="WP233" s="672"/>
      <c r="WQ233" s="672"/>
      <c r="WR233" s="672"/>
      <c r="WS233" s="672"/>
      <c r="WT233" s="672"/>
      <c r="WU233" s="672"/>
      <c r="WV233" s="672"/>
      <c r="WW233" s="672"/>
      <c r="WX233" s="672"/>
      <c r="WY233" s="672"/>
      <c r="WZ233" s="672"/>
      <c r="XA233" s="672"/>
      <c r="XB233" s="672"/>
      <c r="XC233" s="672"/>
      <c r="XD233" s="672"/>
      <c r="XE233" s="672"/>
      <c r="XF233" s="672"/>
      <c r="XG233" s="672"/>
      <c r="XH233" s="672"/>
      <c r="XI233" s="672"/>
      <c r="XJ233" s="672"/>
      <c r="XK233" s="672"/>
      <c r="XL233" s="672"/>
      <c r="XM233" s="672"/>
      <c r="XN233" s="672"/>
      <c r="XO233" s="672"/>
      <c r="XP233" s="672"/>
      <c r="XQ233" s="672"/>
      <c r="XR233" s="672"/>
      <c r="XS233" s="672"/>
      <c r="XT233" s="672"/>
      <c r="XU233" s="672"/>
      <c r="XV233" s="672"/>
      <c r="XW233" s="672"/>
      <c r="XX233" s="672"/>
      <c r="XY233" s="672"/>
      <c r="XZ233" s="672"/>
      <c r="YA233" s="672"/>
      <c r="YB233" s="672"/>
      <c r="YC233" s="672"/>
      <c r="YD233" s="672"/>
      <c r="YE233" s="672"/>
      <c r="YF233" s="672"/>
      <c r="YG233" s="672"/>
      <c r="YH233" s="672"/>
      <c r="YI233" s="672"/>
      <c r="YJ233" s="672"/>
      <c r="YK233" s="672"/>
      <c r="YL233" s="672"/>
      <c r="YM233" s="672"/>
      <c r="YN233" s="672"/>
      <c r="YO233" s="672"/>
      <c r="YP233" s="672"/>
      <c r="YQ233" s="672"/>
      <c r="YR233" s="672"/>
      <c r="YS233" s="672"/>
      <c r="YT233" s="672"/>
      <c r="YU233" s="672"/>
      <c r="YV233" s="672"/>
      <c r="YW233" s="672"/>
      <c r="YX233" s="672"/>
      <c r="YY233" s="672"/>
      <c r="YZ233" s="672"/>
      <c r="ZA233" s="672"/>
      <c r="ZB233" s="672"/>
      <c r="ZC233" s="672"/>
      <c r="ZD233" s="672"/>
      <c r="ZE233" s="672"/>
      <c r="ZF233" s="672"/>
      <c r="ZG233" s="672"/>
      <c r="ZH233" s="672"/>
      <c r="ZI233" s="672"/>
      <c r="ZJ233" s="672"/>
      <c r="ZK233" s="672"/>
      <c r="ZL233" s="672"/>
      <c r="ZM233" s="672"/>
      <c r="ZN233" s="672"/>
      <c r="ZO233" s="672"/>
      <c r="ZP233" s="672"/>
      <c r="ZQ233" s="672"/>
      <c r="ZR233" s="672"/>
      <c r="ZS233" s="672"/>
      <c r="ZT233" s="672"/>
      <c r="ZU233" s="672"/>
      <c r="ZV233" s="672"/>
      <c r="ZW233" s="672"/>
      <c r="ZX233" s="672"/>
      <c r="ZY233" s="672"/>
      <c r="ZZ233" s="672"/>
      <c r="AAA233" s="672"/>
      <c r="AAB233" s="672"/>
      <c r="AAC233" s="672"/>
      <c r="AAD233" s="672"/>
      <c r="AAE233" s="672"/>
      <c r="AAF233" s="672"/>
      <c r="AAG233" s="672"/>
      <c r="AAH233" s="672"/>
      <c r="AAI233" s="672"/>
      <c r="AAJ233" s="672"/>
      <c r="AAK233" s="672"/>
      <c r="AAL233" s="672"/>
      <c r="AAM233" s="672"/>
      <c r="AAN233" s="672"/>
      <c r="AAO233" s="672"/>
      <c r="AAP233" s="672"/>
      <c r="AAQ233" s="672"/>
      <c r="AAR233" s="672"/>
      <c r="AAS233" s="672"/>
      <c r="AAT233" s="672"/>
      <c r="AAU233" s="672"/>
      <c r="AAV233" s="672"/>
      <c r="AAW233" s="672"/>
      <c r="AAX233" s="672"/>
      <c r="AAY233" s="672"/>
      <c r="AAZ233" s="672"/>
      <c r="ABA233" s="672"/>
      <c r="ABB233" s="672"/>
      <c r="ABC233" s="672"/>
      <c r="ABD233" s="672"/>
      <c r="ABE233" s="672"/>
      <c r="ABF233" s="672"/>
      <c r="ABG233" s="672"/>
      <c r="ABH233" s="672"/>
      <c r="ABI233" s="672"/>
      <c r="ABJ233" s="672"/>
      <c r="ABK233" s="672"/>
      <c r="ABL233" s="672"/>
      <c r="ABM233" s="672"/>
      <c r="ABN233" s="672"/>
      <c r="ABO233" s="672"/>
      <c r="ABP233" s="672"/>
      <c r="ABQ233" s="672"/>
      <c r="ABR233" s="672"/>
      <c r="ABS233" s="672"/>
      <c r="ABT233" s="672"/>
      <c r="ABU233" s="672"/>
      <c r="ABV233" s="672"/>
      <c r="ABW233" s="672"/>
      <c r="ABX233" s="672"/>
      <c r="ABY233" s="672"/>
      <c r="ABZ233" s="672"/>
      <c r="ACA233" s="672"/>
      <c r="ACB233" s="672"/>
      <c r="ACC233" s="672"/>
      <c r="ACD233" s="672"/>
      <c r="ACE233" s="672"/>
      <c r="ACF233" s="672"/>
      <c r="ACG233" s="672"/>
      <c r="ACH233" s="672"/>
      <c r="ACI233" s="672"/>
      <c r="ACJ233" s="672"/>
      <c r="ACK233" s="672"/>
      <c r="ACL233" s="672"/>
      <c r="ACM233" s="672"/>
      <c r="ACN233" s="672"/>
      <c r="ACO233" s="672"/>
      <c r="ACP233" s="672"/>
      <c r="ACQ233" s="672"/>
      <c r="ACR233" s="672"/>
      <c r="ACS233" s="672"/>
      <c r="ACT233" s="672"/>
      <c r="ACU233" s="672"/>
      <c r="ACV233" s="672"/>
      <c r="ACW233" s="672"/>
      <c r="ACX233" s="672"/>
      <c r="ACY233" s="672"/>
      <c r="ACZ233" s="672"/>
      <c r="ADA233" s="672"/>
      <c r="ADB233" s="672"/>
      <c r="ADC233" s="672"/>
      <c r="ADD233" s="672"/>
      <c r="ADE233" s="672"/>
      <c r="ADF233" s="672"/>
      <c r="ADG233" s="672"/>
      <c r="ADH233" s="672"/>
      <c r="ADI233" s="672"/>
      <c r="ADJ233" s="672"/>
      <c r="ADK233" s="672"/>
      <c r="ADL233" s="672"/>
      <c r="ADM233" s="672"/>
      <c r="ADN233" s="672"/>
      <c r="ADO233" s="672"/>
      <c r="ADP233" s="672"/>
      <c r="ADQ233" s="672"/>
      <c r="ADR233" s="672"/>
      <c r="ADS233" s="672"/>
      <c r="ADT233" s="672"/>
      <c r="ADU233" s="672"/>
      <c r="ADV233" s="672"/>
      <c r="ADW233" s="672"/>
      <c r="ADX233" s="672"/>
      <c r="ADY233" s="672"/>
      <c r="ADZ233" s="672"/>
      <c r="AEA233" s="672"/>
      <c r="AEB233" s="672"/>
      <c r="AEC233" s="672"/>
      <c r="AED233" s="672"/>
      <c r="AEE233" s="672"/>
      <c r="AEF233" s="672"/>
      <c r="AEG233" s="672"/>
      <c r="AEH233" s="672"/>
      <c r="AEI233" s="672"/>
      <c r="AEJ233" s="672"/>
      <c r="AEK233" s="672"/>
      <c r="AEL233" s="672"/>
      <c r="AEM233" s="672"/>
      <c r="AEN233" s="672"/>
      <c r="AEO233" s="672"/>
      <c r="AEP233" s="672"/>
      <c r="AEQ233" s="672"/>
      <c r="AER233" s="672"/>
      <c r="AES233" s="672"/>
      <c r="AET233" s="672"/>
      <c r="AEU233" s="672"/>
      <c r="AEV233" s="672"/>
      <c r="AEW233" s="672"/>
      <c r="AEX233" s="672"/>
      <c r="AEY233" s="672"/>
      <c r="AEZ233" s="672"/>
      <c r="AFA233" s="672"/>
      <c r="AFB233" s="672"/>
      <c r="AFC233" s="672"/>
      <c r="AFD233" s="672"/>
      <c r="AFE233" s="672"/>
      <c r="AFF233" s="672"/>
      <c r="AFG233" s="672"/>
      <c r="AFH233" s="672"/>
      <c r="AFI233" s="672"/>
      <c r="AFJ233" s="672"/>
      <c r="AFK233" s="672"/>
      <c r="AFL233" s="672"/>
      <c r="AFM233" s="672"/>
      <c r="AFN233" s="672"/>
      <c r="AFO233" s="672"/>
      <c r="AFP233" s="672"/>
      <c r="AFQ233" s="672"/>
      <c r="AFR233" s="672"/>
      <c r="AFS233" s="672"/>
      <c r="AFT233" s="672"/>
      <c r="AFU233" s="672"/>
      <c r="AFV233" s="672"/>
      <c r="AFW233" s="672"/>
      <c r="AFX233" s="672"/>
      <c r="AFY233" s="672"/>
      <c r="AFZ233" s="672"/>
      <c r="AGA233" s="672"/>
      <c r="AGB233" s="672"/>
      <c r="AGC233" s="672"/>
      <c r="AGD233" s="672"/>
      <c r="AGE233" s="672"/>
      <c r="AGF233" s="672"/>
      <c r="AGG233" s="672"/>
      <c r="AGH233" s="672"/>
      <c r="AGI233" s="672"/>
      <c r="AGJ233" s="672"/>
      <c r="AGK233" s="672"/>
      <c r="AGL233" s="672"/>
      <c r="AGM233" s="672"/>
      <c r="AGN233" s="672"/>
      <c r="AGO233" s="672"/>
      <c r="AGP233" s="672"/>
      <c r="AGQ233" s="672"/>
      <c r="AGR233" s="672"/>
      <c r="AGS233" s="672"/>
      <c r="AGT233" s="672"/>
      <c r="AGU233" s="672"/>
      <c r="AGV233" s="672"/>
      <c r="AGW233" s="672"/>
      <c r="AGX233" s="672"/>
      <c r="AGY233" s="672"/>
      <c r="AGZ233" s="672"/>
      <c r="AHA233" s="672"/>
      <c r="AHB233" s="672"/>
      <c r="AHC233" s="672"/>
      <c r="AHD233" s="672"/>
      <c r="AHE233" s="672"/>
      <c r="AHF233" s="672"/>
      <c r="AHG233" s="672"/>
      <c r="AHH233" s="672"/>
      <c r="AHI233" s="672"/>
      <c r="AHJ233" s="672"/>
      <c r="AHK233" s="672"/>
      <c r="AHL233" s="672"/>
      <c r="AHM233" s="672"/>
      <c r="AHN233" s="672"/>
      <c r="AHO233" s="672"/>
      <c r="AHP233" s="672"/>
      <c r="AHQ233" s="672"/>
      <c r="AHR233" s="672"/>
      <c r="AHS233" s="672"/>
      <c r="AHT233" s="672"/>
      <c r="AHU233" s="672"/>
      <c r="AHV233" s="672"/>
      <c r="AHW233" s="672"/>
      <c r="AHX233" s="672"/>
      <c r="AHY233" s="672"/>
      <c r="AHZ233" s="672"/>
      <c r="AIA233" s="672"/>
      <c r="AIB233" s="672"/>
      <c r="AIC233" s="672"/>
      <c r="AID233" s="672"/>
      <c r="AIE233" s="672"/>
      <c r="AIF233" s="672"/>
      <c r="AIG233" s="672"/>
      <c r="AIH233" s="672"/>
      <c r="AII233" s="672"/>
      <c r="AIJ233" s="672"/>
      <c r="AIK233" s="672"/>
      <c r="AIL233" s="672"/>
      <c r="AIM233" s="672"/>
      <c r="AIN233" s="672"/>
      <c r="AIO233" s="672"/>
      <c r="AIP233" s="672"/>
      <c r="AIQ233" s="672"/>
      <c r="AIR233" s="672"/>
      <c r="AIS233" s="672"/>
      <c r="AIT233" s="672"/>
      <c r="AIU233" s="672"/>
      <c r="AIV233" s="672"/>
      <c r="AIW233" s="672"/>
      <c r="AIX233" s="672"/>
      <c r="AIY233" s="672"/>
      <c r="AIZ233" s="672"/>
      <c r="AJA233" s="672"/>
      <c r="AJB233" s="672"/>
      <c r="AJC233" s="672"/>
      <c r="AJD233" s="672"/>
      <c r="AJE233" s="672"/>
      <c r="AJF233" s="672"/>
      <c r="AJG233" s="672"/>
      <c r="AJH233" s="672"/>
      <c r="AJI233" s="672"/>
      <c r="AJJ233" s="672"/>
      <c r="AJK233" s="672"/>
      <c r="AJL233" s="672"/>
      <c r="AJM233" s="672"/>
      <c r="AJN233" s="672"/>
      <c r="AJO233" s="672"/>
      <c r="AJP233" s="672"/>
      <c r="AJQ233" s="672"/>
      <c r="AJR233" s="672"/>
      <c r="AJS233" s="672"/>
      <c r="AJT233" s="672"/>
      <c r="AJU233" s="672"/>
      <c r="AJV233" s="672"/>
      <c r="AJW233" s="672"/>
      <c r="AJX233" s="672"/>
      <c r="AJY233" s="672"/>
      <c r="AJZ233" s="672"/>
      <c r="AKA233" s="672"/>
      <c r="AKB233" s="672"/>
      <c r="AKC233" s="672"/>
      <c r="AKD233" s="672"/>
      <c r="AKE233" s="672"/>
      <c r="AKF233" s="672"/>
      <c r="AKG233" s="672"/>
      <c r="AKH233" s="672"/>
      <c r="AKI233" s="672"/>
      <c r="AKJ233" s="672"/>
      <c r="AKK233" s="672"/>
      <c r="AKL233" s="672"/>
      <c r="AKM233" s="672"/>
      <c r="AKN233" s="672"/>
      <c r="AKO233" s="672"/>
      <c r="AKP233" s="672"/>
      <c r="AKQ233" s="672"/>
      <c r="AKR233" s="672"/>
      <c r="AKS233" s="672"/>
      <c r="AKT233" s="672"/>
      <c r="AKU233" s="672"/>
      <c r="AKV233" s="672"/>
      <c r="AKW233" s="672"/>
      <c r="AKX233" s="672"/>
      <c r="AKY233" s="672"/>
      <c r="AKZ233" s="672"/>
      <c r="ALA233" s="672"/>
      <c r="ALB233" s="672"/>
      <c r="ALC233" s="672"/>
      <c r="ALD233" s="672"/>
      <c r="ALE233" s="672"/>
      <c r="ALF233" s="672"/>
      <c r="ALG233" s="672"/>
      <c r="ALH233" s="672"/>
      <c r="ALI233" s="672"/>
      <c r="ALJ233" s="672"/>
      <c r="ALK233" s="672"/>
      <c r="ALL233" s="672"/>
      <c r="ALM233" s="672"/>
      <c r="ALN233" s="672"/>
      <c r="ALO233" s="672"/>
      <c r="ALP233" s="672"/>
      <c r="ALQ233" s="672"/>
      <c r="ALR233" s="672"/>
      <c r="ALS233" s="672"/>
      <c r="ALT233" s="672"/>
      <c r="ALU233" s="672"/>
      <c r="ALV233" s="672"/>
      <c r="ALW233" s="672"/>
      <c r="ALX233" s="672"/>
      <c r="ALY233" s="672"/>
      <c r="ALZ233" s="672"/>
      <c r="AMA233" s="672"/>
      <c r="AMB233" s="672"/>
      <c r="AMC233" s="672"/>
      <c r="AMD233" s="672"/>
      <c r="AME233" s="672"/>
      <c r="AMF233" s="672"/>
      <c r="AMG233" s="672"/>
      <c r="AMH233" s="672"/>
      <c r="AMI233" s="672"/>
      <c r="AMJ233" s="672"/>
      <c r="AMK233" s="672"/>
      <c r="AML233" s="672"/>
      <c r="AMM233" s="672"/>
      <c r="AMN233" s="672"/>
      <c r="AMO233" s="672"/>
      <c r="AMP233" s="672"/>
      <c r="AMQ233" s="672"/>
      <c r="AMR233" s="672"/>
      <c r="AMS233" s="672"/>
      <c r="AMT233" s="672"/>
      <c r="AMU233" s="672"/>
      <c r="AMV233" s="672"/>
      <c r="AMW233" s="672"/>
      <c r="AMX233" s="672"/>
      <c r="AMY233" s="672"/>
      <c r="AMZ233" s="672"/>
      <c r="ANA233" s="672"/>
      <c r="ANB233" s="672"/>
      <c r="ANC233" s="672"/>
      <c r="AND233" s="672"/>
      <c r="ANE233" s="672"/>
      <c r="ANF233" s="672"/>
      <c r="ANG233" s="672"/>
      <c r="ANH233" s="672"/>
      <c r="ANI233" s="672"/>
      <c r="ANJ233" s="672"/>
      <c r="ANK233" s="672"/>
      <c r="ANL233" s="672"/>
      <c r="ANM233" s="672"/>
      <c r="ANN233" s="672"/>
      <c r="ANO233" s="672"/>
      <c r="ANP233" s="672"/>
      <c r="ANQ233" s="672"/>
      <c r="ANR233" s="672"/>
      <c r="ANS233" s="672"/>
      <c r="ANT233" s="672"/>
      <c r="ANU233" s="672"/>
      <c r="ANV233" s="672"/>
      <c r="ANW233" s="672"/>
      <c r="ANX233" s="672"/>
      <c r="ANY233" s="672"/>
      <c r="ANZ233" s="672"/>
      <c r="AOA233" s="672"/>
      <c r="AOB233" s="672"/>
      <c r="AOC233" s="672"/>
      <c r="AOD233" s="672"/>
      <c r="AOE233" s="672"/>
      <c r="AOF233" s="672"/>
      <c r="AOG233" s="672"/>
      <c r="AOH233" s="672"/>
      <c r="AOI233" s="672"/>
      <c r="AOJ233" s="672"/>
      <c r="AOK233" s="672"/>
      <c r="AOL233" s="672"/>
      <c r="AOM233" s="672"/>
      <c r="AON233" s="672"/>
      <c r="AOO233" s="672"/>
      <c r="AOP233" s="672"/>
      <c r="AOQ233" s="672"/>
      <c r="AOR233" s="672"/>
      <c r="AOS233" s="672"/>
      <c r="AOT233" s="672"/>
      <c r="AOU233" s="672"/>
      <c r="AOV233" s="672"/>
      <c r="AOW233" s="672"/>
      <c r="AOX233" s="672"/>
      <c r="AOY233" s="672"/>
      <c r="AOZ233" s="672"/>
      <c r="APA233" s="672"/>
      <c r="APB233" s="672"/>
      <c r="APC233" s="672"/>
      <c r="APD233" s="672"/>
      <c r="APE233" s="672"/>
      <c r="APF233" s="672"/>
      <c r="APG233" s="672"/>
      <c r="APH233" s="672"/>
      <c r="API233" s="672"/>
      <c r="APJ233" s="672"/>
      <c r="APK233" s="672"/>
      <c r="APL233" s="672"/>
      <c r="APM233" s="672"/>
      <c r="APN233" s="672"/>
      <c r="APO233" s="672"/>
      <c r="APP233" s="672"/>
      <c r="APQ233" s="672"/>
      <c r="APR233" s="672"/>
      <c r="APS233" s="672"/>
      <c r="APT233" s="672"/>
      <c r="APU233" s="672"/>
      <c r="APV233" s="672"/>
      <c r="APW233" s="672"/>
      <c r="APX233" s="672"/>
      <c r="APY233" s="672"/>
      <c r="APZ233" s="672"/>
      <c r="AQA233" s="672"/>
      <c r="AQB233" s="672"/>
      <c r="AQC233" s="672"/>
      <c r="AQD233" s="672"/>
      <c r="AQE233" s="672"/>
      <c r="AQF233" s="672"/>
      <c r="AQG233" s="672"/>
      <c r="AQH233" s="672"/>
      <c r="AQI233" s="672"/>
      <c r="AQJ233" s="672"/>
      <c r="AQK233" s="672"/>
      <c r="AQL233" s="672"/>
      <c r="AQM233" s="672"/>
      <c r="AQN233" s="672"/>
      <c r="AQO233" s="672"/>
      <c r="AQP233" s="672"/>
      <c r="AQQ233" s="672"/>
      <c r="AQR233" s="672"/>
      <c r="AQS233" s="672"/>
      <c r="AQT233" s="672"/>
      <c r="AQU233" s="672"/>
      <c r="AQV233" s="672"/>
      <c r="AQW233" s="672"/>
      <c r="AQX233" s="672"/>
      <c r="AQY233" s="672"/>
      <c r="AQZ233" s="672"/>
      <c r="ARA233" s="672"/>
      <c r="ARB233" s="672"/>
      <c r="ARC233" s="672"/>
      <c r="ARD233" s="672"/>
      <c r="ARE233" s="672"/>
      <c r="ARF233" s="672"/>
      <c r="ARG233" s="672"/>
      <c r="ARH233" s="672"/>
      <c r="ARI233" s="672"/>
      <c r="ARJ233" s="672"/>
      <c r="ARK233" s="672"/>
      <c r="ARL233" s="672"/>
      <c r="ARM233" s="672"/>
      <c r="ARN233" s="672"/>
      <c r="ARO233" s="672"/>
      <c r="ARP233" s="672"/>
      <c r="ARQ233" s="672"/>
      <c r="ARR233" s="672"/>
      <c r="ARS233" s="672"/>
      <c r="ART233" s="672"/>
      <c r="ARU233" s="672"/>
      <c r="ARV233" s="672"/>
      <c r="ARW233" s="672"/>
      <c r="ARX233" s="672"/>
      <c r="ARY233" s="672"/>
      <c r="ARZ233" s="672"/>
      <c r="ASA233" s="672"/>
      <c r="ASB233" s="672"/>
      <c r="ASC233" s="672"/>
      <c r="ASD233" s="672"/>
      <c r="ASE233" s="672"/>
      <c r="ASF233" s="672"/>
      <c r="ASG233" s="672"/>
      <c r="ASH233" s="672"/>
      <c r="ASI233" s="672"/>
      <c r="ASJ233" s="672"/>
      <c r="ASK233" s="672"/>
      <c r="ASL233" s="672"/>
      <c r="ASM233" s="672"/>
      <c r="ASN233" s="672"/>
      <c r="ASO233" s="672"/>
      <c r="ASP233" s="672"/>
      <c r="ASQ233" s="672"/>
      <c r="ASR233" s="672"/>
      <c r="ASS233" s="672"/>
      <c r="AST233" s="672"/>
      <c r="ASU233" s="672"/>
      <c r="ASV233" s="672"/>
      <c r="ASW233" s="672"/>
      <c r="ASX233" s="672"/>
      <c r="ASY233" s="672"/>
      <c r="ASZ233" s="672"/>
      <c r="ATA233" s="672"/>
      <c r="ATB233" s="672"/>
      <c r="ATC233" s="672"/>
      <c r="ATD233" s="672"/>
      <c r="ATE233" s="672"/>
      <c r="ATF233" s="672"/>
      <c r="ATG233" s="672"/>
      <c r="ATH233" s="672"/>
      <c r="ATI233" s="672"/>
      <c r="ATJ233" s="672"/>
      <c r="ATK233" s="672"/>
      <c r="ATL233" s="672"/>
      <c r="ATM233" s="672"/>
      <c r="ATN233" s="672"/>
      <c r="ATO233" s="672"/>
      <c r="ATP233" s="672"/>
      <c r="ATQ233" s="672"/>
      <c r="ATR233" s="672"/>
      <c r="ATS233" s="672"/>
      <c r="ATT233" s="672"/>
      <c r="ATU233" s="672"/>
      <c r="ATV233" s="672"/>
      <c r="ATW233" s="672"/>
      <c r="ATX233" s="672"/>
      <c r="ATY233" s="672"/>
      <c r="ATZ233" s="672"/>
      <c r="AUA233" s="672"/>
      <c r="AUB233" s="672"/>
      <c r="AUC233" s="672"/>
      <c r="AUD233" s="672"/>
      <c r="AUE233" s="672"/>
      <c r="AUF233" s="672"/>
      <c r="AUG233" s="672"/>
      <c r="AUH233" s="672"/>
      <c r="AUI233" s="672"/>
      <c r="AUJ233" s="672"/>
      <c r="AUK233" s="672"/>
      <c r="AUL233" s="672"/>
      <c r="AUM233" s="672"/>
      <c r="AUN233" s="672"/>
      <c r="AUO233" s="672"/>
      <c r="AUP233" s="672"/>
      <c r="AUQ233" s="672"/>
      <c r="AUR233" s="672"/>
      <c r="AUS233" s="672"/>
      <c r="AUT233" s="672"/>
      <c r="AUU233" s="672"/>
      <c r="AUV233" s="672"/>
      <c r="AUW233" s="672"/>
      <c r="AUX233" s="672"/>
      <c r="AUY233" s="672"/>
      <c r="AUZ233" s="672"/>
      <c r="AVA233" s="672"/>
      <c r="AVB233" s="672"/>
      <c r="AVC233" s="672"/>
      <c r="AVD233" s="672"/>
      <c r="AVE233" s="672"/>
      <c r="AVF233" s="672"/>
      <c r="AVG233" s="672"/>
      <c r="AVH233" s="672"/>
      <c r="AVI233" s="672"/>
      <c r="AVJ233" s="672"/>
      <c r="AVK233" s="672"/>
      <c r="AVL233" s="672"/>
      <c r="AVM233" s="672"/>
      <c r="AVN233" s="672"/>
      <c r="AVO233" s="672"/>
      <c r="AVP233" s="672"/>
      <c r="AVQ233" s="672"/>
      <c r="AVR233" s="672"/>
      <c r="AVS233" s="672"/>
      <c r="AVT233" s="672"/>
      <c r="AVU233" s="672"/>
      <c r="AVV233" s="672"/>
      <c r="AVW233" s="672"/>
      <c r="AVX233" s="672"/>
      <c r="AVY233" s="672"/>
      <c r="AVZ233" s="672"/>
      <c r="AWA233" s="672"/>
      <c r="AWB233" s="672"/>
      <c r="AWC233" s="672"/>
      <c r="AWD233" s="672"/>
      <c r="AWE233" s="672"/>
      <c r="AWF233" s="672"/>
      <c r="AWG233" s="672"/>
      <c r="AWH233" s="672"/>
      <c r="AWI233" s="672"/>
      <c r="AWJ233" s="672"/>
      <c r="AWK233" s="672"/>
      <c r="AWL233" s="672"/>
      <c r="AWM233" s="672"/>
      <c r="AWN233" s="672"/>
      <c r="AWO233" s="672"/>
      <c r="AWP233" s="672"/>
      <c r="AWQ233" s="672"/>
      <c r="AWR233" s="672"/>
      <c r="AWS233" s="672"/>
      <c r="AWT233" s="672"/>
      <c r="AWU233" s="672"/>
      <c r="AWV233" s="672"/>
      <c r="AWW233" s="672"/>
      <c r="AWX233" s="672"/>
      <c r="AWY233" s="672"/>
      <c r="AWZ233" s="672"/>
      <c r="AXA233" s="672"/>
      <c r="AXB233" s="672"/>
      <c r="AXC233" s="672"/>
      <c r="AXD233" s="672"/>
      <c r="AXE233" s="672"/>
      <c r="AXF233" s="672"/>
      <c r="AXG233" s="672"/>
      <c r="AXH233" s="672"/>
      <c r="AXI233" s="672"/>
      <c r="AXJ233" s="672"/>
      <c r="AXK233" s="672"/>
      <c r="AXL233" s="672"/>
      <c r="AXM233" s="672"/>
      <c r="AXN233" s="672"/>
      <c r="AXO233" s="672"/>
      <c r="AXP233" s="672"/>
      <c r="AXQ233" s="672"/>
      <c r="AXR233" s="672"/>
      <c r="AXS233" s="672"/>
      <c r="AXT233" s="672"/>
      <c r="AXU233" s="672"/>
      <c r="AXV233" s="672"/>
      <c r="AXW233" s="672"/>
      <c r="AXX233" s="672"/>
      <c r="AXY233" s="672"/>
      <c r="AXZ233" s="672"/>
      <c r="AYA233" s="672"/>
      <c r="AYB233" s="672"/>
      <c r="AYC233" s="672"/>
      <c r="AYD233" s="672"/>
      <c r="AYE233" s="672"/>
      <c r="AYF233" s="672"/>
      <c r="AYG233" s="672"/>
      <c r="AYH233" s="672"/>
      <c r="AYI233" s="672"/>
      <c r="AYJ233" s="672"/>
      <c r="AYK233" s="672"/>
      <c r="AYL233" s="672"/>
      <c r="AYM233" s="672"/>
      <c r="AYN233" s="672"/>
      <c r="AYO233" s="672"/>
      <c r="AYP233" s="672"/>
      <c r="AYQ233" s="672"/>
      <c r="AYR233" s="672"/>
      <c r="AYS233" s="672"/>
      <c r="AYT233" s="672"/>
      <c r="AYU233" s="672"/>
      <c r="AYV233" s="672"/>
      <c r="AYW233" s="672"/>
      <c r="AYX233" s="672"/>
      <c r="AYY233" s="672"/>
      <c r="AYZ233" s="672"/>
      <c r="AZA233" s="672"/>
      <c r="AZB233" s="672"/>
      <c r="AZC233" s="672"/>
      <c r="AZD233" s="672"/>
      <c r="AZE233" s="672"/>
      <c r="AZF233" s="672"/>
      <c r="AZG233" s="672"/>
      <c r="AZH233" s="672"/>
      <c r="AZI233" s="672"/>
      <c r="AZJ233" s="672"/>
      <c r="AZK233" s="672"/>
      <c r="AZL233" s="672"/>
      <c r="AZM233" s="672"/>
      <c r="AZN233" s="672"/>
      <c r="AZO233" s="672"/>
      <c r="AZP233" s="672"/>
      <c r="AZQ233" s="672"/>
      <c r="AZR233" s="672"/>
      <c r="AZS233" s="672"/>
      <c r="AZT233" s="672"/>
      <c r="AZU233" s="672"/>
      <c r="AZV233" s="672"/>
      <c r="AZW233" s="672"/>
      <c r="AZX233" s="672"/>
      <c r="AZY233" s="672"/>
      <c r="AZZ233" s="672"/>
      <c r="BAA233" s="672"/>
      <c r="BAB233" s="672"/>
      <c r="BAC233" s="672"/>
      <c r="BAD233" s="672"/>
      <c r="BAE233" s="672"/>
      <c r="BAF233" s="672"/>
      <c r="BAG233" s="672"/>
      <c r="BAH233" s="672"/>
      <c r="BAI233" s="672"/>
      <c r="BAJ233" s="672"/>
      <c r="BAK233" s="672"/>
      <c r="BAL233" s="672"/>
      <c r="BAM233" s="672"/>
      <c r="BAN233" s="672"/>
      <c r="BAO233" s="672"/>
      <c r="BAP233" s="672"/>
      <c r="BAQ233" s="672"/>
      <c r="BAR233" s="672"/>
      <c r="BAS233" s="672"/>
      <c r="BAT233" s="672"/>
      <c r="BAU233" s="672"/>
      <c r="BAV233" s="672"/>
      <c r="BAW233" s="672"/>
      <c r="BAX233" s="672"/>
      <c r="BAY233" s="672"/>
      <c r="BAZ233" s="672"/>
      <c r="BBA233" s="672"/>
      <c r="BBB233" s="672"/>
      <c r="BBC233" s="672"/>
      <c r="BBD233" s="672"/>
      <c r="BBE233" s="672"/>
      <c r="BBF233" s="672"/>
      <c r="BBG233" s="672"/>
      <c r="BBH233" s="672"/>
      <c r="BBI233" s="672"/>
      <c r="BBJ233" s="672"/>
      <c r="BBK233" s="672"/>
      <c r="BBL233" s="672"/>
      <c r="BBM233" s="672"/>
      <c r="BBN233" s="672"/>
      <c r="BBO233" s="672"/>
      <c r="BBP233" s="672"/>
      <c r="BBQ233" s="672"/>
      <c r="BBR233" s="672"/>
      <c r="BBS233" s="672"/>
      <c r="BBT233" s="672"/>
      <c r="BBU233" s="672"/>
      <c r="BBV233" s="672"/>
      <c r="BBW233" s="672"/>
      <c r="BBX233" s="672"/>
      <c r="BBY233" s="672"/>
      <c r="BBZ233" s="672"/>
      <c r="BCA233" s="672"/>
      <c r="BCB233" s="672"/>
      <c r="BCC233" s="672"/>
      <c r="BCD233" s="672"/>
      <c r="BCE233" s="672"/>
      <c r="BCF233" s="672"/>
      <c r="BCG233" s="672"/>
      <c r="BCH233" s="672"/>
      <c r="BCI233" s="672"/>
      <c r="BCJ233" s="672"/>
      <c r="BCK233" s="672"/>
      <c r="BCL233" s="672"/>
      <c r="BCM233" s="672"/>
      <c r="BCN233" s="672"/>
      <c r="BCO233" s="672"/>
      <c r="BCP233" s="672"/>
      <c r="BCQ233" s="672"/>
      <c r="BCR233" s="672"/>
      <c r="BCS233" s="672"/>
      <c r="BCT233" s="672"/>
      <c r="BCU233" s="672"/>
      <c r="BCV233" s="672"/>
      <c r="BCW233" s="672"/>
      <c r="BCX233" s="672"/>
      <c r="BCY233" s="672"/>
      <c r="BCZ233" s="672"/>
      <c r="BDA233" s="672"/>
      <c r="BDB233" s="672"/>
      <c r="BDC233" s="672"/>
      <c r="BDD233" s="672"/>
      <c r="BDE233" s="672"/>
      <c r="BDF233" s="672"/>
      <c r="BDG233" s="672"/>
      <c r="BDH233" s="672"/>
      <c r="BDI233" s="672"/>
      <c r="BDJ233" s="672"/>
      <c r="BDK233" s="672"/>
      <c r="BDL233" s="672"/>
      <c r="BDM233" s="672"/>
      <c r="BDN233" s="672"/>
      <c r="BDO233" s="672"/>
      <c r="BDP233" s="672"/>
      <c r="BDQ233" s="672"/>
      <c r="BDR233" s="672"/>
      <c r="BDS233" s="672"/>
      <c r="BDT233" s="672"/>
      <c r="BDU233" s="672"/>
      <c r="BDV233" s="672"/>
      <c r="BDW233" s="672"/>
      <c r="BDX233" s="672"/>
      <c r="BDY233" s="672"/>
      <c r="BDZ233" s="672"/>
      <c r="BEA233" s="672"/>
      <c r="BEB233" s="672"/>
      <c r="BEC233" s="672"/>
      <c r="BED233" s="672"/>
      <c r="BEE233" s="672"/>
      <c r="BEF233" s="672"/>
      <c r="BEG233" s="672"/>
      <c r="BEH233" s="672"/>
      <c r="BEI233" s="672"/>
      <c r="BEJ233" s="672"/>
      <c r="BEK233" s="672"/>
      <c r="BEL233" s="672"/>
      <c r="BEM233" s="672"/>
      <c r="BEN233" s="672"/>
      <c r="BEO233" s="672"/>
      <c r="BEP233" s="672"/>
      <c r="BEQ233" s="672"/>
      <c r="BER233" s="672"/>
      <c r="BES233" s="672"/>
      <c r="BET233" s="672"/>
      <c r="BEU233" s="672"/>
      <c r="BEV233" s="672"/>
      <c r="BEW233" s="672"/>
      <c r="BEX233" s="672"/>
      <c r="BEY233" s="672"/>
      <c r="BEZ233" s="672"/>
      <c r="BFA233" s="672"/>
      <c r="BFB233" s="672"/>
      <c r="BFC233" s="672"/>
      <c r="BFD233" s="672"/>
      <c r="BFE233" s="672"/>
      <c r="BFF233" s="672"/>
      <c r="BFG233" s="672"/>
      <c r="BFH233" s="672"/>
      <c r="BFI233" s="672"/>
      <c r="BFJ233" s="672"/>
      <c r="BFK233" s="672"/>
      <c r="BFL233" s="672"/>
      <c r="BFM233" s="672"/>
      <c r="BFN233" s="672"/>
      <c r="BFO233" s="672"/>
      <c r="BFP233" s="672"/>
      <c r="BFQ233" s="672"/>
      <c r="BFR233" s="672"/>
      <c r="BFS233" s="672"/>
      <c r="BFT233" s="672"/>
      <c r="BFU233" s="672"/>
      <c r="BFV233" s="672"/>
      <c r="BFW233" s="672"/>
      <c r="BFX233" s="672"/>
      <c r="BFY233" s="672"/>
      <c r="BFZ233" s="672"/>
      <c r="BGA233" s="672"/>
      <c r="BGB233" s="672"/>
      <c r="BGC233" s="672"/>
      <c r="BGD233" s="672"/>
      <c r="BGE233" s="672"/>
      <c r="BGF233" s="672"/>
      <c r="BGG233" s="672"/>
      <c r="BGH233" s="672"/>
      <c r="BGI233" s="672"/>
      <c r="BGJ233" s="672"/>
      <c r="BGK233" s="672"/>
      <c r="BGL233" s="672"/>
      <c r="BGM233" s="672"/>
      <c r="BGN233" s="672"/>
      <c r="BGO233" s="672"/>
      <c r="BGP233" s="672"/>
      <c r="BGQ233" s="672"/>
      <c r="BGR233" s="672"/>
      <c r="BGS233" s="672"/>
      <c r="BGT233" s="672"/>
      <c r="BGU233" s="672"/>
      <c r="BGV233" s="672"/>
      <c r="BGW233" s="672"/>
      <c r="BGX233" s="672"/>
      <c r="BGY233" s="672"/>
      <c r="BGZ233" s="672"/>
      <c r="BHA233" s="672"/>
      <c r="BHB233" s="672"/>
      <c r="BHC233" s="672"/>
      <c r="BHD233" s="672"/>
      <c r="BHE233" s="672"/>
      <c r="BHF233" s="672"/>
      <c r="BHG233" s="672"/>
      <c r="BHH233" s="672"/>
      <c r="BHI233" s="672"/>
      <c r="BHJ233" s="672"/>
      <c r="BHK233" s="672"/>
      <c r="BHL233" s="672"/>
      <c r="BHM233" s="672"/>
      <c r="BHN233" s="672"/>
      <c r="BHO233" s="672"/>
      <c r="BHP233" s="672"/>
      <c r="BHQ233" s="672"/>
      <c r="BHR233" s="672"/>
      <c r="BHS233" s="672"/>
      <c r="BHT233" s="672"/>
      <c r="BHU233" s="672"/>
      <c r="BHV233" s="672"/>
      <c r="BHW233" s="672"/>
      <c r="BHX233" s="672"/>
      <c r="BHY233" s="672"/>
      <c r="BHZ233" s="672"/>
      <c r="BIA233" s="672"/>
      <c r="BIB233" s="672"/>
      <c r="BIC233" s="672"/>
      <c r="BID233" s="672"/>
      <c r="BIE233" s="672"/>
      <c r="BIF233" s="672"/>
      <c r="BIG233" s="672"/>
      <c r="BIH233" s="672"/>
      <c r="BII233" s="672"/>
      <c r="BIJ233" s="672"/>
      <c r="BIK233" s="672"/>
      <c r="BIL233" s="672"/>
      <c r="BIM233" s="672"/>
      <c r="BIN233" s="672"/>
      <c r="BIO233" s="672"/>
      <c r="BIP233" s="672"/>
      <c r="BIQ233" s="672"/>
      <c r="BIR233" s="672"/>
      <c r="BIS233" s="672"/>
      <c r="BIT233" s="672"/>
      <c r="BIU233" s="672"/>
      <c r="BIV233" s="672"/>
      <c r="BIW233" s="672"/>
      <c r="BIX233" s="672"/>
      <c r="BIY233" s="672"/>
      <c r="BIZ233" s="672"/>
      <c r="BJA233" s="672"/>
      <c r="BJB233" s="672"/>
      <c r="BJC233" s="672"/>
      <c r="BJD233" s="672"/>
      <c r="BJE233" s="672"/>
      <c r="BJF233" s="672"/>
      <c r="BJG233" s="672"/>
      <c r="BJH233" s="672"/>
      <c r="BJI233" s="672"/>
      <c r="BJJ233" s="672"/>
      <c r="BJK233" s="672"/>
      <c r="BJL233" s="672"/>
      <c r="BJM233" s="672"/>
      <c r="BJN233" s="672"/>
      <c r="BJO233" s="672"/>
      <c r="BJP233" s="672"/>
      <c r="BJQ233" s="672"/>
      <c r="BJR233" s="672"/>
      <c r="BJS233" s="672"/>
      <c r="BJT233" s="672"/>
      <c r="BJU233" s="672"/>
      <c r="BJV233" s="672"/>
      <c r="BJW233" s="672"/>
      <c r="BJX233" s="672"/>
      <c r="BJY233" s="672"/>
      <c r="BJZ233" s="672"/>
      <c r="BKA233" s="672"/>
      <c r="BKB233" s="672"/>
      <c r="BKC233" s="672"/>
      <c r="BKD233" s="672"/>
      <c r="BKE233" s="672"/>
      <c r="BKF233" s="672"/>
      <c r="BKG233" s="672"/>
      <c r="BKH233" s="672"/>
      <c r="BKI233" s="672"/>
      <c r="BKJ233" s="672"/>
      <c r="BKK233" s="672"/>
      <c r="BKL233" s="672"/>
      <c r="BKM233" s="672"/>
      <c r="BKN233" s="672"/>
      <c r="BKO233" s="672"/>
      <c r="BKP233" s="672"/>
      <c r="BKQ233" s="672"/>
      <c r="BKR233" s="672"/>
      <c r="BKS233" s="672"/>
      <c r="BKT233" s="672"/>
      <c r="BKU233" s="672"/>
      <c r="BKV233" s="672"/>
      <c r="BKW233" s="672"/>
      <c r="BKX233" s="672"/>
      <c r="BKY233" s="672"/>
      <c r="BKZ233" s="672"/>
      <c r="BLA233" s="672"/>
      <c r="BLB233" s="672"/>
      <c r="BLC233" s="672"/>
      <c r="BLD233" s="672"/>
      <c r="BLE233" s="672"/>
      <c r="BLF233" s="672"/>
      <c r="BLG233" s="672"/>
      <c r="BLH233" s="672"/>
      <c r="BLI233" s="672"/>
      <c r="BLJ233" s="672"/>
      <c r="BLK233" s="672"/>
      <c r="BLL233" s="672"/>
      <c r="BLM233" s="672"/>
      <c r="BLN233" s="672"/>
      <c r="BLO233" s="672"/>
      <c r="BLP233" s="672"/>
      <c r="BLQ233" s="672"/>
      <c r="BLR233" s="672"/>
      <c r="BLS233" s="672"/>
      <c r="BLT233" s="672"/>
      <c r="BLU233" s="672"/>
      <c r="BLV233" s="672"/>
      <c r="BLW233" s="672"/>
      <c r="BLX233" s="672"/>
      <c r="BLY233" s="672"/>
      <c r="BLZ233" s="672"/>
      <c r="BMA233" s="672"/>
      <c r="BMB233" s="672"/>
      <c r="BMC233" s="672"/>
      <c r="BMD233" s="672"/>
      <c r="BME233" s="672"/>
      <c r="BMF233" s="672"/>
      <c r="BMG233" s="672"/>
      <c r="BMH233" s="672"/>
      <c r="BMI233" s="672"/>
      <c r="BMJ233" s="672"/>
      <c r="BMK233" s="672"/>
      <c r="BML233" s="672"/>
      <c r="BMM233" s="672"/>
      <c r="BMN233" s="672"/>
      <c r="BMO233" s="672"/>
      <c r="BMP233" s="672"/>
      <c r="BMQ233" s="672"/>
      <c r="BMR233" s="672"/>
      <c r="BMS233" s="672"/>
      <c r="BMT233" s="672"/>
      <c r="BMU233" s="672"/>
      <c r="BMV233" s="672"/>
      <c r="BMW233" s="672"/>
      <c r="BMX233" s="672"/>
      <c r="BMY233" s="672"/>
      <c r="BMZ233" s="672"/>
      <c r="BNA233" s="672"/>
      <c r="BNB233" s="672"/>
      <c r="BNC233" s="672"/>
      <c r="BND233" s="672"/>
      <c r="BNE233" s="672"/>
      <c r="BNF233" s="672"/>
      <c r="BNG233" s="672"/>
      <c r="BNH233" s="672"/>
      <c r="BNI233" s="672"/>
      <c r="BNJ233" s="672"/>
      <c r="BNK233" s="672"/>
      <c r="BNL233" s="672"/>
      <c r="BNM233" s="672"/>
      <c r="BNN233" s="672"/>
      <c r="BNO233" s="672"/>
      <c r="BNP233" s="672"/>
      <c r="BNQ233" s="672"/>
      <c r="BNR233" s="672"/>
      <c r="BNS233" s="672"/>
      <c r="BNT233" s="672"/>
      <c r="BNU233" s="672"/>
      <c r="BNV233" s="672"/>
      <c r="BNW233" s="672"/>
      <c r="BNX233" s="672"/>
      <c r="BNY233" s="672"/>
      <c r="BNZ233" s="672"/>
      <c r="BOA233" s="672"/>
      <c r="BOB233" s="672"/>
      <c r="BOC233" s="672"/>
      <c r="BOD233" s="672"/>
      <c r="BOE233" s="672"/>
      <c r="BOF233" s="672"/>
      <c r="BOG233" s="672"/>
      <c r="BOH233" s="672"/>
      <c r="BOI233" s="672"/>
      <c r="BOJ233" s="672"/>
      <c r="BOK233" s="672"/>
      <c r="BOL233" s="672"/>
      <c r="BOM233" s="672"/>
      <c r="BON233" s="672"/>
      <c r="BOO233" s="672"/>
      <c r="BOP233" s="672"/>
      <c r="BOQ233" s="672"/>
      <c r="BOR233" s="672"/>
      <c r="BOS233" s="672"/>
      <c r="BOT233" s="672"/>
      <c r="BOU233" s="672"/>
      <c r="BOV233" s="672"/>
      <c r="BOW233" s="672"/>
      <c r="BOX233" s="672"/>
      <c r="BOY233" s="672"/>
      <c r="BOZ233" s="672"/>
      <c r="BPA233" s="672"/>
      <c r="BPB233" s="672"/>
      <c r="BPC233" s="672"/>
      <c r="BPD233" s="672"/>
      <c r="BPE233" s="672"/>
      <c r="BPF233" s="672"/>
      <c r="BPG233" s="672"/>
      <c r="BPH233" s="672"/>
      <c r="BPI233" s="672"/>
      <c r="BPJ233" s="672"/>
      <c r="BPK233" s="672"/>
      <c r="BPL233" s="672"/>
      <c r="BPM233" s="672"/>
      <c r="BPN233" s="672"/>
      <c r="BPO233" s="672"/>
      <c r="BPP233" s="672"/>
      <c r="BPQ233" s="672"/>
      <c r="BPR233" s="672"/>
      <c r="BPS233" s="672"/>
      <c r="BPT233" s="672"/>
      <c r="BPU233" s="672"/>
      <c r="BPV233" s="672"/>
      <c r="BPW233" s="672"/>
      <c r="BPX233" s="672"/>
      <c r="BPY233" s="672"/>
      <c r="BPZ233" s="672"/>
      <c r="BQA233" s="672"/>
      <c r="BQB233" s="672"/>
      <c r="BQC233" s="672"/>
      <c r="BQD233" s="672"/>
      <c r="BQE233" s="672"/>
      <c r="BQF233" s="672"/>
      <c r="BQG233" s="672"/>
      <c r="BQH233" s="672"/>
      <c r="BQI233" s="672"/>
      <c r="BQJ233" s="672"/>
      <c r="BQK233" s="672"/>
      <c r="BQL233" s="672"/>
      <c r="BQM233" s="672"/>
      <c r="BQN233" s="672"/>
      <c r="BQO233" s="672"/>
      <c r="BQP233" s="672"/>
      <c r="BQQ233" s="672"/>
      <c r="BQR233" s="672"/>
      <c r="BQS233" s="672"/>
      <c r="BQT233" s="672"/>
      <c r="BQU233" s="672"/>
      <c r="BQV233" s="672"/>
      <c r="BQW233" s="672"/>
      <c r="BQX233" s="672"/>
      <c r="BQY233" s="672"/>
      <c r="BQZ233" s="672"/>
      <c r="BRA233" s="672"/>
      <c r="BRB233" s="672"/>
      <c r="BRC233" s="672"/>
      <c r="BRD233" s="672"/>
      <c r="BRE233" s="672"/>
      <c r="BRF233" s="672"/>
      <c r="BRG233" s="672"/>
      <c r="BRH233" s="672"/>
      <c r="BRI233" s="672"/>
      <c r="BRJ233" s="672"/>
      <c r="BRK233" s="672"/>
      <c r="BRL233" s="672"/>
      <c r="BRM233" s="672"/>
      <c r="BRN233" s="672"/>
      <c r="BRO233" s="672"/>
      <c r="BRP233" s="672"/>
      <c r="BRQ233" s="672"/>
      <c r="BRR233" s="672"/>
      <c r="BRS233" s="672"/>
      <c r="BRT233" s="672"/>
      <c r="BRU233" s="672"/>
      <c r="BRV233" s="672"/>
      <c r="BRW233" s="672"/>
      <c r="BRX233" s="672"/>
      <c r="BRY233" s="672"/>
      <c r="BRZ233" s="672"/>
      <c r="BSA233" s="672"/>
      <c r="BSB233" s="672"/>
      <c r="BSC233" s="672"/>
      <c r="BSD233" s="672"/>
      <c r="BSE233" s="672"/>
      <c r="BSF233" s="672"/>
      <c r="BSG233" s="672"/>
      <c r="BSH233" s="672"/>
      <c r="BSI233" s="672"/>
      <c r="BSJ233" s="672"/>
      <c r="BSK233" s="672"/>
      <c r="BSL233" s="672"/>
      <c r="BSM233" s="672"/>
      <c r="BSN233" s="672"/>
      <c r="BSO233" s="672"/>
      <c r="BSP233" s="672"/>
      <c r="BSQ233" s="672"/>
      <c r="BSR233" s="672"/>
      <c r="BSS233" s="672"/>
      <c r="BST233" s="672"/>
      <c r="BSU233" s="672"/>
      <c r="BSV233" s="672"/>
      <c r="BSW233" s="672"/>
      <c r="BSX233" s="672"/>
      <c r="BSY233" s="672"/>
      <c r="BSZ233" s="672"/>
      <c r="BTA233" s="672"/>
      <c r="BTB233" s="672"/>
      <c r="BTC233" s="672"/>
      <c r="BTD233" s="672"/>
      <c r="BTE233" s="672"/>
      <c r="BTF233" s="672"/>
      <c r="BTG233" s="672"/>
      <c r="BTH233" s="672"/>
      <c r="BTI233" s="672"/>
      <c r="BTJ233" s="672"/>
      <c r="BTK233" s="672"/>
      <c r="BTL233" s="672"/>
      <c r="BTM233" s="672"/>
      <c r="BTN233" s="672"/>
      <c r="BTO233" s="672"/>
      <c r="BTP233" s="672"/>
      <c r="BTQ233" s="672"/>
      <c r="BTR233" s="672"/>
      <c r="BTS233" s="672"/>
      <c r="BTT233" s="672"/>
      <c r="BTU233" s="672"/>
      <c r="BTV233" s="672"/>
      <c r="BTW233" s="672"/>
      <c r="BTX233" s="672"/>
      <c r="BTY233" s="672"/>
      <c r="BTZ233" s="672"/>
      <c r="BUA233" s="672"/>
      <c r="BUB233" s="672"/>
      <c r="BUC233" s="672"/>
      <c r="BUD233" s="672"/>
      <c r="BUE233" s="672"/>
      <c r="BUF233" s="672"/>
      <c r="BUG233" s="672"/>
      <c r="BUH233" s="672"/>
      <c r="BUI233" s="672"/>
      <c r="BUJ233" s="672"/>
      <c r="BUK233" s="672"/>
      <c r="BUL233" s="672"/>
      <c r="BUM233" s="672"/>
      <c r="BUN233" s="672"/>
      <c r="BUO233" s="672"/>
      <c r="BUP233" s="672"/>
      <c r="BUQ233" s="672"/>
      <c r="BUR233" s="672"/>
      <c r="BUS233" s="672"/>
      <c r="BUT233" s="672"/>
      <c r="BUU233" s="672"/>
      <c r="BUV233" s="672"/>
      <c r="BUW233" s="672"/>
      <c r="BUX233" s="672"/>
      <c r="BUY233" s="672"/>
      <c r="BUZ233" s="672"/>
      <c r="BVA233" s="672"/>
      <c r="BVB233" s="672"/>
      <c r="BVC233" s="672"/>
      <c r="BVD233" s="672"/>
      <c r="BVE233" s="672"/>
      <c r="BVF233" s="672"/>
      <c r="BVG233" s="672"/>
      <c r="BVH233" s="672"/>
      <c r="BVI233" s="672"/>
      <c r="BVJ233" s="672"/>
      <c r="BVK233" s="672"/>
      <c r="BVL233" s="672"/>
      <c r="BVM233" s="672"/>
      <c r="BVN233" s="672"/>
      <c r="BVO233" s="672"/>
      <c r="BVP233" s="672"/>
      <c r="BVQ233" s="672"/>
      <c r="BVR233" s="672"/>
      <c r="BVS233" s="672"/>
      <c r="BVT233" s="672"/>
      <c r="BVU233" s="672"/>
      <c r="BVV233" s="672"/>
      <c r="BVW233" s="672"/>
      <c r="BVX233" s="672"/>
      <c r="BVY233" s="672"/>
      <c r="BVZ233" s="672"/>
      <c r="BWA233" s="672"/>
      <c r="BWB233" s="672"/>
      <c r="BWC233" s="672"/>
      <c r="BWD233" s="672"/>
      <c r="BWE233" s="672"/>
      <c r="BWF233" s="672"/>
      <c r="BWG233" s="672"/>
      <c r="BWH233" s="672"/>
      <c r="BWI233" s="672"/>
      <c r="BWJ233" s="672"/>
      <c r="BWK233" s="672"/>
      <c r="BWL233" s="672"/>
      <c r="BWM233" s="672"/>
      <c r="BWN233" s="672"/>
      <c r="BWO233" s="672"/>
      <c r="BWP233" s="672"/>
      <c r="BWQ233" s="672"/>
      <c r="BWR233" s="672"/>
      <c r="BWS233" s="672"/>
      <c r="BWT233" s="672"/>
      <c r="BWU233" s="672"/>
      <c r="BWV233" s="672"/>
      <c r="BWW233" s="672"/>
      <c r="BWX233" s="672"/>
      <c r="BWY233" s="672"/>
      <c r="BWZ233" s="672"/>
      <c r="BXA233" s="672"/>
      <c r="BXB233" s="672"/>
      <c r="BXC233" s="672"/>
      <c r="BXD233" s="672"/>
      <c r="BXE233" s="672"/>
      <c r="BXF233" s="672"/>
      <c r="BXG233" s="672"/>
      <c r="BXH233" s="672"/>
      <c r="BXI233" s="672"/>
      <c r="BXJ233" s="672"/>
      <c r="BXK233" s="672"/>
      <c r="BXL233" s="672"/>
      <c r="BXM233" s="672"/>
      <c r="BXN233" s="672"/>
      <c r="BXO233" s="672"/>
      <c r="BXP233" s="672"/>
      <c r="BXQ233" s="672"/>
      <c r="BXR233" s="672"/>
      <c r="BXS233" s="672"/>
      <c r="BXT233" s="672"/>
      <c r="BXU233" s="672"/>
      <c r="BXV233" s="672"/>
      <c r="BXW233" s="672"/>
      <c r="BXX233" s="672"/>
      <c r="BXY233" s="672"/>
      <c r="BXZ233" s="672"/>
      <c r="BYA233" s="672"/>
      <c r="BYB233" s="672"/>
      <c r="BYC233" s="672"/>
      <c r="BYD233" s="672"/>
      <c r="BYE233" s="672"/>
      <c r="BYF233" s="672"/>
      <c r="BYG233" s="672"/>
      <c r="BYH233" s="672"/>
      <c r="BYI233" s="672"/>
      <c r="BYJ233" s="672"/>
      <c r="BYK233" s="672"/>
      <c r="BYL233" s="672"/>
      <c r="BYM233" s="672"/>
      <c r="BYN233" s="672"/>
      <c r="BYO233" s="672"/>
      <c r="BYP233" s="672"/>
      <c r="BYQ233" s="672"/>
      <c r="BYR233" s="672"/>
      <c r="BYS233" s="672"/>
      <c r="BYT233" s="672"/>
      <c r="BYU233" s="672"/>
      <c r="BYV233" s="672"/>
      <c r="BYW233" s="672"/>
      <c r="BYX233" s="672"/>
      <c r="BYY233" s="672"/>
      <c r="BYZ233" s="672"/>
      <c r="BZA233" s="672"/>
      <c r="BZB233" s="672"/>
      <c r="BZC233" s="672"/>
      <c r="BZD233" s="672"/>
      <c r="BZE233" s="672"/>
      <c r="BZF233" s="672"/>
      <c r="BZG233" s="672"/>
      <c r="BZH233" s="672"/>
      <c r="BZI233" s="672"/>
      <c r="BZJ233" s="672"/>
      <c r="BZK233" s="672"/>
      <c r="BZL233" s="672"/>
      <c r="BZM233" s="672"/>
      <c r="BZN233" s="672"/>
      <c r="BZO233" s="672"/>
      <c r="BZP233" s="672"/>
      <c r="BZQ233" s="672"/>
      <c r="BZR233" s="672"/>
      <c r="BZS233" s="672"/>
      <c r="BZT233" s="672"/>
      <c r="BZU233" s="672"/>
      <c r="BZV233" s="672"/>
      <c r="BZW233" s="672"/>
      <c r="BZX233" s="672"/>
      <c r="BZY233" s="672"/>
      <c r="BZZ233" s="672"/>
      <c r="CAA233" s="672"/>
      <c r="CAB233" s="672"/>
      <c r="CAC233" s="672"/>
      <c r="CAD233" s="672"/>
      <c r="CAE233" s="672"/>
      <c r="CAF233" s="672"/>
      <c r="CAG233" s="672"/>
      <c r="CAH233" s="672"/>
      <c r="CAI233" s="672"/>
      <c r="CAJ233" s="672"/>
      <c r="CAK233" s="672"/>
      <c r="CAL233" s="672"/>
      <c r="CAM233" s="672"/>
      <c r="CAN233" s="672"/>
      <c r="CAO233" s="672"/>
      <c r="CAP233" s="672"/>
      <c r="CAQ233" s="672"/>
      <c r="CAR233" s="672"/>
      <c r="CAS233" s="672"/>
      <c r="CAT233" s="672"/>
      <c r="CAU233" s="672"/>
      <c r="CAV233" s="672"/>
      <c r="CAW233" s="672"/>
      <c r="CAX233" s="672"/>
      <c r="CAY233" s="672"/>
      <c r="CAZ233" s="672"/>
      <c r="CBA233" s="672"/>
      <c r="CBB233" s="672"/>
      <c r="CBC233" s="672"/>
      <c r="CBD233" s="672"/>
      <c r="CBE233" s="672"/>
      <c r="CBF233" s="672"/>
      <c r="CBG233" s="672"/>
      <c r="CBH233" s="672"/>
      <c r="CBI233" s="672"/>
      <c r="CBJ233" s="672"/>
      <c r="CBK233" s="672"/>
      <c r="CBL233" s="672"/>
      <c r="CBM233" s="672"/>
      <c r="CBN233" s="672"/>
      <c r="CBO233" s="672"/>
      <c r="CBP233" s="672"/>
      <c r="CBQ233" s="672"/>
      <c r="CBR233" s="672"/>
      <c r="CBS233" s="672"/>
      <c r="CBT233" s="672"/>
      <c r="CBU233" s="672"/>
      <c r="CBV233" s="672"/>
      <c r="CBW233" s="672"/>
      <c r="CBX233" s="672"/>
      <c r="CBY233" s="672"/>
      <c r="CBZ233" s="672"/>
      <c r="CCA233" s="672"/>
      <c r="CCB233" s="672"/>
      <c r="CCC233" s="672"/>
      <c r="CCD233" s="672"/>
      <c r="CCE233" s="672"/>
      <c r="CCF233" s="672"/>
      <c r="CCG233" s="672"/>
      <c r="CCH233" s="672"/>
      <c r="CCI233" s="672"/>
      <c r="CCJ233" s="672"/>
      <c r="CCK233" s="672"/>
      <c r="CCL233" s="672"/>
      <c r="CCM233" s="672"/>
      <c r="CCN233" s="672"/>
      <c r="CCO233" s="672"/>
      <c r="CCP233" s="672"/>
      <c r="CCQ233" s="672"/>
      <c r="CCR233" s="672"/>
      <c r="CCS233" s="672"/>
      <c r="CCT233" s="672"/>
      <c r="CCU233" s="672"/>
      <c r="CCV233" s="672"/>
      <c r="CCW233" s="672"/>
      <c r="CCX233" s="672"/>
      <c r="CCY233" s="672"/>
      <c r="CCZ233" s="672"/>
      <c r="CDA233" s="672"/>
      <c r="CDB233" s="672"/>
      <c r="CDC233" s="672"/>
      <c r="CDD233" s="672"/>
      <c r="CDE233" s="672"/>
      <c r="CDF233" s="672"/>
      <c r="CDG233" s="672"/>
      <c r="CDH233" s="672"/>
      <c r="CDI233" s="672"/>
      <c r="CDJ233" s="672"/>
      <c r="CDK233" s="672"/>
      <c r="CDL233" s="672"/>
      <c r="CDM233" s="672"/>
      <c r="CDN233" s="672"/>
      <c r="CDO233" s="672"/>
      <c r="CDP233" s="672"/>
      <c r="CDQ233" s="672"/>
      <c r="CDR233" s="672"/>
      <c r="CDS233" s="672"/>
      <c r="CDT233" s="672"/>
      <c r="CDU233" s="672"/>
      <c r="CDV233" s="672"/>
      <c r="CDW233" s="672"/>
      <c r="CDX233" s="672"/>
      <c r="CDY233" s="672"/>
      <c r="CDZ233" s="672"/>
      <c r="CEA233" s="672"/>
      <c r="CEB233" s="672"/>
      <c r="CEC233" s="672"/>
      <c r="CED233" s="672"/>
      <c r="CEE233" s="672"/>
      <c r="CEF233" s="672"/>
      <c r="CEG233" s="672"/>
      <c r="CEH233" s="672"/>
      <c r="CEI233" s="672"/>
      <c r="CEJ233" s="672"/>
      <c r="CEK233" s="672"/>
      <c r="CEL233" s="672"/>
      <c r="CEM233" s="672"/>
      <c r="CEN233" s="672"/>
      <c r="CEO233" s="672"/>
      <c r="CEP233" s="672"/>
      <c r="CEQ233" s="672"/>
      <c r="CER233" s="672"/>
      <c r="CES233" s="672"/>
      <c r="CET233" s="672"/>
      <c r="CEU233" s="672"/>
      <c r="CEV233" s="672"/>
      <c r="CEW233" s="672"/>
      <c r="CEX233" s="672"/>
      <c r="CEY233" s="672"/>
      <c r="CEZ233" s="672"/>
      <c r="CFA233" s="672"/>
      <c r="CFB233" s="672"/>
      <c r="CFC233" s="672"/>
      <c r="CFD233" s="672"/>
      <c r="CFE233" s="672"/>
      <c r="CFF233" s="672"/>
      <c r="CFG233" s="672"/>
      <c r="CFH233" s="672"/>
      <c r="CFI233" s="672"/>
      <c r="CFJ233" s="672"/>
      <c r="CFK233" s="672"/>
      <c r="CFL233" s="672"/>
      <c r="CFM233" s="672"/>
      <c r="CFN233" s="672"/>
      <c r="CFO233" s="672"/>
      <c r="CFP233" s="672"/>
      <c r="CFQ233" s="672"/>
      <c r="CFR233" s="672"/>
      <c r="CFS233" s="672"/>
      <c r="CFT233" s="672"/>
      <c r="CFU233" s="672"/>
      <c r="CFV233" s="672"/>
      <c r="CFW233" s="672"/>
      <c r="CFX233" s="672"/>
      <c r="CFY233" s="672"/>
      <c r="CFZ233" s="672"/>
      <c r="CGA233" s="672"/>
      <c r="CGB233" s="672"/>
      <c r="CGC233" s="672"/>
      <c r="CGD233" s="672"/>
      <c r="CGE233" s="672"/>
      <c r="CGF233" s="672"/>
      <c r="CGG233" s="672"/>
      <c r="CGH233" s="672"/>
      <c r="CGI233" s="672"/>
      <c r="CGJ233" s="672"/>
      <c r="CGK233" s="672"/>
      <c r="CGL233" s="672"/>
      <c r="CGM233" s="672"/>
      <c r="CGN233" s="672"/>
      <c r="CGO233" s="672"/>
      <c r="CGP233" s="672"/>
      <c r="CGQ233" s="672"/>
      <c r="CGR233" s="672"/>
      <c r="CGS233" s="672"/>
      <c r="CGT233" s="672"/>
      <c r="CGU233" s="672"/>
      <c r="CGV233" s="672"/>
      <c r="CGW233" s="672"/>
      <c r="CGX233" s="672"/>
      <c r="CGY233" s="672"/>
      <c r="CGZ233" s="672"/>
      <c r="CHA233" s="672"/>
      <c r="CHB233" s="672"/>
      <c r="CHC233" s="672"/>
      <c r="CHD233" s="672"/>
      <c r="CHE233" s="672"/>
      <c r="CHF233" s="672"/>
      <c r="CHG233" s="672"/>
      <c r="CHH233" s="672"/>
      <c r="CHI233" s="672"/>
      <c r="CHJ233" s="672"/>
      <c r="CHK233" s="672"/>
      <c r="CHL233" s="672"/>
      <c r="CHM233" s="672"/>
      <c r="CHN233" s="672"/>
      <c r="CHO233" s="672"/>
      <c r="CHP233" s="672"/>
      <c r="CHQ233" s="672"/>
      <c r="CHR233" s="672"/>
      <c r="CHS233" s="672"/>
      <c r="CHT233" s="672"/>
      <c r="CHU233" s="672"/>
      <c r="CHV233" s="672"/>
      <c r="CHW233" s="672"/>
      <c r="CHX233" s="672"/>
      <c r="CHY233" s="672"/>
      <c r="CHZ233" s="672"/>
      <c r="CIA233" s="672"/>
      <c r="CIB233" s="672"/>
      <c r="CIC233" s="672"/>
      <c r="CID233" s="672"/>
      <c r="CIE233" s="672"/>
      <c r="CIF233" s="672"/>
      <c r="CIG233" s="672"/>
      <c r="CIH233" s="672"/>
      <c r="CII233" s="672"/>
      <c r="CIJ233" s="672"/>
      <c r="CIK233" s="672"/>
      <c r="CIL233" s="672"/>
      <c r="CIM233" s="672"/>
      <c r="CIN233" s="672"/>
      <c r="CIO233" s="672"/>
      <c r="CIP233" s="672"/>
      <c r="CIQ233" s="672"/>
      <c r="CIR233" s="672"/>
      <c r="CIS233" s="672"/>
      <c r="CIT233" s="672"/>
      <c r="CIU233" s="672"/>
      <c r="CIV233" s="672"/>
      <c r="CIW233" s="672"/>
      <c r="CIX233" s="672"/>
      <c r="CIY233" s="672"/>
      <c r="CIZ233" s="672"/>
      <c r="CJA233" s="672"/>
      <c r="CJB233" s="672"/>
      <c r="CJC233" s="672"/>
      <c r="CJD233" s="672"/>
      <c r="CJE233" s="672"/>
      <c r="CJF233" s="672"/>
      <c r="CJG233" s="672"/>
      <c r="CJH233" s="672"/>
      <c r="CJI233" s="672"/>
      <c r="CJJ233" s="672"/>
      <c r="CJK233" s="672"/>
      <c r="CJL233" s="672"/>
      <c r="CJM233" s="672"/>
      <c r="CJN233" s="672"/>
      <c r="CJO233" s="672"/>
      <c r="CJP233" s="672"/>
      <c r="CJQ233" s="672"/>
      <c r="CJR233" s="672"/>
      <c r="CJS233" s="672"/>
      <c r="CJT233" s="672"/>
      <c r="CJU233" s="672"/>
      <c r="CJV233" s="672"/>
      <c r="CJW233" s="672"/>
      <c r="CJX233" s="672"/>
      <c r="CJY233" s="672"/>
      <c r="CJZ233" s="672"/>
      <c r="CKA233" s="672"/>
      <c r="CKB233" s="672"/>
      <c r="CKC233" s="672"/>
      <c r="CKD233" s="672"/>
      <c r="CKE233" s="672"/>
      <c r="CKF233" s="672"/>
      <c r="CKG233" s="672"/>
      <c r="CKH233" s="672"/>
      <c r="CKI233" s="672"/>
      <c r="CKJ233" s="672"/>
      <c r="CKK233" s="672"/>
      <c r="CKL233" s="672"/>
      <c r="CKM233" s="672"/>
      <c r="CKN233" s="672"/>
      <c r="CKO233" s="672"/>
      <c r="CKP233" s="672"/>
      <c r="CKQ233" s="672"/>
      <c r="CKR233" s="672"/>
      <c r="CKS233" s="672"/>
      <c r="CKT233" s="672"/>
      <c r="CKU233" s="672"/>
      <c r="CKV233" s="672"/>
      <c r="CKW233" s="672"/>
      <c r="CKX233" s="672"/>
      <c r="CKY233" s="672"/>
      <c r="CKZ233" s="672"/>
      <c r="CLA233" s="672"/>
      <c r="CLB233" s="672"/>
      <c r="CLC233" s="672"/>
      <c r="CLD233" s="672"/>
      <c r="CLE233" s="672"/>
      <c r="CLF233" s="672"/>
      <c r="CLG233" s="672"/>
      <c r="CLH233" s="672"/>
      <c r="CLI233" s="672"/>
      <c r="CLJ233" s="672"/>
      <c r="CLK233" s="672"/>
      <c r="CLL233" s="672"/>
      <c r="CLM233" s="672"/>
      <c r="CLN233" s="672"/>
      <c r="CLO233" s="672"/>
      <c r="CLP233" s="672"/>
      <c r="CLQ233" s="672"/>
      <c r="CLR233" s="672"/>
      <c r="CLS233" s="672"/>
      <c r="CLT233" s="672"/>
      <c r="CLU233" s="672"/>
      <c r="CLV233" s="672"/>
      <c r="CLW233" s="672"/>
      <c r="CLX233" s="672"/>
      <c r="CLY233" s="672"/>
      <c r="CLZ233" s="672"/>
      <c r="CMA233" s="672"/>
      <c r="CMB233" s="672"/>
      <c r="CMC233" s="672"/>
      <c r="CMD233" s="672"/>
      <c r="CME233" s="672"/>
      <c r="CMF233" s="672"/>
      <c r="CMG233" s="672"/>
      <c r="CMH233" s="672"/>
      <c r="CMI233" s="672"/>
      <c r="CMJ233" s="672"/>
      <c r="CMK233" s="672"/>
      <c r="CML233" s="672"/>
      <c r="CMM233" s="672"/>
      <c r="CMN233" s="672"/>
      <c r="CMO233" s="672"/>
      <c r="CMP233" s="672"/>
      <c r="CMQ233" s="672"/>
      <c r="CMR233" s="672"/>
      <c r="CMS233" s="672"/>
      <c r="CMT233" s="672"/>
      <c r="CMU233" s="672"/>
      <c r="CMV233" s="672"/>
      <c r="CMW233" s="672"/>
      <c r="CMX233" s="672"/>
      <c r="CMY233" s="672"/>
      <c r="CMZ233" s="672"/>
      <c r="CNA233" s="672"/>
      <c r="CNB233" s="672"/>
      <c r="CNC233" s="672"/>
      <c r="CND233" s="672"/>
      <c r="CNE233" s="672"/>
      <c r="CNF233" s="672"/>
      <c r="CNG233" s="672"/>
      <c r="CNH233" s="672"/>
      <c r="CNI233" s="672"/>
      <c r="CNJ233" s="672"/>
      <c r="CNK233" s="672"/>
      <c r="CNL233" s="672"/>
      <c r="CNM233" s="672"/>
      <c r="CNN233" s="672"/>
      <c r="CNO233" s="672"/>
      <c r="CNP233" s="672"/>
      <c r="CNQ233" s="672"/>
      <c r="CNR233" s="672"/>
      <c r="CNS233" s="672"/>
      <c r="CNT233" s="672"/>
      <c r="CNU233" s="672"/>
      <c r="CNV233" s="672"/>
      <c r="CNW233" s="672"/>
      <c r="CNX233" s="672"/>
      <c r="CNY233" s="672"/>
      <c r="CNZ233" s="672"/>
      <c r="COA233" s="672"/>
      <c r="COB233" s="672"/>
      <c r="COC233" s="672"/>
      <c r="COD233" s="672"/>
      <c r="COE233" s="672"/>
      <c r="COF233" s="672"/>
      <c r="COG233" s="672"/>
      <c r="COH233" s="672"/>
      <c r="COI233" s="672"/>
      <c r="COJ233" s="672"/>
      <c r="COK233" s="672"/>
      <c r="COL233" s="672"/>
      <c r="COM233" s="672"/>
      <c r="CON233" s="672"/>
      <c r="COO233" s="672"/>
      <c r="COP233" s="672"/>
      <c r="COQ233" s="672"/>
      <c r="COR233" s="672"/>
      <c r="COS233" s="672"/>
      <c r="COT233" s="672"/>
      <c r="COU233" s="672"/>
      <c r="COV233" s="672"/>
      <c r="COW233" s="672"/>
      <c r="COX233" s="672"/>
      <c r="COY233" s="672"/>
      <c r="COZ233" s="672"/>
      <c r="CPA233" s="672"/>
      <c r="CPB233" s="672"/>
      <c r="CPC233" s="672"/>
      <c r="CPD233" s="672"/>
      <c r="CPE233" s="672"/>
      <c r="CPF233" s="672"/>
      <c r="CPG233" s="672"/>
      <c r="CPH233" s="672"/>
      <c r="CPI233" s="672"/>
      <c r="CPJ233" s="672"/>
      <c r="CPK233" s="672"/>
      <c r="CPL233" s="672"/>
      <c r="CPM233" s="672"/>
      <c r="CPN233" s="672"/>
      <c r="CPO233" s="672"/>
      <c r="CPP233" s="672"/>
      <c r="CPQ233" s="672"/>
      <c r="CPR233" s="672"/>
      <c r="CPS233" s="672"/>
      <c r="CPT233" s="672"/>
      <c r="CPU233" s="672"/>
      <c r="CPV233" s="672"/>
      <c r="CPW233" s="672"/>
      <c r="CPX233" s="672"/>
      <c r="CPY233" s="672"/>
      <c r="CPZ233" s="672"/>
      <c r="CQA233" s="672"/>
      <c r="CQB233" s="672"/>
      <c r="CQC233" s="672"/>
      <c r="CQD233" s="672"/>
      <c r="CQE233" s="672"/>
      <c r="CQF233" s="672"/>
      <c r="CQG233" s="672"/>
      <c r="CQH233" s="672"/>
      <c r="CQI233" s="672"/>
      <c r="CQJ233" s="672"/>
      <c r="CQK233" s="672"/>
      <c r="CQL233" s="672"/>
      <c r="CQM233" s="672"/>
      <c r="CQN233" s="672"/>
      <c r="CQO233" s="672"/>
      <c r="CQP233" s="672"/>
      <c r="CQQ233" s="672"/>
      <c r="CQR233" s="672"/>
      <c r="CQS233" s="672"/>
      <c r="CQT233" s="672"/>
      <c r="CQU233" s="672"/>
      <c r="CQV233" s="672"/>
      <c r="CQW233" s="672"/>
      <c r="CQX233" s="672"/>
      <c r="CQY233" s="672"/>
      <c r="CQZ233" s="672"/>
      <c r="CRA233" s="672"/>
      <c r="CRB233" s="672"/>
      <c r="CRC233" s="672"/>
      <c r="CRD233" s="672"/>
      <c r="CRE233" s="672"/>
      <c r="CRF233" s="672"/>
      <c r="CRG233" s="672"/>
      <c r="CRH233" s="672"/>
      <c r="CRI233" s="672"/>
      <c r="CRJ233" s="672"/>
      <c r="CRK233" s="672"/>
      <c r="CRL233" s="672"/>
      <c r="CRM233" s="672"/>
      <c r="CRN233" s="672"/>
      <c r="CRO233" s="672"/>
      <c r="CRP233" s="672"/>
      <c r="CRQ233" s="672"/>
      <c r="CRR233" s="672"/>
      <c r="CRS233" s="672"/>
      <c r="CRT233" s="672"/>
      <c r="CRU233" s="672"/>
      <c r="CRV233" s="672"/>
      <c r="CRW233" s="672"/>
      <c r="CRX233" s="672"/>
      <c r="CRY233" s="672"/>
      <c r="CRZ233" s="672"/>
      <c r="CSA233" s="672"/>
      <c r="CSB233" s="672"/>
      <c r="CSC233" s="672"/>
      <c r="CSD233" s="672"/>
      <c r="CSE233" s="672"/>
      <c r="CSF233" s="672"/>
      <c r="CSG233" s="672"/>
      <c r="CSH233" s="672"/>
      <c r="CSI233" s="672"/>
      <c r="CSJ233" s="672"/>
      <c r="CSK233" s="672"/>
      <c r="CSL233" s="672"/>
      <c r="CSM233" s="672"/>
      <c r="CSN233" s="672"/>
      <c r="CSO233" s="672"/>
      <c r="CSP233" s="672"/>
      <c r="CSQ233" s="672"/>
      <c r="CSR233" s="672"/>
      <c r="CSS233" s="672"/>
      <c r="CST233" s="672"/>
      <c r="CSU233" s="672"/>
      <c r="CSV233" s="672"/>
      <c r="CSW233" s="672"/>
      <c r="CSX233" s="672"/>
      <c r="CSY233" s="672"/>
      <c r="CSZ233" s="672"/>
      <c r="CTA233" s="672"/>
      <c r="CTB233" s="672"/>
      <c r="CTC233" s="672"/>
      <c r="CTD233" s="672"/>
      <c r="CTE233" s="672"/>
      <c r="CTF233" s="672"/>
      <c r="CTG233" s="672"/>
      <c r="CTH233" s="672"/>
      <c r="CTI233" s="672"/>
      <c r="CTJ233" s="672"/>
      <c r="CTK233" s="672"/>
      <c r="CTL233" s="672"/>
      <c r="CTM233" s="672"/>
      <c r="CTN233" s="672"/>
      <c r="CTO233" s="672"/>
      <c r="CTP233" s="672"/>
      <c r="CTQ233" s="672"/>
      <c r="CTR233" s="672"/>
      <c r="CTS233" s="672"/>
      <c r="CTT233" s="672"/>
      <c r="CTU233" s="672"/>
      <c r="CTV233" s="672"/>
      <c r="CTW233" s="672"/>
      <c r="CTX233" s="672"/>
      <c r="CTY233" s="672"/>
      <c r="CTZ233" s="672"/>
      <c r="CUA233" s="672"/>
      <c r="CUB233" s="672"/>
      <c r="CUC233" s="672"/>
      <c r="CUD233" s="672"/>
      <c r="CUE233" s="672"/>
      <c r="CUF233" s="672"/>
      <c r="CUG233" s="672"/>
      <c r="CUH233" s="672"/>
      <c r="CUI233" s="672"/>
      <c r="CUJ233" s="672"/>
      <c r="CUK233" s="672"/>
      <c r="CUL233" s="672"/>
      <c r="CUM233" s="672"/>
      <c r="CUN233" s="672"/>
      <c r="CUO233" s="672"/>
      <c r="CUP233" s="672"/>
      <c r="CUQ233" s="672"/>
      <c r="CUR233" s="672"/>
      <c r="CUS233" s="672"/>
      <c r="CUT233" s="672"/>
      <c r="CUU233" s="672"/>
      <c r="CUV233" s="672"/>
      <c r="CUW233" s="672"/>
      <c r="CUX233" s="672"/>
      <c r="CUY233" s="672"/>
      <c r="CUZ233" s="672"/>
      <c r="CVA233" s="672"/>
      <c r="CVB233" s="672"/>
      <c r="CVC233" s="672"/>
      <c r="CVD233" s="672"/>
      <c r="CVE233" s="672"/>
      <c r="CVF233" s="672"/>
      <c r="CVG233" s="672"/>
      <c r="CVH233" s="672"/>
      <c r="CVI233" s="672"/>
      <c r="CVJ233" s="672"/>
      <c r="CVK233" s="672"/>
      <c r="CVL233" s="672"/>
      <c r="CVM233" s="672"/>
      <c r="CVN233" s="672"/>
      <c r="CVO233" s="672"/>
      <c r="CVP233" s="672"/>
      <c r="CVQ233" s="672"/>
      <c r="CVR233" s="672"/>
      <c r="CVS233" s="672"/>
      <c r="CVT233" s="672"/>
      <c r="CVU233" s="672"/>
      <c r="CVV233" s="672"/>
      <c r="CVW233" s="672"/>
      <c r="CVX233" s="672"/>
      <c r="CVY233" s="672"/>
      <c r="CVZ233" s="672"/>
      <c r="CWA233" s="672"/>
      <c r="CWB233" s="672"/>
      <c r="CWC233" s="672"/>
      <c r="CWD233" s="672"/>
      <c r="CWE233" s="672"/>
      <c r="CWF233" s="672"/>
      <c r="CWG233" s="672"/>
      <c r="CWH233" s="672"/>
      <c r="CWI233" s="672"/>
      <c r="CWJ233" s="672"/>
      <c r="CWK233" s="672"/>
      <c r="CWL233" s="672"/>
      <c r="CWM233" s="672"/>
      <c r="CWN233" s="672"/>
      <c r="CWO233" s="672"/>
      <c r="CWP233" s="672"/>
      <c r="CWQ233" s="672"/>
      <c r="CWR233" s="672"/>
      <c r="CWS233" s="672"/>
      <c r="CWT233" s="672"/>
      <c r="CWU233" s="672"/>
      <c r="CWV233" s="672"/>
      <c r="CWW233" s="672"/>
      <c r="CWX233" s="672"/>
      <c r="CWY233" s="672"/>
      <c r="CWZ233" s="672"/>
      <c r="CXA233" s="672"/>
      <c r="CXB233" s="672"/>
      <c r="CXC233" s="672"/>
      <c r="CXD233" s="672"/>
      <c r="CXE233" s="672"/>
      <c r="CXF233" s="672"/>
      <c r="CXG233" s="672"/>
      <c r="CXH233" s="672"/>
      <c r="CXI233" s="672"/>
      <c r="CXJ233" s="672"/>
      <c r="CXK233" s="672"/>
      <c r="CXL233" s="672"/>
      <c r="CXM233" s="672"/>
      <c r="CXN233" s="672"/>
      <c r="CXO233" s="672"/>
      <c r="CXP233" s="672"/>
      <c r="CXQ233" s="672"/>
      <c r="CXR233" s="672"/>
      <c r="CXS233" s="672"/>
      <c r="CXT233" s="672"/>
      <c r="CXU233" s="672"/>
      <c r="CXV233" s="672"/>
      <c r="CXW233" s="672"/>
      <c r="CXX233" s="672"/>
      <c r="CXY233" s="672"/>
      <c r="CXZ233" s="672"/>
      <c r="CYA233" s="672"/>
      <c r="CYB233" s="672"/>
      <c r="CYC233" s="672"/>
      <c r="CYD233" s="672"/>
      <c r="CYE233" s="672"/>
      <c r="CYF233" s="672"/>
      <c r="CYG233" s="672"/>
      <c r="CYH233" s="672"/>
      <c r="CYI233" s="672"/>
      <c r="CYJ233" s="672"/>
      <c r="CYK233" s="672"/>
      <c r="CYL233" s="672"/>
      <c r="CYM233" s="672"/>
      <c r="CYN233" s="672"/>
      <c r="CYO233" s="672"/>
      <c r="CYP233" s="672"/>
      <c r="CYQ233" s="672"/>
      <c r="CYR233" s="672"/>
      <c r="CYS233" s="672"/>
      <c r="CYT233" s="672"/>
      <c r="CYU233" s="672"/>
      <c r="CYV233" s="672"/>
      <c r="CYW233" s="672"/>
      <c r="CYX233" s="672"/>
      <c r="CYY233" s="672"/>
      <c r="CYZ233" s="672"/>
      <c r="CZA233" s="672"/>
      <c r="CZB233" s="672"/>
      <c r="CZC233" s="672"/>
      <c r="CZD233" s="672"/>
      <c r="CZE233" s="672"/>
      <c r="CZF233" s="672"/>
      <c r="CZG233" s="672"/>
      <c r="CZH233" s="672"/>
      <c r="CZI233" s="672"/>
      <c r="CZJ233" s="672"/>
      <c r="CZK233" s="672"/>
      <c r="CZL233" s="672"/>
      <c r="CZM233" s="672"/>
      <c r="CZN233" s="672"/>
      <c r="CZO233" s="672"/>
      <c r="CZP233" s="672"/>
      <c r="CZQ233" s="672"/>
      <c r="CZR233" s="672"/>
      <c r="CZS233" s="672"/>
      <c r="CZT233" s="672"/>
      <c r="CZU233" s="672"/>
      <c r="CZV233" s="672"/>
      <c r="CZW233" s="672"/>
      <c r="CZX233" s="672"/>
      <c r="CZY233" s="672"/>
      <c r="CZZ233" s="672"/>
      <c r="DAA233" s="672"/>
      <c r="DAB233" s="672"/>
      <c r="DAC233" s="672"/>
      <c r="DAD233" s="672"/>
      <c r="DAE233" s="672"/>
      <c r="DAF233" s="672"/>
      <c r="DAG233" s="672"/>
      <c r="DAH233" s="672"/>
      <c r="DAI233" s="672"/>
      <c r="DAJ233" s="672"/>
      <c r="DAK233" s="672"/>
      <c r="DAL233" s="672"/>
      <c r="DAM233" s="672"/>
      <c r="DAN233" s="672"/>
      <c r="DAO233" s="672"/>
      <c r="DAP233" s="672"/>
      <c r="DAQ233" s="672"/>
      <c r="DAR233" s="672"/>
      <c r="DAS233" s="672"/>
      <c r="DAT233" s="672"/>
      <c r="DAU233" s="672"/>
      <c r="DAV233" s="672"/>
      <c r="DAW233" s="672"/>
      <c r="DAX233" s="672"/>
      <c r="DAY233" s="672"/>
      <c r="DAZ233" s="672"/>
      <c r="DBA233" s="672"/>
      <c r="DBB233" s="672"/>
      <c r="DBC233" s="672"/>
      <c r="DBD233" s="672"/>
      <c r="DBE233" s="672"/>
      <c r="DBF233" s="672"/>
      <c r="DBG233" s="672"/>
      <c r="DBH233" s="672"/>
      <c r="DBI233" s="672"/>
      <c r="DBJ233" s="672"/>
      <c r="DBK233" s="672"/>
      <c r="DBL233" s="672"/>
      <c r="DBM233" s="672"/>
      <c r="DBN233" s="672"/>
      <c r="DBO233" s="672"/>
      <c r="DBP233" s="672"/>
      <c r="DBQ233" s="672"/>
      <c r="DBR233" s="672"/>
      <c r="DBS233" s="672"/>
      <c r="DBT233" s="672"/>
      <c r="DBU233" s="672"/>
      <c r="DBV233" s="672"/>
      <c r="DBW233" s="672"/>
      <c r="DBX233" s="672"/>
      <c r="DBY233" s="672"/>
      <c r="DBZ233" s="672"/>
      <c r="DCA233" s="672"/>
      <c r="DCB233" s="672"/>
      <c r="DCC233" s="672"/>
      <c r="DCD233" s="672"/>
      <c r="DCE233" s="672"/>
      <c r="DCF233" s="672"/>
      <c r="DCG233" s="672"/>
      <c r="DCH233" s="672"/>
      <c r="DCI233" s="672"/>
      <c r="DCJ233" s="672"/>
      <c r="DCK233" s="672"/>
      <c r="DCL233" s="672"/>
      <c r="DCM233" s="672"/>
      <c r="DCN233" s="672"/>
      <c r="DCO233" s="672"/>
      <c r="DCP233" s="672"/>
      <c r="DCQ233" s="672"/>
      <c r="DCR233" s="672"/>
      <c r="DCS233" s="672"/>
      <c r="DCT233" s="672"/>
      <c r="DCU233" s="672"/>
      <c r="DCV233" s="672"/>
      <c r="DCW233" s="672"/>
      <c r="DCX233" s="672"/>
      <c r="DCY233" s="672"/>
      <c r="DCZ233" s="672"/>
      <c r="DDA233" s="672"/>
      <c r="DDB233" s="672"/>
      <c r="DDC233" s="672"/>
      <c r="DDD233" s="672"/>
      <c r="DDE233" s="672"/>
      <c r="DDF233" s="672"/>
      <c r="DDG233" s="672"/>
      <c r="DDH233" s="672"/>
      <c r="DDI233" s="672"/>
      <c r="DDJ233" s="672"/>
      <c r="DDK233" s="672"/>
      <c r="DDL233" s="672"/>
      <c r="DDM233" s="672"/>
      <c r="DDN233" s="672"/>
      <c r="DDO233" s="672"/>
      <c r="DDP233" s="672"/>
      <c r="DDQ233" s="672"/>
      <c r="DDR233" s="672"/>
      <c r="DDS233" s="672"/>
      <c r="DDT233" s="672"/>
      <c r="DDU233" s="672"/>
      <c r="DDV233" s="672"/>
      <c r="DDW233" s="672"/>
      <c r="DDX233" s="672"/>
      <c r="DDY233" s="672"/>
      <c r="DDZ233" s="672"/>
      <c r="DEA233" s="672"/>
      <c r="DEB233" s="672"/>
      <c r="DEC233" s="672"/>
      <c r="DED233" s="672"/>
      <c r="DEE233" s="672"/>
      <c r="DEF233" s="672"/>
      <c r="DEG233" s="672"/>
      <c r="DEH233" s="672"/>
      <c r="DEI233" s="672"/>
      <c r="DEJ233" s="672"/>
      <c r="DEK233" s="672"/>
      <c r="DEL233" s="672"/>
      <c r="DEM233" s="672"/>
      <c r="DEN233" s="672"/>
      <c r="DEO233" s="672"/>
      <c r="DEP233" s="672"/>
      <c r="DEQ233" s="672"/>
      <c r="DER233" s="672"/>
      <c r="DES233" s="672"/>
      <c r="DET233" s="672"/>
      <c r="DEU233" s="672"/>
      <c r="DEV233" s="672"/>
      <c r="DEW233" s="672"/>
      <c r="DEX233" s="672"/>
      <c r="DEY233" s="672"/>
      <c r="DEZ233" s="672"/>
      <c r="DFA233" s="672"/>
      <c r="DFB233" s="672"/>
      <c r="DFC233" s="672"/>
      <c r="DFD233" s="672"/>
      <c r="DFE233" s="672"/>
      <c r="DFF233" s="672"/>
      <c r="DFG233" s="672"/>
      <c r="DFH233" s="672"/>
      <c r="DFI233" s="672"/>
      <c r="DFJ233" s="672"/>
      <c r="DFK233" s="672"/>
      <c r="DFL233" s="672"/>
      <c r="DFM233" s="672"/>
      <c r="DFN233" s="672"/>
      <c r="DFO233" s="672"/>
      <c r="DFP233" s="672"/>
      <c r="DFQ233" s="672"/>
      <c r="DFR233" s="672"/>
      <c r="DFS233" s="672"/>
      <c r="DFT233" s="672"/>
      <c r="DFU233" s="672"/>
      <c r="DFV233" s="672"/>
      <c r="DFW233" s="672"/>
      <c r="DFX233" s="672"/>
      <c r="DFY233" s="672"/>
      <c r="DFZ233" s="672"/>
      <c r="DGA233" s="672"/>
      <c r="DGB233" s="672"/>
      <c r="DGC233" s="672"/>
      <c r="DGD233" s="672"/>
      <c r="DGE233" s="672"/>
      <c r="DGF233" s="672"/>
      <c r="DGG233" s="672"/>
      <c r="DGH233" s="672"/>
      <c r="DGI233" s="672"/>
      <c r="DGJ233" s="672"/>
      <c r="DGK233" s="672"/>
      <c r="DGL233" s="672"/>
      <c r="DGM233" s="672"/>
      <c r="DGN233" s="672"/>
      <c r="DGO233" s="672"/>
      <c r="DGP233" s="672"/>
      <c r="DGQ233" s="672"/>
      <c r="DGR233" s="672"/>
      <c r="DGS233" s="672"/>
      <c r="DGT233" s="672"/>
      <c r="DGU233" s="672"/>
      <c r="DGV233" s="672"/>
      <c r="DGW233" s="672"/>
      <c r="DGX233" s="672"/>
      <c r="DGY233" s="672"/>
      <c r="DGZ233" s="672"/>
      <c r="DHA233" s="672"/>
      <c r="DHB233" s="672"/>
      <c r="DHC233" s="672"/>
      <c r="DHD233" s="672"/>
      <c r="DHE233" s="672"/>
      <c r="DHF233" s="672"/>
      <c r="DHG233" s="672"/>
      <c r="DHH233" s="672"/>
      <c r="DHI233" s="672"/>
      <c r="DHJ233" s="672"/>
      <c r="DHK233" s="672"/>
      <c r="DHL233" s="672"/>
      <c r="DHM233" s="672"/>
      <c r="DHN233" s="672"/>
      <c r="DHO233" s="672"/>
      <c r="DHP233" s="672"/>
      <c r="DHQ233" s="672"/>
      <c r="DHR233" s="672"/>
      <c r="DHS233" s="672"/>
      <c r="DHT233" s="672"/>
      <c r="DHU233" s="672"/>
      <c r="DHV233" s="672"/>
      <c r="DHW233" s="672"/>
      <c r="DHX233" s="672"/>
      <c r="DHY233" s="672"/>
      <c r="DHZ233" s="672"/>
      <c r="DIA233" s="672"/>
      <c r="DIB233" s="672"/>
      <c r="DIC233" s="672"/>
      <c r="DID233" s="672"/>
      <c r="DIE233" s="672"/>
      <c r="DIF233" s="672"/>
      <c r="DIG233" s="672"/>
      <c r="DIH233" s="672"/>
      <c r="DII233" s="672"/>
      <c r="DIJ233" s="672"/>
      <c r="DIK233" s="672"/>
      <c r="DIL233" s="672"/>
      <c r="DIM233" s="672"/>
      <c r="DIN233" s="672"/>
      <c r="DIO233" s="672"/>
      <c r="DIP233" s="672"/>
      <c r="DIQ233" s="672"/>
      <c r="DIR233" s="672"/>
      <c r="DIS233" s="672"/>
      <c r="DIT233" s="672"/>
      <c r="DIU233" s="672"/>
      <c r="DIV233" s="672"/>
      <c r="DIW233" s="672"/>
      <c r="DIX233" s="672"/>
      <c r="DIY233" s="672"/>
      <c r="DIZ233" s="672"/>
      <c r="DJA233" s="672"/>
      <c r="DJB233" s="672"/>
      <c r="DJC233" s="672"/>
      <c r="DJD233" s="672"/>
      <c r="DJE233" s="672"/>
      <c r="DJF233" s="672"/>
      <c r="DJG233" s="672"/>
      <c r="DJH233" s="672"/>
      <c r="DJI233" s="672"/>
      <c r="DJJ233" s="672"/>
      <c r="DJK233" s="672"/>
      <c r="DJL233" s="672"/>
      <c r="DJM233" s="672"/>
      <c r="DJN233" s="672"/>
      <c r="DJO233" s="672"/>
      <c r="DJP233" s="672"/>
      <c r="DJQ233" s="672"/>
      <c r="DJR233" s="672"/>
      <c r="DJS233" s="672"/>
      <c r="DJT233" s="672"/>
      <c r="DJU233" s="672"/>
      <c r="DJV233" s="672"/>
      <c r="DJW233" s="672"/>
      <c r="DJX233" s="672"/>
      <c r="DJY233" s="672"/>
      <c r="DJZ233" s="672"/>
      <c r="DKA233" s="672"/>
      <c r="DKB233" s="672"/>
      <c r="DKC233" s="672"/>
      <c r="DKD233" s="672"/>
      <c r="DKE233" s="672"/>
      <c r="DKF233" s="672"/>
      <c r="DKG233" s="672"/>
      <c r="DKH233" s="672"/>
      <c r="DKI233" s="672"/>
      <c r="DKJ233" s="672"/>
      <c r="DKK233" s="672"/>
      <c r="DKL233" s="672"/>
      <c r="DKM233" s="672"/>
      <c r="DKN233" s="672"/>
      <c r="DKO233" s="672"/>
      <c r="DKP233" s="672"/>
      <c r="DKQ233" s="672"/>
      <c r="DKR233" s="672"/>
      <c r="DKS233" s="672"/>
      <c r="DKT233" s="672"/>
      <c r="DKU233" s="672"/>
      <c r="DKV233" s="672"/>
      <c r="DKW233" s="672"/>
      <c r="DKX233" s="672"/>
      <c r="DKY233" s="672"/>
      <c r="DKZ233" s="672"/>
      <c r="DLA233" s="672"/>
      <c r="DLB233" s="672"/>
      <c r="DLC233" s="672"/>
      <c r="DLD233" s="672"/>
      <c r="DLE233" s="672"/>
      <c r="DLF233" s="672"/>
      <c r="DLG233" s="672"/>
      <c r="DLH233" s="672"/>
      <c r="DLI233" s="672"/>
      <c r="DLJ233" s="672"/>
      <c r="DLK233" s="672"/>
      <c r="DLL233" s="672"/>
      <c r="DLM233" s="672"/>
      <c r="DLN233" s="672"/>
      <c r="DLO233" s="672"/>
      <c r="DLP233" s="672"/>
      <c r="DLQ233" s="672"/>
      <c r="DLR233" s="672"/>
      <c r="DLS233" s="672"/>
      <c r="DLT233" s="672"/>
      <c r="DLU233" s="672"/>
      <c r="DLV233" s="672"/>
      <c r="DLW233" s="672"/>
      <c r="DLX233" s="672"/>
      <c r="DLY233" s="672"/>
      <c r="DLZ233" s="672"/>
      <c r="DMA233" s="672"/>
      <c r="DMB233" s="672"/>
      <c r="DMC233" s="672"/>
      <c r="DMD233" s="672"/>
      <c r="DME233" s="672"/>
      <c r="DMF233" s="672"/>
      <c r="DMG233" s="672"/>
      <c r="DMH233" s="672"/>
      <c r="DMI233" s="672"/>
      <c r="DMJ233" s="672"/>
      <c r="DMK233" s="672"/>
      <c r="DML233" s="672"/>
      <c r="DMM233" s="672"/>
      <c r="DMN233" s="672"/>
      <c r="DMO233" s="672"/>
      <c r="DMP233" s="672"/>
      <c r="DMQ233" s="672"/>
      <c r="DMR233" s="672"/>
      <c r="DMS233" s="672"/>
      <c r="DMT233" s="672"/>
      <c r="DMU233" s="672"/>
      <c r="DMV233" s="672"/>
      <c r="DMW233" s="672"/>
      <c r="DMX233" s="672"/>
      <c r="DMY233" s="672"/>
      <c r="DMZ233" s="672"/>
      <c r="DNA233" s="672"/>
      <c r="DNB233" s="672"/>
      <c r="DNC233" s="672"/>
      <c r="DND233" s="672"/>
      <c r="DNE233" s="672"/>
      <c r="DNF233" s="672"/>
      <c r="DNG233" s="672"/>
      <c r="DNH233" s="672"/>
      <c r="DNI233" s="672"/>
      <c r="DNJ233" s="672"/>
      <c r="DNK233" s="672"/>
      <c r="DNL233" s="672"/>
      <c r="DNM233" s="672"/>
      <c r="DNN233" s="672"/>
      <c r="DNO233" s="672"/>
      <c r="DNP233" s="672"/>
      <c r="DNQ233" s="672"/>
      <c r="DNR233" s="672"/>
      <c r="DNS233" s="672"/>
      <c r="DNT233" s="672"/>
      <c r="DNU233" s="672"/>
      <c r="DNV233" s="672"/>
      <c r="DNW233" s="672"/>
      <c r="DNX233" s="672"/>
      <c r="DNY233" s="672"/>
      <c r="DNZ233" s="672"/>
      <c r="DOA233" s="672"/>
      <c r="DOB233" s="672"/>
      <c r="DOC233" s="672"/>
      <c r="DOD233" s="672"/>
      <c r="DOE233" s="672"/>
      <c r="DOF233" s="672"/>
      <c r="DOG233" s="672"/>
      <c r="DOH233" s="672"/>
      <c r="DOI233" s="672"/>
      <c r="DOJ233" s="672"/>
      <c r="DOK233" s="672"/>
      <c r="DOL233" s="672"/>
      <c r="DOM233" s="672"/>
      <c r="DON233" s="672"/>
      <c r="DOO233" s="672"/>
      <c r="DOP233" s="672"/>
      <c r="DOQ233" s="672"/>
      <c r="DOR233" s="672"/>
      <c r="DOS233" s="672"/>
      <c r="DOT233" s="672"/>
      <c r="DOU233" s="672"/>
      <c r="DOV233" s="672"/>
      <c r="DOW233" s="672"/>
      <c r="DOX233" s="672"/>
      <c r="DOY233" s="672"/>
      <c r="DOZ233" s="672"/>
      <c r="DPA233" s="672"/>
      <c r="DPB233" s="672"/>
      <c r="DPC233" s="672"/>
      <c r="DPD233" s="672"/>
      <c r="DPE233" s="672"/>
      <c r="DPF233" s="672"/>
      <c r="DPG233" s="672"/>
      <c r="DPH233" s="672"/>
      <c r="DPI233" s="672"/>
      <c r="DPJ233" s="672"/>
      <c r="DPK233" s="672"/>
      <c r="DPL233" s="672"/>
      <c r="DPM233" s="672"/>
      <c r="DPN233" s="672"/>
      <c r="DPO233" s="672"/>
      <c r="DPP233" s="672"/>
      <c r="DPQ233" s="672"/>
      <c r="DPR233" s="672"/>
      <c r="DPS233" s="672"/>
      <c r="DPT233" s="672"/>
      <c r="DPU233" s="672"/>
      <c r="DPV233" s="672"/>
      <c r="DPW233" s="672"/>
      <c r="DPX233" s="672"/>
      <c r="DPY233" s="672"/>
      <c r="DPZ233" s="672"/>
      <c r="DQA233" s="672"/>
      <c r="DQB233" s="672"/>
      <c r="DQC233" s="672"/>
      <c r="DQD233" s="672"/>
      <c r="DQE233" s="672"/>
      <c r="DQF233" s="672"/>
      <c r="DQG233" s="672"/>
      <c r="DQH233" s="672"/>
      <c r="DQI233" s="672"/>
      <c r="DQJ233" s="672"/>
      <c r="DQK233" s="672"/>
      <c r="DQL233" s="672"/>
      <c r="DQM233" s="672"/>
      <c r="DQN233" s="672"/>
      <c r="DQO233" s="672"/>
      <c r="DQP233" s="672"/>
      <c r="DQQ233" s="672"/>
      <c r="DQR233" s="672"/>
      <c r="DQS233" s="672"/>
      <c r="DQT233" s="672"/>
      <c r="DQU233" s="672"/>
      <c r="DQV233" s="672"/>
      <c r="DQW233" s="672"/>
      <c r="DQX233" s="672"/>
      <c r="DQY233" s="672"/>
      <c r="DQZ233" s="672"/>
      <c r="DRA233" s="672"/>
      <c r="DRB233" s="672"/>
      <c r="DRC233" s="672"/>
      <c r="DRD233" s="672"/>
      <c r="DRE233" s="672"/>
      <c r="DRF233" s="672"/>
      <c r="DRG233" s="672"/>
      <c r="DRH233" s="672"/>
      <c r="DRI233" s="672"/>
      <c r="DRJ233" s="672"/>
      <c r="DRK233" s="672"/>
      <c r="DRL233" s="672"/>
      <c r="DRM233" s="672"/>
      <c r="DRN233" s="672"/>
      <c r="DRO233" s="672"/>
      <c r="DRP233" s="672"/>
      <c r="DRQ233" s="672"/>
      <c r="DRR233" s="672"/>
      <c r="DRS233" s="672"/>
      <c r="DRT233" s="672"/>
      <c r="DRU233" s="672"/>
      <c r="DRV233" s="672"/>
      <c r="DRW233" s="672"/>
      <c r="DRX233" s="672"/>
      <c r="DRY233" s="672"/>
      <c r="DRZ233" s="672"/>
      <c r="DSA233" s="672"/>
      <c r="DSB233" s="672"/>
      <c r="DSC233" s="672"/>
      <c r="DSD233" s="672"/>
      <c r="DSE233" s="672"/>
      <c r="DSF233" s="672"/>
      <c r="DSG233" s="672"/>
      <c r="DSH233" s="672"/>
      <c r="DSI233" s="672"/>
      <c r="DSJ233" s="672"/>
      <c r="DSK233" s="672"/>
      <c r="DSL233" s="672"/>
      <c r="DSM233" s="672"/>
      <c r="DSN233" s="672"/>
      <c r="DSO233" s="672"/>
      <c r="DSP233" s="672"/>
      <c r="DSQ233" s="672"/>
      <c r="DSR233" s="672"/>
      <c r="DSS233" s="672"/>
      <c r="DST233" s="672"/>
      <c r="DSU233" s="672"/>
      <c r="DSV233" s="672"/>
      <c r="DSW233" s="672"/>
      <c r="DSX233" s="672"/>
      <c r="DSY233" s="672"/>
      <c r="DSZ233" s="672"/>
      <c r="DTA233" s="672"/>
      <c r="DTB233" s="672"/>
      <c r="DTC233" s="672"/>
      <c r="DTD233" s="672"/>
      <c r="DTE233" s="672"/>
      <c r="DTF233" s="672"/>
      <c r="DTG233" s="672"/>
      <c r="DTH233" s="672"/>
      <c r="DTI233" s="672"/>
      <c r="DTJ233" s="672"/>
      <c r="DTK233" s="672"/>
      <c r="DTL233" s="672"/>
      <c r="DTM233" s="672"/>
      <c r="DTN233" s="672"/>
      <c r="DTO233" s="672"/>
      <c r="DTP233" s="672"/>
      <c r="DTQ233" s="672"/>
      <c r="DTR233" s="672"/>
      <c r="DTS233" s="672"/>
      <c r="DTT233" s="672"/>
      <c r="DTU233" s="672"/>
      <c r="DTV233" s="672"/>
      <c r="DTW233" s="672"/>
      <c r="DTX233" s="672"/>
      <c r="DTY233" s="672"/>
      <c r="DTZ233" s="672"/>
      <c r="DUA233" s="672"/>
      <c r="DUB233" s="672"/>
      <c r="DUC233" s="672"/>
      <c r="DUD233" s="672"/>
      <c r="DUE233" s="672"/>
      <c r="DUF233" s="672"/>
      <c r="DUG233" s="672"/>
      <c r="DUH233" s="672"/>
      <c r="DUI233" s="672"/>
      <c r="DUJ233" s="672"/>
      <c r="DUK233" s="672"/>
      <c r="DUL233" s="672"/>
      <c r="DUM233" s="672"/>
      <c r="DUN233" s="672"/>
      <c r="DUO233" s="672"/>
      <c r="DUP233" s="672"/>
      <c r="DUQ233" s="672"/>
      <c r="DUR233" s="672"/>
      <c r="DUS233" s="672"/>
      <c r="DUT233" s="672"/>
      <c r="DUU233" s="672"/>
      <c r="DUV233" s="672"/>
      <c r="DUW233" s="672"/>
      <c r="DUX233" s="672"/>
      <c r="DUY233" s="672"/>
      <c r="DUZ233" s="672"/>
      <c r="DVA233" s="672"/>
      <c r="DVB233" s="672"/>
      <c r="DVC233" s="672"/>
      <c r="DVD233" s="672"/>
      <c r="DVE233" s="672"/>
      <c r="DVF233" s="672"/>
      <c r="DVG233" s="672"/>
      <c r="DVH233" s="672"/>
      <c r="DVI233" s="672"/>
      <c r="DVJ233" s="672"/>
      <c r="DVK233" s="672"/>
      <c r="DVL233" s="672"/>
      <c r="DVM233" s="672"/>
      <c r="DVN233" s="672"/>
      <c r="DVO233" s="672"/>
      <c r="DVP233" s="672"/>
      <c r="DVQ233" s="672"/>
      <c r="DVR233" s="672"/>
      <c r="DVS233" s="672"/>
      <c r="DVT233" s="672"/>
      <c r="DVU233" s="672"/>
      <c r="DVV233" s="672"/>
      <c r="DVW233" s="672"/>
      <c r="DVX233" s="672"/>
      <c r="DVY233" s="672"/>
      <c r="DVZ233" s="672"/>
      <c r="DWA233" s="672"/>
      <c r="DWB233" s="672"/>
      <c r="DWC233" s="672"/>
      <c r="DWD233" s="672"/>
      <c r="DWE233" s="672"/>
      <c r="DWF233" s="672"/>
      <c r="DWG233" s="672"/>
      <c r="DWH233" s="672"/>
      <c r="DWI233" s="672"/>
      <c r="DWJ233" s="672"/>
      <c r="DWK233" s="672"/>
      <c r="DWL233" s="672"/>
      <c r="DWM233" s="672"/>
      <c r="DWN233" s="672"/>
      <c r="DWO233" s="672"/>
      <c r="DWP233" s="672"/>
      <c r="DWQ233" s="672"/>
      <c r="DWR233" s="672"/>
      <c r="DWS233" s="672"/>
      <c r="DWT233" s="672"/>
      <c r="DWU233" s="672"/>
      <c r="DWV233" s="672"/>
      <c r="DWW233" s="672"/>
      <c r="DWX233" s="672"/>
      <c r="DWY233" s="672"/>
      <c r="DWZ233" s="672"/>
      <c r="DXA233" s="672"/>
      <c r="DXB233" s="672"/>
      <c r="DXC233" s="672"/>
      <c r="DXD233" s="672"/>
      <c r="DXE233" s="672"/>
      <c r="DXF233" s="672"/>
      <c r="DXG233" s="672"/>
      <c r="DXH233" s="672"/>
      <c r="DXI233" s="672"/>
      <c r="DXJ233" s="672"/>
      <c r="DXK233" s="672"/>
      <c r="DXL233" s="672"/>
      <c r="DXM233" s="672"/>
      <c r="DXN233" s="672"/>
      <c r="DXO233" s="672"/>
      <c r="DXP233" s="672"/>
      <c r="DXQ233" s="672"/>
      <c r="DXR233" s="672"/>
      <c r="DXS233" s="672"/>
      <c r="DXT233" s="672"/>
      <c r="DXU233" s="672"/>
      <c r="DXV233" s="672"/>
      <c r="DXW233" s="672"/>
      <c r="DXX233" s="672"/>
      <c r="DXY233" s="672"/>
      <c r="DXZ233" s="672"/>
      <c r="DYA233" s="672"/>
      <c r="DYB233" s="672"/>
      <c r="DYC233" s="672"/>
      <c r="DYD233" s="672"/>
      <c r="DYE233" s="672"/>
      <c r="DYF233" s="672"/>
      <c r="DYG233" s="672"/>
      <c r="DYH233" s="672"/>
      <c r="DYI233" s="672"/>
      <c r="DYJ233" s="672"/>
      <c r="DYK233" s="672"/>
      <c r="DYL233" s="672"/>
      <c r="DYM233" s="672"/>
      <c r="DYN233" s="672"/>
      <c r="DYO233" s="672"/>
      <c r="DYP233" s="672"/>
      <c r="DYQ233" s="672"/>
      <c r="DYR233" s="672"/>
      <c r="DYS233" s="672"/>
      <c r="DYT233" s="672"/>
      <c r="DYU233" s="672"/>
      <c r="DYV233" s="672"/>
      <c r="DYW233" s="672"/>
      <c r="DYX233" s="672"/>
      <c r="DYY233" s="672"/>
      <c r="DYZ233" s="672"/>
      <c r="DZA233" s="672"/>
      <c r="DZB233" s="672"/>
      <c r="DZC233" s="672"/>
      <c r="DZD233" s="672"/>
      <c r="DZE233" s="672"/>
      <c r="DZF233" s="672"/>
      <c r="DZG233" s="672"/>
      <c r="DZH233" s="672"/>
      <c r="DZI233" s="672"/>
      <c r="DZJ233" s="672"/>
      <c r="DZK233" s="672"/>
      <c r="DZL233" s="672"/>
      <c r="DZM233" s="672"/>
      <c r="DZN233" s="672"/>
      <c r="DZO233" s="672"/>
      <c r="DZP233" s="672"/>
      <c r="DZQ233" s="672"/>
      <c r="DZR233" s="672"/>
      <c r="DZS233" s="672"/>
      <c r="DZT233" s="672"/>
      <c r="DZU233" s="672"/>
      <c r="DZV233" s="672"/>
      <c r="DZW233" s="672"/>
      <c r="DZX233" s="672"/>
      <c r="DZY233" s="672"/>
      <c r="DZZ233" s="672"/>
      <c r="EAA233" s="672"/>
      <c r="EAB233" s="672"/>
      <c r="EAC233" s="672"/>
      <c r="EAD233" s="672"/>
      <c r="EAE233" s="672"/>
      <c r="EAF233" s="672"/>
      <c r="EAG233" s="672"/>
      <c r="EAH233" s="672"/>
      <c r="EAI233" s="672"/>
      <c r="EAJ233" s="672"/>
      <c r="EAK233" s="672"/>
      <c r="EAL233" s="672"/>
      <c r="EAM233" s="672"/>
      <c r="EAN233" s="672"/>
      <c r="EAO233" s="672"/>
      <c r="EAP233" s="672"/>
      <c r="EAQ233" s="672"/>
      <c r="EAR233" s="672"/>
      <c r="EAS233" s="672"/>
      <c r="EAT233" s="672"/>
      <c r="EAU233" s="672"/>
      <c r="EAV233" s="672"/>
      <c r="EAW233" s="672"/>
      <c r="EAX233" s="672"/>
      <c r="EAY233" s="672"/>
      <c r="EAZ233" s="672"/>
      <c r="EBA233" s="672"/>
      <c r="EBB233" s="672"/>
      <c r="EBC233" s="672"/>
      <c r="EBD233" s="672"/>
      <c r="EBE233" s="672"/>
      <c r="EBF233" s="672"/>
      <c r="EBG233" s="672"/>
      <c r="EBH233" s="672"/>
      <c r="EBI233" s="672"/>
      <c r="EBJ233" s="672"/>
      <c r="EBK233" s="672"/>
      <c r="EBL233" s="672"/>
      <c r="EBM233" s="672"/>
      <c r="EBN233" s="672"/>
      <c r="EBO233" s="672"/>
      <c r="EBP233" s="672"/>
      <c r="EBQ233" s="672"/>
      <c r="EBR233" s="672"/>
      <c r="EBS233" s="672"/>
      <c r="EBT233" s="672"/>
      <c r="EBU233" s="672"/>
      <c r="EBV233" s="672"/>
      <c r="EBW233" s="672"/>
      <c r="EBX233" s="672"/>
      <c r="EBY233" s="672"/>
      <c r="EBZ233" s="672"/>
      <c r="ECA233" s="672"/>
      <c r="ECB233" s="672"/>
      <c r="ECC233" s="672"/>
      <c r="ECD233" s="672"/>
      <c r="ECE233" s="672"/>
      <c r="ECF233" s="672"/>
      <c r="ECG233" s="672"/>
      <c r="ECH233" s="672"/>
      <c r="ECI233" s="672"/>
      <c r="ECJ233" s="672"/>
      <c r="ECK233" s="672"/>
      <c r="ECL233" s="672"/>
      <c r="ECM233" s="672"/>
      <c r="ECN233" s="672"/>
      <c r="ECO233" s="672"/>
      <c r="ECP233" s="672"/>
      <c r="ECQ233" s="672"/>
      <c r="ECR233" s="672"/>
      <c r="ECS233" s="672"/>
      <c r="ECT233" s="672"/>
      <c r="ECU233" s="672"/>
      <c r="ECV233" s="672"/>
      <c r="ECW233" s="672"/>
      <c r="ECX233" s="672"/>
      <c r="ECY233" s="672"/>
      <c r="ECZ233" s="672"/>
      <c r="EDA233" s="672"/>
      <c r="EDB233" s="672"/>
      <c r="EDC233" s="672"/>
      <c r="EDD233" s="672"/>
      <c r="EDE233" s="672"/>
      <c r="EDF233" s="672"/>
      <c r="EDG233" s="672"/>
      <c r="EDH233" s="672"/>
      <c r="EDI233" s="672"/>
      <c r="EDJ233" s="672"/>
      <c r="EDK233" s="672"/>
      <c r="EDL233" s="672"/>
      <c r="EDM233" s="672"/>
      <c r="EDN233" s="672"/>
      <c r="EDO233" s="672"/>
      <c r="EDP233" s="672"/>
      <c r="EDQ233" s="672"/>
      <c r="EDR233" s="672"/>
      <c r="EDS233" s="672"/>
      <c r="EDT233" s="672"/>
      <c r="EDU233" s="672"/>
      <c r="EDV233" s="672"/>
      <c r="EDW233" s="672"/>
      <c r="EDX233" s="672"/>
      <c r="EDY233" s="672"/>
      <c r="EDZ233" s="672"/>
      <c r="EEA233" s="672"/>
      <c r="EEB233" s="672"/>
      <c r="EEC233" s="672"/>
      <c r="EED233" s="672"/>
      <c r="EEE233" s="672"/>
      <c r="EEF233" s="672"/>
      <c r="EEG233" s="672"/>
      <c r="EEH233" s="672"/>
      <c r="EEI233" s="672"/>
      <c r="EEJ233" s="672"/>
      <c r="EEK233" s="672"/>
      <c r="EEL233" s="672"/>
      <c r="EEM233" s="672"/>
      <c r="EEN233" s="672"/>
      <c r="EEO233" s="672"/>
      <c r="EEP233" s="672"/>
      <c r="EEQ233" s="672"/>
      <c r="EER233" s="672"/>
      <c r="EES233" s="672"/>
      <c r="EET233" s="672"/>
      <c r="EEU233" s="672"/>
      <c r="EEV233" s="672"/>
      <c r="EEW233" s="672"/>
      <c r="EEX233" s="672"/>
      <c r="EEY233" s="672"/>
      <c r="EEZ233" s="672"/>
      <c r="EFA233" s="672"/>
      <c r="EFB233" s="672"/>
      <c r="EFC233" s="672"/>
      <c r="EFD233" s="672"/>
      <c r="EFE233" s="672"/>
      <c r="EFF233" s="672"/>
      <c r="EFG233" s="672"/>
      <c r="EFH233" s="672"/>
      <c r="EFI233" s="672"/>
      <c r="EFJ233" s="672"/>
      <c r="EFK233" s="672"/>
      <c r="EFL233" s="672"/>
      <c r="EFM233" s="672"/>
      <c r="EFN233" s="672"/>
      <c r="EFO233" s="672"/>
      <c r="EFP233" s="672"/>
      <c r="EFQ233" s="672"/>
      <c r="EFR233" s="672"/>
      <c r="EFS233" s="672"/>
      <c r="EFT233" s="672"/>
      <c r="EFU233" s="672"/>
      <c r="EFV233" s="672"/>
      <c r="EFW233" s="672"/>
      <c r="EFX233" s="672"/>
      <c r="EFY233" s="672"/>
      <c r="EFZ233" s="672"/>
      <c r="EGA233" s="672"/>
      <c r="EGB233" s="672"/>
      <c r="EGC233" s="672"/>
      <c r="EGD233" s="672"/>
      <c r="EGE233" s="672"/>
      <c r="EGF233" s="672"/>
      <c r="EGG233" s="672"/>
      <c r="EGH233" s="672"/>
      <c r="EGI233" s="672"/>
      <c r="EGJ233" s="672"/>
      <c r="EGK233" s="672"/>
      <c r="EGL233" s="672"/>
      <c r="EGM233" s="672"/>
      <c r="EGN233" s="672"/>
      <c r="EGO233" s="672"/>
      <c r="EGP233" s="672"/>
      <c r="EGQ233" s="672"/>
      <c r="EGR233" s="672"/>
      <c r="EGS233" s="672"/>
      <c r="EGT233" s="672"/>
      <c r="EGU233" s="672"/>
      <c r="EGV233" s="672"/>
      <c r="EGW233" s="672"/>
      <c r="EGX233" s="672"/>
      <c r="EGY233" s="672"/>
      <c r="EGZ233" s="672"/>
      <c r="EHA233" s="672"/>
      <c r="EHB233" s="672"/>
      <c r="EHC233" s="672"/>
      <c r="EHD233" s="672"/>
      <c r="EHE233" s="672"/>
      <c r="EHF233" s="672"/>
      <c r="EHG233" s="672"/>
      <c r="EHH233" s="672"/>
      <c r="EHI233" s="672"/>
      <c r="EHJ233" s="672"/>
      <c r="EHK233" s="672"/>
      <c r="EHL233" s="672"/>
      <c r="EHM233" s="672"/>
      <c r="EHN233" s="672"/>
      <c r="EHO233" s="672"/>
      <c r="EHP233" s="672"/>
      <c r="EHQ233" s="672"/>
      <c r="EHR233" s="672"/>
      <c r="EHS233" s="672"/>
      <c r="EHT233" s="672"/>
      <c r="EHU233" s="672"/>
      <c r="EHV233" s="672"/>
      <c r="EHW233" s="672"/>
      <c r="EHX233" s="672"/>
      <c r="EHY233" s="672"/>
      <c r="EHZ233" s="672"/>
      <c r="EIA233" s="672"/>
      <c r="EIB233" s="672"/>
      <c r="EIC233" s="672"/>
      <c r="EID233" s="672"/>
      <c r="EIE233" s="672"/>
      <c r="EIF233" s="672"/>
      <c r="EIG233" s="672"/>
      <c r="EIH233" s="672"/>
      <c r="EII233" s="672"/>
      <c r="EIJ233" s="672"/>
      <c r="EIK233" s="672"/>
      <c r="EIL233" s="672"/>
      <c r="EIM233" s="672"/>
      <c r="EIN233" s="672"/>
      <c r="EIO233" s="672"/>
      <c r="EIP233" s="672"/>
      <c r="EIQ233" s="672"/>
      <c r="EIR233" s="672"/>
      <c r="EIS233" s="672"/>
      <c r="EIT233" s="672"/>
      <c r="EIU233" s="672"/>
      <c r="EIV233" s="672"/>
      <c r="EIW233" s="672"/>
      <c r="EIX233" s="672"/>
      <c r="EIY233" s="672"/>
      <c r="EIZ233" s="672"/>
      <c r="EJA233" s="672"/>
      <c r="EJB233" s="672"/>
      <c r="EJC233" s="672"/>
      <c r="EJD233" s="672"/>
      <c r="EJE233" s="672"/>
      <c r="EJF233" s="672"/>
      <c r="EJG233" s="672"/>
      <c r="EJH233" s="672"/>
      <c r="EJI233" s="672"/>
      <c r="EJJ233" s="672"/>
      <c r="EJK233" s="672"/>
      <c r="EJL233" s="672"/>
      <c r="EJM233" s="672"/>
      <c r="EJN233" s="672"/>
      <c r="EJO233" s="672"/>
      <c r="EJP233" s="672"/>
      <c r="EJQ233" s="672"/>
      <c r="EJR233" s="672"/>
      <c r="EJS233" s="672"/>
      <c r="EJT233" s="672"/>
      <c r="EJU233" s="672"/>
      <c r="EJV233" s="672"/>
      <c r="EJW233" s="672"/>
      <c r="EJX233" s="672"/>
      <c r="EJY233" s="672"/>
      <c r="EJZ233" s="672"/>
      <c r="EKA233" s="672"/>
      <c r="EKB233" s="672"/>
      <c r="EKC233" s="672"/>
      <c r="EKD233" s="672"/>
      <c r="EKE233" s="672"/>
      <c r="EKF233" s="672"/>
      <c r="EKG233" s="672"/>
      <c r="EKH233" s="672"/>
      <c r="EKI233" s="672"/>
      <c r="EKJ233" s="672"/>
      <c r="EKK233" s="672"/>
      <c r="EKL233" s="672"/>
      <c r="EKM233" s="672"/>
      <c r="EKN233" s="672"/>
      <c r="EKO233" s="672"/>
      <c r="EKP233" s="672"/>
      <c r="EKQ233" s="672"/>
      <c r="EKR233" s="672"/>
      <c r="EKS233" s="672"/>
      <c r="EKT233" s="672"/>
      <c r="EKU233" s="672"/>
      <c r="EKV233" s="672"/>
      <c r="EKW233" s="672"/>
      <c r="EKX233" s="672"/>
      <c r="EKY233" s="672"/>
      <c r="EKZ233" s="672"/>
      <c r="ELA233" s="672"/>
      <c r="ELB233" s="672"/>
      <c r="ELC233" s="672"/>
      <c r="ELD233" s="672"/>
      <c r="ELE233" s="672"/>
      <c r="ELF233" s="672"/>
      <c r="ELG233" s="672"/>
      <c r="ELH233" s="672"/>
      <c r="ELI233" s="672"/>
      <c r="ELJ233" s="672"/>
      <c r="ELK233" s="672"/>
      <c r="ELL233" s="672"/>
      <c r="ELM233" s="672"/>
      <c r="ELN233" s="672"/>
      <c r="ELO233" s="672"/>
      <c r="ELP233" s="672"/>
      <c r="ELQ233" s="672"/>
      <c r="ELR233" s="672"/>
      <c r="ELS233" s="672"/>
      <c r="ELT233" s="672"/>
      <c r="ELU233" s="672"/>
      <c r="ELV233" s="672"/>
      <c r="ELW233" s="672"/>
      <c r="ELX233" s="672"/>
      <c r="ELY233" s="672"/>
      <c r="ELZ233" s="672"/>
      <c r="EMA233" s="672"/>
      <c r="EMB233" s="672"/>
      <c r="EMC233" s="672"/>
      <c r="EMD233" s="672"/>
      <c r="EME233" s="672"/>
      <c r="EMF233" s="672"/>
      <c r="EMG233" s="672"/>
      <c r="EMH233" s="672"/>
      <c r="EMI233" s="672"/>
      <c r="EMJ233" s="672"/>
      <c r="EMK233" s="672"/>
      <c r="EML233" s="672"/>
      <c r="EMM233" s="672"/>
      <c r="EMN233" s="672"/>
      <c r="EMO233" s="672"/>
      <c r="EMP233" s="672"/>
      <c r="EMQ233" s="672"/>
      <c r="EMR233" s="672"/>
      <c r="EMS233" s="672"/>
      <c r="EMT233" s="672"/>
      <c r="EMU233" s="672"/>
      <c r="EMV233" s="672"/>
      <c r="EMW233" s="672"/>
      <c r="EMX233" s="672"/>
      <c r="EMY233" s="672"/>
      <c r="EMZ233" s="672"/>
      <c r="ENA233" s="672"/>
      <c r="ENB233" s="672"/>
      <c r="ENC233" s="672"/>
      <c r="END233" s="672"/>
      <c r="ENE233" s="672"/>
      <c r="ENF233" s="672"/>
      <c r="ENG233" s="672"/>
      <c r="ENH233" s="672"/>
      <c r="ENI233" s="672"/>
      <c r="ENJ233" s="672"/>
      <c r="ENK233" s="672"/>
      <c r="ENL233" s="672"/>
      <c r="ENM233" s="672"/>
      <c r="ENN233" s="672"/>
      <c r="ENO233" s="672"/>
      <c r="ENP233" s="672"/>
      <c r="ENQ233" s="672"/>
      <c r="ENR233" s="672"/>
      <c r="ENS233" s="672"/>
      <c r="ENT233" s="672"/>
      <c r="ENU233" s="672"/>
      <c r="ENV233" s="672"/>
      <c r="ENW233" s="672"/>
      <c r="ENX233" s="672"/>
      <c r="ENY233" s="672"/>
      <c r="ENZ233" s="672"/>
      <c r="EOA233" s="672"/>
      <c r="EOB233" s="672"/>
      <c r="EOC233" s="672"/>
      <c r="EOD233" s="672"/>
      <c r="EOE233" s="672"/>
      <c r="EOF233" s="672"/>
      <c r="EOG233" s="672"/>
      <c r="EOH233" s="672"/>
      <c r="EOI233" s="672"/>
      <c r="EOJ233" s="672"/>
      <c r="EOK233" s="672"/>
      <c r="EOL233" s="672"/>
      <c r="EOM233" s="672"/>
      <c r="EON233" s="672"/>
      <c r="EOO233" s="672"/>
      <c r="EOP233" s="672"/>
      <c r="EOQ233" s="672"/>
      <c r="EOR233" s="672"/>
      <c r="EOS233" s="672"/>
      <c r="EOT233" s="672"/>
      <c r="EOU233" s="672"/>
      <c r="EOV233" s="672"/>
      <c r="EOW233" s="672"/>
      <c r="EOX233" s="672"/>
      <c r="EOY233" s="672"/>
      <c r="EOZ233" s="672"/>
      <c r="EPA233" s="672"/>
      <c r="EPB233" s="672"/>
      <c r="EPC233" s="672"/>
      <c r="EPD233" s="672"/>
      <c r="EPE233" s="672"/>
      <c r="EPF233" s="672"/>
      <c r="EPG233" s="672"/>
      <c r="EPH233" s="672"/>
      <c r="EPI233" s="672"/>
      <c r="EPJ233" s="672"/>
      <c r="EPK233" s="672"/>
      <c r="EPL233" s="672"/>
      <c r="EPM233" s="672"/>
      <c r="EPN233" s="672"/>
      <c r="EPO233" s="672"/>
      <c r="EPP233" s="672"/>
      <c r="EPQ233" s="672"/>
      <c r="EPR233" s="672"/>
      <c r="EPS233" s="672"/>
      <c r="EPT233" s="672"/>
      <c r="EPU233" s="672"/>
      <c r="EPV233" s="672"/>
      <c r="EPW233" s="672"/>
      <c r="EPX233" s="672"/>
      <c r="EPY233" s="672"/>
      <c r="EPZ233" s="672"/>
      <c r="EQA233" s="672"/>
      <c r="EQB233" s="672"/>
      <c r="EQC233" s="672"/>
      <c r="EQD233" s="672"/>
      <c r="EQE233" s="672"/>
      <c r="EQF233" s="672"/>
      <c r="EQG233" s="672"/>
      <c r="EQH233" s="672"/>
      <c r="EQI233" s="672"/>
      <c r="EQJ233" s="672"/>
      <c r="EQK233" s="672"/>
      <c r="EQL233" s="672"/>
      <c r="EQM233" s="672"/>
      <c r="EQN233" s="672"/>
      <c r="EQO233" s="672"/>
      <c r="EQP233" s="672"/>
      <c r="EQQ233" s="672"/>
      <c r="EQR233" s="672"/>
      <c r="EQS233" s="672"/>
      <c r="EQT233" s="672"/>
      <c r="EQU233" s="672"/>
      <c r="EQV233" s="672"/>
      <c r="EQW233" s="672"/>
      <c r="EQX233" s="672"/>
      <c r="EQY233" s="672"/>
      <c r="EQZ233" s="672"/>
      <c r="ERA233" s="672"/>
      <c r="ERB233" s="672"/>
      <c r="ERC233" s="672"/>
      <c r="ERD233" s="672"/>
      <c r="ERE233" s="672"/>
      <c r="ERF233" s="672"/>
      <c r="ERG233" s="672"/>
      <c r="ERH233" s="672"/>
      <c r="ERI233" s="672"/>
      <c r="ERJ233" s="672"/>
      <c r="ERK233" s="672"/>
      <c r="ERL233" s="672"/>
      <c r="ERM233" s="672"/>
      <c r="ERN233" s="672"/>
      <c r="ERO233" s="672"/>
      <c r="ERP233" s="672"/>
      <c r="ERQ233" s="672"/>
      <c r="ERR233" s="672"/>
      <c r="ERS233" s="672"/>
      <c r="ERT233" s="672"/>
      <c r="ERU233" s="672"/>
      <c r="ERV233" s="672"/>
      <c r="ERW233" s="672"/>
      <c r="ERX233" s="672"/>
      <c r="ERY233" s="672"/>
      <c r="ERZ233" s="672"/>
      <c r="ESA233" s="672"/>
      <c r="ESB233" s="672"/>
      <c r="ESC233" s="672"/>
      <c r="ESD233" s="672"/>
      <c r="ESE233" s="672"/>
      <c r="ESF233" s="672"/>
      <c r="ESG233" s="672"/>
      <c r="ESH233" s="672"/>
      <c r="ESI233" s="672"/>
      <c r="ESJ233" s="672"/>
      <c r="ESK233" s="672"/>
      <c r="ESL233" s="672"/>
      <c r="ESM233" s="672"/>
      <c r="ESN233" s="672"/>
      <c r="ESO233" s="672"/>
      <c r="ESP233" s="672"/>
      <c r="ESQ233" s="672"/>
      <c r="ESR233" s="672"/>
      <c r="ESS233" s="672"/>
      <c r="EST233" s="672"/>
      <c r="ESU233" s="672"/>
      <c r="ESV233" s="672"/>
      <c r="ESW233" s="672"/>
      <c r="ESX233" s="672"/>
      <c r="ESY233" s="672"/>
      <c r="ESZ233" s="672"/>
      <c r="ETA233" s="672"/>
      <c r="ETB233" s="672"/>
      <c r="ETC233" s="672"/>
      <c r="ETD233" s="672"/>
      <c r="ETE233" s="672"/>
      <c r="ETF233" s="672"/>
      <c r="ETG233" s="672"/>
      <c r="ETH233" s="672"/>
      <c r="ETI233" s="672"/>
      <c r="ETJ233" s="672"/>
      <c r="ETK233" s="672"/>
      <c r="ETL233" s="672"/>
      <c r="ETM233" s="672"/>
      <c r="ETN233" s="672"/>
      <c r="ETO233" s="672"/>
      <c r="ETP233" s="672"/>
      <c r="ETQ233" s="672"/>
      <c r="ETR233" s="672"/>
      <c r="ETS233" s="672"/>
      <c r="ETT233" s="672"/>
      <c r="ETU233" s="672"/>
      <c r="ETV233" s="672"/>
      <c r="ETW233" s="672"/>
      <c r="ETX233" s="672"/>
      <c r="ETY233" s="672"/>
      <c r="ETZ233" s="672"/>
      <c r="EUA233" s="672"/>
      <c r="EUB233" s="672"/>
      <c r="EUC233" s="672"/>
      <c r="EUD233" s="672"/>
      <c r="EUE233" s="672"/>
      <c r="EUF233" s="672"/>
      <c r="EUG233" s="672"/>
      <c r="EUH233" s="672"/>
      <c r="EUI233" s="672"/>
      <c r="EUJ233" s="672"/>
      <c r="EUK233" s="672"/>
      <c r="EUL233" s="672"/>
      <c r="EUM233" s="672"/>
      <c r="EUN233" s="672"/>
      <c r="EUO233" s="672"/>
      <c r="EUP233" s="672"/>
      <c r="EUQ233" s="672"/>
      <c r="EUR233" s="672"/>
      <c r="EUS233" s="672"/>
      <c r="EUT233" s="672"/>
      <c r="EUU233" s="672"/>
      <c r="EUV233" s="672"/>
      <c r="EUW233" s="672"/>
      <c r="EUX233" s="672"/>
      <c r="EUY233" s="672"/>
      <c r="EUZ233" s="672"/>
      <c r="EVA233" s="672"/>
      <c r="EVB233" s="672"/>
      <c r="EVC233" s="672"/>
      <c r="EVD233" s="672"/>
      <c r="EVE233" s="672"/>
      <c r="EVF233" s="672"/>
      <c r="EVG233" s="672"/>
      <c r="EVH233" s="672"/>
      <c r="EVI233" s="672"/>
      <c r="EVJ233" s="672"/>
      <c r="EVK233" s="672"/>
      <c r="EVL233" s="672"/>
      <c r="EVM233" s="672"/>
      <c r="EVN233" s="672"/>
      <c r="EVO233" s="672"/>
      <c r="EVP233" s="672"/>
      <c r="EVQ233" s="672"/>
      <c r="EVR233" s="672"/>
      <c r="EVS233" s="672"/>
      <c r="EVT233" s="672"/>
      <c r="EVU233" s="672"/>
      <c r="EVV233" s="672"/>
      <c r="EVW233" s="672"/>
      <c r="EVX233" s="672"/>
      <c r="EVY233" s="672"/>
      <c r="EVZ233" s="672"/>
      <c r="EWA233" s="672"/>
      <c r="EWB233" s="672"/>
      <c r="EWC233" s="672"/>
      <c r="EWD233" s="672"/>
      <c r="EWE233" s="672"/>
      <c r="EWF233" s="672"/>
      <c r="EWG233" s="672"/>
      <c r="EWH233" s="672"/>
      <c r="EWI233" s="672"/>
      <c r="EWJ233" s="672"/>
      <c r="EWK233" s="672"/>
      <c r="EWL233" s="672"/>
      <c r="EWM233" s="672"/>
      <c r="EWN233" s="672"/>
      <c r="EWO233" s="672"/>
      <c r="EWP233" s="672"/>
      <c r="EWQ233" s="672"/>
      <c r="EWR233" s="672"/>
      <c r="EWS233" s="672"/>
      <c r="EWT233" s="672"/>
      <c r="EWU233" s="672"/>
      <c r="EWV233" s="672"/>
      <c r="EWW233" s="672"/>
      <c r="EWX233" s="672"/>
      <c r="EWY233" s="672"/>
      <c r="EWZ233" s="672"/>
      <c r="EXA233" s="672"/>
      <c r="EXB233" s="672"/>
      <c r="EXC233" s="672"/>
      <c r="EXD233" s="672"/>
      <c r="EXE233" s="672"/>
      <c r="EXF233" s="672"/>
      <c r="EXG233" s="672"/>
      <c r="EXH233" s="672"/>
      <c r="EXI233" s="672"/>
      <c r="EXJ233" s="672"/>
      <c r="EXK233" s="672"/>
      <c r="EXL233" s="672"/>
      <c r="EXM233" s="672"/>
      <c r="EXN233" s="672"/>
      <c r="EXO233" s="672"/>
      <c r="EXP233" s="672"/>
      <c r="EXQ233" s="672"/>
      <c r="EXR233" s="672"/>
      <c r="EXS233" s="672"/>
      <c r="EXT233" s="672"/>
      <c r="EXU233" s="672"/>
      <c r="EXV233" s="672"/>
      <c r="EXW233" s="672"/>
      <c r="EXX233" s="672"/>
      <c r="EXY233" s="672"/>
      <c r="EXZ233" s="672"/>
      <c r="EYA233" s="672"/>
      <c r="EYB233" s="672"/>
      <c r="EYC233" s="672"/>
      <c r="EYD233" s="672"/>
      <c r="EYE233" s="672"/>
      <c r="EYF233" s="672"/>
      <c r="EYG233" s="672"/>
      <c r="EYH233" s="672"/>
      <c r="EYI233" s="672"/>
      <c r="EYJ233" s="672"/>
      <c r="EYK233" s="672"/>
      <c r="EYL233" s="672"/>
      <c r="EYM233" s="672"/>
      <c r="EYN233" s="672"/>
      <c r="EYO233" s="672"/>
      <c r="EYP233" s="672"/>
      <c r="EYQ233" s="672"/>
      <c r="EYR233" s="672"/>
      <c r="EYS233" s="672"/>
      <c r="EYT233" s="672"/>
      <c r="EYU233" s="672"/>
      <c r="EYV233" s="672"/>
      <c r="EYW233" s="672"/>
      <c r="EYX233" s="672"/>
      <c r="EYY233" s="672"/>
      <c r="EYZ233" s="672"/>
      <c r="EZA233" s="672"/>
      <c r="EZB233" s="672"/>
      <c r="EZC233" s="672"/>
      <c r="EZD233" s="672"/>
      <c r="EZE233" s="672"/>
      <c r="EZF233" s="672"/>
      <c r="EZG233" s="672"/>
      <c r="EZH233" s="672"/>
      <c r="EZI233" s="672"/>
      <c r="EZJ233" s="672"/>
      <c r="EZK233" s="672"/>
      <c r="EZL233" s="672"/>
      <c r="EZM233" s="672"/>
      <c r="EZN233" s="672"/>
      <c r="EZO233" s="672"/>
      <c r="EZP233" s="672"/>
      <c r="EZQ233" s="672"/>
      <c r="EZR233" s="672"/>
      <c r="EZS233" s="672"/>
      <c r="EZT233" s="672"/>
      <c r="EZU233" s="672"/>
      <c r="EZV233" s="672"/>
      <c r="EZW233" s="672"/>
      <c r="EZX233" s="672"/>
      <c r="EZY233" s="672"/>
      <c r="EZZ233" s="672"/>
      <c r="FAA233" s="672"/>
      <c r="FAB233" s="672"/>
      <c r="FAC233" s="672"/>
      <c r="FAD233" s="672"/>
      <c r="FAE233" s="672"/>
      <c r="FAF233" s="672"/>
      <c r="FAG233" s="672"/>
      <c r="FAH233" s="672"/>
      <c r="FAI233" s="672"/>
      <c r="FAJ233" s="672"/>
      <c r="FAK233" s="672"/>
      <c r="FAL233" s="672"/>
      <c r="FAM233" s="672"/>
      <c r="FAN233" s="672"/>
      <c r="FAO233" s="672"/>
      <c r="FAP233" s="672"/>
      <c r="FAQ233" s="672"/>
      <c r="FAR233" s="672"/>
      <c r="FAS233" s="672"/>
      <c r="FAT233" s="672"/>
      <c r="FAU233" s="672"/>
      <c r="FAV233" s="672"/>
      <c r="FAW233" s="672"/>
      <c r="FAX233" s="672"/>
      <c r="FAY233" s="672"/>
      <c r="FAZ233" s="672"/>
      <c r="FBA233" s="672"/>
      <c r="FBB233" s="672"/>
      <c r="FBC233" s="672"/>
      <c r="FBD233" s="672"/>
      <c r="FBE233" s="672"/>
      <c r="FBF233" s="672"/>
      <c r="FBG233" s="672"/>
      <c r="FBH233" s="672"/>
      <c r="FBI233" s="672"/>
      <c r="FBJ233" s="672"/>
      <c r="FBK233" s="672"/>
      <c r="FBL233" s="672"/>
      <c r="FBM233" s="672"/>
      <c r="FBN233" s="672"/>
      <c r="FBO233" s="672"/>
      <c r="FBP233" s="672"/>
      <c r="FBQ233" s="672"/>
      <c r="FBR233" s="672"/>
      <c r="FBS233" s="672"/>
      <c r="FBT233" s="672"/>
      <c r="FBU233" s="672"/>
      <c r="FBV233" s="672"/>
      <c r="FBW233" s="672"/>
      <c r="FBX233" s="672"/>
      <c r="FBY233" s="672"/>
      <c r="FBZ233" s="672"/>
      <c r="FCA233" s="672"/>
      <c r="FCB233" s="672"/>
      <c r="FCC233" s="672"/>
      <c r="FCD233" s="672"/>
      <c r="FCE233" s="672"/>
      <c r="FCF233" s="672"/>
      <c r="FCG233" s="672"/>
      <c r="FCH233" s="672"/>
      <c r="FCI233" s="672"/>
      <c r="FCJ233" s="672"/>
      <c r="FCK233" s="672"/>
      <c r="FCL233" s="672"/>
      <c r="FCM233" s="672"/>
      <c r="FCN233" s="672"/>
      <c r="FCO233" s="672"/>
      <c r="FCP233" s="672"/>
      <c r="FCQ233" s="672"/>
      <c r="FCR233" s="672"/>
      <c r="FCS233" s="672"/>
      <c r="FCT233" s="672"/>
      <c r="FCU233" s="672"/>
      <c r="FCV233" s="672"/>
      <c r="FCW233" s="672"/>
      <c r="FCX233" s="672"/>
      <c r="FCY233" s="672"/>
      <c r="FCZ233" s="672"/>
      <c r="FDA233" s="672"/>
      <c r="FDB233" s="672"/>
      <c r="FDC233" s="672"/>
      <c r="FDD233" s="672"/>
      <c r="FDE233" s="672"/>
      <c r="FDF233" s="672"/>
      <c r="FDG233" s="672"/>
      <c r="FDH233" s="672"/>
      <c r="FDI233" s="672"/>
      <c r="FDJ233" s="672"/>
      <c r="FDK233" s="672"/>
      <c r="FDL233" s="672"/>
      <c r="FDM233" s="672"/>
      <c r="FDN233" s="672"/>
      <c r="FDO233" s="672"/>
      <c r="FDP233" s="672"/>
      <c r="FDQ233" s="672"/>
      <c r="FDR233" s="672"/>
      <c r="FDS233" s="672"/>
      <c r="FDT233" s="672"/>
      <c r="FDU233" s="672"/>
      <c r="FDV233" s="672"/>
      <c r="FDW233" s="672"/>
      <c r="FDX233" s="672"/>
      <c r="FDY233" s="672"/>
      <c r="FDZ233" s="672"/>
      <c r="FEA233" s="672"/>
      <c r="FEB233" s="672"/>
      <c r="FEC233" s="672"/>
      <c r="FED233" s="672"/>
      <c r="FEE233" s="672"/>
      <c r="FEF233" s="672"/>
      <c r="FEG233" s="672"/>
      <c r="FEH233" s="672"/>
      <c r="FEI233" s="672"/>
      <c r="FEJ233" s="672"/>
      <c r="FEK233" s="672"/>
      <c r="FEL233" s="672"/>
      <c r="FEM233" s="672"/>
      <c r="FEN233" s="672"/>
      <c r="FEO233" s="672"/>
      <c r="FEP233" s="672"/>
      <c r="FEQ233" s="672"/>
      <c r="FER233" s="672"/>
      <c r="FES233" s="672"/>
      <c r="FET233" s="672"/>
      <c r="FEU233" s="672"/>
      <c r="FEV233" s="672"/>
      <c r="FEW233" s="672"/>
      <c r="FEX233" s="672"/>
      <c r="FEY233" s="672"/>
      <c r="FEZ233" s="672"/>
      <c r="FFA233" s="672"/>
      <c r="FFB233" s="672"/>
      <c r="FFC233" s="672"/>
      <c r="FFD233" s="672"/>
      <c r="FFE233" s="672"/>
      <c r="FFF233" s="672"/>
      <c r="FFG233" s="672"/>
      <c r="FFH233" s="672"/>
      <c r="FFI233" s="672"/>
      <c r="FFJ233" s="672"/>
      <c r="FFK233" s="672"/>
      <c r="FFL233" s="672"/>
      <c r="FFM233" s="672"/>
      <c r="FFN233" s="672"/>
      <c r="FFO233" s="672"/>
      <c r="FFP233" s="672"/>
      <c r="FFQ233" s="672"/>
      <c r="FFR233" s="672"/>
      <c r="FFS233" s="672"/>
      <c r="FFT233" s="672"/>
      <c r="FFU233" s="672"/>
      <c r="FFV233" s="672"/>
      <c r="FFW233" s="672"/>
      <c r="FFX233" s="672"/>
      <c r="FFY233" s="672"/>
      <c r="FFZ233" s="672"/>
      <c r="FGA233" s="672"/>
      <c r="FGB233" s="672"/>
      <c r="FGC233" s="672"/>
      <c r="FGD233" s="672"/>
      <c r="FGE233" s="672"/>
      <c r="FGF233" s="672"/>
      <c r="FGG233" s="672"/>
      <c r="FGH233" s="672"/>
      <c r="FGI233" s="672"/>
      <c r="FGJ233" s="672"/>
      <c r="FGK233" s="672"/>
      <c r="FGL233" s="672"/>
      <c r="FGM233" s="672"/>
      <c r="FGN233" s="672"/>
      <c r="FGO233" s="672"/>
      <c r="FGP233" s="672"/>
      <c r="FGQ233" s="672"/>
      <c r="FGR233" s="672"/>
      <c r="FGS233" s="672"/>
      <c r="FGT233" s="672"/>
      <c r="FGU233" s="672"/>
      <c r="FGV233" s="672"/>
      <c r="FGW233" s="672"/>
      <c r="FGX233" s="672"/>
      <c r="FGY233" s="672"/>
      <c r="FGZ233" s="672"/>
      <c r="FHA233" s="672"/>
      <c r="FHB233" s="672"/>
      <c r="FHC233" s="672"/>
      <c r="FHD233" s="672"/>
      <c r="FHE233" s="672"/>
      <c r="FHF233" s="672"/>
      <c r="FHG233" s="672"/>
      <c r="FHH233" s="672"/>
      <c r="FHI233" s="672"/>
      <c r="FHJ233" s="672"/>
      <c r="FHK233" s="672"/>
      <c r="FHL233" s="672"/>
      <c r="FHM233" s="672"/>
      <c r="FHN233" s="672"/>
      <c r="FHO233" s="672"/>
      <c r="FHP233" s="672"/>
      <c r="FHQ233" s="672"/>
      <c r="FHR233" s="672"/>
      <c r="FHS233" s="672"/>
      <c r="FHT233" s="672"/>
      <c r="FHU233" s="672"/>
      <c r="FHV233" s="672"/>
      <c r="FHW233" s="672"/>
      <c r="FHX233" s="672"/>
      <c r="FHY233" s="672"/>
      <c r="FHZ233" s="672"/>
      <c r="FIA233" s="672"/>
      <c r="FIB233" s="672"/>
      <c r="FIC233" s="672"/>
      <c r="FID233" s="672"/>
      <c r="FIE233" s="672"/>
      <c r="FIF233" s="672"/>
      <c r="FIG233" s="672"/>
      <c r="FIH233" s="672"/>
      <c r="FII233" s="672"/>
      <c r="FIJ233" s="672"/>
      <c r="FIK233" s="672"/>
      <c r="FIL233" s="672"/>
      <c r="FIM233" s="672"/>
      <c r="FIN233" s="672"/>
      <c r="FIO233" s="672"/>
      <c r="FIP233" s="672"/>
      <c r="FIQ233" s="672"/>
      <c r="FIR233" s="672"/>
      <c r="FIS233" s="672"/>
      <c r="FIT233" s="672"/>
      <c r="FIU233" s="672"/>
      <c r="FIV233" s="672"/>
      <c r="FIW233" s="672"/>
      <c r="FIX233" s="672"/>
      <c r="FIY233" s="672"/>
      <c r="FIZ233" s="672"/>
      <c r="FJA233" s="672"/>
      <c r="FJB233" s="672"/>
      <c r="FJC233" s="672"/>
      <c r="FJD233" s="672"/>
      <c r="FJE233" s="672"/>
      <c r="FJF233" s="672"/>
      <c r="FJG233" s="672"/>
      <c r="FJH233" s="672"/>
      <c r="FJI233" s="672"/>
      <c r="FJJ233" s="672"/>
      <c r="FJK233" s="672"/>
      <c r="FJL233" s="672"/>
      <c r="FJM233" s="672"/>
      <c r="FJN233" s="672"/>
      <c r="FJO233" s="672"/>
      <c r="FJP233" s="672"/>
      <c r="FJQ233" s="672"/>
      <c r="FJR233" s="672"/>
      <c r="FJS233" s="672"/>
      <c r="FJT233" s="672"/>
      <c r="FJU233" s="672"/>
      <c r="FJV233" s="672"/>
      <c r="FJW233" s="672"/>
      <c r="FJX233" s="672"/>
      <c r="FJY233" s="672"/>
      <c r="FJZ233" s="672"/>
      <c r="FKA233" s="672"/>
      <c r="FKB233" s="672"/>
      <c r="FKC233" s="672"/>
      <c r="FKD233" s="672"/>
      <c r="FKE233" s="672"/>
      <c r="FKF233" s="672"/>
      <c r="FKG233" s="672"/>
      <c r="FKH233" s="672"/>
      <c r="FKI233" s="672"/>
      <c r="FKJ233" s="672"/>
      <c r="FKK233" s="672"/>
      <c r="FKL233" s="672"/>
      <c r="FKM233" s="672"/>
      <c r="FKN233" s="672"/>
      <c r="FKO233" s="672"/>
      <c r="FKP233" s="672"/>
      <c r="FKQ233" s="672"/>
      <c r="FKR233" s="672"/>
      <c r="FKS233" s="672"/>
      <c r="FKT233" s="672"/>
      <c r="FKU233" s="672"/>
      <c r="FKV233" s="672"/>
      <c r="FKW233" s="672"/>
      <c r="FKX233" s="672"/>
      <c r="FKY233" s="672"/>
      <c r="FKZ233" s="672"/>
      <c r="FLA233" s="672"/>
      <c r="FLB233" s="672"/>
      <c r="FLC233" s="672"/>
      <c r="FLD233" s="672"/>
      <c r="FLE233" s="672"/>
      <c r="FLF233" s="672"/>
      <c r="FLG233" s="672"/>
      <c r="FLH233" s="672"/>
      <c r="FLI233" s="672"/>
      <c r="FLJ233" s="672"/>
      <c r="FLK233" s="672"/>
      <c r="FLL233" s="672"/>
      <c r="FLM233" s="672"/>
      <c r="FLN233" s="672"/>
      <c r="FLO233" s="672"/>
      <c r="FLP233" s="672"/>
      <c r="FLQ233" s="672"/>
      <c r="FLR233" s="672"/>
      <c r="FLS233" s="672"/>
      <c r="FLT233" s="672"/>
      <c r="FLU233" s="672"/>
      <c r="FLV233" s="672"/>
      <c r="FLW233" s="672"/>
      <c r="FLX233" s="672"/>
      <c r="FLY233" s="672"/>
      <c r="FLZ233" s="672"/>
      <c r="FMA233" s="672"/>
      <c r="FMB233" s="672"/>
      <c r="FMC233" s="672"/>
      <c r="FMD233" s="672"/>
      <c r="FME233" s="672"/>
      <c r="FMF233" s="672"/>
      <c r="FMG233" s="672"/>
      <c r="FMH233" s="672"/>
      <c r="FMI233" s="672"/>
      <c r="FMJ233" s="672"/>
      <c r="FMK233" s="672"/>
      <c r="FML233" s="672"/>
      <c r="FMM233" s="672"/>
      <c r="FMN233" s="672"/>
      <c r="FMO233" s="672"/>
      <c r="FMP233" s="672"/>
      <c r="FMQ233" s="672"/>
      <c r="FMR233" s="672"/>
      <c r="FMS233" s="672"/>
      <c r="FMT233" s="672"/>
      <c r="FMU233" s="672"/>
      <c r="FMV233" s="672"/>
      <c r="FMW233" s="672"/>
      <c r="FMX233" s="672"/>
      <c r="FMY233" s="672"/>
      <c r="FMZ233" s="672"/>
      <c r="FNA233" s="672"/>
      <c r="FNB233" s="672"/>
      <c r="FNC233" s="672"/>
      <c r="FND233" s="672"/>
      <c r="FNE233" s="672"/>
      <c r="FNF233" s="672"/>
      <c r="FNG233" s="672"/>
      <c r="FNH233" s="672"/>
      <c r="FNI233" s="672"/>
      <c r="FNJ233" s="672"/>
      <c r="FNK233" s="672"/>
      <c r="FNL233" s="672"/>
      <c r="FNM233" s="672"/>
      <c r="FNN233" s="672"/>
      <c r="FNO233" s="672"/>
      <c r="FNP233" s="672"/>
      <c r="FNQ233" s="672"/>
      <c r="FNR233" s="672"/>
      <c r="FNS233" s="672"/>
      <c r="FNT233" s="672"/>
      <c r="FNU233" s="672"/>
      <c r="FNV233" s="672"/>
      <c r="FNW233" s="672"/>
      <c r="FNX233" s="672"/>
      <c r="FNY233" s="672"/>
      <c r="FNZ233" s="672"/>
      <c r="FOA233" s="672"/>
      <c r="FOB233" s="672"/>
      <c r="FOC233" s="672"/>
      <c r="FOD233" s="672"/>
      <c r="FOE233" s="672"/>
      <c r="FOF233" s="672"/>
      <c r="FOG233" s="672"/>
      <c r="FOH233" s="672"/>
      <c r="FOI233" s="672"/>
      <c r="FOJ233" s="672"/>
      <c r="FOK233" s="672"/>
      <c r="FOL233" s="672"/>
      <c r="FOM233" s="672"/>
      <c r="FON233" s="672"/>
      <c r="FOO233" s="672"/>
      <c r="FOP233" s="672"/>
      <c r="FOQ233" s="672"/>
      <c r="FOR233" s="672"/>
      <c r="FOS233" s="672"/>
      <c r="FOT233" s="672"/>
      <c r="FOU233" s="672"/>
      <c r="FOV233" s="672"/>
      <c r="FOW233" s="672"/>
      <c r="FOX233" s="672"/>
      <c r="FOY233" s="672"/>
      <c r="FOZ233" s="672"/>
      <c r="FPA233" s="672"/>
      <c r="FPB233" s="672"/>
      <c r="FPC233" s="672"/>
      <c r="FPD233" s="672"/>
      <c r="FPE233" s="672"/>
      <c r="FPF233" s="672"/>
      <c r="FPG233" s="672"/>
      <c r="FPH233" s="672"/>
      <c r="FPI233" s="672"/>
      <c r="FPJ233" s="672"/>
      <c r="FPK233" s="672"/>
      <c r="FPL233" s="672"/>
      <c r="FPM233" s="672"/>
      <c r="FPN233" s="672"/>
      <c r="FPO233" s="672"/>
      <c r="FPP233" s="672"/>
      <c r="FPQ233" s="672"/>
      <c r="FPR233" s="672"/>
      <c r="FPS233" s="672"/>
      <c r="FPT233" s="672"/>
      <c r="FPU233" s="672"/>
      <c r="FPV233" s="672"/>
      <c r="FPW233" s="672"/>
      <c r="FPX233" s="672"/>
      <c r="FPY233" s="672"/>
      <c r="FPZ233" s="672"/>
      <c r="FQA233" s="672"/>
      <c r="FQB233" s="672"/>
      <c r="FQC233" s="672"/>
      <c r="FQD233" s="672"/>
      <c r="FQE233" s="672"/>
      <c r="FQF233" s="672"/>
      <c r="FQG233" s="672"/>
      <c r="FQH233" s="672"/>
      <c r="FQI233" s="672"/>
      <c r="FQJ233" s="672"/>
      <c r="FQK233" s="672"/>
      <c r="FQL233" s="672"/>
      <c r="FQM233" s="672"/>
      <c r="FQN233" s="672"/>
      <c r="FQO233" s="672"/>
      <c r="FQP233" s="672"/>
      <c r="FQQ233" s="672"/>
      <c r="FQR233" s="672"/>
      <c r="FQS233" s="672"/>
      <c r="FQT233" s="672"/>
      <c r="FQU233" s="672"/>
      <c r="FQV233" s="672"/>
      <c r="FQW233" s="672"/>
      <c r="FQX233" s="672"/>
      <c r="FQY233" s="672"/>
      <c r="FQZ233" s="672"/>
      <c r="FRA233" s="672"/>
      <c r="FRB233" s="672"/>
      <c r="FRC233" s="672"/>
      <c r="FRD233" s="672"/>
      <c r="FRE233" s="672"/>
      <c r="FRF233" s="672"/>
      <c r="FRG233" s="672"/>
      <c r="FRH233" s="672"/>
      <c r="FRI233" s="672"/>
      <c r="FRJ233" s="672"/>
      <c r="FRK233" s="672"/>
      <c r="FRL233" s="672"/>
      <c r="FRM233" s="672"/>
      <c r="FRN233" s="672"/>
      <c r="FRO233" s="672"/>
      <c r="FRP233" s="672"/>
      <c r="FRQ233" s="672"/>
      <c r="FRR233" s="672"/>
      <c r="FRS233" s="672"/>
      <c r="FRT233" s="672"/>
      <c r="FRU233" s="672"/>
      <c r="FRV233" s="672"/>
      <c r="FRW233" s="672"/>
      <c r="FRX233" s="672"/>
      <c r="FRY233" s="672"/>
      <c r="FRZ233" s="672"/>
      <c r="FSA233" s="672"/>
      <c r="FSB233" s="672"/>
      <c r="FSC233" s="672"/>
      <c r="FSD233" s="672"/>
      <c r="FSE233" s="672"/>
      <c r="FSF233" s="672"/>
      <c r="FSG233" s="672"/>
      <c r="FSH233" s="672"/>
      <c r="FSI233" s="672"/>
      <c r="FSJ233" s="672"/>
      <c r="FSK233" s="672"/>
      <c r="FSL233" s="672"/>
      <c r="FSM233" s="672"/>
      <c r="FSN233" s="672"/>
      <c r="FSO233" s="672"/>
      <c r="FSP233" s="672"/>
      <c r="FSQ233" s="672"/>
      <c r="FSR233" s="672"/>
      <c r="FSS233" s="672"/>
      <c r="FST233" s="672"/>
      <c r="FSU233" s="672"/>
      <c r="FSV233" s="672"/>
      <c r="FSW233" s="672"/>
      <c r="FSX233" s="672"/>
      <c r="FSY233" s="672"/>
      <c r="FSZ233" s="672"/>
      <c r="FTA233" s="672"/>
      <c r="FTB233" s="672"/>
      <c r="FTC233" s="672"/>
      <c r="FTD233" s="672"/>
      <c r="FTE233" s="672"/>
      <c r="FTF233" s="672"/>
      <c r="FTG233" s="672"/>
      <c r="FTH233" s="672"/>
      <c r="FTI233" s="672"/>
      <c r="FTJ233" s="672"/>
      <c r="FTK233" s="672"/>
      <c r="FTL233" s="672"/>
      <c r="FTM233" s="672"/>
      <c r="FTN233" s="672"/>
      <c r="FTO233" s="672"/>
      <c r="FTP233" s="672"/>
      <c r="FTQ233" s="672"/>
      <c r="FTR233" s="672"/>
      <c r="FTS233" s="672"/>
      <c r="FTT233" s="672"/>
      <c r="FTU233" s="672"/>
      <c r="FTV233" s="672"/>
      <c r="FTW233" s="672"/>
      <c r="FTX233" s="672"/>
      <c r="FTY233" s="672"/>
      <c r="FTZ233" s="672"/>
      <c r="FUA233" s="672"/>
      <c r="FUB233" s="672"/>
      <c r="FUC233" s="672"/>
      <c r="FUD233" s="672"/>
      <c r="FUE233" s="672"/>
      <c r="FUF233" s="672"/>
      <c r="FUG233" s="672"/>
      <c r="FUH233" s="672"/>
      <c r="FUI233" s="672"/>
      <c r="FUJ233" s="672"/>
      <c r="FUK233" s="672"/>
      <c r="FUL233" s="672"/>
      <c r="FUM233" s="672"/>
      <c r="FUN233" s="672"/>
      <c r="FUO233" s="672"/>
      <c r="FUP233" s="672"/>
      <c r="FUQ233" s="672"/>
      <c r="FUR233" s="672"/>
      <c r="FUS233" s="672"/>
      <c r="FUT233" s="672"/>
      <c r="FUU233" s="672"/>
      <c r="FUV233" s="672"/>
      <c r="FUW233" s="672"/>
      <c r="FUX233" s="672"/>
      <c r="FUY233" s="672"/>
      <c r="FUZ233" s="672"/>
      <c r="FVA233" s="672"/>
      <c r="FVB233" s="672"/>
      <c r="FVC233" s="672"/>
      <c r="FVD233" s="672"/>
      <c r="FVE233" s="672"/>
      <c r="FVF233" s="672"/>
      <c r="FVG233" s="672"/>
      <c r="FVH233" s="672"/>
      <c r="FVI233" s="672"/>
      <c r="FVJ233" s="672"/>
      <c r="FVK233" s="672"/>
      <c r="FVL233" s="672"/>
      <c r="FVM233" s="672"/>
      <c r="FVN233" s="672"/>
      <c r="FVO233" s="672"/>
      <c r="FVP233" s="672"/>
      <c r="FVQ233" s="672"/>
      <c r="FVR233" s="672"/>
      <c r="FVS233" s="672"/>
      <c r="FVT233" s="672"/>
      <c r="FVU233" s="672"/>
      <c r="FVV233" s="672"/>
      <c r="FVW233" s="672"/>
      <c r="FVX233" s="672"/>
      <c r="FVY233" s="672"/>
      <c r="FVZ233" s="672"/>
      <c r="FWA233" s="672"/>
      <c r="FWB233" s="672"/>
      <c r="FWC233" s="672"/>
      <c r="FWD233" s="672"/>
      <c r="FWE233" s="672"/>
      <c r="FWF233" s="672"/>
      <c r="FWG233" s="672"/>
      <c r="FWH233" s="672"/>
      <c r="FWI233" s="672"/>
      <c r="FWJ233" s="672"/>
      <c r="FWK233" s="672"/>
      <c r="FWL233" s="672"/>
      <c r="FWM233" s="672"/>
      <c r="FWN233" s="672"/>
      <c r="FWO233" s="672"/>
      <c r="FWP233" s="672"/>
      <c r="FWQ233" s="672"/>
      <c r="FWR233" s="672"/>
      <c r="FWS233" s="672"/>
      <c r="FWT233" s="672"/>
      <c r="FWU233" s="672"/>
      <c r="FWV233" s="672"/>
      <c r="FWW233" s="672"/>
      <c r="FWX233" s="672"/>
      <c r="FWY233" s="672"/>
      <c r="FWZ233" s="672"/>
      <c r="FXA233" s="672"/>
      <c r="FXB233" s="672"/>
      <c r="FXC233" s="672"/>
      <c r="FXD233" s="672"/>
      <c r="FXE233" s="672"/>
      <c r="FXF233" s="672"/>
      <c r="FXG233" s="672"/>
      <c r="FXH233" s="672"/>
      <c r="FXI233" s="672"/>
      <c r="FXJ233" s="672"/>
      <c r="FXK233" s="672"/>
      <c r="FXL233" s="672"/>
      <c r="FXM233" s="672"/>
      <c r="FXN233" s="672"/>
      <c r="FXO233" s="672"/>
      <c r="FXP233" s="672"/>
      <c r="FXQ233" s="672"/>
      <c r="FXR233" s="672"/>
      <c r="FXS233" s="672"/>
      <c r="FXT233" s="672"/>
      <c r="FXU233" s="672"/>
      <c r="FXV233" s="672"/>
      <c r="FXW233" s="672"/>
      <c r="FXX233" s="672"/>
      <c r="FXY233" s="672"/>
      <c r="FXZ233" s="672"/>
      <c r="FYA233" s="672"/>
      <c r="FYB233" s="672"/>
      <c r="FYC233" s="672"/>
      <c r="FYD233" s="672"/>
      <c r="FYE233" s="672"/>
      <c r="FYF233" s="672"/>
      <c r="FYG233" s="672"/>
      <c r="FYH233" s="672"/>
      <c r="FYI233" s="672"/>
      <c r="FYJ233" s="672"/>
      <c r="FYK233" s="672"/>
      <c r="FYL233" s="672"/>
      <c r="FYM233" s="672"/>
      <c r="FYN233" s="672"/>
      <c r="FYO233" s="672"/>
      <c r="FYP233" s="672"/>
      <c r="FYQ233" s="672"/>
      <c r="FYR233" s="672"/>
      <c r="FYS233" s="672"/>
      <c r="FYT233" s="672"/>
      <c r="FYU233" s="672"/>
      <c r="FYV233" s="672"/>
      <c r="FYW233" s="672"/>
      <c r="FYX233" s="672"/>
      <c r="FYY233" s="672"/>
      <c r="FYZ233" s="672"/>
      <c r="FZA233" s="672"/>
      <c r="FZB233" s="672"/>
      <c r="FZC233" s="672"/>
      <c r="FZD233" s="672"/>
      <c r="FZE233" s="672"/>
      <c r="FZF233" s="672"/>
      <c r="FZG233" s="672"/>
      <c r="FZH233" s="672"/>
      <c r="FZI233" s="672"/>
      <c r="FZJ233" s="672"/>
      <c r="FZK233" s="672"/>
      <c r="FZL233" s="672"/>
      <c r="FZM233" s="672"/>
      <c r="FZN233" s="672"/>
      <c r="FZO233" s="672"/>
      <c r="FZP233" s="672"/>
      <c r="FZQ233" s="672"/>
      <c r="FZR233" s="672"/>
      <c r="FZS233" s="672"/>
      <c r="FZT233" s="672"/>
      <c r="FZU233" s="672"/>
      <c r="FZV233" s="672"/>
      <c r="FZW233" s="672"/>
      <c r="FZX233" s="672"/>
      <c r="FZY233" s="672"/>
      <c r="FZZ233" s="672"/>
      <c r="GAA233" s="672"/>
      <c r="GAB233" s="672"/>
      <c r="GAC233" s="672"/>
      <c r="GAD233" s="672"/>
      <c r="GAE233" s="672"/>
      <c r="GAF233" s="672"/>
      <c r="GAG233" s="672"/>
      <c r="GAH233" s="672"/>
      <c r="GAI233" s="672"/>
      <c r="GAJ233" s="672"/>
      <c r="GAK233" s="672"/>
      <c r="GAL233" s="672"/>
      <c r="GAM233" s="672"/>
      <c r="GAN233" s="672"/>
      <c r="GAO233" s="672"/>
      <c r="GAP233" s="672"/>
      <c r="GAQ233" s="672"/>
      <c r="GAR233" s="672"/>
      <c r="GAS233" s="672"/>
      <c r="GAT233" s="672"/>
      <c r="GAU233" s="672"/>
      <c r="GAV233" s="672"/>
      <c r="GAW233" s="672"/>
      <c r="GAX233" s="672"/>
      <c r="GAY233" s="672"/>
      <c r="GAZ233" s="672"/>
      <c r="GBA233" s="672"/>
      <c r="GBB233" s="672"/>
      <c r="GBC233" s="672"/>
      <c r="GBD233" s="672"/>
      <c r="GBE233" s="672"/>
      <c r="GBF233" s="672"/>
      <c r="GBG233" s="672"/>
      <c r="GBH233" s="672"/>
      <c r="GBI233" s="672"/>
      <c r="GBJ233" s="672"/>
      <c r="GBK233" s="672"/>
      <c r="GBL233" s="672"/>
      <c r="GBM233" s="672"/>
      <c r="GBN233" s="672"/>
      <c r="GBO233" s="672"/>
      <c r="GBP233" s="672"/>
      <c r="GBQ233" s="672"/>
      <c r="GBR233" s="672"/>
      <c r="GBS233" s="672"/>
      <c r="GBT233" s="672"/>
      <c r="GBU233" s="672"/>
      <c r="GBV233" s="672"/>
      <c r="GBW233" s="672"/>
      <c r="GBX233" s="672"/>
      <c r="GBY233" s="672"/>
      <c r="GBZ233" s="672"/>
      <c r="GCA233" s="672"/>
      <c r="GCB233" s="672"/>
      <c r="GCC233" s="672"/>
      <c r="GCD233" s="672"/>
      <c r="GCE233" s="672"/>
      <c r="GCF233" s="672"/>
      <c r="GCG233" s="672"/>
      <c r="GCH233" s="672"/>
      <c r="GCI233" s="672"/>
      <c r="GCJ233" s="672"/>
      <c r="GCK233" s="672"/>
      <c r="GCL233" s="672"/>
      <c r="GCM233" s="672"/>
      <c r="GCN233" s="672"/>
      <c r="GCO233" s="672"/>
      <c r="GCP233" s="672"/>
      <c r="GCQ233" s="672"/>
      <c r="GCR233" s="672"/>
      <c r="GCS233" s="672"/>
      <c r="GCT233" s="672"/>
      <c r="GCU233" s="672"/>
      <c r="GCV233" s="672"/>
      <c r="GCW233" s="672"/>
      <c r="GCX233" s="672"/>
      <c r="GCY233" s="672"/>
      <c r="GCZ233" s="672"/>
      <c r="GDA233" s="672"/>
      <c r="GDB233" s="672"/>
      <c r="GDC233" s="672"/>
      <c r="GDD233" s="672"/>
      <c r="GDE233" s="672"/>
      <c r="GDF233" s="672"/>
      <c r="GDG233" s="672"/>
      <c r="GDH233" s="672"/>
      <c r="GDI233" s="672"/>
      <c r="GDJ233" s="672"/>
      <c r="GDK233" s="672"/>
      <c r="GDL233" s="672"/>
      <c r="GDM233" s="672"/>
      <c r="GDN233" s="672"/>
      <c r="GDO233" s="672"/>
      <c r="GDP233" s="672"/>
      <c r="GDQ233" s="672"/>
      <c r="GDR233" s="672"/>
      <c r="GDS233" s="672"/>
      <c r="GDT233" s="672"/>
      <c r="GDU233" s="672"/>
      <c r="GDV233" s="672"/>
      <c r="GDW233" s="672"/>
      <c r="GDX233" s="672"/>
      <c r="GDY233" s="672"/>
      <c r="GDZ233" s="672"/>
      <c r="GEA233" s="672"/>
      <c r="GEB233" s="672"/>
      <c r="GEC233" s="672"/>
      <c r="GED233" s="672"/>
      <c r="GEE233" s="672"/>
      <c r="GEF233" s="672"/>
      <c r="GEG233" s="672"/>
      <c r="GEH233" s="672"/>
      <c r="GEI233" s="672"/>
      <c r="GEJ233" s="672"/>
      <c r="GEK233" s="672"/>
      <c r="GEL233" s="672"/>
      <c r="GEM233" s="672"/>
      <c r="GEN233" s="672"/>
      <c r="GEO233" s="672"/>
      <c r="GEP233" s="672"/>
      <c r="GEQ233" s="672"/>
      <c r="GER233" s="672"/>
      <c r="GES233" s="672"/>
      <c r="GET233" s="672"/>
      <c r="GEU233" s="672"/>
      <c r="GEV233" s="672"/>
      <c r="GEW233" s="672"/>
      <c r="GEX233" s="672"/>
      <c r="GEY233" s="672"/>
      <c r="GEZ233" s="672"/>
      <c r="GFA233" s="672"/>
      <c r="GFB233" s="672"/>
      <c r="GFC233" s="672"/>
      <c r="GFD233" s="672"/>
      <c r="GFE233" s="672"/>
      <c r="GFF233" s="672"/>
      <c r="GFG233" s="672"/>
      <c r="GFH233" s="672"/>
      <c r="GFI233" s="672"/>
      <c r="GFJ233" s="672"/>
      <c r="GFK233" s="672"/>
      <c r="GFL233" s="672"/>
      <c r="GFM233" s="672"/>
      <c r="GFN233" s="672"/>
      <c r="GFO233" s="672"/>
      <c r="GFP233" s="672"/>
      <c r="GFQ233" s="672"/>
      <c r="GFR233" s="672"/>
      <c r="GFS233" s="672"/>
      <c r="GFT233" s="672"/>
      <c r="GFU233" s="672"/>
      <c r="GFV233" s="672"/>
      <c r="GFW233" s="672"/>
      <c r="GFX233" s="672"/>
      <c r="GFY233" s="672"/>
      <c r="GFZ233" s="672"/>
      <c r="GGA233" s="672"/>
      <c r="GGB233" s="672"/>
      <c r="GGC233" s="672"/>
      <c r="GGD233" s="672"/>
      <c r="GGE233" s="672"/>
      <c r="GGF233" s="672"/>
      <c r="GGG233" s="672"/>
      <c r="GGH233" s="672"/>
      <c r="GGI233" s="672"/>
      <c r="GGJ233" s="672"/>
      <c r="GGK233" s="672"/>
      <c r="GGL233" s="672"/>
      <c r="GGM233" s="672"/>
      <c r="GGN233" s="672"/>
      <c r="GGO233" s="672"/>
      <c r="GGP233" s="672"/>
      <c r="GGQ233" s="672"/>
      <c r="GGR233" s="672"/>
      <c r="GGS233" s="672"/>
      <c r="GGT233" s="672"/>
      <c r="GGU233" s="672"/>
      <c r="GGV233" s="672"/>
      <c r="GGW233" s="672"/>
      <c r="GGX233" s="672"/>
      <c r="GGY233" s="672"/>
      <c r="GGZ233" s="672"/>
      <c r="GHA233" s="672"/>
      <c r="GHB233" s="672"/>
      <c r="GHC233" s="672"/>
      <c r="GHD233" s="672"/>
      <c r="GHE233" s="672"/>
      <c r="GHF233" s="672"/>
      <c r="GHG233" s="672"/>
      <c r="GHH233" s="672"/>
      <c r="GHI233" s="672"/>
      <c r="GHJ233" s="672"/>
      <c r="GHK233" s="672"/>
      <c r="GHL233" s="672"/>
      <c r="GHM233" s="672"/>
      <c r="GHN233" s="672"/>
      <c r="GHO233" s="672"/>
      <c r="GHP233" s="672"/>
      <c r="GHQ233" s="672"/>
      <c r="GHR233" s="672"/>
      <c r="GHS233" s="672"/>
      <c r="GHT233" s="672"/>
      <c r="GHU233" s="672"/>
      <c r="GHV233" s="672"/>
      <c r="GHW233" s="672"/>
      <c r="GHX233" s="672"/>
      <c r="GHY233" s="672"/>
      <c r="GHZ233" s="672"/>
      <c r="GIA233" s="672"/>
      <c r="GIB233" s="672"/>
      <c r="GIC233" s="672"/>
      <c r="GID233" s="672"/>
      <c r="GIE233" s="672"/>
      <c r="GIF233" s="672"/>
      <c r="GIG233" s="672"/>
      <c r="GIH233" s="672"/>
      <c r="GII233" s="672"/>
      <c r="GIJ233" s="672"/>
      <c r="GIK233" s="672"/>
      <c r="GIL233" s="672"/>
      <c r="GIM233" s="672"/>
      <c r="GIN233" s="672"/>
      <c r="GIO233" s="672"/>
      <c r="GIP233" s="672"/>
      <c r="GIQ233" s="672"/>
      <c r="GIR233" s="672"/>
      <c r="GIS233" s="672"/>
      <c r="GIT233" s="672"/>
      <c r="GIU233" s="672"/>
      <c r="GIV233" s="672"/>
      <c r="GIW233" s="672"/>
      <c r="GIX233" s="672"/>
      <c r="GIY233" s="672"/>
      <c r="GIZ233" s="672"/>
      <c r="GJA233" s="672"/>
      <c r="GJB233" s="672"/>
      <c r="GJC233" s="672"/>
      <c r="GJD233" s="672"/>
      <c r="GJE233" s="672"/>
      <c r="GJF233" s="672"/>
      <c r="GJG233" s="672"/>
      <c r="GJH233" s="672"/>
      <c r="GJI233" s="672"/>
      <c r="GJJ233" s="672"/>
      <c r="GJK233" s="672"/>
      <c r="GJL233" s="672"/>
      <c r="GJM233" s="672"/>
      <c r="GJN233" s="672"/>
      <c r="GJO233" s="672"/>
      <c r="GJP233" s="672"/>
      <c r="GJQ233" s="672"/>
      <c r="GJR233" s="672"/>
      <c r="GJS233" s="672"/>
      <c r="GJT233" s="672"/>
      <c r="GJU233" s="672"/>
      <c r="GJV233" s="672"/>
      <c r="GJW233" s="672"/>
      <c r="GJX233" s="672"/>
      <c r="GJY233" s="672"/>
      <c r="GJZ233" s="672"/>
      <c r="GKA233" s="672"/>
      <c r="GKB233" s="672"/>
      <c r="GKC233" s="672"/>
      <c r="GKD233" s="672"/>
      <c r="GKE233" s="672"/>
      <c r="GKF233" s="672"/>
      <c r="GKG233" s="672"/>
      <c r="GKH233" s="672"/>
      <c r="GKI233" s="672"/>
      <c r="GKJ233" s="672"/>
      <c r="GKK233" s="672"/>
      <c r="GKL233" s="672"/>
      <c r="GKM233" s="672"/>
      <c r="GKN233" s="672"/>
      <c r="GKO233" s="672"/>
      <c r="GKP233" s="672"/>
      <c r="GKQ233" s="672"/>
      <c r="GKR233" s="672"/>
      <c r="GKS233" s="672"/>
      <c r="GKT233" s="672"/>
      <c r="GKU233" s="672"/>
      <c r="GKV233" s="672"/>
      <c r="GKW233" s="672"/>
      <c r="GKX233" s="672"/>
      <c r="GKY233" s="672"/>
      <c r="GKZ233" s="672"/>
      <c r="GLA233" s="672"/>
      <c r="GLB233" s="672"/>
      <c r="GLC233" s="672"/>
      <c r="GLD233" s="672"/>
      <c r="GLE233" s="672"/>
      <c r="GLF233" s="672"/>
      <c r="GLG233" s="672"/>
      <c r="GLH233" s="672"/>
      <c r="GLI233" s="672"/>
      <c r="GLJ233" s="672"/>
      <c r="GLK233" s="672"/>
      <c r="GLL233" s="672"/>
      <c r="GLM233" s="672"/>
      <c r="GLN233" s="672"/>
      <c r="GLO233" s="672"/>
      <c r="GLP233" s="672"/>
      <c r="GLQ233" s="672"/>
      <c r="GLR233" s="672"/>
      <c r="GLS233" s="672"/>
      <c r="GLT233" s="672"/>
      <c r="GLU233" s="672"/>
      <c r="GLV233" s="672"/>
      <c r="GLW233" s="672"/>
      <c r="GLX233" s="672"/>
      <c r="GLY233" s="672"/>
      <c r="GLZ233" s="672"/>
      <c r="GMA233" s="672"/>
      <c r="GMB233" s="672"/>
      <c r="GMC233" s="672"/>
      <c r="GMD233" s="672"/>
      <c r="GME233" s="672"/>
      <c r="GMF233" s="672"/>
      <c r="GMG233" s="672"/>
      <c r="GMH233" s="672"/>
      <c r="GMI233" s="672"/>
      <c r="GMJ233" s="672"/>
      <c r="GMK233" s="672"/>
      <c r="GML233" s="672"/>
      <c r="GMM233" s="672"/>
      <c r="GMN233" s="672"/>
      <c r="GMO233" s="672"/>
      <c r="GMP233" s="672"/>
      <c r="GMQ233" s="672"/>
      <c r="GMR233" s="672"/>
      <c r="GMS233" s="672"/>
      <c r="GMT233" s="672"/>
      <c r="GMU233" s="672"/>
      <c r="GMV233" s="672"/>
      <c r="GMW233" s="672"/>
      <c r="GMX233" s="672"/>
      <c r="GMY233" s="672"/>
      <c r="GMZ233" s="672"/>
      <c r="GNA233" s="672"/>
      <c r="GNB233" s="672"/>
      <c r="GNC233" s="672"/>
      <c r="GND233" s="672"/>
      <c r="GNE233" s="672"/>
      <c r="GNF233" s="672"/>
      <c r="GNG233" s="672"/>
      <c r="GNH233" s="672"/>
      <c r="GNI233" s="672"/>
      <c r="GNJ233" s="672"/>
      <c r="GNK233" s="672"/>
      <c r="GNL233" s="672"/>
      <c r="GNM233" s="672"/>
      <c r="GNN233" s="672"/>
      <c r="GNO233" s="672"/>
      <c r="GNP233" s="672"/>
      <c r="GNQ233" s="672"/>
      <c r="GNR233" s="672"/>
      <c r="GNS233" s="672"/>
      <c r="GNT233" s="672"/>
      <c r="GNU233" s="672"/>
      <c r="GNV233" s="672"/>
      <c r="GNW233" s="672"/>
      <c r="GNX233" s="672"/>
      <c r="GNY233" s="672"/>
      <c r="GNZ233" s="672"/>
      <c r="GOA233" s="672"/>
      <c r="GOB233" s="672"/>
      <c r="GOC233" s="672"/>
      <c r="GOD233" s="672"/>
      <c r="GOE233" s="672"/>
      <c r="GOF233" s="672"/>
      <c r="GOG233" s="672"/>
      <c r="GOH233" s="672"/>
      <c r="GOI233" s="672"/>
      <c r="GOJ233" s="672"/>
      <c r="GOK233" s="672"/>
      <c r="GOL233" s="672"/>
      <c r="GOM233" s="672"/>
      <c r="GON233" s="672"/>
      <c r="GOO233" s="672"/>
      <c r="GOP233" s="672"/>
      <c r="GOQ233" s="672"/>
      <c r="GOR233" s="672"/>
      <c r="GOS233" s="672"/>
      <c r="GOT233" s="672"/>
      <c r="GOU233" s="672"/>
      <c r="GOV233" s="672"/>
      <c r="GOW233" s="672"/>
      <c r="GOX233" s="672"/>
      <c r="GOY233" s="672"/>
      <c r="GOZ233" s="672"/>
      <c r="GPA233" s="672"/>
      <c r="GPB233" s="672"/>
      <c r="GPC233" s="672"/>
      <c r="GPD233" s="672"/>
      <c r="GPE233" s="672"/>
      <c r="GPF233" s="672"/>
      <c r="GPG233" s="672"/>
      <c r="GPH233" s="672"/>
      <c r="GPI233" s="672"/>
      <c r="GPJ233" s="672"/>
      <c r="GPK233" s="672"/>
      <c r="GPL233" s="672"/>
      <c r="GPM233" s="672"/>
      <c r="GPN233" s="672"/>
      <c r="GPO233" s="672"/>
      <c r="GPP233" s="672"/>
      <c r="GPQ233" s="672"/>
      <c r="GPR233" s="672"/>
      <c r="GPS233" s="672"/>
      <c r="GPT233" s="672"/>
      <c r="GPU233" s="672"/>
      <c r="GPV233" s="672"/>
      <c r="GPW233" s="672"/>
      <c r="GPX233" s="672"/>
      <c r="GPY233" s="672"/>
      <c r="GPZ233" s="672"/>
      <c r="GQA233" s="672"/>
      <c r="GQB233" s="672"/>
      <c r="GQC233" s="672"/>
      <c r="GQD233" s="672"/>
      <c r="GQE233" s="672"/>
      <c r="GQF233" s="672"/>
      <c r="GQG233" s="672"/>
      <c r="GQH233" s="672"/>
      <c r="GQI233" s="672"/>
      <c r="GQJ233" s="672"/>
      <c r="GQK233" s="672"/>
      <c r="GQL233" s="672"/>
      <c r="GQM233" s="672"/>
      <c r="GQN233" s="672"/>
      <c r="GQO233" s="672"/>
      <c r="GQP233" s="672"/>
      <c r="GQQ233" s="672"/>
      <c r="GQR233" s="672"/>
      <c r="GQS233" s="672"/>
      <c r="GQT233" s="672"/>
      <c r="GQU233" s="672"/>
      <c r="GQV233" s="672"/>
      <c r="GQW233" s="672"/>
      <c r="GQX233" s="672"/>
      <c r="GQY233" s="672"/>
      <c r="GQZ233" s="672"/>
      <c r="GRA233" s="672"/>
      <c r="GRB233" s="672"/>
      <c r="GRC233" s="672"/>
      <c r="GRD233" s="672"/>
      <c r="GRE233" s="672"/>
      <c r="GRF233" s="672"/>
      <c r="GRG233" s="672"/>
      <c r="GRH233" s="672"/>
      <c r="GRI233" s="672"/>
      <c r="GRJ233" s="672"/>
      <c r="GRK233" s="672"/>
      <c r="GRL233" s="672"/>
      <c r="GRM233" s="672"/>
      <c r="GRN233" s="672"/>
      <c r="GRO233" s="672"/>
      <c r="GRP233" s="672"/>
      <c r="GRQ233" s="672"/>
      <c r="GRR233" s="672"/>
      <c r="GRS233" s="672"/>
      <c r="GRT233" s="672"/>
      <c r="GRU233" s="672"/>
      <c r="GRV233" s="672"/>
      <c r="GRW233" s="672"/>
      <c r="GRX233" s="672"/>
      <c r="GRY233" s="672"/>
      <c r="GRZ233" s="672"/>
      <c r="GSA233" s="672"/>
      <c r="GSB233" s="672"/>
      <c r="GSC233" s="672"/>
      <c r="GSD233" s="672"/>
      <c r="GSE233" s="672"/>
      <c r="GSF233" s="672"/>
      <c r="GSG233" s="672"/>
      <c r="GSH233" s="672"/>
      <c r="GSI233" s="672"/>
      <c r="GSJ233" s="672"/>
      <c r="GSK233" s="672"/>
      <c r="GSL233" s="672"/>
      <c r="GSM233" s="672"/>
      <c r="GSN233" s="672"/>
      <c r="GSO233" s="672"/>
      <c r="GSP233" s="672"/>
      <c r="GSQ233" s="672"/>
      <c r="GSR233" s="672"/>
      <c r="GSS233" s="672"/>
      <c r="GST233" s="672"/>
      <c r="GSU233" s="672"/>
      <c r="GSV233" s="672"/>
      <c r="GSW233" s="672"/>
      <c r="GSX233" s="672"/>
      <c r="GSY233" s="672"/>
      <c r="GSZ233" s="672"/>
      <c r="GTA233" s="672"/>
      <c r="GTB233" s="672"/>
      <c r="GTC233" s="672"/>
      <c r="GTD233" s="672"/>
      <c r="GTE233" s="672"/>
      <c r="GTF233" s="672"/>
      <c r="GTG233" s="672"/>
      <c r="GTH233" s="672"/>
      <c r="GTI233" s="672"/>
      <c r="GTJ233" s="672"/>
      <c r="GTK233" s="672"/>
      <c r="GTL233" s="672"/>
      <c r="GTM233" s="672"/>
      <c r="GTN233" s="672"/>
      <c r="GTO233" s="672"/>
      <c r="GTP233" s="672"/>
      <c r="GTQ233" s="672"/>
      <c r="GTR233" s="672"/>
      <c r="GTS233" s="672"/>
      <c r="GTT233" s="672"/>
      <c r="GTU233" s="672"/>
      <c r="GTV233" s="672"/>
      <c r="GTW233" s="672"/>
      <c r="GTX233" s="672"/>
      <c r="GTY233" s="672"/>
      <c r="GTZ233" s="672"/>
      <c r="GUA233" s="672"/>
      <c r="GUB233" s="672"/>
      <c r="GUC233" s="672"/>
      <c r="GUD233" s="672"/>
      <c r="GUE233" s="672"/>
      <c r="GUF233" s="672"/>
      <c r="GUG233" s="672"/>
      <c r="GUH233" s="672"/>
      <c r="GUI233" s="672"/>
      <c r="GUJ233" s="672"/>
      <c r="GUK233" s="672"/>
      <c r="GUL233" s="672"/>
      <c r="GUM233" s="672"/>
      <c r="GUN233" s="672"/>
      <c r="GUO233" s="672"/>
      <c r="GUP233" s="672"/>
      <c r="GUQ233" s="672"/>
      <c r="GUR233" s="672"/>
      <c r="GUS233" s="672"/>
      <c r="GUT233" s="672"/>
      <c r="GUU233" s="672"/>
      <c r="GUV233" s="672"/>
      <c r="GUW233" s="672"/>
      <c r="GUX233" s="672"/>
      <c r="GUY233" s="672"/>
      <c r="GUZ233" s="672"/>
      <c r="GVA233" s="672"/>
      <c r="GVB233" s="672"/>
      <c r="GVC233" s="672"/>
      <c r="GVD233" s="672"/>
      <c r="GVE233" s="672"/>
      <c r="GVF233" s="672"/>
      <c r="GVG233" s="672"/>
      <c r="GVH233" s="672"/>
      <c r="GVI233" s="672"/>
      <c r="GVJ233" s="672"/>
      <c r="GVK233" s="672"/>
      <c r="GVL233" s="672"/>
      <c r="GVM233" s="672"/>
      <c r="GVN233" s="672"/>
      <c r="GVO233" s="672"/>
      <c r="GVP233" s="672"/>
      <c r="GVQ233" s="672"/>
      <c r="GVR233" s="672"/>
      <c r="GVS233" s="672"/>
      <c r="GVT233" s="672"/>
      <c r="GVU233" s="672"/>
      <c r="GVV233" s="672"/>
      <c r="GVW233" s="672"/>
      <c r="GVX233" s="672"/>
      <c r="GVY233" s="672"/>
      <c r="GVZ233" s="672"/>
      <c r="GWA233" s="672"/>
      <c r="GWB233" s="672"/>
      <c r="GWC233" s="672"/>
      <c r="GWD233" s="672"/>
      <c r="GWE233" s="672"/>
      <c r="GWF233" s="672"/>
      <c r="GWG233" s="672"/>
      <c r="GWH233" s="672"/>
      <c r="GWI233" s="672"/>
      <c r="GWJ233" s="672"/>
      <c r="GWK233" s="672"/>
      <c r="GWL233" s="672"/>
      <c r="GWM233" s="672"/>
      <c r="GWN233" s="672"/>
      <c r="GWO233" s="672"/>
      <c r="GWP233" s="672"/>
      <c r="GWQ233" s="672"/>
      <c r="GWR233" s="672"/>
      <c r="GWS233" s="672"/>
      <c r="GWT233" s="672"/>
      <c r="GWU233" s="672"/>
      <c r="GWV233" s="672"/>
      <c r="GWW233" s="672"/>
      <c r="GWX233" s="672"/>
      <c r="GWY233" s="672"/>
      <c r="GWZ233" s="672"/>
      <c r="GXA233" s="672"/>
      <c r="GXB233" s="672"/>
      <c r="GXC233" s="672"/>
      <c r="GXD233" s="672"/>
      <c r="GXE233" s="672"/>
      <c r="GXF233" s="672"/>
      <c r="GXG233" s="672"/>
      <c r="GXH233" s="672"/>
      <c r="GXI233" s="672"/>
      <c r="GXJ233" s="672"/>
      <c r="GXK233" s="672"/>
      <c r="GXL233" s="672"/>
      <c r="GXM233" s="672"/>
      <c r="GXN233" s="672"/>
      <c r="GXO233" s="672"/>
      <c r="GXP233" s="672"/>
      <c r="GXQ233" s="672"/>
      <c r="GXR233" s="672"/>
      <c r="GXS233" s="672"/>
      <c r="GXT233" s="672"/>
      <c r="GXU233" s="672"/>
      <c r="GXV233" s="672"/>
      <c r="GXW233" s="672"/>
      <c r="GXX233" s="672"/>
      <c r="GXY233" s="672"/>
      <c r="GXZ233" s="672"/>
      <c r="GYA233" s="672"/>
      <c r="GYB233" s="672"/>
      <c r="GYC233" s="672"/>
      <c r="GYD233" s="672"/>
      <c r="GYE233" s="672"/>
      <c r="GYF233" s="672"/>
      <c r="GYG233" s="672"/>
      <c r="GYH233" s="672"/>
      <c r="GYI233" s="672"/>
      <c r="GYJ233" s="672"/>
      <c r="GYK233" s="672"/>
      <c r="GYL233" s="672"/>
      <c r="GYM233" s="672"/>
      <c r="GYN233" s="672"/>
      <c r="GYO233" s="672"/>
      <c r="GYP233" s="672"/>
      <c r="GYQ233" s="672"/>
      <c r="GYR233" s="672"/>
      <c r="GYS233" s="672"/>
      <c r="GYT233" s="672"/>
      <c r="GYU233" s="672"/>
      <c r="GYV233" s="672"/>
      <c r="GYW233" s="672"/>
      <c r="GYX233" s="672"/>
      <c r="GYY233" s="672"/>
      <c r="GYZ233" s="672"/>
      <c r="GZA233" s="672"/>
      <c r="GZB233" s="672"/>
      <c r="GZC233" s="672"/>
      <c r="GZD233" s="672"/>
      <c r="GZE233" s="672"/>
      <c r="GZF233" s="672"/>
      <c r="GZG233" s="672"/>
      <c r="GZH233" s="672"/>
      <c r="GZI233" s="672"/>
      <c r="GZJ233" s="672"/>
      <c r="GZK233" s="672"/>
      <c r="GZL233" s="672"/>
      <c r="GZM233" s="672"/>
      <c r="GZN233" s="672"/>
      <c r="GZO233" s="672"/>
      <c r="GZP233" s="672"/>
      <c r="GZQ233" s="672"/>
      <c r="GZR233" s="672"/>
      <c r="GZS233" s="672"/>
      <c r="GZT233" s="672"/>
      <c r="GZU233" s="672"/>
      <c r="GZV233" s="672"/>
      <c r="GZW233" s="672"/>
      <c r="GZX233" s="672"/>
      <c r="GZY233" s="672"/>
      <c r="GZZ233" s="672"/>
      <c r="HAA233" s="672"/>
      <c r="HAB233" s="672"/>
      <c r="HAC233" s="672"/>
      <c r="HAD233" s="672"/>
      <c r="HAE233" s="672"/>
      <c r="HAF233" s="672"/>
      <c r="HAG233" s="672"/>
      <c r="HAH233" s="672"/>
      <c r="HAI233" s="672"/>
      <c r="HAJ233" s="672"/>
      <c r="HAK233" s="672"/>
      <c r="HAL233" s="672"/>
      <c r="HAM233" s="672"/>
      <c r="HAN233" s="672"/>
      <c r="HAO233" s="672"/>
      <c r="HAP233" s="672"/>
      <c r="HAQ233" s="672"/>
      <c r="HAR233" s="672"/>
      <c r="HAS233" s="672"/>
      <c r="HAT233" s="672"/>
      <c r="HAU233" s="672"/>
      <c r="HAV233" s="672"/>
      <c r="HAW233" s="672"/>
      <c r="HAX233" s="672"/>
      <c r="HAY233" s="672"/>
      <c r="HAZ233" s="672"/>
      <c r="HBA233" s="672"/>
      <c r="HBB233" s="672"/>
      <c r="HBC233" s="672"/>
      <c r="HBD233" s="672"/>
      <c r="HBE233" s="672"/>
      <c r="HBF233" s="672"/>
      <c r="HBG233" s="672"/>
      <c r="HBH233" s="672"/>
      <c r="HBI233" s="672"/>
      <c r="HBJ233" s="672"/>
      <c r="HBK233" s="672"/>
      <c r="HBL233" s="672"/>
      <c r="HBM233" s="672"/>
      <c r="HBN233" s="672"/>
      <c r="HBO233" s="672"/>
      <c r="HBP233" s="672"/>
      <c r="HBQ233" s="672"/>
      <c r="HBR233" s="672"/>
      <c r="HBS233" s="672"/>
      <c r="HBT233" s="672"/>
      <c r="HBU233" s="672"/>
      <c r="HBV233" s="672"/>
      <c r="HBW233" s="672"/>
      <c r="HBX233" s="672"/>
      <c r="HBY233" s="672"/>
      <c r="HBZ233" s="672"/>
      <c r="HCA233" s="672"/>
      <c r="HCB233" s="672"/>
      <c r="HCC233" s="672"/>
      <c r="HCD233" s="672"/>
      <c r="HCE233" s="672"/>
      <c r="HCF233" s="672"/>
      <c r="HCG233" s="672"/>
      <c r="HCH233" s="672"/>
      <c r="HCI233" s="672"/>
      <c r="HCJ233" s="672"/>
      <c r="HCK233" s="672"/>
      <c r="HCL233" s="672"/>
      <c r="HCM233" s="672"/>
      <c r="HCN233" s="672"/>
      <c r="HCO233" s="672"/>
      <c r="HCP233" s="672"/>
      <c r="HCQ233" s="672"/>
      <c r="HCR233" s="672"/>
      <c r="HCS233" s="672"/>
      <c r="HCT233" s="672"/>
      <c r="HCU233" s="672"/>
      <c r="HCV233" s="672"/>
      <c r="HCW233" s="672"/>
      <c r="HCX233" s="672"/>
      <c r="HCY233" s="672"/>
      <c r="HCZ233" s="672"/>
      <c r="HDA233" s="672"/>
      <c r="HDB233" s="672"/>
      <c r="HDC233" s="672"/>
      <c r="HDD233" s="672"/>
      <c r="HDE233" s="672"/>
      <c r="HDF233" s="672"/>
      <c r="HDG233" s="672"/>
      <c r="HDH233" s="672"/>
      <c r="HDI233" s="672"/>
      <c r="HDJ233" s="672"/>
      <c r="HDK233" s="672"/>
      <c r="HDL233" s="672"/>
      <c r="HDM233" s="672"/>
      <c r="HDN233" s="672"/>
      <c r="HDO233" s="672"/>
      <c r="HDP233" s="672"/>
      <c r="HDQ233" s="672"/>
      <c r="HDR233" s="672"/>
      <c r="HDS233" s="672"/>
      <c r="HDT233" s="672"/>
      <c r="HDU233" s="672"/>
      <c r="HDV233" s="672"/>
      <c r="HDW233" s="672"/>
      <c r="HDX233" s="672"/>
      <c r="HDY233" s="672"/>
      <c r="HDZ233" s="672"/>
      <c r="HEA233" s="672"/>
      <c r="HEB233" s="672"/>
      <c r="HEC233" s="672"/>
      <c r="HED233" s="672"/>
      <c r="HEE233" s="672"/>
      <c r="HEF233" s="672"/>
      <c r="HEG233" s="672"/>
      <c r="HEH233" s="672"/>
      <c r="HEI233" s="672"/>
      <c r="HEJ233" s="672"/>
      <c r="HEK233" s="672"/>
      <c r="HEL233" s="672"/>
      <c r="HEM233" s="672"/>
      <c r="HEN233" s="672"/>
      <c r="HEO233" s="672"/>
      <c r="HEP233" s="672"/>
      <c r="HEQ233" s="672"/>
      <c r="HER233" s="672"/>
      <c r="HES233" s="672"/>
      <c r="HET233" s="672"/>
      <c r="HEU233" s="672"/>
      <c r="HEV233" s="672"/>
      <c r="HEW233" s="672"/>
      <c r="HEX233" s="672"/>
      <c r="HEY233" s="672"/>
      <c r="HEZ233" s="672"/>
      <c r="HFA233" s="672"/>
      <c r="HFB233" s="672"/>
      <c r="HFC233" s="672"/>
      <c r="HFD233" s="672"/>
      <c r="HFE233" s="672"/>
      <c r="HFF233" s="672"/>
      <c r="HFG233" s="672"/>
      <c r="HFH233" s="672"/>
      <c r="HFI233" s="672"/>
      <c r="HFJ233" s="672"/>
      <c r="HFK233" s="672"/>
      <c r="HFL233" s="672"/>
      <c r="HFM233" s="672"/>
      <c r="HFN233" s="672"/>
      <c r="HFO233" s="672"/>
      <c r="HFP233" s="672"/>
      <c r="HFQ233" s="672"/>
      <c r="HFR233" s="672"/>
      <c r="HFS233" s="672"/>
      <c r="HFT233" s="672"/>
      <c r="HFU233" s="672"/>
      <c r="HFV233" s="672"/>
      <c r="HFW233" s="672"/>
      <c r="HFX233" s="672"/>
      <c r="HFY233" s="672"/>
      <c r="HFZ233" s="672"/>
      <c r="HGA233" s="672"/>
      <c r="HGB233" s="672"/>
      <c r="HGC233" s="672"/>
      <c r="HGD233" s="672"/>
      <c r="HGE233" s="672"/>
      <c r="HGF233" s="672"/>
      <c r="HGG233" s="672"/>
      <c r="HGH233" s="672"/>
      <c r="HGI233" s="672"/>
      <c r="HGJ233" s="672"/>
      <c r="HGK233" s="672"/>
      <c r="HGL233" s="672"/>
      <c r="HGM233" s="672"/>
      <c r="HGN233" s="672"/>
      <c r="HGO233" s="672"/>
      <c r="HGP233" s="672"/>
      <c r="HGQ233" s="672"/>
      <c r="HGR233" s="672"/>
      <c r="HGS233" s="672"/>
      <c r="HGT233" s="672"/>
      <c r="HGU233" s="672"/>
      <c r="HGV233" s="672"/>
      <c r="HGW233" s="672"/>
      <c r="HGX233" s="672"/>
      <c r="HGY233" s="672"/>
      <c r="HGZ233" s="672"/>
      <c r="HHA233" s="672"/>
      <c r="HHB233" s="672"/>
      <c r="HHC233" s="672"/>
      <c r="HHD233" s="672"/>
      <c r="HHE233" s="672"/>
      <c r="HHF233" s="672"/>
      <c r="HHG233" s="672"/>
      <c r="HHH233" s="672"/>
      <c r="HHI233" s="672"/>
      <c r="HHJ233" s="672"/>
      <c r="HHK233" s="672"/>
      <c r="HHL233" s="672"/>
      <c r="HHM233" s="672"/>
      <c r="HHN233" s="672"/>
      <c r="HHO233" s="672"/>
      <c r="HHP233" s="672"/>
      <c r="HHQ233" s="672"/>
      <c r="HHR233" s="672"/>
      <c r="HHS233" s="672"/>
      <c r="HHT233" s="672"/>
      <c r="HHU233" s="672"/>
      <c r="HHV233" s="672"/>
      <c r="HHW233" s="672"/>
      <c r="HHX233" s="672"/>
      <c r="HHY233" s="672"/>
      <c r="HHZ233" s="672"/>
      <c r="HIA233" s="672"/>
      <c r="HIB233" s="672"/>
      <c r="HIC233" s="672"/>
      <c r="HID233" s="672"/>
      <c r="HIE233" s="672"/>
      <c r="HIF233" s="672"/>
      <c r="HIG233" s="672"/>
      <c r="HIH233" s="672"/>
      <c r="HII233" s="672"/>
      <c r="HIJ233" s="672"/>
      <c r="HIK233" s="672"/>
      <c r="HIL233" s="672"/>
      <c r="HIM233" s="672"/>
      <c r="HIN233" s="672"/>
      <c r="HIO233" s="672"/>
      <c r="HIP233" s="672"/>
      <c r="HIQ233" s="672"/>
      <c r="HIR233" s="672"/>
      <c r="HIS233" s="672"/>
      <c r="HIT233" s="672"/>
      <c r="HIU233" s="672"/>
      <c r="HIV233" s="672"/>
      <c r="HIW233" s="672"/>
      <c r="HIX233" s="672"/>
      <c r="HIY233" s="672"/>
      <c r="HIZ233" s="672"/>
      <c r="HJA233" s="672"/>
      <c r="HJB233" s="672"/>
      <c r="HJC233" s="672"/>
      <c r="HJD233" s="672"/>
      <c r="HJE233" s="672"/>
      <c r="HJF233" s="672"/>
      <c r="HJG233" s="672"/>
      <c r="HJH233" s="672"/>
      <c r="HJI233" s="672"/>
      <c r="HJJ233" s="672"/>
      <c r="HJK233" s="672"/>
      <c r="HJL233" s="672"/>
      <c r="HJM233" s="672"/>
      <c r="HJN233" s="672"/>
      <c r="HJO233" s="672"/>
      <c r="HJP233" s="672"/>
      <c r="HJQ233" s="672"/>
      <c r="HJR233" s="672"/>
      <c r="HJS233" s="672"/>
      <c r="HJT233" s="672"/>
      <c r="HJU233" s="672"/>
      <c r="HJV233" s="672"/>
      <c r="HJW233" s="672"/>
      <c r="HJX233" s="672"/>
      <c r="HJY233" s="672"/>
      <c r="HJZ233" s="672"/>
      <c r="HKA233" s="672"/>
      <c r="HKB233" s="672"/>
      <c r="HKC233" s="672"/>
      <c r="HKD233" s="672"/>
      <c r="HKE233" s="672"/>
      <c r="HKF233" s="672"/>
      <c r="HKG233" s="672"/>
      <c r="HKH233" s="672"/>
      <c r="HKI233" s="672"/>
      <c r="HKJ233" s="672"/>
      <c r="HKK233" s="672"/>
      <c r="HKL233" s="672"/>
      <c r="HKM233" s="672"/>
      <c r="HKN233" s="672"/>
      <c r="HKO233" s="672"/>
      <c r="HKP233" s="672"/>
      <c r="HKQ233" s="672"/>
      <c r="HKR233" s="672"/>
      <c r="HKS233" s="672"/>
      <c r="HKT233" s="672"/>
      <c r="HKU233" s="672"/>
      <c r="HKV233" s="672"/>
      <c r="HKW233" s="672"/>
      <c r="HKX233" s="672"/>
      <c r="HKY233" s="672"/>
      <c r="HKZ233" s="672"/>
      <c r="HLA233" s="672"/>
      <c r="HLB233" s="672"/>
      <c r="HLC233" s="672"/>
      <c r="HLD233" s="672"/>
      <c r="HLE233" s="672"/>
      <c r="HLF233" s="672"/>
      <c r="HLG233" s="672"/>
      <c r="HLH233" s="672"/>
      <c r="HLI233" s="672"/>
      <c r="HLJ233" s="672"/>
      <c r="HLK233" s="672"/>
      <c r="HLL233" s="672"/>
      <c r="HLM233" s="672"/>
      <c r="HLN233" s="672"/>
      <c r="HLO233" s="672"/>
      <c r="HLP233" s="672"/>
      <c r="HLQ233" s="672"/>
      <c r="HLR233" s="672"/>
      <c r="HLS233" s="672"/>
      <c r="HLT233" s="672"/>
      <c r="HLU233" s="672"/>
      <c r="HLV233" s="672"/>
      <c r="HLW233" s="672"/>
      <c r="HLX233" s="672"/>
      <c r="HLY233" s="672"/>
      <c r="HLZ233" s="672"/>
      <c r="HMA233" s="672"/>
      <c r="HMB233" s="672"/>
      <c r="HMC233" s="672"/>
      <c r="HMD233" s="672"/>
      <c r="HME233" s="672"/>
      <c r="HMF233" s="672"/>
      <c r="HMG233" s="672"/>
      <c r="HMH233" s="672"/>
      <c r="HMI233" s="672"/>
      <c r="HMJ233" s="672"/>
      <c r="HMK233" s="672"/>
      <c r="HML233" s="672"/>
      <c r="HMM233" s="672"/>
      <c r="HMN233" s="672"/>
      <c r="HMO233" s="672"/>
      <c r="HMP233" s="672"/>
      <c r="HMQ233" s="672"/>
      <c r="HMR233" s="672"/>
      <c r="HMS233" s="672"/>
      <c r="HMT233" s="672"/>
      <c r="HMU233" s="672"/>
      <c r="HMV233" s="672"/>
      <c r="HMW233" s="672"/>
      <c r="HMX233" s="672"/>
      <c r="HMY233" s="672"/>
      <c r="HMZ233" s="672"/>
      <c r="HNA233" s="672"/>
      <c r="HNB233" s="672"/>
      <c r="HNC233" s="672"/>
      <c r="HND233" s="672"/>
      <c r="HNE233" s="672"/>
      <c r="HNF233" s="672"/>
      <c r="HNG233" s="672"/>
      <c r="HNH233" s="672"/>
      <c r="HNI233" s="672"/>
      <c r="HNJ233" s="672"/>
      <c r="HNK233" s="672"/>
      <c r="HNL233" s="672"/>
      <c r="HNM233" s="672"/>
      <c r="HNN233" s="672"/>
      <c r="HNO233" s="672"/>
      <c r="HNP233" s="672"/>
      <c r="HNQ233" s="672"/>
      <c r="HNR233" s="672"/>
      <c r="HNS233" s="672"/>
      <c r="HNT233" s="672"/>
      <c r="HNU233" s="672"/>
      <c r="HNV233" s="672"/>
      <c r="HNW233" s="672"/>
      <c r="HNX233" s="672"/>
      <c r="HNY233" s="672"/>
      <c r="HNZ233" s="672"/>
      <c r="HOA233" s="672"/>
      <c r="HOB233" s="672"/>
      <c r="HOC233" s="672"/>
      <c r="HOD233" s="672"/>
      <c r="HOE233" s="672"/>
      <c r="HOF233" s="672"/>
      <c r="HOG233" s="672"/>
      <c r="HOH233" s="672"/>
      <c r="HOI233" s="672"/>
      <c r="HOJ233" s="672"/>
      <c r="HOK233" s="672"/>
      <c r="HOL233" s="672"/>
      <c r="HOM233" s="672"/>
      <c r="HON233" s="672"/>
      <c r="HOO233" s="672"/>
      <c r="HOP233" s="672"/>
      <c r="HOQ233" s="672"/>
      <c r="HOR233" s="672"/>
      <c r="HOS233" s="672"/>
      <c r="HOT233" s="672"/>
      <c r="HOU233" s="672"/>
      <c r="HOV233" s="672"/>
      <c r="HOW233" s="672"/>
      <c r="HOX233" s="672"/>
      <c r="HOY233" s="672"/>
      <c r="HOZ233" s="672"/>
      <c r="HPA233" s="672"/>
      <c r="HPB233" s="672"/>
      <c r="HPC233" s="672"/>
      <c r="HPD233" s="672"/>
      <c r="HPE233" s="672"/>
      <c r="HPF233" s="672"/>
      <c r="HPG233" s="672"/>
      <c r="HPH233" s="672"/>
      <c r="HPI233" s="672"/>
      <c r="HPJ233" s="672"/>
      <c r="HPK233" s="672"/>
      <c r="HPL233" s="672"/>
      <c r="HPM233" s="672"/>
      <c r="HPN233" s="672"/>
      <c r="HPO233" s="672"/>
      <c r="HPP233" s="672"/>
      <c r="HPQ233" s="672"/>
      <c r="HPR233" s="672"/>
      <c r="HPS233" s="672"/>
      <c r="HPT233" s="672"/>
      <c r="HPU233" s="672"/>
      <c r="HPV233" s="672"/>
      <c r="HPW233" s="672"/>
      <c r="HPX233" s="672"/>
      <c r="HPY233" s="672"/>
      <c r="HPZ233" s="672"/>
      <c r="HQA233" s="672"/>
      <c r="HQB233" s="672"/>
      <c r="HQC233" s="672"/>
      <c r="HQD233" s="672"/>
      <c r="HQE233" s="672"/>
      <c r="HQF233" s="672"/>
      <c r="HQG233" s="672"/>
      <c r="HQH233" s="672"/>
      <c r="HQI233" s="672"/>
      <c r="HQJ233" s="672"/>
      <c r="HQK233" s="672"/>
      <c r="HQL233" s="672"/>
      <c r="HQM233" s="672"/>
      <c r="HQN233" s="672"/>
      <c r="HQO233" s="672"/>
      <c r="HQP233" s="672"/>
      <c r="HQQ233" s="672"/>
      <c r="HQR233" s="672"/>
      <c r="HQS233" s="672"/>
      <c r="HQT233" s="672"/>
      <c r="HQU233" s="672"/>
      <c r="HQV233" s="672"/>
      <c r="HQW233" s="672"/>
      <c r="HQX233" s="672"/>
      <c r="HQY233" s="672"/>
      <c r="HQZ233" s="672"/>
      <c r="HRA233" s="672"/>
      <c r="HRB233" s="672"/>
      <c r="HRC233" s="672"/>
      <c r="HRD233" s="672"/>
      <c r="HRE233" s="672"/>
      <c r="HRF233" s="672"/>
      <c r="HRG233" s="672"/>
      <c r="HRH233" s="672"/>
      <c r="HRI233" s="672"/>
      <c r="HRJ233" s="672"/>
      <c r="HRK233" s="672"/>
      <c r="HRL233" s="672"/>
      <c r="HRM233" s="672"/>
      <c r="HRN233" s="672"/>
      <c r="HRO233" s="672"/>
      <c r="HRP233" s="672"/>
      <c r="HRQ233" s="672"/>
      <c r="HRR233" s="672"/>
      <c r="HRS233" s="672"/>
      <c r="HRT233" s="672"/>
      <c r="HRU233" s="672"/>
      <c r="HRV233" s="672"/>
      <c r="HRW233" s="672"/>
      <c r="HRX233" s="672"/>
      <c r="HRY233" s="672"/>
      <c r="HRZ233" s="672"/>
      <c r="HSA233" s="672"/>
      <c r="HSB233" s="672"/>
      <c r="HSC233" s="672"/>
      <c r="HSD233" s="672"/>
      <c r="HSE233" s="672"/>
      <c r="HSF233" s="672"/>
      <c r="HSG233" s="672"/>
      <c r="HSH233" s="672"/>
      <c r="HSI233" s="672"/>
      <c r="HSJ233" s="672"/>
      <c r="HSK233" s="672"/>
      <c r="HSL233" s="672"/>
      <c r="HSM233" s="672"/>
      <c r="HSN233" s="672"/>
      <c r="HSO233" s="672"/>
      <c r="HSP233" s="672"/>
      <c r="HSQ233" s="672"/>
      <c r="HSR233" s="672"/>
      <c r="HSS233" s="672"/>
      <c r="HST233" s="672"/>
      <c r="HSU233" s="672"/>
      <c r="HSV233" s="672"/>
      <c r="HSW233" s="672"/>
      <c r="HSX233" s="672"/>
      <c r="HSY233" s="672"/>
      <c r="HSZ233" s="672"/>
      <c r="HTA233" s="672"/>
      <c r="HTB233" s="672"/>
      <c r="HTC233" s="672"/>
      <c r="HTD233" s="672"/>
      <c r="HTE233" s="672"/>
      <c r="HTF233" s="672"/>
      <c r="HTG233" s="672"/>
      <c r="HTH233" s="672"/>
      <c r="HTI233" s="672"/>
      <c r="HTJ233" s="672"/>
      <c r="HTK233" s="672"/>
      <c r="HTL233" s="672"/>
      <c r="HTM233" s="672"/>
      <c r="HTN233" s="672"/>
      <c r="HTO233" s="672"/>
      <c r="HTP233" s="672"/>
      <c r="HTQ233" s="672"/>
      <c r="HTR233" s="672"/>
      <c r="HTS233" s="672"/>
      <c r="HTT233" s="672"/>
      <c r="HTU233" s="672"/>
      <c r="HTV233" s="672"/>
      <c r="HTW233" s="672"/>
      <c r="HTX233" s="672"/>
      <c r="HTY233" s="672"/>
      <c r="HTZ233" s="672"/>
      <c r="HUA233" s="672"/>
      <c r="HUB233" s="672"/>
      <c r="HUC233" s="672"/>
      <c r="HUD233" s="672"/>
      <c r="HUE233" s="672"/>
      <c r="HUF233" s="672"/>
      <c r="HUG233" s="672"/>
      <c r="HUH233" s="672"/>
      <c r="HUI233" s="672"/>
      <c r="HUJ233" s="672"/>
      <c r="HUK233" s="672"/>
      <c r="HUL233" s="672"/>
      <c r="HUM233" s="672"/>
      <c r="HUN233" s="672"/>
      <c r="HUO233" s="672"/>
      <c r="HUP233" s="672"/>
      <c r="HUQ233" s="672"/>
      <c r="HUR233" s="672"/>
      <c r="HUS233" s="672"/>
      <c r="HUT233" s="672"/>
      <c r="HUU233" s="672"/>
      <c r="HUV233" s="672"/>
      <c r="HUW233" s="672"/>
      <c r="HUX233" s="672"/>
      <c r="HUY233" s="672"/>
      <c r="HUZ233" s="672"/>
      <c r="HVA233" s="672"/>
      <c r="HVB233" s="672"/>
      <c r="HVC233" s="672"/>
      <c r="HVD233" s="672"/>
      <c r="HVE233" s="672"/>
      <c r="HVF233" s="672"/>
      <c r="HVG233" s="672"/>
      <c r="HVH233" s="672"/>
      <c r="HVI233" s="672"/>
      <c r="HVJ233" s="672"/>
      <c r="HVK233" s="672"/>
      <c r="HVL233" s="672"/>
      <c r="HVM233" s="672"/>
      <c r="HVN233" s="672"/>
      <c r="HVO233" s="672"/>
      <c r="HVP233" s="672"/>
      <c r="HVQ233" s="672"/>
      <c r="HVR233" s="672"/>
      <c r="HVS233" s="672"/>
      <c r="HVT233" s="672"/>
      <c r="HVU233" s="672"/>
      <c r="HVV233" s="672"/>
      <c r="HVW233" s="672"/>
      <c r="HVX233" s="672"/>
      <c r="HVY233" s="672"/>
      <c r="HVZ233" s="672"/>
      <c r="HWA233" s="672"/>
      <c r="HWB233" s="672"/>
      <c r="HWC233" s="672"/>
      <c r="HWD233" s="672"/>
      <c r="HWE233" s="672"/>
      <c r="HWF233" s="672"/>
      <c r="HWG233" s="672"/>
      <c r="HWH233" s="672"/>
      <c r="HWI233" s="672"/>
      <c r="HWJ233" s="672"/>
      <c r="HWK233" s="672"/>
      <c r="HWL233" s="672"/>
      <c r="HWM233" s="672"/>
      <c r="HWN233" s="672"/>
      <c r="HWO233" s="672"/>
      <c r="HWP233" s="672"/>
      <c r="HWQ233" s="672"/>
      <c r="HWR233" s="672"/>
      <c r="HWS233" s="672"/>
      <c r="HWT233" s="672"/>
      <c r="HWU233" s="672"/>
      <c r="HWV233" s="672"/>
      <c r="HWW233" s="672"/>
      <c r="HWX233" s="672"/>
      <c r="HWY233" s="672"/>
      <c r="HWZ233" s="672"/>
      <c r="HXA233" s="672"/>
      <c r="HXB233" s="672"/>
      <c r="HXC233" s="672"/>
      <c r="HXD233" s="672"/>
      <c r="HXE233" s="672"/>
      <c r="HXF233" s="672"/>
      <c r="HXG233" s="672"/>
      <c r="HXH233" s="672"/>
      <c r="HXI233" s="672"/>
      <c r="HXJ233" s="672"/>
      <c r="HXK233" s="672"/>
      <c r="HXL233" s="672"/>
      <c r="HXM233" s="672"/>
      <c r="HXN233" s="672"/>
      <c r="HXO233" s="672"/>
      <c r="HXP233" s="672"/>
      <c r="HXQ233" s="672"/>
      <c r="HXR233" s="672"/>
      <c r="HXS233" s="672"/>
      <c r="HXT233" s="672"/>
      <c r="HXU233" s="672"/>
      <c r="HXV233" s="672"/>
      <c r="HXW233" s="672"/>
      <c r="HXX233" s="672"/>
      <c r="HXY233" s="672"/>
      <c r="HXZ233" s="672"/>
      <c r="HYA233" s="672"/>
      <c r="HYB233" s="672"/>
      <c r="HYC233" s="672"/>
      <c r="HYD233" s="672"/>
      <c r="HYE233" s="672"/>
      <c r="HYF233" s="672"/>
      <c r="HYG233" s="672"/>
      <c r="HYH233" s="672"/>
      <c r="HYI233" s="672"/>
      <c r="HYJ233" s="672"/>
      <c r="HYK233" s="672"/>
      <c r="HYL233" s="672"/>
      <c r="HYM233" s="672"/>
      <c r="HYN233" s="672"/>
      <c r="HYO233" s="672"/>
      <c r="HYP233" s="672"/>
      <c r="HYQ233" s="672"/>
      <c r="HYR233" s="672"/>
      <c r="HYS233" s="672"/>
      <c r="HYT233" s="672"/>
      <c r="HYU233" s="672"/>
      <c r="HYV233" s="672"/>
      <c r="HYW233" s="672"/>
      <c r="HYX233" s="672"/>
      <c r="HYY233" s="672"/>
      <c r="HYZ233" s="672"/>
      <c r="HZA233" s="672"/>
      <c r="HZB233" s="672"/>
      <c r="HZC233" s="672"/>
      <c r="HZD233" s="672"/>
      <c r="HZE233" s="672"/>
      <c r="HZF233" s="672"/>
      <c r="HZG233" s="672"/>
      <c r="HZH233" s="672"/>
      <c r="HZI233" s="672"/>
      <c r="HZJ233" s="672"/>
      <c r="HZK233" s="672"/>
      <c r="HZL233" s="672"/>
      <c r="HZM233" s="672"/>
      <c r="HZN233" s="672"/>
      <c r="HZO233" s="672"/>
      <c r="HZP233" s="672"/>
      <c r="HZQ233" s="672"/>
      <c r="HZR233" s="672"/>
      <c r="HZS233" s="672"/>
      <c r="HZT233" s="672"/>
      <c r="HZU233" s="672"/>
      <c r="HZV233" s="672"/>
      <c r="HZW233" s="672"/>
      <c r="HZX233" s="672"/>
      <c r="HZY233" s="672"/>
      <c r="HZZ233" s="672"/>
      <c r="IAA233" s="672"/>
      <c r="IAB233" s="672"/>
      <c r="IAC233" s="672"/>
      <c r="IAD233" s="672"/>
      <c r="IAE233" s="672"/>
      <c r="IAF233" s="672"/>
      <c r="IAG233" s="672"/>
      <c r="IAH233" s="672"/>
      <c r="IAI233" s="672"/>
      <c r="IAJ233" s="672"/>
      <c r="IAK233" s="672"/>
      <c r="IAL233" s="672"/>
      <c r="IAM233" s="672"/>
      <c r="IAN233" s="672"/>
      <c r="IAO233" s="672"/>
      <c r="IAP233" s="672"/>
      <c r="IAQ233" s="672"/>
      <c r="IAR233" s="672"/>
      <c r="IAS233" s="672"/>
      <c r="IAT233" s="672"/>
      <c r="IAU233" s="672"/>
      <c r="IAV233" s="672"/>
      <c r="IAW233" s="672"/>
      <c r="IAX233" s="672"/>
      <c r="IAY233" s="672"/>
      <c r="IAZ233" s="672"/>
      <c r="IBA233" s="672"/>
      <c r="IBB233" s="672"/>
      <c r="IBC233" s="672"/>
      <c r="IBD233" s="672"/>
      <c r="IBE233" s="672"/>
      <c r="IBF233" s="672"/>
      <c r="IBG233" s="672"/>
      <c r="IBH233" s="672"/>
      <c r="IBI233" s="672"/>
      <c r="IBJ233" s="672"/>
      <c r="IBK233" s="672"/>
      <c r="IBL233" s="672"/>
      <c r="IBM233" s="672"/>
      <c r="IBN233" s="672"/>
      <c r="IBO233" s="672"/>
      <c r="IBP233" s="672"/>
      <c r="IBQ233" s="672"/>
      <c r="IBR233" s="672"/>
      <c r="IBS233" s="672"/>
      <c r="IBT233" s="672"/>
      <c r="IBU233" s="672"/>
      <c r="IBV233" s="672"/>
      <c r="IBW233" s="672"/>
      <c r="IBX233" s="672"/>
      <c r="IBY233" s="672"/>
      <c r="IBZ233" s="672"/>
      <c r="ICA233" s="672"/>
      <c r="ICB233" s="672"/>
      <c r="ICC233" s="672"/>
      <c r="ICD233" s="672"/>
      <c r="ICE233" s="672"/>
      <c r="ICF233" s="672"/>
      <c r="ICG233" s="672"/>
      <c r="ICH233" s="672"/>
      <c r="ICI233" s="672"/>
      <c r="ICJ233" s="672"/>
      <c r="ICK233" s="672"/>
      <c r="ICL233" s="672"/>
      <c r="ICM233" s="672"/>
      <c r="ICN233" s="672"/>
      <c r="ICO233" s="672"/>
      <c r="ICP233" s="672"/>
      <c r="ICQ233" s="672"/>
      <c r="ICR233" s="672"/>
      <c r="ICS233" s="672"/>
      <c r="ICT233" s="672"/>
      <c r="ICU233" s="672"/>
      <c r="ICV233" s="672"/>
      <c r="ICW233" s="672"/>
      <c r="ICX233" s="672"/>
      <c r="ICY233" s="672"/>
      <c r="ICZ233" s="672"/>
      <c r="IDA233" s="672"/>
      <c r="IDB233" s="672"/>
      <c r="IDC233" s="672"/>
      <c r="IDD233" s="672"/>
      <c r="IDE233" s="672"/>
      <c r="IDF233" s="672"/>
      <c r="IDG233" s="672"/>
      <c r="IDH233" s="672"/>
      <c r="IDI233" s="672"/>
      <c r="IDJ233" s="672"/>
      <c r="IDK233" s="672"/>
      <c r="IDL233" s="672"/>
      <c r="IDM233" s="672"/>
      <c r="IDN233" s="672"/>
      <c r="IDO233" s="672"/>
      <c r="IDP233" s="672"/>
      <c r="IDQ233" s="672"/>
      <c r="IDR233" s="672"/>
      <c r="IDS233" s="672"/>
      <c r="IDT233" s="672"/>
      <c r="IDU233" s="672"/>
      <c r="IDV233" s="672"/>
      <c r="IDW233" s="672"/>
      <c r="IDX233" s="672"/>
      <c r="IDY233" s="672"/>
      <c r="IDZ233" s="672"/>
      <c r="IEA233" s="672"/>
      <c r="IEB233" s="672"/>
      <c r="IEC233" s="672"/>
      <c r="IED233" s="672"/>
      <c r="IEE233" s="672"/>
      <c r="IEF233" s="672"/>
      <c r="IEG233" s="672"/>
      <c r="IEH233" s="672"/>
      <c r="IEI233" s="672"/>
      <c r="IEJ233" s="672"/>
      <c r="IEK233" s="672"/>
      <c r="IEL233" s="672"/>
      <c r="IEM233" s="672"/>
      <c r="IEN233" s="672"/>
      <c r="IEO233" s="672"/>
      <c r="IEP233" s="672"/>
      <c r="IEQ233" s="672"/>
      <c r="IER233" s="672"/>
      <c r="IES233" s="672"/>
      <c r="IET233" s="672"/>
      <c r="IEU233" s="672"/>
      <c r="IEV233" s="672"/>
      <c r="IEW233" s="672"/>
      <c r="IEX233" s="672"/>
      <c r="IEY233" s="672"/>
      <c r="IEZ233" s="672"/>
      <c r="IFA233" s="672"/>
      <c r="IFB233" s="672"/>
      <c r="IFC233" s="672"/>
      <c r="IFD233" s="672"/>
      <c r="IFE233" s="672"/>
      <c r="IFF233" s="672"/>
      <c r="IFG233" s="672"/>
      <c r="IFH233" s="672"/>
      <c r="IFI233" s="672"/>
      <c r="IFJ233" s="672"/>
      <c r="IFK233" s="672"/>
      <c r="IFL233" s="672"/>
      <c r="IFM233" s="672"/>
      <c r="IFN233" s="672"/>
      <c r="IFO233" s="672"/>
      <c r="IFP233" s="672"/>
      <c r="IFQ233" s="672"/>
      <c r="IFR233" s="672"/>
      <c r="IFS233" s="672"/>
      <c r="IFT233" s="672"/>
      <c r="IFU233" s="672"/>
      <c r="IFV233" s="672"/>
      <c r="IFW233" s="672"/>
      <c r="IFX233" s="672"/>
      <c r="IFY233" s="672"/>
      <c r="IFZ233" s="672"/>
      <c r="IGA233" s="672"/>
      <c r="IGB233" s="672"/>
      <c r="IGC233" s="672"/>
      <c r="IGD233" s="672"/>
      <c r="IGE233" s="672"/>
      <c r="IGF233" s="672"/>
      <c r="IGG233" s="672"/>
      <c r="IGH233" s="672"/>
      <c r="IGI233" s="672"/>
      <c r="IGJ233" s="672"/>
      <c r="IGK233" s="672"/>
      <c r="IGL233" s="672"/>
      <c r="IGM233" s="672"/>
      <c r="IGN233" s="672"/>
      <c r="IGO233" s="672"/>
      <c r="IGP233" s="672"/>
      <c r="IGQ233" s="672"/>
      <c r="IGR233" s="672"/>
      <c r="IGS233" s="672"/>
      <c r="IGT233" s="672"/>
      <c r="IGU233" s="672"/>
      <c r="IGV233" s="672"/>
      <c r="IGW233" s="672"/>
      <c r="IGX233" s="672"/>
      <c r="IGY233" s="672"/>
      <c r="IGZ233" s="672"/>
      <c r="IHA233" s="672"/>
      <c r="IHB233" s="672"/>
      <c r="IHC233" s="672"/>
      <c r="IHD233" s="672"/>
      <c r="IHE233" s="672"/>
      <c r="IHF233" s="672"/>
      <c r="IHG233" s="672"/>
      <c r="IHH233" s="672"/>
      <c r="IHI233" s="672"/>
      <c r="IHJ233" s="672"/>
      <c r="IHK233" s="672"/>
      <c r="IHL233" s="672"/>
      <c r="IHM233" s="672"/>
      <c r="IHN233" s="672"/>
      <c r="IHO233" s="672"/>
      <c r="IHP233" s="672"/>
      <c r="IHQ233" s="672"/>
      <c r="IHR233" s="672"/>
      <c r="IHS233" s="672"/>
      <c r="IHT233" s="672"/>
      <c r="IHU233" s="672"/>
      <c r="IHV233" s="672"/>
      <c r="IHW233" s="672"/>
      <c r="IHX233" s="672"/>
      <c r="IHY233" s="672"/>
      <c r="IHZ233" s="672"/>
      <c r="IIA233" s="672"/>
      <c r="IIB233" s="672"/>
      <c r="IIC233" s="672"/>
      <c r="IID233" s="672"/>
      <c r="IIE233" s="672"/>
      <c r="IIF233" s="672"/>
      <c r="IIG233" s="672"/>
      <c r="IIH233" s="672"/>
      <c r="III233" s="672"/>
      <c r="IIJ233" s="672"/>
      <c r="IIK233" s="672"/>
      <c r="IIL233" s="672"/>
      <c r="IIM233" s="672"/>
      <c r="IIN233" s="672"/>
      <c r="IIO233" s="672"/>
      <c r="IIP233" s="672"/>
      <c r="IIQ233" s="672"/>
      <c r="IIR233" s="672"/>
      <c r="IIS233" s="672"/>
      <c r="IIT233" s="672"/>
      <c r="IIU233" s="672"/>
      <c r="IIV233" s="672"/>
      <c r="IIW233" s="672"/>
      <c r="IIX233" s="672"/>
      <c r="IIY233" s="672"/>
      <c r="IIZ233" s="672"/>
      <c r="IJA233" s="672"/>
      <c r="IJB233" s="672"/>
      <c r="IJC233" s="672"/>
      <c r="IJD233" s="672"/>
      <c r="IJE233" s="672"/>
      <c r="IJF233" s="672"/>
      <c r="IJG233" s="672"/>
      <c r="IJH233" s="672"/>
      <c r="IJI233" s="672"/>
      <c r="IJJ233" s="672"/>
      <c r="IJK233" s="672"/>
      <c r="IJL233" s="672"/>
      <c r="IJM233" s="672"/>
      <c r="IJN233" s="672"/>
      <c r="IJO233" s="672"/>
      <c r="IJP233" s="672"/>
      <c r="IJQ233" s="672"/>
      <c r="IJR233" s="672"/>
      <c r="IJS233" s="672"/>
      <c r="IJT233" s="672"/>
      <c r="IJU233" s="672"/>
      <c r="IJV233" s="672"/>
      <c r="IJW233" s="672"/>
      <c r="IJX233" s="672"/>
      <c r="IJY233" s="672"/>
      <c r="IJZ233" s="672"/>
      <c r="IKA233" s="672"/>
      <c r="IKB233" s="672"/>
      <c r="IKC233" s="672"/>
      <c r="IKD233" s="672"/>
      <c r="IKE233" s="672"/>
      <c r="IKF233" s="672"/>
      <c r="IKG233" s="672"/>
      <c r="IKH233" s="672"/>
      <c r="IKI233" s="672"/>
      <c r="IKJ233" s="672"/>
      <c r="IKK233" s="672"/>
      <c r="IKL233" s="672"/>
      <c r="IKM233" s="672"/>
      <c r="IKN233" s="672"/>
      <c r="IKO233" s="672"/>
      <c r="IKP233" s="672"/>
      <c r="IKQ233" s="672"/>
      <c r="IKR233" s="672"/>
      <c r="IKS233" s="672"/>
      <c r="IKT233" s="672"/>
      <c r="IKU233" s="672"/>
      <c r="IKV233" s="672"/>
      <c r="IKW233" s="672"/>
      <c r="IKX233" s="672"/>
      <c r="IKY233" s="672"/>
      <c r="IKZ233" s="672"/>
      <c r="ILA233" s="672"/>
      <c r="ILB233" s="672"/>
      <c r="ILC233" s="672"/>
      <c r="ILD233" s="672"/>
      <c r="ILE233" s="672"/>
      <c r="ILF233" s="672"/>
      <c r="ILG233" s="672"/>
      <c r="ILH233" s="672"/>
      <c r="ILI233" s="672"/>
      <c r="ILJ233" s="672"/>
      <c r="ILK233" s="672"/>
      <c r="ILL233" s="672"/>
      <c r="ILM233" s="672"/>
      <c r="ILN233" s="672"/>
      <c r="ILO233" s="672"/>
      <c r="ILP233" s="672"/>
      <c r="ILQ233" s="672"/>
      <c r="ILR233" s="672"/>
      <c r="ILS233" s="672"/>
      <c r="ILT233" s="672"/>
      <c r="ILU233" s="672"/>
      <c r="ILV233" s="672"/>
      <c r="ILW233" s="672"/>
      <c r="ILX233" s="672"/>
      <c r="ILY233" s="672"/>
      <c r="ILZ233" s="672"/>
      <c r="IMA233" s="672"/>
      <c r="IMB233" s="672"/>
      <c r="IMC233" s="672"/>
      <c r="IMD233" s="672"/>
      <c r="IME233" s="672"/>
      <c r="IMF233" s="672"/>
      <c r="IMG233" s="672"/>
      <c r="IMH233" s="672"/>
      <c r="IMI233" s="672"/>
      <c r="IMJ233" s="672"/>
      <c r="IMK233" s="672"/>
      <c r="IML233" s="672"/>
      <c r="IMM233" s="672"/>
      <c r="IMN233" s="672"/>
      <c r="IMO233" s="672"/>
      <c r="IMP233" s="672"/>
      <c r="IMQ233" s="672"/>
      <c r="IMR233" s="672"/>
      <c r="IMS233" s="672"/>
      <c r="IMT233" s="672"/>
      <c r="IMU233" s="672"/>
      <c r="IMV233" s="672"/>
      <c r="IMW233" s="672"/>
      <c r="IMX233" s="672"/>
      <c r="IMY233" s="672"/>
      <c r="IMZ233" s="672"/>
      <c r="INA233" s="672"/>
      <c r="INB233" s="672"/>
      <c r="INC233" s="672"/>
      <c r="IND233" s="672"/>
      <c r="INE233" s="672"/>
      <c r="INF233" s="672"/>
      <c r="ING233" s="672"/>
      <c r="INH233" s="672"/>
      <c r="INI233" s="672"/>
      <c r="INJ233" s="672"/>
      <c r="INK233" s="672"/>
      <c r="INL233" s="672"/>
      <c r="INM233" s="672"/>
      <c r="INN233" s="672"/>
      <c r="INO233" s="672"/>
      <c r="INP233" s="672"/>
      <c r="INQ233" s="672"/>
      <c r="INR233" s="672"/>
      <c r="INS233" s="672"/>
      <c r="INT233" s="672"/>
      <c r="INU233" s="672"/>
      <c r="INV233" s="672"/>
      <c r="INW233" s="672"/>
      <c r="INX233" s="672"/>
      <c r="INY233" s="672"/>
      <c r="INZ233" s="672"/>
      <c r="IOA233" s="672"/>
      <c r="IOB233" s="672"/>
      <c r="IOC233" s="672"/>
      <c r="IOD233" s="672"/>
      <c r="IOE233" s="672"/>
      <c r="IOF233" s="672"/>
      <c r="IOG233" s="672"/>
      <c r="IOH233" s="672"/>
      <c r="IOI233" s="672"/>
      <c r="IOJ233" s="672"/>
      <c r="IOK233" s="672"/>
      <c r="IOL233" s="672"/>
      <c r="IOM233" s="672"/>
      <c r="ION233" s="672"/>
      <c r="IOO233" s="672"/>
      <c r="IOP233" s="672"/>
      <c r="IOQ233" s="672"/>
      <c r="IOR233" s="672"/>
      <c r="IOS233" s="672"/>
      <c r="IOT233" s="672"/>
      <c r="IOU233" s="672"/>
      <c r="IOV233" s="672"/>
      <c r="IOW233" s="672"/>
      <c r="IOX233" s="672"/>
      <c r="IOY233" s="672"/>
      <c r="IOZ233" s="672"/>
      <c r="IPA233" s="672"/>
      <c r="IPB233" s="672"/>
      <c r="IPC233" s="672"/>
      <c r="IPD233" s="672"/>
      <c r="IPE233" s="672"/>
      <c r="IPF233" s="672"/>
      <c r="IPG233" s="672"/>
      <c r="IPH233" s="672"/>
      <c r="IPI233" s="672"/>
      <c r="IPJ233" s="672"/>
      <c r="IPK233" s="672"/>
      <c r="IPL233" s="672"/>
      <c r="IPM233" s="672"/>
      <c r="IPN233" s="672"/>
      <c r="IPO233" s="672"/>
      <c r="IPP233" s="672"/>
      <c r="IPQ233" s="672"/>
      <c r="IPR233" s="672"/>
      <c r="IPS233" s="672"/>
      <c r="IPT233" s="672"/>
      <c r="IPU233" s="672"/>
      <c r="IPV233" s="672"/>
      <c r="IPW233" s="672"/>
      <c r="IPX233" s="672"/>
      <c r="IPY233" s="672"/>
      <c r="IPZ233" s="672"/>
      <c r="IQA233" s="672"/>
      <c r="IQB233" s="672"/>
      <c r="IQC233" s="672"/>
      <c r="IQD233" s="672"/>
      <c r="IQE233" s="672"/>
      <c r="IQF233" s="672"/>
      <c r="IQG233" s="672"/>
      <c r="IQH233" s="672"/>
      <c r="IQI233" s="672"/>
      <c r="IQJ233" s="672"/>
      <c r="IQK233" s="672"/>
      <c r="IQL233" s="672"/>
      <c r="IQM233" s="672"/>
      <c r="IQN233" s="672"/>
      <c r="IQO233" s="672"/>
      <c r="IQP233" s="672"/>
      <c r="IQQ233" s="672"/>
      <c r="IQR233" s="672"/>
      <c r="IQS233" s="672"/>
      <c r="IQT233" s="672"/>
      <c r="IQU233" s="672"/>
      <c r="IQV233" s="672"/>
      <c r="IQW233" s="672"/>
      <c r="IQX233" s="672"/>
      <c r="IQY233" s="672"/>
      <c r="IQZ233" s="672"/>
      <c r="IRA233" s="672"/>
      <c r="IRB233" s="672"/>
      <c r="IRC233" s="672"/>
      <c r="IRD233" s="672"/>
      <c r="IRE233" s="672"/>
      <c r="IRF233" s="672"/>
      <c r="IRG233" s="672"/>
      <c r="IRH233" s="672"/>
      <c r="IRI233" s="672"/>
      <c r="IRJ233" s="672"/>
      <c r="IRK233" s="672"/>
      <c r="IRL233" s="672"/>
      <c r="IRM233" s="672"/>
      <c r="IRN233" s="672"/>
      <c r="IRO233" s="672"/>
      <c r="IRP233" s="672"/>
      <c r="IRQ233" s="672"/>
      <c r="IRR233" s="672"/>
      <c r="IRS233" s="672"/>
      <c r="IRT233" s="672"/>
      <c r="IRU233" s="672"/>
      <c r="IRV233" s="672"/>
      <c r="IRW233" s="672"/>
      <c r="IRX233" s="672"/>
      <c r="IRY233" s="672"/>
      <c r="IRZ233" s="672"/>
      <c r="ISA233" s="672"/>
      <c r="ISB233" s="672"/>
      <c r="ISC233" s="672"/>
      <c r="ISD233" s="672"/>
      <c r="ISE233" s="672"/>
      <c r="ISF233" s="672"/>
      <c r="ISG233" s="672"/>
      <c r="ISH233" s="672"/>
      <c r="ISI233" s="672"/>
      <c r="ISJ233" s="672"/>
      <c r="ISK233" s="672"/>
      <c r="ISL233" s="672"/>
      <c r="ISM233" s="672"/>
      <c r="ISN233" s="672"/>
      <c r="ISO233" s="672"/>
      <c r="ISP233" s="672"/>
      <c r="ISQ233" s="672"/>
      <c r="ISR233" s="672"/>
      <c r="ISS233" s="672"/>
      <c r="IST233" s="672"/>
      <c r="ISU233" s="672"/>
      <c r="ISV233" s="672"/>
      <c r="ISW233" s="672"/>
      <c r="ISX233" s="672"/>
      <c r="ISY233" s="672"/>
      <c r="ISZ233" s="672"/>
      <c r="ITA233" s="672"/>
      <c r="ITB233" s="672"/>
      <c r="ITC233" s="672"/>
      <c r="ITD233" s="672"/>
      <c r="ITE233" s="672"/>
      <c r="ITF233" s="672"/>
      <c r="ITG233" s="672"/>
      <c r="ITH233" s="672"/>
      <c r="ITI233" s="672"/>
      <c r="ITJ233" s="672"/>
      <c r="ITK233" s="672"/>
      <c r="ITL233" s="672"/>
      <c r="ITM233" s="672"/>
      <c r="ITN233" s="672"/>
      <c r="ITO233" s="672"/>
      <c r="ITP233" s="672"/>
      <c r="ITQ233" s="672"/>
      <c r="ITR233" s="672"/>
      <c r="ITS233" s="672"/>
      <c r="ITT233" s="672"/>
      <c r="ITU233" s="672"/>
      <c r="ITV233" s="672"/>
      <c r="ITW233" s="672"/>
      <c r="ITX233" s="672"/>
      <c r="ITY233" s="672"/>
      <c r="ITZ233" s="672"/>
      <c r="IUA233" s="672"/>
      <c r="IUB233" s="672"/>
      <c r="IUC233" s="672"/>
      <c r="IUD233" s="672"/>
      <c r="IUE233" s="672"/>
      <c r="IUF233" s="672"/>
      <c r="IUG233" s="672"/>
      <c r="IUH233" s="672"/>
      <c r="IUI233" s="672"/>
      <c r="IUJ233" s="672"/>
      <c r="IUK233" s="672"/>
      <c r="IUL233" s="672"/>
      <c r="IUM233" s="672"/>
      <c r="IUN233" s="672"/>
      <c r="IUO233" s="672"/>
      <c r="IUP233" s="672"/>
      <c r="IUQ233" s="672"/>
      <c r="IUR233" s="672"/>
      <c r="IUS233" s="672"/>
      <c r="IUT233" s="672"/>
      <c r="IUU233" s="672"/>
      <c r="IUV233" s="672"/>
      <c r="IUW233" s="672"/>
      <c r="IUX233" s="672"/>
      <c r="IUY233" s="672"/>
      <c r="IUZ233" s="672"/>
      <c r="IVA233" s="672"/>
      <c r="IVB233" s="672"/>
      <c r="IVC233" s="672"/>
      <c r="IVD233" s="672"/>
      <c r="IVE233" s="672"/>
      <c r="IVF233" s="672"/>
      <c r="IVG233" s="672"/>
      <c r="IVH233" s="672"/>
      <c r="IVI233" s="672"/>
      <c r="IVJ233" s="672"/>
      <c r="IVK233" s="672"/>
      <c r="IVL233" s="672"/>
      <c r="IVM233" s="672"/>
      <c r="IVN233" s="672"/>
      <c r="IVO233" s="672"/>
      <c r="IVP233" s="672"/>
      <c r="IVQ233" s="672"/>
      <c r="IVR233" s="672"/>
      <c r="IVS233" s="672"/>
      <c r="IVT233" s="672"/>
      <c r="IVU233" s="672"/>
      <c r="IVV233" s="672"/>
      <c r="IVW233" s="672"/>
      <c r="IVX233" s="672"/>
      <c r="IVY233" s="672"/>
      <c r="IVZ233" s="672"/>
      <c r="IWA233" s="672"/>
      <c r="IWB233" s="672"/>
      <c r="IWC233" s="672"/>
      <c r="IWD233" s="672"/>
      <c r="IWE233" s="672"/>
      <c r="IWF233" s="672"/>
      <c r="IWG233" s="672"/>
      <c r="IWH233" s="672"/>
      <c r="IWI233" s="672"/>
      <c r="IWJ233" s="672"/>
      <c r="IWK233" s="672"/>
      <c r="IWL233" s="672"/>
      <c r="IWM233" s="672"/>
      <c r="IWN233" s="672"/>
      <c r="IWO233" s="672"/>
      <c r="IWP233" s="672"/>
      <c r="IWQ233" s="672"/>
      <c r="IWR233" s="672"/>
      <c r="IWS233" s="672"/>
      <c r="IWT233" s="672"/>
      <c r="IWU233" s="672"/>
      <c r="IWV233" s="672"/>
      <c r="IWW233" s="672"/>
      <c r="IWX233" s="672"/>
      <c r="IWY233" s="672"/>
      <c r="IWZ233" s="672"/>
      <c r="IXA233" s="672"/>
      <c r="IXB233" s="672"/>
      <c r="IXC233" s="672"/>
      <c r="IXD233" s="672"/>
      <c r="IXE233" s="672"/>
      <c r="IXF233" s="672"/>
      <c r="IXG233" s="672"/>
      <c r="IXH233" s="672"/>
      <c r="IXI233" s="672"/>
      <c r="IXJ233" s="672"/>
      <c r="IXK233" s="672"/>
      <c r="IXL233" s="672"/>
      <c r="IXM233" s="672"/>
      <c r="IXN233" s="672"/>
      <c r="IXO233" s="672"/>
      <c r="IXP233" s="672"/>
      <c r="IXQ233" s="672"/>
      <c r="IXR233" s="672"/>
      <c r="IXS233" s="672"/>
      <c r="IXT233" s="672"/>
      <c r="IXU233" s="672"/>
      <c r="IXV233" s="672"/>
      <c r="IXW233" s="672"/>
      <c r="IXX233" s="672"/>
      <c r="IXY233" s="672"/>
      <c r="IXZ233" s="672"/>
      <c r="IYA233" s="672"/>
      <c r="IYB233" s="672"/>
      <c r="IYC233" s="672"/>
      <c r="IYD233" s="672"/>
      <c r="IYE233" s="672"/>
      <c r="IYF233" s="672"/>
      <c r="IYG233" s="672"/>
      <c r="IYH233" s="672"/>
      <c r="IYI233" s="672"/>
      <c r="IYJ233" s="672"/>
      <c r="IYK233" s="672"/>
      <c r="IYL233" s="672"/>
      <c r="IYM233" s="672"/>
      <c r="IYN233" s="672"/>
      <c r="IYO233" s="672"/>
      <c r="IYP233" s="672"/>
      <c r="IYQ233" s="672"/>
      <c r="IYR233" s="672"/>
      <c r="IYS233" s="672"/>
      <c r="IYT233" s="672"/>
      <c r="IYU233" s="672"/>
      <c r="IYV233" s="672"/>
      <c r="IYW233" s="672"/>
      <c r="IYX233" s="672"/>
      <c r="IYY233" s="672"/>
      <c r="IYZ233" s="672"/>
      <c r="IZA233" s="672"/>
      <c r="IZB233" s="672"/>
      <c r="IZC233" s="672"/>
      <c r="IZD233" s="672"/>
      <c r="IZE233" s="672"/>
      <c r="IZF233" s="672"/>
      <c r="IZG233" s="672"/>
      <c r="IZH233" s="672"/>
      <c r="IZI233" s="672"/>
      <c r="IZJ233" s="672"/>
      <c r="IZK233" s="672"/>
      <c r="IZL233" s="672"/>
      <c r="IZM233" s="672"/>
      <c r="IZN233" s="672"/>
      <c r="IZO233" s="672"/>
      <c r="IZP233" s="672"/>
      <c r="IZQ233" s="672"/>
      <c r="IZR233" s="672"/>
      <c r="IZS233" s="672"/>
      <c r="IZT233" s="672"/>
      <c r="IZU233" s="672"/>
      <c r="IZV233" s="672"/>
      <c r="IZW233" s="672"/>
      <c r="IZX233" s="672"/>
      <c r="IZY233" s="672"/>
      <c r="IZZ233" s="672"/>
      <c r="JAA233" s="672"/>
      <c r="JAB233" s="672"/>
      <c r="JAC233" s="672"/>
      <c r="JAD233" s="672"/>
      <c r="JAE233" s="672"/>
      <c r="JAF233" s="672"/>
      <c r="JAG233" s="672"/>
      <c r="JAH233" s="672"/>
      <c r="JAI233" s="672"/>
      <c r="JAJ233" s="672"/>
      <c r="JAK233" s="672"/>
      <c r="JAL233" s="672"/>
      <c r="JAM233" s="672"/>
      <c r="JAN233" s="672"/>
      <c r="JAO233" s="672"/>
      <c r="JAP233" s="672"/>
      <c r="JAQ233" s="672"/>
      <c r="JAR233" s="672"/>
      <c r="JAS233" s="672"/>
      <c r="JAT233" s="672"/>
      <c r="JAU233" s="672"/>
      <c r="JAV233" s="672"/>
      <c r="JAW233" s="672"/>
      <c r="JAX233" s="672"/>
      <c r="JAY233" s="672"/>
      <c r="JAZ233" s="672"/>
      <c r="JBA233" s="672"/>
      <c r="JBB233" s="672"/>
      <c r="JBC233" s="672"/>
      <c r="JBD233" s="672"/>
      <c r="JBE233" s="672"/>
      <c r="JBF233" s="672"/>
      <c r="JBG233" s="672"/>
      <c r="JBH233" s="672"/>
      <c r="JBI233" s="672"/>
      <c r="JBJ233" s="672"/>
      <c r="JBK233" s="672"/>
      <c r="JBL233" s="672"/>
      <c r="JBM233" s="672"/>
      <c r="JBN233" s="672"/>
      <c r="JBO233" s="672"/>
      <c r="JBP233" s="672"/>
      <c r="JBQ233" s="672"/>
      <c r="JBR233" s="672"/>
      <c r="JBS233" s="672"/>
      <c r="JBT233" s="672"/>
      <c r="JBU233" s="672"/>
      <c r="JBV233" s="672"/>
      <c r="JBW233" s="672"/>
      <c r="JBX233" s="672"/>
      <c r="JBY233" s="672"/>
      <c r="JBZ233" s="672"/>
      <c r="JCA233" s="672"/>
      <c r="JCB233" s="672"/>
      <c r="JCC233" s="672"/>
      <c r="JCD233" s="672"/>
      <c r="JCE233" s="672"/>
      <c r="JCF233" s="672"/>
      <c r="JCG233" s="672"/>
      <c r="JCH233" s="672"/>
      <c r="JCI233" s="672"/>
      <c r="JCJ233" s="672"/>
      <c r="JCK233" s="672"/>
      <c r="JCL233" s="672"/>
      <c r="JCM233" s="672"/>
      <c r="JCN233" s="672"/>
      <c r="JCO233" s="672"/>
      <c r="JCP233" s="672"/>
      <c r="JCQ233" s="672"/>
      <c r="JCR233" s="672"/>
      <c r="JCS233" s="672"/>
      <c r="JCT233" s="672"/>
      <c r="JCU233" s="672"/>
      <c r="JCV233" s="672"/>
      <c r="JCW233" s="672"/>
      <c r="JCX233" s="672"/>
      <c r="JCY233" s="672"/>
      <c r="JCZ233" s="672"/>
      <c r="JDA233" s="672"/>
      <c r="JDB233" s="672"/>
      <c r="JDC233" s="672"/>
      <c r="JDD233" s="672"/>
      <c r="JDE233" s="672"/>
      <c r="JDF233" s="672"/>
      <c r="JDG233" s="672"/>
      <c r="JDH233" s="672"/>
      <c r="JDI233" s="672"/>
      <c r="JDJ233" s="672"/>
      <c r="JDK233" s="672"/>
      <c r="JDL233" s="672"/>
      <c r="JDM233" s="672"/>
      <c r="JDN233" s="672"/>
      <c r="JDO233" s="672"/>
      <c r="JDP233" s="672"/>
      <c r="JDQ233" s="672"/>
      <c r="JDR233" s="672"/>
      <c r="JDS233" s="672"/>
      <c r="JDT233" s="672"/>
      <c r="JDU233" s="672"/>
      <c r="JDV233" s="672"/>
      <c r="JDW233" s="672"/>
      <c r="JDX233" s="672"/>
      <c r="JDY233" s="672"/>
      <c r="JDZ233" s="672"/>
      <c r="JEA233" s="672"/>
      <c r="JEB233" s="672"/>
      <c r="JEC233" s="672"/>
      <c r="JED233" s="672"/>
      <c r="JEE233" s="672"/>
      <c r="JEF233" s="672"/>
      <c r="JEG233" s="672"/>
      <c r="JEH233" s="672"/>
      <c r="JEI233" s="672"/>
      <c r="JEJ233" s="672"/>
      <c r="JEK233" s="672"/>
      <c r="JEL233" s="672"/>
      <c r="JEM233" s="672"/>
      <c r="JEN233" s="672"/>
      <c r="JEO233" s="672"/>
      <c r="JEP233" s="672"/>
      <c r="JEQ233" s="672"/>
      <c r="JER233" s="672"/>
      <c r="JES233" s="672"/>
      <c r="JET233" s="672"/>
      <c r="JEU233" s="672"/>
      <c r="JEV233" s="672"/>
      <c r="JEW233" s="672"/>
      <c r="JEX233" s="672"/>
      <c r="JEY233" s="672"/>
      <c r="JEZ233" s="672"/>
      <c r="JFA233" s="672"/>
      <c r="JFB233" s="672"/>
      <c r="JFC233" s="672"/>
      <c r="JFD233" s="672"/>
      <c r="JFE233" s="672"/>
      <c r="JFF233" s="672"/>
      <c r="JFG233" s="672"/>
      <c r="JFH233" s="672"/>
      <c r="JFI233" s="672"/>
      <c r="JFJ233" s="672"/>
      <c r="JFK233" s="672"/>
      <c r="JFL233" s="672"/>
      <c r="JFM233" s="672"/>
      <c r="JFN233" s="672"/>
      <c r="JFO233" s="672"/>
      <c r="JFP233" s="672"/>
      <c r="JFQ233" s="672"/>
      <c r="JFR233" s="672"/>
      <c r="JFS233" s="672"/>
      <c r="JFT233" s="672"/>
      <c r="JFU233" s="672"/>
      <c r="JFV233" s="672"/>
      <c r="JFW233" s="672"/>
      <c r="JFX233" s="672"/>
      <c r="JFY233" s="672"/>
      <c r="JFZ233" s="672"/>
      <c r="JGA233" s="672"/>
      <c r="JGB233" s="672"/>
      <c r="JGC233" s="672"/>
      <c r="JGD233" s="672"/>
      <c r="JGE233" s="672"/>
      <c r="JGF233" s="672"/>
      <c r="JGG233" s="672"/>
      <c r="JGH233" s="672"/>
      <c r="JGI233" s="672"/>
      <c r="JGJ233" s="672"/>
      <c r="JGK233" s="672"/>
      <c r="JGL233" s="672"/>
      <c r="JGM233" s="672"/>
      <c r="JGN233" s="672"/>
      <c r="JGO233" s="672"/>
      <c r="JGP233" s="672"/>
      <c r="JGQ233" s="672"/>
      <c r="JGR233" s="672"/>
      <c r="JGS233" s="672"/>
      <c r="JGT233" s="672"/>
      <c r="JGU233" s="672"/>
      <c r="JGV233" s="672"/>
      <c r="JGW233" s="672"/>
      <c r="JGX233" s="672"/>
      <c r="JGY233" s="672"/>
      <c r="JGZ233" s="672"/>
      <c r="JHA233" s="672"/>
      <c r="JHB233" s="672"/>
      <c r="JHC233" s="672"/>
      <c r="JHD233" s="672"/>
      <c r="JHE233" s="672"/>
      <c r="JHF233" s="672"/>
      <c r="JHG233" s="672"/>
      <c r="JHH233" s="672"/>
      <c r="JHI233" s="672"/>
      <c r="JHJ233" s="672"/>
      <c r="JHK233" s="672"/>
      <c r="JHL233" s="672"/>
      <c r="JHM233" s="672"/>
      <c r="JHN233" s="672"/>
      <c r="JHO233" s="672"/>
      <c r="JHP233" s="672"/>
      <c r="JHQ233" s="672"/>
      <c r="JHR233" s="672"/>
      <c r="JHS233" s="672"/>
      <c r="JHT233" s="672"/>
      <c r="JHU233" s="672"/>
      <c r="JHV233" s="672"/>
      <c r="JHW233" s="672"/>
      <c r="JHX233" s="672"/>
      <c r="JHY233" s="672"/>
      <c r="JHZ233" s="672"/>
      <c r="JIA233" s="672"/>
      <c r="JIB233" s="672"/>
      <c r="JIC233" s="672"/>
      <c r="JID233" s="672"/>
      <c r="JIE233" s="672"/>
      <c r="JIF233" s="672"/>
      <c r="JIG233" s="672"/>
      <c r="JIH233" s="672"/>
      <c r="JII233" s="672"/>
      <c r="JIJ233" s="672"/>
      <c r="JIK233" s="672"/>
      <c r="JIL233" s="672"/>
      <c r="JIM233" s="672"/>
      <c r="JIN233" s="672"/>
      <c r="JIO233" s="672"/>
      <c r="JIP233" s="672"/>
      <c r="JIQ233" s="672"/>
      <c r="JIR233" s="672"/>
      <c r="JIS233" s="672"/>
      <c r="JIT233" s="672"/>
      <c r="JIU233" s="672"/>
      <c r="JIV233" s="672"/>
      <c r="JIW233" s="672"/>
      <c r="JIX233" s="672"/>
      <c r="JIY233" s="672"/>
      <c r="JIZ233" s="672"/>
      <c r="JJA233" s="672"/>
      <c r="JJB233" s="672"/>
      <c r="JJC233" s="672"/>
      <c r="JJD233" s="672"/>
      <c r="JJE233" s="672"/>
      <c r="JJF233" s="672"/>
      <c r="JJG233" s="672"/>
      <c r="JJH233" s="672"/>
      <c r="JJI233" s="672"/>
      <c r="JJJ233" s="672"/>
      <c r="JJK233" s="672"/>
      <c r="JJL233" s="672"/>
      <c r="JJM233" s="672"/>
      <c r="JJN233" s="672"/>
      <c r="JJO233" s="672"/>
      <c r="JJP233" s="672"/>
      <c r="JJQ233" s="672"/>
      <c r="JJR233" s="672"/>
      <c r="JJS233" s="672"/>
      <c r="JJT233" s="672"/>
      <c r="JJU233" s="672"/>
      <c r="JJV233" s="672"/>
      <c r="JJW233" s="672"/>
      <c r="JJX233" s="672"/>
      <c r="JJY233" s="672"/>
      <c r="JJZ233" s="672"/>
      <c r="JKA233" s="672"/>
      <c r="JKB233" s="672"/>
      <c r="JKC233" s="672"/>
      <c r="JKD233" s="672"/>
      <c r="JKE233" s="672"/>
      <c r="JKF233" s="672"/>
      <c r="JKG233" s="672"/>
      <c r="JKH233" s="672"/>
      <c r="JKI233" s="672"/>
      <c r="JKJ233" s="672"/>
      <c r="JKK233" s="672"/>
      <c r="JKL233" s="672"/>
      <c r="JKM233" s="672"/>
      <c r="JKN233" s="672"/>
      <c r="JKO233" s="672"/>
      <c r="JKP233" s="672"/>
      <c r="JKQ233" s="672"/>
      <c r="JKR233" s="672"/>
      <c r="JKS233" s="672"/>
      <c r="JKT233" s="672"/>
      <c r="JKU233" s="672"/>
      <c r="JKV233" s="672"/>
      <c r="JKW233" s="672"/>
      <c r="JKX233" s="672"/>
      <c r="JKY233" s="672"/>
      <c r="JKZ233" s="672"/>
      <c r="JLA233" s="672"/>
      <c r="JLB233" s="672"/>
      <c r="JLC233" s="672"/>
      <c r="JLD233" s="672"/>
      <c r="JLE233" s="672"/>
      <c r="JLF233" s="672"/>
      <c r="JLG233" s="672"/>
      <c r="JLH233" s="672"/>
      <c r="JLI233" s="672"/>
      <c r="JLJ233" s="672"/>
      <c r="JLK233" s="672"/>
      <c r="JLL233" s="672"/>
      <c r="JLM233" s="672"/>
      <c r="JLN233" s="672"/>
      <c r="JLO233" s="672"/>
      <c r="JLP233" s="672"/>
      <c r="JLQ233" s="672"/>
      <c r="JLR233" s="672"/>
      <c r="JLS233" s="672"/>
      <c r="JLT233" s="672"/>
      <c r="JLU233" s="672"/>
      <c r="JLV233" s="672"/>
      <c r="JLW233" s="672"/>
      <c r="JLX233" s="672"/>
      <c r="JLY233" s="672"/>
      <c r="JLZ233" s="672"/>
      <c r="JMA233" s="672"/>
      <c r="JMB233" s="672"/>
      <c r="JMC233" s="672"/>
      <c r="JMD233" s="672"/>
      <c r="JME233" s="672"/>
      <c r="JMF233" s="672"/>
      <c r="JMG233" s="672"/>
      <c r="JMH233" s="672"/>
      <c r="JMI233" s="672"/>
      <c r="JMJ233" s="672"/>
      <c r="JMK233" s="672"/>
      <c r="JML233" s="672"/>
      <c r="JMM233" s="672"/>
      <c r="JMN233" s="672"/>
      <c r="JMO233" s="672"/>
      <c r="JMP233" s="672"/>
      <c r="JMQ233" s="672"/>
      <c r="JMR233" s="672"/>
      <c r="JMS233" s="672"/>
      <c r="JMT233" s="672"/>
      <c r="JMU233" s="672"/>
      <c r="JMV233" s="672"/>
      <c r="JMW233" s="672"/>
      <c r="JMX233" s="672"/>
      <c r="JMY233" s="672"/>
      <c r="JMZ233" s="672"/>
      <c r="JNA233" s="672"/>
      <c r="JNB233" s="672"/>
      <c r="JNC233" s="672"/>
      <c r="JND233" s="672"/>
      <c r="JNE233" s="672"/>
      <c r="JNF233" s="672"/>
      <c r="JNG233" s="672"/>
      <c r="JNH233" s="672"/>
      <c r="JNI233" s="672"/>
      <c r="JNJ233" s="672"/>
      <c r="JNK233" s="672"/>
      <c r="JNL233" s="672"/>
      <c r="JNM233" s="672"/>
      <c r="JNN233" s="672"/>
      <c r="JNO233" s="672"/>
      <c r="JNP233" s="672"/>
      <c r="JNQ233" s="672"/>
      <c r="JNR233" s="672"/>
      <c r="JNS233" s="672"/>
      <c r="JNT233" s="672"/>
      <c r="JNU233" s="672"/>
      <c r="JNV233" s="672"/>
      <c r="JNW233" s="672"/>
      <c r="JNX233" s="672"/>
      <c r="JNY233" s="672"/>
      <c r="JNZ233" s="672"/>
      <c r="JOA233" s="672"/>
      <c r="JOB233" s="672"/>
      <c r="JOC233" s="672"/>
      <c r="JOD233" s="672"/>
      <c r="JOE233" s="672"/>
      <c r="JOF233" s="672"/>
      <c r="JOG233" s="672"/>
      <c r="JOH233" s="672"/>
      <c r="JOI233" s="672"/>
      <c r="JOJ233" s="672"/>
      <c r="JOK233" s="672"/>
      <c r="JOL233" s="672"/>
      <c r="JOM233" s="672"/>
      <c r="JON233" s="672"/>
      <c r="JOO233" s="672"/>
      <c r="JOP233" s="672"/>
      <c r="JOQ233" s="672"/>
      <c r="JOR233" s="672"/>
      <c r="JOS233" s="672"/>
      <c r="JOT233" s="672"/>
      <c r="JOU233" s="672"/>
      <c r="JOV233" s="672"/>
      <c r="JOW233" s="672"/>
      <c r="JOX233" s="672"/>
      <c r="JOY233" s="672"/>
      <c r="JOZ233" s="672"/>
      <c r="JPA233" s="672"/>
      <c r="JPB233" s="672"/>
      <c r="JPC233" s="672"/>
      <c r="JPD233" s="672"/>
      <c r="JPE233" s="672"/>
      <c r="JPF233" s="672"/>
      <c r="JPG233" s="672"/>
      <c r="JPH233" s="672"/>
      <c r="JPI233" s="672"/>
      <c r="JPJ233" s="672"/>
      <c r="JPK233" s="672"/>
      <c r="JPL233" s="672"/>
      <c r="JPM233" s="672"/>
      <c r="JPN233" s="672"/>
      <c r="JPO233" s="672"/>
      <c r="JPP233" s="672"/>
      <c r="JPQ233" s="672"/>
      <c r="JPR233" s="672"/>
      <c r="JPS233" s="672"/>
      <c r="JPT233" s="672"/>
      <c r="JPU233" s="672"/>
      <c r="JPV233" s="672"/>
      <c r="JPW233" s="672"/>
      <c r="JPX233" s="672"/>
      <c r="JPY233" s="672"/>
      <c r="JPZ233" s="672"/>
      <c r="JQA233" s="672"/>
      <c r="JQB233" s="672"/>
      <c r="JQC233" s="672"/>
      <c r="JQD233" s="672"/>
      <c r="JQE233" s="672"/>
      <c r="JQF233" s="672"/>
      <c r="JQG233" s="672"/>
      <c r="JQH233" s="672"/>
      <c r="JQI233" s="672"/>
      <c r="JQJ233" s="672"/>
      <c r="JQK233" s="672"/>
      <c r="JQL233" s="672"/>
      <c r="JQM233" s="672"/>
      <c r="JQN233" s="672"/>
      <c r="JQO233" s="672"/>
      <c r="JQP233" s="672"/>
      <c r="JQQ233" s="672"/>
      <c r="JQR233" s="672"/>
      <c r="JQS233" s="672"/>
      <c r="JQT233" s="672"/>
      <c r="JQU233" s="672"/>
      <c r="JQV233" s="672"/>
      <c r="JQW233" s="672"/>
      <c r="JQX233" s="672"/>
      <c r="JQY233" s="672"/>
      <c r="JQZ233" s="672"/>
      <c r="JRA233" s="672"/>
      <c r="JRB233" s="672"/>
      <c r="JRC233" s="672"/>
      <c r="JRD233" s="672"/>
      <c r="JRE233" s="672"/>
      <c r="JRF233" s="672"/>
      <c r="JRG233" s="672"/>
      <c r="JRH233" s="672"/>
      <c r="JRI233" s="672"/>
      <c r="JRJ233" s="672"/>
      <c r="JRK233" s="672"/>
      <c r="JRL233" s="672"/>
      <c r="JRM233" s="672"/>
      <c r="JRN233" s="672"/>
      <c r="JRO233" s="672"/>
      <c r="JRP233" s="672"/>
      <c r="JRQ233" s="672"/>
      <c r="JRR233" s="672"/>
      <c r="JRS233" s="672"/>
      <c r="JRT233" s="672"/>
      <c r="JRU233" s="672"/>
      <c r="JRV233" s="672"/>
      <c r="JRW233" s="672"/>
      <c r="JRX233" s="672"/>
      <c r="JRY233" s="672"/>
      <c r="JRZ233" s="672"/>
      <c r="JSA233" s="672"/>
      <c r="JSB233" s="672"/>
      <c r="JSC233" s="672"/>
      <c r="JSD233" s="672"/>
      <c r="JSE233" s="672"/>
      <c r="JSF233" s="672"/>
      <c r="JSG233" s="672"/>
      <c r="JSH233" s="672"/>
      <c r="JSI233" s="672"/>
      <c r="JSJ233" s="672"/>
      <c r="JSK233" s="672"/>
      <c r="JSL233" s="672"/>
      <c r="JSM233" s="672"/>
      <c r="JSN233" s="672"/>
      <c r="JSO233" s="672"/>
      <c r="JSP233" s="672"/>
      <c r="JSQ233" s="672"/>
      <c r="JSR233" s="672"/>
      <c r="JSS233" s="672"/>
      <c r="JST233" s="672"/>
      <c r="JSU233" s="672"/>
      <c r="JSV233" s="672"/>
      <c r="JSW233" s="672"/>
      <c r="JSX233" s="672"/>
      <c r="JSY233" s="672"/>
      <c r="JSZ233" s="672"/>
      <c r="JTA233" s="672"/>
      <c r="JTB233" s="672"/>
      <c r="JTC233" s="672"/>
      <c r="JTD233" s="672"/>
      <c r="JTE233" s="672"/>
      <c r="JTF233" s="672"/>
      <c r="JTG233" s="672"/>
      <c r="JTH233" s="672"/>
      <c r="JTI233" s="672"/>
      <c r="JTJ233" s="672"/>
      <c r="JTK233" s="672"/>
      <c r="JTL233" s="672"/>
      <c r="JTM233" s="672"/>
      <c r="JTN233" s="672"/>
      <c r="JTO233" s="672"/>
      <c r="JTP233" s="672"/>
      <c r="JTQ233" s="672"/>
      <c r="JTR233" s="672"/>
      <c r="JTS233" s="672"/>
      <c r="JTT233" s="672"/>
      <c r="JTU233" s="672"/>
      <c r="JTV233" s="672"/>
      <c r="JTW233" s="672"/>
      <c r="JTX233" s="672"/>
      <c r="JTY233" s="672"/>
      <c r="JTZ233" s="672"/>
      <c r="JUA233" s="672"/>
      <c r="JUB233" s="672"/>
      <c r="JUC233" s="672"/>
      <c r="JUD233" s="672"/>
      <c r="JUE233" s="672"/>
      <c r="JUF233" s="672"/>
      <c r="JUG233" s="672"/>
      <c r="JUH233" s="672"/>
      <c r="JUI233" s="672"/>
      <c r="JUJ233" s="672"/>
      <c r="JUK233" s="672"/>
      <c r="JUL233" s="672"/>
      <c r="JUM233" s="672"/>
      <c r="JUN233" s="672"/>
      <c r="JUO233" s="672"/>
      <c r="JUP233" s="672"/>
      <c r="JUQ233" s="672"/>
      <c r="JUR233" s="672"/>
      <c r="JUS233" s="672"/>
      <c r="JUT233" s="672"/>
      <c r="JUU233" s="672"/>
      <c r="JUV233" s="672"/>
      <c r="JUW233" s="672"/>
      <c r="JUX233" s="672"/>
      <c r="JUY233" s="672"/>
      <c r="JUZ233" s="672"/>
      <c r="JVA233" s="672"/>
      <c r="JVB233" s="672"/>
      <c r="JVC233" s="672"/>
      <c r="JVD233" s="672"/>
      <c r="JVE233" s="672"/>
      <c r="JVF233" s="672"/>
      <c r="JVG233" s="672"/>
      <c r="JVH233" s="672"/>
      <c r="JVI233" s="672"/>
      <c r="JVJ233" s="672"/>
      <c r="JVK233" s="672"/>
      <c r="JVL233" s="672"/>
      <c r="JVM233" s="672"/>
      <c r="JVN233" s="672"/>
      <c r="JVO233" s="672"/>
      <c r="JVP233" s="672"/>
      <c r="JVQ233" s="672"/>
      <c r="JVR233" s="672"/>
      <c r="JVS233" s="672"/>
      <c r="JVT233" s="672"/>
      <c r="JVU233" s="672"/>
      <c r="JVV233" s="672"/>
      <c r="JVW233" s="672"/>
      <c r="JVX233" s="672"/>
      <c r="JVY233" s="672"/>
      <c r="JVZ233" s="672"/>
      <c r="JWA233" s="672"/>
      <c r="JWB233" s="672"/>
      <c r="JWC233" s="672"/>
      <c r="JWD233" s="672"/>
      <c r="JWE233" s="672"/>
      <c r="JWF233" s="672"/>
      <c r="JWG233" s="672"/>
      <c r="JWH233" s="672"/>
      <c r="JWI233" s="672"/>
      <c r="JWJ233" s="672"/>
      <c r="JWK233" s="672"/>
      <c r="JWL233" s="672"/>
      <c r="JWM233" s="672"/>
      <c r="JWN233" s="672"/>
      <c r="JWO233" s="672"/>
      <c r="JWP233" s="672"/>
      <c r="JWQ233" s="672"/>
      <c r="JWR233" s="672"/>
      <c r="JWS233" s="672"/>
      <c r="JWT233" s="672"/>
      <c r="JWU233" s="672"/>
      <c r="JWV233" s="672"/>
      <c r="JWW233" s="672"/>
      <c r="JWX233" s="672"/>
      <c r="JWY233" s="672"/>
      <c r="JWZ233" s="672"/>
      <c r="JXA233" s="672"/>
      <c r="JXB233" s="672"/>
      <c r="JXC233" s="672"/>
      <c r="JXD233" s="672"/>
      <c r="JXE233" s="672"/>
      <c r="JXF233" s="672"/>
      <c r="JXG233" s="672"/>
      <c r="JXH233" s="672"/>
      <c r="JXI233" s="672"/>
      <c r="JXJ233" s="672"/>
      <c r="JXK233" s="672"/>
      <c r="JXL233" s="672"/>
      <c r="JXM233" s="672"/>
      <c r="JXN233" s="672"/>
      <c r="JXO233" s="672"/>
      <c r="JXP233" s="672"/>
      <c r="JXQ233" s="672"/>
      <c r="JXR233" s="672"/>
      <c r="JXS233" s="672"/>
      <c r="JXT233" s="672"/>
      <c r="JXU233" s="672"/>
      <c r="JXV233" s="672"/>
      <c r="JXW233" s="672"/>
      <c r="JXX233" s="672"/>
      <c r="JXY233" s="672"/>
      <c r="JXZ233" s="672"/>
      <c r="JYA233" s="672"/>
      <c r="JYB233" s="672"/>
      <c r="JYC233" s="672"/>
      <c r="JYD233" s="672"/>
      <c r="JYE233" s="672"/>
      <c r="JYF233" s="672"/>
      <c r="JYG233" s="672"/>
      <c r="JYH233" s="672"/>
      <c r="JYI233" s="672"/>
      <c r="JYJ233" s="672"/>
      <c r="JYK233" s="672"/>
      <c r="JYL233" s="672"/>
      <c r="JYM233" s="672"/>
      <c r="JYN233" s="672"/>
      <c r="JYO233" s="672"/>
      <c r="JYP233" s="672"/>
      <c r="JYQ233" s="672"/>
      <c r="JYR233" s="672"/>
      <c r="JYS233" s="672"/>
      <c r="JYT233" s="672"/>
      <c r="JYU233" s="672"/>
      <c r="JYV233" s="672"/>
      <c r="JYW233" s="672"/>
      <c r="JYX233" s="672"/>
      <c r="JYY233" s="672"/>
      <c r="JYZ233" s="672"/>
      <c r="JZA233" s="672"/>
      <c r="JZB233" s="672"/>
      <c r="JZC233" s="672"/>
      <c r="JZD233" s="672"/>
      <c r="JZE233" s="672"/>
      <c r="JZF233" s="672"/>
      <c r="JZG233" s="672"/>
      <c r="JZH233" s="672"/>
      <c r="JZI233" s="672"/>
      <c r="JZJ233" s="672"/>
      <c r="JZK233" s="672"/>
      <c r="JZL233" s="672"/>
      <c r="JZM233" s="672"/>
      <c r="JZN233" s="672"/>
      <c r="JZO233" s="672"/>
      <c r="JZP233" s="672"/>
      <c r="JZQ233" s="672"/>
      <c r="JZR233" s="672"/>
      <c r="JZS233" s="672"/>
      <c r="JZT233" s="672"/>
      <c r="JZU233" s="672"/>
      <c r="JZV233" s="672"/>
      <c r="JZW233" s="672"/>
      <c r="JZX233" s="672"/>
      <c r="JZY233" s="672"/>
      <c r="JZZ233" s="672"/>
      <c r="KAA233" s="672"/>
      <c r="KAB233" s="672"/>
      <c r="KAC233" s="672"/>
      <c r="KAD233" s="672"/>
      <c r="KAE233" s="672"/>
      <c r="KAF233" s="672"/>
      <c r="KAG233" s="672"/>
      <c r="KAH233" s="672"/>
      <c r="KAI233" s="672"/>
      <c r="KAJ233" s="672"/>
      <c r="KAK233" s="672"/>
      <c r="KAL233" s="672"/>
      <c r="KAM233" s="672"/>
      <c r="KAN233" s="672"/>
      <c r="KAO233" s="672"/>
      <c r="KAP233" s="672"/>
      <c r="KAQ233" s="672"/>
      <c r="KAR233" s="672"/>
      <c r="KAS233" s="672"/>
      <c r="KAT233" s="672"/>
      <c r="KAU233" s="672"/>
      <c r="KAV233" s="672"/>
      <c r="KAW233" s="672"/>
      <c r="KAX233" s="672"/>
      <c r="KAY233" s="672"/>
      <c r="KAZ233" s="672"/>
      <c r="KBA233" s="672"/>
      <c r="KBB233" s="672"/>
      <c r="KBC233" s="672"/>
      <c r="KBD233" s="672"/>
      <c r="KBE233" s="672"/>
      <c r="KBF233" s="672"/>
      <c r="KBG233" s="672"/>
      <c r="KBH233" s="672"/>
      <c r="KBI233" s="672"/>
      <c r="KBJ233" s="672"/>
      <c r="KBK233" s="672"/>
      <c r="KBL233" s="672"/>
      <c r="KBM233" s="672"/>
      <c r="KBN233" s="672"/>
      <c r="KBO233" s="672"/>
      <c r="KBP233" s="672"/>
      <c r="KBQ233" s="672"/>
      <c r="KBR233" s="672"/>
      <c r="KBS233" s="672"/>
      <c r="KBT233" s="672"/>
      <c r="KBU233" s="672"/>
      <c r="KBV233" s="672"/>
      <c r="KBW233" s="672"/>
      <c r="KBX233" s="672"/>
      <c r="KBY233" s="672"/>
      <c r="KBZ233" s="672"/>
      <c r="KCA233" s="672"/>
      <c r="KCB233" s="672"/>
      <c r="KCC233" s="672"/>
      <c r="KCD233" s="672"/>
      <c r="KCE233" s="672"/>
      <c r="KCF233" s="672"/>
      <c r="KCG233" s="672"/>
      <c r="KCH233" s="672"/>
      <c r="KCI233" s="672"/>
      <c r="KCJ233" s="672"/>
      <c r="KCK233" s="672"/>
      <c r="KCL233" s="672"/>
      <c r="KCM233" s="672"/>
      <c r="KCN233" s="672"/>
      <c r="KCO233" s="672"/>
      <c r="KCP233" s="672"/>
      <c r="KCQ233" s="672"/>
      <c r="KCR233" s="672"/>
      <c r="KCS233" s="672"/>
      <c r="KCT233" s="672"/>
      <c r="KCU233" s="672"/>
      <c r="KCV233" s="672"/>
      <c r="KCW233" s="672"/>
      <c r="KCX233" s="672"/>
      <c r="KCY233" s="672"/>
      <c r="KCZ233" s="672"/>
      <c r="KDA233" s="672"/>
      <c r="KDB233" s="672"/>
      <c r="KDC233" s="672"/>
      <c r="KDD233" s="672"/>
      <c r="KDE233" s="672"/>
      <c r="KDF233" s="672"/>
      <c r="KDG233" s="672"/>
      <c r="KDH233" s="672"/>
      <c r="KDI233" s="672"/>
      <c r="KDJ233" s="672"/>
      <c r="KDK233" s="672"/>
      <c r="KDL233" s="672"/>
      <c r="KDM233" s="672"/>
      <c r="KDN233" s="672"/>
      <c r="KDO233" s="672"/>
      <c r="KDP233" s="672"/>
      <c r="KDQ233" s="672"/>
      <c r="KDR233" s="672"/>
      <c r="KDS233" s="672"/>
      <c r="KDT233" s="672"/>
      <c r="KDU233" s="672"/>
      <c r="KDV233" s="672"/>
      <c r="KDW233" s="672"/>
      <c r="KDX233" s="672"/>
      <c r="KDY233" s="672"/>
      <c r="KDZ233" s="672"/>
      <c r="KEA233" s="672"/>
      <c r="KEB233" s="672"/>
      <c r="KEC233" s="672"/>
      <c r="KED233" s="672"/>
      <c r="KEE233" s="672"/>
      <c r="KEF233" s="672"/>
      <c r="KEG233" s="672"/>
      <c r="KEH233" s="672"/>
      <c r="KEI233" s="672"/>
      <c r="KEJ233" s="672"/>
      <c r="KEK233" s="672"/>
      <c r="KEL233" s="672"/>
      <c r="KEM233" s="672"/>
      <c r="KEN233" s="672"/>
      <c r="KEO233" s="672"/>
      <c r="KEP233" s="672"/>
      <c r="KEQ233" s="672"/>
      <c r="KER233" s="672"/>
      <c r="KES233" s="672"/>
      <c r="KET233" s="672"/>
      <c r="KEU233" s="672"/>
      <c r="KEV233" s="672"/>
      <c r="KEW233" s="672"/>
      <c r="KEX233" s="672"/>
      <c r="KEY233" s="672"/>
      <c r="KEZ233" s="672"/>
      <c r="KFA233" s="672"/>
      <c r="KFB233" s="672"/>
      <c r="KFC233" s="672"/>
      <c r="KFD233" s="672"/>
      <c r="KFE233" s="672"/>
      <c r="KFF233" s="672"/>
      <c r="KFG233" s="672"/>
      <c r="KFH233" s="672"/>
      <c r="KFI233" s="672"/>
      <c r="KFJ233" s="672"/>
      <c r="KFK233" s="672"/>
      <c r="KFL233" s="672"/>
      <c r="KFM233" s="672"/>
      <c r="KFN233" s="672"/>
      <c r="KFO233" s="672"/>
      <c r="KFP233" s="672"/>
      <c r="KFQ233" s="672"/>
      <c r="KFR233" s="672"/>
      <c r="KFS233" s="672"/>
      <c r="KFT233" s="672"/>
      <c r="KFU233" s="672"/>
      <c r="KFV233" s="672"/>
      <c r="KFW233" s="672"/>
      <c r="KFX233" s="672"/>
      <c r="KFY233" s="672"/>
      <c r="KFZ233" s="672"/>
      <c r="KGA233" s="672"/>
      <c r="KGB233" s="672"/>
      <c r="KGC233" s="672"/>
      <c r="KGD233" s="672"/>
      <c r="KGE233" s="672"/>
      <c r="KGF233" s="672"/>
      <c r="KGG233" s="672"/>
      <c r="KGH233" s="672"/>
      <c r="KGI233" s="672"/>
      <c r="KGJ233" s="672"/>
      <c r="KGK233" s="672"/>
      <c r="KGL233" s="672"/>
      <c r="KGM233" s="672"/>
      <c r="KGN233" s="672"/>
      <c r="KGO233" s="672"/>
      <c r="KGP233" s="672"/>
      <c r="KGQ233" s="672"/>
      <c r="KGR233" s="672"/>
      <c r="KGS233" s="672"/>
      <c r="KGT233" s="672"/>
      <c r="KGU233" s="672"/>
      <c r="KGV233" s="672"/>
      <c r="KGW233" s="672"/>
      <c r="KGX233" s="672"/>
      <c r="KGY233" s="672"/>
      <c r="KGZ233" s="672"/>
      <c r="KHA233" s="672"/>
      <c r="KHB233" s="672"/>
      <c r="KHC233" s="672"/>
      <c r="KHD233" s="672"/>
      <c r="KHE233" s="672"/>
      <c r="KHF233" s="672"/>
      <c r="KHG233" s="672"/>
      <c r="KHH233" s="672"/>
      <c r="KHI233" s="672"/>
      <c r="KHJ233" s="672"/>
      <c r="KHK233" s="672"/>
      <c r="KHL233" s="672"/>
      <c r="KHM233" s="672"/>
      <c r="KHN233" s="672"/>
      <c r="KHO233" s="672"/>
      <c r="KHP233" s="672"/>
      <c r="KHQ233" s="672"/>
      <c r="KHR233" s="672"/>
      <c r="KHS233" s="672"/>
      <c r="KHT233" s="672"/>
      <c r="KHU233" s="672"/>
      <c r="KHV233" s="672"/>
      <c r="KHW233" s="672"/>
      <c r="KHX233" s="672"/>
      <c r="KHY233" s="672"/>
      <c r="KHZ233" s="672"/>
      <c r="KIA233" s="672"/>
      <c r="KIB233" s="672"/>
      <c r="KIC233" s="672"/>
      <c r="KID233" s="672"/>
      <c r="KIE233" s="672"/>
      <c r="KIF233" s="672"/>
      <c r="KIG233" s="672"/>
      <c r="KIH233" s="672"/>
      <c r="KII233" s="672"/>
      <c r="KIJ233" s="672"/>
      <c r="KIK233" s="672"/>
      <c r="KIL233" s="672"/>
      <c r="KIM233" s="672"/>
      <c r="KIN233" s="672"/>
      <c r="KIO233" s="672"/>
      <c r="KIP233" s="672"/>
      <c r="KIQ233" s="672"/>
      <c r="KIR233" s="672"/>
      <c r="KIS233" s="672"/>
      <c r="KIT233" s="672"/>
      <c r="KIU233" s="672"/>
      <c r="KIV233" s="672"/>
      <c r="KIW233" s="672"/>
      <c r="KIX233" s="672"/>
      <c r="KIY233" s="672"/>
      <c r="KIZ233" s="672"/>
      <c r="KJA233" s="672"/>
      <c r="KJB233" s="672"/>
      <c r="KJC233" s="672"/>
      <c r="KJD233" s="672"/>
      <c r="KJE233" s="672"/>
      <c r="KJF233" s="672"/>
      <c r="KJG233" s="672"/>
      <c r="KJH233" s="672"/>
      <c r="KJI233" s="672"/>
      <c r="KJJ233" s="672"/>
      <c r="KJK233" s="672"/>
      <c r="KJL233" s="672"/>
      <c r="KJM233" s="672"/>
      <c r="KJN233" s="672"/>
      <c r="KJO233" s="672"/>
      <c r="KJP233" s="672"/>
      <c r="KJQ233" s="672"/>
      <c r="KJR233" s="672"/>
      <c r="KJS233" s="672"/>
      <c r="KJT233" s="672"/>
      <c r="KJU233" s="672"/>
      <c r="KJV233" s="672"/>
      <c r="KJW233" s="672"/>
      <c r="KJX233" s="672"/>
      <c r="KJY233" s="672"/>
      <c r="KJZ233" s="672"/>
      <c r="KKA233" s="672"/>
      <c r="KKB233" s="672"/>
      <c r="KKC233" s="672"/>
      <c r="KKD233" s="672"/>
      <c r="KKE233" s="672"/>
      <c r="KKF233" s="672"/>
      <c r="KKG233" s="672"/>
      <c r="KKH233" s="672"/>
      <c r="KKI233" s="672"/>
      <c r="KKJ233" s="672"/>
      <c r="KKK233" s="672"/>
      <c r="KKL233" s="672"/>
      <c r="KKM233" s="672"/>
      <c r="KKN233" s="672"/>
      <c r="KKO233" s="672"/>
      <c r="KKP233" s="672"/>
      <c r="KKQ233" s="672"/>
      <c r="KKR233" s="672"/>
      <c r="KKS233" s="672"/>
      <c r="KKT233" s="672"/>
      <c r="KKU233" s="672"/>
      <c r="KKV233" s="672"/>
      <c r="KKW233" s="672"/>
      <c r="KKX233" s="672"/>
      <c r="KKY233" s="672"/>
      <c r="KKZ233" s="672"/>
      <c r="KLA233" s="672"/>
      <c r="KLB233" s="672"/>
      <c r="KLC233" s="672"/>
      <c r="KLD233" s="672"/>
      <c r="KLE233" s="672"/>
      <c r="KLF233" s="672"/>
      <c r="KLG233" s="672"/>
      <c r="KLH233" s="672"/>
      <c r="KLI233" s="672"/>
      <c r="KLJ233" s="672"/>
      <c r="KLK233" s="672"/>
      <c r="KLL233" s="672"/>
      <c r="KLM233" s="672"/>
      <c r="KLN233" s="672"/>
      <c r="KLO233" s="672"/>
      <c r="KLP233" s="672"/>
      <c r="KLQ233" s="672"/>
      <c r="KLR233" s="672"/>
      <c r="KLS233" s="672"/>
      <c r="KLT233" s="672"/>
      <c r="KLU233" s="672"/>
      <c r="KLV233" s="672"/>
      <c r="KLW233" s="672"/>
      <c r="KLX233" s="672"/>
      <c r="KLY233" s="672"/>
      <c r="KLZ233" s="672"/>
      <c r="KMA233" s="672"/>
      <c r="KMB233" s="672"/>
      <c r="KMC233" s="672"/>
      <c r="KMD233" s="672"/>
      <c r="KME233" s="672"/>
      <c r="KMF233" s="672"/>
      <c r="KMG233" s="672"/>
      <c r="KMH233" s="672"/>
      <c r="KMI233" s="672"/>
      <c r="KMJ233" s="672"/>
      <c r="KMK233" s="672"/>
      <c r="KML233" s="672"/>
      <c r="KMM233" s="672"/>
      <c r="KMN233" s="672"/>
      <c r="KMO233" s="672"/>
      <c r="KMP233" s="672"/>
      <c r="KMQ233" s="672"/>
      <c r="KMR233" s="672"/>
      <c r="KMS233" s="672"/>
      <c r="KMT233" s="672"/>
      <c r="KMU233" s="672"/>
      <c r="KMV233" s="672"/>
      <c r="KMW233" s="672"/>
      <c r="KMX233" s="672"/>
      <c r="KMY233" s="672"/>
      <c r="KMZ233" s="672"/>
      <c r="KNA233" s="672"/>
      <c r="KNB233" s="672"/>
      <c r="KNC233" s="672"/>
      <c r="KND233" s="672"/>
      <c r="KNE233" s="672"/>
      <c r="KNF233" s="672"/>
      <c r="KNG233" s="672"/>
      <c r="KNH233" s="672"/>
      <c r="KNI233" s="672"/>
      <c r="KNJ233" s="672"/>
      <c r="KNK233" s="672"/>
      <c r="KNL233" s="672"/>
      <c r="KNM233" s="672"/>
      <c r="KNN233" s="672"/>
      <c r="KNO233" s="672"/>
      <c r="KNP233" s="672"/>
      <c r="KNQ233" s="672"/>
      <c r="KNR233" s="672"/>
      <c r="KNS233" s="672"/>
      <c r="KNT233" s="672"/>
      <c r="KNU233" s="672"/>
      <c r="KNV233" s="672"/>
      <c r="KNW233" s="672"/>
      <c r="KNX233" s="672"/>
      <c r="KNY233" s="672"/>
      <c r="KNZ233" s="672"/>
      <c r="KOA233" s="672"/>
      <c r="KOB233" s="672"/>
      <c r="KOC233" s="672"/>
      <c r="KOD233" s="672"/>
      <c r="KOE233" s="672"/>
      <c r="KOF233" s="672"/>
      <c r="KOG233" s="672"/>
      <c r="KOH233" s="672"/>
      <c r="KOI233" s="672"/>
      <c r="KOJ233" s="672"/>
      <c r="KOK233" s="672"/>
      <c r="KOL233" s="672"/>
      <c r="KOM233" s="672"/>
      <c r="KON233" s="672"/>
      <c r="KOO233" s="672"/>
      <c r="KOP233" s="672"/>
      <c r="KOQ233" s="672"/>
      <c r="KOR233" s="672"/>
      <c r="KOS233" s="672"/>
      <c r="KOT233" s="672"/>
      <c r="KOU233" s="672"/>
      <c r="KOV233" s="672"/>
      <c r="KOW233" s="672"/>
      <c r="KOX233" s="672"/>
      <c r="KOY233" s="672"/>
      <c r="KOZ233" s="672"/>
      <c r="KPA233" s="672"/>
      <c r="KPB233" s="672"/>
      <c r="KPC233" s="672"/>
      <c r="KPD233" s="672"/>
      <c r="KPE233" s="672"/>
      <c r="KPF233" s="672"/>
      <c r="KPG233" s="672"/>
      <c r="KPH233" s="672"/>
      <c r="KPI233" s="672"/>
      <c r="KPJ233" s="672"/>
      <c r="KPK233" s="672"/>
      <c r="KPL233" s="672"/>
      <c r="KPM233" s="672"/>
      <c r="KPN233" s="672"/>
      <c r="KPO233" s="672"/>
      <c r="KPP233" s="672"/>
      <c r="KPQ233" s="672"/>
      <c r="KPR233" s="672"/>
      <c r="KPS233" s="672"/>
      <c r="KPT233" s="672"/>
      <c r="KPU233" s="672"/>
      <c r="KPV233" s="672"/>
      <c r="KPW233" s="672"/>
      <c r="KPX233" s="672"/>
      <c r="KPY233" s="672"/>
      <c r="KPZ233" s="672"/>
      <c r="KQA233" s="672"/>
      <c r="KQB233" s="672"/>
      <c r="KQC233" s="672"/>
      <c r="KQD233" s="672"/>
      <c r="KQE233" s="672"/>
      <c r="KQF233" s="672"/>
      <c r="KQG233" s="672"/>
      <c r="KQH233" s="672"/>
      <c r="KQI233" s="672"/>
      <c r="KQJ233" s="672"/>
      <c r="KQK233" s="672"/>
      <c r="KQL233" s="672"/>
      <c r="KQM233" s="672"/>
      <c r="KQN233" s="672"/>
      <c r="KQO233" s="672"/>
      <c r="KQP233" s="672"/>
      <c r="KQQ233" s="672"/>
      <c r="KQR233" s="672"/>
      <c r="KQS233" s="672"/>
      <c r="KQT233" s="672"/>
      <c r="KQU233" s="672"/>
      <c r="KQV233" s="672"/>
      <c r="KQW233" s="672"/>
      <c r="KQX233" s="672"/>
      <c r="KQY233" s="672"/>
      <c r="KQZ233" s="672"/>
      <c r="KRA233" s="672"/>
      <c r="KRB233" s="672"/>
      <c r="KRC233" s="672"/>
      <c r="KRD233" s="672"/>
      <c r="KRE233" s="672"/>
      <c r="KRF233" s="672"/>
      <c r="KRG233" s="672"/>
      <c r="KRH233" s="672"/>
      <c r="KRI233" s="672"/>
      <c r="KRJ233" s="672"/>
      <c r="KRK233" s="672"/>
      <c r="KRL233" s="672"/>
      <c r="KRM233" s="672"/>
      <c r="KRN233" s="672"/>
      <c r="KRO233" s="672"/>
      <c r="KRP233" s="672"/>
      <c r="KRQ233" s="672"/>
      <c r="KRR233" s="672"/>
      <c r="KRS233" s="672"/>
      <c r="KRT233" s="672"/>
      <c r="KRU233" s="672"/>
      <c r="KRV233" s="672"/>
      <c r="KRW233" s="672"/>
      <c r="KRX233" s="672"/>
      <c r="KRY233" s="672"/>
      <c r="KRZ233" s="672"/>
      <c r="KSA233" s="672"/>
      <c r="KSB233" s="672"/>
      <c r="KSC233" s="672"/>
      <c r="KSD233" s="672"/>
      <c r="KSE233" s="672"/>
      <c r="KSF233" s="672"/>
      <c r="KSG233" s="672"/>
      <c r="KSH233" s="672"/>
      <c r="KSI233" s="672"/>
      <c r="KSJ233" s="672"/>
      <c r="KSK233" s="672"/>
      <c r="KSL233" s="672"/>
      <c r="KSM233" s="672"/>
      <c r="KSN233" s="672"/>
      <c r="KSO233" s="672"/>
      <c r="KSP233" s="672"/>
      <c r="KSQ233" s="672"/>
      <c r="KSR233" s="672"/>
      <c r="KSS233" s="672"/>
      <c r="KST233" s="672"/>
      <c r="KSU233" s="672"/>
      <c r="KSV233" s="672"/>
      <c r="KSW233" s="672"/>
      <c r="KSX233" s="672"/>
      <c r="KSY233" s="672"/>
      <c r="KSZ233" s="672"/>
      <c r="KTA233" s="672"/>
      <c r="KTB233" s="672"/>
      <c r="KTC233" s="672"/>
      <c r="KTD233" s="672"/>
      <c r="KTE233" s="672"/>
      <c r="KTF233" s="672"/>
      <c r="KTG233" s="672"/>
      <c r="KTH233" s="672"/>
      <c r="KTI233" s="672"/>
      <c r="KTJ233" s="672"/>
      <c r="KTK233" s="672"/>
      <c r="KTL233" s="672"/>
      <c r="KTM233" s="672"/>
      <c r="KTN233" s="672"/>
      <c r="KTO233" s="672"/>
      <c r="KTP233" s="672"/>
      <c r="KTQ233" s="672"/>
      <c r="KTR233" s="672"/>
      <c r="KTS233" s="672"/>
      <c r="KTT233" s="672"/>
      <c r="KTU233" s="672"/>
      <c r="KTV233" s="672"/>
      <c r="KTW233" s="672"/>
      <c r="KTX233" s="672"/>
      <c r="KTY233" s="672"/>
      <c r="KTZ233" s="672"/>
      <c r="KUA233" s="672"/>
      <c r="KUB233" s="672"/>
      <c r="KUC233" s="672"/>
      <c r="KUD233" s="672"/>
      <c r="KUE233" s="672"/>
      <c r="KUF233" s="672"/>
      <c r="KUG233" s="672"/>
      <c r="KUH233" s="672"/>
      <c r="KUI233" s="672"/>
      <c r="KUJ233" s="672"/>
      <c r="KUK233" s="672"/>
      <c r="KUL233" s="672"/>
      <c r="KUM233" s="672"/>
      <c r="KUN233" s="672"/>
      <c r="KUO233" s="672"/>
      <c r="KUP233" s="672"/>
      <c r="KUQ233" s="672"/>
      <c r="KUR233" s="672"/>
      <c r="KUS233" s="672"/>
      <c r="KUT233" s="672"/>
      <c r="KUU233" s="672"/>
      <c r="KUV233" s="672"/>
      <c r="KUW233" s="672"/>
      <c r="KUX233" s="672"/>
      <c r="KUY233" s="672"/>
      <c r="KUZ233" s="672"/>
      <c r="KVA233" s="672"/>
      <c r="KVB233" s="672"/>
      <c r="KVC233" s="672"/>
      <c r="KVD233" s="672"/>
      <c r="KVE233" s="672"/>
      <c r="KVF233" s="672"/>
      <c r="KVG233" s="672"/>
      <c r="KVH233" s="672"/>
      <c r="KVI233" s="672"/>
      <c r="KVJ233" s="672"/>
      <c r="KVK233" s="672"/>
      <c r="KVL233" s="672"/>
      <c r="KVM233" s="672"/>
      <c r="KVN233" s="672"/>
      <c r="KVO233" s="672"/>
      <c r="KVP233" s="672"/>
      <c r="KVQ233" s="672"/>
      <c r="KVR233" s="672"/>
      <c r="KVS233" s="672"/>
      <c r="KVT233" s="672"/>
      <c r="KVU233" s="672"/>
      <c r="KVV233" s="672"/>
      <c r="KVW233" s="672"/>
      <c r="KVX233" s="672"/>
      <c r="KVY233" s="672"/>
      <c r="KVZ233" s="672"/>
      <c r="KWA233" s="672"/>
      <c r="KWB233" s="672"/>
      <c r="KWC233" s="672"/>
      <c r="KWD233" s="672"/>
      <c r="KWE233" s="672"/>
      <c r="KWF233" s="672"/>
      <c r="KWG233" s="672"/>
      <c r="KWH233" s="672"/>
      <c r="KWI233" s="672"/>
      <c r="KWJ233" s="672"/>
      <c r="KWK233" s="672"/>
      <c r="KWL233" s="672"/>
      <c r="KWM233" s="672"/>
      <c r="KWN233" s="672"/>
      <c r="KWO233" s="672"/>
      <c r="KWP233" s="672"/>
      <c r="KWQ233" s="672"/>
      <c r="KWR233" s="672"/>
      <c r="KWS233" s="672"/>
      <c r="KWT233" s="672"/>
      <c r="KWU233" s="672"/>
      <c r="KWV233" s="672"/>
      <c r="KWW233" s="672"/>
      <c r="KWX233" s="672"/>
      <c r="KWY233" s="672"/>
      <c r="KWZ233" s="672"/>
      <c r="KXA233" s="672"/>
      <c r="KXB233" s="672"/>
      <c r="KXC233" s="672"/>
      <c r="KXD233" s="672"/>
      <c r="KXE233" s="672"/>
      <c r="KXF233" s="672"/>
      <c r="KXG233" s="672"/>
      <c r="KXH233" s="672"/>
      <c r="KXI233" s="672"/>
      <c r="KXJ233" s="672"/>
      <c r="KXK233" s="672"/>
      <c r="KXL233" s="672"/>
      <c r="KXM233" s="672"/>
      <c r="KXN233" s="672"/>
      <c r="KXO233" s="672"/>
      <c r="KXP233" s="672"/>
      <c r="KXQ233" s="672"/>
      <c r="KXR233" s="672"/>
      <c r="KXS233" s="672"/>
      <c r="KXT233" s="672"/>
      <c r="KXU233" s="672"/>
      <c r="KXV233" s="672"/>
      <c r="KXW233" s="672"/>
      <c r="KXX233" s="672"/>
      <c r="KXY233" s="672"/>
      <c r="KXZ233" s="672"/>
      <c r="KYA233" s="672"/>
      <c r="KYB233" s="672"/>
      <c r="KYC233" s="672"/>
      <c r="KYD233" s="672"/>
      <c r="KYE233" s="672"/>
      <c r="KYF233" s="672"/>
      <c r="KYG233" s="672"/>
      <c r="KYH233" s="672"/>
      <c r="KYI233" s="672"/>
      <c r="KYJ233" s="672"/>
      <c r="KYK233" s="672"/>
      <c r="KYL233" s="672"/>
      <c r="KYM233" s="672"/>
      <c r="KYN233" s="672"/>
      <c r="KYO233" s="672"/>
      <c r="KYP233" s="672"/>
      <c r="KYQ233" s="672"/>
      <c r="KYR233" s="672"/>
      <c r="KYS233" s="672"/>
      <c r="KYT233" s="672"/>
      <c r="KYU233" s="672"/>
      <c r="KYV233" s="672"/>
      <c r="KYW233" s="672"/>
      <c r="KYX233" s="672"/>
      <c r="KYY233" s="672"/>
      <c r="KYZ233" s="672"/>
      <c r="KZA233" s="672"/>
      <c r="KZB233" s="672"/>
      <c r="KZC233" s="672"/>
      <c r="KZD233" s="672"/>
      <c r="KZE233" s="672"/>
      <c r="KZF233" s="672"/>
      <c r="KZG233" s="672"/>
      <c r="KZH233" s="672"/>
      <c r="KZI233" s="672"/>
      <c r="KZJ233" s="672"/>
      <c r="KZK233" s="672"/>
      <c r="KZL233" s="672"/>
      <c r="KZM233" s="672"/>
      <c r="KZN233" s="672"/>
      <c r="KZO233" s="672"/>
      <c r="KZP233" s="672"/>
      <c r="KZQ233" s="672"/>
      <c r="KZR233" s="672"/>
      <c r="KZS233" s="672"/>
      <c r="KZT233" s="672"/>
      <c r="KZU233" s="672"/>
      <c r="KZV233" s="672"/>
      <c r="KZW233" s="672"/>
      <c r="KZX233" s="672"/>
      <c r="KZY233" s="672"/>
      <c r="KZZ233" s="672"/>
      <c r="LAA233" s="672"/>
      <c r="LAB233" s="672"/>
      <c r="LAC233" s="672"/>
      <c r="LAD233" s="672"/>
      <c r="LAE233" s="672"/>
      <c r="LAF233" s="672"/>
      <c r="LAG233" s="672"/>
      <c r="LAH233" s="672"/>
      <c r="LAI233" s="672"/>
      <c r="LAJ233" s="672"/>
      <c r="LAK233" s="672"/>
      <c r="LAL233" s="672"/>
      <c r="LAM233" s="672"/>
      <c r="LAN233" s="672"/>
      <c r="LAO233" s="672"/>
      <c r="LAP233" s="672"/>
      <c r="LAQ233" s="672"/>
      <c r="LAR233" s="672"/>
      <c r="LAS233" s="672"/>
      <c r="LAT233" s="672"/>
      <c r="LAU233" s="672"/>
      <c r="LAV233" s="672"/>
      <c r="LAW233" s="672"/>
      <c r="LAX233" s="672"/>
      <c r="LAY233" s="672"/>
      <c r="LAZ233" s="672"/>
      <c r="LBA233" s="672"/>
      <c r="LBB233" s="672"/>
      <c r="LBC233" s="672"/>
      <c r="LBD233" s="672"/>
      <c r="LBE233" s="672"/>
      <c r="LBF233" s="672"/>
      <c r="LBG233" s="672"/>
      <c r="LBH233" s="672"/>
      <c r="LBI233" s="672"/>
      <c r="LBJ233" s="672"/>
      <c r="LBK233" s="672"/>
      <c r="LBL233" s="672"/>
      <c r="LBM233" s="672"/>
      <c r="LBN233" s="672"/>
      <c r="LBO233" s="672"/>
      <c r="LBP233" s="672"/>
      <c r="LBQ233" s="672"/>
      <c r="LBR233" s="672"/>
      <c r="LBS233" s="672"/>
      <c r="LBT233" s="672"/>
      <c r="LBU233" s="672"/>
      <c r="LBV233" s="672"/>
      <c r="LBW233" s="672"/>
      <c r="LBX233" s="672"/>
      <c r="LBY233" s="672"/>
      <c r="LBZ233" s="672"/>
      <c r="LCA233" s="672"/>
      <c r="LCB233" s="672"/>
      <c r="LCC233" s="672"/>
      <c r="LCD233" s="672"/>
      <c r="LCE233" s="672"/>
      <c r="LCF233" s="672"/>
      <c r="LCG233" s="672"/>
      <c r="LCH233" s="672"/>
      <c r="LCI233" s="672"/>
      <c r="LCJ233" s="672"/>
      <c r="LCK233" s="672"/>
      <c r="LCL233" s="672"/>
      <c r="LCM233" s="672"/>
      <c r="LCN233" s="672"/>
      <c r="LCO233" s="672"/>
      <c r="LCP233" s="672"/>
      <c r="LCQ233" s="672"/>
      <c r="LCR233" s="672"/>
      <c r="LCS233" s="672"/>
      <c r="LCT233" s="672"/>
      <c r="LCU233" s="672"/>
      <c r="LCV233" s="672"/>
      <c r="LCW233" s="672"/>
      <c r="LCX233" s="672"/>
      <c r="LCY233" s="672"/>
      <c r="LCZ233" s="672"/>
      <c r="LDA233" s="672"/>
      <c r="LDB233" s="672"/>
      <c r="LDC233" s="672"/>
      <c r="LDD233" s="672"/>
      <c r="LDE233" s="672"/>
      <c r="LDF233" s="672"/>
      <c r="LDG233" s="672"/>
      <c r="LDH233" s="672"/>
      <c r="LDI233" s="672"/>
      <c r="LDJ233" s="672"/>
      <c r="LDK233" s="672"/>
      <c r="LDL233" s="672"/>
      <c r="LDM233" s="672"/>
      <c r="LDN233" s="672"/>
      <c r="LDO233" s="672"/>
      <c r="LDP233" s="672"/>
      <c r="LDQ233" s="672"/>
      <c r="LDR233" s="672"/>
      <c r="LDS233" s="672"/>
      <c r="LDT233" s="672"/>
      <c r="LDU233" s="672"/>
      <c r="LDV233" s="672"/>
      <c r="LDW233" s="672"/>
      <c r="LDX233" s="672"/>
      <c r="LDY233" s="672"/>
      <c r="LDZ233" s="672"/>
      <c r="LEA233" s="672"/>
      <c r="LEB233" s="672"/>
      <c r="LEC233" s="672"/>
      <c r="LED233" s="672"/>
      <c r="LEE233" s="672"/>
      <c r="LEF233" s="672"/>
      <c r="LEG233" s="672"/>
      <c r="LEH233" s="672"/>
      <c r="LEI233" s="672"/>
      <c r="LEJ233" s="672"/>
      <c r="LEK233" s="672"/>
      <c r="LEL233" s="672"/>
      <c r="LEM233" s="672"/>
      <c r="LEN233" s="672"/>
      <c r="LEO233" s="672"/>
      <c r="LEP233" s="672"/>
      <c r="LEQ233" s="672"/>
      <c r="LER233" s="672"/>
      <c r="LES233" s="672"/>
      <c r="LET233" s="672"/>
      <c r="LEU233" s="672"/>
      <c r="LEV233" s="672"/>
      <c r="LEW233" s="672"/>
      <c r="LEX233" s="672"/>
      <c r="LEY233" s="672"/>
      <c r="LEZ233" s="672"/>
      <c r="LFA233" s="672"/>
      <c r="LFB233" s="672"/>
      <c r="LFC233" s="672"/>
      <c r="LFD233" s="672"/>
      <c r="LFE233" s="672"/>
      <c r="LFF233" s="672"/>
      <c r="LFG233" s="672"/>
      <c r="LFH233" s="672"/>
      <c r="LFI233" s="672"/>
      <c r="LFJ233" s="672"/>
      <c r="LFK233" s="672"/>
      <c r="LFL233" s="672"/>
      <c r="LFM233" s="672"/>
      <c r="LFN233" s="672"/>
      <c r="LFO233" s="672"/>
      <c r="LFP233" s="672"/>
      <c r="LFQ233" s="672"/>
      <c r="LFR233" s="672"/>
      <c r="LFS233" s="672"/>
      <c r="LFT233" s="672"/>
      <c r="LFU233" s="672"/>
      <c r="LFV233" s="672"/>
      <c r="LFW233" s="672"/>
      <c r="LFX233" s="672"/>
      <c r="LFY233" s="672"/>
      <c r="LFZ233" s="672"/>
      <c r="LGA233" s="672"/>
      <c r="LGB233" s="672"/>
      <c r="LGC233" s="672"/>
      <c r="LGD233" s="672"/>
      <c r="LGE233" s="672"/>
      <c r="LGF233" s="672"/>
      <c r="LGG233" s="672"/>
      <c r="LGH233" s="672"/>
      <c r="LGI233" s="672"/>
      <c r="LGJ233" s="672"/>
      <c r="LGK233" s="672"/>
      <c r="LGL233" s="672"/>
      <c r="LGM233" s="672"/>
      <c r="LGN233" s="672"/>
      <c r="LGO233" s="672"/>
      <c r="LGP233" s="672"/>
      <c r="LGQ233" s="672"/>
      <c r="LGR233" s="672"/>
      <c r="LGS233" s="672"/>
      <c r="LGT233" s="672"/>
      <c r="LGU233" s="672"/>
      <c r="LGV233" s="672"/>
      <c r="LGW233" s="672"/>
      <c r="LGX233" s="672"/>
      <c r="LGY233" s="672"/>
      <c r="LGZ233" s="672"/>
      <c r="LHA233" s="672"/>
      <c r="LHB233" s="672"/>
      <c r="LHC233" s="672"/>
      <c r="LHD233" s="672"/>
      <c r="LHE233" s="672"/>
      <c r="LHF233" s="672"/>
      <c r="LHG233" s="672"/>
      <c r="LHH233" s="672"/>
      <c r="LHI233" s="672"/>
      <c r="LHJ233" s="672"/>
      <c r="LHK233" s="672"/>
      <c r="LHL233" s="672"/>
      <c r="LHM233" s="672"/>
      <c r="LHN233" s="672"/>
      <c r="LHO233" s="672"/>
      <c r="LHP233" s="672"/>
      <c r="LHQ233" s="672"/>
      <c r="LHR233" s="672"/>
      <c r="LHS233" s="672"/>
      <c r="LHT233" s="672"/>
      <c r="LHU233" s="672"/>
      <c r="LHV233" s="672"/>
      <c r="LHW233" s="672"/>
      <c r="LHX233" s="672"/>
      <c r="LHY233" s="672"/>
      <c r="LHZ233" s="672"/>
      <c r="LIA233" s="672"/>
      <c r="LIB233" s="672"/>
      <c r="LIC233" s="672"/>
      <c r="LID233" s="672"/>
      <c r="LIE233" s="672"/>
      <c r="LIF233" s="672"/>
      <c r="LIG233" s="672"/>
      <c r="LIH233" s="672"/>
      <c r="LII233" s="672"/>
      <c r="LIJ233" s="672"/>
      <c r="LIK233" s="672"/>
      <c r="LIL233" s="672"/>
      <c r="LIM233" s="672"/>
      <c r="LIN233" s="672"/>
      <c r="LIO233" s="672"/>
      <c r="LIP233" s="672"/>
      <c r="LIQ233" s="672"/>
      <c r="LIR233" s="672"/>
      <c r="LIS233" s="672"/>
      <c r="LIT233" s="672"/>
      <c r="LIU233" s="672"/>
      <c r="LIV233" s="672"/>
      <c r="LIW233" s="672"/>
      <c r="LIX233" s="672"/>
      <c r="LIY233" s="672"/>
      <c r="LIZ233" s="672"/>
      <c r="LJA233" s="672"/>
      <c r="LJB233" s="672"/>
      <c r="LJC233" s="672"/>
      <c r="LJD233" s="672"/>
      <c r="LJE233" s="672"/>
      <c r="LJF233" s="672"/>
      <c r="LJG233" s="672"/>
      <c r="LJH233" s="672"/>
      <c r="LJI233" s="672"/>
      <c r="LJJ233" s="672"/>
      <c r="LJK233" s="672"/>
      <c r="LJL233" s="672"/>
      <c r="LJM233" s="672"/>
      <c r="LJN233" s="672"/>
      <c r="LJO233" s="672"/>
      <c r="LJP233" s="672"/>
      <c r="LJQ233" s="672"/>
      <c r="LJR233" s="672"/>
      <c r="LJS233" s="672"/>
      <c r="LJT233" s="672"/>
      <c r="LJU233" s="672"/>
      <c r="LJV233" s="672"/>
      <c r="LJW233" s="672"/>
      <c r="LJX233" s="672"/>
      <c r="LJY233" s="672"/>
      <c r="LJZ233" s="672"/>
      <c r="LKA233" s="672"/>
      <c r="LKB233" s="672"/>
      <c r="LKC233" s="672"/>
      <c r="LKD233" s="672"/>
      <c r="LKE233" s="672"/>
      <c r="LKF233" s="672"/>
      <c r="LKG233" s="672"/>
      <c r="LKH233" s="672"/>
      <c r="LKI233" s="672"/>
      <c r="LKJ233" s="672"/>
      <c r="LKK233" s="672"/>
      <c r="LKL233" s="672"/>
      <c r="LKM233" s="672"/>
      <c r="LKN233" s="672"/>
      <c r="LKO233" s="672"/>
      <c r="LKP233" s="672"/>
      <c r="LKQ233" s="672"/>
      <c r="LKR233" s="672"/>
      <c r="LKS233" s="672"/>
      <c r="LKT233" s="672"/>
      <c r="LKU233" s="672"/>
      <c r="LKV233" s="672"/>
      <c r="LKW233" s="672"/>
      <c r="LKX233" s="672"/>
      <c r="LKY233" s="672"/>
      <c r="LKZ233" s="672"/>
      <c r="LLA233" s="672"/>
      <c r="LLB233" s="672"/>
      <c r="LLC233" s="672"/>
      <c r="LLD233" s="672"/>
      <c r="LLE233" s="672"/>
      <c r="LLF233" s="672"/>
      <c r="LLG233" s="672"/>
      <c r="LLH233" s="672"/>
      <c r="LLI233" s="672"/>
      <c r="LLJ233" s="672"/>
      <c r="LLK233" s="672"/>
      <c r="LLL233" s="672"/>
      <c r="LLM233" s="672"/>
      <c r="LLN233" s="672"/>
      <c r="LLO233" s="672"/>
      <c r="LLP233" s="672"/>
      <c r="LLQ233" s="672"/>
      <c r="LLR233" s="672"/>
      <c r="LLS233" s="672"/>
      <c r="LLT233" s="672"/>
      <c r="LLU233" s="672"/>
      <c r="LLV233" s="672"/>
      <c r="LLW233" s="672"/>
      <c r="LLX233" s="672"/>
      <c r="LLY233" s="672"/>
      <c r="LLZ233" s="672"/>
      <c r="LMA233" s="672"/>
      <c r="LMB233" s="672"/>
      <c r="LMC233" s="672"/>
      <c r="LMD233" s="672"/>
      <c r="LME233" s="672"/>
      <c r="LMF233" s="672"/>
      <c r="LMG233" s="672"/>
      <c r="LMH233" s="672"/>
      <c r="LMI233" s="672"/>
      <c r="LMJ233" s="672"/>
      <c r="LMK233" s="672"/>
      <c r="LML233" s="672"/>
      <c r="LMM233" s="672"/>
      <c r="LMN233" s="672"/>
      <c r="LMO233" s="672"/>
      <c r="LMP233" s="672"/>
      <c r="LMQ233" s="672"/>
      <c r="LMR233" s="672"/>
      <c r="LMS233" s="672"/>
      <c r="LMT233" s="672"/>
      <c r="LMU233" s="672"/>
      <c r="LMV233" s="672"/>
      <c r="LMW233" s="672"/>
      <c r="LMX233" s="672"/>
      <c r="LMY233" s="672"/>
      <c r="LMZ233" s="672"/>
      <c r="LNA233" s="672"/>
      <c r="LNB233" s="672"/>
      <c r="LNC233" s="672"/>
      <c r="LND233" s="672"/>
      <c r="LNE233" s="672"/>
      <c r="LNF233" s="672"/>
      <c r="LNG233" s="672"/>
      <c r="LNH233" s="672"/>
      <c r="LNI233" s="672"/>
      <c r="LNJ233" s="672"/>
      <c r="LNK233" s="672"/>
      <c r="LNL233" s="672"/>
      <c r="LNM233" s="672"/>
      <c r="LNN233" s="672"/>
      <c r="LNO233" s="672"/>
      <c r="LNP233" s="672"/>
      <c r="LNQ233" s="672"/>
      <c r="LNR233" s="672"/>
      <c r="LNS233" s="672"/>
      <c r="LNT233" s="672"/>
      <c r="LNU233" s="672"/>
      <c r="LNV233" s="672"/>
      <c r="LNW233" s="672"/>
      <c r="LNX233" s="672"/>
      <c r="LNY233" s="672"/>
      <c r="LNZ233" s="672"/>
      <c r="LOA233" s="672"/>
      <c r="LOB233" s="672"/>
      <c r="LOC233" s="672"/>
      <c r="LOD233" s="672"/>
      <c r="LOE233" s="672"/>
      <c r="LOF233" s="672"/>
      <c r="LOG233" s="672"/>
      <c r="LOH233" s="672"/>
      <c r="LOI233" s="672"/>
      <c r="LOJ233" s="672"/>
      <c r="LOK233" s="672"/>
      <c r="LOL233" s="672"/>
      <c r="LOM233" s="672"/>
      <c r="LON233" s="672"/>
      <c r="LOO233" s="672"/>
      <c r="LOP233" s="672"/>
      <c r="LOQ233" s="672"/>
      <c r="LOR233" s="672"/>
      <c r="LOS233" s="672"/>
      <c r="LOT233" s="672"/>
      <c r="LOU233" s="672"/>
      <c r="LOV233" s="672"/>
      <c r="LOW233" s="672"/>
      <c r="LOX233" s="672"/>
      <c r="LOY233" s="672"/>
      <c r="LOZ233" s="672"/>
      <c r="LPA233" s="672"/>
      <c r="LPB233" s="672"/>
      <c r="LPC233" s="672"/>
      <c r="LPD233" s="672"/>
      <c r="LPE233" s="672"/>
      <c r="LPF233" s="672"/>
      <c r="LPG233" s="672"/>
      <c r="LPH233" s="672"/>
      <c r="LPI233" s="672"/>
      <c r="LPJ233" s="672"/>
      <c r="LPK233" s="672"/>
      <c r="LPL233" s="672"/>
      <c r="LPM233" s="672"/>
      <c r="LPN233" s="672"/>
      <c r="LPO233" s="672"/>
      <c r="LPP233" s="672"/>
      <c r="LPQ233" s="672"/>
      <c r="LPR233" s="672"/>
      <c r="LPS233" s="672"/>
      <c r="LPT233" s="672"/>
      <c r="LPU233" s="672"/>
      <c r="LPV233" s="672"/>
      <c r="LPW233" s="672"/>
      <c r="LPX233" s="672"/>
      <c r="LPY233" s="672"/>
      <c r="LPZ233" s="672"/>
      <c r="LQA233" s="672"/>
      <c r="LQB233" s="672"/>
      <c r="LQC233" s="672"/>
      <c r="LQD233" s="672"/>
      <c r="LQE233" s="672"/>
      <c r="LQF233" s="672"/>
      <c r="LQG233" s="672"/>
      <c r="LQH233" s="672"/>
      <c r="LQI233" s="672"/>
      <c r="LQJ233" s="672"/>
      <c r="LQK233" s="672"/>
      <c r="LQL233" s="672"/>
      <c r="LQM233" s="672"/>
      <c r="LQN233" s="672"/>
      <c r="LQO233" s="672"/>
      <c r="LQP233" s="672"/>
      <c r="LQQ233" s="672"/>
      <c r="LQR233" s="672"/>
      <c r="LQS233" s="672"/>
      <c r="LQT233" s="672"/>
      <c r="LQU233" s="672"/>
      <c r="LQV233" s="672"/>
      <c r="LQW233" s="672"/>
      <c r="LQX233" s="672"/>
      <c r="LQY233" s="672"/>
      <c r="LQZ233" s="672"/>
      <c r="LRA233" s="672"/>
      <c r="LRB233" s="672"/>
      <c r="LRC233" s="672"/>
      <c r="LRD233" s="672"/>
      <c r="LRE233" s="672"/>
      <c r="LRF233" s="672"/>
      <c r="LRG233" s="672"/>
      <c r="LRH233" s="672"/>
      <c r="LRI233" s="672"/>
      <c r="LRJ233" s="672"/>
      <c r="LRK233" s="672"/>
      <c r="LRL233" s="672"/>
      <c r="LRM233" s="672"/>
      <c r="LRN233" s="672"/>
      <c r="LRO233" s="672"/>
      <c r="LRP233" s="672"/>
      <c r="LRQ233" s="672"/>
      <c r="LRR233" s="672"/>
      <c r="LRS233" s="672"/>
      <c r="LRT233" s="672"/>
      <c r="LRU233" s="672"/>
      <c r="LRV233" s="672"/>
      <c r="LRW233" s="672"/>
      <c r="LRX233" s="672"/>
      <c r="LRY233" s="672"/>
      <c r="LRZ233" s="672"/>
      <c r="LSA233" s="672"/>
      <c r="LSB233" s="672"/>
      <c r="LSC233" s="672"/>
      <c r="LSD233" s="672"/>
      <c r="LSE233" s="672"/>
      <c r="LSF233" s="672"/>
      <c r="LSG233" s="672"/>
      <c r="LSH233" s="672"/>
      <c r="LSI233" s="672"/>
      <c r="LSJ233" s="672"/>
      <c r="LSK233" s="672"/>
      <c r="LSL233" s="672"/>
      <c r="LSM233" s="672"/>
      <c r="LSN233" s="672"/>
      <c r="LSO233" s="672"/>
      <c r="LSP233" s="672"/>
      <c r="LSQ233" s="672"/>
      <c r="LSR233" s="672"/>
      <c r="LSS233" s="672"/>
      <c r="LST233" s="672"/>
      <c r="LSU233" s="672"/>
      <c r="LSV233" s="672"/>
      <c r="LSW233" s="672"/>
      <c r="LSX233" s="672"/>
      <c r="LSY233" s="672"/>
      <c r="LSZ233" s="672"/>
      <c r="LTA233" s="672"/>
      <c r="LTB233" s="672"/>
      <c r="LTC233" s="672"/>
      <c r="LTD233" s="672"/>
      <c r="LTE233" s="672"/>
      <c r="LTF233" s="672"/>
      <c r="LTG233" s="672"/>
      <c r="LTH233" s="672"/>
      <c r="LTI233" s="672"/>
      <c r="LTJ233" s="672"/>
      <c r="LTK233" s="672"/>
      <c r="LTL233" s="672"/>
      <c r="LTM233" s="672"/>
      <c r="LTN233" s="672"/>
      <c r="LTO233" s="672"/>
      <c r="LTP233" s="672"/>
      <c r="LTQ233" s="672"/>
      <c r="LTR233" s="672"/>
      <c r="LTS233" s="672"/>
      <c r="LTT233" s="672"/>
      <c r="LTU233" s="672"/>
      <c r="LTV233" s="672"/>
      <c r="LTW233" s="672"/>
      <c r="LTX233" s="672"/>
      <c r="LTY233" s="672"/>
      <c r="LTZ233" s="672"/>
      <c r="LUA233" s="672"/>
      <c r="LUB233" s="672"/>
      <c r="LUC233" s="672"/>
      <c r="LUD233" s="672"/>
      <c r="LUE233" s="672"/>
      <c r="LUF233" s="672"/>
      <c r="LUG233" s="672"/>
      <c r="LUH233" s="672"/>
      <c r="LUI233" s="672"/>
      <c r="LUJ233" s="672"/>
      <c r="LUK233" s="672"/>
      <c r="LUL233" s="672"/>
      <c r="LUM233" s="672"/>
      <c r="LUN233" s="672"/>
      <c r="LUO233" s="672"/>
      <c r="LUP233" s="672"/>
      <c r="LUQ233" s="672"/>
      <c r="LUR233" s="672"/>
      <c r="LUS233" s="672"/>
      <c r="LUT233" s="672"/>
      <c r="LUU233" s="672"/>
      <c r="LUV233" s="672"/>
      <c r="LUW233" s="672"/>
      <c r="LUX233" s="672"/>
      <c r="LUY233" s="672"/>
      <c r="LUZ233" s="672"/>
      <c r="LVA233" s="672"/>
      <c r="LVB233" s="672"/>
      <c r="LVC233" s="672"/>
      <c r="LVD233" s="672"/>
      <c r="LVE233" s="672"/>
      <c r="LVF233" s="672"/>
      <c r="LVG233" s="672"/>
      <c r="LVH233" s="672"/>
      <c r="LVI233" s="672"/>
      <c r="LVJ233" s="672"/>
      <c r="LVK233" s="672"/>
      <c r="LVL233" s="672"/>
      <c r="LVM233" s="672"/>
      <c r="LVN233" s="672"/>
      <c r="LVO233" s="672"/>
      <c r="LVP233" s="672"/>
      <c r="LVQ233" s="672"/>
      <c r="LVR233" s="672"/>
      <c r="LVS233" s="672"/>
      <c r="LVT233" s="672"/>
      <c r="LVU233" s="672"/>
      <c r="LVV233" s="672"/>
      <c r="LVW233" s="672"/>
      <c r="LVX233" s="672"/>
      <c r="LVY233" s="672"/>
      <c r="LVZ233" s="672"/>
      <c r="LWA233" s="672"/>
      <c r="LWB233" s="672"/>
      <c r="LWC233" s="672"/>
      <c r="LWD233" s="672"/>
      <c r="LWE233" s="672"/>
      <c r="LWF233" s="672"/>
      <c r="LWG233" s="672"/>
      <c r="LWH233" s="672"/>
      <c r="LWI233" s="672"/>
      <c r="LWJ233" s="672"/>
      <c r="LWK233" s="672"/>
      <c r="LWL233" s="672"/>
      <c r="LWM233" s="672"/>
      <c r="LWN233" s="672"/>
      <c r="LWO233" s="672"/>
      <c r="LWP233" s="672"/>
      <c r="LWQ233" s="672"/>
      <c r="LWR233" s="672"/>
      <c r="LWS233" s="672"/>
      <c r="LWT233" s="672"/>
      <c r="LWU233" s="672"/>
      <c r="LWV233" s="672"/>
      <c r="LWW233" s="672"/>
      <c r="LWX233" s="672"/>
      <c r="LWY233" s="672"/>
      <c r="LWZ233" s="672"/>
      <c r="LXA233" s="672"/>
      <c r="LXB233" s="672"/>
      <c r="LXC233" s="672"/>
      <c r="LXD233" s="672"/>
      <c r="LXE233" s="672"/>
      <c r="LXF233" s="672"/>
      <c r="LXG233" s="672"/>
      <c r="LXH233" s="672"/>
      <c r="LXI233" s="672"/>
      <c r="LXJ233" s="672"/>
      <c r="LXK233" s="672"/>
      <c r="LXL233" s="672"/>
      <c r="LXM233" s="672"/>
      <c r="LXN233" s="672"/>
      <c r="LXO233" s="672"/>
      <c r="LXP233" s="672"/>
      <c r="LXQ233" s="672"/>
      <c r="LXR233" s="672"/>
      <c r="LXS233" s="672"/>
      <c r="LXT233" s="672"/>
      <c r="LXU233" s="672"/>
      <c r="LXV233" s="672"/>
      <c r="LXW233" s="672"/>
      <c r="LXX233" s="672"/>
      <c r="LXY233" s="672"/>
      <c r="LXZ233" s="672"/>
      <c r="LYA233" s="672"/>
      <c r="LYB233" s="672"/>
      <c r="LYC233" s="672"/>
      <c r="LYD233" s="672"/>
      <c r="LYE233" s="672"/>
      <c r="LYF233" s="672"/>
      <c r="LYG233" s="672"/>
      <c r="LYH233" s="672"/>
      <c r="LYI233" s="672"/>
      <c r="LYJ233" s="672"/>
      <c r="LYK233" s="672"/>
      <c r="LYL233" s="672"/>
      <c r="LYM233" s="672"/>
      <c r="LYN233" s="672"/>
      <c r="LYO233" s="672"/>
      <c r="LYP233" s="672"/>
      <c r="LYQ233" s="672"/>
      <c r="LYR233" s="672"/>
      <c r="LYS233" s="672"/>
      <c r="LYT233" s="672"/>
      <c r="LYU233" s="672"/>
      <c r="LYV233" s="672"/>
      <c r="LYW233" s="672"/>
      <c r="LYX233" s="672"/>
      <c r="LYY233" s="672"/>
      <c r="LYZ233" s="672"/>
      <c r="LZA233" s="672"/>
      <c r="LZB233" s="672"/>
      <c r="LZC233" s="672"/>
      <c r="LZD233" s="672"/>
      <c r="LZE233" s="672"/>
      <c r="LZF233" s="672"/>
      <c r="LZG233" s="672"/>
      <c r="LZH233" s="672"/>
      <c r="LZI233" s="672"/>
      <c r="LZJ233" s="672"/>
      <c r="LZK233" s="672"/>
      <c r="LZL233" s="672"/>
      <c r="LZM233" s="672"/>
      <c r="LZN233" s="672"/>
      <c r="LZO233" s="672"/>
      <c r="LZP233" s="672"/>
      <c r="LZQ233" s="672"/>
      <c r="LZR233" s="672"/>
      <c r="LZS233" s="672"/>
      <c r="LZT233" s="672"/>
      <c r="LZU233" s="672"/>
      <c r="LZV233" s="672"/>
      <c r="LZW233" s="672"/>
      <c r="LZX233" s="672"/>
      <c r="LZY233" s="672"/>
      <c r="LZZ233" s="672"/>
      <c r="MAA233" s="672"/>
      <c r="MAB233" s="672"/>
      <c r="MAC233" s="672"/>
      <c r="MAD233" s="672"/>
      <c r="MAE233" s="672"/>
      <c r="MAF233" s="672"/>
      <c r="MAG233" s="672"/>
      <c r="MAH233" s="672"/>
      <c r="MAI233" s="672"/>
      <c r="MAJ233" s="672"/>
      <c r="MAK233" s="672"/>
      <c r="MAL233" s="672"/>
      <c r="MAM233" s="672"/>
      <c r="MAN233" s="672"/>
      <c r="MAO233" s="672"/>
      <c r="MAP233" s="672"/>
      <c r="MAQ233" s="672"/>
      <c r="MAR233" s="672"/>
      <c r="MAS233" s="672"/>
      <c r="MAT233" s="672"/>
      <c r="MAU233" s="672"/>
      <c r="MAV233" s="672"/>
      <c r="MAW233" s="672"/>
      <c r="MAX233" s="672"/>
      <c r="MAY233" s="672"/>
      <c r="MAZ233" s="672"/>
      <c r="MBA233" s="672"/>
      <c r="MBB233" s="672"/>
      <c r="MBC233" s="672"/>
      <c r="MBD233" s="672"/>
      <c r="MBE233" s="672"/>
      <c r="MBF233" s="672"/>
      <c r="MBG233" s="672"/>
      <c r="MBH233" s="672"/>
      <c r="MBI233" s="672"/>
      <c r="MBJ233" s="672"/>
      <c r="MBK233" s="672"/>
      <c r="MBL233" s="672"/>
      <c r="MBM233" s="672"/>
      <c r="MBN233" s="672"/>
      <c r="MBO233" s="672"/>
      <c r="MBP233" s="672"/>
      <c r="MBQ233" s="672"/>
      <c r="MBR233" s="672"/>
      <c r="MBS233" s="672"/>
      <c r="MBT233" s="672"/>
      <c r="MBU233" s="672"/>
      <c r="MBV233" s="672"/>
      <c r="MBW233" s="672"/>
      <c r="MBX233" s="672"/>
      <c r="MBY233" s="672"/>
      <c r="MBZ233" s="672"/>
      <c r="MCA233" s="672"/>
      <c r="MCB233" s="672"/>
      <c r="MCC233" s="672"/>
      <c r="MCD233" s="672"/>
      <c r="MCE233" s="672"/>
      <c r="MCF233" s="672"/>
      <c r="MCG233" s="672"/>
      <c r="MCH233" s="672"/>
      <c r="MCI233" s="672"/>
      <c r="MCJ233" s="672"/>
      <c r="MCK233" s="672"/>
      <c r="MCL233" s="672"/>
      <c r="MCM233" s="672"/>
      <c r="MCN233" s="672"/>
      <c r="MCO233" s="672"/>
      <c r="MCP233" s="672"/>
      <c r="MCQ233" s="672"/>
      <c r="MCR233" s="672"/>
      <c r="MCS233" s="672"/>
      <c r="MCT233" s="672"/>
      <c r="MCU233" s="672"/>
      <c r="MCV233" s="672"/>
      <c r="MCW233" s="672"/>
      <c r="MCX233" s="672"/>
      <c r="MCY233" s="672"/>
      <c r="MCZ233" s="672"/>
      <c r="MDA233" s="672"/>
      <c r="MDB233" s="672"/>
      <c r="MDC233" s="672"/>
      <c r="MDD233" s="672"/>
      <c r="MDE233" s="672"/>
      <c r="MDF233" s="672"/>
      <c r="MDG233" s="672"/>
      <c r="MDH233" s="672"/>
      <c r="MDI233" s="672"/>
      <c r="MDJ233" s="672"/>
      <c r="MDK233" s="672"/>
      <c r="MDL233" s="672"/>
      <c r="MDM233" s="672"/>
      <c r="MDN233" s="672"/>
      <c r="MDO233" s="672"/>
      <c r="MDP233" s="672"/>
      <c r="MDQ233" s="672"/>
      <c r="MDR233" s="672"/>
      <c r="MDS233" s="672"/>
      <c r="MDT233" s="672"/>
      <c r="MDU233" s="672"/>
      <c r="MDV233" s="672"/>
      <c r="MDW233" s="672"/>
      <c r="MDX233" s="672"/>
      <c r="MDY233" s="672"/>
      <c r="MDZ233" s="672"/>
      <c r="MEA233" s="672"/>
      <c r="MEB233" s="672"/>
      <c r="MEC233" s="672"/>
      <c r="MED233" s="672"/>
      <c r="MEE233" s="672"/>
      <c r="MEF233" s="672"/>
      <c r="MEG233" s="672"/>
      <c r="MEH233" s="672"/>
      <c r="MEI233" s="672"/>
      <c r="MEJ233" s="672"/>
      <c r="MEK233" s="672"/>
      <c r="MEL233" s="672"/>
      <c r="MEM233" s="672"/>
      <c r="MEN233" s="672"/>
      <c r="MEO233" s="672"/>
      <c r="MEP233" s="672"/>
      <c r="MEQ233" s="672"/>
      <c r="MER233" s="672"/>
      <c r="MES233" s="672"/>
      <c r="MET233" s="672"/>
      <c r="MEU233" s="672"/>
      <c r="MEV233" s="672"/>
      <c r="MEW233" s="672"/>
      <c r="MEX233" s="672"/>
      <c r="MEY233" s="672"/>
      <c r="MEZ233" s="672"/>
      <c r="MFA233" s="672"/>
      <c r="MFB233" s="672"/>
      <c r="MFC233" s="672"/>
      <c r="MFD233" s="672"/>
      <c r="MFE233" s="672"/>
      <c r="MFF233" s="672"/>
      <c r="MFG233" s="672"/>
      <c r="MFH233" s="672"/>
      <c r="MFI233" s="672"/>
      <c r="MFJ233" s="672"/>
      <c r="MFK233" s="672"/>
      <c r="MFL233" s="672"/>
      <c r="MFM233" s="672"/>
      <c r="MFN233" s="672"/>
      <c r="MFO233" s="672"/>
      <c r="MFP233" s="672"/>
      <c r="MFQ233" s="672"/>
      <c r="MFR233" s="672"/>
      <c r="MFS233" s="672"/>
      <c r="MFT233" s="672"/>
      <c r="MFU233" s="672"/>
      <c r="MFV233" s="672"/>
      <c r="MFW233" s="672"/>
      <c r="MFX233" s="672"/>
      <c r="MFY233" s="672"/>
      <c r="MFZ233" s="672"/>
      <c r="MGA233" s="672"/>
      <c r="MGB233" s="672"/>
      <c r="MGC233" s="672"/>
      <c r="MGD233" s="672"/>
      <c r="MGE233" s="672"/>
      <c r="MGF233" s="672"/>
      <c r="MGG233" s="672"/>
      <c r="MGH233" s="672"/>
      <c r="MGI233" s="672"/>
      <c r="MGJ233" s="672"/>
      <c r="MGK233" s="672"/>
      <c r="MGL233" s="672"/>
      <c r="MGM233" s="672"/>
      <c r="MGN233" s="672"/>
      <c r="MGO233" s="672"/>
      <c r="MGP233" s="672"/>
      <c r="MGQ233" s="672"/>
      <c r="MGR233" s="672"/>
      <c r="MGS233" s="672"/>
      <c r="MGT233" s="672"/>
      <c r="MGU233" s="672"/>
      <c r="MGV233" s="672"/>
      <c r="MGW233" s="672"/>
      <c r="MGX233" s="672"/>
      <c r="MGY233" s="672"/>
      <c r="MGZ233" s="672"/>
      <c r="MHA233" s="672"/>
      <c r="MHB233" s="672"/>
      <c r="MHC233" s="672"/>
      <c r="MHD233" s="672"/>
      <c r="MHE233" s="672"/>
      <c r="MHF233" s="672"/>
      <c r="MHG233" s="672"/>
      <c r="MHH233" s="672"/>
      <c r="MHI233" s="672"/>
      <c r="MHJ233" s="672"/>
      <c r="MHK233" s="672"/>
      <c r="MHL233" s="672"/>
      <c r="MHM233" s="672"/>
      <c r="MHN233" s="672"/>
      <c r="MHO233" s="672"/>
      <c r="MHP233" s="672"/>
      <c r="MHQ233" s="672"/>
      <c r="MHR233" s="672"/>
      <c r="MHS233" s="672"/>
      <c r="MHT233" s="672"/>
      <c r="MHU233" s="672"/>
      <c r="MHV233" s="672"/>
      <c r="MHW233" s="672"/>
      <c r="MHX233" s="672"/>
      <c r="MHY233" s="672"/>
      <c r="MHZ233" s="672"/>
      <c r="MIA233" s="672"/>
      <c r="MIB233" s="672"/>
      <c r="MIC233" s="672"/>
      <c r="MID233" s="672"/>
      <c r="MIE233" s="672"/>
      <c r="MIF233" s="672"/>
      <c r="MIG233" s="672"/>
      <c r="MIH233" s="672"/>
      <c r="MII233" s="672"/>
      <c r="MIJ233" s="672"/>
      <c r="MIK233" s="672"/>
      <c r="MIL233" s="672"/>
      <c r="MIM233" s="672"/>
      <c r="MIN233" s="672"/>
      <c r="MIO233" s="672"/>
      <c r="MIP233" s="672"/>
      <c r="MIQ233" s="672"/>
      <c r="MIR233" s="672"/>
      <c r="MIS233" s="672"/>
      <c r="MIT233" s="672"/>
      <c r="MIU233" s="672"/>
      <c r="MIV233" s="672"/>
      <c r="MIW233" s="672"/>
      <c r="MIX233" s="672"/>
      <c r="MIY233" s="672"/>
      <c r="MIZ233" s="672"/>
      <c r="MJA233" s="672"/>
      <c r="MJB233" s="672"/>
      <c r="MJC233" s="672"/>
      <c r="MJD233" s="672"/>
      <c r="MJE233" s="672"/>
      <c r="MJF233" s="672"/>
      <c r="MJG233" s="672"/>
      <c r="MJH233" s="672"/>
      <c r="MJI233" s="672"/>
      <c r="MJJ233" s="672"/>
      <c r="MJK233" s="672"/>
      <c r="MJL233" s="672"/>
      <c r="MJM233" s="672"/>
      <c r="MJN233" s="672"/>
      <c r="MJO233" s="672"/>
      <c r="MJP233" s="672"/>
      <c r="MJQ233" s="672"/>
      <c r="MJR233" s="672"/>
      <c r="MJS233" s="672"/>
      <c r="MJT233" s="672"/>
      <c r="MJU233" s="672"/>
      <c r="MJV233" s="672"/>
      <c r="MJW233" s="672"/>
      <c r="MJX233" s="672"/>
      <c r="MJY233" s="672"/>
      <c r="MJZ233" s="672"/>
      <c r="MKA233" s="672"/>
      <c r="MKB233" s="672"/>
      <c r="MKC233" s="672"/>
      <c r="MKD233" s="672"/>
      <c r="MKE233" s="672"/>
      <c r="MKF233" s="672"/>
      <c r="MKG233" s="672"/>
      <c r="MKH233" s="672"/>
      <c r="MKI233" s="672"/>
      <c r="MKJ233" s="672"/>
      <c r="MKK233" s="672"/>
      <c r="MKL233" s="672"/>
      <c r="MKM233" s="672"/>
      <c r="MKN233" s="672"/>
      <c r="MKO233" s="672"/>
      <c r="MKP233" s="672"/>
      <c r="MKQ233" s="672"/>
      <c r="MKR233" s="672"/>
      <c r="MKS233" s="672"/>
      <c r="MKT233" s="672"/>
      <c r="MKU233" s="672"/>
      <c r="MKV233" s="672"/>
      <c r="MKW233" s="672"/>
      <c r="MKX233" s="672"/>
      <c r="MKY233" s="672"/>
      <c r="MKZ233" s="672"/>
      <c r="MLA233" s="672"/>
      <c r="MLB233" s="672"/>
      <c r="MLC233" s="672"/>
      <c r="MLD233" s="672"/>
      <c r="MLE233" s="672"/>
      <c r="MLF233" s="672"/>
      <c r="MLG233" s="672"/>
      <c r="MLH233" s="672"/>
      <c r="MLI233" s="672"/>
      <c r="MLJ233" s="672"/>
      <c r="MLK233" s="672"/>
      <c r="MLL233" s="672"/>
      <c r="MLM233" s="672"/>
      <c r="MLN233" s="672"/>
      <c r="MLO233" s="672"/>
      <c r="MLP233" s="672"/>
      <c r="MLQ233" s="672"/>
      <c r="MLR233" s="672"/>
      <c r="MLS233" s="672"/>
      <c r="MLT233" s="672"/>
      <c r="MLU233" s="672"/>
      <c r="MLV233" s="672"/>
      <c r="MLW233" s="672"/>
      <c r="MLX233" s="672"/>
      <c r="MLY233" s="672"/>
      <c r="MLZ233" s="672"/>
      <c r="MMA233" s="672"/>
      <c r="MMB233" s="672"/>
      <c r="MMC233" s="672"/>
      <c r="MMD233" s="672"/>
      <c r="MME233" s="672"/>
      <c r="MMF233" s="672"/>
      <c r="MMG233" s="672"/>
      <c r="MMH233" s="672"/>
      <c r="MMI233" s="672"/>
      <c r="MMJ233" s="672"/>
      <c r="MMK233" s="672"/>
      <c r="MML233" s="672"/>
      <c r="MMM233" s="672"/>
      <c r="MMN233" s="672"/>
      <c r="MMO233" s="672"/>
      <c r="MMP233" s="672"/>
      <c r="MMQ233" s="672"/>
      <c r="MMR233" s="672"/>
      <c r="MMS233" s="672"/>
      <c r="MMT233" s="672"/>
      <c r="MMU233" s="672"/>
      <c r="MMV233" s="672"/>
      <c r="MMW233" s="672"/>
      <c r="MMX233" s="672"/>
      <c r="MMY233" s="672"/>
      <c r="MMZ233" s="672"/>
      <c r="MNA233" s="672"/>
      <c r="MNB233" s="672"/>
      <c r="MNC233" s="672"/>
      <c r="MND233" s="672"/>
      <c r="MNE233" s="672"/>
      <c r="MNF233" s="672"/>
      <c r="MNG233" s="672"/>
      <c r="MNH233" s="672"/>
      <c r="MNI233" s="672"/>
      <c r="MNJ233" s="672"/>
      <c r="MNK233" s="672"/>
      <c r="MNL233" s="672"/>
      <c r="MNM233" s="672"/>
      <c r="MNN233" s="672"/>
      <c r="MNO233" s="672"/>
      <c r="MNP233" s="672"/>
      <c r="MNQ233" s="672"/>
      <c r="MNR233" s="672"/>
      <c r="MNS233" s="672"/>
      <c r="MNT233" s="672"/>
      <c r="MNU233" s="672"/>
      <c r="MNV233" s="672"/>
      <c r="MNW233" s="672"/>
      <c r="MNX233" s="672"/>
      <c r="MNY233" s="672"/>
      <c r="MNZ233" s="672"/>
      <c r="MOA233" s="672"/>
      <c r="MOB233" s="672"/>
      <c r="MOC233" s="672"/>
      <c r="MOD233" s="672"/>
      <c r="MOE233" s="672"/>
      <c r="MOF233" s="672"/>
      <c r="MOG233" s="672"/>
      <c r="MOH233" s="672"/>
      <c r="MOI233" s="672"/>
      <c r="MOJ233" s="672"/>
      <c r="MOK233" s="672"/>
      <c r="MOL233" s="672"/>
      <c r="MOM233" s="672"/>
      <c r="MON233" s="672"/>
      <c r="MOO233" s="672"/>
      <c r="MOP233" s="672"/>
      <c r="MOQ233" s="672"/>
      <c r="MOR233" s="672"/>
      <c r="MOS233" s="672"/>
      <c r="MOT233" s="672"/>
      <c r="MOU233" s="672"/>
      <c r="MOV233" s="672"/>
      <c r="MOW233" s="672"/>
      <c r="MOX233" s="672"/>
      <c r="MOY233" s="672"/>
      <c r="MOZ233" s="672"/>
      <c r="MPA233" s="672"/>
      <c r="MPB233" s="672"/>
      <c r="MPC233" s="672"/>
      <c r="MPD233" s="672"/>
      <c r="MPE233" s="672"/>
      <c r="MPF233" s="672"/>
      <c r="MPG233" s="672"/>
      <c r="MPH233" s="672"/>
      <c r="MPI233" s="672"/>
      <c r="MPJ233" s="672"/>
      <c r="MPK233" s="672"/>
      <c r="MPL233" s="672"/>
      <c r="MPM233" s="672"/>
      <c r="MPN233" s="672"/>
      <c r="MPO233" s="672"/>
      <c r="MPP233" s="672"/>
      <c r="MPQ233" s="672"/>
      <c r="MPR233" s="672"/>
      <c r="MPS233" s="672"/>
      <c r="MPT233" s="672"/>
      <c r="MPU233" s="672"/>
      <c r="MPV233" s="672"/>
      <c r="MPW233" s="672"/>
      <c r="MPX233" s="672"/>
      <c r="MPY233" s="672"/>
      <c r="MPZ233" s="672"/>
      <c r="MQA233" s="672"/>
      <c r="MQB233" s="672"/>
      <c r="MQC233" s="672"/>
      <c r="MQD233" s="672"/>
      <c r="MQE233" s="672"/>
      <c r="MQF233" s="672"/>
      <c r="MQG233" s="672"/>
      <c r="MQH233" s="672"/>
      <c r="MQI233" s="672"/>
      <c r="MQJ233" s="672"/>
      <c r="MQK233" s="672"/>
      <c r="MQL233" s="672"/>
      <c r="MQM233" s="672"/>
      <c r="MQN233" s="672"/>
      <c r="MQO233" s="672"/>
      <c r="MQP233" s="672"/>
      <c r="MQQ233" s="672"/>
      <c r="MQR233" s="672"/>
      <c r="MQS233" s="672"/>
      <c r="MQT233" s="672"/>
      <c r="MQU233" s="672"/>
      <c r="MQV233" s="672"/>
      <c r="MQW233" s="672"/>
      <c r="MQX233" s="672"/>
      <c r="MQY233" s="672"/>
      <c r="MQZ233" s="672"/>
      <c r="MRA233" s="672"/>
      <c r="MRB233" s="672"/>
      <c r="MRC233" s="672"/>
      <c r="MRD233" s="672"/>
      <c r="MRE233" s="672"/>
      <c r="MRF233" s="672"/>
      <c r="MRG233" s="672"/>
      <c r="MRH233" s="672"/>
      <c r="MRI233" s="672"/>
      <c r="MRJ233" s="672"/>
      <c r="MRK233" s="672"/>
      <c r="MRL233" s="672"/>
      <c r="MRM233" s="672"/>
      <c r="MRN233" s="672"/>
      <c r="MRO233" s="672"/>
      <c r="MRP233" s="672"/>
      <c r="MRQ233" s="672"/>
      <c r="MRR233" s="672"/>
      <c r="MRS233" s="672"/>
      <c r="MRT233" s="672"/>
      <c r="MRU233" s="672"/>
      <c r="MRV233" s="672"/>
      <c r="MRW233" s="672"/>
      <c r="MRX233" s="672"/>
      <c r="MRY233" s="672"/>
      <c r="MRZ233" s="672"/>
      <c r="MSA233" s="672"/>
      <c r="MSB233" s="672"/>
      <c r="MSC233" s="672"/>
      <c r="MSD233" s="672"/>
      <c r="MSE233" s="672"/>
      <c r="MSF233" s="672"/>
      <c r="MSG233" s="672"/>
      <c r="MSH233" s="672"/>
      <c r="MSI233" s="672"/>
      <c r="MSJ233" s="672"/>
      <c r="MSK233" s="672"/>
      <c r="MSL233" s="672"/>
      <c r="MSM233" s="672"/>
      <c r="MSN233" s="672"/>
      <c r="MSO233" s="672"/>
      <c r="MSP233" s="672"/>
      <c r="MSQ233" s="672"/>
      <c r="MSR233" s="672"/>
      <c r="MSS233" s="672"/>
      <c r="MST233" s="672"/>
      <c r="MSU233" s="672"/>
      <c r="MSV233" s="672"/>
      <c r="MSW233" s="672"/>
      <c r="MSX233" s="672"/>
      <c r="MSY233" s="672"/>
      <c r="MSZ233" s="672"/>
      <c r="MTA233" s="672"/>
      <c r="MTB233" s="672"/>
      <c r="MTC233" s="672"/>
      <c r="MTD233" s="672"/>
      <c r="MTE233" s="672"/>
      <c r="MTF233" s="672"/>
      <c r="MTG233" s="672"/>
      <c r="MTH233" s="672"/>
      <c r="MTI233" s="672"/>
      <c r="MTJ233" s="672"/>
      <c r="MTK233" s="672"/>
      <c r="MTL233" s="672"/>
      <c r="MTM233" s="672"/>
      <c r="MTN233" s="672"/>
      <c r="MTO233" s="672"/>
      <c r="MTP233" s="672"/>
      <c r="MTQ233" s="672"/>
      <c r="MTR233" s="672"/>
      <c r="MTS233" s="672"/>
      <c r="MTT233" s="672"/>
      <c r="MTU233" s="672"/>
      <c r="MTV233" s="672"/>
      <c r="MTW233" s="672"/>
      <c r="MTX233" s="672"/>
      <c r="MTY233" s="672"/>
      <c r="MTZ233" s="672"/>
      <c r="MUA233" s="672"/>
      <c r="MUB233" s="672"/>
      <c r="MUC233" s="672"/>
      <c r="MUD233" s="672"/>
      <c r="MUE233" s="672"/>
      <c r="MUF233" s="672"/>
      <c r="MUG233" s="672"/>
      <c r="MUH233" s="672"/>
      <c r="MUI233" s="672"/>
      <c r="MUJ233" s="672"/>
      <c r="MUK233" s="672"/>
      <c r="MUL233" s="672"/>
      <c r="MUM233" s="672"/>
      <c r="MUN233" s="672"/>
      <c r="MUO233" s="672"/>
      <c r="MUP233" s="672"/>
      <c r="MUQ233" s="672"/>
      <c r="MUR233" s="672"/>
      <c r="MUS233" s="672"/>
      <c r="MUT233" s="672"/>
      <c r="MUU233" s="672"/>
      <c r="MUV233" s="672"/>
      <c r="MUW233" s="672"/>
      <c r="MUX233" s="672"/>
      <c r="MUY233" s="672"/>
      <c r="MUZ233" s="672"/>
      <c r="MVA233" s="672"/>
      <c r="MVB233" s="672"/>
      <c r="MVC233" s="672"/>
      <c r="MVD233" s="672"/>
      <c r="MVE233" s="672"/>
      <c r="MVF233" s="672"/>
      <c r="MVG233" s="672"/>
      <c r="MVH233" s="672"/>
      <c r="MVI233" s="672"/>
      <c r="MVJ233" s="672"/>
      <c r="MVK233" s="672"/>
      <c r="MVL233" s="672"/>
      <c r="MVM233" s="672"/>
      <c r="MVN233" s="672"/>
      <c r="MVO233" s="672"/>
      <c r="MVP233" s="672"/>
      <c r="MVQ233" s="672"/>
      <c r="MVR233" s="672"/>
      <c r="MVS233" s="672"/>
      <c r="MVT233" s="672"/>
      <c r="MVU233" s="672"/>
      <c r="MVV233" s="672"/>
      <c r="MVW233" s="672"/>
      <c r="MVX233" s="672"/>
      <c r="MVY233" s="672"/>
      <c r="MVZ233" s="672"/>
      <c r="MWA233" s="672"/>
      <c r="MWB233" s="672"/>
      <c r="MWC233" s="672"/>
      <c r="MWD233" s="672"/>
      <c r="MWE233" s="672"/>
      <c r="MWF233" s="672"/>
      <c r="MWG233" s="672"/>
      <c r="MWH233" s="672"/>
      <c r="MWI233" s="672"/>
      <c r="MWJ233" s="672"/>
      <c r="MWK233" s="672"/>
      <c r="MWL233" s="672"/>
      <c r="MWM233" s="672"/>
      <c r="MWN233" s="672"/>
      <c r="MWO233" s="672"/>
      <c r="MWP233" s="672"/>
      <c r="MWQ233" s="672"/>
      <c r="MWR233" s="672"/>
      <c r="MWS233" s="672"/>
      <c r="MWT233" s="672"/>
      <c r="MWU233" s="672"/>
      <c r="MWV233" s="672"/>
      <c r="MWW233" s="672"/>
      <c r="MWX233" s="672"/>
      <c r="MWY233" s="672"/>
      <c r="MWZ233" s="672"/>
      <c r="MXA233" s="672"/>
      <c r="MXB233" s="672"/>
      <c r="MXC233" s="672"/>
      <c r="MXD233" s="672"/>
      <c r="MXE233" s="672"/>
      <c r="MXF233" s="672"/>
      <c r="MXG233" s="672"/>
      <c r="MXH233" s="672"/>
      <c r="MXI233" s="672"/>
      <c r="MXJ233" s="672"/>
      <c r="MXK233" s="672"/>
      <c r="MXL233" s="672"/>
      <c r="MXM233" s="672"/>
      <c r="MXN233" s="672"/>
      <c r="MXO233" s="672"/>
      <c r="MXP233" s="672"/>
      <c r="MXQ233" s="672"/>
      <c r="MXR233" s="672"/>
      <c r="MXS233" s="672"/>
      <c r="MXT233" s="672"/>
      <c r="MXU233" s="672"/>
      <c r="MXV233" s="672"/>
      <c r="MXW233" s="672"/>
      <c r="MXX233" s="672"/>
      <c r="MXY233" s="672"/>
      <c r="MXZ233" s="672"/>
      <c r="MYA233" s="672"/>
      <c r="MYB233" s="672"/>
      <c r="MYC233" s="672"/>
      <c r="MYD233" s="672"/>
      <c r="MYE233" s="672"/>
      <c r="MYF233" s="672"/>
      <c r="MYG233" s="672"/>
      <c r="MYH233" s="672"/>
      <c r="MYI233" s="672"/>
      <c r="MYJ233" s="672"/>
      <c r="MYK233" s="672"/>
      <c r="MYL233" s="672"/>
      <c r="MYM233" s="672"/>
      <c r="MYN233" s="672"/>
      <c r="MYO233" s="672"/>
      <c r="MYP233" s="672"/>
      <c r="MYQ233" s="672"/>
      <c r="MYR233" s="672"/>
      <c r="MYS233" s="672"/>
      <c r="MYT233" s="672"/>
      <c r="MYU233" s="672"/>
      <c r="MYV233" s="672"/>
      <c r="MYW233" s="672"/>
      <c r="MYX233" s="672"/>
      <c r="MYY233" s="672"/>
      <c r="MYZ233" s="672"/>
      <c r="MZA233" s="672"/>
      <c r="MZB233" s="672"/>
      <c r="MZC233" s="672"/>
      <c r="MZD233" s="672"/>
      <c r="MZE233" s="672"/>
      <c r="MZF233" s="672"/>
      <c r="MZG233" s="672"/>
      <c r="MZH233" s="672"/>
      <c r="MZI233" s="672"/>
      <c r="MZJ233" s="672"/>
      <c r="MZK233" s="672"/>
      <c r="MZL233" s="672"/>
      <c r="MZM233" s="672"/>
      <c r="MZN233" s="672"/>
      <c r="MZO233" s="672"/>
      <c r="MZP233" s="672"/>
      <c r="MZQ233" s="672"/>
      <c r="MZR233" s="672"/>
      <c r="MZS233" s="672"/>
      <c r="MZT233" s="672"/>
      <c r="MZU233" s="672"/>
      <c r="MZV233" s="672"/>
      <c r="MZW233" s="672"/>
      <c r="MZX233" s="672"/>
      <c r="MZY233" s="672"/>
      <c r="MZZ233" s="672"/>
      <c r="NAA233" s="672"/>
      <c r="NAB233" s="672"/>
      <c r="NAC233" s="672"/>
      <c r="NAD233" s="672"/>
      <c r="NAE233" s="672"/>
      <c r="NAF233" s="672"/>
      <c r="NAG233" s="672"/>
      <c r="NAH233" s="672"/>
      <c r="NAI233" s="672"/>
      <c r="NAJ233" s="672"/>
      <c r="NAK233" s="672"/>
      <c r="NAL233" s="672"/>
      <c r="NAM233" s="672"/>
      <c r="NAN233" s="672"/>
      <c r="NAO233" s="672"/>
      <c r="NAP233" s="672"/>
      <c r="NAQ233" s="672"/>
      <c r="NAR233" s="672"/>
      <c r="NAS233" s="672"/>
      <c r="NAT233" s="672"/>
      <c r="NAU233" s="672"/>
      <c r="NAV233" s="672"/>
      <c r="NAW233" s="672"/>
      <c r="NAX233" s="672"/>
      <c r="NAY233" s="672"/>
      <c r="NAZ233" s="672"/>
      <c r="NBA233" s="672"/>
      <c r="NBB233" s="672"/>
      <c r="NBC233" s="672"/>
      <c r="NBD233" s="672"/>
      <c r="NBE233" s="672"/>
      <c r="NBF233" s="672"/>
      <c r="NBG233" s="672"/>
      <c r="NBH233" s="672"/>
      <c r="NBI233" s="672"/>
      <c r="NBJ233" s="672"/>
      <c r="NBK233" s="672"/>
      <c r="NBL233" s="672"/>
      <c r="NBM233" s="672"/>
      <c r="NBN233" s="672"/>
      <c r="NBO233" s="672"/>
      <c r="NBP233" s="672"/>
      <c r="NBQ233" s="672"/>
      <c r="NBR233" s="672"/>
      <c r="NBS233" s="672"/>
      <c r="NBT233" s="672"/>
      <c r="NBU233" s="672"/>
      <c r="NBV233" s="672"/>
      <c r="NBW233" s="672"/>
      <c r="NBX233" s="672"/>
      <c r="NBY233" s="672"/>
      <c r="NBZ233" s="672"/>
      <c r="NCA233" s="672"/>
      <c r="NCB233" s="672"/>
      <c r="NCC233" s="672"/>
      <c r="NCD233" s="672"/>
      <c r="NCE233" s="672"/>
      <c r="NCF233" s="672"/>
      <c r="NCG233" s="672"/>
      <c r="NCH233" s="672"/>
      <c r="NCI233" s="672"/>
      <c r="NCJ233" s="672"/>
      <c r="NCK233" s="672"/>
      <c r="NCL233" s="672"/>
      <c r="NCM233" s="672"/>
      <c r="NCN233" s="672"/>
      <c r="NCO233" s="672"/>
      <c r="NCP233" s="672"/>
      <c r="NCQ233" s="672"/>
      <c r="NCR233" s="672"/>
      <c r="NCS233" s="672"/>
      <c r="NCT233" s="672"/>
      <c r="NCU233" s="672"/>
      <c r="NCV233" s="672"/>
      <c r="NCW233" s="672"/>
      <c r="NCX233" s="672"/>
      <c r="NCY233" s="672"/>
      <c r="NCZ233" s="672"/>
      <c r="NDA233" s="672"/>
      <c r="NDB233" s="672"/>
      <c r="NDC233" s="672"/>
      <c r="NDD233" s="672"/>
      <c r="NDE233" s="672"/>
      <c r="NDF233" s="672"/>
      <c r="NDG233" s="672"/>
      <c r="NDH233" s="672"/>
      <c r="NDI233" s="672"/>
      <c r="NDJ233" s="672"/>
      <c r="NDK233" s="672"/>
      <c r="NDL233" s="672"/>
      <c r="NDM233" s="672"/>
      <c r="NDN233" s="672"/>
      <c r="NDO233" s="672"/>
      <c r="NDP233" s="672"/>
      <c r="NDQ233" s="672"/>
      <c r="NDR233" s="672"/>
      <c r="NDS233" s="672"/>
      <c r="NDT233" s="672"/>
      <c r="NDU233" s="672"/>
      <c r="NDV233" s="672"/>
      <c r="NDW233" s="672"/>
      <c r="NDX233" s="672"/>
      <c r="NDY233" s="672"/>
      <c r="NDZ233" s="672"/>
      <c r="NEA233" s="672"/>
      <c r="NEB233" s="672"/>
      <c r="NEC233" s="672"/>
      <c r="NED233" s="672"/>
      <c r="NEE233" s="672"/>
      <c r="NEF233" s="672"/>
      <c r="NEG233" s="672"/>
      <c r="NEH233" s="672"/>
      <c r="NEI233" s="672"/>
      <c r="NEJ233" s="672"/>
      <c r="NEK233" s="672"/>
      <c r="NEL233" s="672"/>
      <c r="NEM233" s="672"/>
      <c r="NEN233" s="672"/>
      <c r="NEO233" s="672"/>
      <c r="NEP233" s="672"/>
      <c r="NEQ233" s="672"/>
      <c r="NER233" s="672"/>
      <c r="NES233" s="672"/>
      <c r="NET233" s="672"/>
      <c r="NEU233" s="672"/>
      <c r="NEV233" s="672"/>
      <c r="NEW233" s="672"/>
      <c r="NEX233" s="672"/>
      <c r="NEY233" s="672"/>
      <c r="NEZ233" s="672"/>
      <c r="NFA233" s="672"/>
      <c r="NFB233" s="672"/>
      <c r="NFC233" s="672"/>
      <c r="NFD233" s="672"/>
      <c r="NFE233" s="672"/>
      <c r="NFF233" s="672"/>
      <c r="NFG233" s="672"/>
      <c r="NFH233" s="672"/>
      <c r="NFI233" s="672"/>
      <c r="NFJ233" s="672"/>
      <c r="NFK233" s="672"/>
      <c r="NFL233" s="672"/>
      <c r="NFM233" s="672"/>
      <c r="NFN233" s="672"/>
      <c r="NFO233" s="672"/>
      <c r="NFP233" s="672"/>
      <c r="NFQ233" s="672"/>
      <c r="NFR233" s="672"/>
      <c r="NFS233" s="672"/>
      <c r="NFT233" s="672"/>
      <c r="NFU233" s="672"/>
      <c r="NFV233" s="672"/>
      <c r="NFW233" s="672"/>
      <c r="NFX233" s="672"/>
      <c r="NFY233" s="672"/>
      <c r="NFZ233" s="672"/>
      <c r="NGA233" s="672"/>
      <c r="NGB233" s="672"/>
      <c r="NGC233" s="672"/>
      <c r="NGD233" s="672"/>
      <c r="NGE233" s="672"/>
      <c r="NGF233" s="672"/>
      <c r="NGG233" s="672"/>
      <c r="NGH233" s="672"/>
      <c r="NGI233" s="672"/>
      <c r="NGJ233" s="672"/>
      <c r="NGK233" s="672"/>
      <c r="NGL233" s="672"/>
      <c r="NGM233" s="672"/>
      <c r="NGN233" s="672"/>
      <c r="NGO233" s="672"/>
      <c r="NGP233" s="672"/>
      <c r="NGQ233" s="672"/>
      <c r="NGR233" s="672"/>
      <c r="NGS233" s="672"/>
      <c r="NGT233" s="672"/>
      <c r="NGU233" s="672"/>
      <c r="NGV233" s="672"/>
      <c r="NGW233" s="672"/>
      <c r="NGX233" s="672"/>
      <c r="NGY233" s="672"/>
      <c r="NGZ233" s="672"/>
      <c r="NHA233" s="672"/>
      <c r="NHB233" s="672"/>
      <c r="NHC233" s="672"/>
      <c r="NHD233" s="672"/>
      <c r="NHE233" s="672"/>
      <c r="NHF233" s="672"/>
      <c r="NHG233" s="672"/>
      <c r="NHH233" s="672"/>
      <c r="NHI233" s="672"/>
      <c r="NHJ233" s="672"/>
      <c r="NHK233" s="672"/>
      <c r="NHL233" s="672"/>
      <c r="NHM233" s="672"/>
      <c r="NHN233" s="672"/>
      <c r="NHO233" s="672"/>
      <c r="NHP233" s="672"/>
      <c r="NHQ233" s="672"/>
      <c r="NHR233" s="672"/>
      <c r="NHS233" s="672"/>
      <c r="NHT233" s="672"/>
      <c r="NHU233" s="672"/>
      <c r="NHV233" s="672"/>
      <c r="NHW233" s="672"/>
      <c r="NHX233" s="672"/>
      <c r="NHY233" s="672"/>
      <c r="NHZ233" s="672"/>
      <c r="NIA233" s="672"/>
      <c r="NIB233" s="672"/>
      <c r="NIC233" s="672"/>
      <c r="NID233" s="672"/>
      <c r="NIE233" s="672"/>
      <c r="NIF233" s="672"/>
      <c r="NIG233" s="672"/>
      <c r="NIH233" s="672"/>
      <c r="NII233" s="672"/>
      <c r="NIJ233" s="672"/>
      <c r="NIK233" s="672"/>
      <c r="NIL233" s="672"/>
      <c r="NIM233" s="672"/>
      <c r="NIN233" s="672"/>
      <c r="NIO233" s="672"/>
      <c r="NIP233" s="672"/>
      <c r="NIQ233" s="672"/>
      <c r="NIR233" s="672"/>
      <c r="NIS233" s="672"/>
      <c r="NIT233" s="672"/>
      <c r="NIU233" s="672"/>
      <c r="NIV233" s="672"/>
      <c r="NIW233" s="672"/>
      <c r="NIX233" s="672"/>
      <c r="NIY233" s="672"/>
      <c r="NIZ233" s="672"/>
      <c r="NJA233" s="672"/>
      <c r="NJB233" s="672"/>
      <c r="NJC233" s="672"/>
      <c r="NJD233" s="672"/>
      <c r="NJE233" s="672"/>
      <c r="NJF233" s="672"/>
      <c r="NJG233" s="672"/>
      <c r="NJH233" s="672"/>
      <c r="NJI233" s="672"/>
      <c r="NJJ233" s="672"/>
      <c r="NJK233" s="672"/>
      <c r="NJL233" s="672"/>
      <c r="NJM233" s="672"/>
      <c r="NJN233" s="672"/>
      <c r="NJO233" s="672"/>
      <c r="NJP233" s="672"/>
      <c r="NJQ233" s="672"/>
      <c r="NJR233" s="672"/>
      <c r="NJS233" s="672"/>
      <c r="NJT233" s="672"/>
      <c r="NJU233" s="672"/>
      <c r="NJV233" s="672"/>
      <c r="NJW233" s="672"/>
      <c r="NJX233" s="672"/>
      <c r="NJY233" s="672"/>
      <c r="NJZ233" s="672"/>
      <c r="NKA233" s="672"/>
      <c r="NKB233" s="672"/>
      <c r="NKC233" s="672"/>
      <c r="NKD233" s="672"/>
      <c r="NKE233" s="672"/>
      <c r="NKF233" s="672"/>
      <c r="NKG233" s="672"/>
      <c r="NKH233" s="672"/>
      <c r="NKI233" s="672"/>
      <c r="NKJ233" s="672"/>
      <c r="NKK233" s="672"/>
      <c r="NKL233" s="672"/>
      <c r="NKM233" s="672"/>
      <c r="NKN233" s="672"/>
      <c r="NKO233" s="672"/>
      <c r="NKP233" s="672"/>
      <c r="NKQ233" s="672"/>
      <c r="NKR233" s="672"/>
      <c r="NKS233" s="672"/>
      <c r="NKT233" s="672"/>
      <c r="NKU233" s="672"/>
      <c r="NKV233" s="672"/>
      <c r="NKW233" s="672"/>
      <c r="NKX233" s="672"/>
      <c r="NKY233" s="672"/>
      <c r="NKZ233" s="672"/>
      <c r="NLA233" s="672"/>
      <c r="NLB233" s="672"/>
      <c r="NLC233" s="672"/>
      <c r="NLD233" s="672"/>
      <c r="NLE233" s="672"/>
      <c r="NLF233" s="672"/>
      <c r="NLG233" s="672"/>
      <c r="NLH233" s="672"/>
      <c r="NLI233" s="672"/>
      <c r="NLJ233" s="672"/>
      <c r="NLK233" s="672"/>
      <c r="NLL233" s="672"/>
      <c r="NLM233" s="672"/>
      <c r="NLN233" s="672"/>
      <c r="NLO233" s="672"/>
      <c r="NLP233" s="672"/>
      <c r="NLQ233" s="672"/>
      <c r="NLR233" s="672"/>
      <c r="NLS233" s="672"/>
      <c r="NLT233" s="672"/>
      <c r="NLU233" s="672"/>
      <c r="NLV233" s="672"/>
      <c r="NLW233" s="672"/>
      <c r="NLX233" s="672"/>
      <c r="NLY233" s="672"/>
      <c r="NLZ233" s="672"/>
      <c r="NMA233" s="672"/>
      <c r="NMB233" s="672"/>
      <c r="NMC233" s="672"/>
      <c r="NMD233" s="672"/>
      <c r="NME233" s="672"/>
      <c r="NMF233" s="672"/>
      <c r="NMG233" s="672"/>
      <c r="NMH233" s="672"/>
      <c r="NMI233" s="672"/>
      <c r="NMJ233" s="672"/>
      <c r="NMK233" s="672"/>
      <c r="NML233" s="672"/>
      <c r="NMM233" s="672"/>
      <c r="NMN233" s="672"/>
      <c r="NMO233" s="672"/>
      <c r="NMP233" s="672"/>
      <c r="NMQ233" s="672"/>
      <c r="NMR233" s="672"/>
      <c r="NMS233" s="672"/>
      <c r="NMT233" s="672"/>
      <c r="NMU233" s="672"/>
      <c r="NMV233" s="672"/>
      <c r="NMW233" s="672"/>
      <c r="NMX233" s="672"/>
      <c r="NMY233" s="672"/>
      <c r="NMZ233" s="672"/>
      <c r="NNA233" s="672"/>
      <c r="NNB233" s="672"/>
      <c r="NNC233" s="672"/>
      <c r="NND233" s="672"/>
      <c r="NNE233" s="672"/>
      <c r="NNF233" s="672"/>
      <c r="NNG233" s="672"/>
      <c r="NNH233" s="672"/>
      <c r="NNI233" s="672"/>
      <c r="NNJ233" s="672"/>
      <c r="NNK233" s="672"/>
      <c r="NNL233" s="672"/>
      <c r="NNM233" s="672"/>
      <c r="NNN233" s="672"/>
      <c r="NNO233" s="672"/>
      <c r="NNP233" s="672"/>
      <c r="NNQ233" s="672"/>
      <c r="NNR233" s="672"/>
      <c r="NNS233" s="672"/>
      <c r="NNT233" s="672"/>
      <c r="NNU233" s="672"/>
      <c r="NNV233" s="672"/>
      <c r="NNW233" s="672"/>
      <c r="NNX233" s="672"/>
      <c r="NNY233" s="672"/>
      <c r="NNZ233" s="672"/>
      <c r="NOA233" s="672"/>
      <c r="NOB233" s="672"/>
      <c r="NOC233" s="672"/>
      <c r="NOD233" s="672"/>
      <c r="NOE233" s="672"/>
      <c r="NOF233" s="672"/>
      <c r="NOG233" s="672"/>
      <c r="NOH233" s="672"/>
      <c r="NOI233" s="672"/>
      <c r="NOJ233" s="672"/>
      <c r="NOK233" s="672"/>
      <c r="NOL233" s="672"/>
      <c r="NOM233" s="672"/>
      <c r="NON233" s="672"/>
      <c r="NOO233" s="672"/>
      <c r="NOP233" s="672"/>
      <c r="NOQ233" s="672"/>
      <c r="NOR233" s="672"/>
      <c r="NOS233" s="672"/>
      <c r="NOT233" s="672"/>
      <c r="NOU233" s="672"/>
      <c r="NOV233" s="672"/>
      <c r="NOW233" s="672"/>
      <c r="NOX233" s="672"/>
      <c r="NOY233" s="672"/>
      <c r="NOZ233" s="672"/>
      <c r="NPA233" s="672"/>
      <c r="NPB233" s="672"/>
      <c r="NPC233" s="672"/>
      <c r="NPD233" s="672"/>
      <c r="NPE233" s="672"/>
      <c r="NPF233" s="672"/>
      <c r="NPG233" s="672"/>
      <c r="NPH233" s="672"/>
      <c r="NPI233" s="672"/>
      <c r="NPJ233" s="672"/>
      <c r="NPK233" s="672"/>
      <c r="NPL233" s="672"/>
      <c r="NPM233" s="672"/>
      <c r="NPN233" s="672"/>
      <c r="NPO233" s="672"/>
      <c r="NPP233" s="672"/>
      <c r="NPQ233" s="672"/>
      <c r="NPR233" s="672"/>
      <c r="NPS233" s="672"/>
      <c r="NPT233" s="672"/>
      <c r="NPU233" s="672"/>
      <c r="NPV233" s="672"/>
      <c r="NPW233" s="672"/>
      <c r="NPX233" s="672"/>
      <c r="NPY233" s="672"/>
      <c r="NPZ233" s="672"/>
      <c r="NQA233" s="672"/>
      <c r="NQB233" s="672"/>
      <c r="NQC233" s="672"/>
      <c r="NQD233" s="672"/>
      <c r="NQE233" s="672"/>
      <c r="NQF233" s="672"/>
      <c r="NQG233" s="672"/>
      <c r="NQH233" s="672"/>
      <c r="NQI233" s="672"/>
      <c r="NQJ233" s="672"/>
      <c r="NQK233" s="672"/>
      <c r="NQL233" s="672"/>
      <c r="NQM233" s="672"/>
      <c r="NQN233" s="672"/>
      <c r="NQO233" s="672"/>
      <c r="NQP233" s="672"/>
      <c r="NQQ233" s="672"/>
      <c r="NQR233" s="672"/>
      <c r="NQS233" s="672"/>
      <c r="NQT233" s="672"/>
      <c r="NQU233" s="672"/>
      <c r="NQV233" s="672"/>
      <c r="NQW233" s="672"/>
      <c r="NQX233" s="672"/>
      <c r="NQY233" s="672"/>
      <c r="NQZ233" s="672"/>
      <c r="NRA233" s="672"/>
      <c r="NRB233" s="672"/>
      <c r="NRC233" s="672"/>
      <c r="NRD233" s="672"/>
      <c r="NRE233" s="672"/>
      <c r="NRF233" s="672"/>
      <c r="NRG233" s="672"/>
      <c r="NRH233" s="672"/>
      <c r="NRI233" s="672"/>
      <c r="NRJ233" s="672"/>
      <c r="NRK233" s="672"/>
      <c r="NRL233" s="672"/>
      <c r="NRM233" s="672"/>
      <c r="NRN233" s="672"/>
      <c r="NRO233" s="672"/>
      <c r="NRP233" s="672"/>
      <c r="NRQ233" s="672"/>
      <c r="NRR233" s="672"/>
      <c r="NRS233" s="672"/>
      <c r="NRT233" s="672"/>
      <c r="NRU233" s="672"/>
      <c r="NRV233" s="672"/>
      <c r="NRW233" s="672"/>
      <c r="NRX233" s="672"/>
      <c r="NRY233" s="672"/>
      <c r="NRZ233" s="672"/>
      <c r="NSA233" s="672"/>
      <c r="NSB233" s="672"/>
      <c r="NSC233" s="672"/>
      <c r="NSD233" s="672"/>
      <c r="NSE233" s="672"/>
      <c r="NSF233" s="672"/>
      <c r="NSG233" s="672"/>
      <c r="NSH233" s="672"/>
      <c r="NSI233" s="672"/>
      <c r="NSJ233" s="672"/>
      <c r="NSK233" s="672"/>
      <c r="NSL233" s="672"/>
      <c r="NSM233" s="672"/>
      <c r="NSN233" s="672"/>
      <c r="NSO233" s="672"/>
      <c r="NSP233" s="672"/>
      <c r="NSQ233" s="672"/>
      <c r="NSR233" s="672"/>
      <c r="NSS233" s="672"/>
      <c r="NST233" s="672"/>
      <c r="NSU233" s="672"/>
      <c r="NSV233" s="672"/>
      <c r="NSW233" s="672"/>
      <c r="NSX233" s="672"/>
      <c r="NSY233" s="672"/>
      <c r="NSZ233" s="672"/>
      <c r="NTA233" s="672"/>
      <c r="NTB233" s="672"/>
      <c r="NTC233" s="672"/>
      <c r="NTD233" s="672"/>
      <c r="NTE233" s="672"/>
      <c r="NTF233" s="672"/>
      <c r="NTG233" s="672"/>
      <c r="NTH233" s="672"/>
      <c r="NTI233" s="672"/>
      <c r="NTJ233" s="672"/>
      <c r="NTK233" s="672"/>
      <c r="NTL233" s="672"/>
      <c r="NTM233" s="672"/>
      <c r="NTN233" s="672"/>
      <c r="NTO233" s="672"/>
      <c r="NTP233" s="672"/>
      <c r="NTQ233" s="672"/>
      <c r="NTR233" s="672"/>
      <c r="NTS233" s="672"/>
      <c r="NTT233" s="672"/>
      <c r="NTU233" s="672"/>
      <c r="NTV233" s="672"/>
      <c r="NTW233" s="672"/>
      <c r="NTX233" s="672"/>
      <c r="NTY233" s="672"/>
      <c r="NTZ233" s="672"/>
      <c r="NUA233" s="672"/>
      <c r="NUB233" s="672"/>
      <c r="NUC233" s="672"/>
      <c r="NUD233" s="672"/>
      <c r="NUE233" s="672"/>
      <c r="NUF233" s="672"/>
      <c r="NUG233" s="672"/>
      <c r="NUH233" s="672"/>
      <c r="NUI233" s="672"/>
      <c r="NUJ233" s="672"/>
      <c r="NUK233" s="672"/>
      <c r="NUL233" s="672"/>
      <c r="NUM233" s="672"/>
      <c r="NUN233" s="672"/>
      <c r="NUO233" s="672"/>
      <c r="NUP233" s="672"/>
      <c r="NUQ233" s="672"/>
      <c r="NUR233" s="672"/>
      <c r="NUS233" s="672"/>
      <c r="NUT233" s="672"/>
      <c r="NUU233" s="672"/>
      <c r="NUV233" s="672"/>
      <c r="NUW233" s="672"/>
      <c r="NUX233" s="672"/>
      <c r="NUY233" s="672"/>
      <c r="NUZ233" s="672"/>
      <c r="NVA233" s="672"/>
      <c r="NVB233" s="672"/>
      <c r="NVC233" s="672"/>
      <c r="NVD233" s="672"/>
      <c r="NVE233" s="672"/>
      <c r="NVF233" s="672"/>
      <c r="NVG233" s="672"/>
      <c r="NVH233" s="672"/>
      <c r="NVI233" s="672"/>
      <c r="NVJ233" s="672"/>
      <c r="NVK233" s="672"/>
      <c r="NVL233" s="672"/>
      <c r="NVM233" s="672"/>
      <c r="NVN233" s="672"/>
      <c r="NVO233" s="672"/>
      <c r="NVP233" s="672"/>
      <c r="NVQ233" s="672"/>
      <c r="NVR233" s="672"/>
      <c r="NVS233" s="672"/>
      <c r="NVT233" s="672"/>
      <c r="NVU233" s="672"/>
      <c r="NVV233" s="672"/>
      <c r="NVW233" s="672"/>
      <c r="NVX233" s="672"/>
      <c r="NVY233" s="672"/>
      <c r="NVZ233" s="672"/>
      <c r="NWA233" s="672"/>
      <c r="NWB233" s="672"/>
      <c r="NWC233" s="672"/>
      <c r="NWD233" s="672"/>
      <c r="NWE233" s="672"/>
      <c r="NWF233" s="672"/>
      <c r="NWG233" s="672"/>
      <c r="NWH233" s="672"/>
      <c r="NWI233" s="672"/>
      <c r="NWJ233" s="672"/>
      <c r="NWK233" s="672"/>
      <c r="NWL233" s="672"/>
      <c r="NWM233" s="672"/>
      <c r="NWN233" s="672"/>
      <c r="NWO233" s="672"/>
      <c r="NWP233" s="672"/>
      <c r="NWQ233" s="672"/>
      <c r="NWR233" s="672"/>
      <c r="NWS233" s="672"/>
      <c r="NWT233" s="672"/>
      <c r="NWU233" s="672"/>
      <c r="NWV233" s="672"/>
      <c r="NWW233" s="672"/>
      <c r="NWX233" s="672"/>
      <c r="NWY233" s="672"/>
      <c r="NWZ233" s="672"/>
      <c r="NXA233" s="672"/>
      <c r="NXB233" s="672"/>
      <c r="NXC233" s="672"/>
      <c r="NXD233" s="672"/>
      <c r="NXE233" s="672"/>
      <c r="NXF233" s="672"/>
      <c r="NXG233" s="672"/>
      <c r="NXH233" s="672"/>
      <c r="NXI233" s="672"/>
      <c r="NXJ233" s="672"/>
      <c r="NXK233" s="672"/>
      <c r="NXL233" s="672"/>
      <c r="NXM233" s="672"/>
      <c r="NXN233" s="672"/>
      <c r="NXO233" s="672"/>
      <c r="NXP233" s="672"/>
      <c r="NXQ233" s="672"/>
      <c r="NXR233" s="672"/>
      <c r="NXS233" s="672"/>
      <c r="NXT233" s="672"/>
      <c r="NXU233" s="672"/>
      <c r="NXV233" s="672"/>
      <c r="NXW233" s="672"/>
      <c r="NXX233" s="672"/>
      <c r="NXY233" s="672"/>
      <c r="NXZ233" s="672"/>
      <c r="NYA233" s="672"/>
      <c r="NYB233" s="672"/>
      <c r="NYC233" s="672"/>
      <c r="NYD233" s="672"/>
      <c r="NYE233" s="672"/>
      <c r="NYF233" s="672"/>
      <c r="NYG233" s="672"/>
      <c r="NYH233" s="672"/>
      <c r="NYI233" s="672"/>
      <c r="NYJ233" s="672"/>
      <c r="NYK233" s="672"/>
      <c r="NYL233" s="672"/>
      <c r="NYM233" s="672"/>
      <c r="NYN233" s="672"/>
      <c r="NYO233" s="672"/>
      <c r="NYP233" s="672"/>
      <c r="NYQ233" s="672"/>
      <c r="NYR233" s="672"/>
      <c r="NYS233" s="672"/>
      <c r="NYT233" s="672"/>
      <c r="NYU233" s="672"/>
      <c r="NYV233" s="672"/>
      <c r="NYW233" s="672"/>
      <c r="NYX233" s="672"/>
      <c r="NYY233" s="672"/>
      <c r="NYZ233" s="672"/>
      <c r="NZA233" s="672"/>
      <c r="NZB233" s="672"/>
      <c r="NZC233" s="672"/>
      <c r="NZD233" s="672"/>
      <c r="NZE233" s="672"/>
      <c r="NZF233" s="672"/>
      <c r="NZG233" s="672"/>
      <c r="NZH233" s="672"/>
      <c r="NZI233" s="672"/>
      <c r="NZJ233" s="672"/>
      <c r="NZK233" s="672"/>
      <c r="NZL233" s="672"/>
      <c r="NZM233" s="672"/>
      <c r="NZN233" s="672"/>
      <c r="NZO233" s="672"/>
      <c r="NZP233" s="672"/>
      <c r="NZQ233" s="672"/>
      <c r="NZR233" s="672"/>
      <c r="NZS233" s="672"/>
      <c r="NZT233" s="672"/>
      <c r="NZU233" s="672"/>
      <c r="NZV233" s="672"/>
      <c r="NZW233" s="672"/>
      <c r="NZX233" s="672"/>
      <c r="NZY233" s="672"/>
      <c r="NZZ233" s="672"/>
      <c r="OAA233" s="672"/>
      <c r="OAB233" s="672"/>
      <c r="OAC233" s="672"/>
      <c r="OAD233" s="672"/>
      <c r="OAE233" s="672"/>
      <c r="OAF233" s="672"/>
      <c r="OAG233" s="672"/>
      <c r="OAH233" s="672"/>
      <c r="OAI233" s="672"/>
      <c r="OAJ233" s="672"/>
      <c r="OAK233" s="672"/>
      <c r="OAL233" s="672"/>
      <c r="OAM233" s="672"/>
      <c r="OAN233" s="672"/>
      <c r="OAO233" s="672"/>
      <c r="OAP233" s="672"/>
      <c r="OAQ233" s="672"/>
      <c r="OAR233" s="672"/>
      <c r="OAS233" s="672"/>
      <c r="OAT233" s="672"/>
      <c r="OAU233" s="672"/>
      <c r="OAV233" s="672"/>
      <c r="OAW233" s="672"/>
      <c r="OAX233" s="672"/>
      <c r="OAY233" s="672"/>
      <c r="OAZ233" s="672"/>
      <c r="OBA233" s="672"/>
      <c r="OBB233" s="672"/>
      <c r="OBC233" s="672"/>
      <c r="OBD233" s="672"/>
      <c r="OBE233" s="672"/>
      <c r="OBF233" s="672"/>
      <c r="OBG233" s="672"/>
      <c r="OBH233" s="672"/>
      <c r="OBI233" s="672"/>
      <c r="OBJ233" s="672"/>
      <c r="OBK233" s="672"/>
      <c r="OBL233" s="672"/>
      <c r="OBM233" s="672"/>
      <c r="OBN233" s="672"/>
      <c r="OBO233" s="672"/>
      <c r="OBP233" s="672"/>
      <c r="OBQ233" s="672"/>
      <c r="OBR233" s="672"/>
      <c r="OBS233" s="672"/>
      <c r="OBT233" s="672"/>
      <c r="OBU233" s="672"/>
      <c r="OBV233" s="672"/>
      <c r="OBW233" s="672"/>
      <c r="OBX233" s="672"/>
      <c r="OBY233" s="672"/>
      <c r="OBZ233" s="672"/>
      <c r="OCA233" s="672"/>
      <c r="OCB233" s="672"/>
      <c r="OCC233" s="672"/>
      <c r="OCD233" s="672"/>
      <c r="OCE233" s="672"/>
      <c r="OCF233" s="672"/>
      <c r="OCG233" s="672"/>
      <c r="OCH233" s="672"/>
      <c r="OCI233" s="672"/>
      <c r="OCJ233" s="672"/>
      <c r="OCK233" s="672"/>
      <c r="OCL233" s="672"/>
      <c r="OCM233" s="672"/>
      <c r="OCN233" s="672"/>
      <c r="OCO233" s="672"/>
      <c r="OCP233" s="672"/>
      <c r="OCQ233" s="672"/>
      <c r="OCR233" s="672"/>
      <c r="OCS233" s="672"/>
      <c r="OCT233" s="672"/>
      <c r="OCU233" s="672"/>
      <c r="OCV233" s="672"/>
      <c r="OCW233" s="672"/>
      <c r="OCX233" s="672"/>
      <c r="OCY233" s="672"/>
      <c r="OCZ233" s="672"/>
      <c r="ODA233" s="672"/>
      <c r="ODB233" s="672"/>
      <c r="ODC233" s="672"/>
      <c r="ODD233" s="672"/>
      <c r="ODE233" s="672"/>
      <c r="ODF233" s="672"/>
      <c r="ODG233" s="672"/>
      <c r="ODH233" s="672"/>
      <c r="ODI233" s="672"/>
      <c r="ODJ233" s="672"/>
      <c r="ODK233" s="672"/>
      <c r="ODL233" s="672"/>
      <c r="ODM233" s="672"/>
      <c r="ODN233" s="672"/>
      <c r="ODO233" s="672"/>
      <c r="ODP233" s="672"/>
      <c r="ODQ233" s="672"/>
      <c r="ODR233" s="672"/>
      <c r="ODS233" s="672"/>
      <c r="ODT233" s="672"/>
      <c r="ODU233" s="672"/>
      <c r="ODV233" s="672"/>
      <c r="ODW233" s="672"/>
      <c r="ODX233" s="672"/>
      <c r="ODY233" s="672"/>
      <c r="ODZ233" s="672"/>
      <c r="OEA233" s="672"/>
      <c r="OEB233" s="672"/>
      <c r="OEC233" s="672"/>
      <c r="OED233" s="672"/>
      <c r="OEE233" s="672"/>
      <c r="OEF233" s="672"/>
      <c r="OEG233" s="672"/>
      <c r="OEH233" s="672"/>
      <c r="OEI233" s="672"/>
      <c r="OEJ233" s="672"/>
      <c r="OEK233" s="672"/>
      <c r="OEL233" s="672"/>
      <c r="OEM233" s="672"/>
      <c r="OEN233" s="672"/>
      <c r="OEO233" s="672"/>
      <c r="OEP233" s="672"/>
      <c r="OEQ233" s="672"/>
      <c r="OER233" s="672"/>
      <c r="OES233" s="672"/>
      <c r="OET233" s="672"/>
      <c r="OEU233" s="672"/>
      <c r="OEV233" s="672"/>
      <c r="OEW233" s="672"/>
      <c r="OEX233" s="672"/>
      <c r="OEY233" s="672"/>
      <c r="OEZ233" s="672"/>
      <c r="OFA233" s="672"/>
      <c r="OFB233" s="672"/>
      <c r="OFC233" s="672"/>
      <c r="OFD233" s="672"/>
      <c r="OFE233" s="672"/>
      <c r="OFF233" s="672"/>
      <c r="OFG233" s="672"/>
      <c r="OFH233" s="672"/>
      <c r="OFI233" s="672"/>
      <c r="OFJ233" s="672"/>
      <c r="OFK233" s="672"/>
      <c r="OFL233" s="672"/>
      <c r="OFM233" s="672"/>
      <c r="OFN233" s="672"/>
      <c r="OFO233" s="672"/>
      <c r="OFP233" s="672"/>
      <c r="OFQ233" s="672"/>
      <c r="OFR233" s="672"/>
      <c r="OFS233" s="672"/>
      <c r="OFT233" s="672"/>
      <c r="OFU233" s="672"/>
      <c r="OFV233" s="672"/>
      <c r="OFW233" s="672"/>
      <c r="OFX233" s="672"/>
      <c r="OFY233" s="672"/>
      <c r="OFZ233" s="672"/>
      <c r="OGA233" s="672"/>
      <c r="OGB233" s="672"/>
      <c r="OGC233" s="672"/>
      <c r="OGD233" s="672"/>
      <c r="OGE233" s="672"/>
      <c r="OGF233" s="672"/>
      <c r="OGG233" s="672"/>
      <c r="OGH233" s="672"/>
      <c r="OGI233" s="672"/>
      <c r="OGJ233" s="672"/>
      <c r="OGK233" s="672"/>
      <c r="OGL233" s="672"/>
      <c r="OGM233" s="672"/>
      <c r="OGN233" s="672"/>
      <c r="OGO233" s="672"/>
      <c r="OGP233" s="672"/>
      <c r="OGQ233" s="672"/>
      <c r="OGR233" s="672"/>
      <c r="OGS233" s="672"/>
      <c r="OGT233" s="672"/>
      <c r="OGU233" s="672"/>
      <c r="OGV233" s="672"/>
      <c r="OGW233" s="672"/>
      <c r="OGX233" s="672"/>
      <c r="OGY233" s="672"/>
      <c r="OGZ233" s="672"/>
      <c r="OHA233" s="672"/>
      <c r="OHB233" s="672"/>
      <c r="OHC233" s="672"/>
      <c r="OHD233" s="672"/>
      <c r="OHE233" s="672"/>
      <c r="OHF233" s="672"/>
      <c r="OHG233" s="672"/>
      <c r="OHH233" s="672"/>
      <c r="OHI233" s="672"/>
      <c r="OHJ233" s="672"/>
      <c r="OHK233" s="672"/>
      <c r="OHL233" s="672"/>
      <c r="OHM233" s="672"/>
      <c r="OHN233" s="672"/>
      <c r="OHO233" s="672"/>
      <c r="OHP233" s="672"/>
      <c r="OHQ233" s="672"/>
      <c r="OHR233" s="672"/>
      <c r="OHS233" s="672"/>
      <c r="OHT233" s="672"/>
      <c r="OHU233" s="672"/>
      <c r="OHV233" s="672"/>
      <c r="OHW233" s="672"/>
      <c r="OHX233" s="672"/>
      <c r="OHY233" s="672"/>
      <c r="OHZ233" s="672"/>
      <c r="OIA233" s="672"/>
      <c r="OIB233" s="672"/>
      <c r="OIC233" s="672"/>
      <c r="OID233" s="672"/>
      <c r="OIE233" s="672"/>
      <c r="OIF233" s="672"/>
      <c r="OIG233" s="672"/>
      <c r="OIH233" s="672"/>
      <c r="OII233" s="672"/>
      <c r="OIJ233" s="672"/>
      <c r="OIK233" s="672"/>
      <c r="OIL233" s="672"/>
      <c r="OIM233" s="672"/>
      <c r="OIN233" s="672"/>
      <c r="OIO233" s="672"/>
      <c r="OIP233" s="672"/>
      <c r="OIQ233" s="672"/>
      <c r="OIR233" s="672"/>
      <c r="OIS233" s="672"/>
      <c r="OIT233" s="672"/>
      <c r="OIU233" s="672"/>
      <c r="OIV233" s="672"/>
      <c r="OIW233" s="672"/>
      <c r="OIX233" s="672"/>
      <c r="OIY233" s="672"/>
      <c r="OIZ233" s="672"/>
      <c r="OJA233" s="672"/>
      <c r="OJB233" s="672"/>
      <c r="OJC233" s="672"/>
      <c r="OJD233" s="672"/>
      <c r="OJE233" s="672"/>
      <c r="OJF233" s="672"/>
      <c r="OJG233" s="672"/>
      <c r="OJH233" s="672"/>
      <c r="OJI233" s="672"/>
      <c r="OJJ233" s="672"/>
      <c r="OJK233" s="672"/>
      <c r="OJL233" s="672"/>
      <c r="OJM233" s="672"/>
      <c r="OJN233" s="672"/>
      <c r="OJO233" s="672"/>
      <c r="OJP233" s="672"/>
      <c r="OJQ233" s="672"/>
      <c r="OJR233" s="672"/>
      <c r="OJS233" s="672"/>
      <c r="OJT233" s="672"/>
      <c r="OJU233" s="672"/>
      <c r="OJV233" s="672"/>
      <c r="OJW233" s="672"/>
      <c r="OJX233" s="672"/>
      <c r="OJY233" s="672"/>
      <c r="OJZ233" s="672"/>
      <c r="OKA233" s="672"/>
      <c r="OKB233" s="672"/>
      <c r="OKC233" s="672"/>
      <c r="OKD233" s="672"/>
      <c r="OKE233" s="672"/>
      <c r="OKF233" s="672"/>
      <c r="OKG233" s="672"/>
      <c r="OKH233" s="672"/>
      <c r="OKI233" s="672"/>
      <c r="OKJ233" s="672"/>
      <c r="OKK233" s="672"/>
      <c r="OKL233" s="672"/>
      <c r="OKM233" s="672"/>
      <c r="OKN233" s="672"/>
      <c r="OKO233" s="672"/>
      <c r="OKP233" s="672"/>
      <c r="OKQ233" s="672"/>
      <c r="OKR233" s="672"/>
      <c r="OKS233" s="672"/>
      <c r="OKT233" s="672"/>
      <c r="OKU233" s="672"/>
      <c r="OKV233" s="672"/>
      <c r="OKW233" s="672"/>
      <c r="OKX233" s="672"/>
      <c r="OKY233" s="672"/>
      <c r="OKZ233" s="672"/>
      <c r="OLA233" s="672"/>
      <c r="OLB233" s="672"/>
      <c r="OLC233" s="672"/>
      <c r="OLD233" s="672"/>
      <c r="OLE233" s="672"/>
      <c r="OLF233" s="672"/>
      <c r="OLG233" s="672"/>
      <c r="OLH233" s="672"/>
      <c r="OLI233" s="672"/>
      <c r="OLJ233" s="672"/>
      <c r="OLK233" s="672"/>
      <c r="OLL233" s="672"/>
      <c r="OLM233" s="672"/>
      <c r="OLN233" s="672"/>
      <c r="OLO233" s="672"/>
      <c r="OLP233" s="672"/>
      <c r="OLQ233" s="672"/>
      <c r="OLR233" s="672"/>
      <c r="OLS233" s="672"/>
      <c r="OLT233" s="672"/>
      <c r="OLU233" s="672"/>
      <c r="OLV233" s="672"/>
      <c r="OLW233" s="672"/>
      <c r="OLX233" s="672"/>
      <c r="OLY233" s="672"/>
      <c r="OLZ233" s="672"/>
      <c r="OMA233" s="672"/>
      <c r="OMB233" s="672"/>
      <c r="OMC233" s="672"/>
      <c r="OMD233" s="672"/>
      <c r="OME233" s="672"/>
      <c r="OMF233" s="672"/>
      <c r="OMG233" s="672"/>
      <c r="OMH233" s="672"/>
      <c r="OMI233" s="672"/>
      <c r="OMJ233" s="672"/>
      <c r="OMK233" s="672"/>
      <c r="OML233" s="672"/>
      <c r="OMM233" s="672"/>
      <c r="OMN233" s="672"/>
      <c r="OMO233" s="672"/>
      <c r="OMP233" s="672"/>
      <c r="OMQ233" s="672"/>
      <c r="OMR233" s="672"/>
      <c r="OMS233" s="672"/>
      <c r="OMT233" s="672"/>
      <c r="OMU233" s="672"/>
      <c r="OMV233" s="672"/>
      <c r="OMW233" s="672"/>
      <c r="OMX233" s="672"/>
      <c r="OMY233" s="672"/>
      <c r="OMZ233" s="672"/>
      <c r="ONA233" s="672"/>
      <c r="ONB233" s="672"/>
      <c r="ONC233" s="672"/>
      <c r="OND233" s="672"/>
      <c r="ONE233" s="672"/>
      <c r="ONF233" s="672"/>
      <c r="ONG233" s="672"/>
      <c r="ONH233" s="672"/>
      <c r="ONI233" s="672"/>
      <c r="ONJ233" s="672"/>
      <c r="ONK233" s="672"/>
      <c r="ONL233" s="672"/>
      <c r="ONM233" s="672"/>
      <c r="ONN233" s="672"/>
      <c r="ONO233" s="672"/>
      <c r="ONP233" s="672"/>
      <c r="ONQ233" s="672"/>
      <c r="ONR233" s="672"/>
      <c r="ONS233" s="672"/>
      <c r="ONT233" s="672"/>
      <c r="ONU233" s="672"/>
      <c r="ONV233" s="672"/>
      <c r="ONW233" s="672"/>
      <c r="ONX233" s="672"/>
      <c r="ONY233" s="672"/>
      <c r="ONZ233" s="672"/>
      <c r="OOA233" s="672"/>
      <c r="OOB233" s="672"/>
      <c r="OOC233" s="672"/>
      <c r="OOD233" s="672"/>
      <c r="OOE233" s="672"/>
      <c r="OOF233" s="672"/>
      <c r="OOG233" s="672"/>
      <c r="OOH233" s="672"/>
      <c r="OOI233" s="672"/>
      <c r="OOJ233" s="672"/>
      <c r="OOK233" s="672"/>
      <c r="OOL233" s="672"/>
      <c r="OOM233" s="672"/>
      <c r="OON233" s="672"/>
      <c r="OOO233" s="672"/>
      <c r="OOP233" s="672"/>
      <c r="OOQ233" s="672"/>
      <c r="OOR233" s="672"/>
      <c r="OOS233" s="672"/>
      <c r="OOT233" s="672"/>
      <c r="OOU233" s="672"/>
      <c r="OOV233" s="672"/>
      <c r="OOW233" s="672"/>
      <c r="OOX233" s="672"/>
      <c r="OOY233" s="672"/>
      <c r="OOZ233" s="672"/>
      <c r="OPA233" s="672"/>
      <c r="OPB233" s="672"/>
      <c r="OPC233" s="672"/>
      <c r="OPD233" s="672"/>
      <c r="OPE233" s="672"/>
      <c r="OPF233" s="672"/>
      <c r="OPG233" s="672"/>
      <c r="OPH233" s="672"/>
      <c r="OPI233" s="672"/>
      <c r="OPJ233" s="672"/>
      <c r="OPK233" s="672"/>
      <c r="OPL233" s="672"/>
      <c r="OPM233" s="672"/>
      <c r="OPN233" s="672"/>
      <c r="OPO233" s="672"/>
      <c r="OPP233" s="672"/>
      <c r="OPQ233" s="672"/>
      <c r="OPR233" s="672"/>
      <c r="OPS233" s="672"/>
      <c r="OPT233" s="672"/>
      <c r="OPU233" s="672"/>
      <c r="OPV233" s="672"/>
      <c r="OPW233" s="672"/>
      <c r="OPX233" s="672"/>
      <c r="OPY233" s="672"/>
      <c r="OPZ233" s="672"/>
      <c r="OQA233" s="672"/>
      <c r="OQB233" s="672"/>
      <c r="OQC233" s="672"/>
      <c r="OQD233" s="672"/>
      <c r="OQE233" s="672"/>
      <c r="OQF233" s="672"/>
      <c r="OQG233" s="672"/>
      <c r="OQH233" s="672"/>
      <c r="OQI233" s="672"/>
      <c r="OQJ233" s="672"/>
      <c r="OQK233" s="672"/>
      <c r="OQL233" s="672"/>
      <c r="OQM233" s="672"/>
      <c r="OQN233" s="672"/>
      <c r="OQO233" s="672"/>
      <c r="OQP233" s="672"/>
      <c r="OQQ233" s="672"/>
      <c r="OQR233" s="672"/>
      <c r="OQS233" s="672"/>
      <c r="OQT233" s="672"/>
      <c r="OQU233" s="672"/>
      <c r="OQV233" s="672"/>
      <c r="OQW233" s="672"/>
      <c r="OQX233" s="672"/>
      <c r="OQY233" s="672"/>
      <c r="OQZ233" s="672"/>
      <c r="ORA233" s="672"/>
      <c r="ORB233" s="672"/>
      <c r="ORC233" s="672"/>
      <c r="ORD233" s="672"/>
      <c r="ORE233" s="672"/>
      <c r="ORF233" s="672"/>
      <c r="ORG233" s="672"/>
      <c r="ORH233" s="672"/>
      <c r="ORI233" s="672"/>
      <c r="ORJ233" s="672"/>
      <c r="ORK233" s="672"/>
      <c r="ORL233" s="672"/>
      <c r="ORM233" s="672"/>
      <c r="ORN233" s="672"/>
      <c r="ORO233" s="672"/>
      <c r="ORP233" s="672"/>
      <c r="ORQ233" s="672"/>
      <c r="ORR233" s="672"/>
      <c r="ORS233" s="672"/>
      <c r="ORT233" s="672"/>
      <c r="ORU233" s="672"/>
      <c r="ORV233" s="672"/>
      <c r="ORW233" s="672"/>
      <c r="ORX233" s="672"/>
      <c r="ORY233" s="672"/>
      <c r="ORZ233" s="672"/>
      <c r="OSA233" s="672"/>
      <c r="OSB233" s="672"/>
      <c r="OSC233" s="672"/>
      <c r="OSD233" s="672"/>
      <c r="OSE233" s="672"/>
      <c r="OSF233" s="672"/>
      <c r="OSG233" s="672"/>
      <c r="OSH233" s="672"/>
      <c r="OSI233" s="672"/>
      <c r="OSJ233" s="672"/>
      <c r="OSK233" s="672"/>
      <c r="OSL233" s="672"/>
      <c r="OSM233" s="672"/>
      <c r="OSN233" s="672"/>
      <c r="OSO233" s="672"/>
      <c r="OSP233" s="672"/>
      <c r="OSQ233" s="672"/>
      <c r="OSR233" s="672"/>
      <c r="OSS233" s="672"/>
      <c r="OST233" s="672"/>
      <c r="OSU233" s="672"/>
      <c r="OSV233" s="672"/>
      <c r="OSW233" s="672"/>
      <c r="OSX233" s="672"/>
      <c r="OSY233" s="672"/>
      <c r="OSZ233" s="672"/>
      <c r="OTA233" s="672"/>
      <c r="OTB233" s="672"/>
      <c r="OTC233" s="672"/>
      <c r="OTD233" s="672"/>
      <c r="OTE233" s="672"/>
      <c r="OTF233" s="672"/>
      <c r="OTG233" s="672"/>
      <c r="OTH233" s="672"/>
      <c r="OTI233" s="672"/>
      <c r="OTJ233" s="672"/>
      <c r="OTK233" s="672"/>
      <c r="OTL233" s="672"/>
      <c r="OTM233" s="672"/>
      <c r="OTN233" s="672"/>
      <c r="OTO233" s="672"/>
      <c r="OTP233" s="672"/>
      <c r="OTQ233" s="672"/>
      <c r="OTR233" s="672"/>
      <c r="OTS233" s="672"/>
      <c r="OTT233" s="672"/>
      <c r="OTU233" s="672"/>
      <c r="OTV233" s="672"/>
      <c r="OTW233" s="672"/>
      <c r="OTX233" s="672"/>
      <c r="OTY233" s="672"/>
      <c r="OTZ233" s="672"/>
      <c r="OUA233" s="672"/>
      <c r="OUB233" s="672"/>
      <c r="OUC233" s="672"/>
      <c r="OUD233" s="672"/>
      <c r="OUE233" s="672"/>
      <c r="OUF233" s="672"/>
      <c r="OUG233" s="672"/>
      <c r="OUH233" s="672"/>
      <c r="OUI233" s="672"/>
      <c r="OUJ233" s="672"/>
      <c r="OUK233" s="672"/>
      <c r="OUL233" s="672"/>
      <c r="OUM233" s="672"/>
      <c r="OUN233" s="672"/>
      <c r="OUO233" s="672"/>
      <c r="OUP233" s="672"/>
      <c r="OUQ233" s="672"/>
      <c r="OUR233" s="672"/>
      <c r="OUS233" s="672"/>
      <c r="OUT233" s="672"/>
      <c r="OUU233" s="672"/>
      <c r="OUV233" s="672"/>
      <c r="OUW233" s="672"/>
      <c r="OUX233" s="672"/>
      <c r="OUY233" s="672"/>
      <c r="OUZ233" s="672"/>
      <c r="OVA233" s="672"/>
      <c r="OVB233" s="672"/>
      <c r="OVC233" s="672"/>
      <c r="OVD233" s="672"/>
      <c r="OVE233" s="672"/>
      <c r="OVF233" s="672"/>
      <c r="OVG233" s="672"/>
      <c r="OVH233" s="672"/>
      <c r="OVI233" s="672"/>
      <c r="OVJ233" s="672"/>
      <c r="OVK233" s="672"/>
      <c r="OVL233" s="672"/>
      <c r="OVM233" s="672"/>
      <c r="OVN233" s="672"/>
      <c r="OVO233" s="672"/>
      <c r="OVP233" s="672"/>
      <c r="OVQ233" s="672"/>
      <c r="OVR233" s="672"/>
      <c r="OVS233" s="672"/>
      <c r="OVT233" s="672"/>
      <c r="OVU233" s="672"/>
      <c r="OVV233" s="672"/>
      <c r="OVW233" s="672"/>
      <c r="OVX233" s="672"/>
      <c r="OVY233" s="672"/>
      <c r="OVZ233" s="672"/>
      <c r="OWA233" s="672"/>
      <c r="OWB233" s="672"/>
      <c r="OWC233" s="672"/>
      <c r="OWD233" s="672"/>
      <c r="OWE233" s="672"/>
      <c r="OWF233" s="672"/>
      <c r="OWG233" s="672"/>
      <c r="OWH233" s="672"/>
      <c r="OWI233" s="672"/>
      <c r="OWJ233" s="672"/>
      <c r="OWK233" s="672"/>
      <c r="OWL233" s="672"/>
      <c r="OWM233" s="672"/>
      <c r="OWN233" s="672"/>
      <c r="OWO233" s="672"/>
      <c r="OWP233" s="672"/>
      <c r="OWQ233" s="672"/>
      <c r="OWR233" s="672"/>
      <c r="OWS233" s="672"/>
      <c r="OWT233" s="672"/>
      <c r="OWU233" s="672"/>
      <c r="OWV233" s="672"/>
      <c r="OWW233" s="672"/>
      <c r="OWX233" s="672"/>
      <c r="OWY233" s="672"/>
      <c r="OWZ233" s="672"/>
      <c r="OXA233" s="672"/>
      <c r="OXB233" s="672"/>
      <c r="OXC233" s="672"/>
      <c r="OXD233" s="672"/>
      <c r="OXE233" s="672"/>
      <c r="OXF233" s="672"/>
      <c r="OXG233" s="672"/>
      <c r="OXH233" s="672"/>
      <c r="OXI233" s="672"/>
      <c r="OXJ233" s="672"/>
      <c r="OXK233" s="672"/>
      <c r="OXL233" s="672"/>
      <c r="OXM233" s="672"/>
      <c r="OXN233" s="672"/>
      <c r="OXO233" s="672"/>
      <c r="OXP233" s="672"/>
      <c r="OXQ233" s="672"/>
      <c r="OXR233" s="672"/>
      <c r="OXS233" s="672"/>
      <c r="OXT233" s="672"/>
      <c r="OXU233" s="672"/>
      <c r="OXV233" s="672"/>
      <c r="OXW233" s="672"/>
      <c r="OXX233" s="672"/>
      <c r="OXY233" s="672"/>
      <c r="OXZ233" s="672"/>
      <c r="OYA233" s="672"/>
      <c r="OYB233" s="672"/>
      <c r="OYC233" s="672"/>
      <c r="OYD233" s="672"/>
      <c r="OYE233" s="672"/>
      <c r="OYF233" s="672"/>
      <c r="OYG233" s="672"/>
      <c r="OYH233" s="672"/>
      <c r="OYI233" s="672"/>
      <c r="OYJ233" s="672"/>
      <c r="OYK233" s="672"/>
      <c r="OYL233" s="672"/>
      <c r="OYM233" s="672"/>
      <c r="OYN233" s="672"/>
      <c r="OYO233" s="672"/>
      <c r="OYP233" s="672"/>
      <c r="OYQ233" s="672"/>
      <c r="OYR233" s="672"/>
      <c r="OYS233" s="672"/>
      <c r="OYT233" s="672"/>
      <c r="OYU233" s="672"/>
      <c r="OYV233" s="672"/>
      <c r="OYW233" s="672"/>
      <c r="OYX233" s="672"/>
      <c r="OYY233" s="672"/>
      <c r="OYZ233" s="672"/>
      <c r="OZA233" s="672"/>
      <c r="OZB233" s="672"/>
      <c r="OZC233" s="672"/>
      <c r="OZD233" s="672"/>
      <c r="OZE233" s="672"/>
      <c r="OZF233" s="672"/>
      <c r="OZG233" s="672"/>
      <c r="OZH233" s="672"/>
      <c r="OZI233" s="672"/>
      <c r="OZJ233" s="672"/>
      <c r="OZK233" s="672"/>
      <c r="OZL233" s="672"/>
      <c r="OZM233" s="672"/>
      <c r="OZN233" s="672"/>
      <c r="OZO233" s="672"/>
      <c r="OZP233" s="672"/>
      <c r="OZQ233" s="672"/>
      <c r="OZR233" s="672"/>
      <c r="OZS233" s="672"/>
      <c r="OZT233" s="672"/>
      <c r="OZU233" s="672"/>
      <c r="OZV233" s="672"/>
      <c r="OZW233" s="672"/>
      <c r="OZX233" s="672"/>
      <c r="OZY233" s="672"/>
      <c r="OZZ233" s="672"/>
      <c r="PAA233" s="672"/>
      <c r="PAB233" s="672"/>
      <c r="PAC233" s="672"/>
      <c r="PAD233" s="672"/>
      <c r="PAE233" s="672"/>
      <c r="PAF233" s="672"/>
      <c r="PAG233" s="672"/>
      <c r="PAH233" s="672"/>
      <c r="PAI233" s="672"/>
      <c r="PAJ233" s="672"/>
      <c r="PAK233" s="672"/>
      <c r="PAL233" s="672"/>
      <c r="PAM233" s="672"/>
      <c r="PAN233" s="672"/>
      <c r="PAO233" s="672"/>
      <c r="PAP233" s="672"/>
      <c r="PAQ233" s="672"/>
      <c r="PAR233" s="672"/>
      <c r="PAS233" s="672"/>
      <c r="PAT233" s="672"/>
      <c r="PAU233" s="672"/>
      <c r="PAV233" s="672"/>
      <c r="PAW233" s="672"/>
      <c r="PAX233" s="672"/>
      <c r="PAY233" s="672"/>
      <c r="PAZ233" s="672"/>
      <c r="PBA233" s="672"/>
      <c r="PBB233" s="672"/>
      <c r="PBC233" s="672"/>
      <c r="PBD233" s="672"/>
      <c r="PBE233" s="672"/>
      <c r="PBF233" s="672"/>
      <c r="PBG233" s="672"/>
      <c r="PBH233" s="672"/>
      <c r="PBI233" s="672"/>
      <c r="PBJ233" s="672"/>
      <c r="PBK233" s="672"/>
      <c r="PBL233" s="672"/>
      <c r="PBM233" s="672"/>
      <c r="PBN233" s="672"/>
      <c r="PBO233" s="672"/>
      <c r="PBP233" s="672"/>
      <c r="PBQ233" s="672"/>
      <c r="PBR233" s="672"/>
      <c r="PBS233" s="672"/>
      <c r="PBT233" s="672"/>
      <c r="PBU233" s="672"/>
      <c r="PBV233" s="672"/>
      <c r="PBW233" s="672"/>
      <c r="PBX233" s="672"/>
      <c r="PBY233" s="672"/>
      <c r="PBZ233" s="672"/>
      <c r="PCA233" s="672"/>
      <c r="PCB233" s="672"/>
      <c r="PCC233" s="672"/>
      <c r="PCD233" s="672"/>
      <c r="PCE233" s="672"/>
      <c r="PCF233" s="672"/>
      <c r="PCG233" s="672"/>
      <c r="PCH233" s="672"/>
      <c r="PCI233" s="672"/>
      <c r="PCJ233" s="672"/>
      <c r="PCK233" s="672"/>
      <c r="PCL233" s="672"/>
      <c r="PCM233" s="672"/>
      <c r="PCN233" s="672"/>
      <c r="PCO233" s="672"/>
      <c r="PCP233" s="672"/>
      <c r="PCQ233" s="672"/>
      <c r="PCR233" s="672"/>
      <c r="PCS233" s="672"/>
      <c r="PCT233" s="672"/>
      <c r="PCU233" s="672"/>
      <c r="PCV233" s="672"/>
      <c r="PCW233" s="672"/>
      <c r="PCX233" s="672"/>
      <c r="PCY233" s="672"/>
      <c r="PCZ233" s="672"/>
      <c r="PDA233" s="672"/>
      <c r="PDB233" s="672"/>
      <c r="PDC233" s="672"/>
      <c r="PDD233" s="672"/>
      <c r="PDE233" s="672"/>
      <c r="PDF233" s="672"/>
      <c r="PDG233" s="672"/>
      <c r="PDH233" s="672"/>
      <c r="PDI233" s="672"/>
      <c r="PDJ233" s="672"/>
      <c r="PDK233" s="672"/>
      <c r="PDL233" s="672"/>
      <c r="PDM233" s="672"/>
      <c r="PDN233" s="672"/>
      <c r="PDO233" s="672"/>
      <c r="PDP233" s="672"/>
      <c r="PDQ233" s="672"/>
      <c r="PDR233" s="672"/>
      <c r="PDS233" s="672"/>
      <c r="PDT233" s="672"/>
      <c r="PDU233" s="672"/>
      <c r="PDV233" s="672"/>
      <c r="PDW233" s="672"/>
      <c r="PDX233" s="672"/>
      <c r="PDY233" s="672"/>
      <c r="PDZ233" s="672"/>
      <c r="PEA233" s="672"/>
      <c r="PEB233" s="672"/>
      <c r="PEC233" s="672"/>
      <c r="PED233" s="672"/>
      <c r="PEE233" s="672"/>
      <c r="PEF233" s="672"/>
      <c r="PEG233" s="672"/>
      <c r="PEH233" s="672"/>
      <c r="PEI233" s="672"/>
      <c r="PEJ233" s="672"/>
      <c r="PEK233" s="672"/>
      <c r="PEL233" s="672"/>
      <c r="PEM233" s="672"/>
      <c r="PEN233" s="672"/>
      <c r="PEO233" s="672"/>
      <c r="PEP233" s="672"/>
      <c r="PEQ233" s="672"/>
      <c r="PER233" s="672"/>
      <c r="PES233" s="672"/>
      <c r="PET233" s="672"/>
      <c r="PEU233" s="672"/>
      <c r="PEV233" s="672"/>
      <c r="PEW233" s="672"/>
      <c r="PEX233" s="672"/>
      <c r="PEY233" s="672"/>
      <c r="PEZ233" s="672"/>
      <c r="PFA233" s="672"/>
      <c r="PFB233" s="672"/>
      <c r="PFC233" s="672"/>
      <c r="PFD233" s="672"/>
      <c r="PFE233" s="672"/>
      <c r="PFF233" s="672"/>
      <c r="PFG233" s="672"/>
      <c r="PFH233" s="672"/>
      <c r="PFI233" s="672"/>
      <c r="PFJ233" s="672"/>
      <c r="PFK233" s="672"/>
      <c r="PFL233" s="672"/>
      <c r="PFM233" s="672"/>
      <c r="PFN233" s="672"/>
      <c r="PFO233" s="672"/>
      <c r="PFP233" s="672"/>
      <c r="PFQ233" s="672"/>
      <c r="PFR233" s="672"/>
      <c r="PFS233" s="672"/>
      <c r="PFT233" s="672"/>
      <c r="PFU233" s="672"/>
      <c r="PFV233" s="672"/>
      <c r="PFW233" s="672"/>
      <c r="PFX233" s="672"/>
      <c r="PFY233" s="672"/>
      <c r="PFZ233" s="672"/>
      <c r="PGA233" s="672"/>
      <c r="PGB233" s="672"/>
      <c r="PGC233" s="672"/>
      <c r="PGD233" s="672"/>
      <c r="PGE233" s="672"/>
      <c r="PGF233" s="672"/>
      <c r="PGG233" s="672"/>
      <c r="PGH233" s="672"/>
      <c r="PGI233" s="672"/>
      <c r="PGJ233" s="672"/>
      <c r="PGK233" s="672"/>
      <c r="PGL233" s="672"/>
      <c r="PGM233" s="672"/>
      <c r="PGN233" s="672"/>
      <c r="PGO233" s="672"/>
      <c r="PGP233" s="672"/>
      <c r="PGQ233" s="672"/>
      <c r="PGR233" s="672"/>
      <c r="PGS233" s="672"/>
      <c r="PGT233" s="672"/>
      <c r="PGU233" s="672"/>
      <c r="PGV233" s="672"/>
      <c r="PGW233" s="672"/>
      <c r="PGX233" s="672"/>
      <c r="PGY233" s="672"/>
      <c r="PGZ233" s="672"/>
      <c r="PHA233" s="672"/>
      <c r="PHB233" s="672"/>
      <c r="PHC233" s="672"/>
      <c r="PHD233" s="672"/>
      <c r="PHE233" s="672"/>
      <c r="PHF233" s="672"/>
      <c r="PHG233" s="672"/>
      <c r="PHH233" s="672"/>
      <c r="PHI233" s="672"/>
      <c r="PHJ233" s="672"/>
      <c r="PHK233" s="672"/>
      <c r="PHL233" s="672"/>
      <c r="PHM233" s="672"/>
      <c r="PHN233" s="672"/>
      <c r="PHO233" s="672"/>
      <c r="PHP233" s="672"/>
      <c r="PHQ233" s="672"/>
      <c r="PHR233" s="672"/>
      <c r="PHS233" s="672"/>
      <c r="PHT233" s="672"/>
      <c r="PHU233" s="672"/>
      <c r="PHV233" s="672"/>
      <c r="PHW233" s="672"/>
      <c r="PHX233" s="672"/>
      <c r="PHY233" s="672"/>
      <c r="PHZ233" s="672"/>
      <c r="PIA233" s="672"/>
      <c r="PIB233" s="672"/>
      <c r="PIC233" s="672"/>
      <c r="PID233" s="672"/>
      <c r="PIE233" s="672"/>
      <c r="PIF233" s="672"/>
      <c r="PIG233" s="672"/>
      <c r="PIH233" s="672"/>
      <c r="PII233" s="672"/>
      <c r="PIJ233" s="672"/>
      <c r="PIK233" s="672"/>
      <c r="PIL233" s="672"/>
      <c r="PIM233" s="672"/>
      <c r="PIN233" s="672"/>
      <c r="PIO233" s="672"/>
      <c r="PIP233" s="672"/>
      <c r="PIQ233" s="672"/>
      <c r="PIR233" s="672"/>
      <c r="PIS233" s="672"/>
      <c r="PIT233" s="672"/>
      <c r="PIU233" s="672"/>
      <c r="PIV233" s="672"/>
      <c r="PIW233" s="672"/>
      <c r="PIX233" s="672"/>
      <c r="PIY233" s="672"/>
      <c r="PIZ233" s="672"/>
      <c r="PJA233" s="672"/>
      <c r="PJB233" s="672"/>
      <c r="PJC233" s="672"/>
      <c r="PJD233" s="672"/>
      <c r="PJE233" s="672"/>
      <c r="PJF233" s="672"/>
      <c r="PJG233" s="672"/>
      <c r="PJH233" s="672"/>
      <c r="PJI233" s="672"/>
      <c r="PJJ233" s="672"/>
      <c r="PJK233" s="672"/>
      <c r="PJL233" s="672"/>
      <c r="PJM233" s="672"/>
      <c r="PJN233" s="672"/>
      <c r="PJO233" s="672"/>
      <c r="PJP233" s="672"/>
      <c r="PJQ233" s="672"/>
      <c r="PJR233" s="672"/>
      <c r="PJS233" s="672"/>
      <c r="PJT233" s="672"/>
      <c r="PJU233" s="672"/>
      <c r="PJV233" s="672"/>
      <c r="PJW233" s="672"/>
      <c r="PJX233" s="672"/>
      <c r="PJY233" s="672"/>
      <c r="PJZ233" s="672"/>
      <c r="PKA233" s="672"/>
      <c r="PKB233" s="672"/>
      <c r="PKC233" s="672"/>
      <c r="PKD233" s="672"/>
      <c r="PKE233" s="672"/>
      <c r="PKF233" s="672"/>
      <c r="PKG233" s="672"/>
      <c r="PKH233" s="672"/>
      <c r="PKI233" s="672"/>
      <c r="PKJ233" s="672"/>
      <c r="PKK233" s="672"/>
      <c r="PKL233" s="672"/>
      <c r="PKM233" s="672"/>
      <c r="PKN233" s="672"/>
      <c r="PKO233" s="672"/>
      <c r="PKP233" s="672"/>
      <c r="PKQ233" s="672"/>
      <c r="PKR233" s="672"/>
      <c r="PKS233" s="672"/>
      <c r="PKT233" s="672"/>
      <c r="PKU233" s="672"/>
      <c r="PKV233" s="672"/>
      <c r="PKW233" s="672"/>
      <c r="PKX233" s="672"/>
      <c r="PKY233" s="672"/>
      <c r="PKZ233" s="672"/>
      <c r="PLA233" s="672"/>
      <c r="PLB233" s="672"/>
      <c r="PLC233" s="672"/>
      <c r="PLD233" s="672"/>
      <c r="PLE233" s="672"/>
      <c r="PLF233" s="672"/>
      <c r="PLG233" s="672"/>
      <c r="PLH233" s="672"/>
      <c r="PLI233" s="672"/>
      <c r="PLJ233" s="672"/>
      <c r="PLK233" s="672"/>
      <c r="PLL233" s="672"/>
      <c r="PLM233" s="672"/>
      <c r="PLN233" s="672"/>
      <c r="PLO233" s="672"/>
      <c r="PLP233" s="672"/>
      <c r="PLQ233" s="672"/>
      <c r="PLR233" s="672"/>
      <c r="PLS233" s="672"/>
      <c r="PLT233" s="672"/>
      <c r="PLU233" s="672"/>
      <c r="PLV233" s="672"/>
      <c r="PLW233" s="672"/>
      <c r="PLX233" s="672"/>
      <c r="PLY233" s="672"/>
      <c r="PLZ233" s="672"/>
      <c r="PMA233" s="672"/>
      <c r="PMB233" s="672"/>
      <c r="PMC233" s="672"/>
      <c r="PMD233" s="672"/>
      <c r="PME233" s="672"/>
      <c r="PMF233" s="672"/>
      <c r="PMG233" s="672"/>
      <c r="PMH233" s="672"/>
      <c r="PMI233" s="672"/>
      <c r="PMJ233" s="672"/>
      <c r="PMK233" s="672"/>
      <c r="PML233" s="672"/>
      <c r="PMM233" s="672"/>
      <c r="PMN233" s="672"/>
      <c r="PMO233" s="672"/>
      <c r="PMP233" s="672"/>
      <c r="PMQ233" s="672"/>
      <c r="PMR233" s="672"/>
      <c r="PMS233" s="672"/>
      <c r="PMT233" s="672"/>
      <c r="PMU233" s="672"/>
      <c r="PMV233" s="672"/>
      <c r="PMW233" s="672"/>
      <c r="PMX233" s="672"/>
      <c r="PMY233" s="672"/>
      <c r="PMZ233" s="672"/>
      <c r="PNA233" s="672"/>
      <c r="PNB233" s="672"/>
      <c r="PNC233" s="672"/>
      <c r="PND233" s="672"/>
      <c r="PNE233" s="672"/>
      <c r="PNF233" s="672"/>
      <c r="PNG233" s="672"/>
      <c r="PNH233" s="672"/>
      <c r="PNI233" s="672"/>
      <c r="PNJ233" s="672"/>
      <c r="PNK233" s="672"/>
      <c r="PNL233" s="672"/>
      <c r="PNM233" s="672"/>
      <c r="PNN233" s="672"/>
      <c r="PNO233" s="672"/>
      <c r="PNP233" s="672"/>
      <c r="PNQ233" s="672"/>
      <c r="PNR233" s="672"/>
      <c r="PNS233" s="672"/>
      <c r="PNT233" s="672"/>
      <c r="PNU233" s="672"/>
      <c r="PNV233" s="672"/>
      <c r="PNW233" s="672"/>
      <c r="PNX233" s="672"/>
      <c r="PNY233" s="672"/>
      <c r="PNZ233" s="672"/>
      <c r="POA233" s="672"/>
      <c r="POB233" s="672"/>
      <c r="POC233" s="672"/>
      <c r="POD233" s="672"/>
      <c r="POE233" s="672"/>
      <c r="POF233" s="672"/>
      <c r="POG233" s="672"/>
      <c r="POH233" s="672"/>
      <c r="POI233" s="672"/>
      <c r="POJ233" s="672"/>
      <c r="POK233" s="672"/>
      <c r="POL233" s="672"/>
      <c r="POM233" s="672"/>
      <c r="PON233" s="672"/>
      <c r="POO233" s="672"/>
      <c r="POP233" s="672"/>
      <c r="POQ233" s="672"/>
      <c r="POR233" s="672"/>
      <c r="POS233" s="672"/>
      <c r="POT233" s="672"/>
      <c r="POU233" s="672"/>
      <c r="POV233" s="672"/>
      <c r="POW233" s="672"/>
      <c r="POX233" s="672"/>
      <c r="POY233" s="672"/>
      <c r="POZ233" s="672"/>
      <c r="PPA233" s="672"/>
      <c r="PPB233" s="672"/>
      <c r="PPC233" s="672"/>
      <c r="PPD233" s="672"/>
      <c r="PPE233" s="672"/>
      <c r="PPF233" s="672"/>
      <c r="PPG233" s="672"/>
      <c r="PPH233" s="672"/>
      <c r="PPI233" s="672"/>
      <c r="PPJ233" s="672"/>
      <c r="PPK233" s="672"/>
      <c r="PPL233" s="672"/>
      <c r="PPM233" s="672"/>
      <c r="PPN233" s="672"/>
      <c r="PPO233" s="672"/>
      <c r="PPP233" s="672"/>
      <c r="PPQ233" s="672"/>
      <c r="PPR233" s="672"/>
      <c r="PPS233" s="672"/>
      <c r="PPT233" s="672"/>
      <c r="PPU233" s="672"/>
      <c r="PPV233" s="672"/>
      <c r="PPW233" s="672"/>
      <c r="PPX233" s="672"/>
      <c r="PPY233" s="672"/>
      <c r="PPZ233" s="672"/>
      <c r="PQA233" s="672"/>
      <c r="PQB233" s="672"/>
      <c r="PQC233" s="672"/>
      <c r="PQD233" s="672"/>
      <c r="PQE233" s="672"/>
      <c r="PQF233" s="672"/>
      <c r="PQG233" s="672"/>
      <c r="PQH233" s="672"/>
      <c r="PQI233" s="672"/>
      <c r="PQJ233" s="672"/>
      <c r="PQK233" s="672"/>
      <c r="PQL233" s="672"/>
      <c r="PQM233" s="672"/>
      <c r="PQN233" s="672"/>
      <c r="PQO233" s="672"/>
      <c r="PQP233" s="672"/>
      <c r="PQQ233" s="672"/>
      <c r="PQR233" s="672"/>
      <c r="PQS233" s="672"/>
      <c r="PQT233" s="672"/>
      <c r="PQU233" s="672"/>
      <c r="PQV233" s="672"/>
      <c r="PQW233" s="672"/>
      <c r="PQX233" s="672"/>
      <c r="PQY233" s="672"/>
      <c r="PQZ233" s="672"/>
      <c r="PRA233" s="672"/>
      <c r="PRB233" s="672"/>
      <c r="PRC233" s="672"/>
      <c r="PRD233" s="672"/>
      <c r="PRE233" s="672"/>
      <c r="PRF233" s="672"/>
      <c r="PRG233" s="672"/>
      <c r="PRH233" s="672"/>
      <c r="PRI233" s="672"/>
      <c r="PRJ233" s="672"/>
      <c r="PRK233" s="672"/>
      <c r="PRL233" s="672"/>
      <c r="PRM233" s="672"/>
      <c r="PRN233" s="672"/>
      <c r="PRO233" s="672"/>
      <c r="PRP233" s="672"/>
      <c r="PRQ233" s="672"/>
      <c r="PRR233" s="672"/>
      <c r="PRS233" s="672"/>
      <c r="PRT233" s="672"/>
      <c r="PRU233" s="672"/>
      <c r="PRV233" s="672"/>
      <c r="PRW233" s="672"/>
      <c r="PRX233" s="672"/>
      <c r="PRY233" s="672"/>
      <c r="PRZ233" s="672"/>
      <c r="PSA233" s="672"/>
      <c r="PSB233" s="672"/>
      <c r="PSC233" s="672"/>
      <c r="PSD233" s="672"/>
      <c r="PSE233" s="672"/>
      <c r="PSF233" s="672"/>
      <c r="PSG233" s="672"/>
      <c r="PSH233" s="672"/>
      <c r="PSI233" s="672"/>
      <c r="PSJ233" s="672"/>
      <c r="PSK233" s="672"/>
      <c r="PSL233" s="672"/>
      <c r="PSM233" s="672"/>
      <c r="PSN233" s="672"/>
      <c r="PSO233" s="672"/>
      <c r="PSP233" s="672"/>
      <c r="PSQ233" s="672"/>
      <c r="PSR233" s="672"/>
      <c r="PSS233" s="672"/>
      <c r="PST233" s="672"/>
      <c r="PSU233" s="672"/>
      <c r="PSV233" s="672"/>
      <c r="PSW233" s="672"/>
      <c r="PSX233" s="672"/>
      <c r="PSY233" s="672"/>
      <c r="PSZ233" s="672"/>
      <c r="PTA233" s="672"/>
      <c r="PTB233" s="672"/>
      <c r="PTC233" s="672"/>
      <c r="PTD233" s="672"/>
      <c r="PTE233" s="672"/>
      <c r="PTF233" s="672"/>
      <c r="PTG233" s="672"/>
      <c r="PTH233" s="672"/>
      <c r="PTI233" s="672"/>
      <c r="PTJ233" s="672"/>
      <c r="PTK233" s="672"/>
      <c r="PTL233" s="672"/>
      <c r="PTM233" s="672"/>
      <c r="PTN233" s="672"/>
      <c r="PTO233" s="672"/>
      <c r="PTP233" s="672"/>
      <c r="PTQ233" s="672"/>
      <c r="PTR233" s="672"/>
      <c r="PTS233" s="672"/>
      <c r="PTT233" s="672"/>
      <c r="PTU233" s="672"/>
      <c r="PTV233" s="672"/>
      <c r="PTW233" s="672"/>
      <c r="PTX233" s="672"/>
      <c r="PTY233" s="672"/>
      <c r="PTZ233" s="672"/>
      <c r="PUA233" s="672"/>
      <c r="PUB233" s="672"/>
      <c r="PUC233" s="672"/>
      <c r="PUD233" s="672"/>
      <c r="PUE233" s="672"/>
      <c r="PUF233" s="672"/>
      <c r="PUG233" s="672"/>
      <c r="PUH233" s="672"/>
      <c r="PUI233" s="672"/>
      <c r="PUJ233" s="672"/>
      <c r="PUK233" s="672"/>
      <c r="PUL233" s="672"/>
      <c r="PUM233" s="672"/>
      <c r="PUN233" s="672"/>
      <c r="PUO233" s="672"/>
      <c r="PUP233" s="672"/>
      <c r="PUQ233" s="672"/>
      <c r="PUR233" s="672"/>
      <c r="PUS233" s="672"/>
      <c r="PUT233" s="672"/>
      <c r="PUU233" s="672"/>
      <c r="PUV233" s="672"/>
      <c r="PUW233" s="672"/>
      <c r="PUX233" s="672"/>
      <c r="PUY233" s="672"/>
      <c r="PUZ233" s="672"/>
      <c r="PVA233" s="672"/>
      <c r="PVB233" s="672"/>
      <c r="PVC233" s="672"/>
      <c r="PVD233" s="672"/>
      <c r="PVE233" s="672"/>
      <c r="PVF233" s="672"/>
      <c r="PVG233" s="672"/>
      <c r="PVH233" s="672"/>
      <c r="PVI233" s="672"/>
      <c r="PVJ233" s="672"/>
      <c r="PVK233" s="672"/>
      <c r="PVL233" s="672"/>
      <c r="PVM233" s="672"/>
      <c r="PVN233" s="672"/>
      <c r="PVO233" s="672"/>
      <c r="PVP233" s="672"/>
      <c r="PVQ233" s="672"/>
      <c r="PVR233" s="672"/>
      <c r="PVS233" s="672"/>
      <c r="PVT233" s="672"/>
      <c r="PVU233" s="672"/>
      <c r="PVV233" s="672"/>
      <c r="PVW233" s="672"/>
      <c r="PVX233" s="672"/>
      <c r="PVY233" s="672"/>
      <c r="PVZ233" s="672"/>
      <c r="PWA233" s="672"/>
      <c r="PWB233" s="672"/>
      <c r="PWC233" s="672"/>
      <c r="PWD233" s="672"/>
      <c r="PWE233" s="672"/>
      <c r="PWF233" s="672"/>
      <c r="PWG233" s="672"/>
      <c r="PWH233" s="672"/>
      <c r="PWI233" s="672"/>
      <c r="PWJ233" s="672"/>
      <c r="PWK233" s="672"/>
      <c r="PWL233" s="672"/>
      <c r="PWM233" s="672"/>
      <c r="PWN233" s="672"/>
      <c r="PWO233" s="672"/>
      <c r="PWP233" s="672"/>
      <c r="PWQ233" s="672"/>
      <c r="PWR233" s="672"/>
      <c r="PWS233" s="672"/>
      <c r="PWT233" s="672"/>
      <c r="PWU233" s="672"/>
      <c r="PWV233" s="672"/>
      <c r="PWW233" s="672"/>
      <c r="PWX233" s="672"/>
      <c r="PWY233" s="672"/>
      <c r="PWZ233" s="672"/>
      <c r="PXA233" s="672"/>
      <c r="PXB233" s="672"/>
      <c r="PXC233" s="672"/>
      <c r="PXD233" s="672"/>
      <c r="PXE233" s="672"/>
      <c r="PXF233" s="672"/>
      <c r="PXG233" s="672"/>
      <c r="PXH233" s="672"/>
      <c r="PXI233" s="672"/>
      <c r="PXJ233" s="672"/>
      <c r="PXK233" s="672"/>
      <c r="PXL233" s="672"/>
      <c r="PXM233" s="672"/>
      <c r="PXN233" s="672"/>
      <c r="PXO233" s="672"/>
      <c r="PXP233" s="672"/>
      <c r="PXQ233" s="672"/>
      <c r="PXR233" s="672"/>
      <c r="PXS233" s="672"/>
      <c r="PXT233" s="672"/>
      <c r="PXU233" s="672"/>
      <c r="PXV233" s="672"/>
      <c r="PXW233" s="672"/>
      <c r="PXX233" s="672"/>
      <c r="PXY233" s="672"/>
      <c r="PXZ233" s="672"/>
      <c r="PYA233" s="672"/>
      <c r="PYB233" s="672"/>
      <c r="PYC233" s="672"/>
      <c r="PYD233" s="672"/>
      <c r="PYE233" s="672"/>
      <c r="PYF233" s="672"/>
      <c r="PYG233" s="672"/>
      <c r="PYH233" s="672"/>
      <c r="PYI233" s="672"/>
      <c r="PYJ233" s="672"/>
      <c r="PYK233" s="672"/>
      <c r="PYL233" s="672"/>
      <c r="PYM233" s="672"/>
      <c r="PYN233" s="672"/>
      <c r="PYO233" s="672"/>
      <c r="PYP233" s="672"/>
      <c r="PYQ233" s="672"/>
      <c r="PYR233" s="672"/>
      <c r="PYS233" s="672"/>
      <c r="PYT233" s="672"/>
      <c r="PYU233" s="672"/>
      <c r="PYV233" s="672"/>
      <c r="PYW233" s="672"/>
      <c r="PYX233" s="672"/>
      <c r="PYY233" s="672"/>
      <c r="PYZ233" s="672"/>
      <c r="PZA233" s="672"/>
      <c r="PZB233" s="672"/>
      <c r="PZC233" s="672"/>
      <c r="PZD233" s="672"/>
      <c r="PZE233" s="672"/>
      <c r="PZF233" s="672"/>
      <c r="PZG233" s="672"/>
      <c r="PZH233" s="672"/>
      <c r="PZI233" s="672"/>
      <c r="PZJ233" s="672"/>
      <c r="PZK233" s="672"/>
      <c r="PZL233" s="672"/>
      <c r="PZM233" s="672"/>
      <c r="PZN233" s="672"/>
      <c r="PZO233" s="672"/>
      <c r="PZP233" s="672"/>
      <c r="PZQ233" s="672"/>
      <c r="PZR233" s="672"/>
      <c r="PZS233" s="672"/>
      <c r="PZT233" s="672"/>
      <c r="PZU233" s="672"/>
      <c r="PZV233" s="672"/>
      <c r="PZW233" s="672"/>
      <c r="PZX233" s="672"/>
      <c r="PZY233" s="672"/>
      <c r="PZZ233" s="672"/>
      <c r="QAA233" s="672"/>
      <c r="QAB233" s="672"/>
      <c r="QAC233" s="672"/>
      <c r="QAD233" s="672"/>
      <c r="QAE233" s="672"/>
      <c r="QAF233" s="672"/>
      <c r="QAG233" s="672"/>
      <c r="QAH233" s="672"/>
      <c r="QAI233" s="672"/>
      <c r="QAJ233" s="672"/>
      <c r="QAK233" s="672"/>
      <c r="QAL233" s="672"/>
      <c r="QAM233" s="672"/>
      <c r="QAN233" s="672"/>
      <c r="QAO233" s="672"/>
      <c r="QAP233" s="672"/>
      <c r="QAQ233" s="672"/>
      <c r="QAR233" s="672"/>
      <c r="QAS233" s="672"/>
      <c r="QAT233" s="672"/>
      <c r="QAU233" s="672"/>
      <c r="QAV233" s="672"/>
      <c r="QAW233" s="672"/>
      <c r="QAX233" s="672"/>
      <c r="QAY233" s="672"/>
      <c r="QAZ233" s="672"/>
      <c r="QBA233" s="672"/>
      <c r="QBB233" s="672"/>
      <c r="QBC233" s="672"/>
      <c r="QBD233" s="672"/>
      <c r="QBE233" s="672"/>
      <c r="QBF233" s="672"/>
      <c r="QBG233" s="672"/>
      <c r="QBH233" s="672"/>
      <c r="QBI233" s="672"/>
      <c r="QBJ233" s="672"/>
      <c r="QBK233" s="672"/>
      <c r="QBL233" s="672"/>
      <c r="QBM233" s="672"/>
      <c r="QBN233" s="672"/>
      <c r="QBO233" s="672"/>
      <c r="QBP233" s="672"/>
      <c r="QBQ233" s="672"/>
      <c r="QBR233" s="672"/>
      <c r="QBS233" s="672"/>
      <c r="QBT233" s="672"/>
      <c r="QBU233" s="672"/>
      <c r="QBV233" s="672"/>
      <c r="QBW233" s="672"/>
      <c r="QBX233" s="672"/>
      <c r="QBY233" s="672"/>
      <c r="QBZ233" s="672"/>
      <c r="QCA233" s="672"/>
      <c r="QCB233" s="672"/>
      <c r="QCC233" s="672"/>
      <c r="QCD233" s="672"/>
      <c r="QCE233" s="672"/>
      <c r="QCF233" s="672"/>
      <c r="QCG233" s="672"/>
      <c r="QCH233" s="672"/>
      <c r="QCI233" s="672"/>
      <c r="QCJ233" s="672"/>
      <c r="QCK233" s="672"/>
      <c r="QCL233" s="672"/>
      <c r="QCM233" s="672"/>
      <c r="QCN233" s="672"/>
      <c r="QCO233" s="672"/>
      <c r="QCP233" s="672"/>
      <c r="QCQ233" s="672"/>
      <c r="QCR233" s="672"/>
      <c r="QCS233" s="672"/>
      <c r="QCT233" s="672"/>
      <c r="QCU233" s="672"/>
      <c r="QCV233" s="672"/>
      <c r="QCW233" s="672"/>
      <c r="QCX233" s="672"/>
      <c r="QCY233" s="672"/>
      <c r="QCZ233" s="672"/>
      <c r="QDA233" s="672"/>
      <c r="QDB233" s="672"/>
      <c r="QDC233" s="672"/>
      <c r="QDD233" s="672"/>
      <c r="QDE233" s="672"/>
      <c r="QDF233" s="672"/>
      <c r="QDG233" s="672"/>
      <c r="QDH233" s="672"/>
      <c r="QDI233" s="672"/>
      <c r="QDJ233" s="672"/>
      <c r="QDK233" s="672"/>
      <c r="QDL233" s="672"/>
      <c r="QDM233" s="672"/>
      <c r="QDN233" s="672"/>
      <c r="QDO233" s="672"/>
      <c r="QDP233" s="672"/>
      <c r="QDQ233" s="672"/>
      <c r="QDR233" s="672"/>
      <c r="QDS233" s="672"/>
      <c r="QDT233" s="672"/>
      <c r="QDU233" s="672"/>
      <c r="QDV233" s="672"/>
      <c r="QDW233" s="672"/>
      <c r="QDX233" s="672"/>
      <c r="QDY233" s="672"/>
      <c r="QDZ233" s="672"/>
      <c r="QEA233" s="672"/>
      <c r="QEB233" s="672"/>
      <c r="QEC233" s="672"/>
      <c r="QED233" s="672"/>
      <c r="QEE233" s="672"/>
      <c r="QEF233" s="672"/>
      <c r="QEG233" s="672"/>
      <c r="QEH233" s="672"/>
      <c r="QEI233" s="672"/>
      <c r="QEJ233" s="672"/>
      <c r="QEK233" s="672"/>
      <c r="QEL233" s="672"/>
      <c r="QEM233" s="672"/>
      <c r="QEN233" s="672"/>
      <c r="QEO233" s="672"/>
      <c r="QEP233" s="672"/>
      <c r="QEQ233" s="672"/>
      <c r="QER233" s="672"/>
      <c r="QES233" s="672"/>
      <c r="QET233" s="672"/>
      <c r="QEU233" s="672"/>
      <c r="QEV233" s="672"/>
      <c r="QEW233" s="672"/>
      <c r="QEX233" s="672"/>
      <c r="QEY233" s="672"/>
      <c r="QEZ233" s="672"/>
      <c r="QFA233" s="672"/>
      <c r="QFB233" s="672"/>
      <c r="QFC233" s="672"/>
      <c r="QFD233" s="672"/>
      <c r="QFE233" s="672"/>
      <c r="QFF233" s="672"/>
      <c r="QFG233" s="672"/>
      <c r="QFH233" s="672"/>
      <c r="QFI233" s="672"/>
      <c r="QFJ233" s="672"/>
      <c r="QFK233" s="672"/>
      <c r="QFL233" s="672"/>
      <c r="QFM233" s="672"/>
      <c r="QFN233" s="672"/>
      <c r="QFO233" s="672"/>
      <c r="QFP233" s="672"/>
      <c r="QFQ233" s="672"/>
      <c r="QFR233" s="672"/>
      <c r="QFS233" s="672"/>
      <c r="QFT233" s="672"/>
      <c r="QFU233" s="672"/>
      <c r="QFV233" s="672"/>
      <c r="QFW233" s="672"/>
      <c r="QFX233" s="672"/>
      <c r="QFY233" s="672"/>
      <c r="QFZ233" s="672"/>
      <c r="QGA233" s="672"/>
      <c r="QGB233" s="672"/>
      <c r="QGC233" s="672"/>
      <c r="QGD233" s="672"/>
      <c r="QGE233" s="672"/>
      <c r="QGF233" s="672"/>
      <c r="QGG233" s="672"/>
      <c r="QGH233" s="672"/>
      <c r="QGI233" s="672"/>
      <c r="QGJ233" s="672"/>
      <c r="QGK233" s="672"/>
      <c r="QGL233" s="672"/>
      <c r="QGM233" s="672"/>
      <c r="QGN233" s="672"/>
      <c r="QGO233" s="672"/>
      <c r="QGP233" s="672"/>
      <c r="QGQ233" s="672"/>
      <c r="QGR233" s="672"/>
      <c r="QGS233" s="672"/>
      <c r="QGT233" s="672"/>
      <c r="QGU233" s="672"/>
      <c r="QGV233" s="672"/>
      <c r="QGW233" s="672"/>
      <c r="QGX233" s="672"/>
      <c r="QGY233" s="672"/>
      <c r="QGZ233" s="672"/>
      <c r="QHA233" s="672"/>
      <c r="QHB233" s="672"/>
      <c r="QHC233" s="672"/>
      <c r="QHD233" s="672"/>
      <c r="QHE233" s="672"/>
      <c r="QHF233" s="672"/>
      <c r="QHG233" s="672"/>
      <c r="QHH233" s="672"/>
      <c r="QHI233" s="672"/>
      <c r="QHJ233" s="672"/>
      <c r="QHK233" s="672"/>
      <c r="QHL233" s="672"/>
      <c r="QHM233" s="672"/>
      <c r="QHN233" s="672"/>
      <c r="QHO233" s="672"/>
      <c r="QHP233" s="672"/>
      <c r="QHQ233" s="672"/>
      <c r="QHR233" s="672"/>
      <c r="QHS233" s="672"/>
      <c r="QHT233" s="672"/>
      <c r="QHU233" s="672"/>
      <c r="QHV233" s="672"/>
      <c r="QHW233" s="672"/>
      <c r="QHX233" s="672"/>
      <c r="QHY233" s="672"/>
      <c r="QHZ233" s="672"/>
      <c r="QIA233" s="672"/>
      <c r="QIB233" s="672"/>
      <c r="QIC233" s="672"/>
      <c r="QID233" s="672"/>
      <c r="QIE233" s="672"/>
      <c r="QIF233" s="672"/>
      <c r="QIG233" s="672"/>
      <c r="QIH233" s="672"/>
      <c r="QII233" s="672"/>
      <c r="QIJ233" s="672"/>
      <c r="QIK233" s="672"/>
      <c r="QIL233" s="672"/>
      <c r="QIM233" s="672"/>
      <c r="QIN233" s="672"/>
      <c r="QIO233" s="672"/>
      <c r="QIP233" s="672"/>
      <c r="QIQ233" s="672"/>
      <c r="QIR233" s="672"/>
      <c r="QIS233" s="672"/>
      <c r="QIT233" s="672"/>
      <c r="QIU233" s="672"/>
      <c r="QIV233" s="672"/>
      <c r="QIW233" s="672"/>
      <c r="QIX233" s="672"/>
      <c r="QIY233" s="672"/>
      <c r="QIZ233" s="672"/>
      <c r="QJA233" s="672"/>
      <c r="QJB233" s="672"/>
      <c r="QJC233" s="672"/>
      <c r="QJD233" s="672"/>
      <c r="QJE233" s="672"/>
      <c r="QJF233" s="672"/>
      <c r="QJG233" s="672"/>
      <c r="QJH233" s="672"/>
      <c r="QJI233" s="672"/>
      <c r="QJJ233" s="672"/>
      <c r="QJK233" s="672"/>
      <c r="QJL233" s="672"/>
      <c r="QJM233" s="672"/>
      <c r="QJN233" s="672"/>
      <c r="QJO233" s="672"/>
      <c r="QJP233" s="672"/>
      <c r="QJQ233" s="672"/>
      <c r="QJR233" s="672"/>
      <c r="QJS233" s="672"/>
      <c r="QJT233" s="672"/>
      <c r="QJU233" s="672"/>
      <c r="QJV233" s="672"/>
      <c r="QJW233" s="672"/>
      <c r="QJX233" s="672"/>
      <c r="QJY233" s="672"/>
      <c r="QJZ233" s="672"/>
      <c r="QKA233" s="672"/>
      <c r="QKB233" s="672"/>
      <c r="QKC233" s="672"/>
      <c r="QKD233" s="672"/>
      <c r="QKE233" s="672"/>
      <c r="QKF233" s="672"/>
      <c r="QKG233" s="672"/>
      <c r="QKH233" s="672"/>
      <c r="QKI233" s="672"/>
      <c r="QKJ233" s="672"/>
      <c r="QKK233" s="672"/>
      <c r="QKL233" s="672"/>
      <c r="QKM233" s="672"/>
      <c r="QKN233" s="672"/>
      <c r="QKO233" s="672"/>
      <c r="QKP233" s="672"/>
      <c r="QKQ233" s="672"/>
      <c r="QKR233" s="672"/>
      <c r="QKS233" s="672"/>
      <c r="QKT233" s="672"/>
      <c r="QKU233" s="672"/>
      <c r="QKV233" s="672"/>
      <c r="QKW233" s="672"/>
      <c r="QKX233" s="672"/>
      <c r="QKY233" s="672"/>
      <c r="QKZ233" s="672"/>
      <c r="QLA233" s="672"/>
      <c r="QLB233" s="672"/>
      <c r="QLC233" s="672"/>
      <c r="QLD233" s="672"/>
      <c r="QLE233" s="672"/>
      <c r="QLF233" s="672"/>
      <c r="QLG233" s="672"/>
      <c r="QLH233" s="672"/>
      <c r="QLI233" s="672"/>
      <c r="QLJ233" s="672"/>
      <c r="QLK233" s="672"/>
      <c r="QLL233" s="672"/>
      <c r="QLM233" s="672"/>
      <c r="QLN233" s="672"/>
      <c r="QLO233" s="672"/>
      <c r="QLP233" s="672"/>
      <c r="QLQ233" s="672"/>
      <c r="QLR233" s="672"/>
      <c r="QLS233" s="672"/>
      <c r="QLT233" s="672"/>
      <c r="QLU233" s="672"/>
      <c r="QLV233" s="672"/>
      <c r="QLW233" s="672"/>
      <c r="QLX233" s="672"/>
      <c r="QLY233" s="672"/>
      <c r="QLZ233" s="672"/>
      <c r="QMA233" s="672"/>
      <c r="QMB233" s="672"/>
      <c r="QMC233" s="672"/>
      <c r="QMD233" s="672"/>
      <c r="QME233" s="672"/>
      <c r="QMF233" s="672"/>
      <c r="QMG233" s="672"/>
      <c r="QMH233" s="672"/>
      <c r="QMI233" s="672"/>
      <c r="QMJ233" s="672"/>
      <c r="QMK233" s="672"/>
      <c r="QML233" s="672"/>
      <c r="QMM233" s="672"/>
      <c r="QMN233" s="672"/>
      <c r="QMO233" s="672"/>
      <c r="QMP233" s="672"/>
      <c r="QMQ233" s="672"/>
      <c r="QMR233" s="672"/>
      <c r="QMS233" s="672"/>
      <c r="QMT233" s="672"/>
      <c r="QMU233" s="672"/>
      <c r="QMV233" s="672"/>
      <c r="QMW233" s="672"/>
      <c r="QMX233" s="672"/>
      <c r="QMY233" s="672"/>
      <c r="QMZ233" s="672"/>
      <c r="QNA233" s="672"/>
      <c r="QNB233" s="672"/>
      <c r="QNC233" s="672"/>
      <c r="QND233" s="672"/>
      <c r="QNE233" s="672"/>
      <c r="QNF233" s="672"/>
      <c r="QNG233" s="672"/>
      <c r="QNH233" s="672"/>
      <c r="QNI233" s="672"/>
      <c r="QNJ233" s="672"/>
      <c r="QNK233" s="672"/>
      <c r="QNL233" s="672"/>
      <c r="QNM233" s="672"/>
      <c r="QNN233" s="672"/>
      <c r="QNO233" s="672"/>
      <c r="QNP233" s="672"/>
      <c r="QNQ233" s="672"/>
      <c r="QNR233" s="672"/>
      <c r="QNS233" s="672"/>
      <c r="QNT233" s="672"/>
      <c r="QNU233" s="672"/>
      <c r="QNV233" s="672"/>
      <c r="QNW233" s="672"/>
      <c r="QNX233" s="672"/>
      <c r="QNY233" s="672"/>
      <c r="QNZ233" s="672"/>
      <c r="QOA233" s="672"/>
      <c r="QOB233" s="672"/>
      <c r="QOC233" s="672"/>
      <c r="QOD233" s="672"/>
      <c r="QOE233" s="672"/>
      <c r="QOF233" s="672"/>
      <c r="QOG233" s="672"/>
      <c r="QOH233" s="672"/>
      <c r="QOI233" s="672"/>
      <c r="QOJ233" s="672"/>
      <c r="QOK233" s="672"/>
      <c r="QOL233" s="672"/>
      <c r="QOM233" s="672"/>
      <c r="QON233" s="672"/>
      <c r="QOO233" s="672"/>
      <c r="QOP233" s="672"/>
      <c r="QOQ233" s="672"/>
      <c r="QOR233" s="672"/>
      <c r="QOS233" s="672"/>
      <c r="QOT233" s="672"/>
      <c r="QOU233" s="672"/>
      <c r="QOV233" s="672"/>
      <c r="QOW233" s="672"/>
      <c r="QOX233" s="672"/>
      <c r="QOY233" s="672"/>
      <c r="QOZ233" s="672"/>
      <c r="QPA233" s="672"/>
      <c r="QPB233" s="672"/>
      <c r="QPC233" s="672"/>
      <c r="QPD233" s="672"/>
      <c r="QPE233" s="672"/>
      <c r="QPF233" s="672"/>
      <c r="QPG233" s="672"/>
      <c r="QPH233" s="672"/>
      <c r="QPI233" s="672"/>
      <c r="QPJ233" s="672"/>
      <c r="QPK233" s="672"/>
      <c r="QPL233" s="672"/>
      <c r="QPM233" s="672"/>
      <c r="QPN233" s="672"/>
      <c r="QPO233" s="672"/>
      <c r="QPP233" s="672"/>
      <c r="QPQ233" s="672"/>
      <c r="QPR233" s="672"/>
      <c r="QPS233" s="672"/>
      <c r="QPT233" s="672"/>
      <c r="QPU233" s="672"/>
      <c r="QPV233" s="672"/>
      <c r="QPW233" s="672"/>
      <c r="QPX233" s="672"/>
      <c r="QPY233" s="672"/>
      <c r="QPZ233" s="672"/>
      <c r="QQA233" s="672"/>
      <c r="QQB233" s="672"/>
      <c r="QQC233" s="672"/>
      <c r="QQD233" s="672"/>
      <c r="QQE233" s="672"/>
      <c r="QQF233" s="672"/>
      <c r="QQG233" s="672"/>
      <c r="QQH233" s="672"/>
      <c r="QQI233" s="672"/>
      <c r="QQJ233" s="672"/>
      <c r="QQK233" s="672"/>
      <c r="QQL233" s="672"/>
      <c r="QQM233" s="672"/>
      <c r="QQN233" s="672"/>
      <c r="QQO233" s="672"/>
      <c r="QQP233" s="672"/>
      <c r="QQQ233" s="672"/>
      <c r="QQR233" s="672"/>
      <c r="QQS233" s="672"/>
      <c r="QQT233" s="672"/>
      <c r="QQU233" s="672"/>
      <c r="QQV233" s="672"/>
      <c r="QQW233" s="672"/>
      <c r="QQX233" s="672"/>
      <c r="QQY233" s="672"/>
      <c r="QQZ233" s="672"/>
      <c r="QRA233" s="672"/>
      <c r="QRB233" s="672"/>
      <c r="QRC233" s="672"/>
      <c r="QRD233" s="672"/>
      <c r="QRE233" s="672"/>
      <c r="QRF233" s="672"/>
      <c r="QRG233" s="672"/>
      <c r="QRH233" s="672"/>
      <c r="QRI233" s="672"/>
      <c r="QRJ233" s="672"/>
      <c r="QRK233" s="672"/>
      <c r="QRL233" s="672"/>
      <c r="QRM233" s="672"/>
      <c r="QRN233" s="672"/>
      <c r="QRO233" s="672"/>
      <c r="QRP233" s="672"/>
      <c r="QRQ233" s="672"/>
      <c r="QRR233" s="672"/>
      <c r="QRS233" s="672"/>
      <c r="QRT233" s="672"/>
      <c r="QRU233" s="672"/>
      <c r="QRV233" s="672"/>
      <c r="QRW233" s="672"/>
      <c r="QRX233" s="672"/>
      <c r="QRY233" s="672"/>
      <c r="QRZ233" s="672"/>
      <c r="QSA233" s="672"/>
      <c r="QSB233" s="672"/>
      <c r="QSC233" s="672"/>
      <c r="QSD233" s="672"/>
      <c r="QSE233" s="672"/>
      <c r="QSF233" s="672"/>
      <c r="QSG233" s="672"/>
      <c r="QSH233" s="672"/>
      <c r="QSI233" s="672"/>
      <c r="QSJ233" s="672"/>
      <c r="QSK233" s="672"/>
      <c r="QSL233" s="672"/>
      <c r="QSM233" s="672"/>
      <c r="QSN233" s="672"/>
      <c r="QSO233" s="672"/>
      <c r="QSP233" s="672"/>
      <c r="QSQ233" s="672"/>
      <c r="QSR233" s="672"/>
      <c r="QSS233" s="672"/>
      <c r="QST233" s="672"/>
      <c r="QSU233" s="672"/>
      <c r="QSV233" s="672"/>
      <c r="QSW233" s="672"/>
      <c r="QSX233" s="672"/>
      <c r="QSY233" s="672"/>
      <c r="QSZ233" s="672"/>
      <c r="QTA233" s="672"/>
      <c r="QTB233" s="672"/>
      <c r="QTC233" s="672"/>
      <c r="QTD233" s="672"/>
      <c r="QTE233" s="672"/>
      <c r="QTF233" s="672"/>
      <c r="QTG233" s="672"/>
      <c r="QTH233" s="672"/>
      <c r="QTI233" s="672"/>
      <c r="QTJ233" s="672"/>
      <c r="QTK233" s="672"/>
      <c r="QTL233" s="672"/>
      <c r="QTM233" s="672"/>
      <c r="QTN233" s="672"/>
      <c r="QTO233" s="672"/>
      <c r="QTP233" s="672"/>
      <c r="QTQ233" s="672"/>
      <c r="QTR233" s="672"/>
      <c r="QTS233" s="672"/>
      <c r="QTT233" s="672"/>
      <c r="QTU233" s="672"/>
      <c r="QTV233" s="672"/>
      <c r="QTW233" s="672"/>
      <c r="QTX233" s="672"/>
      <c r="QTY233" s="672"/>
      <c r="QTZ233" s="672"/>
      <c r="QUA233" s="672"/>
      <c r="QUB233" s="672"/>
      <c r="QUC233" s="672"/>
      <c r="QUD233" s="672"/>
      <c r="QUE233" s="672"/>
      <c r="QUF233" s="672"/>
      <c r="QUG233" s="672"/>
      <c r="QUH233" s="672"/>
      <c r="QUI233" s="672"/>
      <c r="QUJ233" s="672"/>
      <c r="QUK233" s="672"/>
      <c r="QUL233" s="672"/>
      <c r="QUM233" s="672"/>
      <c r="QUN233" s="672"/>
      <c r="QUO233" s="672"/>
      <c r="QUP233" s="672"/>
      <c r="QUQ233" s="672"/>
      <c r="QUR233" s="672"/>
      <c r="QUS233" s="672"/>
      <c r="QUT233" s="672"/>
      <c r="QUU233" s="672"/>
      <c r="QUV233" s="672"/>
      <c r="QUW233" s="672"/>
      <c r="QUX233" s="672"/>
      <c r="QUY233" s="672"/>
      <c r="QUZ233" s="672"/>
      <c r="QVA233" s="672"/>
      <c r="QVB233" s="672"/>
      <c r="QVC233" s="672"/>
      <c r="QVD233" s="672"/>
      <c r="QVE233" s="672"/>
      <c r="QVF233" s="672"/>
      <c r="QVG233" s="672"/>
      <c r="QVH233" s="672"/>
      <c r="QVI233" s="672"/>
      <c r="QVJ233" s="672"/>
      <c r="QVK233" s="672"/>
      <c r="QVL233" s="672"/>
      <c r="QVM233" s="672"/>
      <c r="QVN233" s="672"/>
      <c r="QVO233" s="672"/>
      <c r="QVP233" s="672"/>
      <c r="QVQ233" s="672"/>
      <c r="QVR233" s="672"/>
      <c r="QVS233" s="672"/>
      <c r="QVT233" s="672"/>
      <c r="QVU233" s="672"/>
      <c r="QVV233" s="672"/>
      <c r="QVW233" s="672"/>
      <c r="QVX233" s="672"/>
      <c r="QVY233" s="672"/>
      <c r="QVZ233" s="672"/>
      <c r="QWA233" s="672"/>
      <c r="QWB233" s="672"/>
      <c r="QWC233" s="672"/>
      <c r="QWD233" s="672"/>
      <c r="QWE233" s="672"/>
      <c r="QWF233" s="672"/>
      <c r="QWG233" s="672"/>
      <c r="QWH233" s="672"/>
      <c r="QWI233" s="672"/>
      <c r="QWJ233" s="672"/>
      <c r="QWK233" s="672"/>
      <c r="QWL233" s="672"/>
      <c r="QWM233" s="672"/>
      <c r="QWN233" s="672"/>
      <c r="QWO233" s="672"/>
      <c r="QWP233" s="672"/>
      <c r="QWQ233" s="672"/>
      <c r="QWR233" s="672"/>
      <c r="QWS233" s="672"/>
      <c r="QWT233" s="672"/>
      <c r="QWU233" s="672"/>
      <c r="QWV233" s="672"/>
      <c r="QWW233" s="672"/>
      <c r="QWX233" s="672"/>
      <c r="QWY233" s="672"/>
      <c r="QWZ233" s="672"/>
      <c r="QXA233" s="672"/>
      <c r="QXB233" s="672"/>
      <c r="QXC233" s="672"/>
      <c r="QXD233" s="672"/>
      <c r="QXE233" s="672"/>
      <c r="QXF233" s="672"/>
      <c r="QXG233" s="672"/>
      <c r="QXH233" s="672"/>
      <c r="QXI233" s="672"/>
      <c r="QXJ233" s="672"/>
      <c r="QXK233" s="672"/>
      <c r="QXL233" s="672"/>
      <c r="QXM233" s="672"/>
      <c r="QXN233" s="672"/>
      <c r="QXO233" s="672"/>
      <c r="QXP233" s="672"/>
      <c r="QXQ233" s="672"/>
      <c r="QXR233" s="672"/>
      <c r="QXS233" s="672"/>
      <c r="QXT233" s="672"/>
      <c r="QXU233" s="672"/>
      <c r="QXV233" s="672"/>
      <c r="QXW233" s="672"/>
      <c r="QXX233" s="672"/>
      <c r="QXY233" s="672"/>
      <c r="QXZ233" s="672"/>
      <c r="QYA233" s="672"/>
      <c r="QYB233" s="672"/>
      <c r="QYC233" s="672"/>
      <c r="QYD233" s="672"/>
      <c r="QYE233" s="672"/>
      <c r="QYF233" s="672"/>
      <c r="QYG233" s="672"/>
      <c r="QYH233" s="672"/>
      <c r="QYI233" s="672"/>
      <c r="QYJ233" s="672"/>
      <c r="QYK233" s="672"/>
      <c r="QYL233" s="672"/>
      <c r="QYM233" s="672"/>
      <c r="QYN233" s="672"/>
      <c r="QYO233" s="672"/>
      <c r="QYP233" s="672"/>
      <c r="QYQ233" s="672"/>
      <c r="QYR233" s="672"/>
      <c r="QYS233" s="672"/>
      <c r="QYT233" s="672"/>
      <c r="QYU233" s="672"/>
      <c r="QYV233" s="672"/>
      <c r="QYW233" s="672"/>
      <c r="QYX233" s="672"/>
      <c r="QYY233" s="672"/>
      <c r="QYZ233" s="672"/>
      <c r="QZA233" s="672"/>
      <c r="QZB233" s="672"/>
      <c r="QZC233" s="672"/>
      <c r="QZD233" s="672"/>
      <c r="QZE233" s="672"/>
      <c r="QZF233" s="672"/>
      <c r="QZG233" s="672"/>
      <c r="QZH233" s="672"/>
      <c r="QZI233" s="672"/>
      <c r="QZJ233" s="672"/>
      <c r="QZK233" s="672"/>
      <c r="QZL233" s="672"/>
      <c r="QZM233" s="672"/>
      <c r="QZN233" s="672"/>
      <c r="QZO233" s="672"/>
      <c r="QZP233" s="672"/>
      <c r="QZQ233" s="672"/>
      <c r="QZR233" s="672"/>
      <c r="QZS233" s="672"/>
      <c r="QZT233" s="672"/>
      <c r="QZU233" s="672"/>
      <c r="QZV233" s="672"/>
      <c r="QZW233" s="672"/>
      <c r="QZX233" s="672"/>
      <c r="QZY233" s="672"/>
      <c r="QZZ233" s="672"/>
      <c r="RAA233" s="672"/>
      <c r="RAB233" s="672"/>
      <c r="RAC233" s="672"/>
      <c r="RAD233" s="672"/>
      <c r="RAE233" s="672"/>
      <c r="RAF233" s="672"/>
      <c r="RAG233" s="672"/>
      <c r="RAH233" s="672"/>
      <c r="RAI233" s="672"/>
      <c r="RAJ233" s="672"/>
      <c r="RAK233" s="672"/>
      <c r="RAL233" s="672"/>
      <c r="RAM233" s="672"/>
      <c r="RAN233" s="672"/>
      <c r="RAO233" s="672"/>
      <c r="RAP233" s="672"/>
      <c r="RAQ233" s="672"/>
      <c r="RAR233" s="672"/>
      <c r="RAS233" s="672"/>
      <c r="RAT233" s="672"/>
      <c r="RAU233" s="672"/>
      <c r="RAV233" s="672"/>
      <c r="RAW233" s="672"/>
      <c r="RAX233" s="672"/>
      <c r="RAY233" s="672"/>
      <c r="RAZ233" s="672"/>
      <c r="RBA233" s="672"/>
      <c r="RBB233" s="672"/>
      <c r="RBC233" s="672"/>
      <c r="RBD233" s="672"/>
      <c r="RBE233" s="672"/>
      <c r="RBF233" s="672"/>
      <c r="RBG233" s="672"/>
      <c r="RBH233" s="672"/>
      <c r="RBI233" s="672"/>
      <c r="RBJ233" s="672"/>
      <c r="RBK233" s="672"/>
      <c r="RBL233" s="672"/>
      <c r="RBM233" s="672"/>
      <c r="RBN233" s="672"/>
      <c r="RBO233" s="672"/>
      <c r="RBP233" s="672"/>
      <c r="RBQ233" s="672"/>
      <c r="RBR233" s="672"/>
      <c r="RBS233" s="672"/>
      <c r="RBT233" s="672"/>
      <c r="RBU233" s="672"/>
      <c r="RBV233" s="672"/>
      <c r="RBW233" s="672"/>
      <c r="RBX233" s="672"/>
      <c r="RBY233" s="672"/>
      <c r="RBZ233" s="672"/>
      <c r="RCA233" s="672"/>
      <c r="RCB233" s="672"/>
      <c r="RCC233" s="672"/>
      <c r="RCD233" s="672"/>
      <c r="RCE233" s="672"/>
      <c r="RCF233" s="672"/>
      <c r="RCG233" s="672"/>
      <c r="RCH233" s="672"/>
      <c r="RCI233" s="672"/>
      <c r="RCJ233" s="672"/>
      <c r="RCK233" s="672"/>
      <c r="RCL233" s="672"/>
      <c r="RCM233" s="672"/>
      <c r="RCN233" s="672"/>
      <c r="RCO233" s="672"/>
      <c r="RCP233" s="672"/>
      <c r="RCQ233" s="672"/>
      <c r="RCR233" s="672"/>
      <c r="RCS233" s="672"/>
      <c r="RCT233" s="672"/>
      <c r="RCU233" s="672"/>
      <c r="RCV233" s="672"/>
      <c r="RCW233" s="672"/>
      <c r="RCX233" s="672"/>
      <c r="RCY233" s="672"/>
      <c r="RCZ233" s="672"/>
      <c r="RDA233" s="672"/>
      <c r="RDB233" s="672"/>
      <c r="RDC233" s="672"/>
      <c r="RDD233" s="672"/>
      <c r="RDE233" s="672"/>
      <c r="RDF233" s="672"/>
      <c r="RDG233" s="672"/>
      <c r="RDH233" s="672"/>
      <c r="RDI233" s="672"/>
      <c r="RDJ233" s="672"/>
      <c r="RDK233" s="672"/>
      <c r="RDL233" s="672"/>
      <c r="RDM233" s="672"/>
      <c r="RDN233" s="672"/>
      <c r="RDO233" s="672"/>
      <c r="RDP233" s="672"/>
      <c r="RDQ233" s="672"/>
      <c r="RDR233" s="672"/>
      <c r="RDS233" s="672"/>
      <c r="RDT233" s="672"/>
      <c r="RDU233" s="672"/>
      <c r="RDV233" s="672"/>
      <c r="RDW233" s="672"/>
      <c r="RDX233" s="672"/>
      <c r="RDY233" s="672"/>
      <c r="RDZ233" s="672"/>
      <c r="REA233" s="672"/>
      <c r="REB233" s="672"/>
      <c r="REC233" s="672"/>
      <c r="RED233" s="672"/>
      <c r="REE233" s="672"/>
      <c r="REF233" s="672"/>
      <c r="REG233" s="672"/>
      <c r="REH233" s="672"/>
      <c r="REI233" s="672"/>
      <c r="REJ233" s="672"/>
      <c r="REK233" s="672"/>
      <c r="REL233" s="672"/>
      <c r="REM233" s="672"/>
      <c r="REN233" s="672"/>
      <c r="REO233" s="672"/>
      <c r="REP233" s="672"/>
      <c r="REQ233" s="672"/>
      <c r="RER233" s="672"/>
      <c r="RES233" s="672"/>
      <c r="RET233" s="672"/>
      <c r="REU233" s="672"/>
      <c r="REV233" s="672"/>
      <c r="REW233" s="672"/>
      <c r="REX233" s="672"/>
      <c r="REY233" s="672"/>
      <c r="REZ233" s="672"/>
      <c r="RFA233" s="672"/>
      <c r="RFB233" s="672"/>
      <c r="RFC233" s="672"/>
      <c r="RFD233" s="672"/>
      <c r="RFE233" s="672"/>
      <c r="RFF233" s="672"/>
      <c r="RFG233" s="672"/>
      <c r="RFH233" s="672"/>
      <c r="RFI233" s="672"/>
      <c r="RFJ233" s="672"/>
      <c r="RFK233" s="672"/>
      <c r="RFL233" s="672"/>
      <c r="RFM233" s="672"/>
      <c r="RFN233" s="672"/>
      <c r="RFO233" s="672"/>
      <c r="RFP233" s="672"/>
      <c r="RFQ233" s="672"/>
      <c r="RFR233" s="672"/>
      <c r="RFS233" s="672"/>
      <c r="RFT233" s="672"/>
      <c r="RFU233" s="672"/>
      <c r="RFV233" s="672"/>
      <c r="RFW233" s="672"/>
      <c r="RFX233" s="672"/>
      <c r="RFY233" s="672"/>
      <c r="RFZ233" s="672"/>
      <c r="RGA233" s="672"/>
      <c r="RGB233" s="672"/>
      <c r="RGC233" s="672"/>
      <c r="RGD233" s="672"/>
      <c r="RGE233" s="672"/>
      <c r="RGF233" s="672"/>
      <c r="RGG233" s="672"/>
      <c r="RGH233" s="672"/>
      <c r="RGI233" s="672"/>
      <c r="RGJ233" s="672"/>
      <c r="RGK233" s="672"/>
      <c r="RGL233" s="672"/>
      <c r="RGM233" s="672"/>
      <c r="RGN233" s="672"/>
      <c r="RGO233" s="672"/>
      <c r="RGP233" s="672"/>
      <c r="RGQ233" s="672"/>
      <c r="RGR233" s="672"/>
      <c r="RGS233" s="672"/>
      <c r="RGT233" s="672"/>
      <c r="RGU233" s="672"/>
      <c r="RGV233" s="672"/>
      <c r="RGW233" s="672"/>
      <c r="RGX233" s="672"/>
      <c r="RGY233" s="672"/>
      <c r="RGZ233" s="672"/>
      <c r="RHA233" s="672"/>
      <c r="RHB233" s="672"/>
      <c r="RHC233" s="672"/>
      <c r="RHD233" s="672"/>
      <c r="RHE233" s="672"/>
      <c r="RHF233" s="672"/>
      <c r="RHG233" s="672"/>
      <c r="RHH233" s="672"/>
      <c r="RHI233" s="672"/>
      <c r="RHJ233" s="672"/>
      <c r="RHK233" s="672"/>
      <c r="RHL233" s="672"/>
      <c r="RHM233" s="672"/>
      <c r="RHN233" s="672"/>
      <c r="RHO233" s="672"/>
      <c r="RHP233" s="672"/>
      <c r="RHQ233" s="672"/>
      <c r="RHR233" s="672"/>
      <c r="RHS233" s="672"/>
      <c r="RHT233" s="672"/>
      <c r="RHU233" s="672"/>
      <c r="RHV233" s="672"/>
      <c r="RHW233" s="672"/>
      <c r="RHX233" s="672"/>
      <c r="RHY233" s="672"/>
      <c r="RHZ233" s="672"/>
      <c r="RIA233" s="672"/>
      <c r="RIB233" s="672"/>
      <c r="RIC233" s="672"/>
      <c r="RID233" s="672"/>
      <c r="RIE233" s="672"/>
      <c r="RIF233" s="672"/>
      <c r="RIG233" s="672"/>
      <c r="RIH233" s="672"/>
      <c r="RII233" s="672"/>
      <c r="RIJ233" s="672"/>
      <c r="RIK233" s="672"/>
      <c r="RIL233" s="672"/>
      <c r="RIM233" s="672"/>
      <c r="RIN233" s="672"/>
      <c r="RIO233" s="672"/>
      <c r="RIP233" s="672"/>
      <c r="RIQ233" s="672"/>
      <c r="RIR233" s="672"/>
      <c r="RIS233" s="672"/>
      <c r="RIT233" s="672"/>
      <c r="RIU233" s="672"/>
      <c r="RIV233" s="672"/>
      <c r="RIW233" s="672"/>
      <c r="RIX233" s="672"/>
      <c r="RIY233" s="672"/>
      <c r="RIZ233" s="672"/>
      <c r="RJA233" s="672"/>
      <c r="RJB233" s="672"/>
      <c r="RJC233" s="672"/>
      <c r="RJD233" s="672"/>
      <c r="RJE233" s="672"/>
      <c r="RJF233" s="672"/>
      <c r="RJG233" s="672"/>
      <c r="RJH233" s="672"/>
      <c r="RJI233" s="672"/>
      <c r="RJJ233" s="672"/>
      <c r="RJK233" s="672"/>
      <c r="RJL233" s="672"/>
      <c r="RJM233" s="672"/>
      <c r="RJN233" s="672"/>
      <c r="RJO233" s="672"/>
      <c r="RJP233" s="672"/>
      <c r="RJQ233" s="672"/>
      <c r="RJR233" s="672"/>
      <c r="RJS233" s="672"/>
      <c r="RJT233" s="672"/>
      <c r="RJU233" s="672"/>
      <c r="RJV233" s="672"/>
      <c r="RJW233" s="672"/>
      <c r="RJX233" s="672"/>
      <c r="RJY233" s="672"/>
      <c r="RJZ233" s="672"/>
      <c r="RKA233" s="672"/>
      <c r="RKB233" s="672"/>
      <c r="RKC233" s="672"/>
      <c r="RKD233" s="672"/>
      <c r="RKE233" s="672"/>
      <c r="RKF233" s="672"/>
      <c r="RKG233" s="672"/>
      <c r="RKH233" s="672"/>
      <c r="RKI233" s="672"/>
      <c r="RKJ233" s="672"/>
      <c r="RKK233" s="672"/>
      <c r="RKL233" s="672"/>
      <c r="RKM233" s="672"/>
      <c r="RKN233" s="672"/>
      <c r="RKO233" s="672"/>
      <c r="RKP233" s="672"/>
      <c r="RKQ233" s="672"/>
      <c r="RKR233" s="672"/>
      <c r="RKS233" s="672"/>
      <c r="RKT233" s="672"/>
      <c r="RKU233" s="672"/>
      <c r="RKV233" s="672"/>
      <c r="RKW233" s="672"/>
      <c r="RKX233" s="672"/>
      <c r="RKY233" s="672"/>
      <c r="RKZ233" s="672"/>
      <c r="RLA233" s="672"/>
      <c r="RLB233" s="672"/>
      <c r="RLC233" s="672"/>
      <c r="RLD233" s="672"/>
      <c r="RLE233" s="672"/>
      <c r="RLF233" s="672"/>
      <c r="RLG233" s="672"/>
      <c r="RLH233" s="672"/>
      <c r="RLI233" s="672"/>
      <c r="RLJ233" s="672"/>
      <c r="RLK233" s="672"/>
      <c r="RLL233" s="672"/>
      <c r="RLM233" s="672"/>
      <c r="RLN233" s="672"/>
      <c r="RLO233" s="672"/>
      <c r="RLP233" s="672"/>
      <c r="RLQ233" s="672"/>
      <c r="RLR233" s="672"/>
      <c r="RLS233" s="672"/>
      <c r="RLT233" s="672"/>
      <c r="RLU233" s="672"/>
      <c r="RLV233" s="672"/>
      <c r="RLW233" s="672"/>
      <c r="RLX233" s="672"/>
      <c r="RLY233" s="672"/>
      <c r="RLZ233" s="672"/>
      <c r="RMA233" s="672"/>
      <c r="RMB233" s="672"/>
      <c r="RMC233" s="672"/>
      <c r="RMD233" s="672"/>
      <c r="RME233" s="672"/>
      <c r="RMF233" s="672"/>
      <c r="RMG233" s="672"/>
      <c r="RMH233" s="672"/>
      <c r="RMI233" s="672"/>
      <c r="RMJ233" s="672"/>
      <c r="RMK233" s="672"/>
      <c r="RML233" s="672"/>
      <c r="RMM233" s="672"/>
      <c r="RMN233" s="672"/>
      <c r="RMO233" s="672"/>
      <c r="RMP233" s="672"/>
      <c r="RMQ233" s="672"/>
      <c r="RMR233" s="672"/>
      <c r="RMS233" s="672"/>
      <c r="RMT233" s="672"/>
      <c r="RMU233" s="672"/>
      <c r="RMV233" s="672"/>
      <c r="RMW233" s="672"/>
      <c r="RMX233" s="672"/>
      <c r="RMY233" s="672"/>
      <c r="RMZ233" s="672"/>
      <c r="RNA233" s="672"/>
      <c r="RNB233" s="672"/>
      <c r="RNC233" s="672"/>
      <c r="RND233" s="672"/>
      <c r="RNE233" s="672"/>
      <c r="RNF233" s="672"/>
      <c r="RNG233" s="672"/>
      <c r="RNH233" s="672"/>
      <c r="RNI233" s="672"/>
      <c r="RNJ233" s="672"/>
      <c r="RNK233" s="672"/>
      <c r="RNL233" s="672"/>
      <c r="RNM233" s="672"/>
      <c r="RNN233" s="672"/>
      <c r="RNO233" s="672"/>
      <c r="RNP233" s="672"/>
      <c r="RNQ233" s="672"/>
      <c r="RNR233" s="672"/>
      <c r="RNS233" s="672"/>
      <c r="RNT233" s="672"/>
      <c r="RNU233" s="672"/>
      <c r="RNV233" s="672"/>
      <c r="RNW233" s="672"/>
      <c r="RNX233" s="672"/>
      <c r="RNY233" s="672"/>
      <c r="RNZ233" s="672"/>
      <c r="ROA233" s="672"/>
      <c r="ROB233" s="672"/>
      <c r="ROC233" s="672"/>
      <c r="ROD233" s="672"/>
      <c r="ROE233" s="672"/>
      <c r="ROF233" s="672"/>
      <c r="ROG233" s="672"/>
      <c r="ROH233" s="672"/>
      <c r="ROI233" s="672"/>
      <c r="ROJ233" s="672"/>
      <c r="ROK233" s="672"/>
      <c r="ROL233" s="672"/>
      <c r="ROM233" s="672"/>
      <c r="RON233" s="672"/>
      <c r="ROO233" s="672"/>
      <c r="ROP233" s="672"/>
      <c r="ROQ233" s="672"/>
      <c r="ROR233" s="672"/>
      <c r="ROS233" s="672"/>
      <c r="ROT233" s="672"/>
      <c r="ROU233" s="672"/>
      <c r="ROV233" s="672"/>
      <c r="ROW233" s="672"/>
      <c r="ROX233" s="672"/>
      <c r="ROY233" s="672"/>
      <c r="ROZ233" s="672"/>
      <c r="RPA233" s="672"/>
      <c r="RPB233" s="672"/>
      <c r="RPC233" s="672"/>
      <c r="RPD233" s="672"/>
      <c r="RPE233" s="672"/>
      <c r="RPF233" s="672"/>
      <c r="RPG233" s="672"/>
      <c r="RPH233" s="672"/>
      <c r="RPI233" s="672"/>
      <c r="RPJ233" s="672"/>
      <c r="RPK233" s="672"/>
      <c r="RPL233" s="672"/>
      <c r="RPM233" s="672"/>
      <c r="RPN233" s="672"/>
      <c r="RPO233" s="672"/>
      <c r="RPP233" s="672"/>
      <c r="RPQ233" s="672"/>
      <c r="RPR233" s="672"/>
      <c r="RPS233" s="672"/>
      <c r="RPT233" s="672"/>
      <c r="RPU233" s="672"/>
      <c r="RPV233" s="672"/>
      <c r="RPW233" s="672"/>
      <c r="RPX233" s="672"/>
      <c r="RPY233" s="672"/>
      <c r="RPZ233" s="672"/>
      <c r="RQA233" s="672"/>
      <c r="RQB233" s="672"/>
      <c r="RQC233" s="672"/>
      <c r="RQD233" s="672"/>
      <c r="RQE233" s="672"/>
      <c r="RQF233" s="672"/>
      <c r="RQG233" s="672"/>
      <c r="RQH233" s="672"/>
      <c r="RQI233" s="672"/>
      <c r="RQJ233" s="672"/>
      <c r="RQK233" s="672"/>
      <c r="RQL233" s="672"/>
      <c r="RQM233" s="672"/>
      <c r="RQN233" s="672"/>
      <c r="RQO233" s="672"/>
      <c r="RQP233" s="672"/>
      <c r="RQQ233" s="672"/>
      <c r="RQR233" s="672"/>
      <c r="RQS233" s="672"/>
      <c r="RQT233" s="672"/>
      <c r="RQU233" s="672"/>
      <c r="RQV233" s="672"/>
      <c r="RQW233" s="672"/>
      <c r="RQX233" s="672"/>
      <c r="RQY233" s="672"/>
      <c r="RQZ233" s="672"/>
      <c r="RRA233" s="672"/>
      <c r="RRB233" s="672"/>
      <c r="RRC233" s="672"/>
      <c r="RRD233" s="672"/>
      <c r="RRE233" s="672"/>
      <c r="RRF233" s="672"/>
      <c r="RRG233" s="672"/>
      <c r="RRH233" s="672"/>
      <c r="RRI233" s="672"/>
      <c r="RRJ233" s="672"/>
      <c r="RRK233" s="672"/>
      <c r="RRL233" s="672"/>
      <c r="RRM233" s="672"/>
      <c r="RRN233" s="672"/>
      <c r="RRO233" s="672"/>
      <c r="RRP233" s="672"/>
      <c r="RRQ233" s="672"/>
      <c r="RRR233" s="672"/>
      <c r="RRS233" s="672"/>
      <c r="RRT233" s="672"/>
      <c r="RRU233" s="672"/>
      <c r="RRV233" s="672"/>
      <c r="RRW233" s="672"/>
      <c r="RRX233" s="672"/>
      <c r="RRY233" s="672"/>
      <c r="RRZ233" s="672"/>
      <c r="RSA233" s="672"/>
      <c r="RSB233" s="672"/>
      <c r="RSC233" s="672"/>
      <c r="RSD233" s="672"/>
      <c r="RSE233" s="672"/>
      <c r="RSF233" s="672"/>
      <c r="RSG233" s="672"/>
      <c r="RSH233" s="672"/>
      <c r="RSI233" s="672"/>
      <c r="RSJ233" s="672"/>
      <c r="RSK233" s="672"/>
      <c r="RSL233" s="672"/>
      <c r="RSM233" s="672"/>
      <c r="RSN233" s="672"/>
      <c r="RSO233" s="672"/>
      <c r="RSP233" s="672"/>
      <c r="RSQ233" s="672"/>
      <c r="RSR233" s="672"/>
      <c r="RSS233" s="672"/>
      <c r="RST233" s="672"/>
      <c r="RSU233" s="672"/>
      <c r="RSV233" s="672"/>
      <c r="RSW233" s="672"/>
      <c r="RSX233" s="672"/>
      <c r="RSY233" s="672"/>
      <c r="RSZ233" s="672"/>
      <c r="RTA233" s="672"/>
      <c r="RTB233" s="672"/>
      <c r="RTC233" s="672"/>
      <c r="RTD233" s="672"/>
      <c r="RTE233" s="672"/>
      <c r="RTF233" s="672"/>
      <c r="RTG233" s="672"/>
      <c r="RTH233" s="672"/>
      <c r="RTI233" s="672"/>
      <c r="RTJ233" s="672"/>
      <c r="RTK233" s="672"/>
      <c r="RTL233" s="672"/>
      <c r="RTM233" s="672"/>
      <c r="RTN233" s="672"/>
      <c r="RTO233" s="672"/>
      <c r="RTP233" s="672"/>
      <c r="RTQ233" s="672"/>
      <c r="RTR233" s="672"/>
      <c r="RTS233" s="672"/>
      <c r="RTT233" s="672"/>
      <c r="RTU233" s="672"/>
      <c r="RTV233" s="672"/>
      <c r="RTW233" s="672"/>
      <c r="RTX233" s="672"/>
      <c r="RTY233" s="672"/>
      <c r="RTZ233" s="672"/>
      <c r="RUA233" s="672"/>
      <c r="RUB233" s="672"/>
      <c r="RUC233" s="672"/>
      <c r="RUD233" s="672"/>
      <c r="RUE233" s="672"/>
      <c r="RUF233" s="672"/>
      <c r="RUG233" s="672"/>
      <c r="RUH233" s="672"/>
      <c r="RUI233" s="672"/>
      <c r="RUJ233" s="672"/>
      <c r="RUK233" s="672"/>
      <c r="RUL233" s="672"/>
      <c r="RUM233" s="672"/>
      <c r="RUN233" s="672"/>
      <c r="RUO233" s="672"/>
      <c r="RUP233" s="672"/>
      <c r="RUQ233" s="672"/>
      <c r="RUR233" s="672"/>
      <c r="RUS233" s="672"/>
      <c r="RUT233" s="672"/>
      <c r="RUU233" s="672"/>
      <c r="RUV233" s="672"/>
      <c r="RUW233" s="672"/>
      <c r="RUX233" s="672"/>
      <c r="RUY233" s="672"/>
      <c r="RUZ233" s="672"/>
      <c r="RVA233" s="672"/>
      <c r="RVB233" s="672"/>
      <c r="RVC233" s="672"/>
      <c r="RVD233" s="672"/>
      <c r="RVE233" s="672"/>
      <c r="RVF233" s="672"/>
      <c r="RVG233" s="672"/>
      <c r="RVH233" s="672"/>
      <c r="RVI233" s="672"/>
      <c r="RVJ233" s="672"/>
      <c r="RVK233" s="672"/>
      <c r="RVL233" s="672"/>
      <c r="RVM233" s="672"/>
      <c r="RVN233" s="672"/>
      <c r="RVO233" s="672"/>
      <c r="RVP233" s="672"/>
      <c r="RVQ233" s="672"/>
      <c r="RVR233" s="672"/>
      <c r="RVS233" s="672"/>
      <c r="RVT233" s="672"/>
      <c r="RVU233" s="672"/>
      <c r="RVV233" s="672"/>
      <c r="RVW233" s="672"/>
      <c r="RVX233" s="672"/>
      <c r="RVY233" s="672"/>
      <c r="RVZ233" s="672"/>
      <c r="RWA233" s="672"/>
      <c r="RWB233" s="672"/>
      <c r="RWC233" s="672"/>
      <c r="RWD233" s="672"/>
      <c r="RWE233" s="672"/>
      <c r="RWF233" s="672"/>
      <c r="RWG233" s="672"/>
      <c r="RWH233" s="672"/>
      <c r="RWI233" s="672"/>
      <c r="RWJ233" s="672"/>
      <c r="RWK233" s="672"/>
      <c r="RWL233" s="672"/>
      <c r="RWM233" s="672"/>
      <c r="RWN233" s="672"/>
      <c r="RWO233" s="672"/>
      <c r="RWP233" s="672"/>
      <c r="RWQ233" s="672"/>
      <c r="RWR233" s="672"/>
      <c r="RWS233" s="672"/>
      <c r="RWT233" s="672"/>
      <c r="RWU233" s="672"/>
      <c r="RWV233" s="672"/>
      <c r="RWW233" s="672"/>
      <c r="RWX233" s="672"/>
      <c r="RWY233" s="672"/>
      <c r="RWZ233" s="672"/>
      <c r="RXA233" s="672"/>
      <c r="RXB233" s="672"/>
      <c r="RXC233" s="672"/>
      <c r="RXD233" s="672"/>
      <c r="RXE233" s="672"/>
      <c r="RXF233" s="672"/>
      <c r="RXG233" s="672"/>
      <c r="RXH233" s="672"/>
      <c r="RXI233" s="672"/>
      <c r="RXJ233" s="672"/>
      <c r="RXK233" s="672"/>
      <c r="RXL233" s="672"/>
      <c r="RXM233" s="672"/>
      <c r="RXN233" s="672"/>
      <c r="RXO233" s="672"/>
      <c r="RXP233" s="672"/>
      <c r="RXQ233" s="672"/>
      <c r="RXR233" s="672"/>
      <c r="RXS233" s="672"/>
      <c r="RXT233" s="672"/>
      <c r="RXU233" s="672"/>
      <c r="RXV233" s="672"/>
      <c r="RXW233" s="672"/>
      <c r="RXX233" s="672"/>
      <c r="RXY233" s="672"/>
      <c r="RXZ233" s="672"/>
      <c r="RYA233" s="672"/>
      <c r="RYB233" s="672"/>
      <c r="RYC233" s="672"/>
      <c r="RYD233" s="672"/>
      <c r="RYE233" s="672"/>
      <c r="RYF233" s="672"/>
      <c r="RYG233" s="672"/>
      <c r="RYH233" s="672"/>
      <c r="RYI233" s="672"/>
      <c r="RYJ233" s="672"/>
      <c r="RYK233" s="672"/>
      <c r="RYL233" s="672"/>
      <c r="RYM233" s="672"/>
      <c r="RYN233" s="672"/>
      <c r="RYO233" s="672"/>
      <c r="RYP233" s="672"/>
      <c r="RYQ233" s="672"/>
      <c r="RYR233" s="672"/>
      <c r="RYS233" s="672"/>
      <c r="RYT233" s="672"/>
      <c r="RYU233" s="672"/>
      <c r="RYV233" s="672"/>
      <c r="RYW233" s="672"/>
      <c r="RYX233" s="672"/>
      <c r="RYY233" s="672"/>
      <c r="RYZ233" s="672"/>
      <c r="RZA233" s="672"/>
      <c r="RZB233" s="672"/>
      <c r="RZC233" s="672"/>
      <c r="RZD233" s="672"/>
      <c r="RZE233" s="672"/>
      <c r="RZF233" s="672"/>
      <c r="RZG233" s="672"/>
      <c r="RZH233" s="672"/>
      <c r="RZI233" s="672"/>
      <c r="RZJ233" s="672"/>
      <c r="RZK233" s="672"/>
      <c r="RZL233" s="672"/>
      <c r="RZM233" s="672"/>
      <c r="RZN233" s="672"/>
      <c r="RZO233" s="672"/>
      <c r="RZP233" s="672"/>
      <c r="RZQ233" s="672"/>
      <c r="RZR233" s="672"/>
      <c r="RZS233" s="672"/>
      <c r="RZT233" s="672"/>
      <c r="RZU233" s="672"/>
      <c r="RZV233" s="672"/>
      <c r="RZW233" s="672"/>
      <c r="RZX233" s="672"/>
      <c r="RZY233" s="672"/>
      <c r="RZZ233" s="672"/>
      <c r="SAA233" s="672"/>
      <c r="SAB233" s="672"/>
      <c r="SAC233" s="672"/>
      <c r="SAD233" s="672"/>
      <c r="SAE233" s="672"/>
      <c r="SAF233" s="672"/>
      <c r="SAG233" s="672"/>
      <c r="SAH233" s="672"/>
      <c r="SAI233" s="672"/>
      <c r="SAJ233" s="672"/>
      <c r="SAK233" s="672"/>
      <c r="SAL233" s="672"/>
      <c r="SAM233" s="672"/>
      <c r="SAN233" s="672"/>
      <c r="SAO233" s="672"/>
      <c r="SAP233" s="672"/>
      <c r="SAQ233" s="672"/>
      <c r="SAR233" s="672"/>
      <c r="SAS233" s="672"/>
      <c r="SAT233" s="672"/>
      <c r="SAU233" s="672"/>
      <c r="SAV233" s="672"/>
      <c r="SAW233" s="672"/>
      <c r="SAX233" s="672"/>
      <c r="SAY233" s="672"/>
      <c r="SAZ233" s="672"/>
      <c r="SBA233" s="672"/>
      <c r="SBB233" s="672"/>
      <c r="SBC233" s="672"/>
      <c r="SBD233" s="672"/>
      <c r="SBE233" s="672"/>
      <c r="SBF233" s="672"/>
      <c r="SBG233" s="672"/>
      <c r="SBH233" s="672"/>
      <c r="SBI233" s="672"/>
      <c r="SBJ233" s="672"/>
      <c r="SBK233" s="672"/>
      <c r="SBL233" s="672"/>
      <c r="SBM233" s="672"/>
      <c r="SBN233" s="672"/>
      <c r="SBO233" s="672"/>
      <c r="SBP233" s="672"/>
      <c r="SBQ233" s="672"/>
      <c r="SBR233" s="672"/>
      <c r="SBS233" s="672"/>
      <c r="SBT233" s="672"/>
      <c r="SBU233" s="672"/>
      <c r="SBV233" s="672"/>
      <c r="SBW233" s="672"/>
      <c r="SBX233" s="672"/>
      <c r="SBY233" s="672"/>
      <c r="SBZ233" s="672"/>
      <c r="SCA233" s="672"/>
      <c r="SCB233" s="672"/>
      <c r="SCC233" s="672"/>
      <c r="SCD233" s="672"/>
      <c r="SCE233" s="672"/>
      <c r="SCF233" s="672"/>
      <c r="SCG233" s="672"/>
      <c r="SCH233" s="672"/>
      <c r="SCI233" s="672"/>
      <c r="SCJ233" s="672"/>
      <c r="SCK233" s="672"/>
      <c r="SCL233" s="672"/>
      <c r="SCM233" s="672"/>
      <c r="SCN233" s="672"/>
      <c r="SCO233" s="672"/>
      <c r="SCP233" s="672"/>
      <c r="SCQ233" s="672"/>
      <c r="SCR233" s="672"/>
      <c r="SCS233" s="672"/>
      <c r="SCT233" s="672"/>
      <c r="SCU233" s="672"/>
      <c r="SCV233" s="672"/>
      <c r="SCW233" s="672"/>
      <c r="SCX233" s="672"/>
      <c r="SCY233" s="672"/>
      <c r="SCZ233" s="672"/>
      <c r="SDA233" s="672"/>
      <c r="SDB233" s="672"/>
      <c r="SDC233" s="672"/>
      <c r="SDD233" s="672"/>
      <c r="SDE233" s="672"/>
      <c r="SDF233" s="672"/>
      <c r="SDG233" s="672"/>
      <c r="SDH233" s="672"/>
      <c r="SDI233" s="672"/>
      <c r="SDJ233" s="672"/>
      <c r="SDK233" s="672"/>
      <c r="SDL233" s="672"/>
      <c r="SDM233" s="672"/>
      <c r="SDN233" s="672"/>
      <c r="SDO233" s="672"/>
      <c r="SDP233" s="672"/>
      <c r="SDQ233" s="672"/>
      <c r="SDR233" s="672"/>
      <c r="SDS233" s="672"/>
      <c r="SDT233" s="672"/>
      <c r="SDU233" s="672"/>
      <c r="SDV233" s="672"/>
      <c r="SDW233" s="672"/>
      <c r="SDX233" s="672"/>
      <c r="SDY233" s="672"/>
      <c r="SDZ233" s="672"/>
      <c r="SEA233" s="672"/>
      <c r="SEB233" s="672"/>
      <c r="SEC233" s="672"/>
      <c r="SED233" s="672"/>
      <c r="SEE233" s="672"/>
      <c r="SEF233" s="672"/>
      <c r="SEG233" s="672"/>
      <c r="SEH233" s="672"/>
      <c r="SEI233" s="672"/>
      <c r="SEJ233" s="672"/>
      <c r="SEK233" s="672"/>
      <c r="SEL233" s="672"/>
      <c r="SEM233" s="672"/>
      <c r="SEN233" s="672"/>
      <c r="SEO233" s="672"/>
      <c r="SEP233" s="672"/>
      <c r="SEQ233" s="672"/>
      <c r="SER233" s="672"/>
      <c r="SES233" s="672"/>
      <c r="SET233" s="672"/>
      <c r="SEU233" s="672"/>
      <c r="SEV233" s="672"/>
      <c r="SEW233" s="672"/>
      <c r="SEX233" s="672"/>
      <c r="SEY233" s="672"/>
      <c r="SEZ233" s="672"/>
      <c r="SFA233" s="672"/>
      <c r="SFB233" s="672"/>
      <c r="SFC233" s="672"/>
      <c r="SFD233" s="672"/>
      <c r="SFE233" s="672"/>
      <c r="SFF233" s="672"/>
      <c r="SFG233" s="672"/>
      <c r="SFH233" s="672"/>
      <c r="SFI233" s="672"/>
      <c r="SFJ233" s="672"/>
      <c r="SFK233" s="672"/>
      <c r="SFL233" s="672"/>
      <c r="SFM233" s="672"/>
      <c r="SFN233" s="672"/>
      <c r="SFO233" s="672"/>
      <c r="SFP233" s="672"/>
      <c r="SFQ233" s="672"/>
      <c r="SFR233" s="672"/>
      <c r="SFS233" s="672"/>
      <c r="SFT233" s="672"/>
      <c r="SFU233" s="672"/>
      <c r="SFV233" s="672"/>
      <c r="SFW233" s="672"/>
      <c r="SFX233" s="672"/>
      <c r="SFY233" s="672"/>
      <c r="SFZ233" s="672"/>
      <c r="SGA233" s="672"/>
      <c r="SGB233" s="672"/>
      <c r="SGC233" s="672"/>
      <c r="SGD233" s="672"/>
      <c r="SGE233" s="672"/>
      <c r="SGF233" s="672"/>
      <c r="SGG233" s="672"/>
      <c r="SGH233" s="672"/>
      <c r="SGI233" s="672"/>
      <c r="SGJ233" s="672"/>
      <c r="SGK233" s="672"/>
      <c r="SGL233" s="672"/>
      <c r="SGM233" s="672"/>
      <c r="SGN233" s="672"/>
      <c r="SGO233" s="672"/>
      <c r="SGP233" s="672"/>
      <c r="SGQ233" s="672"/>
      <c r="SGR233" s="672"/>
      <c r="SGS233" s="672"/>
      <c r="SGT233" s="672"/>
      <c r="SGU233" s="672"/>
      <c r="SGV233" s="672"/>
      <c r="SGW233" s="672"/>
      <c r="SGX233" s="672"/>
      <c r="SGY233" s="672"/>
      <c r="SGZ233" s="672"/>
      <c r="SHA233" s="672"/>
      <c r="SHB233" s="672"/>
      <c r="SHC233" s="672"/>
      <c r="SHD233" s="672"/>
      <c r="SHE233" s="672"/>
      <c r="SHF233" s="672"/>
      <c r="SHG233" s="672"/>
      <c r="SHH233" s="672"/>
      <c r="SHI233" s="672"/>
      <c r="SHJ233" s="672"/>
      <c r="SHK233" s="672"/>
      <c r="SHL233" s="672"/>
      <c r="SHM233" s="672"/>
      <c r="SHN233" s="672"/>
      <c r="SHO233" s="672"/>
      <c r="SHP233" s="672"/>
      <c r="SHQ233" s="672"/>
      <c r="SHR233" s="672"/>
      <c r="SHS233" s="672"/>
      <c r="SHT233" s="672"/>
      <c r="SHU233" s="672"/>
      <c r="SHV233" s="672"/>
      <c r="SHW233" s="672"/>
      <c r="SHX233" s="672"/>
      <c r="SHY233" s="672"/>
      <c r="SHZ233" s="672"/>
      <c r="SIA233" s="672"/>
      <c r="SIB233" s="672"/>
      <c r="SIC233" s="672"/>
      <c r="SID233" s="672"/>
      <c r="SIE233" s="672"/>
      <c r="SIF233" s="672"/>
      <c r="SIG233" s="672"/>
      <c r="SIH233" s="672"/>
      <c r="SII233" s="672"/>
      <c r="SIJ233" s="672"/>
      <c r="SIK233" s="672"/>
      <c r="SIL233" s="672"/>
      <c r="SIM233" s="672"/>
      <c r="SIN233" s="672"/>
      <c r="SIO233" s="672"/>
      <c r="SIP233" s="672"/>
      <c r="SIQ233" s="672"/>
      <c r="SIR233" s="672"/>
      <c r="SIS233" s="672"/>
      <c r="SIT233" s="672"/>
      <c r="SIU233" s="672"/>
      <c r="SIV233" s="672"/>
      <c r="SIW233" s="672"/>
      <c r="SIX233" s="672"/>
      <c r="SIY233" s="672"/>
      <c r="SIZ233" s="672"/>
      <c r="SJA233" s="672"/>
      <c r="SJB233" s="672"/>
      <c r="SJC233" s="672"/>
      <c r="SJD233" s="672"/>
      <c r="SJE233" s="672"/>
      <c r="SJF233" s="672"/>
      <c r="SJG233" s="672"/>
      <c r="SJH233" s="672"/>
      <c r="SJI233" s="672"/>
      <c r="SJJ233" s="672"/>
      <c r="SJK233" s="672"/>
      <c r="SJL233" s="672"/>
      <c r="SJM233" s="672"/>
      <c r="SJN233" s="672"/>
      <c r="SJO233" s="672"/>
      <c r="SJP233" s="672"/>
      <c r="SJQ233" s="672"/>
      <c r="SJR233" s="672"/>
      <c r="SJS233" s="672"/>
      <c r="SJT233" s="672"/>
      <c r="SJU233" s="672"/>
      <c r="SJV233" s="672"/>
      <c r="SJW233" s="672"/>
      <c r="SJX233" s="672"/>
      <c r="SJY233" s="672"/>
      <c r="SJZ233" s="672"/>
      <c r="SKA233" s="672"/>
      <c r="SKB233" s="672"/>
      <c r="SKC233" s="672"/>
      <c r="SKD233" s="672"/>
      <c r="SKE233" s="672"/>
      <c r="SKF233" s="672"/>
      <c r="SKG233" s="672"/>
      <c r="SKH233" s="672"/>
      <c r="SKI233" s="672"/>
      <c r="SKJ233" s="672"/>
      <c r="SKK233" s="672"/>
      <c r="SKL233" s="672"/>
      <c r="SKM233" s="672"/>
      <c r="SKN233" s="672"/>
      <c r="SKO233" s="672"/>
      <c r="SKP233" s="672"/>
      <c r="SKQ233" s="672"/>
      <c r="SKR233" s="672"/>
      <c r="SKS233" s="672"/>
      <c r="SKT233" s="672"/>
      <c r="SKU233" s="672"/>
      <c r="SKV233" s="672"/>
      <c r="SKW233" s="672"/>
      <c r="SKX233" s="672"/>
      <c r="SKY233" s="672"/>
      <c r="SKZ233" s="672"/>
      <c r="SLA233" s="672"/>
      <c r="SLB233" s="672"/>
      <c r="SLC233" s="672"/>
      <c r="SLD233" s="672"/>
      <c r="SLE233" s="672"/>
      <c r="SLF233" s="672"/>
      <c r="SLG233" s="672"/>
      <c r="SLH233" s="672"/>
      <c r="SLI233" s="672"/>
      <c r="SLJ233" s="672"/>
      <c r="SLK233" s="672"/>
      <c r="SLL233" s="672"/>
      <c r="SLM233" s="672"/>
      <c r="SLN233" s="672"/>
      <c r="SLO233" s="672"/>
      <c r="SLP233" s="672"/>
      <c r="SLQ233" s="672"/>
      <c r="SLR233" s="672"/>
      <c r="SLS233" s="672"/>
      <c r="SLT233" s="672"/>
      <c r="SLU233" s="672"/>
      <c r="SLV233" s="672"/>
      <c r="SLW233" s="672"/>
      <c r="SLX233" s="672"/>
      <c r="SLY233" s="672"/>
      <c r="SLZ233" s="672"/>
      <c r="SMA233" s="672"/>
      <c r="SMB233" s="672"/>
      <c r="SMC233" s="672"/>
      <c r="SMD233" s="672"/>
      <c r="SME233" s="672"/>
      <c r="SMF233" s="672"/>
      <c r="SMG233" s="672"/>
      <c r="SMH233" s="672"/>
      <c r="SMI233" s="672"/>
      <c r="SMJ233" s="672"/>
      <c r="SMK233" s="672"/>
      <c r="SML233" s="672"/>
      <c r="SMM233" s="672"/>
      <c r="SMN233" s="672"/>
      <c r="SMO233" s="672"/>
      <c r="SMP233" s="672"/>
      <c r="SMQ233" s="672"/>
      <c r="SMR233" s="672"/>
      <c r="SMS233" s="672"/>
      <c r="SMT233" s="672"/>
      <c r="SMU233" s="672"/>
      <c r="SMV233" s="672"/>
      <c r="SMW233" s="672"/>
      <c r="SMX233" s="672"/>
      <c r="SMY233" s="672"/>
      <c r="SMZ233" s="672"/>
      <c r="SNA233" s="672"/>
      <c r="SNB233" s="672"/>
      <c r="SNC233" s="672"/>
      <c r="SND233" s="672"/>
      <c r="SNE233" s="672"/>
      <c r="SNF233" s="672"/>
      <c r="SNG233" s="672"/>
      <c r="SNH233" s="672"/>
      <c r="SNI233" s="672"/>
      <c r="SNJ233" s="672"/>
      <c r="SNK233" s="672"/>
      <c r="SNL233" s="672"/>
      <c r="SNM233" s="672"/>
      <c r="SNN233" s="672"/>
      <c r="SNO233" s="672"/>
      <c r="SNP233" s="672"/>
      <c r="SNQ233" s="672"/>
      <c r="SNR233" s="672"/>
      <c r="SNS233" s="672"/>
      <c r="SNT233" s="672"/>
      <c r="SNU233" s="672"/>
      <c r="SNV233" s="672"/>
      <c r="SNW233" s="672"/>
      <c r="SNX233" s="672"/>
      <c r="SNY233" s="672"/>
      <c r="SNZ233" s="672"/>
      <c r="SOA233" s="672"/>
      <c r="SOB233" s="672"/>
      <c r="SOC233" s="672"/>
      <c r="SOD233" s="672"/>
      <c r="SOE233" s="672"/>
      <c r="SOF233" s="672"/>
      <c r="SOG233" s="672"/>
      <c r="SOH233" s="672"/>
      <c r="SOI233" s="672"/>
      <c r="SOJ233" s="672"/>
      <c r="SOK233" s="672"/>
      <c r="SOL233" s="672"/>
      <c r="SOM233" s="672"/>
      <c r="SON233" s="672"/>
      <c r="SOO233" s="672"/>
      <c r="SOP233" s="672"/>
      <c r="SOQ233" s="672"/>
      <c r="SOR233" s="672"/>
      <c r="SOS233" s="672"/>
      <c r="SOT233" s="672"/>
      <c r="SOU233" s="672"/>
      <c r="SOV233" s="672"/>
      <c r="SOW233" s="672"/>
      <c r="SOX233" s="672"/>
      <c r="SOY233" s="672"/>
      <c r="SOZ233" s="672"/>
      <c r="SPA233" s="672"/>
      <c r="SPB233" s="672"/>
      <c r="SPC233" s="672"/>
      <c r="SPD233" s="672"/>
      <c r="SPE233" s="672"/>
      <c r="SPF233" s="672"/>
      <c r="SPG233" s="672"/>
      <c r="SPH233" s="672"/>
      <c r="SPI233" s="672"/>
      <c r="SPJ233" s="672"/>
      <c r="SPK233" s="672"/>
      <c r="SPL233" s="672"/>
      <c r="SPM233" s="672"/>
      <c r="SPN233" s="672"/>
      <c r="SPO233" s="672"/>
      <c r="SPP233" s="672"/>
      <c r="SPQ233" s="672"/>
      <c r="SPR233" s="672"/>
      <c r="SPS233" s="672"/>
      <c r="SPT233" s="672"/>
      <c r="SPU233" s="672"/>
      <c r="SPV233" s="672"/>
      <c r="SPW233" s="672"/>
      <c r="SPX233" s="672"/>
      <c r="SPY233" s="672"/>
      <c r="SPZ233" s="672"/>
      <c r="SQA233" s="672"/>
      <c r="SQB233" s="672"/>
      <c r="SQC233" s="672"/>
      <c r="SQD233" s="672"/>
      <c r="SQE233" s="672"/>
      <c r="SQF233" s="672"/>
      <c r="SQG233" s="672"/>
      <c r="SQH233" s="672"/>
      <c r="SQI233" s="672"/>
      <c r="SQJ233" s="672"/>
      <c r="SQK233" s="672"/>
      <c r="SQL233" s="672"/>
      <c r="SQM233" s="672"/>
      <c r="SQN233" s="672"/>
      <c r="SQO233" s="672"/>
      <c r="SQP233" s="672"/>
      <c r="SQQ233" s="672"/>
      <c r="SQR233" s="672"/>
      <c r="SQS233" s="672"/>
      <c r="SQT233" s="672"/>
      <c r="SQU233" s="672"/>
      <c r="SQV233" s="672"/>
      <c r="SQW233" s="672"/>
      <c r="SQX233" s="672"/>
      <c r="SQY233" s="672"/>
      <c r="SQZ233" s="672"/>
      <c r="SRA233" s="672"/>
      <c r="SRB233" s="672"/>
      <c r="SRC233" s="672"/>
      <c r="SRD233" s="672"/>
      <c r="SRE233" s="672"/>
      <c r="SRF233" s="672"/>
      <c r="SRG233" s="672"/>
      <c r="SRH233" s="672"/>
      <c r="SRI233" s="672"/>
      <c r="SRJ233" s="672"/>
      <c r="SRK233" s="672"/>
      <c r="SRL233" s="672"/>
      <c r="SRM233" s="672"/>
      <c r="SRN233" s="672"/>
      <c r="SRO233" s="672"/>
      <c r="SRP233" s="672"/>
      <c r="SRQ233" s="672"/>
      <c r="SRR233" s="672"/>
      <c r="SRS233" s="672"/>
      <c r="SRT233" s="672"/>
      <c r="SRU233" s="672"/>
      <c r="SRV233" s="672"/>
      <c r="SRW233" s="672"/>
      <c r="SRX233" s="672"/>
      <c r="SRY233" s="672"/>
      <c r="SRZ233" s="672"/>
      <c r="SSA233" s="672"/>
      <c r="SSB233" s="672"/>
      <c r="SSC233" s="672"/>
      <c r="SSD233" s="672"/>
      <c r="SSE233" s="672"/>
      <c r="SSF233" s="672"/>
      <c r="SSG233" s="672"/>
      <c r="SSH233" s="672"/>
      <c r="SSI233" s="672"/>
      <c r="SSJ233" s="672"/>
      <c r="SSK233" s="672"/>
      <c r="SSL233" s="672"/>
      <c r="SSM233" s="672"/>
      <c r="SSN233" s="672"/>
      <c r="SSO233" s="672"/>
      <c r="SSP233" s="672"/>
      <c r="SSQ233" s="672"/>
      <c r="SSR233" s="672"/>
      <c r="SSS233" s="672"/>
      <c r="SST233" s="672"/>
      <c r="SSU233" s="672"/>
      <c r="SSV233" s="672"/>
      <c r="SSW233" s="672"/>
      <c r="SSX233" s="672"/>
      <c r="SSY233" s="672"/>
      <c r="SSZ233" s="672"/>
      <c r="STA233" s="672"/>
      <c r="STB233" s="672"/>
      <c r="STC233" s="672"/>
      <c r="STD233" s="672"/>
      <c r="STE233" s="672"/>
      <c r="STF233" s="672"/>
      <c r="STG233" s="672"/>
      <c r="STH233" s="672"/>
      <c r="STI233" s="672"/>
      <c r="STJ233" s="672"/>
      <c r="STK233" s="672"/>
      <c r="STL233" s="672"/>
      <c r="STM233" s="672"/>
      <c r="STN233" s="672"/>
      <c r="STO233" s="672"/>
      <c r="STP233" s="672"/>
      <c r="STQ233" s="672"/>
      <c r="STR233" s="672"/>
      <c r="STS233" s="672"/>
      <c r="STT233" s="672"/>
      <c r="STU233" s="672"/>
      <c r="STV233" s="672"/>
      <c r="STW233" s="672"/>
      <c r="STX233" s="672"/>
      <c r="STY233" s="672"/>
      <c r="STZ233" s="672"/>
      <c r="SUA233" s="672"/>
      <c r="SUB233" s="672"/>
      <c r="SUC233" s="672"/>
      <c r="SUD233" s="672"/>
      <c r="SUE233" s="672"/>
      <c r="SUF233" s="672"/>
      <c r="SUG233" s="672"/>
      <c r="SUH233" s="672"/>
      <c r="SUI233" s="672"/>
      <c r="SUJ233" s="672"/>
      <c r="SUK233" s="672"/>
      <c r="SUL233" s="672"/>
      <c r="SUM233" s="672"/>
      <c r="SUN233" s="672"/>
      <c r="SUO233" s="672"/>
      <c r="SUP233" s="672"/>
      <c r="SUQ233" s="672"/>
      <c r="SUR233" s="672"/>
      <c r="SUS233" s="672"/>
      <c r="SUT233" s="672"/>
      <c r="SUU233" s="672"/>
      <c r="SUV233" s="672"/>
      <c r="SUW233" s="672"/>
      <c r="SUX233" s="672"/>
      <c r="SUY233" s="672"/>
      <c r="SUZ233" s="672"/>
      <c r="SVA233" s="672"/>
      <c r="SVB233" s="672"/>
      <c r="SVC233" s="672"/>
      <c r="SVD233" s="672"/>
      <c r="SVE233" s="672"/>
      <c r="SVF233" s="672"/>
      <c r="SVG233" s="672"/>
      <c r="SVH233" s="672"/>
      <c r="SVI233" s="672"/>
      <c r="SVJ233" s="672"/>
      <c r="SVK233" s="672"/>
      <c r="SVL233" s="672"/>
      <c r="SVM233" s="672"/>
      <c r="SVN233" s="672"/>
      <c r="SVO233" s="672"/>
      <c r="SVP233" s="672"/>
      <c r="SVQ233" s="672"/>
      <c r="SVR233" s="672"/>
      <c r="SVS233" s="672"/>
      <c r="SVT233" s="672"/>
      <c r="SVU233" s="672"/>
      <c r="SVV233" s="672"/>
      <c r="SVW233" s="672"/>
      <c r="SVX233" s="672"/>
      <c r="SVY233" s="672"/>
      <c r="SVZ233" s="672"/>
      <c r="SWA233" s="672"/>
      <c r="SWB233" s="672"/>
      <c r="SWC233" s="672"/>
      <c r="SWD233" s="672"/>
      <c r="SWE233" s="672"/>
      <c r="SWF233" s="672"/>
      <c r="SWG233" s="672"/>
      <c r="SWH233" s="672"/>
      <c r="SWI233" s="672"/>
      <c r="SWJ233" s="672"/>
      <c r="SWK233" s="672"/>
      <c r="SWL233" s="672"/>
      <c r="SWM233" s="672"/>
      <c r="SWN233" s="672"/>
      <c r="SWO233" s="672"/>
      <c r="SWP233" s="672"/>
      <c r="SWQ233" s="672"/>
      <c r="SWR233" s="672"/>
      <c r="SWS233" s="672"/>
      <c r="SWT233" s="672"/>
      <c r="SWU233" s="672"/>
      <c r="SWV233" s="672"/>
      <c r="SWW233" s="672"/>
      <c r="SWX233" s="672"/>
      <c r="SWY233" s="672"/>
      <c r="SWZ233" s="672"/>
      <c r="SXA233" s="672"/>
      <c r="SXB233" s="672"/>
      <c r="SXC233" s="672"/>
      <c r="SXD233" s="672"/>
      <c r="SXE233" s="672"/>
      <c r="SXF233" s="672"/>
      <c r="SXG233" s="672"/>
      <c r="SXH233" s="672"/>
      <c r="SXI233" s="672"/>
      <c r="SXJ233" s="672"/>
      <c r="SXK233" s="672"/>
      <c r="SXL233" s="672"/>
      <c r="SXM233" s="672"/>
      <c r="SXN233" s="672"/>
      <c r="SXO233" s="672"/>
      <c r="SXP233" s="672"/>
      <c r="SXQ233" s="672"/>
      <c r="SXR233" s="672"/>
      <c r="SXS233" s="672"/>
      <c r="SXT233" s="672"/>
      <c r="SXU233" s="672"/>
      <c r="SXV233" s="672"/>
      <c r="SXW233" s="672"/>
      <c r="SXX233" s="672"/>
      <c r="SXY233" s="672"/>
      <c r="SXZ233" s="672"/>
      <c r="SYA233" s="672"/>
      <c r="SYB233" s="672"/>
      <c r="SYC233" s="672"/>
      <c r="SYD233" s="672"/>
      <c r="SYE233" s="672"/>
      <c r="SYF233" s="672"/>
      <c r="SYG233" s="672"/>
      <c r="SYH233" s="672"/>
      <c r="SYI233" s="672"/>
      <c r="SYJ233" s="672"/>
      <c r="SYK233" s="672"/>
      <c r="SYL233" s="672"/>
      <c r="SYM233" s="672"/>
      <c r="SYN233" s="672"/>
      <c r="SYO233" s="672"/>
      <c r="SYP233" s="672"/>
      <c r="SYQ233" s="672"/>
      <c r="SYR233" s="672"/>
      <c r="SYS233" s="672"/>
      <c r="SYT233" s="672"/>
      <c r="SYU233" s="672"/>
      <c r="SYV233" s="672"/>
      <c r="SYW233" s="672"/>
      <c r="SYX233" s="672"/>
      <c r="SYY233" s="672"/>
      <c r="SYZ233" s="672"/>
      <c r="SZA233" s="672"/>
      <c r="SZB233" s="672"/>
      <c r="SZC233" s="672"/>
      <c r="SZD233" s="672"/>
      <c r="SZE233" s="672"/>
      <c r="SZF233" s="672"/>
      <c r="SZG233" s="672"/>
      <c r="SZH233" s="672"/>
      <c r="SZI233" s="672"/>
      <c r="SZJ233" s="672"/>
      <c r="SZK233" s="672"/>
      <c r="SZL233" s="672"/>
      <c r="SZM233" s="672"/>
      <c r="SZN233" s="672"/>
      <c r="SZO233" s="672"/>
      <c r="SZP233" s="672"/>
      <c r="SZQ233" s="672"/>
      <c r="SZR233" s="672"/>
      <c r="SZS233" s="672"/>
      <c r="SZT233" s="672"/>
      <c r="SZU233" s="672"/>
      <c r="SZV233" s="672"/>
      <c r="SZW233" s="672"/>
      <c r="SZX233" s="672"/>
      <c r="SZY233" s="672"/>
      <c r="SZZ233" s="672"/>
      <c r="TAA233" s="672"/>
      <c r="TAB233" s="672"/>
      <c r="TAC233" s="672"/>
      <c r="TAD233" s="672"/>
      <c r="TAE233" s="672"/>
      <c r="TAF233" s="672"/>
      <c r="TAG233" s="672"/>
      <c r="TAH233" s="672"/>
      <c r="TAI233" s="672"/>
      <c r="TAJ233" s="672"/>
      <c r="TAK233" s="672"/>
      <c r="TAL233" s="672"/>
      <c r="TAM233" s="672"/>
      <c r="TAN233" s="672"/>
      <c r="TAO233" s="672"/>
      <c r="TAP233" s="672"/>
      <c r="TAQ233" s="672"/>
      <c r="TAR233" s="672"/>
      <c r="TAS233" s="672"/>
      <c r="TAT233" s="672"/>
      <c r="TAU233" s="672"/>
      <c r="TAV233" s="672"/>
      <c r="TAW233" s="672"/>
      <c r="TAX233" s="672"/>
      <c r="TAY233" s="672"/>
      <c r="TAZ233" s="672"/>
      <c r="TBA233" s="672"/>
      <c r="TBB233" s="672"/>
      <c r="TBC233" s="672"/>
      <c r="TBD233" s="672"/>
      <c r="TBE233" s="672"/>
      <c r="TBF233" s="672"/>
      <c r="TBG233" s="672"/>
      <c r="TBH233" s="672"/>
      <c r="TBI233" s="672"/>
      <c r="TBJ233" s="672"/>
      <c r="TBK233" s="672"/>
      <c r="TBL233" s="672"/>
      <c r="TBM233" s="672"/>
      <c r="TBN233" s="672"/>
      <c r="TBO233" s="672"/>
      <c r="TBP233" s="672"/>
      <c r="TBQ233" s="672"/>
      <c r="TBR233" s="672"/>
      <c r="TBS233" s="672"/>
      <c r="TBT233" s="672"/>
      <c r="TBU233" s="672"/>
      <c r="TBV233" s="672"/>
      <c r="TBW233" s="672"/>
      <c r="TBX233" s="672"/>
      <c r="TBY233" s="672"/>
      <c r="TBZ233" s="672"/>
      <c r="TCA233" s="672"/>
      <c r="TCB233" s="672"/>
      <c r="TCC233" s="672"/>
      <c r="TCD233" s="672"/>
      <c r="TCE233" s="672"/>
      <c r="TCF233" s="672"/>
      <c r="TCG233" s="672"/>
      <c r="TCH233" s="672"/>
      <c r="TCI233" s="672"/>
      <c r="TCJ233" s="672"/>
      <c r="TCK233" s="672"/>
      <c r="TCL233" s="672"/>
      <c r="TCM233" s="672"/>
      <c r="TCN233" s="672"/>
      <c r="TCO233" s="672"/>
      <c r="TCP233" s="672"/>
      <c r="TCQ233" s="672"/>
      <c r="TCR233" s="672"/>
      <c r="TCS233" s="672"/>
      <c r="TCT233" s="672"/>
      <c r="TCU233" s="672"/>
      <c r="TCV233" s="672"/>
      <c r="TCW233" s="672"/>
      <c r="TCX233" s="672"/>
      <c r="TCY233" s="672"/>
      <c r="TCZ233" s="672"/>
      <c r="TDA233" s="672"/>
      <c r="TDB233" s="672"/>
      <c r="TDC233" s="672"/>
      <c r="TDD233" s="672"/>
      <c r="TDE233" s="672"/>
      <c r="TDF233" s="672"/>
      <c r="TDG233" s="672"/>
      <c r="TDH233" s="672"/>
      <c r="TDI233" s="672"/>
      <c r="TDJ233" s="672"/>
      <c r="TDK233" s="672"/>
      <c r="TDL233" s="672"/>
      <c r="TDM233" s="672"/>
      <c r="TDN233" s="672"/>
      <c r="TDO233" s="672"/>
      <c r="TDP233" s="672"/>
      <c r="TDQ233" s="672"/>
      <c r="TDR233" s="672"/>
      <c r="TDS233" s="672"/>
      <c r="TDT233" s="672"/>
      <c r="TDU233" s="672"/>
      <c r="TDV233" s="672"/>
      <c r="TDW233" s="672"/>
      <c r="TDX233" s="672"/>
      <c r="TDY233" s="672"/>
      <c r="TDZ233" s="672"/>
      <c r="TEA233" s="672"/>
      <c r="TEB233" s="672"/>
      <c r="TEC233" s="672"/>
      <c r="TED233" s="672"/>
      <c r="TEE233" s="672"/>
      <c r="TEF233" s="672"/>
      <c r="TEG233" s="672"/>
      <c r="TEH233" s="672"/>
      <c r="TEI233" s="672"/>
      <c r="TEJ233" s="672"/>
      <c r="TEK233" s="672"/>
      <c r="TEL233" s="672"/>
      <c r="TEM233" s="672"/>
      <c r="TEN233" s="672"/>
      <c r="TEO233" s="672"/>
      <c r="TEP233" s="672"/>
      <c r="TEQ233" s="672"/>
      <c r="TER233" s="672"/>
      <c r="TES233" s="672"/>
      <c r="TET233" s="672"/>
      <c r="TEU233" s="672"/>
      <c r="TEV233" s="672"/>
      <c r="TEW233" s="672"/>
      <c r="TEX233" s="672"/>
      <c r="TEY233" s="672"/>
      <c r="TEZ233" s="672"/>
      <c r="TFA233" s="672"/>
      <c r="TFB233" s="672"/>
      <c r="TFC233" s="672"/>
      <c r="TFD233" s="672"/>
      <c r="TFE233" s="672"/>
      <c r="TFF233" s="672"/>
      <c r="TFG233" s="672"/>
      <c r="TFH233" s="672"/>
      <c r="TFI233" s="672"/>
      <c r="TFJ233" s="672"/>
      <c r="TFK233" s="672"/>
      <c r="TFL233" s="672"/>
      <c r="TFM233" s="672"/>
      <c r="TFN233" s="672"/>
      <c r="TFO233" s="672"/>
      <c r="TFP233" s="672"/>
      <c r="TFQ233" s="672"/>
      <c r="TFR233" s="672"/>
      <c r="TFS233" s="672"/>
      <c r="TFT233" s="672"/>
      <c r="TFU233" s="672"/>
      <c r="TFV233" s="672"/>
      <c r="TFW233" s="672"/>
      <c r="TFX233" s="672"/>
      <c r="TFY233" s="672"/>
      <c r="TFZ233" s="672"/>
      <c r="TGA233" s="672"/>
      <c r="TGB233" s="672"/>
      <c r="TGC233" s="672"/>
      <c r="TGD233" s="672"/>
      <c r="TGE233" s="672"/>
      <c r="TGF233" s="672"/>
      <c r="TGG233" s="672"/>
      <c r="TGH233" s="672"/>
      <c r="TGI233" s="672"/>
      <c r="TGJ233" s="672"/>
      <c r="TGK233" s="672"/>
      <c r="TGL233" s="672"/>
      <c r="TGM233" s="672"/>
      <c r="TGN233" s="672"/>
      <c r="TGO233" s="672"/>
      <c r="TGP233" s="672"/>
      <c r="TGQ233" s="672"/>
      <c r="TGR233" s="672"/>
      <c r="TGS233" s="672"/>
      <c r="TGT233" s="672"/>
      <c r="TGU233" s="672"/>
      <c r="TGV233" s="672"/>
      <c r="TGW233" s="672"/>
      <c r="TGX233" s="672"/>
      <c r="TGY233" s="672"/>
      <c r="TGZ233" s="672"/>
      <c r="THA233" s="672"/>
      <c r="THB233" s="672"/>
      <c r="THC233" s="672"/>
      <c r="THD233" s="672"/>
      <c r="THE233" s="672"/>
      <c r="THF233" s="672"/>
      <c r="THG233" s="672"/>
      <c r="THH233" s="672"/>
      <c r="THI233" s="672"/>
      <c r="THJ233" s="672"/>
      <c r="THK233" s="672"/>
      <c r="THL233" s="672"/>
      <c r="THM233" s="672"/>
      <c r="THN233" s="672"/>
      <c r="THO233" s="672"/>
      <c r="THP233" s="672"/>
      <c r="THQ233" s="672"/>
      <c r="THR233" s="672"/>
      <c r="THS233" s="672"/>
      <c r="THT233" s="672"/>
      <c r="THU233" s="672"/>
      <c r="THV233" s="672"/>
      <c r="THW233" s="672"/>
      <c r="THX233" s="672"/>
      <c r="THY233" s="672"/>
      <c r="THZ233" s="672"/>
      <c r="TIA233" s="672"/>
      <c r="TIB233" s="672"/>
      <c r="TIC233" s="672"/>
      <c r="TID233" s="672"/>
      <c r="TIE233" s="672"/>
      <c r="TIF233" s="672"/>
      <c r="TIG233" s="672"/>
      <c r="TIH233" s="672"/>
      <c r="TII233" s="672"/>
      <c r="TIJ233" s="672"/>
      <c r="TIK233" s="672"/>
      <c r="TIL233" s="672"/>
      <c r="TIM233" s="672"/>
      <c r="TIN233" s="672"/>
      <c r="TIO233" s="672"/>
      <c r="TIP233" s="672"/>
      <c r="TIQ233" s="672"/>
      <c r="TIR233" s="672"/>
      <c r="TIS233" s="672"/>
      <c r="TIT233" s="672"/>
      <c r="TIU233" s="672"/>
      <c r="TIV233" s="672"/>
      <c r="TIW233" s="672"/>
      <c r="TIX233" s="672"/>
      <c r="TIY233" s="672"/>
      <c r="TIZ233" s="672"/>
      <c r="TJA233" s="672"/>
      <c r="TJB233" s="672"/>
      <c r="TJC233" s="672"/>
      <c r="TJD233" s="672"/>
      <c r="TJE233" s="672"/>
      <c r="TJF233" s="672"/>
      <c r="TJG233" s="672"/>
      <c r="TJH233" s="672"/>
      <c r="TJI233" s="672"/>
      <c r="TJJ233" s="672"/>
      <c r="TJK233" s="672"/>
      <c r="TJL233" s="672"/>
      <c r="TJM233" s="672"/>
      <c r="TJN233" s="672"/>
      <c r="TJO233" s="672"/>
      <c r="TJP233" s="672"/>
      <c r="TJQ233" s="672"/>
      <c r="TJR233" s="672"/>
      <c r="TJS233" s="672"/>
      <c r="TJT233" s="672"/>
      <c r="TJU233" s="672"/>
      <c r="TJV233" s="672"/>
      <c r="TJW233" s="672"/>
      <c r="TJX233" s="672"/>
      <c r="TJY233" s="672"/>
      <c r="TJZ233" s="672"/>
      <c r="TKA233" s="672"/>
      <c r="TKB233" s="672"/>
      <c r="TKC233" s="672"/>
      <c r="TKD233" s="672"/>
      <c r="TKE233" s="672"/>
      <c r="TKF233" s="672"/>
      <c r="TKG233" s="672"/>
      <c r="TKH233" s="672"/>
      <c r="TKI233" s="672"/>
      <c r="TKJ233" s="672"/>
      <c r="TKK233" s="672"/>
      <c r="TKL233" s="672"/>
      <c r="TKM233" s="672"/>
      <c r="TKN233" s="672"/>
      <c r="TKO233" s="672"/>
      <c r="TKP233" s="672"/>
      <c r="TKQ233" s="672"/>
      <c r="TKR233" s="672"/>
      <c r="TKS233" s="672"/>
      <c r="TKT233" s="672"/>
      <c r="TKU233" s="672"/>
      <c r="TKV233" s="672"/>
      <c r="TKW233" s="672"/>
      <c r="TKX233" s="672"/>
      <c r="TKY233" s="672"/>
      <c r="TKZ233" s="672"/>
      <c r="TLA233" s="672"/>
      <c r="TLB233" s="672"/>
      <c r="TLC233" s="672"/>
      <c r="TLD233" s="672"/>
      <c r="TLE233" s="672"/>
      <c r="TLF233" s="672"/>
      <c r="TLG233" s="672"/>
      <c r="TLH233" s="672"/>
      <c r="TLI233" s="672"/>
      <c r="TLJ233" s="672"/>
      <c r="TLK233" s="672"/>
      <c r="TLL233" s="672"/>
      <c r="TLM233" s="672"/>
      <c r="TLN233" s="672"/>
      <c r="TLO233" s="672"/>
      <c r="TLP233" s="672"/>
      <c r="TLQ233" s="672"/>
      <c r="TLR233" s="672"/>
      <c r="TLS233" s="672"/>
      <c r="TLT233" s="672"/>
      <c r="TLU233" s="672"/>
      <c r="TLV233" s="672"/>
      <c r="TLW233" s="672"/>
      <c r="TLX233" s="672"/>
      <c r="TLY233" s="672"/>
      <c r="TLZ233" s="672"/>
      <c r="TMA233" s="672"/>
      <c r="TMB233" s="672"/>
      <c r="TMC233" s="672"/>
      <c r="TMD233" s="672"/>
      <c r="TME233" s="672"/>
      <c r="TMF233" s="672"/>
      <c r="TMG233" s="672"/>
      <c r="TMH233" s="672"/>
      <c r="TMI233" s="672"/>
      <c r="TMJ233" s="672"/>
      <c r="TMK233" s="672"/>
      <c r="TML233" s="672"/>
      <c r="TMM233" s="672"/>
      <c r="TMN233" s="672"/>
      <c r="TMO233" s="672"/>
      <c r="TMP233" s="672"/>
      <c r="TMQ233" s="672"/>
      <c r="TMR233" s="672"/>
      <c r="TMS233" s="672"/>
      <c r="TMT233" s="672"/>
      <c r="TMU233" s="672"/>
      <c r="TMV233" s="672"/>
      <c r="TMW233" s="672"/>
      <c r="TMX233" s="672"/>
      <c r="TMY233" s="672"/>
      <c r="TMZ233" s="672"/>
      <c r="TNA233" s="672"/>
      <c r="TNB233" s="672"/>
      <c r="TNC233" s="672"/>
      <c r="TND233" s="672"/>
      <c r="TNE233" s="672"/>
      <c r="TNF233" s="672"/>
      <c r="TNG233" s="672"/>
      <c r="TNH233" s="672"/>
      <c r="TNI233" s="672"/>
      <c r="TNJ233" s="672"/>
      <c r="TNK233" s="672"/>
      <c r="TNL233" s="672"/>
      <c r="TNM233" s="672"/>
      <c r="TNN233" s="672"/>
      <c r="TNO233" s="672"/>
      <c r="TNP233" s="672"/>
      <c r="TNQ233" s="672"/>
      <c r="TNR233" s="672"/>
      <c r="TNS233" s="672"/>
      <c r="TNT233" s="672"/>
      <c r="TNU233" s="672"/>
      <c r="TNV233" s="672"/>
      <c r="TNW233" s="672"/>
      <c r="TNX233" s="672"/>
      <c r="TNY233" s="672"/>
      <c r="TNZ233" s="672"/>
      <c r="TOA233" s="672"/>
      <c r="TOB233" s="672"/>
      <c r="TOC233" s="672"/>
      <c r="TOD233" s="672"/>
      <c r="TOE233" s="672"/>
      <c r="TOF233" s="672"/>
      <c r="TOG233" s="672"/>
      <c r="TOH233" s="672"/>
      <c r="TOI233" s="672"/>
      <c r="TOJ233" s="672"/>
      <c r="TOK233" s="672"/>
      <c r="TOL233" s="672"/>
      <c r="TOM233" s="672"/>
      <c r="TON233" s="672"/>
      <c r="TOO233" s="672"/>
      <c r="TOP233" s="672"/>
      <c r="TOQ233" s="672"/>
      <c r="TOR233" s="672"/>
      <c r="TOS233" s="672"/>
      <c r="TOT233" s="672"/>
      <c r="TOU233" s="672"/>
      <c r="TOV233" s="672"/>
      <c r="TOW233" s="672"/>
      <c r="TOX233" s="672"/>
      <c r="TOY233" s="672"/>
      <c r="TOZ233" s="672"/>
      <c r="TPA233" s="672"/>
      <c r="TPB233" s="672"/>
      <c r="TPC233" s="672"/>
      <c r="TPD233" s="672"/>
      <c r="TPE233" s="672"/>
      <c r="TPF233" s="672"/>
      <c r="TPG233" s="672"/>
      <c r="TPH233" s="672"/>
      <c r="TPI233" s="672"/>
      <c r="TPJ233" s="672"/>
      <c r="TPK233" s="672"/>
      <c r="TPL233" s="672"/>
      <c r="TPM233" s="672"/>
      <c r="TPN233" s="672"/>
      <c r="TPO233" s="672"/>
      <c r="TPP233" s="672"/>
      <c r="TPQ233" s="672"/>
      <c r="TPR233" s="672"/>
      <c r="TPS233" s="672"/>
      <c r="TPT233" s="672"/>
      <c r="TPU233" s="672"/>
      <c r="TPV233" s="672"/>
      <c r="TPW233" s="672"/>
      <c r="TPX233" s="672"/>
      <c r="TPY233" s="672"/>
      <c r="TPZ233" s="672"/>
      <c r="TQA233" s="672"/>
      <c r="TQB233" s="672"/>
      <c r="TQC233" s="672"/>
      <c r="TQD233" s="672"/>
      <c r="TQE233" s="672"/>
      <c r="TQF233" s="672"/>
      <c r="TQG233" s="672"/>
      <c r="TQH233" s="672"/>
      <c r="TQI233" s="672"/>
      <c r="TQJ233" s="672"/>
      <c r="TQK233" s="672"/>
      <c r="TQL233" s="672"/>
      <c r="TQM233" s="672"/>
      <c r="TQN233" s="672"/>
      <c r="TQO233" s="672"/>
      <c r="TQP233" s="672"/>
      <c r="TQQ233" s="672"/>
      <c r="TQR233" s="672"/>
      <c r="TQS233" s="672"/>
      <c r="TQT233" s="672"/>
      <c r="TQU233" s="672"/>
      <c r="TQV233" s="672"/>
      <c r="TQW233" s="672"/>
      <c r="TQX233" s="672"/>
      <c r="TQY233" s="672"/>
      <c r="TQZ233" s="672"/>
      <c r="TRA233" s="672"/>
      <c r="TRB233" s="672"/>
      <c r="TRC233" s="672"/>
      <c r="TRD233" s="672"/>
      <c r="TRE233" s="672"/>
      <c r="TRF233" s="672"/>
      <c r="TRG233" s="672"/>
      <c r="TRH233" s="672"/>
      <c r="TRI233" s="672"/>
      <c r="TRJ233" s="672"/>
      <c r="TRK233" s="672"/>
      <c r="TRL233" s="672"/>
      <c r="TRM233" s="672"/>
      <c r="TRN233" s="672"/>
      <c r="TRO233" s="672"/>
      <c r="TRP233" s="672"/>
      <c r="TRQ233" s="672"/>
      <c r="TRR233" s="672"/>
      <c r="TRS233" s="672"/>
      <c r="TRT233" s="672"/>
      <c r="TRU233" s="672"/>
      <c r="TRV233" s="672"/>
      <c r="TRW233" s="672"/>
      <c r="TRX233" s="672"/>
      <c r="TRY233" s="672"/>
      <c r="TRZ233" s="672"/>
      <c r="TSA233" s="672"/>
      <c r="TSB233" s="672"/>
      <c r="TSC233" s="672"/>
      <c r="TSD233" s="672"/>
      <c r="TSE233" s="672"/>
      <c r="TSF233" s="672"/>
      <c r="TSG233" s="672"/>
      <c r="TSH233" s="672"/>
      <c r="TSI233" s="672"/>
      <c r="TSJ233" s="672"/>
      <c r="TSK233" s="672"/>
      <c r="TSL233" s="672"/>
      <c r="TSM233" s="672"/>
      <c r="TSN233" s="672"/>
      <c r="TSO233" s="672"/>
      <c r="TSP233" s="672"/>
      <c r="TSQ233" s="672"/>
      <c r="TSR233" s="672"/>
      <c r="TSS233" s="672"/>
      <c r="TST233" s="672"/>
      <c r="TSU233" s="672"/>
      <c r="TSV233" s="672"/>
      <c r="TSW233" s="672"/>
      <c r="TSX233" s="672"/>
      <c r="TSY233" s="672"/>
      <c r="TSZ233" s="672"/>
      <c r="TTA233" s="672"/>
      <c r="TTB233" s="672"/>
      <c r="TTC233" s="672"/>
      <c r="TTD233" s="672"/>
      <c r="TTE233" s="672"/>
      <c r="TTF233" s="672"/>
      <c r="TTG233" s="672"/>
      <c r="TTH233" s="672"/>
      <c r="TTI233" s="672"/>
      <c r="TTJ233" s="672"/>
      <c r="TTK233" s="672"/>
      <c r="TTL233" s="672"/>
      <c r="TTM233" s="672"/>
      <c r="TTN233" s="672"/>
      <c r="TTO233" s="672"/>
      <c r="TTP233" s="672"/>
      <c r="TTQ233" s="672"/>
      <c r="TTR233" s="672"/>
      <c r="TTS233" s="672"/>
      <c r="TTT233" s="672"/>
      <c r="TTU233" s="672"/>
      <c r="TTV233" s="672"/>
      <c r="TTW233" s="672"/>
      <c r="TTX233" s="672"/>
      <c r="TTY233" s="672"/>
      <c r="TTZ233" s="672"/>
      <c r="TUA233" s="672"/>
      <c r="TUB233" s="672"/>
      <c r="TUC233" s="672"/>
      <c r="TUD233" s="672"/>
      <c r="TUE233" s="672"/>
      <c r="TUF233" s="672"/>
      <c r="TUG233" s="672"/>
      <c r="TUH233" s="672"/>
      <c r="TUI233" s="672"/>
      <c r="TUJ233" s="672"/>
      <c r="TUK233" s="672"/>
      <c r="TUL233" s="672"/>
      <c r="TUM233" s="672"/>
      <c r="TUN233" s="672"/>
      <c r="TUO233" s="672"/>
      <c r="TUP233" s="672"/>
      <c r="TUQ233" s="672"/>
      <c r="TUR233" s="672"/>
      <c r="TUS233" s="672"/>
      <c r="TUT233" s="672"/>
      <c r="TUU233" s="672"/>
      <c r="TUV233" s="672"/>
      <c r="TUW233" s="672"/>
      <c r="TUX233" s="672"/>
      <c r="TUY233" s="672"/>
      <c r="TUZ233" s="672"/>
      <c r="TVA233" s="672"/>
      <c r="TVB233" s="672"/>
      <c r="TVC233" s="672"/>
      <c r="TVD233" s="672"/>
      <c r="TVE233" s="672"/>
      <c r="TVF233" s="672"/>
      <c r="TVG233" s="672"/>
      <c r="TVH233" s="672"/>
      <c r="TVI233" s="672"/>
      <c r="TVJ233" s="672"/>
      <c r="TVK233" s="672"/>
      <c r="TVL233" s="672"/>
      <c r="TVM233" s="672"/>
      <c r="TVN233" s="672"/>
      <c r="TVO233" s="672"/>
      <c r="TVP233" s="672"/>
      <c r="TVQ233" s="672"/>
      <c r="TVR233" s="672"/>
      <c r="TVS233" s="672"/>
      <c r="TVT233" s="672"/>
      <c r="TVU233" s="672"/>
      <c r="TVV233" s="672"/>
      <c r="TVW233" s="672"/>
      <c r="TVX233" s="672"/>
      <c r="TVY233" s="672"/>
      <c r="TVZ233" s="672"/>
      <c r="TWA233" s="672"/>
      <c r="TWB233" s="672"/>
      <c r="TWC233" s="672"/>
      <c r="TWD233" s="672"/>
      <c r="TWE233" s="672"/>
      <c r="TWF233" s="672"/>
      <c r="TWG233" s="672"/>
      <c r="TWH233" s="672"/>
      <c r="TWI233" s="672"/>
      <c r="TWJ233" s="672"/>
      <c r="TWK233" s="672"/>
      <c r="TWL233" s="672"/>
      <c r="TWM233" s="672"/>
      <c r="TWN233" s="672"/>
      <c r="TWO233" s="672"/>
      <c r="TWP233" s="672"/>
      <c r="TWQ233" s="672"/>
      <c r="TWR233" s="672"/>
      <c r="TWS233" s="672"/>
      <c r="TWT233" s="672"/>
      <c r="TWU233" s="672"/>
      <c r="TWV233" s="672"/>
      <c r="TWW233" s="672"/>
      <c r="TWX233" s="672"/>
      <c r="TWY233" s="672"/>
      <c r="TWZ233" s="672"/>
      <c r="TXA233" s="672"/>
      <c r="TXB233" s="672"/>
      <c r="TXC233" s="672"/>
      <c r="TXD233" s="672"/>
      <c r="TXE233" s="672"/>
      <c r="TXF233" s="672"/>
      <c r="TXG233" s="672"/>
      <c r="TXH233" s="672"/>
      <c r="TXI233" s="672"/>
      <c r="TXJ233" s="672"/>
      <c r="TXK233" s="672"/>
      <c r="TXL233" s="672"/>
      <c r="TXM233" s="672"/>
      <c r="TXN233" s="672"/>
      <c r="TXO233" s="672"/>
      <c r="TXP233" s="672"/>
      <c r="TXQ233" s="672"/>
      <c r="TXR233" s="672"/>
      <c r="TXS233" s="672"/>
      <c r="TXT233" s="672"/>
      <c r="TXU233" s="672"/>
      <c r="TXV233" s="672"/>
      <c r="TXW233" s="672"/>
      <c r="TXX233" s="672"/>
      <c r="TXY233" s="672"/>
      <c r="TXZ233" s="672"/>
      <c r="TYA233" s="672"/>
      <c r="TYB233" s="672"/>
      <c r="TYC233" s="672"/>
      <c r="TYD233" s="672"/>
      <c r="TYE233" s="672"/>
      <c r="TYF233" s="672"/>
      <c r="TYG233" s="672"/>
      <c r="TYH233" s="672"/>
      <c r="TYI233" s="672"/>
      <c r="TYJ233" s="672"/>
      <c r="TYK233" s="672"/>
      <c r="TYL233" s="672"/>
      <c r="TYM233" s="672"/>
      <c r="TYN233" s="672"/>
      <c r="TYO233" s="672"/>
      <c r="TYP233" s="672"/>
      <c r="TYQ233" s="672"/>
      <c r="TYR233" s="672"/>
      <c r="TYS233" s="672"/>
      <c r="TYT233" s="672"/>
      <c r="TYU233" s="672"/>
      <c r="TYV233" s="672"/>
      <c r="TYW233" s="672"/>
      <c r="TYX233" s="672"/>
      <c r="TYY233" s="672"/>
      <c r="TYZ233" s="672"/>
      <c r="TZA233" s="672"/>
      <c r="TZB233" s="672"/>
      <c r="TZC233" s="672"/>
      <c r="TZD233" s="672"/>
      <c r="TZE233" s="672"/>
      <c r="TZF233" s="672"/>
      <c r="TZG233" s="672"/>
      <c r="TZH233" s="672"/>
      <c r="TZI233" s="672"/>
      <c r="TZJ233" s="672"/>
      <c r="TZK233" s="672"/>
      <c r="TZL233" s="672"/>
      <c r="TZM233" s="672"/>
      <c r="TZN233" s="672"/>
      <c r="TZO233" s="672"/>
      <c r="TZP233" s="672"/>
      <c r="TZQ233" s="672"/>
      <c r="TZR233" s="672"/>
      <c r="TZS233" s="672"/>
      <c r="TZT233" s="672"/>
      <c r="TZU233" s="672"/>
      <c r="TZV233" s="672"/>
      <c r="TZW233" s="672"/>
      <c r="TZX233" s="672"/>
      <c r="TZY233" s="672"/>
      <c r="TZZ233" s="672"/>
      <c r="UAA233" s="672"/>
      <c r="UAB233" s="672"/>
      <c r="UAC233" s="672"/>
      <c r="UAD233" s="672"/>
      <c r="UAE233" s="672"/>
      <c r="UAF233" s="672"/>
      <c r="UAG233" s="672"/>
      <c r="UAH233" s="672"/>
      <c r="UAI233" s="672"/>
      <c r="UAJ233" s="672"/>
      <c r="UAK233" s="672"/>
      <c r="UAL233" s="672"/>
      <c r="UAM233" s="672"/>
      <c r="UAN233" s="672"/>
      <c r="UAO233" s="672"/>
      <c r="UAP233" s="672"/>
      <c r="UAQ233" s="672"/>
      <c r="UAR233" s="672"/>
      <c r="UAS233" s="672"/>
      <c r="UAT233" s="672"/>
      <c r="UAU233" s="672"/>
      <c r="UAV233" s="672"/>
      <c r="UAW233" s="672"/>
      <c r="UAX233" s="672"/>
      <c r="UAY233" s="672"/>
      <c r="UAZ233" s="672"/>
      <c r="UBA233" s="672"/>
      <c r="UBB233" s="672"/>
      <c r="UBC233" s="672"/>
      <c r="UBD233" s="672"/>
      <c r="UBE233" s="672"/>
      <c r="UBF233" s="672"/>
      <c r="UBG233" s="672"/>
      <c r="UBH233" s="672"/>
      <c r="UBI233" s="672"/>
      <c r="UBJ233" s="672"/>
      <c r="UBK233" s="672"/>
      <c r="UBL233" s="672"/>
      <c r="UBM233" s="672"/>
      <c r="UBN233" s="672"/>
      <c r="UBO233" s="672"/>
      <c r="UBP233" s="672"/>
      <c r="UBQ233" s="672"/>
      <c r="UBR233" s="672"/>
      <c r="UBS233" s="672"/>
      <c r="UBT233" s="672"/>
      <c r="UBU233" s="672"/>
      <c r="UBV233" s="672"/>
      <c r="UBW233" s="672"/>
      <c r="UBX233" s="672"/>
      <c r="UBY233" s="672"/>
      <c r="UBZ233" s="672"/>
      <c r="UCA233" s="672"/>
      <c r="UCB233" s="672"/>
      <c r="UCC233" s="672"/>
      <c r="UCD233" s="672"/>
      <c r="UCE233" s="672"/>
      <c r="UCF233" s="672"/>
      <c r="UCG233" s="672"/>
      <c r="UCH233" s="672"/>
      <c r="UCI233" s="672"/>
      <c r="UCJ233" s="672"/>
      <c r="UCK233" s="672"/>
      <c r="UCL233" s="672"/>
      <c r="UCM233" s="672"/>
      <c r="UCN233" s="672"/>
      <c r="UCO233" s="672"/>
      <c r="UCP233" s="672"/>
      <c r="UCQ233" s="672"/>
      <c r="UCR233" s="672"/>
      <c r="UCS233" s="672"/>
      <c r="UCT233" s="672"/>
      <c r="UCU233" s="672"/>
      <c r="UCV233" s="672"/>
      <c r="UCW233" s="672"/>
      <c r="UCX233" s="672"/>
      <c r="UCY233" s="672"/>
      <c r="UCZ233" s="672"/>
      <c r="UDA233" s="672"/>
      <c r="UDB233" s="672"/>
      <c r="UDC233" s="672"/>
      <c r="UDD233" s="672"/>
      <c r="UDE233" s="672"/>
      <c r="UDF233" s="672"/>
      <c r="UDG233" s="672"/>
      <c r="UDH233" s="672"/>
      <c r="UDI233" s="672"/>
      <c r="UDJ233" s="672"/>
      <c r="UDK233" s="672"/>
      <c r="UDL233" s="672"/>
      <c r="UDM233" s="672"/>
      <c r="UDN233" s="672"/>
      <c r="UDO233" s="672"/>
      <c r="UDP233" s="672"/>
      <c r="UDQ233" s="672"/>
      <c r="UDR233" s="672"/>
      <c r="UDS233" s="672"/>
      <c r="UDT233" s="672"/>
      <c r="UDU233" s="672"/>
      <c r="UDV233" s="672"/>
      <c r="UDW233" s="672"/>
      <c r="UDX233" s="672"/>
      <c r="UDY233" s="672"/>
      <c r="UDZ233" s="672"/>
      <c r="UEA233" s="672"/>
      <c r="UEB233" s="672"/>
      <c r="UEC233" s="672"/>
      <c r="UED233" s="672"/>
      <c r="UEE233" s="672"/>
      <c r="UEF233" s="672"/>
      <c r="UEG233" s="672"/>
      <c r="UEH233" s="672"/>
      <c r="UEI233" s="672"/>
      <c r="UEJ233" s="672"/>
      <c r="UEK233" s="672"/>
      <c r="UEL233" s="672"/>
      <c r="UEM233" s="672"/>
      <c r="UEN233" s="672"/>
      <c r="UEO233" s="672"/>
      <c r="UEP233" s="672"/>
      <c r="UEQ233" s="672"/>
      <c r="UER233" s="672"/>
      <c r="UES233" s="672"/>
      <c r="UET233" s="672"/>
      <c r="UEU233" s="672"/>
      <c r="UEV233" s="672"/>
      <c r="UEW233" s="672"/>
      <c r="UEX233" s="672"/>
      <c r="UEY233" s="672"/>
      <c r="UEZ233" s="672"/>
      <c r="UFA233" s="672"/>
      <c r="UFB233" s="672"/>
      <c r="UFC233" s="672"/>
      <c r="UFD233" s="672"/>
      <c r="UFE233" s="672"/>
      <c r="UFF233" s="672"/>
      <c r="UFG233" s="672"/>
      <c r="UFH233" s="672"/>
      <c r="UFI233" s="672"/>
      <c r="UFJ233" s="672"/>
      <c r="UFK233" s="672"/>
      <c r="UFL233" s="672"/>
      <c r="UFM233" s="672"/>
      <c r="UFN233" s="672"/>
      <c r="UFO233" s="672"/>
      <c r="UFP233" s="672"/>
      <c r="UFQ233" s="672"/>
      <c r="UFR233" s="672"/>
      <c r="UFS233" s="672"/>
      <c r="UFT233" s="672"/>
      <c r="UFU233" s="672"/>
      <c r="UFV233" s="672"/>
      <c r="UFW233" s="672"/>
      <c r="UFX233" s="672"/>
      <c r="UFY233" s="672"/>
      <c r="UFZ233" s="672"/>
      <c r="UGA233" s="672"/>
      <c r="UGB233" s="672"/>
      <c r="UGC233" s="672"/>
      <c r="UGD233" s="672"/>
      <c r="UGE233" s="672"/>
      <c r="UGF233" s="672"/>
      <c r="UGG233" s="672"/>
      <c r="UGH233" s="672"/>
      <c r="UGI233" s="672"/>
      <c r="UGJ233" s="672"/>
      <c r="UGK233" s="672"/>
      <c r="UGL233" s="672"/>
      <c r="UGM233" s="672"/>
      <c r="UGN233" s="672"/>
      <c r="UGO233" s="672"/>
      <c r="UGP233" s="672"/>
      <c r="UGQ233" s="672"/>
      <c r="UGR233" s="672"/>
      <c r="UGS233" s="672"/>
      <c r="UGT233" s="672"/>
      <c r="UGU233" s="672"/>
      <c r="UGV233" s="672"/>
      <c r="UGW233" s="672"/>
      <c r="UGX233" s="672"/>
      <c r="UGY233" s="672"/>
      <c r="UGZ233" s="672"/>
      <c r="UHA233" s="672"/>
      <c r="UHB233" s="672"/>
      <c r="UHC233" s="672"/>
      <c r="UHD233" s="672"/>
      <c r="UHE233" s="672"/>
      <c r="UHF233" s="672"/>
      <c r="UHG233" s="672"/>
      <c r="UHH233" s="672"/>
      <c r="UHI233" s="672"/>
      <c r="UHJ233" s="672"/>
      <c r="UHK233" s="672"/>
      <c r="UHL233" s="672"/>
      <c r="UHM233" s="672"/>
      <c r="UHN233" s="672"/>
      <c r="UHO233" s="672"/>
      <c r="UHP233" s="672"/>
      <c r="UHQ233" s="672"/>
      <c r="UHR233" s="672"/>
      <c r="UHS233" s="672"/>
      <c r="UHT233" s="672"/>
      <c r="UHU233" s="672"/>
      <c r="UHV233" s="672"/>
      <c r="UHW233" s="672"/>
      <c r="UHX233" s="672"/>
      <c r="UHY233" s="672"/>
      <c r="UHZ233" s="672"/>
      <c r="UIA233" s="672"/>
      <c r="UIB233" s="672"/>
      <c r="UIC233" s="672"/>
      <c r="UID233" s="672"/>
      <c r="UIE233" s="672"/>
      <c r="UIF233" s="672"/>
      <c r="UIG233" s="672"/>
      <c r="UIH233" s="672"/>
      <c r="UII233" s="672"/>
      <c r="UIJ233" s="672"/>
      <c r="UIK233" s="672"/>
      <c r="UIL233" s="672"/>
      <c r="UIM233" s="672"/>
      <c r="UIN233" s="672"/>
      <c r="UIO233" s="672"/>
      <c r="UIP233" s="672"/>
      <c r="UIQ233" s="672"/>
      <c r="UIR233" s="672"/>
      <c r="UIS233" s="672"/>
      <c r="UIT233" s="672"/>
      <c r="UIU233" s="672"/>
      <c r="UIV233" s="672"/>
      <c r="UIW233" s="672"/>
      <c r="UIX233" s="672"/>
      <c r="UIY233" s="672"/>
      <c r="UIZ233" s="672"/>
      <c r="UJA233" s="672"/>
      <c r="UJB233" s="672"/>
      <c r="UJC233" s="672"/>
      <c r="UJD233" s="672"/>
      <c r="UJE233" s="672"/>
      <c r="UJF233" s="672"/>
      <c r="UJG233" s="672"/>
      <c r="UJH233" s="672"/>
      <c r="UJI233" s="672"/>
      <c r="UJJ233" s="672"/>
      <c r="UJK233" s="672"/>
      <c r="UJL233" s="672"/>
      <c r="UJM233" s="672"/>
      <c r="UJN233" s="672"/>
      <c r="UJO233" s="672"/>
      <c r="UJP233" s="672"/>
      <c r="UJQ233" s="672"/>
      <c r="UJR233" s="672"/>
      <c r="UJS233" s="672"/>
      <c r="UJT233" s="672"/>
      <c r="UJU233" s="672"/>
      <c r="UJV233" s="672"/>
      <c r="UJW233" s="672"/>
      <c r="UJX233" s="672"/>
      <c r="UJY233" s="672"/>
      <c r="UJZ233" s="672"/>
      <c r="UKA233" s="672"/>
      <c r="UKB233" s="672"/>
      <c r="UKC233" s="672"/>
      <c r="UKD233" s="672"/>
      <c r="UKE233" s="672"/>
      <c r="UKF233" s="672"/>
      <c r="UKG233" s="672"/>
      <c r="UKH233" s="672"/>
      <c r="UKI233" s="672"/>
      <c r="UKJ233" s="672"/>
      <c r="UKK233" s="672"/>
      <c r="UKL233" s="672"/>
      <c r="UKM233" s="672"/>
      <c r="UKN233" s="672"/>
      <c r="UKO233" s="672"/>
      <c r="UKP233" s="672"/>
      <c r="UKQ233" s="672"/>
      <c r="UKR233" s="672"/>
      <c r="UKS233" s="672"/>
      <c r="UKT233" s="672"/>
      <c r="UKU233" s="672"/>
      <c r="UKV233" s="672"/>
      <c r="UKW233" s="672"/>
      <c r="UKX233" s="672"/>
      <c r="UKY233" s="672"/>
      <c r="UKZ233" s="672"/>
      <c r="ULA233" s="672"/>
      <c r="ULB233" s="672"/>
      <c r="ULC233" s="672"/>
      <c r="ULD233" s="672"/>
      <c r="ULE233" s="672"/>
      <c r="ULF233" s="672"/>
      <c r="ULG233" s="672"/>
      <c r="ULH233" s="672"/>
      <c r="ULI233" s="672"/>
      <c r="ULJ233" s="672"/>
      <c r="ULK233" s="672"/>
      <c r="ULL233" s="672"/>
      <c r="ULM233" s="672"/>
      <c r="ULN233" s="672"/>
      <c r="ULO233" s="672"/>
      <c r="ULP233" s="672"/>
      <c r="ULQ233" s="672"/>
      <c r="ULR233" s="672"/>
      <c r="ULS233" s="672"/>
      <c r="ULT233" s="672"/>
      <c r="ULU233" s="672"/>
      <c r="ULV233" s="672"/>
      <c r="ULW233" s="672"/>
      <c r="ULX233" s="672"/>
      <c r="ULY233" s="672"/>
      <c r="ULZ233" s="672"/>
      <c r="UMA233" s="672"/>
      <c r="UMB233" s="672"/>
      <c r="UMC233" s="672"/>
      <c r="UMD233" s="672"/>
      <c r="UME233" s="672"/>
      <c r="UMF233" s="672"/>
      <c r="UMG233" s="672"/>
      <c r="UMH233" s="672"/>
      <c r="UMI233" s="672"/>
      <c r="UMJ233" s="672"/>
      <c r="UMK233" s="672"/>
      <c r="UML233" s="672"/>
      <c r="UMM233" s="672"/>
      <c r="UMN233" s="672"/>
      <c r="UMO233" s="672"/>
      <c r="UMP233" s="672"/>
      <c r="UMQ233" s="672"/>
      <c r="UMR233" s="672"/>
      <c r="UMS233" s="672"/>
      <c r="UMT233" s="672"/>
      <c r="UMU233" s="672"/>
      <c r="UMV233" s="672"/>
      <c r="UMW233" s="672"/>
      <c r="UMX233" s="672"/>
      <c r="UMY233" s="672"/>
      <c r="UMZ233" s="672"/>
      <c r="UNA233" s="672"/>
      <c r="UNB233" s="672"/>
      <c r="UNC233" s="672"/>
      <c r="UND233" s="672"/>
      <c r="UNE233" s="672"/>
      <c r="UNF233" s="672"/>
      <c r="UNG233" s="672"/>
      <c r="UNH233" s="672"/>
      <c r="UNI233" s="672"/>
      <c r="UNJ233" s="672"/>
      <c r="UNK233" s="672"/>
      <c r="UNL233" s="672"/>
      <c r="UNM233" s="672"/>
      <c r="UNN233" s="672"/>
      <c r="UNO233" s="672"/>
      <c r="UNP233" s="672"/>
      <c r="UNQ233" s="672"/>
      <c r="UNR233" s="672"/>
      <c r="UNS233" s="672"/>
      <c r="UNT233" s="672"/>
      <c r="UNU233" s="672"/>
      <c r="UNV233" s="672"/>
      <c r="UNW233" s="672"/>
      <c r="UNX233" s="672"/>
      <c r="UNY233" s="672"/>
      <c r="UNZ233" s="672"/>
      <c r="UOA233" s="672"/>
      <c r="UOB233" s="672"/>
      <c r="UOC233" s="672"/>
      <c r="UOD233" s="672"/>
      <c r="UOE233" s="672"/>
      <c r="UOF233" s="672"/>
      <c r="UOG233" s="672"/>
      <c r="UOH233" s="672"/>
      <c r="UOI233" s="672"/>
      <c r="UOJ233" s="672"/>
      <c r="UOK233" s="672"/>
      <c r="UOL233" s="672"/>
      <c r="UOM233" s="672"/>
      <c r="UON233" s="672"/>
      <c r="UOO233" s="672"/>
      <c r="UOP233" s="672"/>
      <c r="UOQ233" s="672"/>
      <c r="UOR233" s="672"/>
      <c r="UOS233" s="672"/>
      <c r="UOT233" s="672"/>
      <c r="UOU233" s="672"/>
      <c r="UOV233" s="672"/>
      <c r="UOW233" s="672"/>
      <c r="UOX233" s="672"/>
      <c r="UOY233" s="672"/>
      <c r="UOZ233" s="672"/>
      <c r="UPA233" s="672"/>
      <c r="UPB233" s="672"/>
      <c r="UPC233" s="672"/>
      <c r="UPD233" s="672"/>
      <c r="UPE233" s="672"/>
      <c r="UPF233" s="672"/>
      <c r="UPG233" s="672"/>
      <c r="UPH233" s="672"/>
      <c r="UPI233" s="672"/>
      <c r="UPJ233" s="672"/>
      <c r="UPK233" s="672"/>
      <c r="UPL233" s="672"/>
      <c r="UPM233" s="672"/>
      <c r="UPN233" s="672"/>
      <c r="UPO233" s="672"/>
      <c r="UPP233" s="672"/>
      <c r="UPQ233" s="672"/>
      <c r="UPR233" s="672"/>
      <c r="UPS233" s="672"/>
      <c r="UPT233" s="672"/>
      <c r="UPU233" s="672"/>
      <c r="UPV233" s="672"/>
      <c r="UPW233" s="672"/>
      <c r="UPX233" s="672"/>
      <c r="UPY233" s="672"/>
      <c r="UPZ233" s="672"/>
      <c r="UQA233" s="672"/>
      <c r="UQB233" s="672"/>
      <c r="UQC233" s="672"/>
      <c r="UQD233" s="672"/>
      <c r="UQE233" s="672"/>
      <c r="UQF233" s="672"/>
      <c r="UQG233" s="672"/>
      <c r="UQH233" s="672"/>
      <c r="UQI233" s="672"/>
      <c r="UQJ233" s="672"/>
      <c r="UQK233" s="672"/>
      <c r="UQL233" s="672"/>
      <c r="UQM233" s="672"/>
      <c r="UQN233" s="672"/>
      <c r="UQO233" s="672"/>
      <c r="UQP233" s="672"/>
      <c r="UQQ233" s="672"/>
      <c r="UQR233" s="672"/>
      <c r="UQS233" s="672"/>
      <c r="UQT233" s="672"/>
      <c r="UQU233" s="672"/>
      <c r="UQV233" s="672"/>
      <c r="UQW233" s="672"/>
      <c r="UQX233" s="672"/>
      <c r="UQY233" s="672"/>
      <c r="UQZ233" s="672"/>
      <c r="URA233" s="672"/>
      <c r="URB233" s="672"/>
      <c r="URC233" s="672"/>
      <c r="URD233" s="672"/>
      <c r="URE233" s="672"/>
      <c r="URF233" s="672"/>
      <c r="URG233" s="672"/>
      <c r="URH233" s="672"/>
      <c r="URI233" s="672"/>
      <c r="URJ233" s="672"/>
      <c r="URK233" s="672"/>
      <c r="URL233" s="672"/>
      <c r="URM233" s="672"/>
      <c r="URN233" s="672"/>
      <c r="URO233" s="672"/>
      <c r="URP233" s="672"/>
      <c r="URQ233" s="672"/>
      <c r="URR233" s="672"/>
      <c r="URS233" s="672"/>
      <c r="URT233" s="672"/>
      <c r="URU233" s="672"/>
      <c r="URV233" s="672"/>
      <c r="URW233" s="672"/>
      <c r="URX233" s="672"/>
      <c r="URY233" s="672"/>
      <c r="URZ233" s="672"/>
      <c r="USA233" s="672"/>
      <c r="USB233" s="672"/>
      <c r="USC233" s="672"/>
      <c r="USD233" s="672"/>
      <c r="USE233" s="672"/>
      <c r="USF233" s="672"/>
      <c r="USG233" s="672"/>
      <c r="USH233" s="672"/>
      <c r="USI233" s="672"/>
      <c r="USJ233" s="672"/>
      <c r="USK233" s="672"/>
      <c r="USL233" s="672"/>
      <c r="USM233" s="672"/>
      <c r="USN233" s="672"/>
      <c r="USO233" s="672"/>
      <c r="USP233" s="672"/>
      <c r="USQ233" s="672"/>
      <c r="USR233" s="672"/>
      <c r="USS233" s="672"/>
      <c r="UST233" s="672"/>
      <c r="USU233" s="672"/>
      <c r="USV233" s="672"/>
      <c r="USW233" s="672"/>
      <c r="USX233" s="672"/>
      <c r="USY233" s="672"/>
      <c r="USZ233" s="672"/>
      <c r="UTA233" s="672"/>
      <c r="UTB233" s="672"/>
      <c r="UTC233" s="672"/>
      <c r="UTD233" s="672"/>
      <c r="UTE233" s="672"/>
      <c r="UTF233" s="672"/>
      <c r="UTG233" s="672"/>
      <c r="UTH233" s="672"/>
      <c r="UTI233" s="672"/>
      <c r="UTJ233" s="672"/>
      <c r="UTK233" s="672"/>
      <c r="UTL233" s="672"/>
      <c r="UTM233" s="672"/>
      <c r="UTN233" s="672"/>
      <c r="UTO233" s="672"/>
      <c r="UTP233" s="672"/>
      <c r="UTQ233" s="672"/>
      <c r="UTR233" s="672"/>
      <c r="UTS233" s="672"/>
      <c r="UTT233" s="672"/>
      <c r="UTU233" s="672"/>
      <c r="UTV233" s="672"/>
      <c r="UTW233" s="672"/>
      <c r="UTX233" s="672"/>
      <c r="UTY233" s="672"/>
      <c r="UTZ233" s="672"/>
      <c r="UUA233" s="672"/>
      <c r="UUB233" s="672"/>
      <c r="UUC233" s="672"/>
      <c r="UUD233" s="672"/>
      <c r="UUE233" s="672"/>
      <c r="UUF233" s="672"/>
      <c r="UUG233" s="672"/>
      <c r="UUH233" s="672"/>
      <c r="UUI233" s="672"/>
      <c r="UUJ233" s="672"/>
      <c r="UUK233" s="672"/>
      <c r="UUL233" s="672"/>
      <c r="UUM233" s="672"/>
      <c r="UUN233" s="672"/>
      <c r="UUO233" s="672"/>
      <c r="UUP233" s="672"/>
      <c r="UUQ233" s="672"/>
      <c r="UUR233" s="672"/>
      <c r="UUS233" s="672"/>
      <c r="UUT233" s="672"/>
      <c r="UUU233" s="672"/>
      <c r="UUV233" s="672"/>
      <c r="UUW233" s="672"/>
      <c r="UUX233" s="672"/>
      <c r="UUY233" s="672"/>
      <c r="UUZ233" s="672"/>
      <c r="UVA233" s="672"/>
      <c r="UVB233" s="672"/>
      <c r="UVC233" s="672"/>
      <c r="UVD233" s="672"/>
      <c r="UVE233" s="672"/>
      <c r="UVF233" s="672"/>
      <c r="UVG233" s="672"/>
      <c r="UVH233" s="672"/>
      <c r="UVI233" s="672"/>
      <c r="UVJ233" s="672"/>
      <c r="UVK233" s="672"/>
      <c r="UVL233" s="672"/>
      <c r="UVM233" s="672"/>
      <c r="UVN233" s="672"/>
      <c r="UVO233" s="672"/>
      <c r="UVP233" s="672"/>
      <c r="UVQ233" s="672"/>
      <c r="UVR233" s="672"/>
      <c r="UVS233" s="672"/>
      <c r="UVT233" s="672"/>
      <c r="UVU233" s="672"/>
      <c r="UVV233" s="672"/>
      <c r="UVW233" s="672"/>
      <c r="UVX233" s="672"/>
      <c r="UVY233" s="672"/>
      <c r="UVZ233" s="672"/>
      <c r="UWA233" s="672"/>
      <c r="UWB233" s="672"/>
      <c r="UWC233" s="672"/>
      <c r="UWD233" s="672"/>
      <c r="UWE233" s="672"/>
      <c r="UWF233" s="672"/>
      <c r="UWG233" s="672"/>
      <c r="UWH233" s="672"/>
      <c r="UWI233" s="672"/>
      <c r="UWJ233" s="672"/>
      <c r="UWK233" s="672"/>
      <c r="UWL233" s="672"/>
      <c r="UWM233" s="672"/>
      <c r="UWN233" s="672"/>
      <c r="UWO233" s="672"/>
      <c r="UWP233" s="672"/>
      <c r="UWQ233" s="672"/>
      <c r="UWR233" s="672"/>
      <c r="UWS233" s="672"/>
      <c r="UWT233" s="672"/>
      <c r="UWU233" s="672"/>
      <c r="UWV233" s="672"/>
      <c r="UWW233" s="672"/>
      <c r="UWX233" s="672"/>
      <c r="UWY233" s="672"/>
      <c r="UWZ233" s="672"/>
      <c r="UXA233" s="672"/>
      <c r="UXB233" s="672"/>
      <c r="UXC233" s="672"/>
      <c r="UXD233" s="672"/>
      <c r="UXE233" s="672"/>
      <c r="UXF233" s="672"/>
      <c r="UXG233" s="672"/>
      <c r="UXH233" s="672"/>
      <c r="UXI233" s="672"/>
      <c r="UXJ233" s="672"/>
      <c r="UXK233" s="672"/>
      <c r="UXL233" s="672"/>
      <c r="UXM233" s="672"/>
      <c r="UXN233" s="672"/>
      <c r="UXO233" s="672"/>
      <c r="UXP233" s="672"/>
      <c r="UXQ233" s="672"/>
      <c r="UXR233" s="672"/>
      <c r="UXS233" s="672"/>
      <c r="UXT233" s="672"/>
      <c r="UXU233" s="672"/>
      <c r="UXV233" s="672"/>
      <c r="UXW233" s="672"/>
      <c r="UXX233" s="672"/>
      <c r="UXY233" s="672"/>
      <c r="UXZ233" s="672"/>
      <c r="UYA233" s="672"/>
      <c r="UYB233" s="672"/>
      <c r="UYC233" s="672"/>
      <c r="UYD233" s="672"/>
      <c r="UYE233" s="672"/>
      <c r="UYF233" s="672"/>
      <c r="UYG233" s="672"/>
      <c r="UYH233" s="672"/>
      <c r="UYI233" s="672"/>
      <c r="UYJ233" s="672"/>
      <c r="UYK233" s="672"/>
      <c r="UYL233" s="672"/>
      <c r="UYM233" s="672"/>
      <c r="UYN233" s="672"/>
      <c r="UYO233" s="672"/>
      <c r="UYP233" s="672"/>
      <c r="UYQ233" s="672"/>
      <c r="UYR233" s="672"/>
      <c r="UYS233" s="672"/>
      <c r="UYT233" s="672"/>
      <c r="UYU233" s="672"/>
      <c r="UYV233" s="672"/>
      <c r="UYW233" s="672"/>
      <c r="UYX233" s="672"/>
      <c r="UYY233" s="672"/>
      <c r="UYZ233" s="672"/>
      <c r="UZA233" s="672"/>
      <c r="UZB233" s="672"/>
      <c r="UZC233" s="672"/>
      <c r="UZD233" s="672"/>
      <c r="UZE233" s="672"/>
      <c r="UZF233" s="672"/>
      <c r="UZG233" s="672"/>
      <c r="UZH233" s="672"/>
      <c r="UZI233" s="672"/>
      <c r="UZJ233" s="672"/>
      <c r="UZK233" s="672"/>
      <c r="UZL233" s="672"/>
      <c r="UZM233" s="672"/>
      <c r="UZN233" s="672"/>
      <c r="UZO233" s="672"/>
      <c r="UZP233" s="672"/>
      <c r="UZQ233" s="672"/>
      <c r="UZR233" s="672"/>
      <c r="UZS233" s="672"/>
      <c r="UZT233" s="672"/>
      <c r="UZU233" s="672"/>
      <c r="UZV233" s="672"/>
      <c r="UZW233" s="672"/>
      <c r="UZX233" s="672"/>
      <c r="UZY233" s="672"/>
      <c r="UZZ233" s="672"/>
      <c r="VAA233" s="672"/>
      <c r="VAB233" s="672"/>
      <c r="VAC233" s="672"/>
      <c r="VAD233" s="672"/>
      <c r="VAE233" s="672"/>
      <c r="VAF233" s="672"/>
      <c r="VAG233" s="672"/>
      <c r="VAH233" s="672"/>
      <c r="VAI233" s="672"/>
      <c r="VAJ233" s="672"/>
      <c r="VAK233" s="672"/>
      <c r="VAL233" s="672"/>
      <c r="VAM233" s="672"/>
      <c r="VAN233" s="672"/>
      <c r="VAO233" s="672"/>
      <c r="VAP233" s="672"/>
      <c r="VAQ233" s="672"/>
      <c r="VAR233" s="672"/>
      <c r="VAS233" s="672"/>
      <c r="VAT233" s="672"/>
      <c r="VAU233" s="672"/>
      <c r="VAV233" s="672"/>
      <c r="VAW233" s="672"/>
      <c r="VAX233" s="672"/>
      <c r="VAY233" s="672"/>
      <c r="VAZ233" s="672"/>
      <c r="VBA233" s="672"/>
      <c r="VBB233" s="672"/>
      <c r="VBC233" s="672"/>
      <c r="VBD233" s="672"/>
      <c r="VBE233" s="672"/>
      <c r="VBF233" s="672"/>
      <c r="VBG233" s="672"/>
      <c r="VBH233" s="672"/>
      <c r="VBI233" s="672"/>
      <c r="VBJ233" s="672"/>
      <c r="VBK233" s="672"/>
      <c r="VBL233" s="672"/>
      <c r="VBM233" s="672"/>
      <c r="VBN233" s="672"/>
      <c r="VBO233" s="672"/>
      <c r="VBP233" s="672"/>
      <c r="VBQ233" s="672"/>
      <c r="VBR233" s="672"/>
      <c r="VBS233" s="672"/>
      <c r="VBT233" s="672"/>
      <c r="VBU233" s="672"/>
      <c r="VBV233" s="672"/>
      <c r="VBW233" s="672"/>
      <c r="VBX233" s="672"/>
      <c r="VBY233" s="672"/>
      <c r="VBZ233" s="672"/>
      <c r="VCA233" s="672"/>
      <c r="VCB233" s="672"/>
      <c r="VCC233" s="672"/>
      <c r="VCD233" s="672"/>
      <c r="VCE233" s="672"/>
      <c r="VCF233" s="672"/>
      <c r="VCG233" s="672"/>
      <c r="VCH233" s="672"/>
      <c r="VCI233" s="672"/>
      <c r="VCJ233" s="672"/>
      <c r="VCK233" s="672"/>
      <c r="VCL233" s="672"/>
      <c r="VCM233" s="672"/>
      <c r="VCN233" s="672"/>
      <c r="VCO233" s="672"/>
      <c r="VCP233" s="672"/>
      <c r="VCQ233" s="672"/>
      <c r="VCR233" s="672"/>
      <c r="VCS233" s="672"/>
      <c r="VCT233" s="672"/>
      <c r="VCU233" s="672"/>
      <c r="VCV233" s="672"/>
      <c r="VCW233" s="672"/>
      <c r="VCX233" s="672"/>
      <c r="VCY233" s="672"/>
      <c r="VCZ233" s="672"/>
      <c r="VDA233" s="672"/>
      <c r="VDB233" s="672"/>
      <c r="VDC233" s="672"/>
      <c r="VDD233" s="672"/>
      <c r="VDE233" s="672"/>
      <c r="VDF233" s="672"/>
      <c r="VDG233" s="672"/>
      <c r="VDH233" s="672"/>
      <c r="VDI233" s="672"/>
      <c r="VDJ233" s="672"/>
      <c r="VDK233" s="672"/>
      <c r="VDL233" s="672"/>
      <c r="VDM233" s="672"/>
      <c r="VDN233" s="672"/>
      <c r="VDO233" s="672"/>
      <c r="VDP233" s="672"/>
      <c r="VDQ233" s="672"/>
      <c r="VDR233" s="672"/>
      <c r="VDS233" s="672"/>
      <c r="VDT233" s="672"/>
      <c r="VDU233" s="672"/>
      <c r="VDV233" s="672"/>
      <c r="VDW233" s="672"/>
      <c r="VDX233" s="672"/>
      <c r="VDY233" s="672"/>
      <c r="VDZ233" s="672"/>
      <c r="VEA233" s="672"/>
      <c r="VEB233" s="672"/>
      <c r="VEC233" s="672"/>
      <c r="VED233" s="672"/>
      <c r="VEE233" s="672"/>
      <c r="VEF233" s="672"/>
      <c r="VEG233" s="672"/>
      <c r="VEH233" s="672"/>
      <c r="VEI233" s="672"/>
      <c r="VEJ233" s="672"/>
      <c r="VEK233" s="672"/>
      <c r="VEL233" s="672"/>
      <c r="VEM233" s="672"/>
      <c r="VEN233" s="672"/>
      <c r="VEO233" s="672"/>
      <c r="VEP233" s="672"/>
      <c r="VEQ233" s="672"/>
      <c r="VER233" s="672"/>
      <c r="VES233" s="672"/>
      <c r="VET233" s="672"/>
      <c r="VEU233" s="672"/>
      <c r="VEV233" s="672"/>
      <c r="VEW233" s="672"/>
      <c r="VEX233" s="672"/>
      <c r="VEY233" s="672"/>
      <c r="VEZ233" s="672"/>
      <c r="VFA233" s="672"/>
      <c r="VFB233" s="672"/>
      <c r="VFC233" s="672"/>
      <c r="VFD233" s="672"/>
      <c r="VFE233" s="672"/>
      <c r="VFF233" s="672"/>
      <c r="VFG233" s="672"/>
      <c r="VFH233" s="672"/>
      <c r="VFI233" s="672"/>
      <c r="VFJ233" s="672"/>
      <c r="VFK233" s="672"/>
      <c r="VFL233" s="672"/>
      <c r="VFM233" s="672"/>
      <c r="VFN233" s="672"/>
      <c r="VFO233" s="672"/>
      <c r="VFP233" s="672"/>
      <c r="VFQ233" s="672"/>
      <c r="VFR233" s="672"/>
      <c r="VFS233" s="672"/>
      <c r="VFT233" s="672"/>
      <c r="VFU233" s="672"/>
      <c r="VFV233" s="672"/>
      <c r="VFW233" s="672"/>
      <c r="VFX233" s="672"/>
      <c r="VFY233" s="672"/>
      <c r="VFZ233" s="672"/>
      <c r="VGA233" s="672"/>
      <c r="VGB233" s="672"/>
      <c r="VGC233" s="672"/>
      <c r="VGD233" s="672"/>
      <c r="VGE233" s="672"/>
      <c r="VGF233" s="672"/>
      <c r="VGG233" s="672"/>
      <c r="VGH233" s="672"/>
      <c r="VGI233" s="672"/>
      <c r="VGJ233" s="672"/>
      <c r="VGK233" s="672"/>
      <c r="VGL233" s="672"/>
      <c r="VGM233" s="672"/>
      <c r="VGN233" s="672"/>
      <c r="VGO233" s="672"/>
      <c r="VGP233" s="672"/>
      <c r="VGQ233" s="672"/>
      <c r="VGR233" s="672"/>
      <c r="VGS233" s="672"/>
      <c r="VGT233" s="672"/>
      <c r="VGU233" s="672"/>
      <c r="VGV233" s="672"/>
      <c r="VGW233" s="672"/>
      <c r="VGX233" s="672"/>
      <c r="VGY233" s="672"/>
      <c r="VGZ233" s="672"/>
      <c r="VHA233" s="672"/>
      <c r="VHB233" s="672"/>
      <c r="VHC233" s="672"/>
      <c r="VHD233" s="672"/>
      <c r="VHE233" s="672"/>
      <c r="VHF233" s="672"/>
      <c r="VHG233" s="672"/>
      <c r="VHH233" s="672"/>
      <c r="VHI233" s="672"/>
      <c r="VHJ233" s="672"/>
      <c r="VHK233" s="672"/>
      <c r="VHL233" s="672"/>
      <c r="VHM233" s="672"/>
      <c r="VHN233" s="672"/>
      <c r="VHO233" s="672"/>
      <c r="VHP233" s="672"/>
      <c r="VHQ233" s="672"/>
      <c r="VHR233" s="672"/>
      <c r="VHS233" s="672"/>
      <c r="VHT233" s="672"/>
      <c r="VHU233" s="672"/>
      <c r="VHV233" s="672"/>
      <c r="VHW233" s="672"/>
      <c r="VHX233" s="672"/>
      <c r="VHY233" s="672"/>
      <c r="VHZ233" s="672"/>
      <c r="VIA233" s="672"/>
      <c r="VIB233" s="672"/>
      <c r="VIC233" s="672"/>
      <c r="VID233" s="672"/>
      <c r="VIE233" s="672"/>
      <c r="VIF233" s="672"/>
      <c r="VIG233" s="672"/>
      <c r="VIH233" s="672"/>
      <c r="VII233" s="672"/>
      <c r="VIJ233" s="672"/>
      <c r="VIK233" s="672"/>
      <c r="VIL233" s="672"/>
      <c r="VIM233" s="672"/>
      <c r="VIN233" s="672"/>
      <c r="VIO233" s="672"/>
      <c r="VIP233" s="672"/>
      <c r="VIQ233" s="672"/>
      <c r="VIR233" s="672"/>
      <c r="VIS233" s="672"/>
      <c r="VIT233" s="672"/>
      <c r="VIU233" s="672"/>
      <c r="VIV233" s="672"/>
      <c r="VIW233" s="672"/>
      <c r="VIX233" s="672"/>
      <c r="VIY233" s="672"/>
      <c r="VIZ233" s="672"/>
      <c r="VJA233" s="672"/>
      <c r="VJB233" s="672"/>
      <c r="VJC233" s="672"/>
      <c r="VJD233" s="672"/>
      <c r="VJE233" s="672"/>
      <c r="VJF233" s="672"/>
      <c r="VJG233" s="672"/>
      <c r="VJH233" s="672"/>
      <c r="VJI233" s="672"/>
      <c r="VJJ233" s="672"/>
      <c r="VJK233" s="672"/>
      <c r="VJL233" s="672"/>
      <c r="VJM233" s="672"/>
      <c r="VJN233" s="672"/>
      <c r="VJO233" s="672"/>
      <c r="VJP233" s="672"/>
      <c r="VJQ233" s="672"/>
      <c r="VJR233" s="672"/>
      <c r="VJS233" s="672"/>
      <c r="VJT233" s="672"/>
      <c r="VJU233" s="672"/>
      <c r="VJV233" s="672"/>
      <c r="VJW233" s="672"/>
      <c r="VJX233" s="672"/>
      <c r="VJY233" s="672"/>
      <c r="VJZ233" s="672"/>
      <c r="VKA233" s="672"/>
      <c r="VKB233" s="672"/>
      <c r="VKC233" s="672"/>
      <c r="VKD233" s="672"/>
      <c r="VKE233" s="672"/>
      <c r="VKF233" s="672"/>
      <c r="VKG233" s="672"/>
      <c r="VKH233" s="672"/>
      <c r="VKI233" s="672"/>
      <c r="VKJ233" s="672"/>
      <c r="VKK233" s="672"/>
      <c r="VKL233" s="672"/>
      <c r="VKM233" s="672"/>
      <c r="VKN233" s="672"/>
      <c r="VKO233" s="672"/>
      <c r="VKP233" s="672"/>
      <c r="VKQ233" s="672"/>
      <c r="VKR233" s="672"/>
      <c r="VKS233" s="672"/>
      <c r="VKT233" s="672"/>
      <c r="VKU233" s="672"/>
      <c r="VKV233" s="672"/>
      <c r="VKW233" s="672"/>
      <c r="VKX233" s="672"/>
      <c r="VKY233" s="672"/>
      <c r="VKZ233" s="672"/>
      <c r="VLA233" s="672"/>
      <c r="VLB233" s="672"/>
      <c r="VLC233" s="672"/>
      <c r="VLD233" s="672"/>
      <c r="VLE233" s="672"/>
      <c r="VLF233" s="672"/>
      <c r="VLG233" s="672"/>
      <c r="VLH233" s="672"/>
      <c r="VLI233" s="672"/>
      <c r="VLJ233" s="672"/>
      <c r="VLK233" s="672"/>
      <c r="VLL233" s="672"/>
      <c r="VLM233" s="672"/>
      <c r="VLN233" s="672"/>
      <c r="VLO233" s="672"/>
      <c r="VLP233" s="672"/>
      <c r="VLQ233" s="672"/>
      <c r="VLR233" s="672"/>
      <c r="VLS233" s="672"/>
      <c r="VLT233" s="672"/>
      <c r="VLU233" s="672"/>
      <c r="VLV233" s="672"/>
      <c r="VLW233" s="672"/>
      <c r="VLX233" s="672"/>
      <c r="VLY233" s="672"/>
      <c r="VLZ233" s="672"/>
      <c r="VMA233" s="672"/>
      <c r="VMB233" s="672"/>
      <c r="VMC233" s="672"/>
      <c r="VMD233" s="672"/>
      <c r="VME233" s="672"/>
      <c r="VMF233" s="672"/>
      <c r="VMG233" s="672"/>
      <c r="VMH233" s="672"/>
      <c r="VMI233" s="672"/>
      <c r="VMJ233" s="672"/>
      <c r="VMK233" s="672"/>
      <c r="VML233" s="672"/>
      <c r="VMM233" s="672"/>
      <c r="VMN233" s="672"/>
      <c r="VMO233" s="672"/>
      <c r="VMP233" s="672"/>
      <c r="VMQ233" s="672"/>
      <c r="VMR233" s="672"/>
      <c r="VMS233" s="672"/>
      <c r="VMT233" s="672"/>
      <c r="VMU233" s="672"/>
      <c r="VMV233" s="672"/>
      <c r="VMW233" s="672"/>
      <c r="VMX233" s="672"/>
      <c r="VMY233" s="672"/>
      <c r="VMZ233" s="672"/>
      <c r="VNA233" s="672"/>
      <c r="VNB233" s="672"/>
      <c r="VNC233" s="672"/>
      <c r="VND233" s="672"/>
      <c r="VNE233" s="672"/>
      <c r="VNF233" s="672"/>
      <c r="VNG233" s="672"/>
      <c r="VNH233" s="672"/>
      <c r="VNI233" s="672"/>
      <c r="VNJ233" s="672"/>
      <c r="VNK233" s="672"/>
      <c r="VNL233" s="672"/>
      <c r="VNM233" s="672"/>
      <c r="VNN233" s="672"/>
      <c r="VNO233" s="672"/>
      <c r="VNP233" s="672"/>
      <c r="VNQ233" s="672"/>
      <c r="VNR233" s="672"/>
      <c r="VNS233" s="672"/>
      <c r="VNT233" s="672"/>
      <c r="VNU233" s="672"/>
      <c r="VNV233" s="672"/>
      <c r="VNW233" s="672"/>
      <c r="VNX233" s="672"/>
      <c r="VNY233" s="672"/>
      <c r="VNZ233" s="672"/>
      <c r="VOA233" s="672"/>
      <c r="VOB233" s="672"/>
      <c r="VOC233" s="672"/>
      <c r="VOD233" s="672"/>
      <c r="VOE233" s="672"/>
      <c r="VOF233" s="672"/>
      <c r="VOG233" s="672"/>
      <c r="VOH233" s="672"/>
      <c r="VOI233" s="672"/>
      <c r="VOJ233" s="672"/>
      <c r="VOK233" s="672"/>
      <c r="VOL233" s="672"/>
      <c r="VOM233" s="672"/>
      <c r="VON233" s="672"/>
      <c r="VOO233" s="672"/>
      <c r="VOP233" s="672"/>
      <c r="VOQ233" s="672"/>
      <c r="VOR233" s="672"/>
      <c r="VOS233" s="672"/>
      <c r="VOT233" s="672"/>
      <c r="VOU233" s="672"/>
      <c r="VOV233" s="672"/>
      <c r="VOW233" s="672"/>
      <c r="VOX233" s="672"/>
      <c r="VOY233" s="672"/>
      <c r="VOZ233" s="672"/>
      <c r="VPA233" s="672"/>
      <c r="VPB233" s="672"/>
      <c r="VPC233" s="672"/>
      <c r="VPD233" s="672"/>
      <c r="VPE233" s="672"/>
      <c r="VPF233" s="672"/>
      <c r="VPG233" s="672"/>
      <c r="VPH233" s="672"/>
      <c r="VPI233" s="672"/>
      <c r="VPJ233" s="672"/>
      <c r="VPK233" s="672"/>
      <c r="VPL233" s="672"/>
      <c r="VPM233" s="672"/>
      <c r="VPN233" s="672"/>
      <c r="VPO233" s="672"/>
      <c r="VPP233" s="672"/>
      <c r="VPQ233" s="672"/>
      <c r="VPR233" s="672"/>
      <c r="VPS233" s="672"/>
      <c r="VPT233" s="672"/>
      <c r="VPU233" s="672"/>
      <c r="VPV233" s="672"/>
      <c r="VPW233" s="672"/>
      <c r="VPX233" s="672"/>
      <c r="VPY233" s="672"/>
      <c r="VPZ233" s="672"/>
      <c r="VQA233" s="672"/>
      <c r="VQB233" s="672"/>
      <c r="VQC233" s="672"/>
      <c r="VQD233" s="672"/>
      <c r="VQE233" s="672"/>
      <c r="VQF233" s="672"/>
      <c r="VQG233" s="672"/>
      <c r="VQH233" s="672"/>
      <c r="VQI233" s="672"/>
      <c r="VQJ233" s="672"/>
      <c r="VQK233" s="672"/>
      <c r="VQL233" s="672"/>
      <c r="VQM233" s="672"/>
      <c r="VQN233" s="672"/>
      <c r="VQO233" s="672"/>
      <c r="VQP233" s="672"/>
      <c r="VQQ233" s="672"/>
      <c r="VQR233" s="672"/>
      <c r="VQS233" s="672"/>
      <c r="VQT233" s="672"/>
      <c r="VQU233" s="672"/>
      <c r="VQV233" s="672"/>
      <c r="VQW233" s="672"/>
      <c r="VQX233" s="672"/>
      <c r="VQY233" s="672"/>
      <c r="VQZ233" s="672"/>
      <c r="VRA233" s="672"/>
      <c r="VRB233" s="672"/>
      <c r="VRC233" s="672"/>
      <c r="VRD233" s="672"/>
      <c r="VRE233" s="672"/>
      <c r="VRF233" s="672"/>
      <c r="VRG233" s="672"/>
      <c r="VRH233" s="672"/>
      <c r="VRI233" s="672"/>
      <c r="VRJ233" s="672"/>
      <c r="VRK233" s="672"/>
      <c r="VRL233" s="672"/>
      <c r="VRM233" s="672"/>
      <c r="VRN233" s="672"/>
      <c r="VRO233" s="672"/>
      <c r="VRP233" s="672"/>
      <c r="VRQ233" s="672"/>
      <c r="VRR233" s="672"/>
      <c r="VRS233" s="672"/>
      <c r="VRT233" s="672"/>
      <c r="VRU233" s="672"/>
      <c r="VRV233" s="672"/>
      <c r="VRW233" s="672"/>
      <c r="VRX233" s="672"/>
      <c r="VRY233" s="672"/>
      <c r="VRZ233" s="672"/>
      <c r="VSA233" s="672"/>
      <c r="VSB233" s="672"/>
      <c r="VSC233" s="672"/>
      <c r="VSD233" s="672"/>
      <c r="VSE233" s="672"/>
      <c r="VSF233" s="672"/>
      <c r="VSG233" s="672"/>
      <c r="VSH233" s="672"/>
      <c r="VSI233" s="672"/>
      <c r="VSJ233" s="672"/>
      <c r="VSK233" s="672"/>
      <c r="VSL233" s="672"/>
      <c r="VSM233" s="672"/>
      <c r="VSN233" s="672"/>
      <c r="VSO233" s="672"/>
      <c r="VSP233" s="672"/>
      <c r="VSQ233" s="672"/>
      <c r="VSR233" s="672"/>
      <c r="VSS233" s="672"/>
      <c r="VST233" s="672"/>
      <c r="VSU233" s="672"/>
      <c r="VSV233" s="672"/>
      <c r="VSW233" s="672"/>
      <c r="VSX233" s="672"/>
      <c r="VSY233" s="672"/>
      <c r="VSZ233" s="672"/>
      <c r="VTA233" s="672"/>
      <c r="VTB233" s="672"/>
      <c r="VTC233" s="672"/>
      <c r="VTD233" s="672"/>
      <c r="VTE233" s="672"/>
      <c r="VTF233" s="672"/>
      <c r="VTG233" s="672"/>
      <c r="VTH233" s="672"/>
      <c r="VTI233" s="672"/>
      <c r="VTJ233" s="672"/>
      <c r="VTK233" s="672"/>
      <c r="VTL233" s="672"/>
      <c r="VTM233" s="672"/>
      <c r="VTN233" s="672"/>
      <c r="VTO233" s="672"/>
      <c r="VTP233" s="672"/>
      <c r="VTQ233" s="672"/>
      <c r="VTR233" s="672"/>
      <c r="VTS233" s="672"/>
      <c r="VTT233" s="672"/>
      <c r="VTU233" s="672"/>
      <c r="VTV233" s="672"/>
      <c r="VTW233" s="672"/>
      <c r="VTX233" s="672"/>
      <c r="VTY233" s="672"/>
      <c r="VTZ233" s="672"/>
      <c r="VUA233" s="672"/>
      <c r="VUB233" s="672"/>
      <c r="VUC233" s="672"/>
      <c r="VUD233" s="672"/>
      <c r="VUE233" s="672"/>
      <c r="VUF233" s="672"/>
      <c r="VUG233" s="672"/>
      <c r="VUH233" s="672"/>
      <c r="VUI233" s="672"/>
      <c r="VUJ233" s="672"/>
      <c r="VUK233" s="672"/>
      <c r="VUL233" s="672"/>
      <c r="VUM233" s="672"/>
      <c r="VUN233" s="672"/>
      <c r="VUO233" s="672"/>
      <c r="VUP233" s="672"/>
      <c r="VUQ233" s="672"/>
      <c r="VUR233" s="672"/>
      <c r="VUS233" s="672"/>
      <c r="VUT233" s="672"/>
      <c r="VUU233" s="672"/>
      <c r="VUV233" s="672"/>
      <c r="VUW233" s="672"/>
      <c r="VUX233" s="672"/>
      <c r="VUY233" s="672"/>
      <c r="VUZ233" s="672"/>
      <c r="VVA233" s="672"/>
      <c r="VVB233" s="672"/>
      <c r="VVC233" s="672"/>
      <c r="VVD233" s="672"/>
      <c r="VVE233" s="672"/>
      <c r="VVF233" s="672"/>
      <c r="VVG233" s="672"/>
      <c r="VVH233" s="672"/>
      <c r="VVI233" s="672"/>
      <c r="VVJ233" s="672"/>
      <c r="VVK233" s="672"/>
      <c r="VVL233" s="672"/>
      <c r="VVM233" s="672"/>
      <c r="VVN233" s="672"/>
      <c r="VVO233" s="672"/>
      <c r="VVP233" s="672"/>
      <c r="VVQ233" s="672"/>
      <c r="VVR233" s="672"/>
      <c r="VVS233" s="672"/>
      <c r="VVT233" s="672"/>
      <c r="VVU233" s="672"/>
      <c r="VVV233" s="672"/>
      <c r="VVW233" s="672"/>
      <c r="VVX233" s="672"/>
      <c r="VVY233" s="672"/>
      <c r="VVZ233" s="672"/>
      <c r="VWA233" s="672"/>
      <c r="VWB233" s="672"/>
      <c r="VWC233" s="672"/>
      <c r="VWD233" s="672"/>
      <c r="VWE233" s="672"/>
      <c r="VWF233" s="672"/>
      <c r="VWG233" s="672"/>
      <c r="VWH233" s="672"/>
      <c r="VWI233" s="672"/>
      <c r="VWJ233" s="672"/>
      <c r="VWK233" s="672"/>
      <c r="VWL233" s="672"/>
      <c r="VWM233" s="672"/>
      <c r="VWN233" s="672"/>
      <c r="VWO233" s="672"/>
      <c r="VWP233" s="672"/>
      <c r="VWQ233" s="672"/>
      <c r="VWR233" s="672"/>
      <c r="VWS233" s="672"/>
      <c r="VWT233" s="672"/>
      <c r="VWU233" s="672"/>
      <c r="VWV233" s="672"/>
      <c r="VWW233" s="672"/>
      <c r="VWX233" s="672"/>
      <c r="VWY233" s="672"/>
      <c r="VWZ233" s="672"/>
      <c r="VXA233" s="672"/>
      <c r="VXB233" s="672"/>
      <c r="VXC233" s="672"/>
      <c r="VXD233" s="672"/>
      <c r="VXE233" s="672"/>
      <c r="VXF233" s="672"/>
      <c r="VXG233" s="672"/>
      <c r="VXH233" s="672"/>
      <c r="VXI233" s="672"/>
      <c r="VXJ233" s="672"/>
      <c r="VXK233" s="672"/>
      <c r="VXL233" s="672"/>
      <c r="VXM233" s="672"/>
      <c r="VXN233" s="672"/>
      <c r="VXO233" s="672"/>
      <c r="VXP233" s="672"/>
      <c r="VXQ233" s="672"/>
      <c r="VXR233" s="672"/>
      <c r="VXS233" s="672"/>
      <c r="VXT233" s="672"/>
      <c r="VXU233" s="672"/>
      <c r="VXV233" s="672"/>
      <c r="VXW233" s="672"/>
      <c r="VXX233" s="672"/>
      <c r="VXY233" s="672"/>
      <c r="VXZ233" s="672"/>
      <c r="VYA233" s="672"/>
      <c r="VYB233" s="672"/>
      <c r="VYC233" s="672"/>
      <c r="VYD233" s="672"/>
      <c r="VYE233" s="672"/>
      <c r="VYF233" s="672"/>
      <c r="VYG233" s="672"/>
      <c r="VYH233" s="672"/>
      <c r="VYI233" s="672"/>
      <c r="VYJ233" s="672"/>
      <c r="VYK233" s="672"/>
      <c r="VYL233" s="672"/>
      <c r="VYM233" s="672"/>
      <c r="VYN233" s="672"/>
      <c r="VYO233" s="672"/>
      <c r="VYP233" s="672"/>
      <c r="VYQ233" s="672"/>
      <c r="VYR233" s="672"/>
      <c r="VYS233" s="672"/>
      <c r="VYT233" s="672"/>
      <c r="VYU233" s="672"/>
      <c r="VYV233" s="672"/>
      <c r="VYW233" s="672"/>
      <c r="VYX233" s="672"/>
      <c r="VYY233" s="672"/>
      <c r="VYZ233" s="672"/>
      <c r="VZA233" s="672"/>
      <c r="VZB233" s="672"/>
      <c r="VZC233" s="672"/>
      <c r="VZD233" s="672"/>
      <c r="VZE233" s="672"/>
      <c r="VZF233" s="672"/>
      <c r="VZG233" s="672"/>
      <c r="VZH233" s="672"/>
      <c r="VZI233" s="672"/>
      <c r="VZJ233" s="672"/>
      <c r="VZK233" s="672"/>
      <c r="VZL233" s="672"/>
      <c r="VZM233" s="672"/>
      <c r="VZN233" s="672"/>
      <c r="VZO233" s="672"/>
      <c r="VZP233" s="672"/>
      <c r="VZQ233" s="672"/>
      <c r="VZR233" s="672"/>
      <c r="VZS233" s="672"/>
      <c r="VZT233" s="672"/>
      <c r="VZU233" s="672"/>
      <c r="VZV233" s="672"/>
      <c r="VZW233" s="672"/>
      <c r="VZX233" s="672"/>
      <c r="VZY233" s="672"/>
      <c r="VZZ233" s="672"/>
      <c r="WAA233" s="672"/>
      <c r="WAB233" s="672"/>
      <c r="WAC233" s="672"/>
      <c r="WAD233" s="672"/>
      <c r="WAE233" s="672"/>
      <c r="WAF233" s="672"/>
      <c r="WAG233" s="672"/>
      <c r="WAH233" s="672"/>
      <c r="WAI233" s="672"/>
      <c r="WAJ233" s="672"/>
      <c r="WAK233" s="672"/>
      <c r="WAL233" s="672"/>
      <c r="WAM233" s="672"/>
      <c r="WAN233" s="672"/>
      <c r="WAO233" s="672"/>
      <c r="WAP233" s="672"/>
      <c r="WAQ233" s="672"/>
      <c r="WAR233" s="672"/>
      <c r="WAS233" s="672"/>
      <c r="WAT233" s="672"/>
      <c r="WAU233" s="672"/>
      <c r="WAV233" s="672"/>
      <c r="WAW233" s="672"/>
      <c r="WAX233" s="672"/>
      <c r="WAY233" s="672"/>
      <c r="WAZ233" s="672"/>
      <c r="WBA233" s="672"/>
      <c r="WBB233" s="672"/>
      <c r="WBC233" s="672"/>
      <c r="WBD233" s="672"/>
      <c r="WBE233" s="672"/>
      <c r="WBF233" s="672"/>
      <c r="WBG233" s="672"/>
      <c r="WBH233" s="672"/>
      <c r="WBI233" s="672"/>
      <c r="WBJ233" s="672"/>
      <c r="WBK233" s="672"/>
      <c r="WBL233" s="672"/>
      <c r="WBM233" s="672"/>
      <c r="WBN233" s="672"/>
      <c r="WBO233" s="672"/>
      <c r="WBP233" s="672"/>
      <c r="WBQ233" s="672"/>
      <c r="WBR233" s="672"/>
      <c r="WBS233" s="672"/>
      <c r="WBT233" s="672"/>
      <c r="WBU233" s="672"/>
      <c r="WBV233" s="672"/>
      <c r="WBW233" s="672"/>
      <c r="WBX233" s="672"/>
      <c r="WBY233" s="672"/>
      <c r="WBZ233" s="672"/>
      <c r="WCA233" s="672"/>
      <c r="WCB233" s="672"/>
      <c r="WCC233" s="672"/>
      <c r="WCD233" s="672"/>
      <c r="WCE233" s="672"/>
      <c r="WCF233" s="672"/>
      <c r="WCG233" s="672"/>
      <c r="WCH233" s="672"/>
      <c r="WCI233" s="672"/>
      <c r="WCJ233" s="672"/>
      <c r="WCK233" s="672"/>
      <c r="WCL233" s="672"/>
      <c r="WCM233" s="672"/>
      <c r="WCN233" s="672"/>
      <c r="WCO233" s="672"/>
      <c r="WCP233" s="672"/>
      <c r="WCQ233" s="672"/>
      <c r="WCR233" s="672"/>
      <c r="WCS233" s="672"/>
      <c r="WCT233" s="672"/>
      <c r="WCU233" s="672"/>
      <c r="WCV233" s="672"/>
      <c r="WCW233" s="672"/>
      <c r="WCX233" s="672"/>
      <c r="WCY233" s="672"/>
      <c r="WCZ233" s="672"/>
      <c r="WDA233" s="672"/>
      <c r="WDB233" s="672"/>
      <c r="WDC233" s="672"/>
      <c r="WDD233" s="672"/>
      <c r="WDE233" s="672"/>
      <c r="WDF233" s="672"/>
      <c r="WDG233" s="672"/>
      <c r="WDH233" s="672"/>
      <c r="WDI233" s="672"/>
      <c r="WDJ233" s="672"/>
      <c r="WDK233" s="672"/>
      <c r="WDL233" s="672"/>
      <c r="WDM233" s="672"/>
      <c r="WDN233" s="672"/>
      <c r="WDO233" s="672"/>
      <c r="WDP233" s="672"/>
      <c r="WDQ233" s="672"/>
      <c r="WDR233" s="672"/>
      <c r="WDS233" s="672"/>
      <c r="WDT233" s="672"/>
      <c r="WDU233" s="672"/>
      <c r="WDV233" s="672"/>
      <c r="WDW233" s="672"/>
      <c r="WDX233" s="672"/>
      <c r="WDY233" s="672"/>
      <c r="WDZ233" s="672"/>
      <c r="WEA233" s="672"/>
      <c r="WEB233" s="672"/>
      <c r="WEC233" s="672"/>
      <c r="WED233" s="672"/>
      <c r="WEE233" s="672"/>
      <c r="WEF233" s="672"/>
      <c r="WEG233" s="672"/>
      <c r="WEH233" s="672"/>
      <c r="WEI233" s="672"/>
      <c r="WEJ233" s="672"/>
      <c r="WEK233" s="672"/>
      <c r="WEL233" s="672"/>
      <c r="WEM233" s="672"/>
      <c r="WEN233" s="672"/>
      <c r="WEO233" s="672"/>
      <c r="WEP233" s="672"/>
      <c r="WEQ233" s="672"/>
      <c r="WER233" s="672"/>
      <c r="WES233" s="672"/>
      <c r="WET233" s="672"/>
      <c r="WEU233" s="672"/>
      <c r="WEV233" s="672"/>
      <c r="WEW233" s="672"/>
      <c r="WEX233" s="672"/>
      <c r="WEY233" s="672"/>
      <c r="WEZ233" s="672"/>
      <c r="WFA233" s="672"/>
      <c r="WFB233" s="672"/>
      <c r="WFC233" s="672"/>
      <c r="WFD233" s="672"/>
      <c r="WFE233" s="672"/>
      <c r="WFF233" s="672"/>
      <c r="WFG233" s="672"/>
      <c r="WFH233" s="672"/>
      <c r="WFI233" s="672"/>
      <c r="WFJ233" s="672"/>
      <c r="WFK233" s="672"/>
      <c r="WFL233" s="672"/>
      <c r="WFM233" s="672"/>
      <c r="WFN233" s="672"/>
      <c r="WFO233" s="672"/>
      <c r="WFP233" s="672"/>
      <c r="WFQ233" s="672"/>
      <c r="WFR233" s="672"/>
      <c r="WFS233" s="672"/>
      <c r="WFT233" s="672"/>
      <c r="WFU233" s="672"/>
      <c r="WFV233" s="672"/>
      <c r="WFW233" s="672"/>
      <c r="WFX233" s="672"/>
      <c r="WFY233" s="672"/>
      <c r="WFZ233" s="672"/>
      <c r="WGA233" s="672"/>
      <c r="WGB233" s="672"/>
      <c r="WGC233" s="672"/>
      <c r="WGD233" s="672"/>
      <c r="WGE233" s="672"/>
      <c r="WGF233" s="672"/>
      <c r="WGG233" s="672"/>
      <c r="WGH233" s="672"/>
      <c r="WGI233" s="672"/>
      <c r="WGJ233" s="672"/>
      <c r="WGK233" s="672"/>
      <c r="WGL233" s="672"/>
      <c r="WGM233" s="672"/>
      <c r="WGN233" s="672"/>
      <c r="WGO233" s="672"/>
      <c r="WGP233" s="672"/>
      <c r="WGQ233" s="672"/>
      <c r="WGR233" s="672"/>
      <c r="WGS233" s="672"/>
      <c r="WGT233" s="672"/>
      <c r="WGU233" s="672"/>
      <c r="WGV233" s="672"/>
      <c r="WGW233" s="672"/>
      <c r="WGX233" s="672"/>
      <c r="WGY233" s="672"/>
      <c r="WGZ233" s="672"/>
      <c r="WHA233" s="672"/>
      <c r="WHB233" s="672"/>
      <c r="WHC233" s="672"/>
      <c r="WHD233" s="672"/>
      <c r="WHE233" s="672"/>
      <c r="WHF233" s="672"/>
      <c r="WHG233" s="672"/>
      <c r="WHH233" s="672"/>
      <c r="WHI233" s="672"/>
      <c r="WHJ233" s="672"/>
      <c r="WHK233" s="672"/>
      <c r="WHL233" s="672"/>
      <c r="WHM233" s="672"/>
      <c r="WHN233" s="672"/>
      <c r="WHO233" s="672"/>
      <c r="WHP233" s="672"/>
      <c r="WHQ233" s="672"/>
      <c r="WHR233" s="672"/>
      <c r="WHS233" s="672"/>
      <c r="WHT233" s="672"/>
      <c r="WHU233" s="672"/>
      <c r="WHV233" s="672"/>
      <c r="WHW233" s="672"/>
      <c r="WHX233" s="672"/>
      <c r="WHY233" s="672"/>
      <c r="WHZ233" s="672"/>
      <c r="WIA233" s="672"/>
      <c r="WIB233" s="672"/>
      <c r="WIC233" s="672"/>
      <c r="WID233" s="672"/>
      <c r="WIE233" s="672"/>
      <c r="WIF233" s="672"/>
      <c r="WIG233" s="672"/>
      <c r="WIH233" s="672"/>
      <c r="WII233" s="672"/>
      <c r="WIJ233" s="672"/>
      <c r="WIK233" s="672"/>
      <c r="WIL233" s="672"/>
      <c r="WIM233" s="672"/>
      <c r="WIN233" s="672"/>
      <c r="WIO233" s="672"/>
      <c r="WIP233" s="672"/>
      <c r="WIQ233" s="672"/>
      <c r="WIR233" s="672"/>
      <c r="WIS233" s="672"/>
      <c r="WIT233" s="672"/>
      <c r="WIU233" s="672"/>
      <c r="WIV233" s="672"/>
      <c r="WIW233" s="672"/>
      <c r="WIX233" s="672"/>
      <c r="WIY233" s="672"/>
      <c r="WIZ233" s="672"/>
      <c r="WJA233" s="672"/>
      <c r="WJB233" s="672"/>
      <c r="WJC233" s="672"/>
      <c r="WJD233" s="672"/>
      <c r="WJE233" s="672"/>
      <c r="WJF233" s="672"/>
      <c r="WJG233" s="672"/>
      <c r="WJH233" s="672"/>
      <c r="WJI233" s="672"/>
      <c r="WJJ233" s="672"/>
      <c r="WJK233" s="672"/>
      <c r="WJL233" s="672"/>
      <c r="WJM233" s="672"/>
      <c r="WJN233" s="672"/>
      <c r="WJO233" s="672"/>
      <c r="WJP233" s="672"/>
      <c r="WJQ233" s="672"/>
      <c r="WJR233" s="672"/>
      <c r="WJS233" s="672"/>
      <c r="WJT233" s="672"/>
      <c r="WJU233" s="672"/>
      <c r="WJV233" s="672"/>
      <c r="WJW233" s="672"/>
      <c r="WJX233" s="672"/>
      <c r="WJY233" s="672"/>
      <c r="WJZ233" s="672"/>
      <c r="WKA233" s="672"/>
      <c r="WKB233" s="672"/>
      <c r="WKC233" s="672"/>
      <c r="WKD233" s="672"/>
      <c r="WKE233" s="672"/>
      <c r="WKF233" s="672"/>
      <c r="WKG233" s="672"/>
      <c r="WKH233" s="672"/>
      <c r="WKI233" s="672"/>
      <c r="WKJ233" s="672"/>
      <c r="WKK233" s="672"/>
      <c r="WKL233" s="672"/>
      <c r="WKM233" s="672"/>
      <c r="WKN233" s="672"/>
      <c r="WKO233" s="672"/>
      <c r="WKP233" s="672"/>
      <c r="WKQ233" s="672"/>
      <c r="WKR233" s="672"/>
      <c r="WKS233" s="672"/>
      <c r="WKT233" s="672"/>
      <c r="WKU233" s="672"/>
      <c r="WKV233" s="672"/>
      <c r="WKW233" s="672"/>
      <c r="WKX233" s="672"/>
      <c r="WKY233" s="672"/>
      <c r="WKZ233" s="672"/>
      <c r="WLA233" s="672"/>
      <c r="WLB233" s="672"/>
      <c r="WLC233" s="672"/>
      <c r="WLD233" s="672"/>
      <c r="WLE233" s="672"/>
      <c r="WLF233" s="672"/>
      <c r="WLG233" s="672"/>
      <c r="WLH233" s="672"/>
      <c r="WLI233" s="672"/>
      <c r="WLJ233" s="672"/>
      <c r="WLK233" s="672"/>
      <c r="WLL233" s="672"/>
      <c r="WLM233" s="672"/>
      <c r="WLN233" s="672"/>
      <c r="WLO233" s="672"/>
      <c r="WLP233" s="672"/>
      <c r="WLQ233" s="672"/>
      <c r="WLR233" s="672"/>
      <c r="WLS233" s="672"/>
      <c r="WLT233" s="672"/>
      <c r="WLU233" s="672"/>
      <c r="WLV233" s="672"/>
      <c r="WLW233" s="672"/>
      <c r="WLX233" s="672"/>
      <c r="WLY233" s="672"/>
      <c r="WLZ233" s="672"/>
      <c r="WMA233" s="672"/>
      <c r="WMB233" s="672"/>
      <c r="WMC233" s="672"/>
      <c r="WMD233" s="672"/>
      <c r="WME233" s="672"/>
      <c r="WMF233" s="672"/>
      <c r="WMG233" s="672"/>
      <c r="WMH233" s="672"/>
      <c r="WMI233" s="672"/>
      <c r="WMJ233" s="672"/>
      <c r="WMK233" s="672"/>
      <c r="WML233" s="672"/>
      <c r="WMM233" s="672"/>
      <c r="WMN233" s="672"/>
      <c r="WMO233" s="672"/>
      <c r="WMP233" s="672"/>
      <c r="WMQ233" s="672"/>
      <c r="WMR233" s="672"/>
      <c r="WMS233" s="672"/>
      <c r="WMT233" s="672"/>
      <c r="WMU233" s="672"/>
      <c r="WMV233" s="672"/>
      <c r="WMW233" s="672"/>
      <c r="WMX233" s="672"/>
      <c r="WMY233" s="672"/>
      <c r="WMZ233" s="672"/>
      <c r="WNA233" s="672"/>
      <c r="WNB233" s="672"/>
      <c r="WNC233" s="672"/>
      <c r="WND233" s="672"/>
      <c r="WNE233" s="672"/>
      <c r="WNF233" s="672"/>
      <c r="WNG233" s="672"/>
      <c r="WNH233" s="672"/>
      <c r="WNI233" s="672"/>
      <c r="WNJ233" s="672"/>
      <c r="WNK233" s="672"/>
      <c r="WNL233" s="672"/>
      <c r="WNM233" s="672"/>
      <c r="WNN233" s="672"/>
      <c r="WNO233" s="672"/>
      <c r="WNP233" s="672"/>
      <c r="WNQ233" s="672"/>
      <c r="WNR233" s="672"/>
      <c r="WNS233" s="672"/>
      <c r="WNT233" s="672"/>
      <c r="WNU233" s="672"/>
      <c r="WNV233" s="672"/>
      <c r="WNW233" s="672"/>
      <c r="WNX233" s="672"/>
      <c r="WNY233" s="672"/>
      <c r="WNZ233" s="672"/>
      <c r="WOA233" s="672"/>
      <c r="WOB233" s="672"/>
      <c r="WOC233" s="672"/>
      <c r="WOD233" s="672"/>
      <c r="WOE233" s="672"/>
      <c r="WOF233" s="672"/>
      <c r="WOG233" s="672"/>
      <c r="WOH233" s="672"/>
      <c r="WOI233" s="672"/>
      <c r="WOJ233" s="672"/>
      <c r="WOK233" s="672"/>
      <c r="WOL233" s="672"/>
      <c r="WOM233" s="672"/>
      <c r="WON233" s="672"/>
      <c r="WOO233" s="672"/>
      <c r="WOP233" s="672"/>
      <c r="WOQ233" s="672"/>
      <c r="WOR233" s="672"/>
      <c r="WOS233" s="672"/>
      <c r="WOT233" s="672"/>
      <c r="WOU233" s="672"/>
      <c r="WOV233" s="672"/>
      <c r="WOW233" s="672"/>
      <c r="WOX233" s="672"/>
      <c r="WOY233" s="672"/>
      <c r="WOZ233" s="672"/>
      <c r="WPA233" s="672"/>
      <c r="WPB233" s="672"/>
      <c r="WPC233" s="672"/>
      <c r="WPD233" s="672"/>
      <c r="WPE233" s="672"/>
      <c r="WPF233" s="672"/>
      <c r="WPG233" s="672"/>
      <c r="WPH233" s="672"/>
      <c r="WPI233" s="672"/>
      <c r="WPJ233" s="672"/>
      <c r="WPK233" s="672"/>
      <c r="WPL233" s="672"/>
      <c r="WPM233" s="672"/>
      <c r="WPN233" s="672"/>
      <c r="WPO233" s="672"/>
      <c r="WPP233" s="672"/>
      <c r="WPQ233" s="672"/>
      <c r="WPR233" s="672"/>
      <c r="WPS233" s="672"/>
      <c r="WPT233" s="672"/>
      <c r="WPU233" s="672"/>
      <c r="WPV233" s="672"/>
      <c r="WPW233" s="672"/>
      <c r="WPX233" s="672"/>
      <c r="WPY233" s="672"/>
      <c r="WPZ233" s="672"/>
      <c r="WQA233" s="672"/>
      <c r="WQB233" s="672"/>
      <c r="WQC233" s="672"/>
      <c r="WQD233" s="672"/>
      <c r="WQE233" s="672"/>
      <c r="WQF233" s="672"/>
      <c r="WQG233" s="672"/>
      <c r="WQH233" s="672"/>
      <c r="WQI233" s="672"/>
      <c r="WQJ233" s="672"/>
      <c r="WQK233" s="672"/>
      <c r="WQL233" s="672"/>
      <c r="WQM233" s="672"/>
      <c r="WQN233" s="672"/>
      <c r="WQO233" s="672"/>
      <c r="WQP233" s="672"/>
      <c r="WQQ233" s="672"/>
      <c r="WQR233" s="672"/>
      <c r="WQS233" s="672"/>
      <c r="WQT233" s="672"/>
      <c r="WQU233" s="672"/>
      <c r="WQV233" s="672"/>
      <c r="WQW233" s="672"/>
      <c r="WQX233" s="672"/>
      <c r="WQY233" s="672"/>
      <c r="WQZ233" s="672"/>
      <c r="WRA233" s="672"/>
      <c r="WRB233" s="672"/>
      <c r="WRC233" s="672"/>
      <c r="WRD233" s="672"/>
      <c r="WRE233" s="672"/>
      <c r="WRF233" s="672"/>
      <c r="WRG233" s="672"/>
      <c r="WRH233" s="672"/>
      <c r="WRI233" s="672"/>
      <c r="WRJ233" s="672"/>
      <c r="WRK233" s="672"/>
      <c r="WRL233" s="672"/>
      <c r="WRM233" s="672"/>
      <c r="WRN233" s="672"/>
      <c r="WRO233" s="672"/>
      <c r="WRP233" s="672"/>
      <c r="WRQ233" s="672"/>
      <c r="WRR233" s="672"/>
      <c r="WRS233" s="672"/>
      <c r="WRT233" s="672"/>
      <c r="WRU233" s="672"/>
      <c r="WRV233" s="672"/>
      <c r="WRW233" s="672"/>
      <c r="WRX233" s="672"/>
      <c r="WRY233" s="672"/>
      <c r="WRZ233" s="672"/>
      <c r="WSA233" s="672"/>
      <c r="WSB233" s="672"/>
      <c r="WSC233" s="672"/>
      <c r="WSD233" s="672"/>
      <c r="WSE233" s="672"/>
      <c r="WSF233" s="672"/>
      <c r="WSG233" s="672"/>
      <c r="WSH233" s="672"/>
      <c r="WSI233" s="672"/>
      <c r="WSJ233" s="672"/>
      <c r="WSK233" s="672"/>
      <c r="WSL233" s="672"/>
      <c r="WSM233" s="672"/>
      <c r="WSN233" s="672"/>
      <c r="WSO233" s="672"/>
      <c r="WSP233" s="672"/>
      <c r="WSQ233" s="672"/>
      <c r="WSR233" s="672"/>
      <c r="WSS233" s="672"/>
      <c r="WST233" s="672"/>
      <c r="WSU233" s="672"/>
      <c r="WSV233" s="672"/>
      <c r="WSW233" s="672"/>
      <c r="WSX233" s="672"/>
      <c r="WSY233" s="672"/>
      <c r="WSZ233" s="672"/>
      <c r="WTA233" s="672"/>
      <c r="WTB233" s="672"/>
      <c r="WTC233" s="672"/>
      <c r="WTD233" s="672"/>
      <c r="WTE233" s="672"/>
      <c r="WTF233" s="672"/>
      <c r="WTG233" s="672"/>
      <c r="WTH233" s="672"/>
      <c r="WTI233" s="672"/>
      <c r="WTJ233" s="672"/>
      <c r="WTK233" s="672"/>
      <c r="WTL233" s="672"/>
      <c r="WTM233" s="672"/>
      <c r="WTN233" s="672"/>
      <c r="WTO233" s="672"/>
      <c r="WTP233" s="672"/>
      <c r="WTQ233" s="672"/>
      <c r="WTR233" s="672"/>
      <c r="WTS233" s="672"/>
      <c r="WTT233" s="672"/>
      <c r="WTU233" s="672"/>
      <c r="WTV233" s="672"/>
      <c r="WTW233" s="672"/>
      <c r="WTX233" s="672"/>
      <c r="WTY233" s="672"/>
      <c r="WTZ233" s="672"/>
      <c r="WUA233" s="672"/>
      <c r="WUB233" s="672"/>
      <c r="WUC233" s="672"/>
      <c r="WUD233" s="672"/>
      <c r="WUE233" s="672"/>
      <c r="WUF233" s="672"/>
      <c r="WUG233" s="672"/>
      <c r="WUH233" s="672"/>
      <c r="WUI233" s="672"/>
      <c r="WUJ233" s="672"/>
      <c r="WUK233" s="672"/>
      <c r="WUL233" s="672"/>
      <c r="WUM233" s="672"/>
      <c r="WUN233" s="672"/>
      <c r="WUO233" s="672"/>
      <c r="WUP233" s="672"/>
      <c r="WUQ233" s="672"/>
      <c r="WUR233" s="672"/>
      <c r="WUS233" s="672"/>
      <c r="WUT233" s="672"/>
      <c r="WUU233" s="672"/>
      <c r="WUV233" s="672"/>
      <c r="WUW233" s="672"/>
      <c r="WUX233" s="672"/>
      <c r="WUY233" s="672"/>
      <c r="WUZ233" s="672"/>
      <c r="WVA233" s="672"/>
      <c r="WVB233" s="672"/>
      <c r="WVC233" s="672"/>
      <c r="WVD233" s="672"/>
      <c r="WVE233" s="672"/>
      <c r="WVF233" s="672"/>
      <c r="WVG233" s="672"/>
      <c r="WVH233" s="672"/>
      <c r="WVI233" s="672"/>
      <c r="WVJ233" s="672"/>
      <c r="WVK233" s="672"/>
      <c r="WVL233" s="672"/>
      <c r="WVM233" s="672"/>
      <c r="WVN233" s="672"/>
      <c r="WVO233" s="672"/>
      <c r="WVP233" s="672"/>
      <c r="WVQ233" s="672"/>
      <c r="WVR233" s="672"/>
      <c r="WVS233" s="672"/>
      <c r="WVT233" s="672"/>
      <c r="WVU233" s="672"/>
      <c r="WVV233" s="672"/>
      <c r="WVW233" s="672"/>
      <c r="WVX233" s="672"/>
      <c r="WVY233" s="672"/>
      <c r="WVZ233" s="672"/>
      <c r="WWA233" s="672"/>
      <c r="WWB233" s="672"/>
      <c r="WWC233" s="672"/>
      <c r="WWD233" s="672"/>
      <c r="WWE233" s="672"/>
      <c r="WWF233" s="672"/>
      <c r="WWG233" s="672"/>
      <c r="WWH233" s="672"/>
      <c r="WWI233" s="672"/>
      <c r="WWJ233" s="672"/>
    </row>
    <row r="234" spans="1:16156" s="672" customFormat="1" ht="25.5" x14ac:dyDescent="0.2">
      <c r="A234" s="714" t="s">
        <v>556</v>
      </c>
      <c r="B234" s="715" t="s">
        <v>557</v>
      </c>
      <c r="C234" s="670" t="s">
        <v>203</v>
      </c>
      <c r="D234" s="716">
        <v>125</v>
      </c>
      <c r="E234" s="710">
        <v>124</v>
      </c>
      <c r="F234" s="710">
        <v>51</v>
      </c>
      <c r="G234" s="710">
        <v>51</v>
      </c>
      <c r="H234" s="711">
        <v>51</v>
      </c>
      <c r="I234" s="712">
        <f t="shared" si="88"/>
        <v>0.41129032258064518</v>
      </c>
      <c r="J234" s="713">
        <f t="shared" si="89"/>
        <v>1</v>
      </c>
      <c r="K234" s="716">
        <v>244</v>
      </c>
      <c r="L234" s="710">
        <v>239</v>
      </c>
      <c r="M234" s="710">
        <v>156</v>
      </c>
      <c r="N234" s="710">
        <v>156</v>
      </c>
      <c r="O234" s="711">
        <v>153</v>
      </c>
      <c r="P234" s="712">
        <f t="shared" si="98"/>
        <v>0.65271966527196656</v>
      </c>
      <c r="Q234" s="713">
        <f t="shared" si="99"/>
        <v>1</v>
      </c>
      <c r="R234" s="716">
        <v>257</v>
      </c>
      <c r="S234" s="710">
        <v>255</v>
      </c>
      <c r="T234" s="710">
        <v>255</v>
      </c>
      <c r="U234" s="710">
        <v>255</v>
      </c>
      <c r="V234" s="711">
        <v>106</v>
      </c>
      <c r="W234" s="712">
        <f t="shared" si="86"/>
        <v>1</v>
      </c>
      <c r="X234" s="713">
        <f t="shared" si="87"/>
        <v>1</v>
      </c>
      <c r="Y234" s="716">
        <v>171</v>
      </c>
      <c r="Z234" s="710">
        <v>169</v>
      </c>
      <c r="AA234" s="710">
        <v>169</v>
      </c>
      <c r="AB234" s="710">
        <v>169</v>
      </c>
      <c r="AC234" s="711">
        <v>71</v>
      </c>
      <c r="AD234" s="712">
        <f>AB234/Z234</f>
        <v>1</v>
      </c>
      <c r="AE234" s="713">
        <f>AB234/AA234</f>
        <v>1</v>
      </c>
      <c r="AF234" s="716">
        <v>225</v>
      </c>
      <c r="AG234" s="710">
        <v>225</v>
      </c>
      <c r="AH234" s="710">
        <v>212</v>
      </c>
      <c r="AI234" s="710">
        <v>212</v>
      </c>
      <c r="AJ234" s="711">
        <v>86</v>
      </c>
      <c r="AK234" s="712">
        <f>AI234/AG234</f>
        <v>0.94222222222222218</v>
      </c>
      <c r="AL234" s="713">
        <f>AI234/AH234</f>
        <v>1</v>
      </c>
      <c r="AM234" s="716">
        <v>168</v>
      </c>
      <c r="AN234" s="710">
        <v>164</v>
      </c>
      <c r="AO234" s="710">
        <v>162</v>
      </c>
      <c r="AP234" s="710">
        <v>162</v>
      </c>
      <c r="AQ234" s="711">
        <v>80</v>
      </c>
      <c r="AR234" s="712">
        <f>AP234/AN234</f>
        <v>0.98780487804878048</v>
      </c>
      <c r="AS234" s="713">
        <f>AP234/AO234</f>
        <v>1</v>
      </c>
      <c r="AT234" s="136"/>
      <c r="AU234" s="136"/>
      <c r="AV234" s="136"/>
      <c r="AW234" s="136"/>
      <c r="AX234" s="136"/>
      <c r="AY234" s="136"/>
      <c r="AZ234" s="136"/>
      <c r="BA234" s="136"/>
      <c r="BB234" s="136"/>
      <c r="BC234" s="136"/>
      <c r="BD234" s="136"/>
      <c r="BE234" s="136"/>
      <c r="BF234" s="136"/>
      <c r="BG234" s="136"/>
      <c r="BH234" s="136"/>
      <c r="BI234" s="136"/>
      <c r="BJ234" s="136"/>
      <c r="BK234" s="136"/>
      <c r="BL234" s="136"/>
      <c r="BM234" s="136"/>
      <c r="BN234" s="136"/>
      <c r="BO234" s="136"/>
      <c r="BP234" s="136"/>
      <c r="BQ234" s="136"/>
      <c r="BR234" s="136"/>
      <c r="BS234" s="136"/>
      <c r="BT234" s="136"/>
      <c r="BU234" s="136"/>
      <c r="BV234" s="136"/>
      <c r="BW234" s="136"/>
      <c r="BX234" s="136"/>
      <c r="BY234" s="136"/>
      <c r="BZ234" s="136"/>
      <c r="CA234" s="136"/>
      <c r="CB234" s="136"/>
      <c r="CC234" s="136"/>
      <c r="CD234" s="136"/>
      <c r="CE234" s="136"/>
      <c r="CF234" s="136"/>
      <c r="CG234" s="136"/>
      <c r="CH234" s="136"/>
      <c r="CI234" s="136"/>
      <c r="CJ234" s="136"/>
      <c r="CK234" s="136"/>
      <c r="CL234" s="136"/>
      <c r="CM234" s="136"/>
      <c r="CN234" s="136"/>
      <c r="CO234" s="136"/>
      <c r="CP234" s="136"/>
      <c r="CQ234" s="136"/>
      <c r="CR234" s="136"/>
      <c r="CS234" s="136"/>
      <c r="CT234" s="136"/>
      <c r="CU234" s="136"/>
      <c r="CV234" s="136"/>
      <c r="CW234" s="136"/>
      <c r="CX234" s="136"/>
      <c r="CY234" s="136"/>
      <c r="CZ234" s="136"/>
      <c r="DA234" s="136"/>
      <c r="DB234" s="136"/>
      <c r="DC234" s="136"/>
      <c r="DD234" s="136"/>
      <c r="DE234" s="136"/>
      <c r="DF234" s="136"/>
      <c r="DG234" s="136"/>
      <c r="DH234" s="136"/>
      <c r="DI234" s="136"/>
      <c r="DJ234" s="136"/>
      <c r="DK234" s="136"/>
      <c r="DL234" s="136"/>
      <c r="DM234" s="136"/>
      <c r="DN234" s="136"/>
      <c r="DO234" s="136"/>
      <c r="DP234" s="136"/>
      <c r="DQ234" s="136"/>
      <c r="DR234" s="136"/>
      <c r="DS234" s="136"/>
      <c r="DT234" s="136"/>
      <c r="DU234" s="136"/>
      <c r="DV234" s="136"/>
      <c r="DW234" s="136"/>
      <c r="DX234" s="136"/>
      <c r="DY234" s="136"/>
      <c r="DZ234" s="136"/>
      <c r="EA234" s="136"/>
      <c r="EB234" s="136"/>
      <c r="EC234" s="136"/>
      <c r="ED234" s="136"/>
      <c r="EE234" s="136"/>
      <c r="EF234" s="136"/>
      <c r="EG234" s="136"/>
      <c r="EH234" s="136"/>
      <c r="EI234" s="136"/>
      <c r="EJ234" s="136"/>
      <c r="EK234" s="136"/>
      <c r="EL234" s="136"/>
      <c r="EM234" s="136"/>
      <c r="EN234" s="136"/>
      <c r="EO234" s="136"/>
      <c r="EP234" s="136"/>
      <c r="EQ234" s="136"/>
      <c r="ER234" s="136"/>
      <c r="ES234" s="136"/>
      <c r="ET234" s="136"/>
      <c r="EU234" s="136"/>
      <c r="EV234" s="136"/>
      <c r="EW234" s="136"/>
      <c r="EX234" s="136"/>
      <c r="EY234" s="136"/>
      <c r="EZ234" s="136"/>
      <c r="FA234" s="136"/>
      <c r="FB234" s="136"/>
      <c r="FC234" s="136"/>
      <c r="FD234" s="136"/>
      <c r="FE234" s="136"/>
      <c r="FF234" s="136"/>
      <c r="FG234" s="136"/>
      <c r="FH234" s="136"/>
      <c r="FI234" s="136"/>
      <c r="FJ234" s="136"/>
      <c r="FK234" s="136"/>
      <c r="FL234" s="136"/>
      <c r="FM234" s="136"/>
      <c r="FN234" s="136"/>
      <c r="FO234" s="136"/>
      <c r="FP234" s="136"/>
      <c r="FQ234" s="136"/>
      <c r="FR234" s="136"/>
      <c r="FS234" s="136"/>
      <c r="FT234" s="136"/>
      <c r="FU234" s="136"/>
      <c r="FV234" s="136"/>
      <c r="FW234" s="136"/>
      <c r="FX234" s="136"/>
      <c r="FY234" s="136"/>
      <c r="FZ234" s="136"/>
      <c r="GA234" s="136"/>
      <c r="GB234" s="136"/>
      <c r="GC234" s="136"/>
      <c r="GD234" s="136"/>
      <c r="GE234" s="136"/>
      <c r="GF234" s="136"/>
      <c r="GG234" s="136"/>
      <c r="GH234" s="136"/>
      <c r="GI234" s="136"/>
      <c r="GJ234" s="136"/>
      <c r="GK234" s="136"/>
      <c r="GL234" s="136"/>
      <c r="GM234" s="136"/>
      <c r="GN234" s="136"/>
      <c r="GO234" s="136"/>
      <c r="GP234" s="136"/>
      <c r="GQ234" s="136"/>
      <c r="GR234" s="136"/>
      <c r="GS234" s="136"/>
      <c r="GT234" s="136"/>
      <c r="GU234" s="136"/>
      <c r="GV234" s="136"/>
      <c r="GW234" s="136"/>
      <c r="GX234" s="136"/>
      <c r="GY234" s="136"/>
      <c r="GZ234" s="136"/>
      <c r="HA234" s="136"/>
      <c r="HB234" s="136"/>
      <c r="HC234" s="136"/>
      <c r="HD234" s="136"/>
      <c r="HE234" s="136"/>
      <c r="HF234" s="136"/>
      <c r="HG234" s="136"/>
      <c r="HH234" s="136"/>
      <c r="HI234" s="136"/>
      <c r="HJ234" s="136"/>
      <c r="HK234" s="136"/>
      <c r="HL234" s="136"/>
      <c r="HM234" s="136"/>
      <c r="HN234" s="136"/>
      <c r="HO234" s="136"/>
      <c r="HP234" s="136"/>
      <c r="HQ234" s="136"/>
      <c r="HR234" s="136"/>
      <c r="HS234" s="136"/>
      <c r="HT234" s="136"/>
      <c r="HU234" s="136"/>
      <c r="HV234" s="136"/>
      <c r="HW234" s="136"/>
      <c r="HX234" s="136"/>
      <c r="HY234" s="136"/>
      <c r="HZ234" s="136"/>
      <c r="IA234" s="136"/>
      <c r="IB234" s="136"/>
      <c r="IC234" s="136"/>
      <c r="ID234" s="136"/>
      <c r="IE234" s="136"/>
      <c r="IF234" s="136"/>
      <c r="IG234" s="136"/>
      <c r="IH234" s="136"/>
      <c r="II234" s="136"/>
      <c r="IJ234" s="136"/>
      <c r="IK234" s="136"/>
      <c r="IL234" s="136"/>
      <c r="IM234" s="136"/>
      <c r="IN234" s="136"/>
      <c r="IO234" s="136"/>
      <c r="IP234" s="136"/>
      <c r="IQ234" s="136"/>
      <c r="IR234" s="136"/>
      <c r="IS234" s="136"/>
      <c r="IT234" s="136"/>
      <c r="IU234" s="136"/>
      <c r="IV234" s="136"/>
      <c r="IW234" s="136"/>
      <c r="IX234" s="136"/>
      <c r="IY234" s="136"/>
      <c r="IZ234" s="136"/>
      <c r="JA234" s="136"/>
      <c r="JB234" s="136"/>
      <c r="JC234" s="136"/>
      <c r="JD234" s="136"/>
      <c r="JE234" s="136"/>
      <c r="JF234" s="136"/>
      <c r="JG234" s="136"/>
      <c r="JH234" s="136"/>
      <c r="JI234" s="136"/>
      <c r="JJ234" s="136"/>
      <c r="JK234" s="136"/>
      <c r="JL234" s="136"/>
      <c r="JM234" s="136"/>
      <c r="JN234" s="136"/>
      <c r="JO234" s="136"/>
      <c r="JP234" s="136"/>
      <c r="JQ234" s="136"/>
      <c r="JR234" s="136"/>
      <c r="JS234" s="136"/>
      <c r="JT234" s="136"/>
      <c r="JU234" s="136"/>
      <c r="JV234" s="136"/>
      <c r="JW234" s="136"/>
      <c r="JX234" s="136"/>
      <c r="JY234" s="136"/>
      <c r="JZ234" s="136"/>
      <c r="KA234" s="136"/>
      <c r="KB234" s="136"/>
      <c r="KC234" s="136"/>
      <c r="KD234" s="136"/>
      <c r="KE234" s="136"/>
      <c r="KF234" s="136"/>
      <c r="KG234" s="136"/>
      <c r="KH234" s="136"/>
      <c r="KI234" s="136"/>
      <c r="KJ234" s="136"/>
      <c r="KK234" s="136"/>
      <c r="KL234" s="136"/>
      <c r="KM234" s="136"/>
      <c r="KN234" s="136"/>
      <c r="KO234" s="136"/>
      <c r="KP234" s="136"/>
      <c r="KQ234" s="136"/>
      <c r="KR234" s="136"/>
      <c r="KS234" s="136"/>
      <c r="KT234" s="136"/>
      <c r="KU234" s="136"/>
      <c r="KV234" s="136"/>
      <c r="KW234" s="136"/>
      <c r="KX234" s="136"/>
      <c r="KY234" s="136"/>
      <c r="KZ234" s="136"/>
      <c r="LA234" s="136"/>
      <c r="LB234" s="136"/>
      <c r="LC234" s="136"/>
      <c r="LD234" s="136"/>
      <c r="LE234" s="136"/>
      <c r="LF234" s="136"/>
      <c r="LG234" s="136"/>
      <c r="LH234" s="136"/>
      <c r="LI234" s="136"/>
      <c r="LJ234" s="136"/>
      <c r="LK234" s="136"/>
      <c r="LL234" s="136"/>
      <c r="LM234" s="136"/>
      <c r="LN234" s="136"/>
      <c r="LO234" s="136"/>
      <c r="LP234" s="136"/>
      <c r="LQ234" s="136"/>
      <c r="LR234" s="136"/>
      <c r="LS234" s="136"/>
      <c r="LT234" s="136"/>
      <c r="LU234" s="136"/>
      <c r="LV234" s="136"/>
      <c r="LW234" s="136"/>
      <c r="LX234" s="136"/>
      <c r="LY234" s="136"/>
      <c r="LZ234" s="136"/>
      <c r="MA234" s="136"/>
      <c r="MB234" s="136"/>
      <c r="MC234" s="136"/>
      <c r="MD234" s="136"/>
      <c r="ME234" s="136"/>
      <c r="MF234" s="136"/>
      <c r="MG234" s="136"/>
      <c r="MH234" s="136"/>
      <c r="MI234" s="136"/>
      <c r="MJ234" s="136"/>
      <c r="MK234" s="136"/>
      <c r="ML234" s="136"/>
      <c r="MM234" s="136"/>
      <c r="MN234" s="136"/>
      <c r="MO234" s="136"/>
      <c r="MP234" s="136"/>
      <c r="MQ234" s="136"/>
      <c r="MR234" s="136"/>
      <c r="MS234" s="136"/>
      <c r="MT234" s="136"/>
      <c r="MU234" s="136"/>
      <c r="MV234" s="136"/>
      <c r="MW234" s="136"/>
      <c r="MX234" s="136"/>
      <c r="MY234" s="136"/>
      <c r="MZ234" s="136"/>
      <c r="NA234" s="136"/>
      <c r="NB234" s="136"/>
      <c r="NC234" s="136"/>
      <c r="ND234" s="136"/>
      <c r="NE234" s="136"/>
      <c r="NF234" s="136"/>
      <c r="NG234" s="136"/>
      <c r="NH234" s="136"/>
      <c r="NI234" s="136"/>
      <c r="NJ234" s="136"/>
      <c r="NK234" s="136"/>
      <c r="NL234" s="136"/>
      <c r="NM234" s="136"/>
      <c r="NN234" s="136"/>
      <c r="NO234" s="136"/>
      <c r="NP234" s="136"/>
      <c r="NQ234" s="136"/>
      <c r="NR234" s="136"/>
      <c r="NS234" s="136"/>
      <c r="NT234" s="136"/>
      <c r="NU234" s="136"/>
      <c r="NV234" s="136"/>
      <c r="NW234" s="136"/>
      <c r="NX234" s="136"/>
      <c r="NY234" s="136"/>
      <c r="NZ234" s="136"/>
      <c r="OA234" s="136"/>
      <c r="OB234" s="136"/>
      <c r="OC234" s="136"/>
      <c r="OD234" s="136"/>
      <c r="OE234" s="136"/>
      <c r="OF234" s="136"/>
      <c r="OG234" s="136"/>
      <c r="OH234" s="136"/>
      <c r="OI234" s="136"/>
      <c r="OJ234" s="136"/>
      <c r="OK234" s="136"/>
      <c r="OL234" s="136"/>
      <c r="OM234" s="136"/>
      <c r="ON234" s="136"/>
      <c r="OO234" s="136"/>
      <c r="OP234" s="136"/>
      <c r="OQ234" s="136"/>
      <c r="OR234" s="136"/>
      <c r="OS234" s="136"/>
      <c r="OT234" s="136"/>
      <c r="OU234" s="136"/>
      <c r="OV234" s="136"/>
      <c r="OW234" s="136"/>
      <c r="OX234" s="136"/>
      <c r="OY234" s="136"/>
      <c r="OZ234" s="136"/>
      <c r="PA234" s="136"/>
      <c r="PB234" s="136"/>
      <c r="PC234" s="136"/>
      <c r="PD234" s="136"/>
      <c r="PE234" s="136"/>
      <c r="PF234" s="136"/>
      <c r="PG234" s="136"/>
      <c r="PH234" s="136"/>
      <c r="PI234" s="136"/>
      <c r="PJ234" s="136"/>
      <c r="PK234" s="136"/>
      <c r="PL234" s="136"/>
      <c r="PM234" s="136"/>
      <c r="PN234" s="136"/>
      <c r="PO234" s="136"/>
      <c r="PP234" s="136"/>
      <c r="PQ234" s="136"/>
      <c r="PR234" s="136"/>
      <c r="PS234" s="136"/>
      <c r="PT234" s="136"/>
      <c r="PU234" s="136"/>
      <c r="PV234" s="136"/>
      <c r="PW234" s="136"/>
      <c r="PX234" s="136"/>
      <c r="PY234" s="136"/>
      <c r="PZ234" s="136"/>
      <c r="QA234" s="136"/>
      <c r="QB234" s="136"/>
      <c r="QC234" s="136"/>
      <c r="QD234" s="136"/>
      <c r="QE234" s="136"/>
      <c r="QF234" s="136"/>
      <c r="QG234" s="136"/>
      <c r="QH234" s="136"/>
      <c r="QI234" s="136"/>
      <c r="QJ234" s="136"/>
      <c r="QK234" s="136"/>
      <c r="QL234" s="136"/>
      <c r="QM234" s="136"/>
      <c r="QN234" s="136"/>
      <c r="QO234" s="136"/>
      <c r="QP234" s="136"/>
      <c r="QQ234" s="136"/>
      <c r="QR234" s="136"/>
      <c r="QS234" s="136"/>
      <c r="QT234" s="136"/>
      <c r="QU234" s="136"/>
      <c r="QV234" s="136"/>
      <c r="QW234" s="136"/>
      <c r="QX234" s="136"/>
      <c r="QY234" s="136"/>
      <c r="QZ234" s="136"/>
      <c r="RA234" s="136"/>
      <c r="RB234" s="136"/>
      <c r="RC234" s="136"/>
      <c r="RD234" s="136"/>
      <c r="RE234" s="136"/>
      <c r="RF234" s="136"/>
      <c r="RG234" s="136"/>
      <c r="RH234" s="136"/>
      <c r="RI234" s="136"/>
      <c r="RJ234" s="136"/>
      <c r="RK234" s="136"/>
      <c r="RL234" s="136"/>
      <c r="RM234" s="136"/>
      <c r="RN234" s="136"/>
      <c r="RO234" s="136"/>
      <c r="RP234" s="136"/>
      <c r="RQ234" s="136"/>
      <c r="RR234" s="136"/>
      <c r="RS234" s="136"/>
      <c r="RT234" s="136"/>
      <c r="RU234" s="136"/>
      <c r="RV234" s="136"/>
      <c r="RW234" s="136"/>
      <c r="RX234" s="136"/>
      <c r="RY234" s="136"/>
      <c r="RZ234" s="136"/>
      <c r="SA234" s="136"/>
      <c r="SB234" s="136"/>
      <c r="SC234" s="136"/>
      <c r="SD234" s="136"/>
      <c r="SE234" s="136"/>
      <c r="SF234" s="136"/>
      <c r="SG234" s="136"/>
      <c r="SH234" s="136"/>
      <c r="SI234" s="136"/>
      <c r="SJ234" s="136"/>
      <c r="SK234" s="136"/>
      <c r="SL234" s="136"/>
      <c r="SM234" s="136"/>
      <c r="SN234" s="136"/>
      <c r="SO234" s="136"/>
      <c r="SP234" s="136"/>
      <c r="SQ234" s="136"/>
      <c r="SR234" s="136"/>
      <c r="SS234" s="136"/>
      <c r="ST234" s="136"/>
      <c r="SU234" s="136"/>
      <c r="SV234" s="136"/>
      <c r="SW234" s="136"/>
      <c r="SX234" s="136"/>
      <c r="SY234" s="136"/>
      <c r="SZ234" s="136"/>
      <c r="TA234" s="136"/>
      <c r="TB234" s="136"/>
      <c r="TC234" s="136"/>
      <c r="TD234" s="136"/>
      <c r="TE234" s="136"/>
      <c r="TF234" s="136"/>
      <c r="TG234" s="136"/>
      <c r="TH234" s="136"/>
      <c r="TI234" s="136"/>
      <c r="TJ234" s="136"/>
      <c r="TK234" s="136"/>
      <c r="TL234" s="136"/>
      <c r="TM234" s="136"/>
      <c r="TN234" s="136"/>
      <c r="TO234" s="136"/>
      <c r="TP234" s="136"/>
      <c r="TQ234" s="136"/>
      <c r="TR234" s="136"/>
      <c r="TS234" s="136"/>
      <c r="TT234" s="136"/>
      <c r="TU234" s="136"/>
      <c r="TV234" s="136"/>
      <c r="TW234" s="136"/>
      <c r="TX234" s="136"/>
      <c r="TY234" s="136"/>
      <c r="TZ234" s="136"/>
      <c r="UA234" s="136"/>
      <c r="UB234" s="136"/>
      <c r="UC234" s="136"/>
      <c r="UD234" s="136"/>
      <c r="UE234" s="136"/>
      <c r="UF234" s="136"/>
      <c r="UG234" s="136"/>
      <c r="UH234" s="136"/>
      <c r="UI234" s="136"/>
      <c r="UJ234" s="136"/>
      <c r="UK234" s="136"/>
      <c r="UL234" s="136"/>
      <c r="UM234" s="136"/>
      <c r="UN234" s="136"/>
      <c r="UO234" s="136"/>
      <c r="UP234" s="136"/>
      <c r="UQ234" s="136"/>
      <c r="UR234" s="136"/>
      <c r="US234" s="136"/>
      <c r="UT234" s="136"/>
      <c r="UU234" s="136"/>
      <c r="UV234" s="136"/>
      <c r="UW234" s="136"/>
      <c r="UX234" s="136"/>
      <c r="UY234" s="136"/>
      <c r="UZ234" s="136"/>
      <c r="VA234" s="136"/>
      <c r="VB234" s="136"/>
      <c r="VC234" s="136"/>
      <c r="VD234" s="136"/>
      <c r="VE234" s="136"/>
      <c r="VF234" s="136"/>
      <c r="VG234" s="136"/>
      <c r="VH234" s="136"/>
      <c r="VI234" s="136"/>
      <c r="VJ234" s="136"/>
      <c r="VK234" s="136"/>
      <c r="VL234" s="136"/>
      <c r="VM234" s="136"/>
      <c r="VN234" s="136"/>
      <c r="VO234" s="136"/>
      <c r="VP234" s="136"/>
      <c r="VQ234" s="136"/>
      <c r="VR234" s="136"/>
      <c r="VS234" s="136"/>
      <c r="VT234" s="136"/>
      <c r="VU234" s="136"/>
      <c r="VV234" s="136"/>
      <c r="VW234" s="136"/>
      <c r="VX234" s="136"/>
      <c r="VY234" s="136"/>
      <c r="VZ234" s="136"/>
      <c r="WA234" s="136"/>
      <c r="WB234" s="136"/>
      <c r="WC234" s="136"/>
      <c r="WD234" s="136"/>
      <c r="WE234" s="136"/>
      <c r="WF234" s="136"/>
      <c r="WG234" s="136"/>
      <c r="WH234" s="136"/>
      <c r="WI234" s="136"/>
      <c r="WJ234" s="136"/>
      <c r="WK234" s="136"/>
      <c r="WL234" s="136"/>
      <c r="WM234" s="136"/>
      <c r="WN234" s="136"/>
      <c r="WO234" s="136"/>
      <c r="WP234" s="136"/>
      <c r="WQ234" s="136"/>
      <c r="WR234" s="136"/>
      <c r="WS234" s="136"/>
      <c r="WT234" s="136"/>
      <c r="WU234" s="136"/>
      <c r="WV234" s="136"/>
      <c r="WW234" s="136"/>
      <c r="WX234" s="136"/>
      <c r="WY234" s="136"/>
      <c r="WZ234" s="136"/>
      <c r="XA234" s="136"/>
      <c r="XB234" s="136"/>
      <c r="XC234" s="136"/>
      <c r="XD234" s="136"/>
      <c r="XE234" s="136"/>
      <c r="XF234" s="136"/>
      <c r="XG234" s="136"/>
      <c r="XH234" s="136"/>
      <c r="XI234" s="136"/>
      <c r="XJ234" s="136"/>
      <c r="XK234" s="136"/>
      <c r="XL234" s="136"/>
      <c r="XM234" s="136"/>
      <c r="XN234" s="136"/>
      <c r="XO234" s="136"/>
      <c r="XP234" s="136"/>
      <c r="XQ234" s="136"/>
      <c r="XR234" s="136"/>
      <c r="XS234" s="136"/>
      <c r="XT234" s="136"/>
      <c r="XU234" s="136"/>
      <c r="XV234" s="136"/>
      <c r="XW234" s="136"/>
      <c r="XX234" s="136"/>
      <c r="XY234" s="136"/>
      <c r="XZ234" s="136"/>
      <c r="YA234" s="136"/>
      <c r="YB234" s="136"/>
      <c r="YC234" s="136"/>
      <c r="YD234" s="136"/>
      <c r="YE234" s="136"/>
      <c r="YF234" s="136"/>
      <c r="YG234" s="136"/>
      <c r="YH234" s="136"/>
      <c r="YI234" s="136"/>
      <c r="YJ234" s="136"/>
      <c r="YK234" s="136"/>
      <c r="YL234" s="136"/>
      <c r="YM234" s="136"/>
      <c r="YN234" s="136"/>
      <c r="YO234" s="136"/>
      <c r="YP234" s="136"/>
      <c r="YQ234" s="136"/>
      <c r="YR234" s="136"/>
      <c r="YS234" s="136"/>
      <c r="YT234" s="136"/>
      <c r="YU234" s="136"/>
      <c r="YV234" s="136"/>
      <c r="YW234" s="136"/>
      <c r="YX234" s="136"/>
      <c r="YY234" s="136"/>
      <c r="YZ234" s="136"/>
      <c r="ZA234" s="136"/>
      <c r="ZB234" s="136"/>
      <c r="ZC234" s="136"/>
      <c r="ZD234" s="136"/>
      <c r="ZE234" s="136"/>
      <c r="ZF234" s="136"/>
      <c r="ZG234" s="136"/>
      <c r="ZH234" s="136"/>
      <c r="ZI234" s="136"/>
      <c r="ZJ234" s="136"/>
      <c r="ZK234" s="136"/>
      <c r="ZL234" s="136"/>
      <c r="ZM234" s="136"/>
      <c r="ZN234" s="136"/>
      <c r="ZO234" s="136"/>
      <c r="ZP234" s="136"/>
      <c r="ZQ234" s="136"/>
      <c r="ZR234" s="136"/>
      <c r="ZS234" s="136"/>
      <c r="ZT234" s="136"/>
      <c r="ZU234" s="136"/>
      <c r="ZV234" s="136"/>
      <c r="ZW234" s="136"/>
      <c r="ZX234" s="136"/>
      <c r="ZY234" s="136"/>
      <c r="ZZ234" s="136"/>
      <c r="AAA234" s="136"/>
      <c r="AAB234" s="136"/>
      <c r="AAC234" s="136"/>
      <c r="AAD234" s="136"/>
      <c r="AAE234" s="136"/>
      <c r="AAF234" s="136"/>
      <c r="AAG234" s="136"/>
      <c r="AAH234" s="136"/>
      <c r="AAI234" s="136"/>
      <c r="AAJ234" s="136"/>
      <c r="AAK234" s="136"/>
      <c r="AAL234" s="136"/>
      <c r="AAM234" s="136"/>
      <c r="AAN234" s="136"/>
      <c r="AAO234" s="136"/>
      <c r="AAP234" s="136"/>
      <c r="AAQ234" s="136"/>
      <c r="AAR234" s="136"/>
      <c r="AAS234" s="136"/>
      <c r="AAT234" s="136"/>
      <c r="AAU234" s="136"/>
      <c r="AAV234" s="136"/>
      <c r="AAW234" s="136"/>
      <c r="AAX234" s="136"/>
      <c r="AAY234" s="136"/>
      <c r="AAZ234" s="136"/>
      <c r="ABA234" s="136"/>
      <c r="ABB234" s="136"/>
      <c r="ABC234" s="136"/>
      <c r="ABD234" s="136"/>
      <c r="ABE234" s="136"/>
      <c r="ABF234" s="136"/>
      <c r="ABG234" s="136"/>
      <c r="ABH234" s="136"/>
      <c r="ABI234" s="136"/>
      <c r="ABJ234" s="136"/>
      <c r="ABK234" s="136"/>
      <c r="ABL234" s="136"/>
      <c r="ABM234" s="136"/>
      <c r="ABN234" s="136"/>
      <c r="ABO234" s="136"/>
      <c r="ABP234" s="136"/>
      <c r="ABQ234" s="136"/>
      <c r="ABR234" s="136"/>
      <c r="ABS234" s="136"/>
      <c r="ABT234" s="136"/>
      <c r="ABU234" s="136"/>
      <c r="ABV234" s="136"/>
      <c r="ABW234" s="136"/>
      <c r="ABX234" s="136"/>
      <c r="ABY234" s="136"/>
      <c r="ABZ234" s="136"/>
      <c r="ACA234" s="136"/>
      <c r="ACB234" s="136"/>
      <c r="ACC234" s="136"/>
      <c r="ACD234" s="136"/>
      <c r="ACE234" s="136"/>
      <c r="ACF234" s="136"/>
      <c r="ACG234" s="136"/>
      <c r="ACH234" s="136"/>
      <c r="ACI234" s="136"/>
      <c r="ACJ234" s="136"/>
      <c r="ACK234" s="136"/>
      <c r="ACL234" s="136"/>
      <c r="ACM234" s="136"/>
      <c r="ACN234" s="136"/>
      <c r="ACO234" s="136"/>
      <c r="ACP234" s="136"/>
      <c r="ACQ234" s="136"/>
      <c r="ACR234" s="136"/>
      <c r="ACS234" s="136"/>
      <c r="ACT234" s="136"/>
      <c r="ACU234" s="136"/>
      <c r="ACV234" s="136"/>
      <c r="ACW234" s="136"/>
      <c r="ACX234" s="136"/>
      <c r="ACY234" s="136"/>
      <c r="ACZ234" s="136"/>
      <c r="ADA234" s="136"/>
      <c r="ADB234" s="136"/>
      <c r="ADC234" s="136"/>
      <c r="ADD234" s="136"/>
      <c r="ADE234" s="136"/>
      <c r="ADF234" s="136"/>
      <c r="ADG234" s="136"/>
      <c r="ADH234" s="136"/>
      <c r="ADI234" s="136"/>
      <c r="ADJ234" s="136"/>
      <c r="ADK234" s="136"/>
      <c r="ADL234" s="136"/>
      <c r="ADM234" s="136"/>
      <c r="ADN234" s="136"/>
      <c r="ADO234" s="136"/>
      <c r="ADP234" s="136"/>
      <c r="ADQ234" s="136"/>
      <c r="ADR234" s="136"/>
      <c r="ADS234" s="136"/>
      <c r="ADT234" s="136"/>
      <c r="ADU234" s="136"/>
      <c r="ADV234" s="136"/>
      <c r="ADW234" s="136"/>
      <c r="ADX234" s="136"/>
      <c r="ADY234" s="136"/>
      <c r="ADZ234" s="136"/>
      <c r="AEA234" s="136"/>
      <c r="AEB234" s="136"/>
      <c r="AEC234" s="136"/>
      <c r="AED234" s="136"/>
      <c r="AEE234" s="136"/>
      <c r="AEF234" s="136"/>
      <c r="AEG234" s="136"/>
      <c r="AEH234" s="136"/>
      <c r="AEI234" s="136"/>
      <c r="AEJ234" s="136"/>
      <c r="AEK234" s="136"/>
      <c r="AEL234" s="136"/>
      <c r="AEM234" s="136"/>
      <c r="AEN234" s="136"/>
      <c r="AEO234" s="136"/>
      <c r="AEP234" s="136"/>
      <c r="AEQ234" s="136"/>
      <c r="AER234" s="136"/>
      <c r="AES234" s="136"/>
      <c r="AET234" s="136"/>
      <c r="AEU234" s="136"/>
      <c r="AEV234" s="136"/>
      <c r="AEW234" s="136"/>
      <c r="AEX234" s="136"/>
      <c r="AEY234" s="136"/>
      <c r="AEZ234" s="136"/>
      <c r="AFA234" s="136"/>
      <c r="AFB234" s="136"/>
      <c r="AFC234" s="136"/>
      <c r="AFD234" s="136"/>
      <c r="AFE234" s="136"/>
      <c r="AFF234" s="136"/>
      <c r="AFG234" s="136"/>
      <c r="AFH234" s="136"/>
      <c r="AFI234" s="136"/>
      <c r="AFJ234" s="136"/>
      <c r="AFK234" s="136"/>
      <c r="AFL234" s="136"/>
      <c r="AFM234" s="136"/>
      <c r="AFN234" s="136"/>
      <c r="AFO234" s="136"/>
      <c r="AFP234" s="136"/>
      <c r="AFQ234" s="136"/>
      <c r="AFR234" s="136"/>
      <c r="AFS234" s="136"/>
      <c r="AFT234" s="136"/>
      <c r="AFU234" s="136"/>
      <c r="AFV234" s="136"/>
      <c r="AFW234" s="136"/>
      <c r="AFX234" s="136"/>
      <c r="AFY234" s="136"/>
      <c r="AFZ234" s="136"/>
      <c r="AGA234" s="136"/>
      <c r="AGB234" s="136"/>
      <c r="AGC234" s="136"/>
      <c r="AGD234" s="136"/>
      <c r="AGE234" s="136"/>
      <c r="AGF234" s="136"/>
      <c r="AGG234" s="136"/>
      <c r="AGH234" s="136"/>
      <c r="AGI234" s="136"/>
      <c r="AGJ234" s="136"/>
      <c r="AGK234" s="136"/>
      <c r="AGL234" s="136"/>
      <c r="AGM234" s="136"/>
      <c r="AGN234" s="136"/>
      <c r="AGO234" s="136"/>
      <c r="AGP234" s="136"/>
      <c r="AGQ234" s="136"/>
      <c r="AGR234" s="136"/>
      <c r="AGS234" s="136"/>
      <c r="AGT234" s="136"/>
      <c r="AGU234" s="136"/>
      <c r="AGV234" s="136"/>
      <c r="AGW234" s="136"/>
      <c r="AGX234" s="136"/>
      <c r="AGY234" s="136"/>
      <c r="AGZ234" s="136"/>
      <c r="AHA234" s="136"/>
      <c r="AHB234" s="136"/>
      <c r="AHC234" s="136"/>
      <c r="AHD234" s="136"/>
      <c r="AHE234" s="136"/>
      <c r="AHF234" s="136"/>
      <c r="AHG234" s="136"/>
      <c r="AHH234" s="136"/>
      <c r="AHI234" s="136"/>
      <c r="AHJ234" s="136"/>
      <c r="AHK234" s="136"/>
      <c r="AHL234" s="136"/>
      <c r="AHM234" s="136"/>
      <c r="AHN234" s="136"/>
      <c r="AHO234" s="136"/>
      <c r="AHP234" s="136"/>
      <c r="AHQ234" s="136"/>
      <c r="AHR234" s="136"/>
      <c r="AHS234" s="136"/>
      <c r="AHT234" s="136"/>
      <c r="AHU234" s="136"/>
      <c r="AHV234" s="136"/>
      <c r="AHW234" s="136"/>
      <c r="AHX234" s="136"/>
      <c r="AHY234" s="136"/>
      <c r="AHZ234" s="136"/>
      <c r="AIA234" s="136"/>
      <c r="AIB234" s="136"/>
      <c r="AIC234" s="136"/>
      <c r="AID234" s="136"/>
      <c r="AIE234" s="136"/>
      <c r="AIF234" s="136"/>
      <c r="AIG234" s="136"/>
      <c r="AIH234" s="136"/>
      <c r="AII234" s="136"/>
      <c r="AIJ234" s="136"/>
      <c r="AIK234" s="136"/>
      <c r="AIL234" s="136"/>
      <c r="AIM234" s="136"/>
      <c r="AIN234" s="136"/>
      <c r="AIO234" s="136"/>
      <c r="AIP234" s="136"/>
      <c r="AIQ234" s="136"/>
      <c r="AIR234" s="136"/>
      <c r="AIS234" s="136"/>
      <c r="AIT234" s="136"/>
      <c r="AIU234" s="136"/>
      <c r="AIV234" s="136"/>
      <c r="AIW234" s="136"/>
      <c r="AIX234" s="136"/>
      <c r="AIY234" s="136"/>
      <c r="AIZ234" s="136"/>
      <c r="AJA234" s="136"/>
      <c r="AJB234" s="136"/>
      <c r="AJC234" s="136"/>
      <c r="AJD234" s="136"/>
      <c r="AJE234" s="136"/>
      <c r="AJF234" s="136"/>
      <c r="AJG234" s="136"/>
      <c r="AJH234" s="136"/>
      <c r="AJI234" s="136"/>
      <c r="AJJ234" s="136"/>
      <c r="AJK234" s="136"/>
      <c r="AJL234" s="136"/>
      <c r="AJM234" s="136"/>
      <c r="AJN234" s="136"/>
      <c r="AJO234" s="136"/>
      <c r="AJP234" s="136"/>
      <c r="AJQ234" s="136"/>
      <c r="AJR234" s="136"/>
      <c r="AJS234" s="136"/>
      <c r="AJT234" s="136"/>
      <c r="AJU234" s="136"/>
      <c r="AJV234" s="136"/>
      <c r="AJW234" s="136"/>
      <c r="AJX234" s="136"/>
      <c r="AJY234" s="136"/>
      <c r="AJZ234" s="136"/>
      <c r="AKA234" s="136"/>
      <c r="AKB234" s="136"/>
      <c r="AKC234" s="136"/>
      <c r="AKD234" s="136"/>
      <c r="AKE234" s="136"/>
      <c r="AKF234" s="136"/>
      <c r="AKG234" s="136"/>
      <c r="AKH234" s="136"/>
      <c r="AKI234" s="136"/>
      <c r="AKJ234" s="136"/>
      <c r="AKK234" s="136"/>
      <c r="AKL234" s="136"/>
      <c r="AKM234" s="136"/>
      <c r="AKN234" s="136"/>
      <c r="AKO234" s="136"/>
      <c r="AKP234" s="136"/>
      <c r="AKQ234" s="136"/>
      <c r="AKR234" s="136"/>
      <c r="AKS234" s="136"/>
      <c r="AKT234" s="136"/>
      <c r="AKU234" s="136"/>
      <c r="AKV234" s="136"/>
      <c r="AKW234" s="136"/>
      <c r="AKX234" s="136"/>
      <c r="AKY234" s="136"/>
      <c r="AKZ234" s="136"/>
      <c r="ALA234" s="136"/>
      <c r="ALB234" s="136"/>
      <c r="ALC234" s="136"/>
      <c r="ALD234" s="136"/>
      <c r="ALE234" s="136"/>
      <c r="ALF234" s="136"/>
      <c r="ALG234" s="136"/>
      <c r="ALH234" s="136"/>
      <c r="ALI234" s="136"/>
      <c r="ALJ234" s="136"/>
      <c r="ALK234" s="136"/>
      <c r="ALL234" s="136"/>
      <c r="ALM234" s="136"/>
      <c r="ALN234" s="136"/>
      <c r="ALO234" s="136"/>
      <c r="ALP234" s="136"/>
      <c r="ALQ234" s="136"/>
      <c r="ALR234" s="136"/>
      <c r="ALS234" s="136"/>
      <c r="ALT234" s="136"/>
      <c r="ALU234" s="136"/>
      <c r="ALV234" s="136"/>
      <c r="ALW234" s="136"/>
      <c r="ALX234" s="136"/>
      <c r="ALY234" s="136"/>
      <c r="ALZ234" s="136"/>
      <c r="AMA234" s="136"/>
      <c r="AMB234" s="136"/>
      <c r="AMC234" s="136"/>
      <c r="AMD234" s="136"/>
      <c r="AME234" s="136"/>
      <c r="AMF234" s="136"/>
      <c r="AMG234" s="136"/>
      <c r="AMH234" s="136"/>
      <c r="AMI234" s="136"/>
      <c r="AMJ234" s="136"/>
      <c r="AMK234" s="136"/>
      <c r="AML234" s="136"/>
      <c r="AMM234" s="136"/>
      <c r="AMN234" s="136"/>
      <c r="AMO234" s="136"/>
      <c r="AMP234" s="136"/>
      <c r="AMQ234" s="136"/>
      <c r="AMR234" s="136"/>
      <c r="AMS234" s="136"/>
      <c r="AMT234" s="136"/>
      <c r="AMU234" s="136"/>
      <c r="AMV234" s="136"/>
      <c r="AMW234" s="136"/>
      <c r="AMX234" s="136"/>
      <c r="AMY234" s="136"/>
      <c r="AMZ234" s="136"/>
      <c r="ANA234" s="136"/>
      <c r="ANB234" s="136"/>
      <c r="ANC234" s="136"/>
      <c r="AND234" s="136"/>
      <c r="ANE234" s="136"/>
      <c r="ANF234" s="136"/>
      <c r="ANG234" s="136"/>
      <c r="ANH234" s="136"/>
      <c r="ANI234" s="136"/>
      <c r="ANJ234" s="136"/>
      <c r="ANK234" s="136"/>
      <c r="ANL234" s="136"/>
      <c r="ANM234" s="136"/>
      <c r="ANN234" s="136"/>
      <c r="ANO234" s="136"/>
      <c r="ANP234" s="136"/>
      <c r="ANQ234" s="136"/>
      <c r="ANR234" s="136"/>
      <c r="ANS234" s="136"/>
      <c r="ANT234" s="136"/>
      <c r="ANU234" s="136"/>
      <c r="ANV234" s="136"/>
      <c r="ANW234" s="136"/>
      <c r="ANX234" s="136"/>
      <c r="ANY234" s="136"/>
      <c r="ANZ234" s="136"/>
      <c r="AOA234" s="136"/>
      <c r="AOB234" s="136"/>
      <c r="AOC234" s="136"/>
      <c r="AOD234" s="136"/>
      <c r="AOE234" s="136"/>
      <c r="AOF234" s="136"/>
      <c r="AOG234" s="136"/>
      <c r="AOH234" s="136"/>
      <c r="AOI234" s="136"/>
      <c r="AOJ234" s="136"/>
      <c r="AOK234" s="136"/>
      <c r="AOL234" s="136"/>
      <c r="AOM234" s="136"/>
      <c r="AON234" s="136"/>
      <c r="AOO234" s="136"/>
      <c r="AOP234" s="136"/>
      <c r="AOQ234" s="136"/>
      <c r="AOR234" s="136"/>
      <c r="AOS234" s="136"/>
      <c r="AOT234" s="136"/>
      <c r="AOU234" s="136"/>
      <c r="AOV234" s="136"/>
      <c r="AOW234" s="136"/>
      <c r="AOX234" s="136"/>
      <c r="AOY234" s="136"/>
      <c r="AOZ234" s="136"/>
      <c r="APA234" s="136"/>
      <c r="APB234" s="136"/>
      <c r="APC234" s="136"/>
      <c r="APD234" s="136"/>
      <c r="APE234" s="136"/>
      <c r="APF234" s="136"/>
      <c r="APG234" s="136"/>
      <c r="APH234" s="136"/>
      <c r="API234" s="136"/>
      <c r="APJ234" s="136"/>
      <c r="APK234" s="136"/>
      <c r="APL234" s="136"/>
      <c r="APM234" s="136"/>
      <c r="APN234" s="136"/>
      <c r="APO234" s="136"/>
      <c r="APP234" s="136"/>
      <c r="APQ234" s="136"/>
      <c r="APR234" s="136"/>
      <c r="APS234" s="136"/>
      <c r="APT234" s="136"/>
      <c r="APU234" s="136"/>
      <c r="APV234" s="136"/>
      <c r="APW234" s="136"/>
      <c r="APX234" s="136"/>
      <c r="APY234" s="136"/>
      <c r="APZ234" s="136"/>
      <c r="AQA234" s="136"/>
      <c r="AQB234" s="136"/>
      <c r="AQC234" s="136"/>
      <c r="AQD234" s="136"/>
      <c r="AQE234" s="136"/>
      <c r="AQF234" s="136"/>
      <c r="AQG234" s="136"/>
      <c r="AQH234" s="136"/>
      <c r="AQI234" s="136"/>
      <c r="AQJ234" s="136"/>
      <c r="AQK234" s="136"/>
      <c r="AQL234" s="136"/>
      <c r="AQM234" s="136"/>
      <c r="AQN234" s="136"/>
      <c r="AQO234" s="136"/>
      <c r="AQP234" s="136"/>
      <c r="AQQ234" s="136"/>
      <c r="AQR234" s="136"/>
      <c r="AQS234" s="136"/>
      <c r="AQT234" s="136"/>
      <c r="AQU234" s="136"/>
      <c r="AQV234" s="136"/>
      <c r="AQW234" s="136"/>
      <c r="AQX234" s="136"/>
      <c r="AQY234" s="136"/>
      <c r="AQZ234" s="136"/>
      <c r="ARA234" s="136"/>
      <c r="ARB234" s="136"/>
      <c r="ARC234" s="136"/>
      <c r="ARD234" s="136"/>
      <c r="ARE234" s="136"/>
      <c r="ARF234" s="136"/>
      <c r="ARG234" s="136"/>
      <c r="ARH234" s="136"/>
      <c r="ARI234" s="136"/>
      <c r="ARJ234" s="136"/>
      <c r="ARK234" s="136"/>
      <c r="ARL234" s="136"/>
      <c r="ARM234" s="136"/>
      <c r="ARN234" s="136"/>
      <c r="ARO234" s="136"/>
      <c r="ARP234" s="136"/>
      <c r="ARQ234" s="136"/>
      <c r="ARR234" s="136"/>
      <c r="ARS234" s="136"/>
      <c r="ART234" s="136"/>
      <c r="ARU234" s="136"/>
      <c r="ARV234" s="136"/>
      <c r="ARW234" s="136"/>
      <c r="ARX234" s="136"/>
      <c r="ARY234" s="136"/>
      <c r="ARZ234" s="136"/>
      <c r="ASA234" s="136"/>
      <c r="ASB234" s="136"/>
      <c r="ASC234" s="136"/>
      <c r="ASD234" s="136"/>
      <c r="ASE234" s="136"/>
      <c r="ASF234" s="136"/>
      <c r="ASG234" s="136"/>
      <c r="ASH234" s="136"/>
      <c r="ASI234" s="136"/>
      <c r="ASJ234" s="136"/>
      <c r="ASK234" s="136"/>
      <c r="ASL234" s="136"/>
      <c r="ASM234" s="136"/>
      <c r="ASN234" s="136"/>
      <c r="ASO234" s="136"/>
      <c r="ASP234" s="136"/>
      <c r="ASQ234" s="136"/>
      <c r="ASR234" s="136"/>
      <c r="ASS234" s="136"/>
      <c r="AST234" s="136"/>
      <c r="ASU234" s="136"/>
      <c r="ASV234" s="136"/>
      <c r="ASW234" s="136"/>
      <c r="ASX234" s="136"/>
      <c r="ASY234" s="136"/>
      <c r="ASZ234" s="136"/>
      <c r="ATA234" s="136"/>
      <c r="ATB234" s="136"/>
      <c r="ATC234" s="136"/>
      <c r="ATD234" s="136"/>
      <c r="ATE234" s="136"/>
      <c r="ATF234" s="136"/>
      <c r="ATG234" s="136"/>
      <c r="ATH234" s="136"/>
      <c r="ATI234" s="136"/>
      <c r="ATJ234" s="136"/>
      <c r="ATK234" s="136"/>
      <c r="ATL234" s="136"/>
      <c r="ATM234" s="136"/>
      <c r="ATN234" s="136"/>
      <c r="ATO234" s="136"/>
      <c r="ATP234" s="136"/>
      <c r="ATQ234" s="136"/>
      <c r="ATR234" s="136"/>
      <c r="ATS234" s="136"/>
      <c r="ATT234" s="136"/>
      <c r="ATU234" s="136"/>
      <c r="ATV234" s="136"/>
      <c r="ATW234" s="136"/>
      <c r="ATX234" s="136"/>
      <c r="ATY234" s="136"/>
      <c r="ATZ234" s="136"/>
      <c r="AUA234" s="136"/>
      <c r="AUB234" s="136"/>
      <c r="AUC234" s="136"/>
      <c r="AUD234" s="136"/>
      <c r="AUE234" s="136"/>
      <c r="AUF234" s="136"/>
      <c r="AUG234" s="136"/>
      <c r="AUH234" s="136"/>
      <c r="AUI234" s="136"/>
      <c r="AUJ234" s="136"/>
      <c r="AUK234" s="136"/>
      <c r="AUL234" s="136"/>
      <c r="AUM234" s="136"/>
      <c r="AUN234" s="136"/>
      <c r="AUO234" s="136"/>
      <c r="AUP234" s="136"/>
      <c r="AUQ234" s="136"/>
      <c r="AUR234" s="136"/>
      <c r="AUS234" s="136"/>
      <c r="AUT234" s="136"/>
      <c r="AUU234" s="136"/>
      <c r="AUV234" s="136"/>
      <c r="AUW234" s="136"/>
      <c r="AUX234" s="136"/>
      <c r="AUY234" s="136"/>
      <c r="AUZ234" s="136"/>
      <c r="AVA234" s="136"/>
      <c r="AVB234" s="136"/>
      <c r="AVC234" s="136"/>
      <c r="AVD234" s="136"/>
      <c r="AVE234" s="136"/>
      <c r="AVF234" s="136"/>
      <c r="AVG234" s="136"/>
      <c r="AVH234" s="136"/>
      <c r="AVI234" s="136"/>
      <c r="AVJ234" s="136"/>
      <c r="AVK234" s="136"/>
      <c r="AVL234" s="136"/>
      <c r="AVM234" s="136"/>
      <c r="AVN234" s="136"/>
      <c r="AVO234" s="136"/>
      <c r="AVP234" s="136"/>
      <c r="AVQ234" s="136"/>
      <c r="AVR234" s="136"/>
      <c r="AVS234" s="136"/>
      <c r="AVT234" s="136"/>
      <c r="AVU234" s="136"/>
      <c r="AVV234" s="136"/>
      <c r="AVW234" s="136"/>
      <c r="AVX234" s="136"/>
      <c r="AVY234" s="136"/>
      <c r="AVZ234" s="136"/>
      <c r="AWA234" s="136"/>
      <c r="AWB234" s="136"/>
      <c r="AWC234" s="136"/>
      <c r="AWD234" s="136"/>
      <c r="AWE234" s="136"/>
      <c r="AWF234" s="136"/>
      <c r="AWG234" s="136"/>
      <c r="AWH234" s="136"/>
      <c r="AWI234" s="136"/>
      <c r="AWJ234" s="136"/>
      <c r="AWK234" s="136"/>
      <c r="AWL234" s="136"/>
      <c r="AWM234" s="136"/>
      <c r="AWN234" s="136"/>
      <c r="AWO234" s="136"/>
      <c r="AWP234" s="136"/>
      <c r="AWQ234" s="136"/>
      <c r="AWR234" s="136"/>
      <c r="AWS234" s="136"/>
      <c r="AWT234" s="136"/>
      <c r="AWU234" s="136"/>
      <c r="AWV234" s="136"/>
      <c r="AWW234" s="136"/>
      <c r="AWX234" s="136"/>
      <c r="AWY234" s="136"/>
      <c r="AWZ234" s="136"/>
      <c r="AXA234" s="136"/>
      <c r="AXB234" s="136"/>
      <c r="AXC234" s="136"/>
      <c r="AXD234" s="136"/>
      <c r="AXE234" s="136"/>
      <c r="AXF234" s="136"/>
      <c r="AXG234" s="136"/>
      <c r="AXH234" s="136"/>
      <c r="AXI234" s="136"/>
      <c r="AXJ234" s="136"/>
      <c r="AXK234" s="136"/>
      <c r="AXL234" s="136"/>
      <c r="AXM234" s="136"/>
      <c r="AXN234" s="136"/>
      <c r="AXO234" s="136"/>
      <c r="AXP234" s="136"/>
      <c r="AXQ234" s="136"/>
      <c r="AXR234" s="136"/>
      <c r="AXS234" s="136"/>
      <c r="AXT234" s="136"/>
      <c r="AXU234" s="136"/>
      <c r="AXV234" s="136"/>
      <c r="AXW234" s="136"/>
      <c r="AXX234" s="136"/>
      <c r="AXY234" s="136"/>
      <c r="AXZ234" s="136"/>
      <c r="AYA234" s="136"/>
      <c r="AYB234" s="136"/>
      <c r="AYC234" s="136"/>
      <c r="AYD234" s="136"/>
      <c r="AYE234" s="136"/>
      <c r="AYF234" s="136"/>
      <c r="AYG234" s="136"/>
      <c r="AYH234" s="136"/>
      <c r="AYI234" s="136"/>
      <c r="AYJ234" s="136"/>
      <c r="AYK234" s="136"/>
      <c r="AYL234" s="136"/>
      <c r="AYM234" s="136"/>
      <c r="AYN234" s="136"/>
      <c r="AYO234" s="136"/>
      <c r="AYP234" s="136"/>
      <c r="AYQ234" s="136"/>
      <c r="AYR234" s="136"/>
      <c r="AYS234" s="136"/>
      <c r="AYT234" s="136"/>
      <c r="AYU234" s="136"/>
      <c r="AYV234" s="136"/>
      <c r="AYW234" s="136"/>
      <c r="AYX234" s="136"/>
      <c r="AYY234" s="136"/>
      <c r="AYZ234" s="136"/>
      <c r="AZA234" s="136"/>
      <c r="AZB234" s="136"/>
      <c r="AZC234" s="136"/>
      <c r="AZD234" s="136"/>
      <c r="AZE234" s="136"/>
      <c r="AZF234" s="136"/>
      <c r="AZG234" s="136"/>
      <c r="AZH234" s="136"/>
      <c r="AZI234" s="136"/>
      <c r="AZJ234" s="136"/>
      <c r="AZK234" s="136"/>
      <c r="AZL234" s="136"/>
      <c r="AZM234" s="136"/>
      <c r="AZN234" s="136"/>
      <c r="AZO234" s="136"/>
      <c r="AZP234" s="136"/>
      <c r="AZQ234" s="136"/>
      <c r="AZR234" s="136"/>
      <c r="AZS234" s="136"/>
      <c r="AZT234" s="136"/>
      <c r="AZU234" s="136"/>
      <c r="AZV234" s="136"/>
      <c r="AZW234" s="136"/>
      <c r="AZX234" s="136"/>
      <c r="AZY234" s="136"/>
      <c r="AZZ234" s="136"/>
      <c r="BAA234" s="136"/>
      <c r="BAB234" s="136"/>
      <c r="BAC234" s="136"/>
      <c r="BAD234" s="136"/>
      <c r="BAE234" s="136"/>
      <c r="BAF234" s="136"/>
      <c r="BAG234" s="136"/>
      <c r="BAH234" s="136"/>
      <c r="BAI234" s="136"/>
      <c r="BAJ234" s="136"/>
      <c r="BAK234" s="136"/>
      <c r="BAL234" s="136"/>
      <c r="BAM234" s="136"/>
      <c r="BAN234" s="136"/>
      <c r="BAO234" s="136"/>
      <c r="BAP234" s="136"/>
      <c r="BAQ234" s="136"/>
      <c r="BAR234" s="136"/>
      <c r="BAS234" s="136"/>
      <c r="BAT234" s="136"/>
      <c r="BAU234" s="136"/>
      <c r="BAV234" s="136"/>
      <c r="BAW234" s="136"/>
      <c r="BAX234" s="136"/>
      <c r="BAY234" s="136"/>
      <c r="BAZ234" s="136"/>
      <c r="BBA234" s="136"/>
      <c r="BBB234" s="136"/>
      <c r="BBC234" s="136"/>
      <c r="BBD234" s="136"/>
      <c r="BBE234" s="136"/>
      <c r="BBF234" s="136"/>
      <c r="BBG234" s="136"/>
      <c r="BBH234" s="136"/>
      <c r="BBI234" s="136"/>
      <c r="BBJ234" s="136"/>
      <c r="BBK234" s="136"/>
      <c r="BBL234" s="136"/>
      <c r="BBM234" s="136"/>
      <c r="BBN234" s="136"/>
      <c r="BBO234" s="136"/>
      <c r="BBP234" s="136"/>
      <c r="BBQ234" s="136"/>
      <c r="BBR234" s="136"/>
      <c r="BBS234" s="136"/>
      <c r="BBT234" s="136"/>
      <c r="BBU234" s="136"/>
      <c r="BBV234" s="136"/>
      <c r="BBW234" s="136"/>
      <c r="BBX234" s="136"/>
      <c r="BBY234" s="136"/>
      <c r="BBZ234" s="136"/>
      <c r="BCA234" s="136"/>
      <c r="BCB234" s="136"/>
      <c r="BCC234" s="136"/>
      <c r="BCD234" s="136"/>
      <c r="BCE234" s="136"/>
      <c r="BCF234" s="136"/>
      <c r="BCG234" s="136"/>
      <c r="BCH234" s="136"/>
      <c r="BCI234" s="136"/>
      <c r="BCJ234" s="136"/>
      <c r="BCK234" s="136"/>
      <c r="BCL234" s="136"/>
      <c r="BCM234" s="136"/>
      <c r="BCN234" s="136"/>
      <c r="BCO234" s="136"/>
      <c r="BCP234" s="136"/>
      <c r="BCQ234" s="136"/>
      <c r="BCR234" s="136"/>
      <c r="BCS234" s="136"/>
      <c r="BCT234" s="136"/>
      <c r="BCU234" s="136"/>
      <c r="BCV234" s="136"/>
      <c r="BCW234" s="136"/>
      <c r="BCX234" s="136"/>
      <c r="BCY234" s="136"/>
      <c r="BCZ234" s="136"/>
      <c r="BDA234" s="136"/>
      <c r="BDB234" s="136"/>
      <c r="BDC234" s="136"/>
      <c r="BDD234" s="136"/>
      <c r="BDE234" s="136"/>
      <c r="BDF234" s="136"/>
      <c r="BDG234" s="136"/>
      <c r="BDH234" s="136"/>
      <c r="BDI234" s="136"/>
      <c r="BDJ234" s="136"/>
      <c r="BDK234" s="136"/>
      <c r="BDL234" s="136"/>
      <c r="BDM234" s="136"/>
      <c r="BDN234" s="136"/>
      <c r="BDO234" s="136"/>
      <c r="BDP234" s="136"/>
      <c r="BDQ234" s="136"/>
      <c r="BDR234" s="136"/>
      <c r="BDS234" s="136"/>
      <c r="BDT234" s="136"/>
      <c r="BDU234" s="136"/>
      <c r="BDV234" s="136"/>
      <c r="BDW234" s="136"/>
      <c r="BDX234" s="136"/>
      <c r="BDY234" s="136"/>
      <c r="BDZ234" s="136"/>
      <c r="BEA234" s="136"/>
      <c r="BEB234" s="136"/>
      <c r="BEC234" s="136"/>
      <c r="BED234" s="136"/>
      <c r="BEE234" s="136"/>
      <c r="BEF234" s="136"/>
      <c r="BEG234" s="136"/>
      <c r="BEH234" s="136"/>
      <c r="BEI234" s="136"/>
      <c r="BEJ234" s="136"/>
      <c r="BEK234" s="136"/>
      <c r="BEL234" s="136"/>
      <c r="BEM234" s="136"/>
      <c r="BEN234" s="136"/>
      <c r="BEO234" s="136"/>
      <c r="BEP234" s="136"/>
      <c r="BEQ234" s="136"/>
      <c r="BER234" s="136"/>
      <c r="BES234" s="136"/>
      <c r="BET234" s="136"/>
      <c r="BEU234" s="136"/>
      <c r="BEV234" s="136"/>
      <c r="BEW234" s="136"/>
      <c r="BEX234" s="136"/>
      <c r="BEY234" s="136"/>
      <c r="BEZ234" s="136"/>
      <c r="BFA234" s="136"/>
      <c r="BFB234" s="136"/>
      <c r="BFC234" s="136"/>
      <c r="BFD234" s="136"/>
      <c r="BFE234" s="136"/>
      <c r="BFF234" s="136"/>
      <c r="BFG234" s="136"/>
      <c r="BFH234" s="136"/>
      <c r="BFI234" s="136"/>
      <c r="BFJ234" s="136"/>
      <c r="BFK234" s="136"/>
      <c r="BFL234" s="136"/>
      <c r="BFM234" s="136"/>
      <c r="BFN234" s="136"/>
      <c r="BFO234" s="136"/>
      <c r="BFP234" s="136"/>
      <c r="BFQ234" s="136"/>
      <c r="BFR234" s="136"/>
      <c r="BFS234" s="136"/>
      <c r="BFT234" s="136"/>
      <c r="BFU234" s="136"/>
      <c r="BFV234" s="136"/>
      <c r="BFW234" s="136"/>
      <c r="BFX234" s="136"/>
      <c r="BFY234" s="136"/>
      <c r="BFZ234" s="136"/>
      <c r="BGA234" s="136"/>
      <c r="BGB234" s="136"/>
      <c r="BGC234" s="136"/>
      <c r="BGD234" s="136"/>
      <c r="BGE234" s="136"/>
      <c r="BGF234" s="136"/>
      <c r="BGG234" s="136"/>
      <c r="BGH234" s="136"/>
      <c r="BGI234" s="136"/>
      <c r="BGJ234" s="136"/>
      <c r="BGK234" s="136"/>
      <c r="BGL234" s="136"/>
      <c r="BGM234" s="136"/>
      <c r="BGN234" s="136"/>
      <c r="BGO234" s="136"/>
      <c r="BGP234" s="136"/>
      <c r="BGQ234" s="136"/>
      <c r="BGR234" s="136"/>
      <c r="BGS234" s="136"/>
      <c r="BGT234" s="136"/>
      <c r="BGU234" s="136"/>
      <c r="BGV234" s="136"/>
      <c r="BGW234" s="136"/>
      <c r="BGX234" s="136"/>
      <c r="BGY234" s="136"/>
      <c r="BGZ234" s="136"/>
      <c r="BHA234" s="136"/>
      <c r="BHB234" s="136"/>
      <c r="BHC234" s="136"/>
      <c r="BHD234" s="136"/>
      <c r="BHE234" s="136"/>
      <c r="BHF234" s="136"/>
      <c r="BHG234" s="136"/>
      <c r="BHH234" s="136"/>
      <c r="BHI234" s="136"/>
      <c r="BHJ234" s="136"/>
      <c r="BHK234" s="136"/>
      <c r="BHL234" s="136"/>
      <c r="BHM234" s="136"/>
      <c r="BHN234" s="136"/>
      <c r="BHO234" s="136"/>
      <c r="BHP234" s="136"/>
      <c r="BHQ234" s="136"/>
      <c r="BHR234" s="136"/>
      <c r="BHS234" s="136"/>
      <c r="BHT234" s="136"/>
      <c r="BHU234" s="136"/>
      <c r="BHV234" s="136"/>
      <c r="BHW234" s="136"/>
      <c r="BHX234" s="136"/>
      <c r="BHY234" s="136"/>
      <c r="BHZ234" s="136"/>
      <c r="BIA234" s="136"/>
      <c r="BIB234" s="136"/>
      <c r="BIC234" s="136"/>
      <c r="BID234" s="136"/>
      <c r="BIE234" s="136"/>
      <c r="BIF234" s="136"/>
      <c r="BIG234" s="136"/>
      <c r="BIH234" s="136"/>
      <c r="BII234" s="136"/>
      <c r="BIJ234" s="136"/>
      <c r="BIK234" s="136"/>
      <c r="BIL234" s="136"/>
      <c r="BIM234" s="136"/>
      <c r="BIN234" s="136"/>
      <c r="BIO234" s="136"/>
      <c r="BIP234" s="136"/>
      <c r="BIQ234" s="136"/>
      <c r="BIR234" s="136"/>
      <c r="BIS234" s="136"/>
      <c r="BIT234" s="136"/>
      <c r="BIU234" s="136"/>
      <c r="BIV234" s="136"/>
      <c r="BIW234" s="136"/>
      <c r="BIX234" s="136"/>
      <c r="BIY234" s="136"/>
      <c r="BIZ234" s="136"/>
      <c r="BJA234" s="136"/>
      <c r="BJB234" s="136"/>
      <c r="BJC234" s="136"/>
      <c r="BJD234" s="136"/>
      <c r="BJE234" s="136"/>
      <c r="BJF234" s="136"/>
      <c r="BJG234" s="136"/>
      <c r="BJH234" s="136"/>
      <c r="BJI234" s="136"/>
      <c r="BJJ234" s="136"/>
      <c r="BJK234" s="136"/>
      <c r="BJL234" s="136"/>
      <c r="BJM234" s="136"/>
      <c r="BJN234" s="136"/>
      <c r="BJO234" s="136"/>
      <c r="BJP234" s="136"/>
      <c r="BJQ234" s="136"/>
      <c r="BJR234" s="136"/>
      <c r="BJS234" s="136"/>
      <c r="BJT234" s="136"/>
      <c r="BJU234" s="136"/>
      <c r="BJV234" s="136"/>
      <c r="BJW234" s="136"/>
      <c r="BJX234" s="136"/>
      <c r="BJY234" s="136"/>
      <c r="BJZ234" s="136"/>
      <c r="BKA234" s="136"/>
      <c r="BKB234" s="136"/>
      <c r="BKC234" s="136"/>
      <c r="BKD234" s="136"/>
      <c r="BKE234" s="136"/>
      <c r="BKF234" s="136"/>
      <c r="BKG234" s="136"/>
      <c r="BKH234" s="136"/>
      <c r="BKI234" s="136"/>
      <c r="BKJ234" s="136"/>
      <c r="BKK234" s="136"/>
      <c r="BKL234" s="136"/>
      <c r="BKM234" s="136"/>
      <c r="BKN234" s="136"/>
      <c r="BKO234" s="136"/>
      <c r="BKP234" s="136"/>
      <c r="BKQ234" s="136"/>
      <c r="BKR234" s="136"/>
      <c r="BKS234" s="136"/>
      <c r="BKT234" s="136"/>
      <c r="BKU234" s="136"/>
      <c r="BKV234" s="136"/>
      <c r="BKW234" s="136"/>
      <c r="BKX234" s="136"/>
      <c r="BKY234" s="136"/>
      <c r="BKZ234" s="136"/>
      <c r="BLA234" s="136"/>
      <c r="BLB234" s="136"/>
      <c r="BLC234" s="136"/>
      <c r="BLD234" s="136"/>
      <c r="BLE234" s="136"/>
      <c r="BLF234" s="136"/>
      <c r="BLG234" s="136"/>
      <c r="BLH234" s="136"/>
      <c r="BLI234" s="136"/>
      <c r="BLJ234" s="136"/>
      <c r="BLK234" s="136"/>
      <c r="BLL234" s="136"/>
      <c r="BLM234" s="136"/>
      <c r="BLN234" s="136"/>
      <c r="BLO234" s="136"/>
      <c r="BLP234" s="136"/>
      <c r="BLQ234" s="136"/>
      <c r="BLR234" s="136"/>
      <c r="BLS234" s="136"/>
      <c r="BLT234" s="136"/>
      <c r="BLU234" s="136"/>
      <c r="BLV234" s="136"/>
      <c r="BLW234" s="136"/>
      <c r="BLX234" s="136"/>
      <c r="BLY234" s="136"/>
      <c r="BLZ234" s="136"/>
      <c r="BMA234" s="136"/>
      <c r="BMB234" s="136"/>
      <c r="BMC234" s="136"/>
      <c r="BMD234" s="136"/>
      <c r="BME234" s="136"/>
      <c r="BMF234" s="136"/>
      <c r="BMG234" s="136"/>
      <c r="BMH234" s="136"/>
      <c r="BMI234" s="136"/>
      <c r="BMJ234" s="136"/>
      <c r="BMK234" s="136"/>
      <c r="BML234" s="136"/>
      <c r="BMM234" s="136"/>
      <c r="BMN234" s="136"/>
      <c r="BMO234" s="136"/>
      <c r="BMP234" s="136"/>
      <c r="BMQ234" s="136"/>
      <c r="BMR234" s="136"/>
      <c r="BMS234" s="136"/>
      <c r="BMT234" s="136"/>
      <c r="BMU234" s="136"/>
      <c r="BMV234" s="136"/>
      <c r="BMW234" s="136"/>
      <c r="BMX234" s="136"/>
      <c r="BMY234" s="136"/>
      <c r="BMZ234" s="136"/>
      <c r="BNA234" s="136"/>
      <c r="BNB234" s="136"/>
      <c r="BNC234" s="136"/>
      <c r="BND234" s="136"/>
      <c r="BNE234" s="136"/>
      <c r="BNF234" s="136"/>
      <c r="BNG234" s="136"/>
      <c r="BNH234" s="136"/>
      <c r="BNI234" s="136"/>
      <c r="BNJ234" s="136"/>
      <c r="BNK234" s="136"/>
      <c r="BNL234" s="136"/>
      <c r="BNM234" s="136"/>
      <c r="BNN234" s="136"/>
      <c r="BNO234" s="136"/>
      <c r="BNP234" s="136"/>
      <c r="BNQ234" s="136"/>
      <c r="BNR234" s="136"/>
      <c r="BNS234" s="136"/>
      <c r="BNT234" s="136"/>
      <c r="BNU234" s="136"/>
      <c r="BNV234" s="136"/>
      <c r="BNW234" s="136"/>
      <c r="BNX234" s="136"/>
      <c r="BNY234" s="136"/>
      <c r="BNZ234" s="136"/>
      <c r="BOA234" s="136"/>
      <c r="BOB234" s="136"/>
      <c r="BOC234" s="136"/>
      <c r="BOD234" s="136"/>
      <c r="BOE234" s="136"/>
      <c r="BOF234" s="136"/>
      <c r="BOG234" s="136"/>
      <c r="BOH234" s="136"/>
      <c r="BOI234" s="136"/>
      <c r="BOJ234" s="136"/>
      <c r="BOK234" s="136"/>
      <c r="BOL234" s="136"/>
      <c r="BOM234" s="136"/>
      <c r="BON234" s="136"/>
      <c r="BOO234" s="136"/>
      <c r="BOP234" s="136"/>
      <c r="BOQ234" s="136"/>
      <c r="BOR234" s="136"/>
      <c r="BOS234" s="136"/>
      <c r="BOT234" s="136"/>
      <c r="BOU234" s="136"/>
      <c r="BOV234" s="136"/>
      <c r="BOW234" s="136"/>
      <c r="BOX234" s="136"/>
      <c r="BOY234" s="136"/>
      <c r="BOZ234" s="136"/>
      <c r="BPA234" s="136"/>
      <c r="BPB234" s="136"/>
      <c r="BPC234" s="136"/>
      <c r="BPD234" s="136"/>
      <c r="BPE234" s="136"/>
      <c r="BPF234" s="136"/>
      <c r="BPG234" s="136"/>
      <c r="BPH234" s="136"/>
      <c r="BPI234" s="136"/>
      <c r="BPJ234" s="136"/>
      <c r="BPK234" s="136"/>
      <c r="BPL234" s="136"/>
      <c r="BPM234" s="136"/>
      <c r="BPN234" s="136"/>
      <c r="BPO234" s="136"/>
      <c r="BPP234" s="136"/>
      <c r="BPQ234" s="136"/>
      <c r="BPR234" s="136"/>
      <c r="BPS234" s="136"/>
      <c r="BPT234" s="136"/>
      <c r="BPU234" s="136"/>
      <c r="BPV234" s="136"/>
      <c r="BPW234" s="136"/>
      <c r="BPX234" s="136"/>
      <c r="BPY234" s="136"/>
      <c r="BPZ234" s="136"/>
      <c r="BQA234" s="136"/>
      <c r="BQB234" s="136"/>
      <c r="BQC234" s="136"/>
      <c r="BQD234" s="136"/>
      <c r="BQE234" s="136"/>
      <c r="BQF234" s="136"/>
      <c r="BQG234" s="136"/>
      <c r="BQH234" s="136"/>
      <c r="BQI234" s="136"/>
      <c r="BQJ234" s="136"/>
      <c r="BQK234" s="136"/>
      <c r="BQL234" s="136"/>
      <c r="BQM234" s="136"/>
      <c r="BQN234" s="136"/>
      <c r="BQO234" s="136"/>
      <c r="BQP234" s="136"/>
      <c r="BQQ234" s="136"/>
      <c r="BQR234" s="136"/>
      <c r="BQS234" s="136"/>
      <c r="BQT234" s="136"/>
      <c r="BQU234" s="136"/>
      <c r="BQV234" s="136"/>
      <c r="BQW234" s="136"/>
      <c r="BQX234" s="136"/>
      <c r="BQY234" s="136"/>
      <c r="BQZ234" s="136"/>
      <c r="BRA234" s="136"/>
      <c r="BRB234" s="136"/>
      <c r="BRC234" s="136"/>
      <c r="BRD234" s="136"/>
      <c r="BRE234" s="136"/>
      <c r="BRF234" s="136"/>
      <c r="BRG234" s="136"/>
      <c r="BRH234" s="136"/>
      <c r="BRI234" s="136"/>
      <c r="BRJ234" s="136"/>
      <c r="BRK234" s="136"/>
      <c r="BRL234" s="136"/>
      <c r="BRM234" s="136"/>
      <c r="BRN234" s="136"/>
      <c r="BRO234" s="136"/>
      <c r="BRP234" s="136"/>
      <c r="BRQ234" s="136"/>
      <c r="BRR234" s="136"/>
      <c r="BRS234" s="136"/>
      <c r="BRT234" s="136"/>
      <c r="BRU234" s="136"/>
      <c r="BRV234" s="136"/>
      <c r="BRW234" s="136"/>
      <c r="BRX234" s="136"/>
      <c r="BRY234" s="136"/>
      <c r="BRZ234" s="136"/>
      <c r="BSA234" s="136"/>
      <c r="BSB234" s="136"/>
      <c r="BSC234" s="136"/>
      <c r="BSD234" s="136"/>
      <c r="BSE234" s="136"/>
      <c r="BSF234" s="136"/>
      <c r="BSG234" s="136"/>
      <c r="BSH234" s="136"/>
      <c r="BSI234" s="136"/>
      <c r="BSJ234" s="136"/>
      <c r="BSK234" s="136"/>
      <c r="BSL234" s="136"/>
      <c r="BSM234" s="136"/>
      <c r="BSN234" s="136"/>
      <c r="BSO234" s="136"/>
      <c r="BSP234" s="136"/>
      <c r="BSQ234" s="136"/>
      <c r="BSR234" s="136"/>
      <c r="BSS234" s="136"/>
      <c r="BST234" s="136"/>
      <c r="BSU234" s="136"/>
      <c r="BSV234" s="136"/>
      <c r="BSW234" s="136"/>
      <c r="BSX234" s="136"/>
      <c r="BSY234" s="136"/>
      <c r="BSZ234" s="136"/>
      <c r="BTA234" s="136"/>
      <c r="BTB234" s="136"/>
      <c r="BTC234" s="136"/>
      <c r="BTD234" s="136"/>
      <c r="BTE234" s="136"/>
      <c r="BTF234" s="136"/>
      <c r="BTG234" s="136"/>
      <c r="BTH234" s="136"/>
      <c r="BTI234" s="136"/>
      <c r="BTJ234" s="136"/>
      <c r="BTK234" s="136"/>
      <c r="BTL234" s="136"/>
      <c r="BTM234" s="136"/>
      <c r="BTN234" s="136"/>
      <c r="BTO234" s="136"/>
      <c r="BTP234" s="136"/>
      <c r="BTQ234" s="136"/>
      <c r="BTR234" s="136"/>
      <c r="BTS234" s="136"/>
      <c r="BTT234" s="136"/>
      <c r="BTU234" s="136"/>
      <c r="BTV234" s="136"/>
      <c r="BTW234" s="136"/>
      <c r="BTX234" s="136"/>
      <c r="BTY234" s="136"/>
      <c r="BTZ234" s="136"/>
      <c r="BUA234" s="136"/>
      <c r="BUB234" s="136"/>
      <c r="BUC234" s="136"/>
      <c r="BUD234" s="136"/>
      <c r="BUE234" s="136"/>
      <c r="BUF234" s="136"/>
      <c r="BUG234" s="136"/>
      <c r="BUH234" s="136"/>
      <c r="BUI234" s="136"/>
      <c r="BUJ234" s="136"/>
      <c r="BUK234" s="136"/>
      <c r="BUL234" s="136"/>
      <c r="BUM234" s="136"/>
      <c r="BUN234" s="136"/>
      <c r="BUO234" s="136"/>
      <c r="BUP234" s="136"/>
      <c r="BUQ234" s="136"/>
      <c r="BUR234" s="136"/>
      <c r="BUS234" s="136"/>
      <c r="BUT234" s="136"/>
      <c r="BUU234" s="136"/>
      <c r="BUV234" s="136"/>
      <c r="BUW234" s="136"/>
      <c r="BUX234" s="136"/>
      <c r="BUY234" s="136"/>
      <c r="BUZ234" s="136"/>
      <c r="BVA234" s="136"/>
      <c r="BVB234" s="136"/>
      <c r="BVC234" s="136"/>
      <c r="BVD234" s="136"/>
      <c r="BVE234" s="136"/>
      <c r="BVF234" s="136"/>
      <c r="BVG234" s="136"/>
      <c r="BVH234" s="136"/>
      <c r="BVI234" s="136"/>
      <c r="BVJ234" s="136"/>
      <c r="BVK234" s="136"/>
      <c r="BVL234" s="136"/>
      <c r="BVM234" s="136"/>
      <c r="BVN234" s="136"/>
      <c r="BVO234" s="136"/>
      <c r="BVP234" s="136"/>
      <c r="BVQ234" s="136"/>
      <c r="BVR234" s="136"/>
      <c r="BVS234" s="136"/>
      <c r="BVT234" s="136"/>
      <c r="BVU234" s="136"/>
      <c r="BVV234" s="136"/>
      <c r="BVW234" s="136"/>
      <c r="BVX234" s="136"/>
      <c r="BVY234" s="136"/>
      <c r="BVZ234" s="136"/>
      <c r="BWA234" s="136"/>
      <c r="BWB234" s="136"/>
      <c r="BWC234" s="136"/>
      <c r="BWD234" s="136"/>
      <c r="BWE234" s="136"/>
      <c r="BWF234" s="136"/>
      <c r="BWG234" s="136"/>
      <c r="BWH234" s="136"/>
      <c r="BWI234" s="136"/>
      <c r="BWJ234" s="136"/>
      <c r="BWK234" s="136"/>
      <c r="BWL234" s="136"/>
      <c r="BWM234" s="136"/>
      <c r="BWN234" s="136"/>
      <c r="BWO234" s="136"/>
      <c r="BWP234" s="136"/>
      <c r="BWQ234" s="136"/>
      <c r="BWR234" s="136"/>
      <c r="BWS234" s="136"/>
      <c r="BWT234" s="136"/>
      <c r="BWU234" s="136"/>
      <c r="BWV234" s="136"/>
      <c r="BWW234" s="136"/>
      <c r="BWX234" s="136"/>
      <c r="BWY234" s="136"/>
      <c r="BWZ234" s="136"/>
      <c r="BXA234" s="136"/>
      <c r="BXB234" s="136"/>
      <c r="BXC234" s="136"/>
      <c r="BXD234" s="136"/>
      <c r="BXE234" s="136"/>
      <c r="BXF234" s="136"/>
      <c r="BXG234" s="136"/>
      <c r="BXH234" s="136"/>
      <c r="BXI234" s="136"/>
      <c r="BXJ234" s="136"/>
      <c r="BXK234" s="136"/>
      <c r="BXL234" s="136"/>
      <c r="BXM234" s="136"/>
      <c r="BXN234" s="136"/>
      <c r="BXO234" s="136"/>
      <c r="BXP234" s="136"/>
      <c r="BXQ234" s="136"/>
      <c r="BXR234" s="136"/>
      <c r="BXS234" s="136"/>
      <c r="BXT234" s="136"/>
      <c r="BXU234" s="136"/>
      <c r="BXV234" s="136"/>
      <c r="BXW234" s="136"/>
      <c r="BXX234" s="136"/>
      <c r="BXY234" s="136"/>
      <c r="BXZ234" s="136"/>
      <c r="BYA234" s="136"/>
      <c r="BYB234" s="136"/>
      <c r="BYC234" s="136"/>
      <c r="BYD234" s="136"/>
      <c r="BYE234" s="136"/>
      <c r="BYF234" s="136"/>
      <c r="BYG234" s="136"/>
      <c r="BYH234" s="136"/>
      <c r="BYI234" s="136"/>
      <c r="BYJ234" s="136"/>
      <c r="BYK234" s="136"/>
      <c r="BYL234" s="136"/>
      <c r="BYM234" s="136"/>
      <c r="BYN234" s="136"/>
      <c r="BYO234" s="136"/>
      <c r="BYP234" s="136"/>
      <c r="BYQ234" s="136"/>
      <c r="BYR234" s="136"/>
      <c r="BYS234" s="136"/>
      <c r="BYT234" s="136"/>
      <c r="BYU234" s="136"/>
      <c r="BYV234" s="136"/>
      <c r="BYW234" s="136"/>
      <c r="BYX234" s="136"/>
      <c r="BYY234" s="136"/>
      <c r="BYZ234" s="136"/>
      <c r="BZA234" s="136"/>
      <c r="BZB234" s="136"/>
      <c r="BZC234" s="136"/>
      <c r="BZD234" s="136"/>
      <c r="BZE234" s="136"/>
      <c r="BZF234" s="136"/>
      <c r="BZG234" s="136"/>
      <c r="BZH234" s="136"/>
      <c r="BZI234" s="136"/>
      <c r="BZJ234" s="136"/>
      <c r="BZK234" s="136"/>
      <c r="BZL234" s="136"/>
      <c r="BZM234" s="136"/>
      <c r="BZN234" s="136"/>
      <c r="BZO234" s="136"/>
      <c r="BZP234" s="136"/>
      <c r="BZQ234" s="136"/>
      <c r="BZR234" s="136"/>
      <c r="BZS234" s="136"/>
      <c r="BZT234" s="136"/>
      <c r="BZU234" s="136"/>
      <c r="BZV234" s="136"/>
      <c r="BZW234" s="136"/>
      <c r="BZX234" s="136"/>
      <c r="BZY234" s="136"/>
      <c r="BZZ234" s="136"/>
      <c r="CAA234" s="136"/>
      <c r="CAB234" s="136"/>
      <c r="CAC234" s="136"/>
      <c r="CAD234" s="136"/>
      <c r="CAE234" s="136"/>
      <c r="CAF234" s="136"/>
      <c r="CAG234" s="136"/>
      <c r="CAH234" s="136"/>
      <c r="CAI234" s="136"/>
      <c r="CAJ234" s="136"/>
      <c r="CAK234" s="136"/>
      <c r="CAL234" s="136"/>
      <c r="CAM234" s="136"/>
      <c r="CAN234" s="136"/>
      <c r="CAO234" s="136"/>
      <c r="CAP234" s="136"/>
      <c r="CAQ234" s="136"/>
      <c r="CAR234" s="136"/>
      <c r="CAS234" s="136"/>
      <c r="CAT234" s="136"/>
      <c r="CAU234" s="136"/>
      <c r="CAV234" s="136"/>
      <c r="CAW234" s="136"/>
      <c r="CAX234" s="136"/>
      <c r="CAY234" s="136"/>
      <c r="CAZ234" s="136"/>
      <c r="CBA234" s="136"/>
      <c r="CBB234" s="136"/>
      <c r="CBC234" s="136"/>
      <c r="CBD234" s="136"/>
      <c r="CBE234" s="136"/>
      <c r="CBF234" s="136"/>
      <c r="CBG234" s="136"/>
      <c r="CBH234" s="136"/>
      <c r="CBI234" s="136"/>
      <c r="CBJ234" s="136"/>
      <c r="CBK234" s="136"/>
      <c r="CBL234" s="136"/>
      <c r="CBM234" s="136"/>
      <c r="CBN234" s="136"/>
      <c r="CBO234" s="136"/>
      <c r="CBP234" s="136"/>
      <c r="CBQ234" s="136"/>
      <c r="CBR234" s="136"/>
      <c r="CBS234" s="136"/>
      <c r="CBT234" s="136"/>
      <c r="CBU234" s="136"/>
      <c r="CBV234" s="136"/>
      <c r="CBW234" s="136"/>
      <c r="CBX234" s="136"/>
      <c r="CBY234" s="136"/>
      <c r="CBZ234" s="136"/>
      <c r="CCA234" s="136"/>
      <c r="CCB234" s="136"/>
      <c r="CCC234" s="136"/>
      <c r="CCD234" s="136"/>
      <c r="CCE234" s="136"/>
      <c r="CCF234" s="136"/>
      <c r="CCG234" s="136"/>
      <c r="CCH234" s="136"/>
      <c r="CCI234" s="136"/>
      <c r="CCJ234" s="136"/>
      <c r="CCK234" s="136"/>
      <c r="CCL234" s="136"/>
      <c r="CCM234" s="136"/>
      <c r="CCN234" s="136"/>
      <c r="CCO234" s="136"/>
      <c r="CCP234" s="136"/>
      <c r="CCQ234" s="136"/>
      <c r="CCR234" s="136"/>
      <c r="CCS234" s="136"/>
      <c r="CCT234" s="136"/>
      <c r="CCU234" s="136"/>
      <c r="CCV234" s="136"/>
      <c r="CCW234" s="136"/>
      <c r="CCX234" s="136"/>
      <c r="CCY234" s="136"/>
      <c r="CCZ234" s="136"/>
      <c r="CDA234" s="136"/>
      <c r="CDB234" s="136"/>
      <c r="CDC234" s="136"/>
      <c r="CDD234" s="136"/>
      <c r="CDE234" s="136"/>
      <c r="CDF234" s="136"/>
      <c r="CDG234" s="136"/>
      <c r="CDH234" s="136"/>
      <c r="CDI234" s="136"/>
      <c r="CDJ234" s="136"/>
      <c r="CDK234" s="136"/>
      <c r="CDL234" s="136"/>
      <c r="CDM234" s="136"/>
      <c r="CDN234" s="136"/>
      <c r="CDO234" s="136"/>
      <c r="CDP234" s="136"/>
      <c r="CDQ234" s="136"/>
      <c r="CDR234" s="136"/>
      <c r="CDS234" s="136"/>
      <c r="CDT234" s="136"/>
      <c r="CDU234" s="136"/>
      <c r="CDV234" s="136"/>
      <c r="CDW234" s="136"/>
      <c r="CDX234" s="136"/>
      <c r="CDY234" s="136"/>
      <c r="CDZ234" s="136"/>
      <c r="CEA234" s="136"/>
      <c r="CEB234" s="136"/>
      <c r="CEC234" s="136"/>
      <c r="CED234" s="136"/>
      <c r="CEE234" s="136"/>
      <c r="CEF234" s="136"/>
      <c r="CEG234" s="136"/>
      <c r="CEH234" s="136"/>
      <c r="CEI234" s="136"/>
      <c r="CEJ234" s="136"/>
      <c r="CEK234" s="136"/>
      <c r="CEL234" s="136"/>
      <c r="CEM234" s="136"/>
      <c r="CEN234" s="136"/>
      <c r="CEO234" s="136"/>
      <c r="CEP234" s="136"/>
      <c r="CEQ234" s="136"/>
      <c r="CER234" s="136"/>
      <c r="CES234" s="136"/>
      <c r="CET234" s="136"/>
      <c r="CEU234" s="136"/>
      <c r="CEV234" s="136"/>
      <c r="CEW234" s="136"/>
      <c r="CEX234" s="136"/>
      <c r="CEY234" s="136"/>
      <c r="CEZ234" s="136"/>
      <c r="CFA234" s="136"/>
      <c r="CFB234" s="136"/>
      <c r="CFC234" s="136"/>
      <c r="CFD234" s="136"/>
      <c r="CFE234" s="136"/>
      <c r="CFF234" s="136"/>
      <c r="CFG234" s="136"/>
      <c r="CFH234" s="136"/>
      <c r="CFI234" s="136"/>
      <c r="CFJ234" s="136"/>
      <c r="CFK234" s="136"/>
      <c r="CFL234" s="136"/>
      <c r="CFM234" s="136"/>
      <c r="CFN234" s="136"/>
      <c r="CFO234" s="136"/>
      <c r="CFP234" s="136"/>
      <c r="CFQ234" s="136"/>
      <c r="CFR234" s="136"/>
      <c r="CFS234" s="136"/>
      <c r="CFT234" s="136"/>
      <c r="CFU234" s="136"/>
      <c r="CFV234" s="136"/>
      <c r="CFW234" s="136"/>
      <c r="CFX234" s="136"/>
      <c r="CFY234" s="136"/>
      <c r="CFZ234" s="136"/>
      <c r="CGA234" s="136"/>
      <c r="CGB234" s="136"/>
      <c r="CGC234" s="136"/>
      <c r="CGD234" s="136"/>
      <c r="CGE234" s="136"/>
      <c r="CGF234" s="136"/>
      <c r="CGG234" s="136"/>
      <c r="CGH234" s="136"/>
      <c r="CGI234" s="136"/>
      <c r="CGJ234" s="136"/>
      <c r="CGK234" s="136"/>
      <c r="CGL234" s="136"/>
      <c r="CGM234" s="136"/>
      <c r="CGN234" s="136"/>
      <c r="CGO234" s="136"/>
      <c r="CGP234" s="136"/>
      <c r="CGQ234" s="136"/>
      <c r="CGR234" s="136"/>
      <c r="CGS234" s="136"/>
      <c r="CGT234" s="136"/>
      <c r="CGU234" s="136"/>
      <c r="CGV234" s="136"/>
      <c r="CGW234" s="136"/>
      <c r="CGX234" s="136"/>
      <c r="CGY234" s="136"/>
      <c r="CGZ234" s="136"/>
      <c r="CHA234" s="136"/>
      <c r="CHB234" s="136"/>
      <c r="CHC234" s="136"/>
      <c r="CHD234" s="136"/>
      <c r="CHE234" s="136"/>
      <c r="CHF234" s="136"/>
      <c r="CHG234" s="136"/>
      <c r="CHH234" s="136"/>
      <c r="CHI234" s="136"/>
      <c r="CHJ234" s="136"/>
      <c r="CHK234" s="136"/>
      <c r="CHL234" s="136"/>
      <c r="CHM234" s="136"/>
      <c r="CHN234" s="136"/>
      <c r="CHO234" s="136"/>
      <c r="CHP234" s="136"/>
      <c r="CHQ234" s="136"/>
      <c r="CHR234" s="136"/>
      <c r="CHS234" s="136"/>
      <c r="CHT234" s="136"/>
      <c r="CHU234" s="136"/>
      <c r="CHV234" s="136"/>
      <c r="CHW234" s="136"/>
      <c r="CHX234" s="136"/>
      <c r="CHY234" s="136"/>
      <c r="CHZ234" s="136"/>
      <c r="CIA234" s="136"/>
      <c r="CIB234" s="136"/>
      <c r="CIC234" s="136"/>
      <c r="CID234" s="136"/>
      <c r="CIE234" s="136"/>
      <c r="CIF234" s="136"/>
      <c r="CIG234" s="136"/>
      <c r="CIH234" s="136"/>
      <c r="CII234" s="136"/>
      <c r="CIJ234" s="136"/>
      <c r="CIK234" s="136"/>
      <c r="CIL234" s="136"/>
      <c r="CIM234" s="136"/>
      <c r="CIN234" s="136"/>
      <c r="CIO234" s="136"/>
      <c r="CIP234" s="136"/>
      <c r="CIQ234" s="136"/>
      <c r="CIR234" s="136"/>
      <c r="CIS234" s="136"/>
      <c r="CIT234" s="136"/>
      <c r="CIU234" s="136"/>
      <c r="CIV234" s="136"/>
      <c r="CIW234" s="136"/>
      <c r="CIX234" s="136"/>
      <c r="CIY234" s="136"/>
      <c r="CIZ234" s="136"/>
      <c r="CJA234" s="136"/>
      <c r="CJB234" s="136"/>
      <c r="CJC234" s="136"/>
      <c r="CJD234" s="136"/>
      <c r="CJE234" s="136"/>
      <c r="CJF234" s="136"/>
      <c r="CJG234" s="136"/>
      <c r="CJH234" s="136"/>
      <c r="CJI234" s="136"/>
      <c r="CJJ234" s="136"/>
      <c r="CJK234" s="136"/>
      <c r="CJL234" s="136"/>
      <c r="CJM234" s="136"/>
      <c r="CJN234" s="136"/>
      <c r="CJO234" s="136"/>
      <c r="CJP234" s="136"/>
      <c r="CJQ234" s="136"/>
      <c r="CJR234" s="136"/>
      <c r="CJS234" s="136"/>
      <c r="CJT234" s="136"/>
      <c r="CJU234" s="136"/>
      <c r="CJV234" s="136"/>
      <c r="CJW234" s="136"/>
      <c r="CJX234" s="136"/>
      <c r="CJY234" s="136"/>
      <c r="CJZ234" s="136"/>
      <c r="CKA234" s="136"/>
      <c r="CKB234" s="136"/>
      <c r="CKC234" s="136"/>
      <c r="CKD234" s="136"/>
      <c r="CKE234" s="136"/>
      <c r="CKF234" s="136"/>
      <c r="CKG234" s="136"/>
      <c r="CKH234" s="136"/>
      <c r="CKI234" s="136"/>
      <c r="CKJ234" s="136"/>
      <c r="CKK234" s="136"/>
      <c r="CKL234" s="136"/>
      <c r="CKM234" s="136"/>
      <c r="CKN234" s="136"/>
      <c r="CKO234" s="136"/>
      <c r="CKP234" s="136"/>
      <c r="CKQ234" s="136"/>
      <c r="CKR234" s="136"/>
      <c r="CKS234" s="136"/>
      <c r="CKT234" s="136"/>
      <c r="CKU234" s="136"/>
      <c r="CKV234" s="136"/>
      <c r="CKW234" s="136"/>
      <c r="CKX234" s="136"/>
      <c r="CKY234" s="136"/>
      <c r="CKZ234" s="136"/>
      <c r="CLA234" s="136"/>
      <c r="CLB234" s="136"/>
      <c r="CLC234" s="136"/>
      <c r="CLD234" s="136"/>
      <c r="CLE234" s="136"/>
      <c r="CLF234" s="136"/>
      <c r="CLG234" s="136"/>
      <c r="CLH234" s="136"/>
      <c r="CLI234" s="136"/>
      <c r="CLJ234" s="136"/>
      <c r="CLK234" s="136"/>
      <c r="CLL234" s="136"/>
      <c r="CLM234" s="136"/>
      <c r="CLN234" s="136"/>
      <c r="CLO234" s="136"/>
      <c r="CLP234" s="136"/>
      <c r="CLQ234" s="136"/>
      <c r="CLR234" s="136"/>
      <c r="CLS234" s="136"/>
      <c r="CLT234" s="136"/>
      <c r="CLU234" s="136"/>
      <c r="CLV234" s="136"/>
      <c r="CLW234" s="136"/>
      <c r="CLX234" s="136"/>
      <c r="CLY234" s="136"/>
      <c r="CLZ234" s="136"/>
      <c r="CMA234" s="136"/>
      <c r="CMB234" s="136"/>
      <c r="CMC234" s="136"/>
      <c r="CMD234" s="136"/>
      <c r="CME234" s="136"/>
      <c r="CMF234" s="136"/>
      <c r="CMG234" s="136"/>
      <c r="CMH234" s="136"/>
      <c r="CMI234" s="136"/>
      <c r="CMJ234" s="136"/>
      <c r="CMK234" s="136"/>
      <c r="CML234" s="136"/>
      <c r="CMM234" s="136"/>
      <c r="CMN234" s="136"/>
      <c r="CMO234" s="136"/>
      <c r="CMP234" s="136"/>
      <c r="CMQ234" s="136"/>
      <c r="CMR234" s="136"/>
      <c r="CMS234" s="136"/>
      <c r="CMT234" s="136"/>
      <c r="CMU234" s="136"/>
      <c r="CMV234" s="136"/>
      <c r="CMW234" s="136"/>
      <c r="CMX234" s="136"/>
      <c r="CMY234" s="136"/>
      <c r="CMZ234" s="136"/>
      <c r="CNA234" s="136"/>
      <c r="CNB234" s="136"/>
      <c r="CNC234" s="136"/>
      <c r="CND234" s="136"/>
      <c r="CNE234" s="136"/>
      <c r="CNF234" s="136"/>
      <c r="CNG234" s="136"/>
      <c r="CNH234" s="136"/>
      <c r="CNI234" s="136"/>
      <c r="CNJ234" s="136"/>
      <c r="CNK234" s="136"/>
      <c r="CNL234" s="136"/>
      <c r="CNM234" s="136"/>
      <c r="CNN234" s="136"/>
      <c r="CNO234" s="136"/>
      <c r="CNP234" s="136"/>
      <c r="CNQ234" s="136"/>
      <c r="CNR234" s="136"/>
      <c r="CNS234" s="136"/>
      <c r="CNT234" s="136"/>
      <c r="CNU234" s="136"/>
      <c r="CNV234" s="136"/>
      <c r="CNW234" s="136"/>
      <c r="CNX234" s="136"/>
      <c r="CNY234" s="136"/>
      <c r="CNZ234" s="136"/>
      <c r="COA234" s="136"/>
      <c r="COB234" s="136"/>
      <c r="COC234" s="136"/>
      <c r="COD234" s="136"/>
      <c r="COE234" s="136"/>
      <c r="COF234" s="136"/>
      <c r="COG234" s="136"/>
      <c r="COH234" s="136"/>
      <c r="COI234" s="136"/>
      <c r="COJ234" s="136"/>
      <c r="COK234" s="136"/>
      <c r="COL234" s="136"/>
      <c r="COM234" s="136"/>
      <c r="CON234" s="136"/>
      <c r="COO234" s="136"/>
      <c r="COP234" s="136"/>
      <c r="COQ234" s="136"/>
      <c r="COR234" s="136"/>
      <c r="COS234" s="136"/>
      <c r="COT234" s="136"/>
      <c r="COU234" s="136"/>
      <c r="COV234" s="136"/>
      <c r="COW234" s="136"/>
      <c r="COX234" s="136"/>
      <c r="COY234" s="136"/>
      <c r="COZ234" s="136"/>
      <c r="CPA234" s="136"/>
      <c r="CPB234" s="136"/>
      <c r="CPC234" s="136"/>
      <c r="CPD234" s="136"/>
      <c r="CPE234" s="136"/>
      <c r="CPF234" s="136"/>
      <c r="CPG234" s="136"/>
      <c r="CPH234" s="136"/>
      <c r="CPI234" s="136"/>
      <c r="CPJ234" s="136"/>
      <c r="CPK234" s="136"/>
      <c r="CPL234" s="136"/>
      <c r="CPM234" s="136"/>
      <c r="CPN234" s="136"/>
      <c r="CPO234" s="136"/>
      <c r="CPP234" s="136"/>
      <c r="CPQ234" s="136"/>
      <c r="CPR234" s="136"/>
      <c r="CPS234" s="136"/>
      <c r="CPT234" s="136"/>
      <c r="CPU234" s="136"/>
      <c r="CPV234" s="136"/>
      <c r="CPW234" s="136"/>
      <c r="CPX234" s="136"/>
      <c r="CPY234" s="136"/>
      <c r="CPZ234" s="136"/>
      <c r="CQA234" s="136"/>
      <c r="CQB234" s="136"/>
      <c r="CQC234" s="136"/>
      <c r="CQD234" s="136"/>
      <c r="CQE234" s="136"/>
      <c r="CQF234" s="136"/>
      <c r="CQG234" s="136"/>
      <c r="CQH234" s="136"/>
      <c r="CQI234" s="136"/>
      <c r="CQJ234" s="136"/>
      <c r="CQK234" s="136"/>
      <c r="CQL234" s="136"/>
      <c r="CQM234" s="136"/>
      <c r="CQN234" s="136"/>
      <c r="CQO234" s="136"/>
      <c r="CQP234" s="136"/>
      <c r="CQQ234" s="136"/>
      <c r="CQR234" s="136"/>
      <c r="CQS234" s="136"/>
      <c r="CQT234" s="136"/>
      <c r="CQU234" s="136"/>
      <c r="CQV234" s="136"/>
      <c r="CQW234" s="136"/>
      <c r="CQX234" s="136"/>
      <c r="CQY234" s="136"/>
      <c r="CQZ234" s="136"/>
      <c r="CRA234" s="136"/>
      <c r="CRB234" s="136"/>
      <c r="CRC234" s="136"/>
      <c r="CRD234" s="136"/>
      <c r="CRE234" s="136"/>
      <c r="CRF234" s="136"/>
      <c r="CRG234" s="136"/>
      <c r="CRH234" s="136"/>
      <c r="CRI234" s="136"/>
      <c r="CRJ234" s="136"/>
      <c r="CRK234" s="136"/>
      <c r="CRL234" s="136"/>
      <c r="CRM234" s="136"/>
      <c r="CRN234" s="136"/>
      <c r="CRO234" s="136"/>
      <c r="CRP234" s="136"/>
      <c r="CRQ234" s="136"/>
      <c r="CRR234" s="136"/>
      <c r="CRS234" s="136"/>
      <c r="CRT234" s="136"/>
      <c r="CRU234" s="136"/>
      <c r="CRV234" s="136"/>
      <c r="CRW234" s="136"/>
      <c r="CRX234" s="136"/>
      <c r="CRY234" s="136"/>
      <c r="CRZ234" s="136"/>
      <c r="CSA234" s="136"/>
      <c r="CSB234" s="136"/>
      <c r="CSC234" s="136"/>
      <c r="CSD234" s="136"/>
      <c r="CSE234" s="136"/>
      <c r="CSF234" s="136"/>
      <c r="CSG234" s="136"/>
      <c r="CSH234" s="136"/>
      <c r="CSI234" s="136"/>
      <c r="CSJ234" s="136"/>
      <c r="CSK234" s="136"/>
      <c r="CSL234" s="136"/>
      <c r="CSM234" s="136"/>
      <c r="CSN234" s="136"/>
      <c r="CSO234" s="136"/>
      <c r="CSP234" s="136"/>
      <c r="CSQ234" s="136"/>
      <c r="CSR234" s="136"/>
      <c r="CSS234" s="136"/>
      <c r="CST234" s="136"/>
      <c r="CSU234" s="136"/>
      <c r="CSV234" s="136"/>
      <c r="CSW234" s="136"/>
      <c r="CSX234" s="136"/>
      <c r="CSY234" s="136"/>
      <c r="CSZ234" s="136"/>
      <c r="CTA234" s="136"/>
      <c r="CTB234" s="136"/>
      <c r="CTC234" s="136"/>
      <c r="CTD234" s="136"/>
      <c r="CTE234" s="136"/>
      <c r="CTF234" s="136"/>
      <c r="CTG234" s="136"/>
      <c r="CTH234" s="136"/>
      <c r="CTI234" s="136"/>
      <c r="CTJ234" s="136"/>
      <c r="CTK234" s="136"/>
      <c r="CTL234" s="136"/>
      <c r="CTM234" s="136"/>
      <c r="CTN234" s="136"/>
      <c r="CTO234" s="136"/>
      <c r="CTP234" s="136"/>
      <c r="CTQ234" s="136"/>
      <c r="CTR234" s="136"/>
      <c r="CTS234" s="136"/>
      <c r="CTT234" s="136"/>
      <c r="CTU234" s="136"/>
      <c r="CTV234" s="136"/>
      <c r="CTW234" s="136"/>
      <c r="CTX234" s="136"/>
      <c r="CTY234" s="136"/>
      <c r="CTZ234" s="136"/>
      <c r="CUA234" s="136"/>
      <c r="CUB234" s="136"/>
      <c r="CUC234" s="136"/>
      <c r="CUD234" s="136"/>
      <c r="CUE234" s="136"/>
      <c r="CUF234" s="136"/>
      <c r="CUG234" s="136"/>
      <c r="CUH234" s="136"/>
      <c r="CUI234" s="136"/>
      <c r="CUJ234" s="136"/>
      <c r="CUK234" s="136"/>
      <c r="CUL234" s="136"/>
      <c r="CUM234" s="136"/>
      <c r="CUN234" s="136"/>
      <c r="CUO234" s="136"/>
      <c r="CUP234" s="136"/>
      <c r="CUQ234" s="136"/>
      <c r="CUR234" s="136"/>
      <c r="CUS234" s="136"/>
      <c r="CUT234" s="136"/>
      <c r="CUU234" s="136"/>
      <c r="CUV234" s="136"/>
      <c r="CUW234" s="136"/>
      <c r="CUX234" s="136"/>
      <c r="CUY234" s="136"/>
      <c r="CUZ234" s="136"/>
      <c r="CVA234" s="136"/>
      <c r="CVB234" s="136"/>
      <c r="CVC234" s="136"/>
      <c r="CVD234" s="136"/>
      <c r="CVE234" s="136"/>
      <c r="CVF234" s="136"/>
      <c r="CVG234" s="136"/>
      <c r="CVH234" s="136"/>
      <c r="CVI234" s="136"/>
      <c r="CVJ234" s="136"/>
      <c r="CVK234" s="136"/>
      <c r="CVL234" s="136"/>
      <c r="CVM234" s="136"/>
      <c r="CVN234" s="136"/>
      <c r="CVO234" s="136"/>
      <c r="CVP234" s="136"/>
      <c r="CVQ234" s="136"/>
      <c r="CVR234" s="136"/>
      <c r="CVS234" s="136"/>
      <c r="CVT234" s="136"/>
      <c r="CVU234" s="136"/>
      <c r="CVV234" s="136"/>
      <c r="CVW234" s="136"/>
      <c r="CVX234" s="136"/>
      <c r="CVY234" s="136"/>
      <c r="CVZ234" s="136"/>
      <c r="CWA234" s="136"/>
      <c r="CWB234" s="136"/>
      <c r="CWC234" s="136"/>
      <c r="CWD234" s="136"/>
      <c r="CWE234" s="136"/>
      <c r="CWF234" s="136"/>
      <c r="CWG234" s="136"/>
      <c r="CWH234" s="136"/>
      <c r="CWI234" s="136"/>
      <c r="CWJ234" s="136"/>
      <c r="CWK234" s="136"/>
      <c r="CWL234" s="136"/>
      <c r="CWM234" s="136"/>
      <c r="CWN234" s="136"/>
      <c r="CWO234" s="136"/>
      <c r="CWP234" s="136"/>
      <c r="CWQ234" s="136"/>
      <c r="CWR234" s="136"/>
      <c r="CWS234" s="136"/>
      <c r="CWT234" s="136"/>
      <c r="CWU234" s="136"/>
      <c r="CWV234" s="136"/>
      <c r="CWW234" s="136"/>
      <c r="CWX234" s="136"/>
      <c r="CWY234" s="136"/>
      <c r="CWZ234" s="136"/>
      <c r="CXA234" s="136"/>
      <c r="CXB234" s="136"/>
      <c r="CXC234" s="136"/>
      <c r="CXD234" s="136"/>
      <c r="CXE234" s="136"/>
      <c r="CXF234" s="136"/>
      <c r="CXG234" s="136"/>
      <c r="CXH234" s="136"/>
      <c r="CXI234" s="136"/>
      <c r="CXJ234" s="136"/>
      <c r="CXK234" s="136"/>
      <c r="CXL234" s="136"/>
      <c r="CXM234" s="136"/>
      <c r="CXN234" s="136"/>
      <c r="CXO234" s="136"/>
      <c r="CXP234" s="136"/>
      <c r="CXQ234" s="136"/>
      <c r="CXR234" s="136"/>
      <c r="CXS234" s="136"/>
      <c r="CXT234" s="136"/>
      <c r="CXU234" s="136"/>
      <c r="CXV234" s="136"/>
      <c r="CXW234" s="136"/>
      <c r="CXX234" s="136"/>
      <c r="CXY234" s="136"/>
      <c r="CXZ234" s="136"/>
      <c r="CYA234" s="136"/>
      <c r="CYB234" s="136"/>
      <c r="CYC234" s="136"/>
      <c r="CYD234" s="136"/>
      <c r="CYE234" s="136"/>
      <c r="CYF234" s="136"/>
      <c r="CYG234" s="136"/>
      <c r="CYH234" s="136"/>
      <c r="CYI234" s="136"/>
      <c r="CYJ234" s="136"/>
      <c r="CYK234" s="136"/>
      <c r="CYL234" s="136"/>
      <c r="CYM234" s="136"/>
      <c r="CYN234" s="136"/>
      <c r="CYO234" s="136"/>
      <c r="CYP234" s="136"/>
      <c r="CYQ234" s="136"/>
      <c r="CYR234" s="136"/>
      <c r="CYS234" s="136"/>
      <c r="CYT234" s="136"/>
      <c r="CYU234" s="136"/>
      <c r="CYV234" s="136"/>
      <c r="CYW234" s="136"/>
      <c r="CYX234" s="136"/>
      <c r="CYY234" s="136"/>
      <c r="CYZ234" s="136"/>
      <c r="CZA234" s="136"/>
      <c r="CZB234" s="136"/>
      <c r="CZC234" s="136"/>
      <c r="CZD234" s="136"/>
      <c r="CZE234" s="136"/>
      <c r="CZF234" s="136"/>
      <c r="CZG234" s="136"/>
      <c r="CZH234" s="136"/>
      <c r="CZI234" s="136"/>
      <c r="CZJ234" s="136"/>
      <c r="CZK234" s="136"/>
      <c r="CZL234" s="136"/>
      <c r="CZM234" s="136"/>
      <c r="CZN234" s="136"/>
      <c r="CZO234" s="136"/>
      <c r="CZP234" s="136"/>
      <c r="CZQ234" s="136"/>
      <c r="CZR234" s="136"/>
      <c r="CZS234" s="136"/>
      <c r="CZT234" s="136"/>
      <c r="CZU234" s="136"/>
      <c r="CZV234" s="136"/>
      <c r="CZW234" s="136"/>
      <c r="CZX234" s="136"/>
      <c r="CZY234" s="136"/>
      <c r="CZZ234" s="136"/>
      <c r="DAA234" s="136"/>
      <c r="DAB234" s="136"/>
      <c r="DAC234" s="136"/>
      <c r="DAD234" s="136"/>
      <c r="DAE234" s="136"/>
      <c r="DAF234" s="136"/>
      <c r="DAG234" s="136"/>
      <c r="DAH234" s="136"/>
      <c r="DAI234" s="136"/>
      <c r="DAJ234" s="136"/>
      <c r="DAK234" s="136"/>
      <c r="DAL234" s="136"/>
      <c r="DAM234" s="136"/>
      <c r="DAN234" s="136"/>
      <c r="DAO234" s="136"/>
      <c r="DAP234" s="136"/>
      <c r="DAQ234" s="136"/>
      <c r="DAR234" s="136"/>
      <c r="DAS234" s="136"/>
      <c r="DAT234" s="136"/>
      <c r="DAU234" s="136"/>
      <c r="DAV234" s="136"/>
      <c r="DAW234" s="136"/>
      <c r="DAX234" s="136"/>
      <c r="DAY234" s="136"/>
      <c r="DAZ234" s="136"/>
      <c r="DBA234" s="136"/>
      <c r="DBB234" s="136"/>
      <c r="DBC234" s="136"/>
      <c r="DBD234" s="136"/>
      <c r="DBE234" s="136"/>
      <c r="DBF234" s="136"/>
      <c r="DBG234" s="136"/>
      <c r="DBH234" s="136"/>
      <c r="DBI234" s="136"/>
      <c r="DBJ234" s="136"/>
      <c r="DBK234" s="136"/>
      <c r="DBL234" s="136"/>
      <c r="DBM234" s="136"/>
      <c r="DBN234" s="136"/>
      <c r="DBO234" s="136"/>
      <c r="DBP234" s="136"/>
      <c r="DBQ234" s="136"/>
      <c r="DBR234" s="136"/>
      <c r="DBS234" s="136"/>
      <c r="DBT234" s="136"/>
      <c r="DBU234" s="136"/>
      <c r="DBV234" s="136"/>
      <c r="DBW234" s="136"/>
      <c r="DBX234" s="136"/>
      <c r="DBY234" s="136"/>
      <c r="DBZ234" s="136"/>
      <c r="DCA234" s="136"/>
      <c r="DCB234" s="136"/>
      <c r="DCC234" s="136"/>
      <c r="DCD234" s="136"/>
      <c r="DCE234" s="136"/>
      <c r="DCF234" s="136"/>
      <c r="DCG234" s="136"/>
      <c r="DCH234" s="136"/>
      <c r="DCI234" s="136"/>
      <c r="DCJ234" s="136"/>
      <c r="DCK234" s="136"/>
      <c r="DCL234" s="136"/>
      <c r="DCM234" s="136"/>
      <c r="DCN234" s="136"/>
      <c r="DCO234" s="136"/>
      <c r="DCP234" s="136"/>
      <c r="DCQ234" s="136"/>
      <c r="DCR234" s="136"/>
      <c r="DCS234" s="136"/>
      <c r="DCT234" s="136"/>
      <c r="DCU234" s="136"/>
      <c r="DCV234" s="136"/>
      <c r="DCW234" s="136"/>
      <c r="DCX234" s="136"/>
      <c r="DCY234" s="136"/>
      <c r="DCZ234" s="136"/>
      <c r="DDA234" s="136"/>
      <c r="DDB234" s="136"/>
      <c r="DDC234" s="136"/>
      <c r="DDD234" s="136"/>
      <c r="DDE234" s="136"/>
      <c r="DDF234" s="136"/>
      <c r="DDG234" s="136"/>
      <c r="DDH234" s="136"/>
      <c r="DDI234" s="136"/>
      <c r="DDJ234" s="136"/>
      <c r="DDK234" s="136"/>
      <c r="DDL234" s="136"/>
      <c r="DDM234" s="136"/>
      <c r="DDN234" s="136"/>
      <c r="DDO234" s="136"/>
      <c r="DDP234" s="136"/>
      <c r="DDQ234" s="136"/>
      <c r="DDR234" s="136"/>
      <c r="DDS234" s="136"/>
      <c r="DDT234" s="136"/>
      <c r="DDU234" s="136"/>
      <c r="DDV234" s="136"/>
      <c r="DDW234" s="136"/>
      <c r="DDX234" s="136"/>
      <c r="DDY234" s="136"/>
      <c r="DDZ234" s="136"/>
      <c r="DEA234" s="136"/>
      <c r="DEB234" s="136"/>
      <c r="DEC234" s="136"/>
      <c r="DED234" s="136"/>
      <c r="DEE234" s="136"/>
      <c r="DEF234" s="136"/>
      <c r="DEG234" s="136"/>
      <c r="DEH234" s="136"/>
      <c r="DEI234" s="136"/>
      <c r="DEJ234" s="136"/>
      <c r="DEK234" s="136"/>
      <c r="DEL234" s="136"/>
      <c r="DEM234" s="136"/>
      <c r="DEN234" s="136"/>
      <c r="DEO234" s="136"/>
      <c r="DEP234" s="136"/>
      <c r="DEQ234" s="136"/>
      <c r="DER234" s="136"/>
      <c r="DES234" s="136"/>
      <c r="DET234" s="136"/>
      <c r="DEU234" s="136"/>
      <c r="DEV234" s="136"/>
      <c r="DEW234" s="136"/>
      <c r="DEX234" s="136"/>
      <c r="DEY234" s="136"/>
      <c r="DEZ234" s="136"/>
      <c r="DFA234" s="136"/>
      <c r="DFB234" s="136"/>
      <c r="DFC234" s="136"/>
      <c r="DFD234" s="136"/>
      <c r="DFE234" s="136"/>
      <c r="DFF234" s="136"/>
      <c r="DFG234" s="136"/>
      <c r="DFH234" s="136"/>
      <c r="DFI234" s="136"/>
      <c r="DFJ234" s="136"/>
      <c r="DFK234" s="136"/>
      <c r="DFL234" s="136"/>
      <c r="DFM234" s="136"/>
      <c r="DFN234" s="136"/>
      <c r="DFO234" s="136"/>
      <c r="DFP234" s="136"/>
      <c r="DFQ234" s="136"/>
      <c r="DFR234" s="136"/>
      <c r="DFS234" s="136"/>
      <c r="DFT234" s="136"/>
      <c r="DFU234" s="136"/>
      <c r="DFV234" s="136"/>
      <c r="DFW234" s="136"/>
      <c r="DFX234" s="136"/>
      <c r="DFY234" s="136"/>
      <c r="DFZ234" s="136"/>
      <c r="DGA234" s="136"/>
      <c r="DGB234" s="136"/>
      <c r="DGC234" s="136"/>
      <c r="DGD234" s="136"/>
      <c r="DGE234" s="136"/>
      <c r="DGF234" s="136"/>
      <c r="DGG234" s="136"/>
      <c r="DGH234" s="136"/>
      <c r="DGI234" s="136"/>
      <c r="DGJ234" s="136"/>
      <c r="DGK234" s="136"/>
      <c r="DGL234" s="136"/>
      <c r="DGM234" s="136"/>
      <c r="DGN234" s="136"/>
      <c r="DGO234" s="136"/>
      <c r="DGP234" s="136"/>
      <c r="DGQ234" s="136"/>
      <c r="DGR234" s="136"/>
      <c r="DGS234" s="136"/>
      <c r="DGT234" s="136"/>
      <c r="DGU234" s="136"/>
      <c r="DGV234" s="136"/>
      <c r="DGW234" s="136"/>
      <c r="DGX234" s="136"/>
      <c r="DGY234" s="136"/>
      <c r="DGZ234" s="136"/>
      <c r="DHA234" s="136"/>
      <c r="DHB234" s="136"/>
      <c r="DHC234" s="136"/>
      <c r="DHD234" s="136"/>
      <c r="DHE234" s="136"/>
      <c r="DHF234" s="136"/>
      <c r="DHG234" s="136"/>
      <c r="DHH234" s="136"/>
      <c r="DHI234" s="136"/>
      <c r="DHJ234" s="136"/>
      <c r="DHK234" s="136"/>
      <c r="DHL234" s="136"/>
      <c r="DHM234" s="136"/>
      <c r="DHN234" s="136"/>
      <c r="DHO234" s="136"/>
      <c r="DHP234" s="136"/>
      <c r="DHQ234" s="136"/>
      <c r="DHR234" s="136"/>
      <c r="DHS234" s="136"/>
      <c r="DHT234" s="136"/>
      <c r="DHU234" s="136"/>
      <c r="DHV234" s="136"/>
      <c r="DHW234" s="136"/>
      <c r="DHX234" s="136"/>
      <c r="DHY234" s="136"/>
      <c r="DHZ234" s="136"/>
      <c r="DIA234" s="136"/>
      <c r="DIB234" s="136"/>
      <c r="DIC234" s="136"/>
      <c r="DID234" s="136"/>
      <c r="DIE234" s="136"/>
      <c r="DIF234" s="136"/>
      <c r="DIG234" s="136"/>
      <c r="DIH234" s="136"/>
      <c r="DII234" s="136"/>
      <c r="DIJ234" s="136"/>
      <c r="DIK234" s="136"/>
      <c r="DIL234" s="136"/>
      <c r="DIM234" s="136"/>
      <c r="DIN234" s="136"/>
      <c r="DIO234" s="136"/>
      <c r="DIP234" s="136"/>
      <c r="DIQ234" s="136"/>
      <c r="DIR234" s="136"/>
      <c r="DIS234" s="136"/>
      <c r="DIT234" s="136"/>
      <c r="DIU234" s="136"/>
      <c r="DIV234" s="136"/>
      <c r="DIW234" s="136"/>
      <c r="DIX234" s="136"/>
      <c r="DIY234" s="136"/>
      <c r="DIZ234" s="136"/>
      <c r="DJA234" s="136"/>
      <c r="DJB234" s="136"/>
      <c r="DJC234" s="136"/>
      <c r="DJD234" s="136"/>
      <c r="DJE234" s="136"/>
      <c r="DJF234" s="136"/>
      <c r="DJG234" s="136"/>
      <c r="DJH234" s="136"/>
      <c r="DJI234" s="136"/>
      <c r="DJJ234" s="136"/>
      <c r="DJK234" s="136"/>
      <c r="DJL234" s="136"/>
      <c r="DJM234" s="136"/>
      <c r="DJN234" s="136"/>
      <c r="DJO234" s="136"/>
      <c r="DJP234" s="136"/>
      <c r="DJQ234" s="136"/>
      <c r="DJR234" s="136"/>
      <c r="DJS234" s="136"/>
      <c r="DJT234" s="136"/>
      <c r="DJU234" s="136"/>
      <c r="DJV234" s="136"/>
      <c r="DJW234" s="136"/>
      <c r="DJX234" s="136"/>
      <c r="DJY234" s="136"/>
      <c r="DJZ234" s="136"/>
      <c r="DKA234" s="136"/>
      <c r="DKB234" s="136"/>
      <c r="DKC234" s="136"/>
      <c r="DKD234" s="136"/>
      <c r="DKE234" s="136"/>
      <c r="DKF234" s="136"/>
      <c r="DKG234" s="136"/>
      <c r="DKH234" s="136"/>
      <c r="DKI234" s="136"/>
      <c r="DKJ234" s="136"/>
      <c r="DKK234" s="136"/>
      <c r="DKL234" s="136"/>
      <c r="DKM234" s="136"/>
      <c r="DKN234" s="136"/>
      <c r="DKO234" s="136"/>
      <c r="DKP234" s="136"/>
      <c r="DKQ234" s="136"/>
      <c r="DKR234" s="136"/>
      <c r="DKS234" s="136"/>
      <c r="DKT234" s="136"/>
      <c r="DKU234" s="136"/>
      <c r="DKV234" s="136"/>
      <c r="DKW234" s="136"/>
      <c r="DKX234" s="136"/>
      <c r="DKY234" s="136"/>
      <c r="DKZ234" s="136"/>
      <c r="DLA234" s="136"/>
      <c r="DLB234" s="136"/>
      <c r="DLC234" s="136"/>
      <c r="DLD234" s="136"/>
      <c r="DLE234" s="136"/>
      <c r="DLF234" s="136"/>
      <c r="DLG234" s="136"/>
      <c r="DLH234" s="136"/>
      <c r="DLI234" s="136"/>
      <c r="DLJ234" s="136"/>
      <c r="DLK234" s="136"/>
      <c r="DLL234" s="136"/>
      <c r="DLM234" s="136"/>
      <c r="DLN234" s="136"/>
      <c r="DLO234" s="136"/>
      <c r="DLP234" s="136"/>
      <c r="DLQ234" s="136"/>
      <c r="DLR234" s="136"/>
      <c r="DLS234" s="136"/>
      <c r="DLT234" s="136"/>
      <c r="DLU234" s="136"/>
      <c r="DLV234" s="136"/>
      <c r="DLW234" s="136"/>
      <c r="DLX234" s="136"/>
      <c r="DLY234" s="136"/>
      <c r="DLZ234" s="136"/>
      <c r="DMA234" s="136"/>
      <c r="DMB234" s="136"/>
      <c r="DMC234" s="136"/>
      <c r="DMD234" s="136"/>
      <c r="DME234" s="136"/>
      <c r="DMF234" s="136"/>
      <c r="DMG234" s="136"/>
      <c r="DMH234" s="136"/>
      <c r="DMI234" s="136"/>
      <c r="DMJ234" s="136"/>
      <c r="DMK234" s="136"/>
      <c r="DML234" s="136"/>
      <c r="DMM234" s="136"/>
      <c r="DMN234" s="136"/>
      <c r="DMO234" s="136"/>
      <c r="DMP234" s="136"/>
      <c r="DMQ234" s="136"/>
      <c r="DMR234" s="136"/>
      <c r="DMS234" s="136"/>
      <c r="DMT234" s="136"/>
      <c r="DMU234" s="136"/>
      <c r="DMV234" s="136"/>
      <c r="DMW234" s="136"/>
      <c r="DMX234" s="136"/>
      <c r="DMY234" s="136"/>
      <c r="DMZ234" s="136"/>
      <c r="DNA234" s="136"/>
      <c r="DNB234" s="136"/>
      <c r="DNC234" s="136"/>
      <c r="DND234" s="136"/>
      <c r="DNE234" s="136"/>
      <c r="DNF234" s="136"/>
      <c r="DNG234" s="136"/>
      <c r="DNH234" s="136"/>
      <c r="DNI234" s="136"/>
      <c r="DNJ234" s="136"/>
      <c r="DNK234" s="136"/>
      <c r="DNL234" s="136"/>
      <c r="DNM234" s="136"/>
      <c r="DNN234" s="136"/>
      <c r="DNO234" s="136"/>
      <c r="DNP234" s="136"/>
      <c r="DNQ234" s="136"/>
      <c r="DNR234" s="136"/>
      <c r="DNS234" s="136"/>
      <c r="DNT234" s="136"/>
      <c r="DNU234" s="136"/>
      <c r="DNV234" s="136"/>
      <c r="DNW234" s="136"/>
      <c r="DNX234" s="136"/>
      <c r="DNY234" s="136"/>
      <c r="DNZ234" s="136"/>
      <c r="DOA234" s="136"/>
      <c r="DOB234" s="136"/>
      <c r="DOC234" s="136"/>
      <c r="DOD234" s="136"/>
      <c r="DOE234" s="136"/>
      <c r="DOF234" s="136"/>
      <c r="DOG234" s="136"/>
      <c r="DOH234" s="136"/>
      <c r="DOI234" s="136"/>
      <c r="DOJ234" s="136"/>
      <c r="DOK234" s="136"/>
      <c r="DOL234" s="136"/>
      <c r="DOM234" s="136"/>
      <c r="DON234" s="136"/>
      <c r="DOO234" s="136"/>
      <c r="DOP234" s="136"/>
      <c r="DOQ234" s="136"/>
      <c r="DOR234" s="136"/>
      <c r="DOS234" s="136"/>
      <c r="DOT234" s="136"/>
      <c r="DOU234" s="136"/>
      <c r="DOV234" s="136"/>
      <c r="DOW234" s="136"/>
      <c r="DOX234" s="136"/>
      <c r="DOY234" s="136"/>
      <c r="DOZ234" s="136"/>
      <c r="DPA234" s="136"/>
      <c r="DPB234" s="136"/>
      <c r="DPC234" s="136"/>
      <c r="DPD234" s="136"/>
      <c r="DPE234" s="136"/>
      <c r="DPF234" s="136"/>
      <c r="DPG234" s="136"/>
      <c r="DPH234" s="136"/>
      <c r="DPI234" s="136"/>
      <c r="DPJ234" s="136"/>
      <c r="DPK234" s="136"/>
      <c r="DPL234" s="136"/>
      <c r="DPM234" s="136"/>
      <c r="DPN234" s="136"/>
      <c r="DPO234" s="136"/>
      <c r="DPP234" s="136"/>
      <c r="DPQ234" s="136"/>
      <c r="DPR234" s="136"/>
      <c r="DPS234" s="136"/>
      <c r="DPT234" s="136"/>
      <c r="DPU234" s="136"/>
      <c r="DPV234" s="136"/>
      <c r="DPW234" s="136"/>
      <c r="DPX234" s="136"/>
      <c r="DPY234" s="136"/>
      <c r="DPZ234" s="136"/>
      <c r="DQA234" s="136"/>
      <c r="DQB234" s="136"/>
      <c r="DQC234" s="136"/>
      <c r="DQD234" s="136"/>
      <c r="DQE234" s="136"/>
      <c r="DQF234" s="136"/>
      <c r="DQG234" s="136"/>
      <c r="DQH234" s="136"/>
      <c r="DQI234" s="136"/>
      <c r="DQJ234" s="136"/>
      <c r="DQK234" s="136"/>
      <c r="DQL234" s="136"/>
      <c r="DQM234" s="136"/>
      <c r="DQN234" s="136"/>
      <c r="DQO234" s="136"/>
      <c r="DQP234" s="136"/>
      <c r="DQQ234" s="136"/>
      <c r="DQR234" s="136"/>
      <c r="DQS234" s="136"/>
      <c r="DQT234" s="136"/>
      <c r="DQU234" s="136"/>
      <c r="DQV234" s="136"/>
      <c r="DQW234" s="136"/>
      <c r="DQX234" s="136"/>
      <c r="DQY234" s="136"/>
      <c r="DQZ234" s="136"/>
      <c r="DRA234" s="136"/>
      <c r="DRB234" s="136"/>
      <c r="DRC234" s="136"/>
      <c r="DRD234" s="136"/>
      <c r="DRE234" s="136"/>
      <c r="DRF234" s="136"/>
      <c r="DRG234" s="136"/>
      <c r="DRH234" s="136"/>
      <c r="DRI234" s="136"/>
      <c r="DRJ234" s="136"/>
      <c r="DRK234" s="136"/>
      <c r="DRL234" s="136"/>
      <c r="DRM234" s="136"/>
      <c r="DRN234" s="136"/>
      <c r="DRO234" s="136"/>
      <c r="DRP234" s="136"/>
      <c r="DRQ234" s="136"/>
      <c r="DRR234" s="136"/>
      <c r="DRS234" s="136"/>
      <c r="DRT234" s="136"/>
      <c r="DRU234" s="136"/>
      <c r="DRV234" s="136"/>
      <c r="DRW234" s="136"/>
      <c r="DRX234" s="136"/>
      <c r="DRY234" s="136"/>
      <c r="DRZ234" s="136"/>
      <c r="DSA234" s="136"/>
      <c r="DSB234" s="136"/>
      <c r="DSC234" s="136"/>
      <c r="DSD234" s="136"/>
      <c r="DSE234" s="136"/>
      <c r="DSF234" s="136"/>
      <c r="DSG234" s="136"/>
      <c r="DSH234" s="136"/>
      <c r="DSI234" s="136"/>
      <c r="DSJ234" s="136"/>
      <c r="DSK234" s="136"/>
      <c r="DSL234" s="136"/>
      <c r="DSM234" s="136"/>
      <c r="DSN234" s="136"/>
      <c r="DSO234" s="136"/>
      <c r="DSP234" s="136"/>
      <c r="DSQ234" s="136"/>
      <c r="DSR234" s="136"/>
      <c r="DSS234" s="136"/>
      <c r="DST234" s="136"/>
      <c r="DSU234" s="136"/>
      <c r="DSV234" s="136"/>
      <c r="DSW234" s="136"/>
      <c r="DSX234" s="136"/>
      <c r="DSY234" s="136"/>
      <c r="DSZ234" s="136"/>
      <c r="DTA234" s="136"/>
      <c r="DTB234" s="136"/>
      <c r="DTC234" s="136"/>
      <c r="DTD234" s="136"/>
      <c r="DTE234" s="136"/>
      <c r="DTF234" s="136"/>
      <c r="DTG234" s="136"/>
      <c r="DTH234" s="136"/>
      <c r="DTI234" s="136"/>
      <c r="DTJ234" s="136"/>
      <c r="DTK234" s="136"/>
      <c r="DTL234" s="136"/>
      <c r="DTM234" s="136"/>
      <c r="DTN234" s="136"/>
      <c r="DTO234" s="136"/>
      <c r="DTP234" s="136"/>
      <c r="DTQ234" s="136"/>
      <c r="DTR234" s="136"/>
      <c r="DTS234" s="136"/>
      <c r="DTT234" s="136"/>
      <c r="DTU234" s="136"/>
      <c r="DTV234" s="136"/>
      <c r="DTW234" s="136"/>
      <c r="DTX234" s="136"/>
      <c r="DTY234" s="136"/>
      <c r="DTZ234" s="136"/>
      <c r="DUA234" s="136"/>
      <c r="DUB234" s="136"/>
      <c r="DUC234" s="136"/>
      <c r="DUD234" s="136"/>
      <c r="DUE234" s="136"/>
      <c r="DUF234" s="136"/>
      <c r="DUG234" s="136"/>
      <c r="DUH234" s="136"/>
      <c r="DUI234" s="136"/>
      <c r="DUJ234" s="136"/>
      <c r="DUK234" s="136"/>
      <c r="DUL234" s="136"/>
      <c r="DUM234" s="136"/>
      <c r="DUN234" s="136"/>
      <c r="DUO234" s="136"/>
      <c r="DUP234" s="136"/>
      <c r="DUQ234" s="136"/>
      <c r="DUR234" s="136"/>
      <c r="DUS234" s="136"/>
      <c r="DUT234" s="136"/>
      <c r="DUU234" s="136"/>
      <c r="DUV234" s="136"/>
      <c r="DUW234" s="136"/>
      <c r="DUX234" s="136"/>
      <c r="DUY234" s="136"/>
      <c r="DUZ234" s="136"/>
      <c r="DVA234" s="136"/>
      <c r="DVB234" s="136"/>
      <c r="DVC234" s="136"/>
      <c r="DVD234" s="136"/>
      <c r="DVE234" s="136"/>
      <c r="DVF234" s="136"/>
      <c r="DVG234" s="136"/>
      <c r="DVH234" s="136"/>
      <c r="DVI234" s="136"/>
      <c r="DVJ234" s="136"/>
      <c r="DVK234" s="136"/>
      <c r="DVL234" s="136"/>
      <c r="DVM234" s="136"/>
      <c r="DVN234" s="136"/>
      <c r="DVO234" s="136"/>
      <c r="DVP234" s="136"/>
      <c r="DVQ234" s="136"/>
      <c r="DVR234" s="136"/>
      <c r="DVS234" s="136"/>
      <c r="DVT234" s="136"/>
      <c r="DVU234" s="136"/>
      <c r="DVV234" s="136"/>
      <c r="DVW234" s="136"/>
      <c r="DVX234" s="136"/>
      <c r="DVY234" s="136"/>
      <c r="DVZ234" s="136"/>
      <c r="DWA234" s="136"/>
      <c r="DWB234" s="136"/>
      <c r="DWC234" s="136"/>
      <c r="DWD234" s="136"/>
      <c r="DWE234" s="136"/>
      <c r="DWF234" s="136"/>
      <c r="DWG234" s="136"/>
      <c r="DWH234" s="136"/>
      <c r="DWI234" s="136"/>
      <c r="DWJ234" s="136"/>
      <c r="DWK234" s="136"/>
      <c r="DWL234" s="136"/>
      <c r="DWM234" s="136"/>
      <c r="DWN234" s="136"/>
      <c r="DWO234" s="136"/>
      <c r="DWP234" s="136"/>
      <c r="DWQ234" s="136"/>
      <c r="DWR234" s="136"/>
      <c r="DWS234" s="136"/>
      <c r="DWT234" s="136"/>
      <c r="DWU234" s="136"/>
      <c r="DWV234" s="136"/>
      <c r="DWW234" s="136"/>
      <c r="DWX234" s="136"/>
      <c r="DWY234" s="136"/>
      <c r="DWZ234" s="136"/>
      <c r="DXA234" s="136"/>
      <c r="DXB234" s="136"/>
      <c r="DXC234" s="136"/>
      <c r="DXD234" s="136"/>
      <c r="DXE234" s="136"/>
      <c r="DXF234" s="136"/>
      <c r="DXG234" s="136"/>
      <c r="DXH234" s="136"/>
      <c r="DXI234" s="136"/>
      <c r="DXJ234" s="136"/>
      <c r="DXK234" s="136"/>
      <c r="DXL234" s="136"/>
      <c r="DXM234" s="136"/>
      <c r="DXN234" s="136"/>
      <c r="DXO234" s="136"/>
      <c r="DXP234" s="136"/>
      <c r="DXQ234" s="136"/>
      <c r="DXR234" s="136"/>
      <c r="DXS234" s="136"/>
      <c r="DXT234" s="136"/>
      <c r="DXU234" s="136"/>
      <c r="DXV234" s="136"/>
      <c r="DXW234" s="136"/>
      <c r="DXX234" s="136"/>
      <c r="DXY234" s="136"/>
      <c r="DXZ234" s="136"/>
      <c r="DYA234" s="136"/>
      <c r="DYB234" s="136"/>
      <c r="DYC234" s="136"/>
      <c r="DYD234" s="136"/>
      <c r="DYE234" s="136"/>
      <c r="DYF234" s="136"/>
      <c r="DYG234" s="136"/>
      <c r="DYH234" s="136"/>
      <c r="DYI234" s="136"/>
      <c r="DYJ234" s="136"/>
      <c r="DYK234" s="136"/>
      <c r="DYL234" s="136"/>
      <c r="DYM234" s="136"/>
      <c r="DYN234" s="136"/>
      <c r="DYO234" s="136"/>
      <c r="DYP234" s="136"/>
      <c r="DYQ234" s="136"/>
      <c r="DYR234" s="136"/>
      <c r="DYS234" s="136"/>
      <c r="DYT234" s="136"/>
      <c r="DYU234" s="136"/>
      <c r="DYV234" s="136"/>
      <c r="DYW234" s="136"/>
      <c r="DYX234" s="136"/>
      <c r="DYY234" s="136"/>
      <c r="DYZ234" s="136"/>
      <c r="DZA234" s="136"/>
      <c r="DZB234" s="136"/>
      <c r="DZC234" s="136"/>
      <c r="DZD234" s="136"/>
      <c r="DZE234" s="136"/>
      <c r="DZF234" s="136"/>
      <c r="DZG234" s="136"/>
      <c r="DZH234" s="136"/>
      <c r="DZI234" s="136"/>
      <c r="DZJ234" s="136"/>
      <c r="DZK234" s="136"/>
      <c r="DZL234" s="136"/>
      <c r="DZM234" s="136"/>
      <c r="DZN234" s="136"/>
      <c r="DZO234" s="136"/>
      <c r="DZP234" s="136"/>
      <c r="DZQ234" s="136"/>
      <c r="DZR234" s="136"/>
      <c r="DZS234" s="136"/>
      <c r="DZT234" s="136"/>
      <c r="DZU234" s="136"/>
      <c r="DZV234" s="136"/>
      <c r="DZW234" s="136"/>
      <c r="DZX234" s="136"/>
      <c r="DZY234" s="136"/>
      <c r="DZZ234" s="136"/>
      <c r="EAA234" s="136"/>
      <c r="EAB234" s="136"/>
      <c r="EAC234" s="136"/>
      <c r="EAD234" s="136"/>
      <c r="EAE234" s="136"/>
      <c r="EAF234" s="136"/>
      <c r="EAG234" s="136"/>
      <c r="EAH234" s="136"/>
      <c r="EAI234" s="136"/>
      <c r="EAJ234" s="136"/>
      <c r="EAK234" s="136"/>
      <c r="EAL234" s="136"/>
      <c r="EAM234" s="136"/>
      <c r="EAN234" s="136"/>
      <c r="EAO234" s="136"/>
      <c r="EAP234" s="136"/>
      <c r="EAQ234" s="136"/>
      <c r="EAR234" s="136"/>
      <c r="EAS234" s="136"/>
      <c r="EAT234" s="136"/>
      <c r="EAU234" s="136"/>
      <c r="EAV234" s="136"/>
      <c r="EAW234" s="136"/>
      <c r="EAX234" s="136"/>
      <c r="EAY234" s="136"/>
      <c r="EAZ234" s="136"/>
      <c r="EBA234" s="136"/>
      <c r="EBB234" s="136"/>
      <c r="EBC234" s="136"/>
      <c r="EBD234" s="136"/>
      <c r="EBE234" s="136"/>
      <c r="EBF234" s="136"/>
      <c r="EBG234" s="136"/>
      <c r="EBH234" s="136"/>
      <c r="EBI234" s="136"/>
      <c r="EBJ234" s="136"/>
      <c r="EBK234" s="136"/>
      <c r="EBL234" s="136"/>
      <c r="EBM234" s="136"/>
      <c r="EBN234" s="136"/>
      <c r="EBO234" s="136"/>
      <c r="EBP234" s="136"/>
      <c r="EBQ234" s="136"/>
      <c r="EBR234" s="136"/>
      <c r="EBS234" s="136"/>
      <c r="EBT234" s="136"/>
      <c r="EBU234" s="136"/>
      <c r="EBV234" s="136"/>
      <c r="EBW234" s="136"/>
      <c r="EBX234" s="136"/>
      <c r="EBY234" s="136"/>
      <c r="EBZ234" s="136"/>
      <c r="ECA234" s="136"/>
      <c r="ECB234" s="136"/>
      <c r="ECC234" s="136"/>
      <c r="ECD234" s="136"/>
      <c r="ECE234" s="136"/>
      <c r="ECF234" s="136"/>
      <c r="ECG234" s="136"/>
      <c r="ECH234" s="136"/>
      <c r="ECI234" s="136"/>
      <c r="ECJ234" s="136"/>
      <c r="ECK234" s="136"/>
      <c r="ECL234" s="136"/>
      <c r="ECM234" s="136"/>
      <c r="ECN234" s="136"/>
      <c r="ECO234" s="136"/>
      <c r="ECP234" s="136"/>
      <c r="ECQ234" s="136"/>
      <c r="ECR234" s="136"/>
      <c r="ECS234" s="136"/>
      <c r="ECT234" s="136"/>
      <c r="ECU234" s="136"/>
      <c r="ECV234" s="136"/>
      <c r="ECW234" s="136"/>
      <c r="ECX234" s="136"/>
      <c r="ECY234" s="136"/>
      <c r="ECZ234" s="136"/>
      <c r="EDA234" s="136"/>
      <c r="EDB234" s="136"/>
      <c r="EDC234" s="136"/>
      <c r="EDD234" s="136"/>
      <c r="EDE234" s="136"/>
      <c r="EDF234" s="136"/>
      <c r="EDG234" s="136"/>
      <c r="EDH234" s="136"/>
      <c r="EDI234" s="136"/>
      <c r="EDJ234" s="136"/>
      <c r="EDK234" s="136"/>
      <c r="EDL234" s="136"/>
      <c r="EDM234" s="136"/>
      <c r="EDN234" s="136"/>
      <c r="EDO234" s="136"/>
      <c r="EDP234" s="136"/>
      <c r="EDQ234" s="136"/>
      <c r="EDR234" s="136"/>
      <c r="EDS234" s="136"/>
      <c r="EDT234" s="136"/>
      <c r="EDU234" s="136"/>
      <c r="EDV234" s="136"/>
      <c r="EDW234" s="136"/>
      <c r="EDX234" s="136"/>
      <c r="EDY234" s="136"/>
      <c r="EDZ234" s="136"/>
      <c r="EEA234" s="136"/>
      <c r="EEB234" s="136"/>
      <c r="EEC234" s="136"/>
      <c r="EED234" s="136"/>
      <c r="EEE234" s="136"/>
      <c r="EEF234" s="136"/>
      <c r="EEG234" s="136"/>
      <c r="EEH234" s="136"/>
      <c r="EEI234" s="136"/>
      <c r="EEJ234" s="136"/>
      <c r="EEK234" s="136"/>
      <c r="EEL234" s="136"/>
      <c r="EEM234" s="136"/>
      <c r="EEN234" s="136"/>
      <c r="EEO234" s="136"/>
      <c r="EEP234" s="136"/>
      <c r="EEQ234" s="136"/>
      <c r="EER234" s="136"/>
      <c r="EES234" s="136"/>
      <c r="EET234" s="136"/>
      <c r="EEU234" s="136"/>
      <c r="EEV234" s="136"/>
      <c r="EEW234" s="136"/>
      <c r="EEX234" s="136"/>
      <c r="EEY234" s="136"/>
      <c r="EEZ234" s="136"/>
      <c r="EFA234" s="136"/>
      <c r="EFB234" s="136"/>
      <c r="EFC234" s="136"/>
      <c r="EFD234" s="136"/>
      <c r="EFE234" s="136"/>
      <c r="EFF234" s="136"/>
      <c r="EFG234" s="136"/>
      <c r="EFH234" s="136"/>
      <c r="EFI234" s="136"/>
      <c r="EFJ234" s="136"/>
      <c r="EFK234" s="136"/>
      <c r="EFL234" s="136"/>
      <c r="EFM234" s="136"/>
      <c r="EFN234" s="136"/>
      <c r="EFO234" s="136"/>
      <c r="EFP234" s="136"/>
      <c r="EFQ234" s="136"/>
      <c r="EFR234" s="136"/>
      <c r="EFS234" s="136"/>
      <c r="EFT234" s="136"/>
      <c r="EFU234" s="136"/>
      <c r="EFV234" s="136"/>
      <c r="EFW234" s="136"/>
      <c r="EFX234" s="136"/>
      <c r="EFY234" s="136"/>
      <c r="EFZ234" s="136"/>
      <c r="EGA234" s="136"/>
      <c r="EGB234" s="136"/>
      <c r="EGC234" s="136"/>
      <c r="EGD234" s="136"/>
      <c r="EGE234" s="136"/>
      <c r="EGF234" s="136"/>
      <c r="EGG234" s="136"/>
      <c r="EGH234" s="136"/>
      <c r="EGI234" s="136"/>
      <c r="EGJ234" s="136"/>
      <c r="EGK234" s="136"/>
      <c r="EGL234" s="136"/>
      <c r="EGM234" s="136"/>
      <c r="EGN234" s="136"/>
      <c r="EGO234" s="136"/>
      <c r="EGP234" s="136"/>
      <c r="EGQ234" s="136"/>
      <c r="EGR234" s="136"/>
      <c r="EGS234" s="136"/>
      <c r="EGT234" s="136"/>
      <c r="EGU234" s="136"/>
      <c r="EGV234" s="136"/>
      <c r="EGW234" s="136"/>
      <c r="EGX234" s="136"/>
      <c r="EGY234" s="136"/>
      <c r="EGZ234" s="136"/>
      <c r="EHA234" s="136"/>
      <c r="EHB234" s="136"/>
      <c r="EHC234" s="136"/>
      <c r="EHD234" s="136"/>
      <c r="EHE234" s="136"/>
      <c r="EHF234" s="136"/>
      <c r="EHG234" s="136"/>
      <c r="EHH234" s="136"/>
      <c r="EHI234" s="136"/>
      <c r="EHJ234" s="136"/>
      <c r="EHK234" s="136"/>
      <c r="EHL234" s="136"/>
      <c r="EHM234" s="136"/>
      <c r="EHN234" s="136"/>
      <c r="EHO234" s="136"/>
      <c r="EHP234" s="136"/>
      <c r="EHQ234" s="136"/>
      <c r="EHR234" s="136"/>
      <c r="EHS234" s="136"/>
      <c r="EHT234" s="136"/>
      <c r="EHU234" s="136"/>
      <c r="EHV234" s="136"/>
      <c r="EHW234" s="136"/>
      <c r="EHX234" s="136"/>
      <c r="EHY234" s="136"/>
      <c r="EHZ234" s="136"/>
      <c r="EIA234" s="136"/>
      <c r="EIB234" s="136"/>
      <c r="EIC234" s="136"/>
      <c r="EID234" s="136"/>
      <c r="EIE234" s="136"/>
      <c r="EIF234" s="136"/>
      <c r="EIG234" s="136"/>
      <c r="EIH234" s="136"/>
      <c r="EII234" s="136"/>
      <c r="EIJ234" s="136"/>
      <c r="EIK234" s="136"/>
      <c r="EIL234" s="136"/>
      <c r="EIM234" s="136"/>
      <c r="EIN234" s="136"/>
      <c r="EIO234" s="136"/>
      <c r="EIP234" s="136"/>
      <c r="EIQ234" s="136"/>
      <c r="EIR234" s="136"/>
      <c r="EIS234" s="136"/>
      <c r="EIT234" s="136"/>
      <c r="EIU234" s="136"/>
      <c r="EIV234" s="136"/>
      <c r="EIW234" s="136"/>
      <c r="EIX234" s="136"/>
      <c r="EIY234" s="136"/>
      <c r="EIZ234" s="136"/>
      <c r="EJA234" s="136"/>
      <c r="EJB234" s="136"/>
      <c r="EJC234" s="136"/>
      <c r="EJD234" s="136"/>
      <c r="EJE234" s="136"/>
      <c r="EJF234" s="136"/>
      <c r="EJG234" s="136"/>
      <c r="EJH234" s="136"/>
      <c r="EJI234" s="136"/>
      <c r="EJJ234" s="136"/>
      <c r="EJK234" s="136"/>
      <c r="EJL234" s="136"/>
      <c r="EJM234" s="136"/>
      <c r="EJN234" s="136"/>
      <c r="EJO234" s="136"/>
      <c r="EJP234" s="136"/>
      <c r="EJQ234" s="136"/>
      <c r="EJR234" s="136"/>
      <c r="EJS234" s="136"/>
      <c r="EJT234" s="136"/>
      <c r="EJU234" s="136"/>
      <c r="EJV234" s="136"/>
      <c r="EJW234" s="136"/>
      <c r="EJX234" s="136"/>
      <c r="EJY234" s="136"/>
      <c r="EJZ234" s="136"/>
      <c r="EKA234" s="136"/>
      <c r="EKB234" s="136"/>
      <c r="EKC234" s="136"/>
      <c r="EKD234" s="136"/>
      <c r="EKE234" s="136"/>
      <c r="EKF234" s="136"/>
      <c r="EKG234" s="136"/>
      <c r="EKH234" s="136"/>
      <c r="EKI234" s="136"/>
      <c r="EKJ234" s="136"/>
      <c r="EKK234" s="136"/>
      <c r="EKL234" s="136"/>
      <c r="EKM234" s="136"/>
      <c r="EKN234" s="136"/>
      <c r="EKO234" s="136"/>
      <c r="EKP234" s="136"/>
      <c r="EKQ234" s="136"/>
      <c r="EKR234" s="136"/>
      <c r="EKS234" s="136"/>
      <c r="EKT234" s="136"/>
      <c r="EKU234" s="136"/>
      <c r="EKV234" s="136"/>
      <c r="EKW234" s="136"/>
      <c r="EKX234" s="136"/>
      <c r="EKY234" s="136"/>
      <c r="EKZ234" s="136"/>
      <c r="ELA234" s="136"/>
      <c r="ELB234" s="136"/>
      <c r="ELC234" s="136"/>
      <c r="ELD234" s="136"/>
      <c r="ELE234" s="136"/>
      <c r="ELF234" s="136"/>
      <c r="ELG234" s="136"/>
      <c r="ELH234" s="136"/>
      <c r="ELI234" s="136"/>
      <c r="ELJ234" s="136"/>
      <c r="ELK234" s="136"/>
      <c r="ELL234" s="136"/>
      <c r="ELM234" s="136"/>
      <c r="ELN234" s="136"/>
      <c r="ELO234" s="136"/>
      <c r="ELP234" s="136"/>
      <c r="ELQ234" s="136"/>
      <c r="ELR234" s="136"/>
      <c r="ELS234" s="136"/>
      <c r="ELT234" s="136"/>
      <c r="ELU234" s="136"/>
      <c r="ELV234" s="136"/>
      <c r="ELW234" s="136"/>
      <c r="ELX234" s="136"/>
      <c r="ELY234" s="136"/>
      <c r="ELZ234" s="136"/>
      <c r="EMA234" s="136"/>
      <c r="EMB234" s="136"/>
      <c r="EMC234" s="136"/>
      <c r="EMD234" s="136"/>
      <c r="EME234" s="136"/>
      <c r="EMF234" s="136"/>
      <c r="EMG234" s="136"/>
      <c r="EMH234" s="136"/>
      <c r="EMI234" s="136"/>
      <c r="EMJ234" s="136"/>
      <c r="EMK234" s="136"/>
      <c r="EML234" s="136"/>
      <c r="EMM234" s="136"/>
      <c r="EMN234" s="136"/>
      <c r="EMO234" s="136"/>
      <c r="EMP234" s="136"/>
      <c r="EMQ234" s="136"/>
      <c r="EMR234" s="136"/>
      <c r="EMS234" s="136"/>
      <c r="EMT234" s="136"/>
      <c r="EMU234" s="136"/>
      <c r="EMV234" s="136"/>
      <c r="EMW234" s="136"/>
      <c r="EMX234" s="136"/>
      <c r="EMY234" s="136"/>
      <c r="EMZ234" s="136"/>
      <c r="ENA234" s="136"/>
      <c r="ENB234" s="136"/>
      <c r="ENC234" s="136"/>
      <c r="END234" s="136"/>
      <c r="ENE234" s="136"/>
      <c r="ENF234" s="136"/>
      <c r="ENG234" s="136"/>
      <c r="ENH234" s="136"/>
      <c r="ENI234" s="136"/>
      <c r="ENJ234" s="136"/>
      <c r="ENK234" s="136"/>
      <c r="ENL234" s="136"/>
      <c r="ENM234" s="136"/>
      <c r="ENN234" s="136"/>
      <c r="ENO234" s="136"/>
      <c r="ENP234" s="136"/>
      <c r="ENQ234" s="136"/>
      <c r="ENR234" s="136"/>
      <c r="ENS234" s="136"/>
      <c r="ENT234" s="136"/>
      <c r="ENU234" s="136"/>
      <c r="ENV234" s="136"/>
      <c r="ENW234" s="136"/>
      <c r="ENX234" s="136"/>
      <c r="ENY234" s="136"/>
      <c r="ENZ234" s="136"/>
      <c r="EOA234" s="136"/>
      <c r="EOB234" s="136"/>
      <c r="EOC234" s="136"/>
      <c r="EOD234" s="136"/>
      <c r="EOE234" s="136"/>
      <c r="EOF234" s="136"/>
      <c r="EOG234" s="136"/>
      <c r="EOH234" s="136"/>
      <c r="EOI234" s="136"/>
      <c r="EOJ234" s="136"/>
      <c r="EOK234" s="136"/>
      <c r="EOL234" s="136"/>
      <c r="EOM234" s="136"/>
      <c r="EON234" s="136"/>
      <c r="EOO234" s="136"/>
      <c r="EOP234" s="136"/>
      <c r="EOQ234" s="136"/>
      <c r="EOR234" s="136"/>
      <c r="EOS234" s="136"/>
      <c r="EOT234" s="136"/>
      <c r="EOU234" s="136"/>
      <c r="EOV234" s="136"/>
      <c r="EOW234" s="136"/>
      <c r="EOX234" s="136"/>
      <c r="EOY234" s="136"/>
      <c r="EOZ234" s="136"/>
      <c r="EPA234" s="136"/>
      <c r="EPB234" s="136"/>
      <c r="EPC234" s="136"/>
      <c r="EPD234" s="136"/>
      <c r="EPE234" s="136"/>
      <c r="EPF234" s="136"/>
      <c r="EPG234" s="136"/>
      <c r="EPH234" s="136"/>
      <c r="EPI234" s="136"/>
      <c r="EPJ234" s="136"/>
      <c r="EPK234" s="136"/>
      <c r="EPL234" s="136"/>
      <c r="EPM234" s="136"/>
      <c r="EPN234" s="136"/>
      <c r="EPO234" s="136"/>
      <c r="EPP234" s="136"/>
      <c r="EPQ234" s="136"/>
      <c r="EPR234" s="136"/>
      <c r="EPS234" s="136"/>
      <c r="EPT234" s="136"/>
      <c r="EPU234" s="136"/>
      <c r="EPV234" s="136"/>
      <c r="EPW234" s="136"/>
      <c r="EPX234" s="136"/>
      <c r="EPY234" s="136"/>
      <c r="EPZ234" s="136"/>
      <c r="EQA234" s="136"/>
      <c r="EQB234" s="136"/>
      <c r="EQC234" s="136"/>
      <c r="EQD234" s="136"/>
      <c r="EQE234" s="136"/>
      <c r="EQF234" s="136"/>
      <c r="EQG234" s="136"/>
      <c r="EQH234" s="136"/>
      <c r="EQI234" s="136"/>
      <c r="EQJ234" s="136"/>
      <c r="EQK234" s="136"/>
      <c r="EQL234" s="136"/>
      <c r="EQM234" s="136"/>
      <c r="EQN234" s="136"/>
      <c r="EQO234" s="136"/>
      <c r="EQP234" s="136"/>
      <c r="EQQ234" s="136"/>
      <c r="EQR234" s="136"/>
      <c r="EQS234" s="136"/>
      <c r="EQT234" s="136"/>
      <c r="EQU234" s="136"/>
      <c r="EQV234" s="136"/>
      <c r="EQW234" s="136"/>
      <c r="EQX234" s="136"/>
      <c r="EQY234" s="136"/>
      <c r="EQZ234" s="136"/>
      <c r="ERA234" s="136"/>
      <c r="ERB234" s="136"/>
      <c r="ERC234" s="136"/>
      <c r="ERD234" s="136"/>
      <c r="ERE234" s="136"/>
      <c r="ERF234" s="136"/>
      <c r="ERG234" s="136"/>
      <c r="ERH234" s="136"/>
      <c r="ERI234" s="136"/>
      <c r="ERJ234" s="136"/>
      <c r="ERK234" s="136"/>
      <c r="ERL234" s="136"/>
      <c r="ERM234" s="136"/>
      <c r="ERN234" s="136"/>
      <c r="ERO234" s="136"/>
      <c r="ERP234" s="136"/>
      <c r="ERQ234" s="136"/>
      <c r="ERR234" s="136"/>
      <c r="ERS234" s="136"/>
      <c r="ERT234" s="136"/>
      <c r="ERU234" s="136"/>
      <c r="ERV234" s="136"/>
      <c r="ERW234" s="136"/>
      <c r="ERX234" s="136"/>
      <c r="ERY234" s="136"/>
      <c r="ERZ234" s="136"/>
      <c r="ESA234" s="136"/>
      <c r="ESB234" s="136"/>
      <c r="ESC234" s="136"/>
      <c r="ESD234" s="136"/>
      <c r="ESE234" s="136"/>
      <c r="ESF234" s="136"/>
      <c r="ESG234" s="136"/>
      <c r="ESH234" s="136"/>
      <c r="ESI234" s="136"/>
      <c r="ESJ234" s="136"/>
      <c r="ESK234" s="136"/>
      <c r="ESL234" s="136"/>
      <c r="ESM234" s="136"/>
      <c r="ESN234" s="136"/>
      <c r="ESO234" s="136"/>
      <c r="ESP234" s="136"/>
      <c r="ESQ234" s="136"/>
      <c r="ESR234" s="136"/>
      <c r="ESS234" s="136"/>
      <c r="EST234" s="136"/>
      <c r="ESU234" s="136"/>
      <c r="ESV234" s="136"/>
      <c r="ESW234" s="136"/>
      <c r="ESX234" s="136"/>
      <c r="ESY234" s="136"/>
      <c r="ESZ234" s="136"/>
      <c r="ETA234" s="136"/>
      <c r="ETB234" s="136"/>
      <c r="ETC234" s="136"/>
      <c r="ETD234" s="136"/>
      <c r="ETE234" s="136"/>
      <c r="ETF234" s="136"/>
      <c r="ETG234" s="136"/>
      <c r="ETH234" s="136"/>
      <c r="ETI234" s="136"/>
      <c r="ETJ234" s="136"/>
      <c r="ETK234" s="136"/>
      <c r="ETL234" s="136"/>
      <c r="ETM234" s="136"/>
      <c r="ETN234" s="136"/>
      <c r="ETO234" s="136"/>
      <c r="ETP234" s="136"/>
      <c r="ETQ234" s="136"/>
      <c r="ETR234" s="136"/>
      <c r="ETS234" s="136"/>
      <c r="ETT234" s="136"/>
      <c r="ETU234" s="136"/>
      <c r="ETV234" s="136"/>
      <c r="ETW234" s="136"/>
      <c r="ETX234" s="136"/>
      <c r="ETY234" s="136"/>
      <c r="ETZ234" s="136"/>
      <c r="EUA234" s="136"/>
      <c r="EUB234" s="136"/>
      <c r="EUC234" s="136"/>
      <c r="EUD234" s="136"/>
      <c r="EUE234" s="136"/>
      <c r="EUF234" s="136"/>
      <c r="EUG234" s="136"/>
      <c r="EUH234" s="136"/>
      <c r="EUI234" s="136"/>
      <c r="EUJ234" s="136"/>
      <c r="EUK234" s="136"/>
      <c r="EUL234" s="136"/>
      <c r="EUM234" s="136"/>
      <c r="EUN234" s="136"/>
      <c r="EUO234" s="136"/>
      <c r="EUP234" s="136"/>
      <c r="EUQ234" s="136"/>
      <c r="EUR234" s="136"/>
      <c r="EUS234" s="136"/>
      <c r="EUT234" s="136"/>
      <c r="EUU234" s="136"/>
      <c r="EUV234" s="136"/>
      <c r="EUW234" s="136"/>
      <c r="EUX234" s="136"/>
      <c r="EUY234" s="136"/>
      <c r="EUZ234" s="136"/>
      <c r="EVA234" s="136"/>
      <c r="EVB234" s="136"/>
      <c r="EVC234" s="136"/>
      <c r="EVD234" s="136"/>
      <c r="EVE234" s="136"/>
      <c r="EVF234" s="136"/>
      <c r="EVG234" s="136"/>
      <c r="EVH234" s="136"/>
      <c r="EVI234" s="136"/>
      <c r="EVJ234" s="136"/>
      <c r="EVK234" s="136"/>
      <c r="EVL234" s="136"/>
      <c r="EVM234" s="136"/>
      <c r="EVN234" s="136"/>
      <c r="EVO234" s="136"/>
      <c r="EVP234" s="136"/>
      <c r="EVQ234" s="136"/>
      <c r="EVR234" s="136"/>
      <c r="EVS234" s="136"/>
      <c r="EVT234" s="136"/>
      <c r="EVU234" s="136"/>
      <c r="EVV234" s="136"/>
      <c r="EVW234" s="136"/>
      <c r="EVX234" s="136"/>
      <c r="EVY234" s="136"/>
      <c r="EVZ234" s="136"/>
      <c r="EWA234" s="136"/>
      <c r="EWB234" s="136"/>
      <c r="EWC234" s="136"/>
      <c r="EWD234" s="136"/>
      <c r="EWE234" s="136"/>
      <c r="EWF234" s="136"/>
      <c r="EWG234" s="136"/>
      <c r="EWH234" s="136"/>
      <c r="EWI234" s="136"/>
      <c r="EWJ234" s="136"/>
      <c r="EWK234" s="136"/>
      <c r="EWL234" s="136"/>
      <c r="EWM234" s="136"/>
      <c r="EWN234" s="136"/>
      <c r="EWO234" s="136"/>
      <c r="EWP234" s="136"/>
      <c r="EWQ234" s="136"/>
      <c r="EWR234" s="136"/>
      <c r="EWS234" s="136"/>
      <c r="EWT234" s="136"/>
      <c r="EWU234" s="136"/>
      <c r="EWV234" s="136"/>
      <c r="EWW234" s="136"/>
      <c r="EWX234" s="136"/>
      <c r="EWY234" s="136"/>
      <c r="EWZ234" s="136"/>
      <c r="EXA234" s="136"/>
      <c r="EXB234" s="136"/>
      <c r="EXC234" s="136"/>
      <c r="EXD234" s="136"/>
      <c r="EXE234" s="136"/>
      <c r="EXF234" s="136"/>
      <c r="EXG234" s="136"/>
      <c r="EXH234" s="136"/>
      <c r="EXI234" s="136"/>
      <c r="EXJ234" s="136"/>
      <c r="EXK234" s="136"/>
      <c r="EXL234" s="136"/>
      <c r="EXM234" s="136"/>
      <c r="EXN234" s="136"/>
      <c r="EXO234" s="136"/>
      <c r="EXP234" s="136"/>
      <c r="EXQ234" s="136"/>
      <c r="EXR234" s="136"/>
      <c r="EXS234" s="136"/>
      <c r="EXT234" s="136"/>
      <c r="EXU234" s="136"/>
      <c r="EXV234" s="136"/>
      <c r="EXW234" s="136"/>
      <c r="EXX234" s="136"/>
      <c r="EXY234" s="136"/>
      <c r="EXZ234" s="136"/>
      <c r="EYA234" s="136"/>
      <c r="EYB234" s="136"/>
      <c r="EYC234" s="136"/>
      <c r="EYD234" s="136"/>
      <c r="EYE234" s="136"/>
      <c r="EYF234" s="136"/>
      <c r="EYG234" s="136"/>
      <c r="EYH234" s="136"/>
      <c r="EYI234" s="136"/>
      <c r="EYJ234" s="136"/>
      <c r="EYK234" s="136"/>
      <c r="EYL234" s="136"/>
      <c r="EYM234" s="136"/>
      <c r="EYN234" s="136"/>
      <c r="EYO234" s="136"/>
      <c r="EYP234" s="136"/>
      <c r="EYQ234" s="136"/>
      <c r="EYR234" s="136"/>
      <c r="EYS234" s="136"/>
      <c r="EYT234" s="136"/>
      <c r="EYU234" s="136"/>
      <c r="EYV234" s="136"/>
      <c r="EYW234" s="136"/>
      <c r="EYX234" s="136"/>
      <c r="EYY234" s="136"/>
      <c r="EYZ234" s="136"/>
      <c r="EZA234" s="136"/>
      <c r="EZB234" s="136"/>
      <c r="EZC234" s="136"/>
      <c r="EZD234" s="136"/>
      <c r="EZE234" s="136"/>
      <c r="EZF234" s="136"/>
      <c r="EZG234" s="136"/>
      <c r="EZH234" s="136"/>
      <c r="EZI234" s="136"/>
      <c r="EZJ234" s="136"/>
      <c r="EZK234" s="136"/>
      <c r="EZL234" s="136"/>
      <c r="EZM234" s="136"/>
      <c r="EZN234" s="136"/>
      <c r="EZO234" s="136"/>
      <c r="EZP234" s="136"/>
      <c r="EZQ234" s="136"/>
      <c r="EZR234" s="136"/>
      <c r="EZS234" s="136"/>
      <c r="EZT234" s="136"/>
      <c r="EZU234" s="136"/>
      <c r="EZV234" s="136"/>
      <c r="EZW234" s="136"/>
      <c r="EZX234" s="136"/>
      <c r="EZY234" s="136"/>
      <c r="EZZ234" s="136"/>
      <c r="FAA234" s="136"/>
      <c r="FAB234" s="136"/>
      <c r="FAC234" s="136"/>
      <c r="FAD234" s="136"/>
      <c r="FAE234" s="136"/>
      <c r="FAF234" s="136"/>
      <c r="FAG234" s="136"/>
      <c r="FAH234" s="136"/>
      <c r="FAI234" s="136"/>
      <c r="FAJ234" s="136"/>
      <c r="FAK234" s="136"/>
      <c r="FAL234" s="136"/>
      <c r="FAM234" s="136"/>
      <c r="FAN234" s="136"/>
      <c r="FAO234" s="136"/>
      <c r="FAP234" s="136"/>
      <c r="FAQ234" s="136"/>
      <c r="FAR234" s="136"/>
      <c r="FAS234" s="136"/>
      <c r="FAT234" s="136"/>
      <c r="FAU234" s="136"/>
      <c r="FAV234" s="136"/>
      <c r="FAW234" s="136"/>
      <c r="FAX234" s="136"/>
      <c r="FAY234" s="136"/>
      <c r="FAZ234" s="136"/>
      <c r="FBA234" s="136"/>
      <c r="FBB234" s="136"/>
      <c r="FBC234" s="136"/>
      <c r="FBD234" s="136"/>
      <c r="FBE234" s="136"/>
      <c r="FBF234" s="136"/>
      <c r="FBG234" s="136"/>
      <c r="FBH234" s="136"/>
      <c r="FBI234" s="136"/>
      <c r="FBJ234" s="136"/>
      <c r="FBK234" s="136"/>
      <c r="FBL234" s="136"/>
      <c r="FBM234" s="136"/>
      <c r="FBN234" s="136"/>
      <c r="FBO234" s="136"/>
      <c r="FBP234" s="136"/>
      <c r="FBQ234" s="136"/>
      <c r="FBR234" s="136"/>
      <c r="FBS234" s="136"/>
      <c r="FBT234" s="136"/>
      <c r="FBU234" s="136"/>
      <c r="FBV234" s="136"/>
      <c r="FBW234" s="136"/>
      <c r="FBX234" s="136"/>
      <c r="FBY234" s="136"/>
      <c r="FBZ234" s="136"/>
      <c r="FCA234" s="136"/>
      <c r="FCB234" s="136"/>
      <c r="FCC234" s="136"/>
      <c r="FCD234" s="136"/>
      <c r="FCE234" s="136"/>
      <c r="FCF234" s="136"/>
      <c r="FCG234" s="136"/>
      <c r="FCH234" s="136"/>
      <c r="FCI234" s="136"/>
      <c r="FCJ234" s="136"/>
      <c r="FCK234" s="136"/>
      <c r="FCL234" s="136"/>
      <c r="FCM234" s="136"/>
      <c r="FCN234" s="136"/>
      <c r="FCO234" s="136"/>
      <c r="FCP234" s="136"/>
      <c r="FCQ234" s="136"/>
      <c r="FCR234" s="136"/>
      <c r="FCS234" s="136"/>
      <c r="FCT234" s="136"/>
      <c r="FCU234" s="136"/>
      <c r="FCV234" s="136"/>
      <c r="FCW234" s="136"/>
      <c r="FCX234" s="136"/>
      <c r="FCY234" s="136"/>
      <c r="FCZ234" s="136"/>
      <c r="FDA234" s="136"/>
      <c r="FDB234" s="136"/>
      <c r="FDC234" s="136"/>
      <c r="FDD234" s="136"/>
      <c r="FDE234" s="136"/>
      <c r="FDF234" s="136"/>
      <c r="FDG234" s="136"/>
      <c r="FDH234" s="136"/>
      <c r="FDI234" s="136"/>
      <c r="FDJ234" s="136"/>
      <c r="FDK234" s="136"/>
      <c r="FDL234" s="136"/>
      <c r="FDM234" s="136"/>
      <c r="FDN234" s="136"/>
      <c r="FDO234" s="136"/>
      <c r="FDP234" s="136"/>
      <c r="FDQ234" s="136"/>
      <c r="FDR234" s="136"/>
      <c r="FDS234" s="136"/>
      <c r="FDT234" s="136"/>
      <c r="FDU234" s="136"/>
      <c r="FDV234" s="136"/>
      <c r="FDW234" s="136"/>
      <c r="FDX234" s="136"/>
      <c r="FDY234" s="136"/>
      <c r="FDZ234" s="136"/>
      <c r="FEA234" s="136"/>
      <c r="FEB234" s="136"/>
      <c r="FEC234" s="136"/>
      <c r="FED234" s="136"/>
      <c r="FEE234" s="136"/>
      <c r="FEF234" s="136"/>
      <c r="FEG234" s="136"/>
      <c r="FEH234" s="136"/>
      <c r="FEI234" s="136"/>
      <c r="FEJ234" s="136"/>
      <c r="FEK234" s="136"/>
      <c r="FEL234" s="136"/>
      <c r="FEM234" s="136"/>
      <c r="FEN234" s="136"/>
      <c r="FEO234" s="136"/>
      <c r="FEP234" s="136"/>
      <c r="FEQ234" s="136"/>
      <c r="FER234" s="136"/>
      <c r="FES234" s="136"/>
      <c r="FET234" s="136"/>
      <c r="FEU234" s="136"/>
      <c r="FEV234" s="136"/>
      <c r="FEW234" s="136"/>
      <c r="FEX234" s="136"/>
      <c r="FEY234" s="136"/>
      <c r="FEZ234" s="136"/>
      <c r="FFA234" s="136"/>
      <c r="FFB234" s="136"/>
      <c r="FFC234" s="136"/>
      <c r="FFD234" s="136"/>
      <c r="FFE234" s="136"/>
      <c r="FFF234" s="136"/>
      <c r="FFG234" s="136"/>
      <c r="FFH234" s="136"/>
      <c r="FFI234" s="136"/>
      <c r="FFJ234" s="136"/>
      <c r="FFK234" s="136"/>
      <c r="FFL234" s="136"/>
      <c r="FFM234" s="136"/>
      <c r="FFN234" s="136"/>
      <c r="FFO234" s="136"/>
      <c r="FFP234" s="136"/>
      <c r="FFQ234" s="136"/>
      <c r="FFR234" s="136"/>
      <c r="FFS234" s="136"/>
      <c r="FFT234" s="136"/>
      <c r="FFU234" s="136"/>
      <c r="FFV234" s="136"/>
      <c r="FFW234" s="136"/>
      <c r="FFX234" s="136"/>
      <c r="FFY234" s="136"/>
      <c r="FFZ234" s="136"/>
      <c r="FGA234" s="136"/>
      <c r="FGB234" s="136"/>
      <c r="FGC234" s="136"/>
      <c r="FGD234" s="136"/>
      <c r="FGE234" s="136"/>
      <c r="FGF234" s="136"/>
      <c r="FGG234" s="136"/>
      <c r="FGH234" s="136"/>
      <c r="FGI234" s="136"/>
      <c r="FGJ234" s="136"/>
      <c r="FGK234" s="136"/>
      <c r="FGL234" s="136"/>
      <c r="FGM234" s="136"/>
      <c r="FGN234" s="136"/>
      <c r="FGO234" s="136"/>
      <c r="FGP234" s="136"/>
      <c r="FGQ234" s="136"/>
      <c r="FGR234" s="136"/>
      <c r="FGS234" s="136"/>
      <c r="FGT234" s="136"/>
      <c r="FGU234" s="136"/>
      <c r="FGV234" s="136"/>
      <c r="FGW234" s="136"/>
      <c r="FGX234" s="136"/>
      <c r="FGY234" s="136"/>
      <c r="FGZ234" s="136"/>
      <c r="FHA234" s="136"/>
      <c r="FHB234" s="136"/>
      <c r="FHC234" s="136"/>
      <c r="FHD234" s="136"/>
      <c r="FHE234" s="136"/>
      <c r="FHF234" s="136"/>
      <c r="FHG234" s="136"/>
      <c r="FHH234" s="136"/>
      <c r="FHI234" s="136"/>
      <c r="FHJ234" s="136"/>
      <c r="FHK234" s="136"/>
      <c r="FHL234" s="136"/>
      <c r="FHM234" s="136"/>
      <c r="FHN234" s="136"/>
      <c r="FHO234" s="136"/>
      <c r="FHP234" s="136"/>
      <c r="FHQ234" s="136"/>
      <c r="FHR234" s="136"/>
      <c r="FHS234" s="136"/>
      <c r="FHT234" s="136"/>
      <c r="FHU234" s="136"/>
      <c r="FHV234" s="136"/>
      <c r="FHW234" s="136"/>
      <c r="FHX234" s="136"/>
      <c r="FHY234" s="136"/>
      <c r="FHZ234" s="136"/>
      <c r="FIA234" s="136"/>
      <c r="FIB234" s="136"/>
      <c r="FIC234" s="136"/>
      <c r="FID234" s="136"/>
      <c r="FIE234" s="136"/>
      <c r="FIF234" s="136"/>
      <c r="FIG234" s="136"/>
      <c r="FIH234" s="136"/>
      <c r="FII234" s="136"/>
      <c r="FIJ234" s="136"/>
      <c r="FIK234" s="136"/>
      <c r="FIL234" s="136"/>
      <c r="FIM234" s="136"/>
      <c r="FIN234" s="136"/>
      <c r="FIO234" s="136"/>
      <c r="FIP234" s="136"/>
      <c r="FIQ234" s="136"/>
      <c r="FIR234" s="136"/>
      <c r="FIS234" s="136"/>
      <c r="FIT234" s="136"/>
      <c r="FIU234" s="136"/>
      <c r="FIV234" s="136"/>
      <c r="FIW234" s="136"/>
      <c r="FIX234" s="136"/>
      <c r="FIY234" s="136"/>
      <c r="FIZ234" s="136"/>
      <c r="FJA234" s="136"/>
      <c r="FJB234" s="136"/>
      <c r="FJC234" s="136"/>
      <c r="FJD234" s="136"/>
      <c r="FJE234" s="136"/>
      <c r="FJF234" s="136"/>
      <c r="FJG234" s="136"/>
      <c r="FJH234" s="136"/>
      <c r="FJI234" s="136"/>
      <c r="FJJ234" s="136"/>
      <c r="FJK234" s="136"/>
      <c r="FJL234" s="136"/>
      <c r="FJM234" s="136"/>
      <c r="FJN234" s="136"/>
      <c r="FJO234" s="136"/>
      <c r="FJP234" s="136"/>
      <c r="FJQ234" s="136"/>
      <c r="FJR234" s="136"/>
      <c r="FJS234" s="136"/>
      <c r="FJT234" s="136"/>
      <c r="FJU234" s="136"/>
      <c r="FJV234" s="136"/>
      <c r="FJW234" s="136"/>
      <c r="FJX234" s="136"/>
      <c r="FJY234" s="136"/>
      <c r="FJZ234" s="136"/>
      <c r="FKA234" s="136"/>
      <c r="FKB234" s="136"/>
      <c r="FKC234" s="136"/>
      <c r="FKD234" s="136"/>
      <c r="FKE234" s="136"/>
      <c r="FKF234" s="136"/>
      <c r="FKG234" s="136"/>
      <c r="FKH234" s="136"/>
      <c r="FKI234" s="136"/>
      <c r="FKJ234" s="136"/>
      <c r="FKK234" s="136"/>
      <c r="FKL234" s="136"/>
      <c r="FKM234" s="136"/>
      <c r="FKN234" s="136"/>
      <c r="FKO234" s="136"/>
      <c r="FKP234" s="136"/>
      <c r="FKQ234" s="136"/>
      <c r="FKR234" s="136"/>
      <c r="FKS234" s="136"/>
      <c r="FKT234" s="136"/>
      <c r="FKU234" s="136"/>
      <c r="FKV234" s="136"/>
      <c r="FKW234" s="136"/>
      <c r="FKX234" s="136"/>
      <c r="FKY234" s="136"/>
      <c r="FKZ234" s="136"/>
      <c r="FLA234" s="136"/>
      <c r="FLB234" s="136"/>
      <c r="FLC234" s="136"/>
      <c r="FLD234" s="136"/>
      <c r="FLE234" s="136"/>
      <c r="FLF234" s="136"/>
      <c r="FLG234" s="136"/>
      <c r="FLH234" s="136"/>
      <c r="FLI234" s="136"/>
      <c r="FLJ234" s="136"/>
      <c r="FLK234" s="136"/>
      <c r="FLL234" s="136"/>
      <c r="FLM234" s="136"/>
      <c r="FLN234" s="136"/>
      <c r="FLO234" s="136"/>
      <c r="FLP234" s="136"/>
      <c r="FLQ234" s="136"/>
      <c r="FLR234" s="136"/>
      <c r="FLS234" s="136"/>
      <c r="FLT234" s="136"/>
      <c r="FLU234" s="136"/>
      <c r="FLV234" s="136"/>
      <c r="FLW234" s="136"/>
      <c r="FLX234" s="136"/>
      <c r="FLY234" s="136"/>
      <c r="FLZ234" s="136"/>
      <c r="FMA234" s="136"/>
      <c r="FMB234" s="136"/>
      <c r="FMC234" s="136"/>
      <c r="FMD234" s="136"/>
      <c r="FME234" s="136"/>
      <c r="FMF234" s="136"/>
      <c r="FMG234" s="136"/>
      <c r="FMH234" s="136"/>
      <c r="FMI234" s="136"/>
      <c r="FMJ234" s="136"/>
      <c r="FMK234" s="136"/>
      <c r="FML234" s="136"/>
      <c r="FMM234" s="136"/>
      <c r="FMN234" s="136"/>
      <c r="FMO234" s="136"/>
      <c r="FMP234" s="136"/>
      <c r="FMQ234" s="136"/>
      <c r="FMR234" s="136"/>
      <c r="FMS234" s="136"/>
      <c r="FMT234" s="136"/>
      <c r="FMU234" s="136"/>
      <c r="FMV234" s="136"/>
      <c r="FMW234" s="136"/>
      <c r="FMX234" s="136"/>
      <c r="FMY234" s="136"/>
      <c r="FMZ234" s="136"/>
      <c r="FNA234" s="136"/>
      <c r="FNB234" s="136"/>
      <c r="FNC234" s="136"/>
      <c r="FND234" s="136"/>
      <c r="FNE234" s="136"/>
      <c r="FNF234" s="136"/>
      <c r="FNG234" s="136"/>
      <c r="FNH234" s="136"/>
      <c r="FNI234" s="136"/>
      <c r="FNJ234" s="136"/>
      <c r="FNK234" s="136"/>
      <c r="FNL234" s="136"/>
      <c r="FNM234" s="136"/>
      <c r="FNN234" s="136"/>
      <c r="FNO234" s="136"/>
      <c r="FNP234" s="136"/>
      <c r="FNQ234" s="136"/>
      <c r="FNR234" s="136"/>
      <c r="FNS234" s="136"/>
      <c r="FNT234" s="136"/>
      <c r="FNU234" s="136"/>
      <c r="FNV234" s="136"/>
      <c r="FNW234" s="136"/>
      <c r="FNX234" s="136"/>
      <c r="FNY234" s="136"/>
      <c r="FNZ234" s="136"/>
      <c r="FOA234" s="136"/>
      <c r="FOB234" s="136"/>
      <c r="FOC234" s="136"/>
      <c r="FOD234" s="136"/>
      <c r="FOE234" s="136"/>
      <c r="FOF234" s="136"/>
      <c r="FOG234" s="136"/>
      <c r="FOH234" s="136"/>
      <c r="FOI234" s="136"/>
      <c r="FOJ234" s="136"/>
      <c r="FOK234" s="136"/>
      <c r="FOL234" s="136"/>
      <c r="FOM234" s="136"/>
      <c r="FON234" s="136"/>
      <c r="FOO234" s="136"/>
      <c r="FOP234" s="136"/>
      <c r="FOQ234" s="136"/>
      <c r="FOR234" s="136"/>
      <c r="FOS234" s="136"/>
      <c r="FOT234" s="136"/>
      <c r="FOU234" s="136"/>
      <c r="FOV234" s="136"/>
      <c r="FOW234" s="136"/>
      <c r="FOX234" s="136"/>
      <c r="FOY234" s="136"/>
      <c r="FOZ234" s="136"/>
      <c r="FPA234" s="136"/>
      <c r="FPB234" s="136"/>
      <c r="FPC234" s="136"/>
      <c r="FPD234" s="136"/>
      <c r="FPE234" s="136"/>
      <c r="FPF234" s="136"/>
      <c r="FPG234" s="136"/>
      <c r="FPH234" s="136"/>
      <c r="FPI234" s="136"/>
      <c r="FPJ234" s="136"/>
      <c r="FPK234" s="136"/>
      <c r="FPL234" s="136"/>
      <c r="FPM234" s="136"/>
      <c r="FPN234" s="136"/>
      <c r="FPO234" s="136"/>
      <c r="FPP234" s="136"/>
      <c r="FPQ234" s="136"/>
      <c r="FPR234" s="136"/>
      <c r="FPS234" s="136"/>
      <c r="FPT234" s="136"/>
      <c r="FPU234" s="136"/>
      <c r="FPV234" s="136"/>
      <c r="FPW234" s="136"/>
      <c r="FPX234" s="136"/>
      <c r="FPY234" s="136"/>
      <c r="FPZ234" s="136"/>
      <c r="FQA234" s="136"/>
      <c r="FQB234" s="136"/>
      <c r="FQC234" s="136"/>
      <c r="FQD234" s="136"/>
      <c r="FQE234" s="136"/>
      <c r="FQF234" s="136"/>
      <c r="FQG234" s="136"/>
      <c r="FQH234" s="136"/>
      <c r="FQI234" s="136"/>
      <c r="FQJ234" s="136"/>
      <c r="FQK234" s="136"/>
      <c r="FQL234" s="136"/>
      <c r="FQM234" s="136"/>
      <c r="FQN234" s="136"/>
      <c r="FQO234" s="136"/>
      <c r="FQP234" s="136"/>
      <c r="FQQ234" s="136"/>
      <c r="FQR234" s="136"/>
      <c r="FQS234" s="136"/>
      <c r="FQT234" s="136"/>
      <c r="FQU234" s="136"/>
      <c r="FQV234" s="136"/>
      <c r="FQW234" s="136"/>
      <c r="FQX234" s="136"/>
      <c r="FQY234" s="136"/>
      <c r="FQZ234" s="136"/>
      <c r="FRA234" s="136"/>
      <c r="FRB234" s="136"/>
      <c r="FRC234" s="136"/>
      <c r="FRD234" s="136"/>
      <c r="FRE234" s="136"/>
      <c r="FRF234" s="136"/>
      <c r="FRG234" s="136"/>
      <c r="FRH234" s="136"/>
      <c r="FRI234" s="136"/>
      <c r="FRJ234" s="136"/>
      <c r="FRK234" s="136"/>
      <c r="FRL234" s="136"/>
      <c r="FRM234" s="136"/>
      <c r="FRN234" s="136"/>
      <c r="FRO234" s="136"/>
      <c r="FRP234" s="136"/>
      <c r="FRQ234" s="136"/>
      <c r="FRR234" s="136"/>
      <c r="FRS234" s="136"/>
      <c r="FRT234" s="136"/>
      <c r="FRU234" s="136"/>
      <c r="FRV234" s="136"/>
      <c r="FRW234" s="136"/>
      <c r="FRX234" s="136"/>
      <c r="FRY234" s="136"/>
      <c r="FRZ234" s="136"/>
      <c r="FSA234" s="136"/>
      <c r="FSB234" s="136"/>
      <c r="FSC234" s="136"/>
      <c r="FSD234" s="136"/>
      <c r="FSE234" s="136"/>
      <c r="FSF234" s="136"/>
      <c r="FSG234" s="136"/>
      <c r="FSH234" s="136"/>
      <c r="FSI234" s="136"/>
      <c r="FSJ234" s="136"/>
      <c r="FSK234" s="136"/>
      <c r="FSL234" s="136"/>
      <c r="FSM234" s="136"/>
      <c r="FSN234" s="136"/>
      <c r="FSO234" s="136"/>
      <c r="FSP234" s="136"/>
      <c r="FSQ234" s="136"/>
      <c r="FSR234" s="136"/>
      <c r="FSS234" s="136"/>
      <c r="FST234" s="136"/>
      <c r="FSU234" s="136"/>
      <c r="FSV234" s="136"/>
      <c r="FSW234" s="136"/>
      <c r="FSX234" s="136"/>
      <c r="FSY234" s="136"/>
      <c r="FSZ234" s="136"/>
      <c r="FTA234" s="136"/>
      <c r="FTB234" s="136"/>
      <c r="FTC234" s="136"/>
      <c r="FTD234" s="136"/>
      <c r="FTE234" s="136"/>
      <c r="FTF234" s="136"/>
      <c r="FTG234" s="136"/>
      <c r="FTH234" s="136"/>
      <c r="FTI234" s="136"/>
      <c r="FTJ234" s="136"/>
      <c r="FTK234" s="136"/>
      <c r="FTL234" s="136"/>
      <c r="FTM234" s="136"/>
      <c r="FTN234" s="136"/>
      <c r="FTO234" s="136"/>
      <c r="FTP234" s="136"/>
      <c r="FTQ234" s="136"/>
      <c r="FTR234" s="136"/>
      <c r="FTS234" s="136"/>
      <c r="FTT234" s="136"/>
      <c r="FTU234" s="136"/>
      <c r="FTV234" s="136"/>
      <c r="FTW234" s="136"/>
      <c r="FTX234" s="136"/>
      <c r="FTY234" s="136"/>
      <c r="FTZ234" s="136"/>
      <c r="FUA234" s="136"/>
      <c r="FUB234" s="136"/>
      <c r="FUC234" s="136"/>
      <c r="FUD234" s="136"/>
      <c r="FUE234" s="136"/>
      <c r="FUF234" s="136"/>
      <c r="FUG234" s="136"/>
      <c r="FUH234" s="136"/>
      <c r="FUI234" s="136"/>
      <c r="FUJ234" s="136"/>
      <c r="FUK234" s="136"/>
      <c r="FUL234" s="136"/>
      <c r="FUM234" s="136"/>
      <c r="FUN234" s="136"/>
      <c r="FUO234" s="136"/>
      <c r="FUP234" s="136"/>
      <c r="FUQ234" s="136"/>
      <c r="FUR234" s="136"/>
      <c r="FUS234" s="136"/>
      <c r="FUT234" s="136"/>
      <c r="FUU234" s="136"/>
      <c r="FUV234" s="136"/>
      <c r="FUW234" s="136"/>
      <c r="FUX234" s="136"/>
      <c r="FUY234" s="136"/>
      <c r="FUZ234" s="136"/>
      <c r="FVA234" s="136"/>
      <c r="FVB234" s="136"/>
      <c r="FVC234" s="136"/>
      <c r="FVD234" s="136"/>
      <c r="FVE234" s="136"/>
      <c r="FVF234" s="136"/>
      <c r="FVG234" s="136"/>
      <c r="FVH234" s="136"/>
      <c r="FVI234" s="136"/>
      <c r="FVJ234" s="136"/>
      <c r="FVK234" s="136"/>
      <c r="FVL234" s="136"/>
      <c r="FVM234" s="136"/>
      <c r="FVN234" s="136"/>
      <c r="FVO234" s="136"/>
      <c r="FVP234" s="136"/>
      <c r="FVQ234" s="136"/>
      <c r="FVR234" s="136"/>
      <c r="FVS234" s="136"/>
      <c r="FVT234" s="136"/>
      <c r="FVU234" s="136"/>
      <c r="FVV234" s="136"/>
      <c r="FVW234" s="136"/>
      <c r="FVX234" s="136"/>
      <c r="FVY234" s="136"/>
      <c r="FVZ234" s="136"/>
      <c r="FWA234" s="136"/>
      <c r="FWB234" s="136"/>
      <c r="FWC234" s="136"/>
      <c r="FWD234" s="136"/>
      <c r="FWE234" s="136"/>
      <c r="FWF234" s="136"/>
      <c r="FWG234" s="136"/>
      <c r="FWH234" s="136"/>
      <c r="FWI234" s="136"/>
      <c r="FWJ234" s="136"/>
      <c r="FWK234" s="136"/>
      <c r="FWL234" s="136"/>
      <c r="FWM234" s="136"/>
      <c r="FWN234" s="136"/>
      <c r="FWO234" s="136"/>
      <c r="FWP234" s="136"/>
      <c r="FWQ234" s="136"/>
      <c r="FWR234" s="136"/>
      <c r="FWS234" s="136"/>
      <c r="FWT234" s="136"/>
      <c r="FWU234" s="136"/>
      <c r="FWV234" s="136"/>
      <c r="FWW234" s="136"/>
      <c r="FWX234" s="136"/>
      <c r="FWY234" s="136"/>
      <c r="FWZ234" s="136"/>
      <c r="FXA234" s="136"/>
      <c r="FXB234" s="136"/>
      <c r="FXC234" s="136"/>
      <c r="FXD234" s="136"/>
      <c r="FXE234" s="136"/>
      <c r="FXF234" s="136"/>
      <c r="FXG234" s="136"/>
      <c r="FXH234" s="136"/>
      <c r="FXI234" s="136"/>
      <c r="FXJ234" s="136"/>
      <c r="FXK234" s="136"/>
      <c r="FXL234" s="136"/>
      <c r="FXM234" s="136"/>
      <c r="FXN234" s="136"/>
      <c r="FXO234" s="136"/>
      <c r="FXP234" s="136"/>
      <c r="FXQ234" s="136"/>
      <c r="FXR234" s="136"/>
      <c r="FXS234" s="136"/>
      <c r="FXT234" s="136"/>
      <c r="FXU234" s="136"/>
      <c r="FXV234" s="136"/>
      <c r="FXW234" s="136"/>
      <c r="FXX234" s="136"/>
      <c r="FXY234" s="136"/>
      <c r="FXZ234" s="136"/>
      <c r="FYA234" s="136"/>
      <c r="FYB234" s="136"/>
      <c r="FYC234" s="136"/>
      <c r="FYD234" s="136"/>
      <c r="FYE234" s="136"/>
      <c r="FYF234" s="136"/>
      <c r="FYG234" s="136"/>
      <c r="FYH234" s="136"/>
      <c r="FYI234" s="136"/>
      <c r="FYJ234" s="136"/>
      <c r="FYK234" s="136"/>
      <c r="FYL234" s="136"/>
      <c r="FYM234" s="136"/>
      <c r="FYN234" s="136"/>
      <c r="FYO234" s="136"/>
      <c r="FYP234" s="136"/>
      <c r="FYQ234" s="136"/>
      <c r="FYR234" s="136"/>
      <c r="FYS234" s="136"/>
      <c r="FYT234" s="136"/>
      <c r="FYU234" s="136"/>
      <c r="FYV234" s="136"/>
      <c r="FYW234" s="136"/>
      <c r="FYX234" s="136"/>
      <c r="FYY234" s="136"/>
      <c r="FYZ234" s="136"/>
      <c r="FZA234" s="136"/>
      <c r="FZB234" s="136"/>
      <c r="FZC234" s="136"/>
      <c r="FZD234" s="136"/>
      <c r="FZE234" s="136"/>
      <c r="FZF234" s="136"/>
      <c r="FZG234" s="136"/>
      <c r="FZH234" s="136"/>
      <c r="FZI234" s="136"/>
      <c r="FZJ234" s="136"/>
      <c r="FZK234" s="136"/>
      <c r="FZL234" s="136"/>
      <c r="FZM234" s="136"/>
      <c r="FZN234" s="136"/>
      <c r="FZO234" s="136"/>
      <c r="FZP234" s="136"/>
      <c r="FZQ234" s="136"/>
      <c r="FZR234" s="136"/>
      <c r="FZS234" s="136"/>
      <c r="FZT234" s="136"/>
      <c r="FZU234" s="136"/>
      <c r="FZV234" s="136"/>
      <c r="FZW234" s="136"/>
      <c r="FZX234" s="136"/>
      <c r="FZY234" s="136"/>
      <c r="FZZ234" s="136"/>
      <c r="GAA234" s="136"/>
      <c r="GAB234" s="136"/>
      <c r="GAC234" s="136"/>
      <c r="GAD234" s="136"/>
      <c r="GAE234" s="136"/>
      <c r="GAF234" s="136"/>
      <c r="GAG234" s="136"/>
      <c r="GAH234" s="136"/>
      <c r="GAI234" s="136"/>
      <c r="GAJ234" s="136"/>
      <c r="GAK234" s="136"/>
      <c r="GAL234" s="136"/>
      <c r="GAM234" s="136"/>
      <c r="GAN234" s="136"/>
      <c r="GAO234" s="136"/>
      <c r="GAP234" s="136"/>
      <c r="GAQ234" s="136"/>
      <c r="GAR234" s="136"/>
      <c r="GAS234" s="136"/>
      <c r="GAT234" s="136"/>
      <c r="GAU234" s="136"/>
      <c r="GAV234" s="136"/>
      <c r="GAW234" s="136"/>
      <c r="GAX234" s="136"/>
      <c r="GAY234" s="136"/>
      <c r="GAZ234" s="136"/>
      <c r="GBA234" s="136"/>
      <c r="GBB234" s="136"/>
      <c r="GBC234" s="136"/>
      <c r="GBD234" s="136"/>
      <c r="GBE234" s="136"/>
      <c r="GBF234" s="136"/>
      <c r="GBG234" s="136"/>
      <c r="GBH234" s="136"/>
      <c r="GBI234" s="136"/>
      <c r="GBJ234" s="136"/>
      <c r="GBK234" s="136"/>
      <c r="GBL234" s="136"/>
      <c r="GBM234" s="136"/>
      <c r="GBN234" s="136"/>
      <c r="GBO234" s="136"/>
      <c r="GBP234" s="136"/>
      <c r="GBQ234" s="136"/>
      <c r="GBR234" s="136"/>
      <c r="GBS234" s="136"/>
      <c r="GBT234" s="136"/>
      <c r="GBU234" s="136"/>
      <c r="GBV234" s="136"/>
      <c r="GBW234" s="136"/>
      <c r="GBX234" s="136"/>
      <c r="GBY234" s="136"/>
      <c r="GBZ234" s="136"/>
      <c r="GCA234" s="136"/>
      <c r="GCB234" s="136"/>
      <c r="GCC234" s="136"/>
      <c r="GCD234" s="136"/>
      <c r="GCE234" s="136"/>
      <c r="GCF234" s="136"/>
      <c r="GCG234" s="136"/>
      <c r="GCH234" s="136"/>
      <c r="GCI234" s="136"/>
      <c r="GCJ234" s="136"/>
      <c r="GCK234" s="136"/>
      <c r="GCL234" s="136"/>
      <c r="GCM234" s="136"/>
      <c r="GCN234" s="136"/>
      <c r="GCO234" s="136"/>
      <c r="GCP234" s="136"/>
      <c r="GCQ234" s="136"/>
      <c r="GCR234" s="136"/>
      <c r="GCS234" s="136"/>
      <c r="GCT234" s="136"/>
      <c r="GCU234" s="136"/>
      <c r="GCV234" s="136"/>
      <c r="GCW234" s="136"/>
      <c r="GCX234" s="136"/>
      <c r="GCY234" s="136"/>
      <c r="GCZ234" s="136"/>
      <c r="GDA234" s="136"/>
      <c r="GDB234" s="136"/>
      <c r="GDC234" s="136"/>
      <c r="GDD234" s="136"/>
      <c r="GDE234" s="136"/>
      <c r="GDF234" s="136"/>
      <c r="GDG234" s="136"/>
      <c r="GDH234" s="136"/>
      <c r="GDI234" s="136"/>
      <c r="GDJ234" s="136"/>
      <c r="GDK234" s="136"/>
      <c r="GDL234" s="136"/>
      <c r="GDM234" s="136"/>
      <c r="GDN234" s="136"/>
      <c r="GDO234" s="136"/>
      <c r="GDP234" s="136"/>
      <c r="GDQ234" s="136"/>
      <c r="GDR234" s="136"/>
      <c r="GDS234" s="136"/>
      <c r="GDT234" s="136"/>
      <c r="GDU234" s="136"/>
      <c r="GDV234" s="136"/>
      <c r="GDW234" s="136"/>
      <c r="GDX234" s="136"/>
      <c r="GDY234" s="136"/>
      <c r="GDZ234" s="136"/>
      <c r="GEA234" s="136"/>
      <c r="GEB234" s="136"/>
      <c r="GEC234" s="136"/>
      <c r="GED234" s="136"/>
      <c r="GEE234" s="136"/>
      <c r="GEF234" s="136"/>
      <c r="GEG234" s="136"/>
      <c r="GEH234" s="136"/>
      <c r="GEI234" s="136"/>
      <c r="GEJ234" s="136"/>
      <c r="GEK234" s="136"/>
      <c r="GEL234" s="136"/>
      <c r="GEM234" s="136"/>
      <c r="GEN234" s="136"/>
      <c r="GEO234" s="136"/>
      <c r="GEP234" s="136"/>
      <c r="GEQ234" s="136"/>
      <c r="GER234" s="136"/>
      <c r="GES234" s="136"/>
      <c r="GET234" s="136"/>
      <c r="GEU234" s="136"/>
      <c r="GEV234" s="136"/>
      <c r="GEW234" s="136"/>
      <c r="GEX234" s="136"/>
      <c r="GEY234" s="136"/>
      <c r="GEZ234" s="136"/>
      <c r="GFA234" s="136"/>
      <c r="GFB234" s="136"/>
      <c r="GFC234" s="136"/>
      <c r="GFD234" s="136"/>
      <c r="GFE234" s="136"/>
      <c r="GFF234" s="136"/>
      <c r="GFG234" s="136"/>
      <c r="GFH234" s="136"/>
      <c r="GFI234" s="136"/>
      <c r="GFJ234" s="136"/>
      <c r="GFK234" s="136"/>
      <c r="GFL234" s="136"/>
      <c r="GFM234" s="136"/>
      <c r="GFN234" s="136"/>
      <c r="GFO234" s="136"/>
      <c r="GFP234" s="136"/>
      <c r="GFQ234" s="136"/>
      <c r="GFR234" s="136"/>
      <c r="GFS234" s="136"/>
      <c r="GFT234" s="136"/>
      <c r="GFU234" s="136"/>
      <c r="GFV234" s="136"/>
      <c r="GFW234" s="136"/>
      <c r="GFX234" s="136"/>
      <c r="GFY234" s="136"/>
      <c r="GFZ234" s="136"/>
      <c r="GGA234" s="136"/>
      <c r="GGB234" s="136"/>
      <c r="GGC234" s="136"/>
      <c r="GGD234" s="136"/>
      <c r="GGE234" s="136"/>
      <c r="GGF234" s="136"/>
      <c r="GGG234" s="136"/>
      <c r="GGH234" s="136"/>
      <c r="GGI234" s="136"/>
      <c r="GGJ234" s="136"/>
      <c r="GGK234" s="136"/>
      <c r="GGL234" s="136"/>
      <c r="GGM234" s="136"/>
      <c r="GGN234" s="136"/>
      <c r="GGO234" s="136"/>
      <c r="GGP234" s="136"/>
      <c r="GGQ234" s="136"/>
      <c r="GGR234" s="136"/>
      <c r="GGS234" s="136"/>
      <c r="GGT234" s="136"/>
      <c r="GGU234" s="136"/>
      <c r="GGV234" s="136"/>
      <c r="GGW234" s="136"/>
      <c r="GGX234" s="136"/>
      <c r="GGY234" s="136"/>
      <c r="GGZ234" s="136"/>
      <c r="GHA234" s="136"/>
      <c r="GHB234" s="136"/>
      <c r="GHC234" s="136"/>
      <c r="GHD234" s="136"/>
      <c r="GHE234" s="136"/>
      <c r="GHF234" s="136"/>
      <c r="GHG234" s="136"/>
      <c r="GHH234" s="136"/>
      <c r="GHI234" s="136"/>
      <c r="GHJ234" s="136"/>
      <c r="GHK234" s="136"/>
      <c r="GHL234" s="136"/>
      <c r="GHM234" s="136"/>
      <c r="GHN234" s="136"/>
      <c r="GHO234" s="136"/>
      <c r="GHP234" s="136"/>
      <c r="GHQ234" s="136"/>
      <c r="GHR234" s="136"/>
      <c r="GHS234" s="136"/>
      <c r="GHT234" s="136"/>
      <c r="GHU234" s="136"/>
      <c r="GHV234" s="136"/>
      <c r="GHW234" s="136"/>
      <c r="GHX234" s="136"/>
      <c r="GHY234" s="136"/>
      <c r="GHZ234" s="136"/>
      <c r="GIA234" s="136"/>
      <c r="GIB234" s="136"/>
      <c r="GIC234" s="136"/>
      <c r="GID234" s="136"/>
      <c r="GIE234" s="136"/>
      <c r="GIF234" s="136"/>
      <c r="GIG234" s="136"/>
      <c r="GIH234" s="136"/>
      <c r="GII234" s="136"/>
      <c r="GIJ234" s="136"/>
      <c r="GIK234" s="136"/>
      <c r="GIL234" s="136"/>
      <c r="GIM234" s="136"/>
      <c r="GIN234" s="136"/>
      <c r="GIO234" s="136"/>
      <c r="GIP234" s="136"/>
      <c r="GIQ234" s="136"/>
      <c r="GIR234" s="136"/>
      <c r="GIS234" s="136"/>
      <c r="GIT234" s="136"/>
      <c r="GIU234" s="136"/>
      <c r="GIV234" s="136"/>
      <c r="GIW234" s="136"/>
      <c r="GIX234" s="136"/>
      <c r="GIY234" s="136"/>
      <c r="GIZ234" s="136"/>
      <c r="GJA234" s="136"/>
      <c r="GJB234" s="136"/>
      <c r="GJC234" s="136"/>
      <c r="GJD234" s="136"/>
      <c r="GJE234" s="136"/>
      <c r="GJF234" s="136"/>
      <c r="GJG234" s="136"/>
      <c r="GJH234" s="136"/>
      <c r="GJI234" s="136"/>
      <c r="GJJ234" s="136"/>
      <c r="GJK234" s="136"/>
      <c r="GJL234" s="136"/>
      <c r="GJM234" s="136"/>
      <c r="GJN234" s="136"/>
      <c r="GJO234" s="136"/>
      <c r="GJP234" s="136"/>
      <c r="GJQ234" s="136"/>
      <c r="GJR234" s="136"/>
      <c r="GJS234" s="136"/>
      <c r="GJT234" s="136"/>
      <c r="GJU234" s="136"/>
      <c r="GJV234" s="136"/>
      <c r="GJW234" s="136"/>
      <c r="GJX234" s="136"/>
      <c r="GJY234" s="136"/>
      <c r="GJZ234" s="136"/>
      <c r="GKA234" s="136"/>
      <c r="GKB234" s="136"/>
      <c r="GKC234" s="136"/>
      <c r="GKD234" s="136"/>
      <c r="GKE234" s="136"/>
      <c r="GKF234" s="136"/>
      <c r="GKG234" s="136"/>
      <c r="GKH234" s="136"/>
      <c r="GKI234" s="136"/>
      <c r="GKJ234" s="136"/>
      <c r="GKK234" s="136"/>
      <c r="GKL234" s="136"/>
      <c r="GKM234" s="136"/>
      <c r="GKN234" s="136"/>
      <c r="GKO234" s="136"/>
      <c r="GKP234" s="136"/>
      <c r="GKQ234" s="136"/>
      <c r="GKR234" s="136"/>
      <c r="GKS234" s="136"/>
      <c r="GKT234" s="136"/>
      <c r="GKU234" s="136"/>
      <c r="GKV234" s="136"/>
      <c r="GKW234" s="136"/>
      <c r="GKX234" s="136"/>
      <c r="GKY234" s="136"/>
      <c r="GKZ234" s="136"/>
      <c r="GLA234" s="136"/>
      <c r="GLB234" s="136"/>
      <c r="GLC234" s="136"/>
      <c r="GLD234" s="136"/>
      <c r="GLE234" s="136"/>
      <c r="GLF234" s="136"/>
      <c r="GLG234" s="136"/>
      <c r="GLH234" s="136"/>
      <c r="GLI234" s="136"/>
      <c r="GLJ234" s="136"/>
      <c r="GLK234" s="136"/>
      <c r="GLL234" s="136"/>
      <c r="GLM234" s="136"/>
      <c r="GLN234" s="136"/>
      <c r="GLO234" s="136"/>
      <c r="GLP234" s="136"/>
      <c r="GLQ234" s="136"/>
      <c r="GLR234" s="136"/>
      <c r="GLS234" s="136"/>
      <c r="GLT234" s="136"/>
      <c r="GLU234" s="136"/>
      <c r="GLV234" s="136"/>
      <c r="GLW234" s="136"/>
      <c r="GLX234" s="136"/>
      <c r="GLY234" s="136"/>
      <c r="GLZ234" s="136"/>
      <c r="GMA234" s="136"/>
      <c r="GMB234" s="136"/>
      <c r="GMC234" s="136"/>
      <c r="GMD234" s="136"/>
      <c r="GME234" s="136"/>
      <c r="GMF234" s="136"/>
      <c r="GMG234" s="136"/>
      <c r="GMH234" s="136"/>
      <c r="GMI234" s="136"/>
      <c r="GMJ234" s="136"/>
      <c r="GMK234" s="136"/>
      <c r="GML234" s="136"/>
      <c r="GMM234" s="136"/>
      <c r="GMN234" s="136"/>
      <c r="GMO234" s="136"/>
      <c r="GMP234" s="136"/>
      <c r="GMQ234" s="136"/>
      <c r="GMR234" s="136"/>
      <c r="GMS234" s="136"/>
      <c r="GMT234" s="136"/>
      <c r="GMU234" s="136"/>
      <c r="GMV234" s="136"/>
      <c r="GMW234" s="136"/>
      <c r="GMX234" s="136"/>
      <c r="GMY234" s="136"/>
      <c r="GMZ234" s="136"/>
      <c r="GNA234" s="136"/>
      <c r="GNB234" s="136"/>
      <c r="GNC234" s="136"/>
      <c r="GND234" s="136"/>
      <c r="GNE234" s="136"/>
      <c r="GNF234" s="136"/>
      <c r="GNG234" s="136"/>
      <c r="GNH234" s="136"/>
      <c r="GNI234" s="136"/>
      <c r="GNJ234" s="136"/>
      <c r="GNK234" s="136"/>
      <c r="GNL234" s="136"/>
      <c r="GNM234" s="136"/>
      <c r="GNN234" s="136"/>
      <c r="GNO234" s="136"/>
      <c r="GNP234" s="136"/>
      <c r="GNQ234" s="136"/>
      <c r="GNR234" s="136"/>
      <c r="GNS234" s="136"/>
      <c r="GNT234" s="136"/>
      <c r="GNU234" s="136"/>
      <c r="GNV234" s="136"/>
      <c r="GNW234" s="136"/>
      <c r="GNX234" s="136"/>
      <c r="GNY234" s="136"/>
      <c r="GNZ234" s="136"/>
      <c r="GOA234" s="136"/>
      <c r="GOB234" s="136"/>
      <c r="GOC234" s="136"/>
      <c r="GOD234" s="136"/>
      <c r="GOE234" s="136"/>
      <c r="GOF234" s="136"/>
      <c r="GOG234" s="136"/>
      <c r="GOH234" s="136"/>
      <c r="GOI234" s="136"/>
      <c r="GOJ234" s="136"/>
      <c r="GOK234" s="136"/>
      <c r="GOL234" s="136"/>
      <c r="GOM234" s="136"/>
      <c r="GON234" s="136"/>
      <c r="GOO234" s="136"/>
      <c r="GOP234" s="136"/>
      <c r="GOQ234" s="136"/>
      <c r="GOR234" s="136"/>
      <c r="GOS234" s="136"/>
      <c r="GOT234" s="136"/>
      <c r="GOU234" s="136"/>
      <c r="GOV234" s="136"/>
      <c r="GOW234" s="136"/>
      <c r="GOX234" s="136"/>
      <c r="GOY234" s="136"/>
      <c r="GOZ234" s="136"/>
      <c r="GPA234" s="136"/>
      <c r="GPB234" s="136"/>
      <c r="GPC234" s="136"/>
      <c r="GPD234" s="136"/>
      <c r="GPE234" s="136"/>
      <c r="GPF234" s="136"/>
      <c r="GPG234" s="136"/>
      <c r="GPH234" s="136"/>
      <c r="GPI234" s="136"/>
      <c r="GPJ234" s="136"/>
      <c r="GPK234" s="136"/>
      <c r="GPL234" s="136"/>
      <c r="GPM234" s="136"/>
      <c r="GPN234" s="136"/>
      <c r="GPO234" s="136"/>
      <c r="GPP234" s="136"/>
      <c r="GPQ234" s="136"/>
      <c r="GPR234" s="136"/>
      <c r="GPS234" s="136"/>
      <c r="GPT234" s="136"/>
      <c r="GPU234" s="136"/>
      <c r="GPV234" s="136"/>
      <c r="GPW234" s="136"/>
      <c r="GPX234" s="136"/>
      <c r="GPY234" s="136"/>
      <c r="GPZ234" s="136"/>
      <c r="GQA234" s="136"/>
      <c r="GQB234" s="136"/>
      <c r="GQC234" s="136"/>
      <c r="GQD234" s="136"/>
      <c r="GQE234" s="136"/>
      <c r="GQF234" s="136"/>
      <c r="GQG234" s="136"/>
      <c r="GQH234" s="136"/>
      <c r="GQI234" s="136"/>
      <c r="GQJ234" s="136"/>
      <c r="GQK234" s="136"/>
      <c r="GQL234" s="136"/>
      <c r="GQM234" s="136"/>
      <c r="GQN234" s="136"/>
      <c r="GQO234" s="136"/>
      <c r="GQP234" s="136"/>
      <c r="GQQ234" s="136"/>
      <c r="GQR234" s="136"/>
      <c r="GQS234" s="136"/>
      <c r="GQT234" s="136"/>
      <c r="GQU234" s="136"/>
      <c r="GQV234" s="136"/>
      <c r="GQW234" s="136"/>
      <c r="GQX234" s="136"/>
      <c r="GQY234" s="136"/>
      <c r="GQZ234" s="136"/>
      <c r="GRA234" s="136"/>
      <c r="GRB234" s="136"/>
      <c r="GRC234" s="136"/>
      <c r="GRD234" s="136"/>
      <c r="GRE234" s="136"/>
      <c r="GRF234" s="136"/>
      <c r="GRG234" s="136"/>
      <c r="GRH234" s="136"/>
      <c r="GRI234" s="136"/>
      <c r="GRJ234" s="136"/>
      <c r="GRK234" s="136"/>
      <c r="GRL234" s="136"/>
      <c r="GRM234" s="136"/>
      <c r="GRN234" s="136"/>
      <c r="GRO234" s="136"/>
      <c r="GRP234" s="136"/>
      <c r="GRQ234" s="136"/>
      <c r="GRR234" s="136"/>
      <c r="GRS234" s="136"/>
      <c r="GRT234" s="136"/>
      <c r="GRU234" s="136"/>
      <c r="GRV234" s="136"/>
      <c r="GRW234" s="136"/>
      <c r="GRX234" s="136"/>
      <c r="GRY234" s="136"/>
      <c r="GRZ234" s="136"/>
      <c r="GSA234" s="136"/>
      <c r="GSB234" s="136"/>
      <c r="GSC234" s="136"/>
      <c r="GSD234" s="136"/>
      <c r="GSE234" s="136"/>
      <c r="GSF234" s="136"/>
      <c r="GSG234" s="136"/>
      <c r="GSH234" s="136"/>
      <c r="GSI234" s="136"/>
      <c r="GSJ234" s="136"/>
      <c r="GSK234" s="136"/>
      <c r="GSL234" s="136"/>
      <c r="GSM234" s="136"/>
      <c r="GSN234" s="136"/>
      <c r="GSO234" s="136"/>
      <c r="GSP234" s="136"/>
      <c r="GSQ234" s="136"/>
      <c r="GSR234" s="136"/>
      <c r="GSS234" s="136"/>
      <c r="GST234" s="136"/>
      <c r="GSU234" s="136"/>
      <c r="GSV234" s="136"/>
      <c r="GSW234" s="136"/>
      <c r="GSX234" s="136"/>
      <c r="GSY234" s="136"/>
      <c r="GSZ234" s="136"/>
      <c r="GTA234" s="136"/>
      <c r="GTB234" s="136"/>
      <c r="GTC234" s="136"/>
      <c r="GTD234" s="136"/>
      <c r="GTE234" s="136"/>
      <c r="GTF234" s="136"/>
      <c r="GTG234" s="136"/>
      <c r="GTH234" s="136"/>
      <c r="GTI234" s="136"/>
      <c r="GTJ234" s="136"/>
      <c r="GTK234" s="136"/>
      <c r="GTL234" s="136"/>
      <c r="GTM234" s="136"/>
      <c r="GTN234" s="136"/>
      <c r="GTO234" s="136"/>
      <c r="GTP234" s="136"/>
      <c r="GTQ234" s="136"/>
      <c r="GTR234" s="136"/>
      <c r="GTS234" s="136"/>
      <c r="GTT234" s="136"/>
      <c r="GTU234" s="136"/>
      <c r="GTV234" s="136"/>
      <c r="GTW234" s="136"/>
      <c r="GTX234" s="136"/>
      <c r="GTY234" s="136"/>
      <c r="GTZ234" s="136"/>
      <c r="GUA234" s="136"/>
      <c r="GUB234" s="136"/>
      <c r="GUC234" s="136"/>
      <c r="GUD234" s="136"/>
      <c r="GUE234" s="136"/>
      <c r="GUF234" s="136"/>
      <c r="GUG234" s="136"/>
      <c r="GUH234" s="136"/>
      <c r="GUI234" s="136"/>
      <c r="GUJ234" s="136"/>
      <c r="GUK234" s="136"/>
      <c r="GUL234" s="136"/>
      <c r="GUM234" s="136"/>
      <c r="GUN234" s="136"/>
      <c r="GUO234" s="136"/>
      <c r="GUP234" s="136"/>
      <c r="GUQ234" s="136"/>
      <c r="GUR234" s="136"/>
      <c r="GUS234" s="136"/>
      <c r="GUT234" s="136"/>
      <c r="GUU234" s="136"/>
      <c r="GUV234" s="136"/>
      <c r="GUW234" s="136"/>
      <c r="GUX234" s="136"/>
      <c r="GUY234" s="136"/>
      <c r="GUZ234" s="136"/>
      <c r="GVA234" s="136"/>
      <c r="GVB234" s="136"/>
      <c r="GVC234" s="136"/>
      <c r="GVD234" s="136"/>
      <c r="GVE234" s="136"/>
      <c r="GVF234" s="136"/>
      <c r="GVG234" s="136"/>
      <c r="GVH234" s="136"/>
      <c r="GVI234" s="136"/>
      <c r="GVJ234" s="136"/>
      <c r="GVK234" s="136"/>
      <c r="GVL234" s="136"/>
      <c r="GVM234" s="136"/>
      <c r="GVN234" s="136"/>
      <c r="GVO234" s="136"/>
      <c r="GVP234" s="136"/>
      <c r="GVQ234" s="136"/>
      <c r="GVR234" s="136"/>
      <c r="GVS234" s="136"/>
      <c r="GVT234" s="136"/>
      <c r="GVU234" s="136"/>
      <c r="GVV234" s="136"/>
      <c r="GVW234" s="136"/>
      <c r="GVX234" s="136"/>
      <c r="GVY234" s="136"/>
      <c r="GVZ234" s="136"/>
      <c r="GWA234" s="136"/>
      <c r="GWB234" s="136"/>
      <c r="GWC234" s="136"/>
      <c r="GWD234" s="136"/>
      <c r="GWE234" s="136"/>
      <c r="GWF234" s="136"/>
      <c r="GWG234" s="136"/>
      <c r="GWH234" s="136"/>
      <c r="GWI234" s="136"/>
      <c r="GWJ234" s="136"/>
      <c r="GWK234" s="136"/>
      <c r="GWL234" s="136"/>
      <c r="GWM234" s="136"/>
      <c r="GWN234" s="136"/>
      <c r="GWO234" s="136"/>
      <c r="GWP234" s="136"/>
      <c r="GWQ234" s="136"/>
      <c r="GWR234" s="136"/>
      <c r="GWS234" s="136"/>
      <c r="GWT234" s="136"/>
      <c r="GWU234" s="136"/>
      <c r="GWV234" s="136"/>
      <c r="GWW234" s="136"/>
      <c r="GWX234" s="136"/>
      <c r="GWY234" s="136"/>
      <c r="GWZ234" s="136"/>
      <c r="GXA234" s="136"/>
      <c r="GXB234" s="136"/>
      <c r="GXC234" s="136"/>
      <c r="GXD234" s="136"/>
      <c r="GXE234" s="136"/>
      <c r="GXF234" s="136"/>
      <c r="GXG234" s="136"/>
      <c r="GXH234" s="136"/>
      <c r="GXI234" s="136"/>
      <c r="GXJ234" s="136"/>
      <c r="GXK234" s="136"/>
      <c r="GXL234" s="136"/>
      <c r="GXM234" s="136"/>
      <c r="GXN234" s="136"/>
      <c r="GXO234" s="136"/>
      <c r="GXP234" s="136"/>
      <c r="GXQ234" s="136"/>
      <c r="GXR234" s="136"/>
      <c r="GXS234" s="136"/>
      <c r="GXT234" s="136"/>
      <c r="GXU234" s="136"/>
      <c r="GXV234" s="136"/>
      <c r="GXW234" s="136"/>
      <c r="GXX234" s="136"/>
      <c r="GXY234" s="136"/>
      <c r="GXZ234" s="136"/>
      <c r="GYA234" s="136"/>
      <c r="GYB234" s="136"/>
      <c r="GYC234" s="136"/>
      <c r="GYD234" s="136"/>
      <c r="GYE234" s="136"/>
      <c r="GYF234" s="136"/>
      <c r="GYG234" s="136"/>
      <c r="GYH234" s="136"/>
      <c r="GYI234" s="136"/>
      <c r="GYJ234" s="136"/>
      <c r="GYK234" s="136"/>
      <c r="GYL234" s="136"/>
      <c r="GYM234" s="136"/>
      <c r="GYN234" s="136"/>
      <c r="GYO234" s="136"/>
      <c r="GYP234" s="136"/>
      <c r="GYQ234" s="136"/>
      <c r="GYR234" s="136"/>
      <c r="GYS234" s="136"/>
      <c r="GYT234" s="136"/>
      <c r="GYU234" s="136"/>
      <c r="GYV234" s="136"/>
      <c r="GYW234" s="136"/>
      <c r="GYX234" s="136"/>
      <c r="GYY234" s="136"/>
      <c r="GYZ234" s="136"/>
      <c r="GZA234" s="136"/>
      <c r="GZB234" s="136"/>
      <c r="GZC234" s="136"/>
      <c r="GZD234" s="136"/>
      <c r="GZE234" s="136"/>
      <c r="GZF234" s="136"/>
      <c r="GZG234" s="136"/>
      <c r="GZH234" s="136"/>
      <c r="GZI234" s="136"/>
      <c r="GZJ234" s="136"/>
      <c r="GZK234" s="136"/>
      <c r="GZL234" s="136"/>
      <c r="GZM234" s="136"/>
      <c r="GZN234" s="136"/>
      <c r="GZO234" s="136"/>
      <c r="GZP234" s="136"/>
      <c r="GZQ234" s="136"/>
      <c r="GZR234" s="136"/>
      <c r="GZS234" s="136"/>
      <c r="GZT234" s="136"/>
      <c r="GZU234" s="136"/>
      <c r="GZV234" s="136"/>
      <c r="GZW234" s="136"/>
      <c r="GZX234" s="136"/>
      <c r="GZY234" s="136"/>
      <c r="GZZ234" s="136"/>
      <c r="HAA234" s="136"/>
      <c r="HAB234" s="136"/>
      <c r="HAC234" s="136"/>
      <c r="HAD234" s="136"/>
      <c r="HAE234" s="136"/>
      <c r="HAF234" s="136"/>
      <c r="HAG234" s="136"/>
      <c r="HAH234" s="136"/>
      <c r="HAI234" s="136"/>
      <c r="HAJ234" s="136"/>
      <c r="HAK234" s="136"/>
      <c r="HAL234" s="136"/>
      <c r="HAM234" s="136"/>
      <c r="HAN234" s="136"/>
      <c r="HAO234" s="136"/>
      <c r="HAP234" s="136"/>
      <c r="HAQ234" s="136"/>
      <c r="HAR234" s="136"/>
      <c r="HAS234" s="136"/>
      <c r="HAT234" s="136"/>
      <c r="HAU234" s="136"/>
      <c r="HAV234" s="136"/>
      <c r="HAW234" s="136"/>
      <c r="HAX234" s="136"/>
      <c r="HAY234" s="136"/>
      <c r="HAZ234" s="136"/>
      <c r="HBA234" s="136"/>
      <c r="HBB234" s="136"/>
      <c r="HBC234" s="136"/>
      <c r="HBD234" s="136"/>
      <c r="HBE234" s="136"/>
      <c r="HBF234" s="136"/>
      <c r="HBG234" s="136"/>
      <c r="HBH234" s="136"/>
      <c r="HBI234" s="136"/>
      <c r="HBJ234" s="136"/>
      <c r="HBK234" s="136"/>
      <c r="HBL234" s="136"/>
      <c r="HBM234" s="136"/>
      <c r="HBN234" s="136"/>
      <c r="HBO234" s="136"/>
      <c r="HBP234" s="136"/>
      <c r="HBQ234" s="136"/>
      <c r="HBR234" s="136"/>
      <c r="HBS234" s="136"/>
      <c r="HBT234" s="136"/>
      <c r="HBU234" s="136"/>
      <c r="HBV234" s="136"/>
      <c r="HBW234" s="136"/>
      <c r="HBX234" s="136"/>
      <c r="HBY234" s="136"/>
      <c r="HBZ234" s="136"/>
      <c r="HCA234" s="136"/>
      <c r="HCB234" s="136"/>
      <c r="HCC234" s="136"/>
      <c r="HCD234" s="136"/>
      <c r="HCE234" s="136"/>
      <c r="HCF234" s="136"/>
      <c r="HCG234" s="136"/>
      <c r="HCH234" s="136"/>
      <c r="HCI234" s="136"/>
      <c r="HCJ234" s="136"/>
      <c r="HCK234" s="136"/>
      <c r="HCL234" s="136"/>
      <c r="HCM234" s="136"/>
      <c r="HCN234" s="136"/>
      <c r="HCO234" s="136"/>
      <c r="HCP234" s="136"/>
      <c r="HCQ234" s="136"/>
      <c r="HCR234" s="136"/>
      <c r="HCS234" s="136"/>
      <c r="HCT234" s="136"/>
      <c r="HCU234" s="136"/>
      <c r="HCV234" s="136"/>
      <c r="HCW234" s="136"/>
      <c r="HCX234" s="136"/>
      <c r="HCY234" s="136"/>
      <c r="HCZ234" s="136"/>
      <c r="HDA234" s="136"/>
      <c r="HDB234" s="136"/>
      <c r="HDC234" s="136"/>
      <c r="HDD234" s="136"/>
      <c r="HDE234" s="136"/>
      <c r="HDF234" s="136"/>
      <c r="HDG234" s="136"/>
      <c r="HDH234" s="136"/>
      <c r="HDI234" s="136"/>
      <c r="HDJ234" s="136"/>
      <c r="HDK234" s="136"/>
      <c r="HDL234" s="136"/>
      <c r="HDM234" s="136"/>
      <c r="HDN234" s="136"/>
      <c r="HDO234" s="136"/>
      <c r="HDP234" s="136"/>
      <c r="HDQ234" s="136"/>
      <c r="HDR234" s="136"/>
      <c r="HDS234" s="136"/>
      <c r="HDT234" s="136"/>
      <c r="HDU234" s="136"/>
      <c r="HDV234" s="136"/>
      <c r="HDW234" s="136"/>
      <c r="HDX234" s="136"/>
      <c r="HDY234" s="136"/>
      <c r="HDZ234" s="136"/>
      <c r="HEA234" s="136"/>
      <c r="HEB234" s="136"/>
      <c r="HEC234" s="136"/>
      <c r="HED234" s="136"/>
      <c r="HEE234" s="136"/>
      <c r="HEF234" s="136"/>
      <c r="HEG234" s="136"/>
      <c r="HEH234" s="136"/>
      <c r="HEI234" s="136"/>
      <c r="HEJ234" s="136"/>
      <c r="HEK234" s="136"/>
      <c r="HEL234" s="136"/>
      <c r="HEM234" s="136"/>
      <c r="HEN234" s="136"/>
      <c r="HEO234" s="136"/>
      <c r="HEP234" s="136"/>
      <c r="HEQ234" s="136"/>
      <c r="HER234" s="136"/>
      <c r="HES234" s="136"/>
      <c r="HET234" s="136"/>
      <c r="HEU234" s="136"/>
      <c r="HEV234" s="136"/>
      <c r="HEW234" s="136"/>
      <c r="HEX234" s="136"/>
      <c r="HEY234" s="136"/>
      <c r="HEZ234" s="136"/>
      <c r="HFA234" s="136"/>
      <c r="HFB234" s="136"/>
      <c r="HFC234" s="136"/>
      <c r="HFD234" s="136"/>
      <c r="HFE234" s="136"/>
      <c r="HFF234" s="136"/>
      <c r="HFG234" s="136"/>
      <c r="HFH234" s="136"/>
      <c r="HFI234" s="136"/>
      <c r="HFJ234" s="136"/>
      <c r="HFK234" s="136"/>
      <c r="HFL234" s="136"/>
      <c r="HFM234" s="136"/>
      <c r="HFN234" s="136"/>
      <c r="HFO234" s="136"/>
      <c r="HFP234" s="136"/>
      <c r="HFQ234" s="136"/>
      <c r="HFR234" s="136"/>
      <c r="HFS234" s="136"/>
      <c r="HFT234" s="136"/>
      <c r="HFU234" s="136"/>
      <c r="HFV234" s="136"/>
      <c r="HFW234" s="136"/>
      <c r="HFX234" s="136"/>
      <c r="HFY234" s="136"/>
      <c r="HFZ234" s="136"/>
      <c r="HGA234" s="136"/>
      <c r="HGB234" s="136"/>
      <c r="HGC234" s="136"/>
      <c r="HGD234" s="136"/>
      <c r="HGE234" s="136"/>
      <c r="HGF234" s="136"/>
      <c r="HGG234" s="136"/>
      <c r="HGH234" s="136"/>
      <c r="HGI234" s="136"/>
      <c r="HGJ234" s="136"/>
      <c r="HGK234" s="136"/>
      <c r="HGL234" s="136"/>
      <c r="HGM234" s="136"/>
      <c r="HGN234" s="136"/>
      <c r="HGO234" s="136"/>
      <c r="HGP234" s="136"/>
      <c r="HGQ234" s="136"/>
      <c r="HGR234" s="136"/>
      <c r="HGS234" s="136"/>
      <c r="HGT234" s="136"/>
      <c r="HGU234" s="136"/>
      <c r="HGV234" s="136"/>
      <c r="HGW234" s="136"/>
      <c r="HGX234" s="136"/>
      <c r="HGY234" s="136"/>
      <c r="HGZ234" s="136"/>
      <c r="HHA234" s="136"/>
      <c r="HHB234" s="136"/>
      <c r="HHC234" s="136"/>
      <c r="HHD234" s="136"/>
      <c r="HHE234" s="136"/>
      <c r="HHF234" s="136"/>
      <c r="HHG234" s="136"/>
      <c r="HHH234" s="136"/>
      <c r="HHI234" s="136"/>
      <c r="HHJ234" s="136"/>
      <c r="HHK234" s="136"/>
      <c r="HHL234" s="136"/>
      <c r="HHM234" s="136"/>
      <c r="HHN234" s="136"/>
      <c r="HHO234" s="136"/>
      <c r="HHP234" s="136"/>
      <c r="HHQ234" s="136"/>
      <c r="HHR234" s="136"/>
      <c r="HHS234" s="136"/>
      <c r="HHT234" s="136"/>
      <c r="HHU234" s="136"/>
      <c r="HHV234" s="136"/>
      <c r="HHW234" s="136"/>
      <c r="HHX234" s="136"/>
      <c r="HHY234" s="136"/>
      <c r="HHZ234" s="136"/>
      <c r="HIA234" s="136"/>
      <c r="HIB234" s="136"/>
      <c r="HIC234" s="136"/>
      <c r="HID234" s="136"/>
      <c r="HIE234" s="136"/>
      <c r="HIF234" s="136"/>
      <c r="HIG234" s="136"/>
      <c r="HIH234" s="136"/>
      <c r="HII234" s="136"/>
      <c r="HIJ234" s="136"/>
      <c r="HIK234" s="136"/>
      <c r="HIL234" s="136"/>
      <c r="HIM234" s="136"/>
      <c r="HIN234" s="136"/>
      <c r="HIO234" s="136"/>
      <c r="HIP234" s="136"/>
      <c r="HIQ234" s="136"/>
      <c r="HIR234" s="136"/>
      <c r="HIS234" s="136"/>
      <c r="HIT234" s="136"/>
      <c r="HIU234" s="136"/>
      <c r="HIV234" s="136"/>
      <c r="HIW234" s="136"/>
      <c r="HIX234" s="136"/>
      <c r="HIY234" s="136"/>
      <c r="HIZ234" s="136"/>
      <c r="HJA234" s="136"/>
      <c r="HJB234" s="136"/>
      <c r="HJC234" s="136"/>
      <c r="HJD234" s="136"/>
      <c r="HJE234" s="136"/>
      <c r="HJF234" s="136"/>
      <c r="HJG234" s="136"/>
      <c r="HJH234" s="136"/>
      <c r="HJI234" s="136"/>
      <c r="HJJ234" s="136"/>
      <c r="HJK234" s="136"/>
      <c r="HJL234" s="136"/>
      <c r="HJM234" s="136"/>
      <c r="HJN234" s="136"/>
      <c r="HJO234" s="136"/>
      <c r="HJP234" s="136"/>
      <c r="HJQ234" s="136"/>
      <c r="HJR234" s="136"/>
      <c r="HJS234" s="136"/>
      <c r="HJT234" s="136"/>
      <c r="HJU234" s="136"/>
      <c r="HJV234" s="136"/>
      <c r="HJW234" s="136"/>
      <c r="HJX234" s="136"/>
      <c r="HJY234" s="136"/>
      <c r="HJZ234" s="136"/>
      <c r="HKA234" s="136"/>
      <c r="HKB234" s="136"/>
      <c r="HKC234" s="136"/>
      <c r="HKD234" s="136"/>
      <c r="HKE234" s="136"/>
      <c r="HKF234" s="136"/>
      <c r="HKG234" s="136"/>
      <c r="HKH234" s="136"/>
      <c r="HKI234" s="136"/>
      <c r="HKJ234" s="136"/>
      <c r="HKK234" s="136"/>
      <c r="HKL234" s="136"/>
      <c r="HKM234" s="136"/>
      <c r="HKN234" s="136"/>
      <c r="HKO234" s="136"/>
      <c r="HKP234" s="136"/>
      <c r="HKQ234" s="136"/>
      <c r="HKR234" s="136"/>
      <c r="HKS234" s="136"/>
      <c r="HKT234" s="136"/>
      <c r="HKU234" s="136"/>
      <c r="HKV234" s="136"/>
      <c r="HKW234" s="136"/>
      <c r="HKX234" s="136"/>
      <c r="HKY234" s="136"/>
      <c r="HKZ234" s="136"/>
      <c r="HLA234" s="136"/>
      <c r="HLB234" s="136"/>
      <c r="HLC234" s="136"/>
      <c r="HLD234" s="136"/>
      <c r="HLE234" s="136"/>
      <c r="HLF234" s="136"/>
      <c r="HLG234" s="136"/>
      <c r="HLH234" s="136"/>
      <c r="HLI234" s="136"/>
      <c r="HLJ234" s="136"/>
      <c r="HLK234" s="136"/>
      <c r="HLL234" s="136"/>
      <c r="HLM234" s="136"/>
      <c r="HLN234" s="136"/>
      <c r="HLO234" s="136"/>
      <c r="HLP234" s="136"/>
      <c r="HLQ234" s="136"/>
      <c r="HLR234" s="136"/>
      <c r="HLS234" s="136"/>
      <c r="HLT234" s="136"/>
      <c r="HLU234" s="136"/>
      <c r="HLV234" s="136"/>
      <c r="HLW234" s="136"/>
      <c r="HLX234" s="136"/>
      <c r="HLY234" s="136"/>
      <c r="HLZ234" s="136"/>
      <c r="HMA234" s="136"/>
      <c r="HMB234" s="136"/>
      <c r="HMC234" s="136"/>
      <c r="HMD234" s="136"/>
      <c r="HME234" s="136"/>
      <c r="HMF234" s="136"/>
      <c r="HMG234" s="136"/>
      <c r="HMH234" s="136"/>
      <c r="HMI234" s="136"/>
      <c r="HMJ234" s="136"/>
      <c r="HMK234" s="136"/>
      <c r="HML234" s="136"/>
      <c r="HMM234" s="136"/>
      <c r="HMN234" s="136"/>
      <c r="HMO234" s="136"/>
      <c r="HMP234" s="136"/>
      <c r="HMQ234" s="136"/>
      <c r="HMR234" s="136"/>
      <c r="HMS234" s="136"/>
      <c r="HMT234" s="136"/>
      <c r="HMU234" s="136"/>
      <c r="HMV234" s="136"/>
      <c r="HMW234" s="136"/>
      <c r="HMX234" s="136"/>
      <c r="HMY234" s="136"/>
      <c r="HMZ234" s="136"/>
      <c r="HNA234" s="136"/>
      <c r="HNB234" s="136"/>
      <c r="HNC234" s="136"/>
      <c r="HND234" s="136"/>
      <c r="HNE234" s="136"/>
      <c r="HNF234" s="136"/>
      <c r="HNG234" s="136"/>
      <c r="HNH234" s="136"/>
      <c r="HNI234" s="136"/>
      <c r="HNJ234" s="136"/>
      <c r="HNK234" s="136"/>
      <c r="HNL234" s="136"/>
      <c r="HNM234" s="136"/>
      <c r="HNN234" s="136"/>
      <c r="HNO234" s="136"/>
      <c r="HNP234" s="136"/>
      <c r="HNQ234" s="136"/>
      <c r="HNR234" s="136"/>
      <c r="HNS234" s="136"/>
      <c r="HNT234" s="136"/>
      <c r="HNU234" s="136"/>
      <c r="HNV234" s="136"/>
      <c r="HNW234" s="136"/>
      <c r="HNX234" s="136"/>
      <c r="HNY234" s="136"/>
      <c r="HNZ234" s="136"/>
      <c r="HOA234" s="136"/>
      <c r="HOB234" s="136"/>
      <c r="HOC234" s="136"/>
      <c r="HOD234" s="136"/>
      <c r="HOE234" s="136"/>
      <c r="HOF234" s="136"/>
      <c r="HOG234" s="136"/>
      <c r="HOH234" s="136"/>
      <c r="HOI234" s="136"/>
      <c r="HOJ234" s="136"/>
      <c r="HOK234" s="136"/>
      <c r="HOL234" s="136"/>
      <c r="HOM234" s="136"/>
      <c r="HON234" s="136"/>
      <c r="HOO234" s="136"/>
      <c r="HOP234" s="136"/>
      <c r="HOQ234" s="136"/>
      <c r="HOR234" s="136"/>
      <c r="HOS234" s="136"/>
      <c r="HOT234" s="136"/>
      <c r="HOU234" s="136"/>
      <c r="HOV234" s="136"/>
      <c r="HOW234" s="136"/>
      <c r="HOX234" s="136"/>
      <c r="HOY234" s="136"/>
      <c r="HOZ234" s="136"/>
      <c r="HPA234" s="136"/>
      <c r="HPB234" s="136"/>
      <c r="HPC234" s="136"/>
      <c r="HPD234" s="136"/>
      <c r="HPE234" s="136"/>
      <c r="HPF234" s="136"/>
      <c r="HPG234" s="136"/>
      <c r="HPH234" s="136"/>
      <c r="HPI234" s="136"/>
      <c r="HPJ234" s="136"/>
      <c r="HPK234" s="136"/>
      <c r="HPL234" s="136"/>
      <c r="HPM234" s="136"/>
      <c r="HPN234" s="136"/>
      <c r="HPO234" s="136"/>
      <c r="HPP234" s="136"/>
      <c r="HPQ234" s="136"/>
      <c r="HPR234" s="136"/>
      <c r="HPS234" s="136"/>
      <c r="HPT234" s="136"/>
      <c r="HPU234" s="136"/>
      <c r="HPV234" s="136"/>
      <c r="HPW234" s="136"/>
      <c r="HPX234" s="136"/>
      <c r="HPY234" s="136"/>
      <c r="HPZ234" s="136"/>
      <c r="HQA234" s="136"/>
      <c r="HQB234" s="136"/>
      <c r="HQC234" s="136"/>
      <c r="HQD234" s="136"/>
      <c r="HQE234" s="136"/>
      <c r="HQF234" s="136"/>
      <c r="HQG234" s="136"/>
      <c r="HQH234" s="136"/>
      <c r="HQI234" s="136"/>
      <c r="HQJ234" s="136"/>
      <c r="HQK234" s="136"/>
      <c r="HQL234" s="136"/>
      <c r="HQM234" s="136"/>
      <c r="HQN234" s="136"/>
      <c r="HQO234" s="136"/>
      <c r="HQP234" s="136"/>
      <c r="HQQ234" s="136"/>
      <c r="HQR234" s="136"/>
      <c r="HQS234" s="136"/>
      <c r="HQT234" s="136"/>
      <c r="HQU234" s="136"/>
      <c r="HQV234" s="136"/>
      <c r="HQW234" s="136"/>
      <c r="HQX234" s="136"/>
      <c r="HQY234" s="136"/>
      <c r="HQZ234" s="136"/>
      <c r="HRA234" s="136"/>
      <c r="HRB234" s="136"/>
      <c r="HRC234" s="136"/>
      <c r="HRD234" s="136"/>
      <c r="HRE234" s="136"/>
      <c r="HRF234" s="136"/>
      <c r="HRG234" s="136"/>
      <c r="HRH234" s="136"/>
      <c r="HRI234" s="136"/>
      <c r="HRJ234" s="136"/>
      <c r="HRK234" s="136"/>
      <c r="HRL234" s="136"/>
      <c r="HRM234" s="136"/>
      <c r="HRN234" s="136"/>
      <c r="HRO234" s="136"/>
      <c r="HRP234" s="136"/>
      <c r="HRQ234" s="136"/>
      <c r="HRR234" s="136"/>
      <c r="HRS234" s="136"/>
      <c r="HRT234" s="136"/>
      <c r="HRU234" s="136"/>
      <c r="HRV234" s="136"/>
      <c r="HRW234" s="136"/>
      <c r="HRX234" s="136"/>
      <c r="HRY234" s="136"/>
      <c r="HRZ234" s="136"/>
      <c r="HSA234" s="136"/>
      <c r="HSB234" s="136"/>
      <c r="HSC234" s="136"/>
      <c r="HSD234" s="136"/>
      <c r="HSE234" s="136"/>
      <c r="HSF234" s="136"/>
      <c r="HSG234" s="136"/>
      <c r="HSH234" s="136"/>
      <c r="HSI234" s="136"/>
      <c r="HSJ234" s="136"/>
      <c r="HSK234" s="136"/>
      <c r="HSL234" s="136"/>
      <c r="HSM234" s="136"/>
      <c r="HSN234" s="136"/>
      <c r="HSO234" s="136"/>
      <c r="HSP234" s="136"/>
      <c r="HSQ234" s="136"/>
      <c r="HSR234" s="136"/>
      <c r="HSS234" s="136"/>
      <c r="HST234" s="136"/>
      <c r="HSU234" s="136"/>
      <c r="HSV234" s="136"/>
      <c r="HSW234" s="136"/>
      <c r="HSX234" s="136"/>
      <c r="HSY234" s="136"/>
      <c r="HSZ234" s="136"/>
      <c r="HTA234" s="136"/>
      <c r="HTB234" s="136"/>
      <c r="HTC234" s="136"/>
      <c r="HTD234" s="136"/>
      <c r="HTE234" s="136"/>
      <c r="HTF234" s="136"/>
      <c r="HTG234" s="136"/>
      <c r="HTH234" s="136"/>
      <c r="HTI234" s="136"/>
      <c r="HTJ234" s="136"/>
      <c r="HTK234" s="136"/>
      <c r="HTL234" s="136"/>
      <c r="HTM234" s="136"/>
      <c r="HTN234" s="136"/>
      <c r="HTO234" s="136"/>
      <c r="HTP234" s="136"/>
      <c r="HTQ234" s="136"/>
      <c r="HTR234" s="136"/>
      <c r="HTS234" s="136"/>
      <c r="HTT234" s="136"/>
      <c r="HTU234" s="136"/>
      <c r="HTV234" s="136"/>
      <c r="HTW234" s="136"/>
      <c r="HTX234" s="136"/>
      <c r="HTY234" s="136"/>
      <c r="HTZ234" s="136"/>
      <c r="HUA234" s="136"/>
      <c r="HUB234" s="136"/>
      <c r="HUC234" s="136"/>
      <c r="HUD234" s="136"/>
      <c r="HUE234" s="136"/>
      <c r="HUF234" s="136"/>
      <c r="HUG234" s="136"/>
      <c r="HUH234" s="136"/>
      <c r="HUI234" s="136"/>
      <c r="HUJ234" s="136"/>
      <c r="HUK234" s="136"/>
      <c r="HUL234" s="136"/>
      <c r="HUM234" s="136"/>
      <c r="HUN234" s="136"/>
      <c r="HUO234" s="136"/>
      <c r="HUP234" s="136"/>
      <c r="HUQ234" s="136"/>
      <c r="HUR234" s="136"/>
      <c r="HUS234" s="136"/>
      <c r="HUT234" s="136"/>
      <c r="HUU234" s="136"/>
      <c r="HUV234" s="136"/>
      <c r="HUW234" s="136"/>
      <c r="HUX234" s="136"/>
      <c r="HUY234" s="136"/>
      <c r="HUZ234" s="136"/>
      <c r="HVA234" s="136"/>
      <c r="HVB234" s="136"/>
      <c r="HVC234" s="136"/>
      <c r="HVD234" s="136"/>
      <c r="HVE234" s="136"/>
      <c r="HVF234" s="136"/>
      <c r="HVG234" s="136"/>
      <c r="HVH234" s="136"/>
      <c r="HVI234" s="136"/>
      <c r="HVJ234" s="136"/>
      <c r="HVK234" s="136"/>
      <c r="HVL234" s="136"/>
      <c r="HVM234" s="136"/>
      <c r="HVN234" s="136"/>
      <c r="HVO234" s="136"/>
      <c r="HVP234" s="136"/>
      <c r="HVQ234" s="136"/>
      <c r="HVR234" s="136"/>
      <c r="HVS234" s="136"/>
      <c r="HVT234" s="136"/>
      <c r="HVU234" s="136"/>
      <c r="HVV234" s="136"/>
      <c r="HVW234" s="136"/>
      <c r="HVX234" s="136"/>
      <c r="HVY234" s="136"/>
      <c r="HVZ234" s="136"/>
      <c r="HWA234" s="136"/>
      <c r="HWB234" s="136"/>
      <c r="HWC234" s="136"/>
      <c r="HWD234" s="136"/>
      <c r="HWE234" s="136"/>
      <c r="HWF234" s="136"/>
      <c r="HWG234" s="136"/>
      <c r="HWH234" s="136"/>
      <c r="HWI234" s="136"/>
      <c r="HWJ234" s="136"/>
      <c r="HWK234" s="136"/>
      <c r="HWL234" s="136"/>
      <c r="HWM234" s="136"/>
      <c r="HWN234" s="136"/>
      <c r="HWO234" s="136"/>
      <c r="HWP234" s="136"/>
      <c r="HWQ234" s="136"/>
      <c r="HWR234" s="136"/>
      <c r="HWS234" s="136"/>
      <c r="HWT234" s="136"/>
      <c r="HWU234" s="136"/>
      <c r="HWV234" s="136"/>
      <c r="HWW234" s="136"/>
      <c r="HWX234" s="136"/>
      <c r="HWY234" s="136"/>
      <c r="HWZ234" s="136"/>
      <c r="HXA234" s="136"/>
      <c r="HXB234" s="136"/>
      <c r="HXC234" s="136"/>
      <c r="HXD234" s="136"/>
      <c r="HXE234" s="136"/>
      <c r="HXF234" s="136"/>
      <c r="HXG234" s="136"/>
      <c r="HXH234" s="136"/>
      <c r="HXI234" s="136"/>
      <c r="HXJ234" s="136"/>
      <c r="HXK234" s="136"/>
      <c r="HXL234" s="136"/>
      <c r="HXM234" s="136"/>
      <c r="HXN234" s="136"/>
      <c r="HXO234" s="136"/>
      <c r="HXP234" s="136"/>
      <c r="HXQ234" s="136"/>
      <c r="HXR234" s="136"/>
      <c r="HXS234" s="136"/>
      <c r="HXT234" s="136"/>
      <c r="HXU234" s="136"/>
      <c r="HXV234" s="136"/>
      <c r="HXW234" s="136"/>
      <c r="HXX234" s="136"/>
      <c r="HXY234" s="136"/>
      <c r="HXZ234" s="136"/>
      <c r="HYA234" s="136"/>
      <c r="HYB234" s="136"/>
      <c r="HYC234" s="136"/>
      <c r="HYD234" s="136"/>
      <c r="HYE234" s="136"/>
      <c r="HYF234" s="136"/>
      <c r="HYG234" s="136"/>
      <c r="HYH234" s="136"/>
      <c r="HYI234" s="136"/>
      <c r="HYJ234" s="136"/>
      <c r="HYK234" s="136"/>
      <c r="HYL234" s="136"/>
      <c r="HYM234" s="136"/>
      <c r="HYN234" s="136"/>
      <c r="HYO234" s="136"/>
      <c r="HYP234" s="136"/>
      <c r="HYQ234" s="136"/>
      <c r="HYR234" s="136"/>
      <c r="HYS234" s="136"/>
      <c r="HYT234" s="136"/>
      <c r="HYU234" s="136"/>
      <c r="HYV234" s="136"/>
      <c r="HYW234" s="136"/>
      <c r="HYX234" s="136"/>
      <c r="HYY234" s="136"/>
      <c r="HYZ234" s="136"/>
      <c r="HZA234" s="136"/>
      <c r="HZB234" s="136"/>
      <c r="HZC234" s="136"/>
      <c r="HZD234" s="136"/>
      <c r="HZE234" s="136"/>
      <c r="HZF234" s="136"/>
      <c r="HZG234" s="136"/>
      <c r="HZH234" s="136"/>
      <c r="HZI234" s="136"/>
      <c r="HZJ234" s="136"/>
      <c r="HZK234" s="136"/>
      <c r="HZL234" s="136"/>
      <c r="HZM234" s="136"/>
      <c r="HZN234" s="136"/>
      <c r="HZO234" s="136"/>
      <c r="HZP234" s="136"/>
      <c r="HZQ234" s="136"/>
      <c r="HZR234" s="136"/>
      <c r="HZS234" s="136"/>
      <c r="HZT234" s="136"/>
      <c r="HZU234" s="136"/>
      <c r="HZV234" s="136"/>
      <c r="HZW234" s="136"/>
      <c r="HZX234" s="136"/>
      <c r="HZY234" s="136"/>
      <c r="HZZ234" s="136"/>
      <c r="IAA234" s="136"/>
      <c r="IAB234" s="136"/>
      <c r="IAC234" s="136"/>
      <c r="IAD234" s="136"/>
      <c r="IAE234" s="136"/>
      <c r="IAF234" s="136"/>
      <c r="IAG234" s="136"/>
      <c r="IAH234" s="136"/>
      <c r="IAI234" s="136"/>
      <c r="IAJ234" s="136"/>
      <c r="IAK234" s="136"/>
      <c r="IAL234" s="136"/>
      <c r="IAM234" s="136"/>
      <c r="IAN234" s="136"/>
      <c r="IAO234" s="136"/>
      <c r="IAP234" s="136"/>
      <c r="IAQ234" s="136"/>
      <c r="IAR234" s="136"/>
      <c r="IAS234" s="136"/>
      <c r="IAT234" s="136"/>
      <c r="IAU234" s="136"/>
      <c r="IAV234" s="136"/>
      <c r="IAW234" s="136"/>
      <c r="IAX234" s="136"/>
      <c r="IAY234" s="136"/>
      <c r="IAZ234" s="136"/>
      <c r="IBA234" s="136"/>
      <c r="IBB234" s="136"/>
      <c r="IBC234" s="136"/>
      <c r="IBD234" s="136"/>
      <c r="IBE234" s="136"/>
      <c r="IBF234" s="136"/>
      <c r="IBG234" s="136"/>
      <c r="IBH234" s="136"/>
      <c r="IBI234" s="136"/>
      <c r="IBJ234" s="136"/>
      <c r="IBK234" s="136"/>
      <c r="IBL234" s="136"/>
      <c r="IBM234" s="136"/>
      <c r="IBN234" s="136"/>
      <c r="IBO234" s="136"/>
      <c r="IBP234" s="136"/>
      <c r="IBQ234" s="136"/>
      <c r="IBR234" s="136"/>
      <c r="IBS234" s="136"/>
      <c r="IBT234" s="136"/>
      <c r="IBU234" s="136"/>
      <c r="IBV234" s="136"/>
      <c r="IBW234" s="136"/>
      <c r="IBX234" s="136"/>
      <c r="IBY234" s="136"/>
      <c r="IBZ234" s="136"/>
      <c r="ICA234" s="136"/>
      <c r="ICB234" s="136"/>
      <c r="ICC234" s="136"/>
      <c r="ICD234" s="136"/>
      <c r="ICE234" s="136"/>
      <c r="ICF234" s="136"/>
      <c r="ICG234" s="136"/>
      <c r="ICH234" s="136"/>
      <c r="ICI234" s="136"/>
      <c r="ICJ234" s="136"/>
      <c r="ICK234" s="136"/>
      <c r="ICL234" s="136"/>
      <c r="ICM234" s="136"/>
      <c r="ICN234" s="136"/>
      <c r="ICO234" s="136"/>
      <c r="ICP234" s="136"/>
      <c r="ICQ234" s="136"/>
      <c r="ICR234" s="136"/>
      <c r="ICS234" s="136"/>
      <c r="ICT234" s="136"/>
      <c r="ICU234" s="136"/>
      <c r="ICV234" s="136"/>
      <c r="ICW234" s="136"/>
      <c r="ICX234" s="136"/>
      <c r="ICY234" s="136"/>
      <c r="ICZ234" s="136"/>
      <c r="IDA234" s="136"/>
      <c r="IDB234" s="136"/>
      <c r="IDC234" s="136"/>
      <c r="IDD234" s="136"/>
      <c r="IDE234" s="136"/>
      <c r="IDF234" s="136"/>
      <c r="IDG234" s="136"/>
      <c r="IDH234" s="136"/>
      <c r="IDI234" s="136"/>
      <c r="IDJ234" s="136"/>
      <c r="IDK234" s="136"/>
      <c r="IDL234" s="136"/>
      <c r="IDM234" s="136"/>
      <c r="IDN234" s="136"/>
      <c r="IDO234" s="136"/>
      <c r="IDP234" s="136"/>
      <c r="IDQ234" s="136"/>
      <c r="IDR234" s="136"/>
      <c r="IDS234" s="136"/>
      <c r="IDT234" s="136"/>
      <c r="IDU234" s="136"/>
      <c r="IDV234" s="136"/>
      <c r="IDW234" s="136"/>
      <c r="IDX234" s="136"/>
      <c r="IDY234" s="136"/>
      <c r="IDZ234" s="136"/>
      <c r="IEA234" s="136"/>
      <c r="IEB234" s="136"/>
      <c r="IEC234" s="136"/>
      <c r="IED234" s="136"/>
      <c r="IEE234" s="136"/>
      <c r="IEF234" s="136"/>
      <c r="IEG234" s="136"/>
      <c r="IEH234" s="136"/>
      <c r="IEI234" s="136"/>
      <c r="IEJ234" s="136"/>
      <c r="IEK234" s="136"/>
      <c r="IEL234" s="136"/>
      <c r="IEM234" s="136"/>
      <c r="IEN234" s="136"/>
      <c r="IEO234" s="136"/>
      <c r="IEP234" s="136"/>
      <c r="IEQ234" s="136"/>
      <c r="IER234" s="136"/>
      <c r="IES234" s="136"/>
      <c r="IET234" s="136"/>
      <c r="IEU234" s="136"/>
      <c r="IEV234" s="136"/>
      <c r="IEW234" s="136"/>
      <c r="IEX234" s="136"/>
      <c r="IEY234" s="136"/>
      <c r="IEZ234" s="136"/>
      <c r="IFA234" s="136"/>
      <c r="IFB234" s="136"/>
      <c r="IFC234" s="136"/>
      <c r="IFD234" s="136"/>
      <c r="IFE234" s="136"/>
      <c r="IFF234" s="136"/>
      <c r="IFG234" s="136"/>
      <c r="IFH234" s="136"/>
      <c r="IFI234" s="136"/>
      <c r="IFJ234" s="136"/>
      <c r="IFK234" s="136"/>
      <c r="IFL234" s="136"/>
      <c r="IFM234" s="136"/>
      <c r="IFN234" s="136"/>
      <c r="IFO234" s="136"/>
      <c r="IFP234" s="136"/>
      <c r="IFQ234" s="136"/>
      <c r="IFR234" s="136"/>
      <c r="IFS234" s="136"/>
      <c r="IFT234" s="136"/>
      <c r="IFU234" s="136"/>
      <c r="IFV234" s="136"/>
      <c r="IFW234" s="136"/>
      <c r="IFX234" s="136"/>
      <c r="IFY234" s="136"/>
      <c r="IFZ234" s="136"/>
      <c r="IGA234" s="136"/>
      <c r="IGB234" s="136"/>
      <c r="IGC234" s="136"/>
      <c r="IGD234" s="136"/>
      <c r="IGE234" s="136"/>
      <c r="IGF234" s="136"/>
      <c r="IGG234" s="136"/>
      <c r="IGH234" s="136"/>
      <c r="IGI234" s="136"/>
      <c r="IGJ234" s="136"/>
      <c r="IGK234" s="136"/>
      <c r="IGL234" s="136"/>
      <c r="IGM234" s="136"/>
      <c r="IGN234" s="136"/>
      <c r="IGO234" s="136"/>
      <c r="IGP234" s="136"/>
      <c r="IGQ234" s="136"/>
      <c r="IGR234" s="136"/>
      <c r="IGS234" s="136"/>
      <c r="IGT234" s="136"/>
      <c r="IGU234" s="136"/>
      <c r="IGV234" s="136"/>
      <c r="IGW234" s="136"/>
      <c r="IGX234" s="136"/>
      <c r="IGY234" s="136"/>
      <c r="IGZ234" s="136"/>
      <c r="IHA234" s="136"/>
      <c r="IHB234" s="136"/>
      <c r="IHC234" s="136"/>
      <c r="IHD234" s="136"/>
      <c r="IHE234" s="136"/>
      <c r="IHF234" s="136"/>
      <c r="IHG234" s="136"/>
      <c r="IHH234" s="136"/>
      <c r="IHI234" s="136"/>
      <c r="IHJ234" s="136"/>
      <c r="IHK234" s="136"/>
      <c r="IHL234" s="136"/>
      <c r="IHM234" s="136"/>
      <c r="IHN234" s="136"/>
      <c r="IHO234" s="136"/>
      <c r="IHP234" s="136"/>
      <c r="IHQ234" s="136"/>
      <c r="IHR234" s="136"/>
      <c r="IHS234" s="136"/>
      <c r="IHT234" s="136"/>
      <c r="IHU234" s="136"/>
      <c r="IHV234" s="136"/>
      <c r="IHW234" s="136"/>
      <c r="IHX234" s="136"/>
      <c r="IHY234" s="136"/>
      <c r="IHZ234" s="136"/>
      <c r="IIA234" s="136"/>
      <c r="IIB234" s="136"/>
      <c r="IIC234" s="136"/>
      <c r="IID234" s="136"/>
      <c r="IIE234" s="136"/>
      <c r="IIF234" s="136"/>
      <c r="IIG234" s="136"/>
      <c r="IIH234" s="136"/>
      <c r="III234" s="136"/>
      <c r="IIJ234" s="136"/>
      <c r="IIK234" s="136"/>
      <c r="IIL234" s="136"/>
      <c r="IIM234" s="136"/>
      <c r="IIN234" s="136"/>
      <c r="IIO234" s="136"/>
      <c r="IIP234" s="136"/>
      <c r="IIQ234" s="136"/>
      <c r="IIR234" s="136"/>
      <c r="IIS234" s="136"/>
      <c r="IIT234" s="136"/>
      <c r="IIU234" s="136"/>
      <c r="IIV234" s="136"/>
      <c r="IIW234" s="136"/>
      <c r="IIX234" s="136"/>
      <c r="IIY234" s="136"/>
      <c r="IIZ234" s="136"/>
      <c r="IJA234" s="136"/>
      <c r="IJB234" s="136"/>
      <c r="IJC234" s="136"/>
      <c r="IJD234" s="136"/>
      <c r="IJE234" s="136"/>
      <c r="IJF234" s="136"/>
      <c r="IJG234" s="136"/>
      <c r="IJH234" s="136"/>
      <c r="IJI234" s="136"/>
      <c r="IJJ234" s="136"/>
      <c r="IJK234" s="136"/>
      <c r="IJL234" s="136"/>
      <c r="IJM234" s="136"/>
      <c r="IJN234" s="136"/>
      <c r="IJO234" s="136"/>
      <c r="IJP234" s="136"/>
      <c r="IJQ234" s="136"/>
      <c r="IJR234" s="136"/>
      <c r="IJS234" s="136"/>
      <c r="IJT234" s="136"/>
      <c r="IJU234" s="136"/>
      <c r="IJV234" s="136"/>
      <c r="IJW234" s="136"/>
      <c r="IJX234" s="136"/>
      <c r="IJY234" s="136"/>
      <c r="IJZ234" s="136"/>
      <c r="IKA234" s="136"/>
      <c r="IKB234" s="136"/>
      <c r="IKC234" s="136"/>
      <c r="IKD234" s="136"/>
      <c r="IKE234" s="136"/>
      <c r="IKF234" s="136"/>
      <c r="IKG234" s="136"/>
      <c r="IKH234" s="136"/>
      <c r="IKI234" s="136"/>
      <c r="IKJ234" s="136"/>
      <c r="IKK234" s="136"/>
      <c r="IKL234" s="136"/>
      <c r="IKM234" s="136"/>
      <c r="IKN234" s="136"/>
      <c r="IKO234" s="136"/>
      <c r="IKP234" s="136"/>
      <c r="IKQ234" s="136"/>
      <c r="IKR234" s="136"/>
      <c r="IKS234" s="136"/>
      <c r="IKT234" s="136"/>
      <c r="IKU234" s="136"/>
      <c r="IKV234" s="136"/>
      <c r="IKW234" s="136"/>
      <c r="IKX234" s="136"/>
      <c r="IKY234" s="136"/>
      <c r="IKZ234" s="136"/>
      <c r="ILA234" s="136"/>
      <c r="ILB234" s="136"/>
      <c r="ILC234" s="136"/>
      <c r="ILD234" s="136"/>
      <c r="ILE234" s="136"/>
      <c r="ILF234" s="136"/>
      <c r="ILG234" s="136"/>
      <c r="ILH234" s="136"/>
      <c r="ILI234" s="136"/>
      <c r="ILJ234" s="136"/>
      <c r="ILK234" s="136"/>
      <c r="ILL234" s="136"/>
      <c r="ILM234" s="136"/>
      <c r="ILN234" s="136"/>
      <c r="ILO234" s="136"/>
      <c r="ILP234" s="136"/>
      <c r="ILQ234" s="136"/>
      <c r="ILR234" s="136"/>
      <c r="ILS234" s="136"/>
      <c r="ILT234" s="136"/>
      <c r="ILU234" s="136"/>
      <c r="ILV234" s="136"/>
      <c r="ILW234" s="136"/>
      <c r="ILX234" s="136"/>
      <c r="ILY234" s="136"/>
      <c r="ILZ234" s="136"/>
      <c r="IMA234" s="136"/>
      <c r="IMB234" s="136"/>
      <c r="IMC234" s="136"/>
      <c r="IMD234" s="136"/>
      <c r="IME234" s="136"/>
      <c r="IMF234" s="136"/>
      <c r="IMG234" s="136"/>
      <c r="IMH234" s="136"/>
      <c r="IMI234" s="136"/>
      <c r="IMJ234" s="136"/>
      <c r="IMK234" s="136"/>
      <c r="IML234" s="136"/>
      <c r="IMM234" s="136"/>
      <c r="IMN234" s="136"/>
      <c r="IMO234" s="136"/>
      <c r="IMP234" s="136"/>
      <c r="IMQ234" s="136"/>
      <c r="IMR234" s="136"/>
      <c r="IMS234" s="136"/>
      <c r="IMT234" s="136"/>
      <c r="IMU234" s="136"/>
      <c r="IMV234" s="136"/>
      <c r="IMW234" s="136"/>
      <c r="IMX234" s="136"/>
      <c r="IMY234" s="136"/>
      <c r="IMZ234" s="136"/>
      <c r="INA234" s="136"/>
      <c r="INB234" s="136"/>
      <c r="INC234" s="136"/>
      <c r="IND234" s="136"/>
      <c r="INE234" s="136"/>
      <c r="INF234" s="136"/>
      <c r="ING234" s="136"/>
      <c r="INH234" s="136"/>
      <c r="INI234" s="136"/>
      <c r="INJ234" s="136"/>
      <c r="INK234" s="136"/>
      <c r="INL234" s="136"/>
      <c r="INM234" s="136"/>
      <c r="INN234" s="136"/>
      <c r="INO234" s="136"/>
      <c r="INP234" s="136"/>
      <c r="INQ234" s="136"/>
      <c r="INR234" s="136"/>
      <c r="INS234" s="136"/>
      <c r="INT234" s="136"/>
      <c r="INU234" s="136"/>
      <c r="INV234" s="136"/>
      <c r="INW234" s="136"/>
      <c r="INX234" s="136"/>
      <c r="INY234" s="136"/>
      <c r="INZ234" s="136"/>
      <c r="IOA234" s="136"/>
      <c r="IOB234" s="136"/>
      <c r="IOC234" s="136"/>
      <c r="IOD234" s="136"/>
      <c r="IOE234" s="136"/>
      <c r="IOF234" s="136"/>
      <c r="IOG234" s="136"/>
      <c r="IOH234" s="136"/>
      <c r="IOI234" s="136"/>
      <c r="IOJ234" s="136"/>
      <c r="IOK234" s="136"/>
      <c r="IOL234" s="136"/>
      <c r="IOM234" s="136"/>
      <c r="ION234" s="136"/>
      <c r="IOO234" s="136"/>
      <c r="IOP234" s="136"/>
      <c r="IOQ234" s="136"/>
      <c r="IOR234" s="136"/>
      <c r="IOS234" s="136"/>
      <c r="IOT234" s="136"/>
      <c r="IOU234" s="136"/>
      <c r="IOV234" s="136"/>
      <c r="IOW234" s="136"/>
      <c r="IOX234" s="136"/>
      <c r="IOY234" s="136"/>
      <c r="IOZ234" s="136"/>
      <c r="IPA234" s="136"/>
      <c r="IPB234" s="136"/>
      <c r="IPC234" s="136"/>
      <c r="IPD234" s="136"/>
      <c r="IPE234" s="136"/>
      <c r="IPF234" s="136"/>
      <c r="IPG234" s="136"/>
      <c r="IPH234" s="136"/>
      <c r="IPI234" s="136"/>
      <c r="IPJ234" s="136"/>
      <c r="IPK234" s="136"/>
      <c r="IPL234" s="136"/>
      <c r="IPM234" s="136"/>
      <c r="IPN234" s="136"/>
      <c r="IPO234" s="136"/>
      <c r="IPP234" s="136"/>
      <c r="IPQ234" s="136"/>
      <c r="IPR234" s="136"/>
      <c r="IPS234" s="136"/>
      <c r="IPT234" s="136"/>
      <c r="IPU234" s="136"/>
      <c r="IPV234" s="136"/>
      <c r="IPW234" s="136"/>
      <c r="IPX234" s="136"/>
      <c r="IPY234" s="136"/>
      <c r="IPZ234" s="136"/>
      <c r="IQA234" s="136"/>
      <c r="IQB234" s="136"/>
      <c r="IQC234" s="136"/>
      <c r="IQD234" s="136"/>
      <c r="IQE234" s="136"/>
      <c r="IQF234" s="136"/>
      <c r="IQG234" s="136"/>
      <c r="IQH234" s="136"/>
      <c r="IQI234" s="136"/>
      <c r="IQJ234" s="136"/>
      <c r="IQK234" s="136"/>
      <c r="IQL234" s="136"/>
      <c r="IQM234" s="136"/>
      <c r="IQN234" s="136"/>
      <c r="IQO234" s="136"/>
      <c r="IQP234" s="136"/>
      <c r="IQQ234" s="136"/>
      <c r="IQR234" s="136"/>
      <c r="IQS234" s="136"/>
      <c r="IQT234" s="136"/>
      <c r="IQU234" s="136"/>
      <c r="IQV234" s="136"/>
      <c r="IQW234" s="136"/>
      <c r="IQX234" s="136"/>
      <c r="IQY234" s="136"/>
      <c r="IQZ234" s="136"/>
      <c r="IRA234" s="136"/>
      <c r="IRB234" s="136"/>
      <c r="IRC234" s="136"/>
      <c r="IRD234" s="136"/>
      <c r="IRE234" s="136"/>
      <c r="IRF234" s="136"/>
      <c r="IRG234" s="136"/>
      <c r="IRH234" s="136"/>
      <c r="IRI234" s="136"/>
      <c r="IRJ234" s="136"/>
      <c r="IRK234" s="136"/>
      <c r="IRL234" s="136"/>
      <c r="IRM234" s="136"/>
      <c r="IRN234" s="136"/>
      <c r="IRO234" s="136"/>
      <c r="IRP234" s="136"/>
      <c r="IRQ234" s="136"/>
      <c r="IRR234" s="136"/>
      <c r="IRS234" s="136"/>
      <c r="IRT234" s="136"/>
      <c r="IRU234" s="136"/>
      <c r="IRV234" s="136"/>
      <c r="IRW234" s="136"/>
      <c r="IRX234" s="136"/>
      <c r="IRY234" s="136"/>
      <c r="IRZ234" s="136"/>
      <c r="ISA234" s="136"/>
      <c r="ISB234" s="136"/>
      <c r="ISC234" s="136"/>
      <c r="ISD234" s="136"/>
      <c r="ISE234" s="136"/>
      <c r="ISF234" s="136"/>
      <c r="ISG234" s="136"/>
      <c r="ISH234" s="136"/>
      <c r="ISI234" s="136"/>
      <c r="ISJ234" s="136"/>
      <c r="ISK234" s="136"/>
      <c r="ISL234" s="136"/>
      <c r="ISM234" s="136"/>
      <c r="ISN234" s="136"/>
      <c r="ISO234" s="136"/>
      <c r="ISP234" s="136"/>
      <c r="ISQ234" s="136"/>
      <c r="ISR234" s="136"/>
      <c r="ISS234" s="136"/>
      <c r="IST234" s="136"/>
      <c r="ISU234" s="136"/>
      <c r="ISV234" s="136"/>
      <c r="ISW234" s="136"/>
      <c r="ISX234" s="136"/>
      <c r="ISY234" s="136"/>
      <c r="ISZ234" s="136"/>
      <c r="ITA234" s="136"/>
      <c r="ITB234" s="136"/>
      <c r="ITC234" s="136"/>
      <c r="ITD234" s="136"/>
      <c r="ITE234" s="136"/>
      <c r="ITF234" s="136"/>
      <c r="ITG234" s="136"/>
      <c r="ITH234" s="136"/>
      <c r="ITI234" s="136"/>
      <c r="ITJ234" s="136"/>
      <c r="ITK234" s="136"/>
      <c r="ITL234" s="136"/>
      <c r="ITM234" s="136"/>
      <c r="ITN234" s="136"/>
      <c r="ITO234" s="136"/>
      <c r="ITP234" s="136"/>
      <c r="ITQ234" s="136"/>
      <c r="ITR234" s="136"/>
      <c r="ITS234" s="136"/>
      <c r="ITT234" s="136"/>
      <c r="ITU234" s="136"/>
      <c r="ITV234" s="136"/>
      <c r="ITW234" s="136"/>
      <c r="ITX234" s="136"/>
      <c r="ITY234" s="136"/>
      <c r="ITZ234" s="136"/>
      <c r="IUA234" s="136"/>
      <c r="IUB234" s="136"/>
      <c r="IUC234" s="136"/>
      <c r="IUD234" s="136"/>
      <c r="IUE234" s="136"/>
      <c r="IUF234" s="136"/>
      <c r="IUG234" s="136"/>
      <c r="IUH234" s="136"/>
      <c r="IUI234" s="136"/>
      <c r="IUJ234" s="136"/>
      <c r="IUK234" s="136"/>
      <c r="IUL234" s="136"/>
      <c r="IUM234" s="136"/>
      <c r="IUN234" s="136"/>
      <c r="IUO234" s="136"/>
      <c r="IUP234" s="136"/>
      <c r="IUQ234" s="136"/>
      <c r="IUR234" s="136"/>
      <c r="IUS234" s="136"/>
      <c r="IUT234" s="136"/>
      <c r="IUU234" s="136"/>
      <c r="IUV234" s="136"/>
      <c r="IUW234" s="136"/>
      <c r="IUX234" s="136"/>
      <c r="IUY234" s="136"/>
      <c r="IUZ234" s="136"/>
      <c r="IVA234" s="136"/>
      <c r="IVB234" s="136"/>
      <c r="IVC234" s="136"/>
      <c r="IVD234" s="136"/>
      <c r="IVE234" s="136"/>
      <c r="IVF234" s="136"/>
      <c r="IVG234" s="136"/>
      <c r="IVH234" s="136"/>
      <c r="IVI234" s="136"/>
      <c r="IVJ234" s="136"/>
      <c r="IVK234" s="136"/>
      <c r="IVL234" s="136"/>
      <c r="IVM234" s="136"/>
      <c r="IVN234" s="136"/>
      <c r="IVO234" s="136"/>
      <c r="IVP234" s="136"/>
      <c r="IVQ234" s="136"/>
      <c r="IVR234" s="136"/>
      <c r="IVS234" s="136"/>
      <c r="IVT234" s="136"/>
      <c r="IVU234" s="136"/>
      <c r="IVV234" s="136"/>
      <c r="IVW234" s="136"/>
      <c r="IVX234" s="136"/>
      <c r="IVY234" s="136"/>
      <c r="IVZ234" s="136"/>
      <c r="IWA234" s="136"/>
      <c r="IWB234" s="136"/>
      <c r="IWC234" s="136"/>
      <c r="IWD234" s="136"/>
      <c r="IWE234" s="136"/>
      <c r="IWF234" s="136"/>
      <c r="IWG234" s="136"/>
      <c r="IWH234" s="136"/>
      <c r="IWI234" s="136"/>
      <c r="IWJ234" s="136"/>
      <c r="IWK234" s="136"/>
      <c r="IWL234" s="136"/>
      <c r="IWM234" s="136"/>
      <c r="IWN234" s="136"/>
      <c r="IWO234" s="136"/>
      <c r="IWP234" s="136"/>
      <c r="IWQ234" s="136"/>
      <c r="IWR234" s="136"/>
      <c r="IWS234" s="136"/>
      <c r="IWT234" s="136"/>
      <c r="IWU234" s="136"/>
      <c r="IWV234" s="136"/>
      <c r="IWW234" s="136"/>
      <c r="IWX234" s="136"/>
      <c r="IWY234" s="136"/>
      <c r="IWZ234" s="136"/>
      <c r="IXA234" s="136"/>
      <c r="IXB234" s="136"/>
      <c r="IXC234" s="136"/>
      <c r="IXD234" s="136"/>
      <c r="IXE234" s="136"/>
      <c r="IXF234" s="136"/>
      <c r="IXG234" s="136"/>
      <c r="IXH234" s="136"/>
      <c r="IXI234" s="136"/>
      <c r="IXJ234" s="136"/>
      <c r="IXK234" s="136"/>
      <c r="IXL234" s="136"/>
      <c r="IXM234" s="136"/>
      <c r="IXN234" s="136"/>
      <c r="IXO234" s="136"/>
      <c r="IXP234" s="136"/>
      <c r="IXQ234" s="136"/>
      <c r="IXR234" s="136"/>
      <c r="IXS234" s="136"/>
      <c r="IXT234" s="136"/>
      <c r="IXU234" s="136"/>
      <c r="IXV234" s="136"/>
      <c r="IXW234" s="136"/>
      <c r="IXX234" s="136"/>
      <c r="IXY234" s="136"/>
      <c r="IXZ234" s="136"/>
      <c r="IYA234" s="136"/>
      <c r="IYB234" s="136"/>
      <c r="IYC234" s="136"/>
      <c r="IYD234" s="136"/>
      <c r="IYE234" s="136"/>
      <c r="IYF234" s="136"/>
      <c r="IYG234" s="136"/>
      <c r="IYH234" s="136"/>
      <c r="IYI234" s="136"/>
      <c r="IYJ234" s="136"/>
      <c r="IYK234" s="136"/>
      <c r="IYL234" s="136"/>
      <c r="IYM234" s="136"/>
      <c r="IYN234" s="136"/>
      <c r="IYO234" s="136"/>
      <c r="IYP234" s="136"/>
      <c r="IYQ234" s="136"/>
      <c r="IYR234" s="136"/>
      <c r="IYS234" s="136"/>
      <c r="IYT234" s="136"/>
      <c r="IYU234" s="136"/>
      <c r="IYV234" s="136"/>
      <c r="IYW234" s="136"/>
      <c r="IYX234" s="136"/>
      <c r="IYY234" s="136"/>
      <c r="IYZ234" s="136"/>
      <c r="IZA234" s="136"/>
      <c r="IZB234" s="136"/>
      <c r="IZC234" s="136"/>
      <c r="IZD234" s="136"/>
      <c r="IZE234" s="136"/>
      <c r="IZF234" s="136"/>
      <c r="IZG234" s="136"/>
      <c r="IZH234" s="136"/>
      <c r="IZI234" s="136"/>
      <c r="IZJ234" s="136"/>
      <c r="IZK234" s="136"/>
      <c r="IZL234" s="136"/>
      <c r="IZM234" s="136"/>
      <c r="IZN234" s="136"/>
      <c r="IZO234" s="136"/>
      <c r="IZP234" s="136"/>
      <c r="IZQ234" s="136"/>
      <c r="IZR234" s="136"/>
      <c r="IZS234" s="136"/>
      <c r="IZT234" s="136"/>
      <c r="IZU234" s="136"/>
      <c r="IZV234" s="136"/>
      <c r="IZW234" s="136"/>
      <c r="IZX234" s="136"/>
      <c r="IZY234" s="136"/>
      <c r="IZZ234" s="136"/>
      <c r="JAA234" s="136"/>
      <c r="JAB234" s="136"/>
      <c r="JAC234" s="136"/>
      <c r="JAD234" s="136"/>
      <c r="JAE234" s="136"/>
      <c r="JAF234" s="136"/>
      <c r="JAG234" s="136"/>
      <c r="JAH234" s="136"/>
      <c r="JAI234" s="136"/>
      <c r="JAJ234" s="136"/>
      <c r="JAK234" s="136"/>
      <c r="JAL234" s="136"/>
      <c r="JAM234" s="136"/>
      <c r="JAN234" s="136"/>
      <c r="JAO234" s="136"/>
      <c r="JAP234" s="136"/>
      <c r="JAQ234" s="136"/>
      <c r="JAR234" s="136"/>
      <c r="JAS234" s="136"/>
      <c r="JAT234" s="136"/>
      <c r="JAU234" s="136"/>
      <c r="JAV234" s="136"/>
      <c r="JAW234" s="136"/>
      <c r="JAX234" s="136"/>
      <c r="JAY234" s="136"/>
      <c r="JAZ234" s="136"/>
      <c r="JBA234" s="136"/>
      <c r="JBB234" s="136"/>
      <c r="JBC234" s="136"/>
      <c r="JBD234" s="136"/>
      <c r="JBE234" s="136"/>
      <c r="JBF234" s="136"/>
      <c r="JBG234" s="136"/>
      <c r="JBH234" s="136"/>
      <c r="JBI234" s="136"/>
      <c r="JBJ234" s="136"/>
      <c r="JBK234" s="136"/>
      <c r="JBL234" s="136"/>
      <c r="JBM234" s="136"/>
      <c r="JBN234" s="136"/>
      <c r="JBO234" s="136"/>
      <c r="JBP234" s="136"/>
      <c r="JBQ234" s="136"/>
      <c r="JBR234" s="136"/>
      <c r="JBS234" s="136"/>
      <c r="JBT234" s="136"/>
      <c r="JBU234" s="136"/>
      <c r="JBV234" s="136"/>
      <c r="JBW234" s="136"/>
      <c r="JBX234" s="136"/>
      <c r="JBY234" s="136"/>
      <c r="JBZ234" s="136"/>
      <c r="JCA234" s="136"/>
      <c r="JCB234" s="136"/>
      <c r="JCC234" s="136"/>
      <c r="JCD234" s="136"/>
      <c r="JCE234" s="136"/>
      <c r="JCF234" s="136"/>
      <c r="JCG234" s="136"/>
      <c r="JCH234" s="136"/>
      <c r="JCI234" s="136"/>
      <c r="JCJ234" s="136"/>
      <c r="JCK234" s="136"/>
      <c r="JCL234" s="136"/>
      <c r="JCM234" s="136"/>
      <c r="JCN234" s="136"/>
      <c r="JCO234" s="136"/>
      <c r="JCP234" s="136"/>
      <c r="JCQ234" s="136"/>
      <c r="JCR234" s="136"/>
      <c r="JCS234" s="136"/>
      <c r="JCT234" s="136"/>
      <c r="JCU234" s="136"/>
      <c r="JCV234" s="136"/>
      <c r="JCW234" s="136"/>
      <c r="JCX234" s="136"/>
      <c r="JCY234" s="136"/>
      <c r="JCZ234" s="136"/>
      <c r="JDA234" s="136"/>
      <c r="JDB234" s="136"/>
      <c r="JDC234" s="136"/>
      <c r="JDD234" s="136"/>
      <c r="JDE234" s="136"/>
      <c r="JDF234" s="136"/>
      <c r="JDG234" s="136"/>
      <c r="JDH234" s="136"/>
      <c r="JDI234" s="136"/>
      <c r="JDJ234" s="136"/>
      <c r="JDK234" s="136"/>
      <c r="JDL234" s="136"/>
      <c r="JDM234" s="136"/>
      <c r="JDN234" s="136"/>
      <c r="JDO234" s="136"/>
      <c r="JDP234" s="136"/>
      <c r="JDQ234" s="136"/>
      <c r="JDR234" s="136"/>
      <c r="JDS234" s="136"/>
      <c r="JDT234" s="136"/>
      <c r="JDU234" s="136"/>
      <c r="JDV234" s="136"/>
      <c r="JDW234" s="136"/>
      <c r="JDX234" s="136"/>
      <c r="JDY234" s="136"/>
      <c r="JDZ234" s="136"/>
      <c r="JEA234" s="136"/>
      <c r="JEB234" s="136"/>
      <c r="JEC234" s="136"/>
      <c r="JED234" s="136"/>
      <c r="JEE234" s="136"/>
      <c r="JEF234" s="136"/>
      <c r="JEG234" s="136"/>
      <c r="JEH234" s="136"/>
      <c r="JEI234" s="136"/>
      <c r="JEJ234" s="136"/>
      <c r="JEK234" s="136"/>
      <c r="JEL234" s="136"/>
      <c r="JEM234" s="136"/>
      <c r="JEN234" s="136"/>
      <c r="JEO234" s="136"/>
      <c r="JEP234" s="136"/>
      <c r="JEQ234" s="136"/>
      <c r="JER234" s="136"/>
      <c r="JES234" s="136"/>
      <c r="JET234" s="136"/>
      <c r="JEU234" s="136"/>
      <c r="JEV234" s="136"/>
      <c r="JEW234" s="136"/>
      <c r="JEX234" s="136"/>
      <c r="JEY234" s="136"/>
      <c r="JEZ234" s="136"/>
      <c r="JFA234" s="136"/>
      <c r="JFB234" s="136"/>
      <c r="JFC234" s="136"/>
      <c r="JFD234" s="136"/>
      <c r="JFE234" s="136"/>
      <c r="JFF234" s="136"/>
      <c r="JFG234" s="136"/>
      <c r="JFH234" s="136"/>
      <c r="JFI234" s="136"/>
      <c r="JFJ234" s="136"/>
      <c r="JFK234" s="136"/>
      <c r="JFL234" s="136"/>
      <c r="JFM234" s="136"/>
      <c r="JFN234" s="136"/>
      <c r="JFO234" s="136"/>
      <c r="JFP234" s="136"/>
      <c r="JFQ234" s="136"/>
      <c r="JFR234" s="136"/>
      <c r="JFS234" s="136"/>
      <c r="JFT234" s="136"/>
      <c r="JFU234" s="136"/>
      <c r="JFV234" s="136"/>
      <c r="JFW234" s="136"/>
      <c r="JFX234" s="136"/>
      <c r="JFY234" s="136"/>
      <c r="JFZ234" s="136"/>
      <c r="JGA234" s="136"/>
      <c r="JGB234" s="136"/>
      <c r="JGC234" s="136"/>
      <c r="JGD234" s="136"/>
      <c r="JGE234" s="136"/>
      <c r="JGF234" s="136"/>
      <c r="JGG234" s="136"/>
      <c r="JGH234" s="136"/>
      <c r="JGI234" s="136"/>
      <c r="JGJ234" s="136"/>
      <c r="JGK234" s="136"/>
      <c r="JGL234" s="136"/>
      <c r="JGM234" s="136"/>
      <c r="JGN234" s="136"/>
      <c r="JGO234" s="136"/>
      <c r="JGP234" s="136"/>
      <c r="JGQ234" s="136"/>
      <c r="JGR234" s="136"/>
      <c r="JGS234" s="136"/>
      <c r="JGT234" s="136"/>
      <c r="JGU234" s="136"/>
      <c r="JGV234" s="136"/>
      <c r="JGW234" s="136"/>
      <c r="JGX234" s="136"/>
      <c r="JGY234" s="136"/>
      <c r="JGZ234" s="136"/>
      <c r="JHA234" s="136"/>
      <c r="JHB234" s="136"/>
      <c r="JHC234" s="136"/>
      <c r="JHD234" s="136"/>
      <c r="JHE234" s="136"/>
      <c r="JHF234" s="136"/>
      <c r="JHG234" s="136"/>
      <c r="JHH234" s="136"/>
      <c r="JHI234" s="136"/>
      <c r="JHJ234" s="136"/>
      <c r="JHK234" s="136"/>
      <c r="JHL234" s="136"/>
      <c r="JHM234" s="136"/>
      <c r="JHN234" s="136"/>
      <c r="JHO234" s="136"/>
      <c r="JHP234" s="136"/>
      <c r="JHQ234" s="136"/>
      <c r="JHR234" s="136"/>
      <c r="JHS234" s="136"/>
      <c r="JHT234" s="136"/>
      <c r="JHU234" s="136"/>
      <c r="JHV234" s="136"/>
      <c r="JHW234" s="136"/>
      <c r="JHX234" s="136"/>
      <c r="JHY234" s="136"/>
      <c r="JHZ234" s="136"/>
      <c r="JIA234" s="136"/>
      <c r="JIB234" s="136"/>
      <c r="JIC234" s="136"/>
      <c r="JID234" s="136"/>
      <c r="JIE234" s="136"/>
      <c r="JIF234" s="136"/>
      <c r="JIG234" s="136"/>
      <c r="JIH234" s="136"/>
      <c r="JII234" s="136"/>
      <c r="JIJ234" s="136"/>
      <c r="JIK234" s="136"/>
      <c r="JIL234" s="136"/>
      <c r="JIM234" s="136"/>
      <c r="JIN234" s="136"/>
      <c r="JIO234" s="136"/>
      <c r="JIP234" s="136"/>
      <c r="JIQ234" s="136"/>
      <c r="JIR234" s="136"/>
      <c r="JIS234" s="136"/>
      <c r="JIT234" s="136"/>
      <c r="JIU234" s="136"/>
      <c r="JIV234" s="136"/>
      <c r="JIW234" s="136"/>
      <c r="JIX234" s="136"/>
      <c r="JIY234" s="136"/>
      <c r="JIZ234" s="136"/>
      <c r="JJA234" s="136"/>
      <c r="JJB234" s="136"/>
      <c r="JJC234" s="136"/>
      <c r="JJD234" s="136"/>
      <c r="JJE234" s="136"/>
      <c r="JJF234" s="136"/>
      <c r="JJG234" s="136"/>
      <c r="JJH234" s="136"/>
      <c r="JJI234" s="136"/>
      <c r="JJJ234" s="136"/>
      <c r="JJK234" s="136"/>
      <c r="JJL234" s="136"/>
      <c r="JJM234" s="136"/>
      <c r="JJN234" s="136"/>
      <c r="JJO234" s="136"/>
      <c r="JJP234" s="136"/>
      <c r="JJQ234" s="136"/>
      <c r="JJR234" s="136"/>
      <c r="JJS234" s="136"/>
      <c r="JJT234" s="136"/>
      <c r="JJU234" s="136"/>
      <c r="JJV234" s="136"/>
      <c r="JJW234" s="136"/>
      <c r="JJX234" s="136"/>
      <c r="JJY234" s="136"/>
      <c r="JJZ234" s="136"/>
      <c r="JKA234" s="136"/>
      <c r="JKB234" s="136"/>
      <c r="JKC234" s="136"/>
      <c r="JKD234" s="136"/>
      <c r="JKE234" s="136"/>
      <c r="JKF234" s="136"/>
      <c r="JKG234" s="136"/>
      <c r="JKH234" s="136"/>
      <c r="JKI234" s="136"/>
      <c r="JKJ234" s="136"/>
      <c r="JKK234" s="136"/>
      <c r="JKL234" s="136"/>
      <c r="JKM234" s="136"/>
      <c r="JKN234" s="136"/>
      <c r="JKO234" s="136"/>
      <c r="JKP234" s="136"/>
      <c r="JKQ234" s="136"/>
      <c r="JKR234" s="136"/>
      <c r="JKS234" s="136"/>
      <c r="JKT234" s="136"/>
      <c r="JKU234" s="136"/>
      <c r="JKV234" s="136"/>
      <c r="JKW234" s="136"/>
      <c r="JKX234" s="136"/>
      <c r="JKY234" s="136"/>
      <c r="JKZ234" s="136"/>
      <c r="JLA234" s="136"/>
      <c r="JLB234" s="136"/>
      <c r="JLC234" s="136"/>
      <c r="JLD234" s="136"/>
      <c r="JLE234" s="136"/>
      <c r="JLF234" s="136"/>
      <c r="JLG234" s="136"/>
      <c r="JLH234" s="136"/>
      <c r="JLI234" s="136"/>
      <c r="JLJ234" s="136"/>
      <c r="JLK234" s="136"/>
      <c r="JLL234" s="136"/>
      <c r="JLM234" s="136"/>
      <c r="JLN234" s="136"/>
      <c r="JLO234" s="136"/>
      <c r="JLP234" s="136"/>
      <c r="JLQ234" s="136"/>
      <c r="JLR234" s="136"/>
      <c r="JLS234" s="136"/>
      <c r="JLT234" s="136"/>
      <c r="JLU234" s="136"/>
      <c r="JLV234" s="136"/>
      <c r="JLW234" s="136"/>
      <c r="JLX234" s="136"/>
      <c r="JLY234" s="136"/>
      <c r="JLZ234" s="136"/>
      <c r="JMA234" s="136"/>
      <c r="JMB234" s="136"/>
      <c r="JMC234" s="136"/>
      <c r="JMD234" s="136"/>
      <c r="JME234" s="136"/>
      <c r="JMF234" s="136"/>
      <c r="JMG234" s="136"/>
      <c r="JMH234" s="136"/>
      <c r="JMI234" s="136"/>
      <c r="JMJ234" s="136"/>
      <c r="JMK234" s="136"/>
      <c r="JML234" s="136"/>
      <c r="JMM234" s="136"/>
      <c r="JMN234" s="136"/>
      <c r="JMO234" s="136"/>
      <c r="JMP234" s="136"/>
      <c r="JMQ234" s="136"/>
      <c r="JMR234" s="136"/>
      <c r="JMS234" s="136"/>
      <c r="JMT234" s="136"/>
      <c r="JMU234" s="136"/>
      <c r="JMV234" s="136"/>
      <c r="JMW234" s="136"/>
      <c r="JMX234" s="136"/>
      <c r="JMY234" s="136"/>
      <c r="JMZ234" s="136"/>
      <c r="JNA234" s="136"/>
      <c r="JNB234" s="136"/>
      <c r="JNC234" s="136"/>
      <c r="JND234" s="136"/>
      <c r="JNE234" s="136"/>
      <c r="JNF234" s="136"/>
      <c r="JNG234" s="136"/>
      <c r="JNH234" s="136"/>
      <c r="JNI234" s="136"/>
      <c r="JNJ234" s="136"/>
      <c r="JNK234" s="136"/>
      <c r="JNL234" s="136"/>
      <c r="JNM234" s="136"/>
      <c r="JNN234" s="136"/>
      <c r="JNO234" s="136"/>
      <c r="JNP234" s="136"/>
      <c r="JNQ234" s="136"/>
      <c r="JNR234" s="136"/>
      <c r="JNS234" s="136"/>
      <c r="JNT234" s="136"/>
      <c r="JNU234" s="136"/>
      <c r="JNV234" s="136"/>
      <c r="JNW234" s="136"/>
      <c r="JNX234" s="136"/>
      <c r="JNY234" s="136"/>
      <c r="JNZ234" s="136"/>
      <c r="JOA234" s="136"/>
      <c r="JOB234" s="136"/>
      <c r="JOC234" s="136"/>
      <c r="JOD234" s="136"/>
      <c r="JOE234" s="136"/>
      <c r="JOF234" s="136"/>
      <c r="JOG234" s="136"/>
      <c r="JOH234" s="136"/>
      <c r="JOI234" s="136"/>
      <c r="JOJ234" s="136"/>
      <c r="JOK234" s="136"/>
      <c r="JOL234" s="136"/>
      <c r="JOM234" s="136"/>
      <c r="JON234" s="136"/>
      <c r="JOO234" s="136"/>
      <c r="JOP234" s="136"/>
      <c r="JOQ234" s="136"/>
      <c r="JOR234" s="136"/>
      <c r="JOS234" s="136"/>
      <c r="JOT234" s="136"/>
      <c r="JOU234" s="136"/>
      <c r="JOV234" s="136"/>
      <c r="JOW234" s="136"/>
      <c r="JOX234" s="136"/>
      <c r="JOY234" s="136"/>
      <c r="JOZ234" s="136"/>
      <c r="JPA234" s="136"/>
      <c r="JPB234" s="136"/>
      <c r="JPC234" s="136"/>
      <c r="JPD234" s="136"/>
      <c r="JPE234" s="136"/>
      <c r="JPF234" s="136"/>
      <c r="JPG234" s="136"/>
      <c r="JPH234" s="136"/>
      <c r="JPI234" s="136"/>
      <c r="JPJ234" s="136"/>
      <c r="JPK234" s="136"/>
      <c r="JPL234" s="136"/>
      <c r="JPM234" s="136"/>
      <c r="JPN234" s="136"/>
      <c r="JPO234" s="136"/>
      <c r="JPP234" s="136"/>
      <c r="JPQ234" s="136"/>
      <c r="JPR234" s="136"/>
      <c r="JPS234" s="136"/>
      <c r="JPT234" s="136"/>
      <c r="JPU234" s="136"/>
      <c r="JPV234" s="136"/>
      <c r="JPW234" s="136"/>
      <c r="JPX234" s="136"/>
      <c r="JPY234" s="136"/>
      <c r="JPZ234" s="136"/>
      <c r="JQA234" s="136"/>
      <c r="JQB234" s="136"/>
      <c r="JQC234" s="136"/>
      <c r="JQD234" s="136"/>
      <c r="JQE234" s="136"/>
      <c r="JQF234" s="136"/>
      <c r="JQG234" s="136"/>
      <c r="JQH234" s="136"/>
      <c r="JQI234" s="136"/>
      <c r="JQJ234" s="136"/>
      <c r="JQK234" s="136"/>
      <c r="JQL234" s="136"/>
      <c r="JQM234" s="136"/>
      <c r="JQN234" s="136"/>
      <c r="JQO234" s="136"/>
      <c r="JQP234" s="136"/>
      <c r="JQQ234" s="136"/>
      <c r="JQR234" s="136"/>
      <c r="JQS234" s="136"/>
      <c r="JQT234" s="136"/>
      <c r="JQU234" s="136"/>
      <c r="JQV234" s="136"/>
      <c r="JQW234" s="136"/>
      <c r="JQX234" s="136"/>
      <c r="JQY234" s="136"/>
      <c r="JQZ234" s="136"/>
      <c r="JRA234" s="136"/>
      <c r="JRB234" s="136"/>
      <c r="JRC234" s="136"/>
      <c r="JRD234" s="136"/>
      <c r="JRE234" s="136"/>
      <c r="JRF234" s="136"/>
      <c r="JRG234" s="136"/>
      <c r="JRH234" s="136"/>
      <c r="JRI234" s="136"/>
      <c r="JRJ234" s="136"/>
      <c r="JRK234" s="136"/>
      <c r="JRL234" s="136"/>
      <c r="JRM234" s="136"/>
      <c r="JRN234" s="136"/>
      <c r="JRO234" s="136"/>
      <c r="JRP234" s="136"/>
      <c r="JRQ234" s="136"/>
      <c r="JRR234" s="136"/>
      <c r="JRS234" s="136"/>
      <c r="JRT234" s="136"/>
      <c r="JRU234" s="136"/>
      <c r="JRV234" s="136"/>
      <c r="JRW234" s="136"/>
      <c r="JRX234" s="136"/>
      <c r="JRY234" s="136"/>
      <c r="JRZ234" s="136"/>
      <c r="JSA234" s="136"/>
      <c r="JSB234" s="136"/>
      <c r="JSC234" s="136"/>
      <c r="JSD234" s="136"/>
      <c r="JSE234" s="136"/>
      <c r="JSF234" s="136"/>
      <c r="JSG234" s="136"/>
      <c r="JSH234" s="136"/>
      <c r="JSI234" s="136"/>
      <c r="JSJ234" s="136"/>
      <c r="JSK234" s="136"/>
      <c r="JSL234" s="136"/>
      <c r="JSM234" s="136"/>
      <c r="JSN234" s="136"/>
      <c r="JSO234" s="136"/>
      <c r="JSP234" s="136"/>
      <c r="JSQ234" s="136"/>
      <c r="JSR234" s="136"/>
      <c r="JSS234" s="136"/>
      <c r="JST234" s="136"/>
      <c r="JSU234" s="136"/>
      <c r="JSV234" s="136"/>
      <c r="JSW234" s="136"/>
      <c r="JSX234" s="136"/>
      <c r="JSY234" s="136"/>
      <c r="JSZ234" s="136"/>
      <c r="JTA234" s="136"/>
      <c r="JTB234" s="136"/>
      <c r="JTC234" s="136"/>
      <c r="JTD234" s="136"/>
      <c r="JTE234" s="136"/>
      <c r="JTF234" s="136"/>
      <c r="JTG234" s="136"/>
      <c r="JTH234" s="136"/>
      <c r="JTI234" s="136"/>
      <c r="JTJ234" s="136"/>
      <c r="JTK234" s="136"/>
      <c r="JTL234" s="136"/>
      <c r="JTM234" s="136"/>
      <c r="JTN234" s="136"/>
      <c r="JTO234" s="136"/>
      <c r="JTP234" s="136"/>
      <c r="JTQ234" s="136"/>
      <c r="JTR234" s="136"/>
      <c r="JTS234" s="136"/>
      <c r="JTT234" s="136"/>
      <c r="JTU234" s="136"/>
      <c r="JTV234" s="136"/>
      <c r="JTW234" s="136"/>
      <c r="JTX234" s="136"/>
      <c r="JTY234" s="136"/>
      <c r="JTZ234" s="136"/>
      <c r="JUA234" s="136"/>
      <c r="JUB234" s="136"/>
      <c r="JUC234" s="136"/>
      <c r="JUD234" s="136"/>
      <c r="JUE234" s="136"/>
      <c r="JUF234" s="136"/>
      <c r="JUG234" s="136"/>
      <c r="JUH234" s="136"/>
      <c r="JUI234" s="136"/>
      <c r="JUJ234" s="136"/>
      <c r="JUK234" s="136"/>
      <c r="JUL234" s="136"/>
      <c r="JUM234" s="136"/>
      <c r="JUN234" s="136"/>
      <c r="JUO234" s="136"/>
      <c r="JUP234" s="136"/>
      <c r="JUQ234" s="136"/>
      <c r="JUR234" s="136"/>
      <c r="JUS234" s="136"/>
      <c r="JUT234" s="136"/>
      <c r="JUU234" s="136"/>
      <c r="JUV234" s="136"/>
      <c r="JUW234" s="136"/>
      <c r="JUX234" s="136"/>
      <c r="JUY234" s="136"/>
      <c r="JUZ234" s="136"/>
      <c r="JVA234" s="136"/>
      <c r="JVB234" s="136"/>
      <c r="JVC234" s="136"/>
      <c r="JVD234" s="136"/>
      <c r="JVE234" s="136"/>
      <c r="JVF234" s="136"/>
      <c r="JVG234" s="136"/>
      <c r="JVH234" s="136"/>
      <c r="JVI234" s="136"/>
      <c r="JVJ234" s="136"/>
      <c r="JVK234" s="136"/>
      <c r="JVL234" s="136"/>
      <c r="JVM234" s="136"/>
      <c r="JVN234" s="136"/>
      <c r="JVO234" s="136"/>
      <c r="JVP234" s="136"/>
      <c r="JVQ234" s="136"/>
      <c r="JVR234" s="136"/>
      <c r="JVS234" s="136"/>
      <c r="JVT234" s="136"/>
      <c r="JVU234" s="136"/>
      <c r="JVV234" s="136"/>
      <c r="JVW234" s="136"/>
      <c r="JVX234" s="136"/>
      <c r="JVY234" s="136"/>
      <c r="JVZ234" s="136"/>
      <c r="JWA234" s="136"/>
      <c r="JWB234" s="136"/>
      <c r="JWC234" s="136"/>
      <c r="JWD234" s="136"/>
      <c r="JWE234" s="136"/>
      <c r="JWF234" s="136"/>
      <c r="JWG234" s="136"/>
      <c r="JWH234" s="136"/>
      <c r="JWI234" s="136"/>
      <c r="JWJ234" s="136"/>
      <c r="JWK234" s="136"/>
      <c r="JWL234" s="136"/>
      <c r="JWM234" s="136"/>
      <c r="JWN234" s="136"/>
      <c r="JWO234" s="136"/>
      <c r="JWP234" s="136"/>
      <c r="JWQ234" s="136"/>
      <c r="JWR234" s="136"/>
      <c r="JWS234" s="136"/>
      <c r="JWT234" s="136"/>
      <c r="JWU234" s="136"/>
      <c r="JWV234" s="136"/>
      <c r="JWW234" s="136"/>
      <c r="JWX234" s="136"/>
      <c r="JWY234" s="136"/>
      <c r="JWZ234" s="136"/>
      <c r="JXA234" s="136"/>
      <c r="JXB234" s="136"/>
      <c r="JXC234" s="136"/>
      <c r="JXD234" s="136"/>
      <c r="JXE234" s="136"/>
      <c r="JXF234" s="136"/>
      <c r="JXG234" s="136"/>
      <c r="JXH234" s="136"/>
      <c r="JXI234" s="136"/>
      <c r="JXJ234" s="136"/>
      <c r="JXK234" s="136"/>
      <c r="JXL234" s="136"/>
      <c r="JXM234" s="136"/>
      <c r="JXN234" s="136"/>
      <c r="JXO234" s="136"/>
      <c r="JXP234" s="136"/>
      <c r="JXQ234" s="136"/>
      <c r="JXR234" s="136"/>
      <c r="JXS234" s="136"/>
      <c r="JXT234" s="136"/>
      <c r="JXU234" s="136"/>
      <c r="JXV234" s="136"/>
      <c r="JXW234" s="136"/>
      <c r="JXX234" s="136"/>
      <c r="JXY234" s="136"/>
      <c r="JXZ234" s="136"/>
      <c r="JYA234" s="136"/>
      <c r="JYB234" s="136"/>
      <c r="JYC234" s="136"/>
      <c r="JYD234" s="136"/>
      <c r="JYE234" s="136"/>
      <c r="JYF234" s="136"/>
      <c r="JYG234" s="136"/>
      <c r="JYH234" s="136"/>
      <c r="JYI234" s="136"/>
      <c r="JYJ234" s="136"/>
      <c r="JYK234" s="136"/>
      <c r="JYL234" s="136"/>
      <c r="JYM234" s="136"/>
      <c r="JYN234" s="136"/>
      <c r="JYO234" s="136"/>
      <c r="JYP234" s="136"/>
      <c r="JYQ234" s="136"/>
      <c r="JYR234" s="136"/>
      <c r="JYS234" s="136"/>
      <c r="JYT234" s="136"/>
      <c r="JYU234" s="136"/>
      <c r="JYV234" s="136"/>
      <c r="JYW234" s="136"/>
      <c r="JYX234" s="136"/>
      <c r="JYY234" s="136"/>
      <c r="JYZ234" s="136"/>
      <c r="JZA234" s="136"/>
      <c r="JZB234" s="136"/>
      <c r="JZC234" s="136"/>
      <c r="JZD234" s="136"/>
      <c r="JZE234" s="136"/>
      <c r="JZF234" s="136"/>
      <c r="JZG234" s="136"/>
      <c r="JZH234" s="136"/>
      <c r="JZI234" s="136"/>
      <c r="JZJ234" s="136"/>
      <c r="JZK234" s="136"/>
      <c r="JZL234" s="136"/>
      <c r="JZM234" s="136"/>
      <c r="JZN234" s="136"/>
      <c r="JZO234" s="136"/>
      <c r="JZP234" s="136"/>
      <c r="JZQ234" s="136"/>
      <c r="JZR234" s="136"/>
      <c r="JZS234" s="136"/>
      <c r="JZT234" s="136"/>
      <c r="JZU234" s="136"/>
      <c r="JZV234" s="136"/>
      <c r="JZW234" s="136"/>
      <c r="JZX234" s="136"/>
      <c r="JZY234" s="136"/>
      <c r="JZZ234" s="136"/>
      <c r="KAA234" s="136"/>
      <c r="KAB234" s="136"/>
      <c r="KAC234" s="136"/>
      <c r="KAD234" s="136"/>
      <c r="KAE234" s="136"/>
      <c r="KAF234" s="136"/>
      <c r="KAG234" s="136"/>
      <c r="KAH234" s="136"/>
      <c r="KAI234" s="136"/>
      <c r="KAJ234" s="136"/>
      <c r="KAK234" s="136"/>
      <c r="KAL234" s="136"/>
      <c r="KAM234" s="136"/>
      <c r="KAN234" s="136"/>
      <c r="KAO234" s="136"/>
      <c r="KAP234" s="136"/>
      <c r="KAQ234" s="136"/>
      <c r="KAR234" s="136"/>
      <c r="KAS234" s="136"/>
      <c r="KAT234" s="136"/>
      <c r="KAU234" s="136"/>
      <c r="KAV234" s="136"/>
      <c r="KAW234" s="136"/>
      <c r="KAX234" s="136"/>
      <c r="KAY234" s="136"/>
      <c r="KAZ234" s="136"/>
      <c r="KBA234" s="136"/>
      <c r="KBB234" s="136"/>
      <c r="KBC234" s="136"/>
      <c r="KBD234" s="136"/>
      <c r="KBE234" s="136"/>
      <c r="KBF234" s="136"/>
      <c r="KBG234" s="136"/>
      <c r="KBH234" s="136"/>
      <c r="KBI234" s="136"/>
      <c r="KBJ234" s="136"/>
      <c r="KBK234" s="136"/>
      <c r="KBL234" s="136"/>
      <c r="KBM234" s="136"/>
      <c r="KBN234" s="136"/>
      <c r="KBO234" s="136"/>
      <c r="KBP234" s="136"/>
      <c r="KBQ234" s="136"/>
      <c r="KBR234" s="136"/>
      <c r="KBS234" s="136"/>
      <c r="KBT234" s="136"/>
      <c r="KBU234" s="136"/>
      <c r="KBV234" s="136"/>
      <c r="KBW234" s="136"/>
      <c r="KBX234" s="136"/>
      <c r="KBY234" s="136"/>
      <c r="KBZ234" s="136"/>
      <c r="KCA234" s="136"/>
      <c r="KCB234" s="136"/>
      <c r="KCC234" s="136"/>
      <c r="KCD234" s="136"/>
      <c r="KCE234" s="136"/>
      <c r="KCF234" s="136"/>
      <c r="KCG234" s="136"/>
      <c r="KCH234" s="136"/>
      <c r="KCI234" s="136"/>
      <c r="KCJ234" s="136"/>
      <c r="KCK234" s="136"/>
      <c r="KCL234" s="136"/>
      <c r="KCM234" s="136"/>
      <c r="KCN234" s="136"/>
      <c r="KCO234" s="136"/>
      <c r="KCP234" s="136"/>
      <c r="KCQ234" s="136"/>
      <c r="KCR234" s="136"/>
      <c r="KCS234" s="136"/>
      <c r="KCT234" s="136"/>
      <c r="KCU234" s="136"/>
      <c r="KCV234" s="136"/>
      <c r="KCW234" s="136"/>
      <c r="KCX234" s="136"/>
      <c r="KCY234" s="136"/>
      <c r="KCZ234" s="136"/>
      <c r="KDA234" s="136"/>
      <c r="KDB234" s="136"/>
      <c r="KDC234" s="136"/>
      <c r="KDD234" s="136"/>
      <c r="KDE234" s="136"/>
      <c r="KDF234" s="136"/>
      <c r="KDG234" s="136"/>
      <c r="KDH234" s="136"/>
      <c r="KDI234" s="136"/>
      <c r="KDJ234" s="136"/>
      <c r="KDK234" s="136"/>
      <c r="KDL234" s="136"/>
      <c r="KDM234" s="136"/>
      <c r="KDN234" s="136"/>
      <c r="KDO234" s="136"/>
      <c r="KDP234" s="136"/>
      <c r="KDQ234" s="136"/>
      <c r="KDR234" s="136"/>
      <c r="KDS234" s="136"/>
      <c r="KDT234" s="136"/>
      <c r="KDU234" s="136"/>
      <c r="KDV234" s="136"/>
      <c r="KDW234" s="136"/>
      <c r="KDX234" s="136"/>
      <c r="KDY234" s="136"/>
      <c r="KDZ234" s="136"/>
      <c r="KEA234" s="136"/>
      <c r="KEB234" s="136"/>
      <c r="KEC234" s="136"/>
      <c r="KED234" s="136"/>
      <c r="KEE234" s="136"/>
      <c r="KEF234" s="136"/>
      <c r="KEG234" s="136"/>
      <c r="KEH234" s="136"/>
      <c r="KEI234" s="136"/>
      <c r="KEJ234" s="136"/>
      <c r="KEK234" s="136"/>
      <c r="KEL234" s="136"/>
      <c r="KEM234" s="136"/>
      <c r="KEN234" s="136"/>
      <c r="KEO234" s="136"/>
      <c r="KEP234" s="136"/>
      <c r="KEQ234" s="136"/>
      <c r="KER234" s="136"/>
      <c r="KES234" s="136"/>
      <c r="KET234" s="136"/>
      <c r="KEU234" s="136"/>
      <c r="KEV234" s="136"/>
      <c r="KEW234" s="136"/>
      <c r="KEX234" s="136"/>
      <c r="KEY234" s="136"/>
      <c r="KEZ234" s="136"/>
      <c r="KFA234" s="136"/>
      <c r="KFB234" s="136"/>
      <c r="KFC234" s="136"/>
      <c r="KFD234" s="136"/>
      <c r="KFE234" s="136"/>
      <c r="KFF234" s="136"/>
      <c r="KFG234" s="136"/>
      <c r="KFH234" s="136"/>
      <c r="KFI234" s="136"/>
      <c r="KFJ234" s="136"/>
      <c r="KFK234" s="136"/>
      <c r="KFL234" s="136"/>
      <c r="KFM234" s="136"/>
      <c r="KFN234" s="136"/>
      <c r="KFO234" s="136"/>
      <c r="KFP234" s="136"/>
      <c r="KFQ234" s="136"/>
      <c r="KFR234" s="136"/>
      <c r="KFS234" s="136"/>
      <c r="KFT234" s="136"/>
      <c r="KFU234" s="136"/>
      <c r="KFV234" s="136"/>
      <c r="KFW234" s="136"/>
      <c r="KFX234" s="136"/>
      <c r="KFY234" s="136"/>
      <c r="KFZ234" s="136"/>
      <c r="KGA234" s="136"/>
      <c r="KGB234" s="136"/>
      <c r="KGC234" s="136"/>
      <c r="KGD234" s="136"/>
      <c r="KGE234" s="136"/>
      <c r="KGF234" s="136"/>
      <c r="KGG234" s="136"/>
      <c r="KGH234" s="136"/>
      <c r="KGI234" s="136"/>
      <c r="KGJ234" s="136"/>
      <c r="KGK234" s="136"/>
      <c r="KGL234" s="136"/>
      <c r="KGM234" s="136"/>
      <c r="KGN234" s="136"/>
      <c r="KGO234" s="136"/>
      <c r="KGP234" s="136"/>
      <c r="KGQ234" s="136"/>
      <c r="KGR234" s="136"/>
      <c r="KGS234" s="136"/>
      <c r="KGT234" s="136"/>
      <c r="KGU234" s="136"/>
      <c r="KGV234" s="136"/>
      <c r="KGW234" s="136"/>
      <c r="KGX234" s="136"/>
      <c r="KGY234" s="136"/>
      <c r="KGZ234" s="136"/>
      <c r="KHA234" s="136"/>
      <c r="KHB234" s="136"/>
      <c r="KHC234" s="136"/>
      <c r="KHD234" s="136"/>
      <c r="KHE234" s="136"/>
      <c r="KHF234" s="136"/>
      <c r="KHG234" s="136"/>
      <c r="KHH234" s="136"/>
      <c r="KHI234" s="136"/>
      <c r="KHJ234" s="136"/>
      <c r="KHK234" s="136"/>
      <c r="KHL234" s="136"/>
      <c r="KHM234" s="136"/>
      <c r="KHN234" s="136"/>
      <c r="KHO234" s="136"/>
      <c r="KHP234" s="136"/>
      <c r="KHQ234" s="136"/>
      <c r="KHR234" s="136"/>
      <c r="KHS234" s="136"/>
      <c r="KHT234" s="136"/>
      <c r="KHU234" s="136"/>
      <c r="KHV234" s="136"/>
      <c r="KHW234" s="136"/>
      <c r="KHX234" s="136"/>
      <c r="KHY234" s="136"/>
      <c r="KHZ234" s="136"/>
      <c r="KIA234" s="136"/>
      <c r="KIB234" s="136"/>
      <c r="KIC234" s="136"/>
      <c r="KID234" s="136"/>
      <c r="KIE234" s="136"/>
      <c r="KIF234" s="136"/>
      <c r="KIG234" s="136"/>
      <c r="KIH234" s="136"/>
      <c r="KII234" s="136"/>
      <c r="KIJ234" s="136"/>
      <c r="KIK234" s="136"/>
      <c r="KIL234" s="136"/>
      <c r="KIM234" s="136"/>
      <c r="KIN234" s="136"/>
      <c r="KIO234" s="136"/>
      <c r="KIP234" s="136"/>
      <c r="KIQ234" s="136"/>
      <c r="KIR234" s="136"/>
      <c r="KIS234" s="136"/>
      <c r="KIT234" s="136"/>
      <c r="KIU234" s="136"/>
      <c r="KIV234" s="136"/>
      <c r="KIW234" s="136"/>
      <c r="KIX234" s="136"/>
      <c r="KIY234" s="136"/>
      <c r="KIZ234" s="136"/>
      <c r="KJA234" s="136"/>
      <c r="KJB234" s="136"/>
      <c r="KJC234" s="136"/>
      <c r="KJD234" s="136"/>
      <c r="KJE234" s="136"/>
      <c r="KJF234" s="136"/>
      <c r="KJG234" s="136"/>
      <c r="KJH234" s="136"/>
      <c r="KJI234" s="136"/>
      <c r="KJJ234" s="136"/>
      <c r="KJK234" s="136"/>
      <c r="KJL234" s="136"/>
      <c r="KJM234" s="136"/>
      <c r="KJN234" s="136"/>
      <c r="KJO234" s="136"/>
      <c r="KJP234" s="136"/>
      <c r="KJQ234" s="136"/>
      <c r="KJR234" s="136"/>
      <c r="KJS234" s="136"/>
      <c r="KJT234" s="136"/>
      <c r="KJU234" s="136"/>
      <c r="KJV234" s="136"/>
      <c r="KJW234" s="136"/>
      <c r="KJX234" s="136"/>
      <c r="KJY234" s="136"/>
      <c r="KJZ234" s="136"/>
      <c r="KKA234" s="136"/>
      <c r="KKB234" s="136"/>
      <c r="KKC234" s="136"/>
      <c r="KKD234" s="136"/>
      <c r="KKE234" s="136"/>
      <c r="KKF234" s="136"/>
      <c r="KKG234" s="136"/>
      <c r="KKH234" s="136"/>
      <c r="KKI234" s="136"/>
      <c r="KKJ234" s="136"/>
      <c r="KKK234" s="136"/>
      <c r="KKL234" s="136"/>
      <c r="KKM234" s="136"/>
      <c r="KKN234" s="136"/>
      <c r="KKO234" s="136"/>
      <c r="KKP234" s="136"/>
      <c r="KKQ234" s="136"/>
      <c r="KKR234" s="136"/>
      <c r="KKS234" s="136"/>
      <c r="KKT234" s="136"/>
      <c r="KKU234" s="136"/>
      <c r="KKV234" s="136"/>
      <c r="KKW234" s="136"/>
      <c r="KKX234" s="136"/>
      <c r="KKY234" s="136"/>
      <c r="KKZ234" s="136"/>
      <c r="KLA234" s="136"/>
      <c r="KLB234" s="136"/>
      <c r="KLC234" s="136"/>
      <c r="KLD234" s="136"/>
      <c r="KLE234" s="136"/>
      <c r="KLF234" s="136"/>
      <c r="KLG234" s="136"/>
      <c r="KLH234" s="136"/>
      <c r="KLI234" s="136"/>
      <c r="KLJ234" s="136"/>
      <c r="KLK234" s="136"/>
      <c r="KLL234" s="136"/>
      <c r="KLM234" s="136"/>
      <c r="KLN234" s="136"/>
      <c r="KLO234" s="136"/>
      <c r="KLP234" s="136"/>
      <c r="KLQ234" s="136"/>
      <c r="KLR234" s="136"/>
      <c r="KLS234" s="136"/>
      <c r="KLT234" s="136"/>
      <c r="KLU234" s="136"/>
      <c r="KLV234" s="136"/>
      <c r="KLW234" s="136"/>
      <c r="KLX234" s="136"/>
      <c r="KLY234" s="136"/>
      <c r="KLZ234" s="136"/>
      <c r="KMA234" s="136"/>
      <c r="KMB234" s="136"/>
      <c r="KMC234" s="136"/>
      <c r="KMD234" s="136"/>
      <c r="KME234" s="136"/>
      <c r="KMF234" s="136"/>
      <c r="KMG234" s="136"/>
      <c r="KMH234" s="136"/>
      <c r="KMI234" s="136"/>
      <c r="KMJ234" s="136"/>
      <c r="KMK234" s="136"/>
      <c r="KML234" s="136"/>
      <c r="KMM234" s="136"/>
      <c r="KMN234" s="136"/>
      <c r="KMO234" s="136"/>
      <c r="KMP234" s="136"/>
      <c r="KMQ234" s="136"/>
      <c r="KMR234" s="136"/>
      <c r="KMS234" s="136"/>
      <c r="KMT234" s="136"/>
      <c r="KMU234" s="136"/>
      <c r="KMV234" s="136"/>
      <c r="KMW234" s="136"/>
      <c r="KMX234" s="136"/>
      <c r="KMY234" s="136"/>
      <c r="KMZ234" s="136"/>
      <c r="KNA234" s="136"/>
      <c r="KNB234" s="136"/>
      <c r="KNC234" s="136"/>
      <c r="KND234" s="136"/>
      <c r="KNE234" s="136"/>
      <c r="KNF234" s="136"/>
      <c r="KNG234" s="136"/>
      <c r="KNH234" s="136"/>
      <c r="KNI234" s="136"/>
      <c r="KNJ234" s="136"/>
      <c r="KNK234" s="136"/>
      <c r="KNL234" s="136"/>
      <c r="KNM234" s="136"/>
      <c r="KNN234" s="136"/>
      <c r="KNO234" s="136"/>
      <c r="KNP234" s="136"/>
      <c r="KNQ234" s="136"/>
      <c r="KNR234" s="136"/>
      <c r="KNS234" s="136"/>
      <c r="KNT234" s="136"/>
      <c r="KNU234" s="136"/>
      <c r="KNV234" s="136"/>
      <c r="KNW234" s="136"/>
      <c r="KNX234" s="136"/>
      <c r="KNY234" s="136"/>
      <c r="KNZ234" s="136"/>
      <c r="KOA234" s="136"/>
      <c r="KOB234" s="136"/>
      <c r="KOC234" s="136"/>
      <c r="KOD234" s="136"/>
      <c r="KOE234" s="136"/>
      <c r="KOF234" s="136"/>
      <c r="KOG234" s="136"/>
      <c r="KOH234" s="136"/>
      <c r="KOI234" s="136"/>
      <c r="KOJ234" s="136"/>
      <c r="KOK234" s="136"/>
      <c r="KOL234" s="136"/>
      <c r="KOM234" s="136"/>
      <c r="KON234" s="136"/>
      <c r="KOO234" s="136"/>
      <c r="KOP234" s="136"/>
      <c r="KOQ234" s="136"/>
      <c r="KOR234" s="136"/>
      <c r="KOS234" s="136"/>
      <c r="KOT234" s="136"/>
      <c r="KOU234" s="136"/>
      <c r="KOV234" s="136"/>
      <c r="KOW234" s="136"/>
      <c r="KOX234" s="136"/>
      <c r="KOY234" s="136"/>
      <c r="KOZ234" s="136"/>
      <c r="KPA234" s="136"/>
      <c r="KPB234" s="136"/>
      <c r="KPC234" s="136"/>
      <c r="KPD234" s="136"/>
      <c r="KPE234" s="136"/>
      <c r="KPF234" s="136"/>
      <c r="KPG234" s="136"/>
      <c r="KPH234" s="136"/>
      <c r="KPI234" s="136"/>
      <c r="KPJ234" s="136"/>
      <c r="KPK234" s="136"/>
      <c r="KPL234" s="136"/>
      <c r="KPM234" s="136"/>
      <c r="KPN234" s="136"/>
      <c r="KPO234" s="136"/>
      <c r="KPP234" s="136"/>
      <c r="KPQ234" s="136"/>
      <c r="KPR234" s="136"/>
      <c r="KPS234" s="136"/>
      <c r="KPT234" s="136"/>
      <c r="KPU234" s="136"/>
      <c r="KPV234" s="136"/>
      <c r="KPW234" s="136"/>
      <c r="KPX234" s="136"/>
      <c r="KPY234" s="136"/>
      <c r="KPZ234" s="136"/>
      <c r="KQA234" s="136"/>
      <c r="KQB234" s="136"/>
      <c r="KQC234" s="136"/>
      <c r="KQD234" s="136"/>
      <c r="KQE234" s="136"/>
      <c r="KQF234" s="136"/>
      <c r="KQG234" s="136"/>
      <c r="KQH234" s="136"/>
      <c r="KQI234" s="136"/>
      <c r="KQJ234" s="136"/>
      <c r="KQK234" s="136"/>
      <c r="KQL234" s="136"/>
      <c r="KQM234" s="136"/>
      <c r="KQN234" s="136"/>
      <c r="KQO234" s="136"/>
      <c r="KQP234" s="136"/>
      <c r="KQQ234" s="136"/>
      <c r="KQR234" s="136"/>
      <c r="KQS234" s="136"/>
      <c r="KQT234" s="136"/>
      <c r="KQU234" s="136"/>
      <c r="KQV234" s="136"/>
      <c r="KQW234" s="136"/>
      <c r="KQX234" s="136"/>
      <c r="KQY234" s="136"/>
      <c r="KQZ234" s="136"/>
      <c r="KRA234" s="136"/>
      <c r="KRB234" s="136"/>
      <c r="KRC234" s="136"/>
      <c r="KRD234" s="136"/>
      <c r="KRE234" s="136"/>
      <c r="KRF234" s="136"/>
      <c r="KRG234" s="136"/>
      <c r="KRH234" s="136"/>
      <c r="KRI234" s="136"/>
      <c r="KRJ234" s="136"/>
      <c r="KRK234" s="136"/>
      <c r="KRL234" s="136"/>
      <c r="KRM234" s="136"/>
      <c r="KRN234" s="136"/>
      <c r="KRO234" s="136"/>
      <c r="KRP234" s="136"/>
      <c r="KRQ234" s="136"/>
      <c r="KRR234" s="136"/>
      <c r="KRS234" s="136"/>
      <c r="KRT234" s="136"/>
      <c r="KRU234" s="136"/>
      <c r="KRV234" s="136"/>
      <c r="KRW234" s="136"/>
      <c r="KRX234" s="136"/>
      <c r="KRY234" s="136"/>
      <c r="KRZ234" s="136"/>
      <c r="KSA234" s="136"/>
      <c r="KSB234" s="136"/>
      <c r="KSC234" s="136"/>
      <c r="KSD234" s="136"/>
      <c r="KSE234" s="136"/>
      <c r="KSF234" s="136"/>
      <c r="KSG234" s="136"/>
      <c r="KSH234" s="136"/>
      <c r="KSI234" s="136"/>
      <c r="KSJ234" s="136"/>
      <c r="KSK234" s="136"/>
      <c r="KSL234" s="136"/>
      <c r="KSM234" s="136"/>
      <c r="KSN234" s="136"/>
      <c r="KSO234" s="136"/>
      <c r="KSP234" s="136"/>
      <c r="KSQ234" s="136"/>
      <c r="KSR234" s="136"/>
      <c r="KSS234" s="136"/>
      <c r="KST234" s="136"/>
      <c r="KSU234" s="136"/>
      <c r="KSV234" s="136"/>
      <c r="KSW234" s="136"/>
      <c r="KSX234" s="136"/>
      <c r="KSY234" s="136"/>
      <c r="KSZ234" s="136"/>
      <c r="KTA234" s="136"/>
      <c r="KTB234" s="136"/>
      <c r="KTC234" s="136"/>
      <c r="KTD234" s="136"/>
      <c r="KTE234" s="136"/>
      <c r="KTF234" s="136"/>
      <c r="KTG234" s="136"/>
      <c r="KTH234" s="136"/>
      <c r="KTI234" s="136"/>
      <c r="KTJ234" s="136"/>
      <c r="KTK234" s="136"/>
      <c r="KTL234" s="136"/>
      <c r="KTM234" s="136"/>
      <c r="KTN234" s="136"/>
      <c r="KTO234" s="136"/>
      <c r="KTP234" s="136"/>
      <c r="KTQ234" s="136"/>
      <c r="KTR234" s="136"/>
      <c r="KTS234" s="136"/>
      <c r="KTT234" s="136"/>
      <c r="KTU234" s="136"/>
      <c r="KTV234" s="136"/>
      <c r="KTW234" s="136"/>
      <c r="KTX234" s="136"/>
      <c r="KTY234" s="136"/>
      <c r="KTZ234" s="136"/>
      <c r="KUA234" s="136"/>
      <c r="KUB234" s="136"/>
      <c r="KUC234" s="136"/>
      <c r="KUD234" s="136"/>
      <c r="KUE234" s="136"/>
      <c r="KUF234" s="136"/>
      <c r="KUG234" s="136"/>
      <c r="KUH234" s="136"/>
      <c r="KUI234" s="136"/>
      <c r="KUJ234" s="136"/>
      <c r="KUK234" s="136"/>
      <c r="KUL234" s="136"/>
      <c r="KUM234" s="136"/>
      <c r="KUN234" s="136"/>
      <c r="KUO234" s="136"/>
      <c r="KUP234" s="136"/>
      <c r="KUQ234" s="136"/>
      <c r="KUR234" s="136"/>
      <c r="KUS234" s="136"/>
      <c r="KUT234" s="136"/>
      <c r="KUU234" s="136"/>
      <c r="KUV234" s="136"/>
      <c r="KUW234" s="136"/>
      <c r="KUX234" s="136"/>
      <c r="KUY234" s="136"/>
      <c r="KUZ234" s="136"/>
      <c r="KVA234" s="136"/>
      <c r="KVB234" s="136"/>
      <c r="KVC234" s="136"/>
      <c r="KVD234" s="136"/>
      <c r="KVE234" s="136"/>
      <c r="KVF234" s="136"/>
      <c r="KVG234" s="136"/>
      <c r="KVH234" s="136"/>
      <c r="KVI234" s="136"/>
      <c r="KVJ234" s="136"/>
      <c r="KVK234" s="136"/>
      <c r="KVL234" s="136"/>
      <c r="KVM234" s="136"/>
      <c r="KVN234" s="136"/>
      <c r="KVO234" s="136"/>
      <c r="KVP234" s="136"/>
      <c r="KVQ234" s="136"/>
      <c r="KVR234" s="136"/>
      <c r="KVS234" s="136"/>
      <c r="KVT234" s="136"/>
      <c r="KVU234" s="136"/>
      <c r="KVV234" s="136"/>
      <c r="KVW234" s="136"/>
      <c r="KVX234" s="136"/>
      <c r="KVY234" s="136"/>
      <c r="KVZ234" s="136"/>
      <c r="KWA234" s="136"/>
      <c r="KWB234" s="136"/>
      <c r="KWC234" s="136"/>
      <c r="KWD234" s="136"/>
      <c r="KWE234" s="136"/>
      <c r="KWF234" s="136"/>
      <c r="KWG234" s="136"/>
      <c r="KWH234" s="136"/>
      <c r="KWI234" s="136"/>
      <c r="KWJ234" s="136"/>
      <c r="KWK234" s="136"/>
      <c r="KWL234" s="136"/>
      <c r="KWM234" s="136"/>
      <c r="KWN234" s="136"/>
      <c r="KWO234" s="136"/>
      <c r="KWP234" s="136"/>
      <c r="KWQ234" s="136"/>
      <c r="KWR234" s="136"/>
      <c r="KWS234" s="136"/>
      <c r="KWT234" s="136"/>
      <c r="KWU234" s="136"/>
      <c r="KWV234" s="136"/>
      <c r="KWW234" s="136"/>
      <c r="KWX234" s="136"/>
      <c r="KWY234" s="136"/>
      <c r="KWZ234" s="136"/>
      <c r="KXA234" s="136"/>
      <c r="KXB234" s="136"/>
      <c r="KXC234" s="136"/>
      <c r="KXD234" s="136"/>
      <c r="KXE234" s="136"/>
      <c r="KXF234" s="136"/>
      <c r="KXG234" s="136"/>
      <c r="KXH234" s="136"/>
      <c r="KXI234" s="136"/>
      <c r="KXJ234" s="136"/>
      <c r="KXK234" s="136"/>
      <c r="KXL234" s="136"/>
      <c r="KXM234" s="136"/>
      <c r="KXN234" s="136"/>
      <c r="KXO234" s="136"/>
      <c r="KXP234" s="136"/>
      <c r="KXQ234" s="136"/>
      <c r="KXR234" s="136"/>
      <c r="KXS234" s="136"/>
      <c r="KXT234" s="136"/>
      <c r="KXU234" s="136"/>
      <c r="KXV234" s="136"/>
      <c r="KXW234" s="136"/>
      <c r="KXX234" s="136"/>
      <c r="KXY234" s="136"/>
      <c r="KXZ234" s="136"/>
      <c r="KYA234" s="136"/>
      <c r="KYB234" s="136"/>
      <c r="KYC234" s="136"/>
      <c r="KYD234" s="136"/>
      <c r="KYE234" s="136"/>
      <c r="KYF234" s="136"/>
      <c r="KYG234" s="136"/>
      <c r="KYH234" s="136"/>
      <c r="KYI234" s="136"/>
      <c r="KYJ234" s="136"/>
      <c r="KYK234" s="136"/>
      <c r="KYL234" s="136"/>
      <c r="KYM234" s="136"/>
      <c r="KYN234" s="136"/>
      <c r="KYO234" s="136"/>
      <c r="KYP234" s="136"/>
      <c r="KYQ234" s="136"/>
      <c r="KYR234" s="136"/>
      <c r="KYS234" s="136"/>
      <c r="KYT234" s="136"/>
      <c r="KYU234" s="136"/>
      <c r="KYV234" s="136"/>
      <c r="KYW234" s="136"/>
      <c r="KYX234" s="136"/>
      <c r="KYY234" s="136"/>
      <c r="KYZ234" s="136"/>
      <c r="KZA234" s="136"/>
      <c r="KZB234" s="136"/>
      <c r="KZC234" s="136"/>
      <c r="KZD234" s="136"/>
      <c r="KZE234" s="136"/>
      <c r="KZF234" s="136"/>
      <c r="KZG234" s="136"/>
      <c r="KZH234" s="136"/>
      <c r="KZI234" s="136"/>
      <c r="KZJ234" s="136"/>
      <c r="KZK234" s="136"/>
      <c r="KZL234" s="136"/>
      <c r="KZM234" s="136"/>
      <c r="KZN234" s="136"/>
      <c r="KZO234" s="136"/>
      <c r="KZP234" s="136"/>
      <c r="KZQ234" s="136"/>
      <c r="KZR234" s="136"/>
      <c r="KZS234" s="136"/>
      <c r="KZT234" s="136"/>
      <c r="KZU234" s="136"/>
      <c r="KZV234" s="136"/>
      <c r="KZW234" s="136"/>
      <c r="KZX234" s="136"/>
      <c r="KZY234" s="136"/>
      <c r="KZZ234" s="136"/>
      <c r="LAA234" s="136"/>
      <c r="LAB234" s="136"/>
      <c r="LAC234" s="136"/>
      <c r="LAD234" s="136"/>
      <c r="LAE234" s="136"/>
      <c r="LAF234" s="136"/>
      <c r="LAG234" s="136"/>
      <c r="LAH234" s="136"/>
      <c r="LAI234" s="136"/>
      <c r="LAJ234" s="136"/>
      <c r="LAK234" s="136"/>
      <c r="LAL234" s="136"/>
      <c r="LAM234" s="136"/>
      <c r="LAN234" s="136"/>
      <c r="LAO234" s="136"/>
      <c r="LAP234" s="136"/>
      <c r="LAQ234" s="136"/>
      <c r="LAR234" s="136"/>
      <c r="LAS234" s="136"/>
      <c r="LAT234" s="136"/>
      <c r="LAU234" s="136"/>
      <c r="LAV234" s="136"/>
      <c r="LAW234" s="136"/>
      <c r="LAX234" s="136"/>
      <c r="LAY234" s="136"/>
      <c r="LAZ234" s="136"/>
      <c r="LBA234" s="136"/>
      <c r="LBB234" s="136"/>
      <c r="LBC234" s="136"/>
      <c r="LBD234" s="136"/>
      <c r="LBE234" s="136"/>
      <c r="LBF234" s="136"/>
      <c r="LBG234" s="136"/>
      <c r="LBH234" s="136"/>
      <c r="LBI234" s="136"/>
      <c r="LBJ234" s="136"/>
      <c r="LBK234" s="136"/>
      <c r="LBL234" s="136"/>
      <c r="LBM234" s="136"/>
      <c r="LBN234" s="136"/>
      <c r="LBO234" s="136"/>
      <c r="LBP234" s="136"/>
      <c r="LBQ234" s="136"/>
      <c r="LBR234" s="136"/>
      <c r="LBS234" s="136"/>
      <c r="LBT234" s="136"/>
      <c r="LBU234" s="136"/>
      <c r="LBV234" s="136"/>
      <c r="LBW234" s="136"/>
      <c r="LBX234" s="136"/>
      <c r="LBY234" s="136"/>
      <c r="LBZ234" s="136"/>
      <c r="LCA234" s="136"/>
      <c r="LCB234" s="136"/>
      <c r="LCC234" s="136"/>
      <c r="LCD234" s="136"/>
      <c r="LCE234" s="136"/>
      <c r="LCF234" s="136"/>
      <c r="LCG234" s="136"/>
      <c r="LCH234" s="136"/>
      <c r="LCI234" s="136"/>
      <c r="LCJ234" s="136"/>
      <c r="LCK234" s="136"/>
      <c r="LCL234" s="136"/>
      <c r="LCM234" s="136"/>
      <c r="LCN234" s="136"/>
      <c r="LCO234" s="136"/>
      <c r="LCP234" s="136"/>
      <c r="LCQ234" s="136"/>
      <c r="LCR234" s="136"/>
      <c r="LCS234" s="136"/>
      <c r="LCT234" s="136"/>
      <c r="LCU234" s="136"/>
      <c r="LCV234" s="136"/>
      <c r="LCW234" s="136"/>
      <c r="LCX234" s="136"/>
      <c r="LCY234" s="136"/>
      <c r="LCZ234" s="136"/>
      <c r="LDA234" s="136"/>
      <c r="LDB234" s="136"/>
      <c r="LDC234" s="136"/>
      <c r="LDD234" s="136"/>
      <c r="LDE234" s="136"/>
      <c r="LDF234" s="136"/>
      <c r="LDG234" s="136"/>
      <c r="LDH234" s="136"/>
      <c r="LDI234" s="136"/>
      <c r="LDJ234" s="136"/>
      <c r="LDK234" s="136"/>
      <c r="LDL234" s="136"/>
      <c r="LDM234" s="136"/>
      <c r="LDN234" s="136"/>
      <c r="LDO234" s="136"/>
      <c r="LDP234" s="136"/>
      <c r="LDQ234" s="136"/>
      <c r="LDR234" s="136"/>
      <c r="LDS234" s="136"/>
      <c r="LDT234" s="136"/>
      <c r="LDU234" s="136"/>
      <c r="LDV234" s="136"/>
      <c r="LDW234" s="136"/>
      <c r="LDX234" s="136"/>
      <c r="LDY234" s="136"/>
      <c r="LDZ234" s="136"/>
      <c r="LEA234" s="136"/>
      <c r="LEB234" s="136"/>
      <c r="LEC234" s="136"/>
      <c r="LED234" s="136"/>
      <c r="LEE234" s="136"/>
      <c r="LEF234" s="136"/>
      <c r="LEG234" s="136"/>
      <c r="LEH234" s="136"/>
      <c r="LEI234" s="136"/>
      <c r="LEJ234" s="136"/>
      <c r="LEK234" s="136"/>
      <c r="LEL234" s="136"/>
      <c r="LEM234" s="136"/>
      <c r="LEN234" s="136"/>
      <c r="LEO234" s="136"/>
      <c r="LEP234" s="136"/>
      <c r="LEQ234" s="136"/>
      <c r="LER234" s="136"/>
      <c r="LES234" s="136"/>
      <c r="LET234" s="136"/>
      <c r="LEU234" s="136"/>
      <c r="LEV234" s="136"/>
      <c r="LEW234" s="136"/>
      <c r="LEX234" s="136"/>
      <c r="LEY234" s="136"/>
      <c r="LEZ234" s="136"/>
      <c r="LFA234" s="136"/>
      <c r="LFB234" s="136"/>
      <c r="LFC234" s="136"/>
      <c r="LFD234" s="136"/>
      <c r="LFE234" s="136"/>
      <c r="LFF234" s="136"/>
      <c r="LFG234" s="136"/>
      <c r="LFH234" s="136"/>
      <c r="LFI234" s="136"/>
      <c r="LFJ234" s="136"/>
      <c r="LFK234" s="136"/>
      <c r="LFL234" s="136"/>
      <c r="LFM234" s="136"/>
      <c r="LFN234" s="136"/>
      <c r="LFO234" s="136"/>
      <c r="LFP234" s="136"/>
      <c r="LFQ234" s="136"/>
      <c r="LFR234" s="136"/>
      <c r="LFS234" s="136"/>
      <c r="LFT234" s="136"/>
      <c r="LFU234" s="136"/>
      <c r="LFV234" s="136"/>
      <c r="LFW234" s="136"/>
      <c r="LFX234" s="136"/>
      <c r="LFY234" s="136"/>
      <c r="LFZ234" s="136"/>
      <c r="LGA234" s="136"/>
      <c r="LGB234" s="136"/>
      <c r="LGC234" s="136"/>
      <c r="LGD234" s="136"/>
      <c r="LGE234" s="136"/>
      <c r="LGF234" s="136"/>
      <c r="LGG234" s="136"/>
      <c r="LGH234" s="136"/>
      <c r="LGI234" s="136"/>
      <c r="LGJ234" s="136"/>
      <c r="LGK234" s="136"/>
      <c r="LGL234" s="136"/>
      <c r="LGM234" s="136"/>
      <c r="LGN234" s="136"/>
      <c r="LGO234" s="136"/>
      <c r="LGP234" s="136"/>
      <c r="LGQ234" s="136"/>
      <c r="LGR234" s="136"/>
      <c r="LGS234" s="136"/>
      <c r="LGT234" s="136"/>
      <c r="LGU234" s="136"/>
      <c r="LGV234" s="136"/>
      <c r="LGW234" s="136"/>
      <c r="LGX234" s="136"/>
      <c r="LGY234" s="136"/>
      <c r="LGZ234" s="136"/>
      <c r="LHA234" s="136"/>
      <c r="LHB234" s="136"/>
      <c r="LHC234" s="136"/>
      <c r="LHD234" s="136"/>
      <c r="LHE234" s="136"/>
      <c r="LHF234" s="136"/>
      <c r="LHG234" s="136"/>
      <c r="LHH234" s="136"/>
      <c r="LHI234" s="136"/>
      <c r="LHJ234" s="136"/>
      <c r="LHK234" s="136"/>
      <c r="LHL234" s="136"/>
      <c r="LHM234" s="136"/>
      <c r="LHN234" s="136"/>
      <c r="LHO234" s="136"/>
      <c r="LHP234" s="136"/>
      <c r="LHQ234" s="136"/>
      <c r="LHR234" s="136"/>
      <c r="LHS234" s="136"/>
      <c r="LHT234" s="136"/>
      <c r="LHU234" s="136"/>
      <c r="LHV234" s="136"/>
      <c r="LHW234" s="136"/>
      <c r="LHX234" s="136"/>
      <c r="LHY234" s="136"/>
      <c r="LHZ234" s="136"/>
      <c r="LIA234" s="136"/>
      <c r="LIB234" s="136"/>
      <c r="LIC234" s="136"/>
      <c r="LID234" s="136"/>
      <c r="LIE234" s="136"/>
      <c r="LIF234" s="136"/>
      <c r="LIG234" s="136"/>
      <c r="LIH234" s="136"/>
      <c r="LII234" s="136"/>
      <c r="LIJ234" s="136"/>
      <c r="LIK234" s="136"/>
      <c r="LIL234" s="136"/>
      <c r="LIM234" s="136"/>
      <c r="LIN234" s="136"/>
      <c r="LIO234" s="136"/>
      <c r="LIP234" s="136"/>
      <c r="LIQ234" s="136"/>
      <c r="LIR234" s="136"/>
      <c r="LIS234" s="136"/>
      <c r="LIT234" s="136"/>
      <c r="LIU234" s="136"/>
      <c r="LIV234" s="136"/>
      <c r="LIW234" s="136"/>
      <c r="LIX234" s="136"/>
      <c r="LIY234" s="136"/>
      <c r="LIZ234" s="136"/>
      <c r="LJA234" s="136"/>
      <c r="LJB234" s="136"/>
      <c r="LJC234" s="136"/>
      <c r="LJD234" s="136"/>
      <c r="LJE234" s="136"/>
      <c r="LJF234" s="136"/>
      <c r="LJG234" s="136"/>
      <c r="LJH234" s="136"/>
      <c r="LJI234" s="136"/>
      <c r="LJJ234" s="136"/>
      <c r="LJK234" s="136"/>
      <c r="LJL234" s="136"/>
      <c r="LJM234" s="136"/>
      <c r="LJN234" s="136"/>
      <c r="LJO234" s="136"/>
      <c r="LJP234" s="136"/>
      <c r="LJQ234" s="136"/>
      <c r="LJR234" s="136"/>
      <c r="LJS234" s="136"/>
      <c r="LJT234" s="136"/>
      <c r="LJU234" s="136"/>
      <c r="LJV234" s="136"/>
      <c r="LJW234" s="136"/>
      <c r="LJX234" s="136"/>
      <c r="LJY234" s="136"/>
      <c r="LJZ234" s="136"/>
      <c r="LKA234" s="136"/>
      <c r="LKB234" s="136"/>
      <c r="LKC234" s="136"/>
      <c r="LKD234" s="136"/>
      <c r="LKE234" s="136"/>
      <c r="LKF234" s="136"/>
      <c r="LKG234" s="136"/>
      <c r="LKH234" s="136"/>
      <c r="LKI234" s="136"/>
      <c r="LKJ234" s="136"/>
      <c r="LKK234" s="136"/>
      <c r="LKL234" s="136"/>
      <c r="LKM234" s="136"/>
      <c r="LKN234" s="136"/>
      <c r="LKO234" s="136"/>
      <c r="LKP234" s="136"/>
      <c r="LKQ234" s="136"/>
      <c r="LKR234" s="136"/>
      <c r="LKS234" s="136"/>
      <c r="LKT234" s="136"/>
      <c r="LKU234" s="136"/>
      <c r="LKV234" s="136"/>
      <c r="LKW234" s="136"/>
      <c r="LKX234" s="136"/>
      <c r="LKY234" s="136"/>
      <c r="LKZ234" s="136"/>
      <c r="LLA234" s="136"/>
      <c r="LLB234" s="136"/>
      <c r="LLC234" s="136"/>
      <c r="LLD234" s="136"/>
      <c r="LLE234" s="136"/>
      <c r="LLF234" s="136"/>
      <c r="LLG234" s="136"/>
      <c r="LLH234" s="136"/>
      <c r="LLI234" s="136"/>
      <c r="LLJ234" s="136"/>
      <c r="LLK234" s="136"/>
      <c r="LLL234" s="136"/>
      <c r="LLM234" s="136"/>
      <c r="LLN234" s="136"/>
      <c r="LLO234" s="136"/>
      <c r="LLP234" s="136"/>
      <c r="LLQ234" s="136"/>
      <c r="LLR234" s="136"/>
      <c r="LLS234" s="136"/>
      <c r="LLT234" s="136"/>
      <c r="LLU234" s="136"/>
      <c r="LLV234" s="136"/>
      <c r="LLW234" s="136"/>
      <c r="LLX234" s="136"/>
      <c r="LLY234" s="136"/>
      <c r="LLZ234" s="136"/>
      <c r="LMA234" s="136"/>
      <c r="LMB234" s="136"/>
      <c r="LMC234" s="136"/>
      <c r="LMD234" s="136"/>
      <c r="LME234" s="136"/>
      <c r="LMF234" s="136"/>
      <c r="LMG234" s="136"/>
      <c r="LMH234" s="136"/>
      <c r="LMI234" s="136"/>
      <c r="LMJ234" s="136"/>
      <c r="LMK234" s="136"/>
      <c r="LML234" s="136"/>
      <c r="LMM234" s="136"/>
      <c r="LMN234" s="136"/>
      <c r="LMO234" s="136"/>
      <c r="LMP234" s="136"/>
      <c r="LMQ234" s="136"/>
      <c r="LMR234" s="136"/>
      <c r="LMS234" s="136"/>
      <c r="LMT234" s="136"/>
      <c r="LMU234" s="136"/>
      <c r="LMV234" s="136"/>
      <c r="LMW234" s="136"/>
      <c r="LMX234" s="136"/>
      <c r="LMY234" s="136"/>
      <c r="LMZ234" s="136"/>
      <c r="LNA234" s="136"/>
      <c r="LNB234" s="136"/>
      <c r="LNC234" s="136"/>
      <c r="LND234" s="136"/>
      <c r="LNE234" s="136"/>
      <c r="LNF234" s="136"/>
      <c r="LNG234" s="136"/>
      <c r="LNH234" s="136"/>
      <c r="LNI234" s="136"/>
      <c r="LNJ234" s="136"/>
      <c r="LNK234" s="136"/>
      <c r="LNL234" s="136"/>
      <c r="LNM234" s="136"/>
      <c r="LNN234" s="136"/>
      <c r="LNO234" s="136"/>
      <c r="LNP234" s="136"/>
      <c r="LNQ234" s="136"/>
      <c r="LNR234" s="136"/>
      <c r="LNS234" s="136"/>
      <c r="LNT234" s="136"/>
      <c r="LNU234" s="136"/>
      <c r="LNV234" s="136"/>
      <c r="LNW234" s="136"/>
      <c r="LNX234" s="136"/>
      <c r="LNY234" s="136"/>
      <c r="LNZ234" s="136"/>
      <c r="LOA234" s="136"/>
      <c r="LOB234" s="136"/>
      <c r="LOC234" s="136"/>
      <c r="LOD234" s="136"/>
      <c r="LOE234" s="136"/>
      <c r="LOF234" s="136"/>
      <c r="LOG234" s="136"/>
      <c r="LOH234" s="136"/>
      <c r="LOI234" s="136"/>
      <c r="LOJ234" s="136"/>
      <c r="LOK234" s="136"/>
      <c r="LOL234" s="136"/>
      <c r="LOM234" s="136"/>
      <c r="LON234" s="136"/>
      <c r="LOO234" s="136"/>
      <c r="LOP234" s="136"/>
      <c r="LOQ234" s="136"/>
      <c r="LOR234" s="136"/>
      <c r="LOS234" s="136"/>
      <c r="LOT234" s="136"/>
      <c r="LOU234" s="136"/>
      <c r="LOV234" s="136"/>
      <c r="LOW234" s="136"/>
      <c r="LOX234" s="136"/>
      <c r="LOY234" s="136"/>
      <c r="LOZ234" s="136"/>
      <c r="LPA234" s="136"/>
      <c r="LPB234" s="136"/>
      <c r="LPC234" s="136"/>
      <c r="LPD234" s="136"/>
      <c r="LPE234" s="136"/>
      <c r="LPF234" s="136"/>
      <c r="LPG234" s="136"/>
      <c r="LPH234" s="136"/>
      <c r="LPI234" s="136"/>
      <c r="LPJ234" s="136"/>
      <c r="LPK234" s="136"/>
      <c r="LPL234" s="136"/>
      <c r="LPM234" s="136"/>
      <c r="LPN234" s="136"/>
      <c r="LPO234" s="136"/>
      <c r="LPP234" s="136"/>
      <c r="LPQ234" s="136"/>
      <c r="LPR234" s="136"/>
      <c r="LPS234" s="136"/>
      <c r="LPT234" s="136"/>
      <c r="LPU234" s="136"/>
      <c r="LPV234" s="136"/>
      <c r="LPW234" s="136"/>
      <c r="LPX234" s="136"/>
      <c r="LPY234" s="136"/>
      <c r="LPZ234" s="136"/>
      <c r="LQA234" s="136"/>
      <c r="LQB234" s="136"/>
      <c r="LQC234" s="136"/>
      <c r="LQD234" s="136"/>
      <c r="LQE234" s="136"/>
      <c r="LQF234" s="136"/>
      <c r="LQG234" s="136"/>
      <c r="LQH234" s="136"/>
      <c r="LQI234" s="136"/>
      <c r="LQJ234" s="136"/>
      <c r="LQK234" s="136"/>
      <c r="LQL234" s="136"/>
      <c r="LQM234" s="136"/>
      <c r="LQN234" s="136"/>
      <c r="LQO234" s="136"/>
      <c r="LQP234" s="136"/>
      <c r="LQQ234" s="136"/>
      <c r="LQR234" s="136"/>
      <c r="LQS234" s="136"/>
      <c r="LQT234" s="136"/>
      <c r="LQU234" s="136"/>
      <c r="LQV234" s="136"/>
      <c r="LQW234" s="136"/>
      <c r="LQX234" s="136"/>
      <c r="LQY234" s="136"/>
      <c r="LQZ234" s="136"/>
      <c r="LRA234" s="136"/>
      <c r="LRB234" s="136"/>
      <c r="LRC234" s="136"/>
      <c r="LRD234" s="136"/>
      <c r="LRE234" s="136"/>
      <c r="LRF234" s="136"/>
      <c r="LRG234" s="136"/>
      <c r="LRH234" s="136"/>
      <c r="LRI234" s="136"/>
      <c r="LRJ234" s="136"/>
      <c r="LRK234" s="136"/>
      <c r="LRL234" s="136"/>
      <c r="LRM234" s="136"/>
      <c r="LRN234" s="136"/>
      <c r="LRO234" s="136"/>
      <c r="LRP234" s="136"/>
      <c r="LRQ234" s="136"/>
      <c r="LRR234" s="136"/>
      <c r="LRS234" s="136"/>
      <c r="LRT234" s="136"/>
      <c r="LRU234" s="136"/>
      <c r="LRV234" s="136"/>
      <c r="LRW234" s="136"/>
      <c r="LRX234" s="136"/>
      <c r="LRY234" s="136"/>
      <c r="LRZ234" s="136"/>
      <c r="LSA234" s="136"/>
      <c r="LSB234" s="136"/>
      <c r="LSC234" s="136"/>
      <c r="LSD234" s="136"/>
      <c r="LSE234" s="136"/>
      <c r="LSF234" s="136"/>
      <c r="LSG234" s="136"/>
      <c r="LSH234" s="136"/>
      <c r="LSI234" s="136"/>
      <c r="LSJ234" s="136"/>
      <c r="LSK234" s="136"/>
      <c r="LSL234" s="136"/>
      <c r="LSM234" s="136"/>
      <c r="LSN234" s="136"/>
      <c r="LSO234" s="136"/>
      <c r="LSP234" s="136"/>
      <c r="LSQ234" s="136"/>
      <c r="LSR234" s="136"/>
      <c r="LSS234" s="136"/>
      <c r="LST234" s="136"/>
      <c r="LSU234" s="136"/>
      <c r="LSV234" s="136"/>
      <c r="LSW234" s="136"/>
      <c r="LSX234" s="136"/>
      <c r="LSY234" s="136"/>
      <c r="LSZ234" s="136"/>
      <c r="LTA234" s="136"/>
      <c r="LTB234" s="136"/>
      <c r="LTC234" s="136"/>
      <c r="LTD234" s="136"/>
      <c r="LTE234" s="136"/>
      <c r="LTF234" s="136"/>
      <c r="LTG234" s="136"/>
      <c r="LTH234" s="136"/>
      <c r="LTI234" s="136"/>
      <c r="LTJ234" s="136"/>
      <c r="LTK234" s="136"/>
      <c r="LTL234" s="136"/>
      <c r="LTM234" s="136"/>
      <c r="LTN234" s="136"/>
      <c r="LTO234" s="136"/>
      <c r="LTP234" s="136"/>
      <c r="LTQ234" s="136"/>
      <c r="LTR234" s="136"/>
      <c r="LTS234" s="136"/>
      <c r="LTT234" s="136"/>
      <c r="LTU234" s="136"/>
      <c r="LTV234" s="136"/>
      <c r="LTW234" s="136"/>
      <c r="LTX234" s="136"/>
      <c r="LTY234" s="136"/>
      <c r="LTZ234" s="136"/>
      <c r="LUA234" s="136"/>
      <c r="LUB234" s="136"/>
      <c r="LUC234" s="136"/>
      <c r="LUD234" s="136"/>
      <c r="LUE234" s="136"/>
      <c r="LUF234" s="136"/>
      <c r="LUG234" s="136"/>
      <c r="LUH234" s="136"/>
      <c r="LUI234" s="136"/>
      <c r="LUJ234" s="136"/>
      <c r="LUK234" s="136"/>
      <c r="LUL234" s="136"/>
      <c r="LUM234" s="136"/>
      <c r="LUN234" s="136"/>
      <c r="LUO234" s="136"/>
      <c r="LUP234" s="136"/>
      <c r="LUQ234" s="136"/>
      <c r="LUR234" s="136"/>
      <c r="LUS234" s="136"/>
      <c r="LUT234" s="136"/>
      <c r="LUU234" s="136"/>
      <c r="LUV234" s="136"/>
      <c r="LUW234" s="136"/>
      <c r="LUX234" s="136"/>
      <c r="LUY234" s="136"/>
      <c r="LUZ234" s="136"/>
      <c r="LVA234" s="136"/>
      <c r="LVB234" s="136"/>
      <c r="LVC234" s="136"/>
      <c r="LVD234" s="136"/>
      <c r="LVE234" s="136"/>
      <c r="LVF234" s="136"/>
      <c r="LVG234" s="136"/>
      <c r="LVH234" s="136"/>
      <c r="LVI234" s="136"/>
      <c r="LVJ234" s="136"/>
      <c r="LVK234" s="136"/>
      <c r="LVL234" s="136"/>
      <c r="LVM234" s="136"/>
      <c r="LVN234" s="136"/>
      <c r="LVO234" s="136"/>
      <c r="LVP234" s="136"/>
      <c r="LVQ234" s="136"/>
      <c r="LVR234" s="136"/>
      <c r="LVS234" s="136"/>
      <c r="LVT234" s="136"/>
      <c r="LVU234" s="136"/>
      <c r="LVV234" s="136"/>
      <c r="LVW234" s="136"/>
      <c r="LVX234" s="136"/>
      <c r="LVY234" s="136"/>
      <c r="LVZ234" s="136"/>
      <c r="LWA234" s="136"/>
      <c r="LWB234" s="136"/>
      <c r="LWC234" s="136"/>
      <c r="LWD234" s="136"/>
      <c r="LWE234" s="136"/>
      <c r="LWF234" s="136"/>
      <c r="LWG234" s="136"/>
      <c r="LWH234" s="136"/>
      <c r="LWI234" s="136"/>
      <c r="LWJ234" s="136"/>
      <c r="LWK234" s="136"/>
      <c r="LWL234" s="136"/>
      <c r="LWM234" s="136"/>
      <c r="LWN234" s="136"/>
      <c r="LWO234" s="136"/>
      <c r="LWP234" s="136"/>
      <c r="LWQ234" s="136"/>
      <c r="LWR234" s="136"/>
      <c r="LWS234" s="136"/>
      <c r="LWT234" s="136"/>
      <c r="LWU234" s="136"/>
      <c r="LWV234" s="136"/>
      <c r="LWW234" s="136"/>
      <c r="LWX234" s="136"/>
      <c r="LWY234" s="136"/>
      <c r="LWZ234" s="136"/>
      <c r="LXA234" s="136"/>
      <c r="LXB234" s="136"/>
      <c r="LXC234" s="136"/>
      <c r="LXD234" s="136"/>
      <c r="LXE234" s="136"/>
      <c r="LXF234" s="136"/>
      <c r="LXG234" s="136"/>
      <c r="LXH234" s="136"/>
      <c r="LXI234" s="136"/>
      <c r="LXJ234" s="136"/>
      <c r="LXK234" s="136"/>
      <c r="LXL234" s="136"/>
      <c r="LXM234" s="136"/>
      <c r="LXN234" s="136"/>
      <c r="LXO234" s="136"/>
      <c r="LXP234" s="136"/>
      <c r="LXQ234" s="136"/>
      <c r="LXR234" s="136"/>
      <c r="LXS234" s="136"/>
      <c r="LXT234" s="136"/>
      <c r="LXU234" s="136"/>
      <c r="LXV234" s="136"/>
      <c r="LXW234" s="136"/>
      <c r="LXX234" s="136"/>
      <c r="LXY234" s="136"/>
      <c r="LXZ234" s="136"/>
      <c r="LYA234" s="136"/>
      <c r="LYB234" s="136"/>
      <c r="LYC234" s="136"/>
      <c r="LYD234" s="136"/>
      <c r="LYE234" s="136"/>
      <c r="LYF234" s="136"/>
      <c r="LYG234" s="136"/>
      <c r="LYH234" s="136"/>
      <c r="LYI234" s="136"/>
      <c r="LYJ234" s="136"/>
      <c r="LYK234" s="136"/>
      <c r="LYL234" s="136"/>
      <c r="LYM234" s="136"/>
      <c r="LYN234" s="136"/>
      <c r="LYO234" s="136"/>
      <c r="LYP234" s="136"/>
      <c r="LYQ234" s="136"/>
      <c r="LYR234" s="136"/>
      <c r="LYS234" s="136"/>
      <c r="LYT234" s="136"/>
      <c r="LYU234" s="136"/>
      <c r="LYV234" s="136"/>
      <c r="LYW234" s="136"/>
      <c r="LYX234" s="136"/>
      <c r="LYY234" s="136"/>
      <c r="LYZ234" s="136"/>
      <c r="LZA234" s="136"/>
      <c r="LZB234" s="136"/>
      <c r="LZC234" s="136"/>
      <c r="LZD234" s="136"/>
      <c r="LZE234" s="136"/>
      <c r="LZF234" s="136"/>
      <c r="LZG234" s="136"/>
      <c r="LZH234" s="136"/>
      <c r="LZI234" s="136"/>
      <c r="LZJ234" s="136"/>
      <c r="LZK234" s="136"/>
      <c r="LZL234" s="136"/>
      <c r="LZM234" s="136"/>
      <c r="LZN234" s="136"/>
      <c r="LZO234" s="136"/>
      <c r="LZP234" s="136"/>
      <c r="LZQ234" s="136"/>
      <c r="LZR234" s="136"/>
      <c r="LZS234" s="136"/>
      <c r="LZT234" s="136"/>
      <c r="LZU234" s="136"/>
      <c r="LZV234" s="136"/>
      <c r="LZW234" s="136"/>
      <c r="LZX234" s="136"/>
      <c r="LZY234" s="136"/>
      <c r="LZZ234" s="136"/>
      <c r="MAA234" s="136"/>
      <c r="MAB234" s="136"/>
      <c r="MAC234" s="136"/>
      <c r="MAD234" s="136"/>
      <c r="MAE234" s="136"/>
      <c r="MAF234" s="136"/>
      <c r="MAG234" s="136"/>
      <c r="MAH234" s="136"/>
      <c r="MAI234" s="136"/>
      <c r="MAJ234" s="136"/>
      <c r="MAK234" s="136"/>
      <c r="MAL234" s="136"/>
      <c r="MAM234" s="136"/>
      <c r="MAN234" s="136"/>
      <c r="MAO234" s="136"/>
      <c r="MAP234" s="136"/>
      <c r="MAQ234" s="136"/>
      <c r="MAR234" s="136"/>
      <c r="MAS234" s="136"/>
      <c r="MAT234" s="136"/>
      <c r="MAU234" s="136"/>
      <c r="MAV234" s="136"/>
      <c r="MAW234" s="136"/>
      <c r="MAX234" s="136"/>
      <c r="MAY234" s="136"/>
      <c r="MAZ234" s="136"/>
      <c r="MBA234" s="136"/>
      <c r="MBB234" s="136"/>
      <c r="MBC234" s="136"/>
      <c r="MBD234" s="136"/>
      <c r="MBE234" s="136"/>
      <c r="MBF234" s="136"/>
      <c r="MBG234" s="136"/>
      <c r="MBH234" s="136"/>
      <c r="MBI234" s="136"/>
      <c r="MBJ234" s="136"/>
      <c r="MBK234" s="136"/>
      <c r="MBL234" s="136"/>
      <c r="MBM234" s="136"/>
      <c r="MBN234" s="136"/>
      <c r="MBO234" s="136"/>
      <c r="MBP234" s="136"/>
      <c r="MBQ234" s="136"/>
      <c r="MBR234" s="136"/>
      <c r="MBS234" s="136"/>
      <c r="MBT234" s="136"/>
      <c r="MBU234" s="136"/>
      <c r="MBV234" s="136"/>
      <c r="MBW234" s="136"/>
      <c r="MBX234" s="136"/>
      <c r="MBY234" s="136"/>
      <c r="MBZ234" s="136"/>
      <c r="MCA234" s="136"/>
      <c r="MCB234" s="136"/>
      <c r="MCC234" s="136"/>
      <c r="MCD234" s="136"/>
      <c r="MCE234" s="136"/>
      <c r="MCF234" s="136"/>
      <c r="MCG234" s="136"/>
      <c r="MCH234" s="136"/>
      <c r="MCI234" s="136"/>
      <c r="MCJ234" s="136"/>
      <c r="MCK234" s="136"/>
      <c r="MCL234" s="136"/>
      <c r="MCM234" s="136"/>
      <c r="MCN234" s="136"/>
      <c r="MCO234" s="136"/>
      <c r="MCP234" s="136"/>
      <c r="MCQ234" s="136"/>
      <c r="MCR234" s="136"/>
      <c r="MCS234" s="136"/>
      <c r="MCT234" s="136"/>
      <c r="MCU234" s="136"/>
      <c r="MCV234" s="136"/>
      <c r="MCW234" s="136"/>
      <c r="MCX234" s="136"/>
      <c r="MCY234" s="136"/>
      <c r="MCZ234" s="136"/>
      <c r="MDA234" s="136"/>
      <c r="MDB234" s="136"/>
      <c r="MDC234" s="136"/>
      <c r="MDD234" s="136"/>
      <c r="MDE234" s="136"/>
      <c r="MDF234" s="136"/>
      <c r="MDG234" s="136"/>
      <c r="MDH234" s="136"/>
      <c r="MDI234" s="136"/>
      <c r="MDJ234" s="136"/>
      <c r="MDK234" s="136"/>
      <c r="MDL234" s="136"/>
      <c r="MDM234" s="136"/>
      <c r="MDN234" s="136"/>
      <c r="MDO234" s="136"/>
      <c r="MDP234" s="136"/>
      <c r="MDQ234" s="136"/>
      <c r="MDR234" s="136"/>
      <c r="MDS234" s="136"/>
      <c r="MDT234" s="136"/>
      <c r="MDU234" s="136"/>
      <c r="MDV234" s="136"/>
      <c r="MDW234" s="136"/>
      <c r="MDX234" s="136"/>
      <c r="MDY234" s="136"/>
      <c r="MDZ234" s="136"/>
      <c r="MEA234" s="136"/>
      <c r="MEB234" s="136"/>
      <c r="MEC234" s="136"/>
      <c r="MED234" s="136"/>
      <c r="MEE234" s="136"/>
      <c r="MEF234" s="136"/>
      <c r="MEG234" s="136"/>
      <c r="MEH234" s="136"/>
      <c r="MEI234" s="136"/>
      <c r="MEJ234" s="136"/>
      <c r="MEK234" s="136"/>
      <c r="MEL234" s="136"/>
      <c r="MEM234" s="136"/>
      <c r="MEN234" s="136"/>
      <c r="MEO234" s="136"/>
      <c r="MEP234" s="136"/>
      <c r="MEQ234" s="136"/>
      <c r="MER234" s="136"/>
      <c r="MES234" s="136"/>
      <c r="MET234" s="136"/>
      <c r="MEU234" s="136"/>
      <c r="MEV234" s="136"/>
      <c r="MEW234" s="136"/>
      <c r="MEX234" s="136"/>
      <c r="MEY234" s="136"/>
      <c r="MEZ234" s="136"/>
      <c r="MFA234" s="136"/>
      <c r="MFB234" s="136"/>
      <c r="MFC234" s="136"/>
      <c r="MFD234" s="136"/>
      <c r="MFE234" s="136"/>
      <c r="MFF234" s="136"/>
      <c r="MFG234" s="136"/>
      <c r="MFH234" s="136"/>
      <c r="MFI234" s="136"/>
      <c r="MFJ234" s="136"/>
      <c r="MFK234" s="136"/>
      <c r="MFL234" s="136"/>
      <c r="MFM234" s="136"/>
      <c r="MFN234" s="136"/>
      <c r="MFO234" s="136"/>
      <c r="MFP234" s="136"/>
      <c r="MFQ234" s="136"/>
      <c r="MFR234" s="136"/>
      <c r="MFS234" s="136"/>
      <c r="MFT234" s="136"/>
      <c r="MFU234" s="136"/>
      <c r="MFV234" s="136"/>
      <c r="MFW234" s="136"/>
      <c r="MFX234" s="136"/>
      <c r="MFY234" s="136"/>
      <c r="MFZ234" s="136"/>
      <c r="MGA234" s="136"/>
      <c r="MGB234" s="136"/>
      <c r="MGC234" s="136"/>
      <c r="MGD234" s="136"/>
      <c r="MGE234" s="136"/>
      <c r="MGF234" s="136"/>
      <c r="MGG234" s="136"/>
      <c r="MGH234" s="136"/>
      <c r="MGI234" s="136"/>
      <c r="MGJ234" s="136"/>
      <c r="MGK234" s="136"/>
      <c r="MGL234" s="136"/>
      <c r="MGM234" s="136"/>
      <c r="MGN234" s="136"/>
      <c r="MGO234" s="136"/>
      <c r="MGP234" s="136"/>
      <c r="MGQ234" s="136"/>
      <c r="MGR234" s="136"/>
      <c r="MGS234" s="136"/>
      <c r="MGT234" s="136"/>
      <c r="MGU234" s="136"/>
      <c r="MGV234" s="136"/>
      <c r="MGW234" s="136"/>
      <c r="MGX234" s="136"/>
      <c r="MGY234" s="136"/>
      <c r="MGZ234" s="136"/>
      <c r="MHA234" s="136"/>
      <c r="MHB234" s="136"/>
      <c r="MHC234" s="136"/>
      <c r="MHD234" s="136"/>
      <c r="MHE234" s="136"/>
      <c r="MHF234" s="136"/>
      <c r="MHG234" s="136"/>
      <c r="MHH234" s="136"/>
      <c r="MHI234" s="136"/>
      <c r="MHJ234" s="136"/>
      <c r="MHK234" s="136"/>
      <c r="MHL234" s="136"/>
      <c r="MHM234" s="136"/>
      <c r="MHN234" s="136"/>
      <c r="MHO234" s="136"/>
      <c r="MHP234" s="136"/>
      <c r="MHQ234" s="136"/>
      <c r="MHR234" s="136"/>
      <c r="MHS234" s="136"/>
      <c r="MHT234" s="136"/>
      <c r="MHU234" s="136"/>
      <c r="MHV234" s="136"/>
      <c r="MHW234" s="136"/>
      <c r="MHX234" s="136"/>
      <c r="MHY234" s="136"/>
      <c r="MHZ234" s="136"/>
      <c r="MIA234" s="136"/>
      <c r="MIB234" s="136"/>
      <c r="MIC234" s="136"/>
      <c r="MID234" s="136"/>
      <c r="MIE234" s="136"/>
      <c r="MIF234" s="136"/>
      <c r="MIG234" s="136"/>
      <c r="MIH234" s="136"/>
      <c r="MII234" s="136"/>
      <c r="MIJ234" s="136"/>
      <c r="MIK234" s="136"/>
      <c r="MIL234" s="136"/>
      <c r="MIM234" s="136"/>
      <c r="MIN234" s="136"/>
      <c r="MIO234" s="136"/>
      <c r="MIP234" s="136"/>
      <c r="MIQ234" s="136"/>
      <c r="MIR234" s="136"/>
      <c r="MIS234" s="136"/>
      <c r="MIT234" s="136"/>
      <c r="MIU234" s="136"/>
      <c r="MIV234" s="136"/>
      <c r="MIW234" s="136"/>
      <c r="MIX234" s="136"/>
      <c r="MIY234" s="136"/>
      <c r="MIZ234" s="136"/>
      <c r="MJA234" s="136"/>
      <c r="MJB234" s="136"/>
      <c r="MJC234" s="136"/>
      <c r="MJD234" s="136"/>
      <c r="MJE234" s="136"/>
      <c r="MJF234" s="136"/>
      <c r="MJG234" s="136"/>
      <c r="MJH234" s="136"/>
      <c r="MJI234" s="136"/>
      <c r="MJJ234" s="136"/>
      <c r="MJK234" s="136"/>
      <c r="MJL234" s="136"/>
      <c r="MJM234" s="136"/>
      <c r="MJN234" s="136"/>
      <c r="MJO234" s="136"/>
      <c r="MJP234" s="136"/>
      <c r="MJQ234" s="136"/>
      <c r="MJR234" s="136"/>
      <c r="MJS234" s="136"/>
      <c r="MJT234" s="136"/>
      <c r="MJU234" s="136"/>
      <c r="MJV234" s="136"/>
      <c r="MJW234" s="136"/>
      <c r="MJX234" s="136"/>
      <c r="MJY234" s="136"/>
      <c r="MJZ234" s="136"/>
      <c r="MKA234" s="136"/>
      <c r="MKB234" s="136"/>
      <c r="MKC234" s="136"/>
      <c r="MKD234" s="136"/>
      <c r="MKE234" s="136"/>
      <c r="MKF234" s="136"/>
      <c r="MKG234" s="136"/>
      <c r="MKH234" s="136"/>
      <c r="MKI234" s="136"/>
      <c r="MKJ234" s="136"/>
      <c r="MKK234" s="136"/>
      <c r="MKL234" s="136"/>
      <c r="MKM234" s="136"/>
      <c r="MKN234" s="136"/>
      <c r="MKO234" s="136"/>
      <c r="MKP234" s="136"/>
      <c r="MKQ234" s="136"/>
      <c r="MKR234" s="136"/>
      <c r="MKS234" s="136"/>
      <c r="MKT234" s="136"/>
      <c r="MKU234" s="136"/>
      <c r="MKV234" s="136"/>
      <c r="MKW234" s="136"/>
      <c r="MKX234" s="136"/>
      <c r="MKY234" s="136"/>
      <c r="MKZ234" s="136"/>
      <c r="MLA234" s="136"/>
      <c r="MLB234" s="136"/>
      <c r="MLC234" s="136"/>
      <c r="MLD234" s="136"/>
      <c r="MLE234" s="136"/>
      <c r="MLF234" s="136"/>
      <c r="MLG234" s="136"/>
      <c r="MLH234" s="136"/>
      <c r="MLI234" s="136"/>
      <c r="MLJ234" s="136"/>
      <c r="MLK234" s="136"/>
      <c r="MLL234" s="136"/>
      <c r="MLM234" s="136"/>
      <c r="MLN234" s="136"/>
      <c r="MLO234" s="136"/>
      <c r="MLP234" s="136"/>
      <c r="MLQ234" s="136"/>
      <c r="MLR234" s="136"/>
      <c r="MLS234" s="136"/>
      <c r="MLT234" s="136"/>
      <c r="MLU234" s="136"/>
      <c r="MLV234" s="136"/>
      <c r="MLW234" s="136"/>
      <c r="MLX234" s="136"/>
      <c r="MLY234" s="136"/>
      <c r="MLZ234" s="136"/>
      <c r="MMA234" s="136"/>
      <c r="MMB234" s="136"/>
      <c r="MMC234" s="136"/>
      <c r="MMD234" s="136"/>
      <c r="MME234" s="136"/>
      <c r="MMF234" s="136"/>
      <c r="MMG234" s="136"/>
      <c r="MMH234" s="136"/>
      <c r="MMI234" s="136"/>
      <c r="MMJ234" s="136"/>
      <c r="MMK234" s="136"/>
      <c r="MML234" s="136"/>
      <c r="MMM234" s="136"/>
      <c r="MMN234" s="136"/>
      <c r="MMO234" s="136"/>
      <c r="MMP234" s="136"/>
      <c r="MMQ234" s="136"/>
      <c r="MMR234" s="136"/>
      <c r="MMS234" s="136"/>
      <c r="MMT234" s="136"/>
      <c r="MMU234" s="136"/>
      <c r="MMV234" s="136"/>
      <c r="MMW234" s="136"/>
      <c r="MMX234" s="136"/>
      <c r="MMY234" s="136"/>
      <c r="MMZ234" s="136"/>
      <c r="MNA234" s="136"/>
      <c r="MNB234" s="136"/>
      <c r="MNC234" s="136"/>
      <c r="MND234" s="136"/>
      <c r="MNE234" s="136"/>
      <c r="MNF234" s="136"/>
      <c r="MNG234" s="136"/>
      <c r="MNH234" s="136"/>
      <c r="MNI234" s="136"/>
      <c r="MNJ234" s="136"/>
      <c r="MNK234" s="136"/>
      <c r="MNL234" s="136"/>
      <c r="MNM234" s="136"/>
      <c r="MNN234" s="136"/>
      <c r="MNO234" s="136"/>
      <c r="MNP234" s="136"/>
      <c r="MNQ234" s="136"/>
      <c r="MNR234" s="136"/>
      <c r="MNS234" s="136"/>
      <c r="MNT234" s="136"/>
      <c r="MNU234" s="136"/>
      <c r="MNV234" s="136"/>
      <c r="MNW234" s="136"/>
      <c r="MNX234" s="136"/>
      <c r="MNY234" s="136"/>
      <c r="MNZ234" s="136"/>
      <c r="MOA234" s="136"/>
      <c r="MOB234" s="136"/>
      <c r="MOC234" s="136"/>
      <c r="MOD234" s="136"/>
      <c r="MOE234" s="136"/>
      <c r="MOF234" s="136"/>
      <c r="MOG234" s="136"/>
      <c r="MOH234" s="136"/>
      <c r="MOI234" s="136"/>
      <c r="MOJ234" s="136"/>
      <c r="MOK234" s="136"/>
      <c r="MOL234" s="136"/>
      <c r="MOM234" s="136"/>
      <c r="MON234" s="136"/>
      <c r="MOO234" s="136"/>
      <c r="MOP234" s="136"/>
      <c r="MOQ234" s="136"/>
      <c r="MOR234" s="136"/>
      <c r="MOS234" s="136"/>
      <c r="MOT234" s="136"/>
      <c r="MOU234" s="136"/>
      <c r="MOV234" s="136"/>
      <c r="MOW234" s="136"/>
      <c r="MOX234" s="136"/>
      <c r="MOY234" s="136"/>
      <c r="MOZ234" s="136"/>
      <c r="MPA234" s="136"/>
      <c r="MPB234" s="136"/>
      <c r="MPC234" s="136"/>
      <c r="MPD234" s="136"/>
      <c r="MPE234" s="136"/>
      <c r="MPF234" s="136"/>
      <c r="MPG234" s="136"/>
      <c r="MPH234" s="136"/>
      <c r="MPI234" s="136"/>
      <c r="MPJ234" s="136"/>
      <c r="MPK234" s="136"/>
      <c r="MPL234" s="136"/>
      <c r="MPM234" s="136"/>
      <c r="MPN234" s="136"/>
      <c r="MPO234" s="136"/>
      <c r="MPP234" s="136"/>
      <c r="MPQ234" s="136"/>
      <c r="MPR234" s="136"/>
      <c r="MPS234" s="136"/>
      <c r="MPT234" s="136"/>
      <c r="MPU234" s="136"/>
      <c r="MPV234" s="136"/>
      <c r="MPW234" s="136"/>
      <c r="MPX234" s="136"/>
      <c r="MPY234" s="136"/>
      <c r="MPZ234" s="136"/>
      <c r="MQA234" s="136"/>
      <c r="MQB234" s="136"/>
      <c r="MQC234" s="136"/>
      <c r="MQD234" s="136"/>
      <c r="MQE234" s="136"/>
      <c r="MQF234" s="136"/>
      <c r="MQG234" s="136"/>
      <c r="MQH234" s="136"/>
      <c r="MQI234" s="136"/>
      <c r="MQJ234" s="136"/>
      <c r="MQK234" s="136"/>
      <c r="MQL234" s="136"/>
      <c r="MQM234" s="136"/>
      <c r="MQN234" s="136"/>
      <c r="MQO234" s="136"/>
      <c r="MQP234" s="136"/>
      <c r="MQQ234" s="136"/>
      <c r="MQR234" s="136"/>
      <c r="MQS234" s="136"/>
      <c r="MQT234" s="136"/>
      <c r="MQU234" s="136"/>
      <c r="MQV234" s="136"/>
      <c r="MQW234" s="136"/>
      <c r="MQX234" s="136"/>
      <c r="MQY234" s="136"/>
      <c r="MQZ234" s="136"/>
      <c r="MRA234" s="136"/>
      <c r="MRB234" s="136"/>
      <c r="MRC234" s="136"/>
      <c r="MRD234" s="136"/>
      <c r="MRE234" s="136"/>
      <c r="MRF234" s="136"/>
      <c r="MRG234" s="136"/>
      <c r="MRH234" s="136"/>
      <c r="MRI234" s="136"/>
      <c r="MRJ234" s="136"/>
      <c r="MRK234" s="136"/>
      <c r="MRL234" s="136"/>
      <c r="MRM234" s="136"/>
      <c r="MRN234" s="136"/>
      <c r="MRO234" s="136"/>
      <c r="MRP234" s="136"/>
      <c r="MRQ234" s="136"/>
      <c r="MRR234" s="136"/>
      <c r="MRS234" s="136"/>
      <c r="MRT234" s="136"/>
      <c r="MRU234" s="136"/>
      <c r="MRV234" s="136"/>
      <c r="MRW234" s="136"/>
      <c r="MRX234" s="136"/>
      <c r="MRY234" s="136"/>
      <c r="MRZ234" s="136"/>
      <c r="MSA234" s="136"/>
      <c r="MSB234" s="136"/>
      <c r="MSC234" s="136"/>
      <c r="MSD234" s="136"/>
      <c r="MSE234" s="136"/>
      <c r="MSF234" s="136"/>
      <c r="MSG234" s="136"/>
      <c r="MSH234" s="136"/>
      <c r="MSI234" s="136"/>
      <c r="MSJ234" s="136"/>
      <c r="MSK234" s="136"/>
      <c r="MSL234" s="136"/>
      <c r="MSM234" s="136"/>
      <c r="MSN234" s="136"/>
      <c r="MSO234" s="136"/>
      <c r="MSP234" s="136"/>
      <c r="MSQ234" s="136"/>
      <c r="MSR234" s="136"/>
      <c r="MSS234" s="136"/>
      <c r="MST234" s="136"/>
      <c r="MSU234" s="136"/>
      <c r="MSV234" s="136"/>
      <c r="MSW234" s="136"/>
      <c r="MSX234" s="136"/>
      <c r="MSY234" s="136"/>
      <c r="MSZ234" s="136"/>
      <c r="MTA234" s="136"/>
      <c r="MTB234" s="136"/>
      <c r="MTC234" s="136"/>
      <c r="MTD234" s="136"/>
      <c r="MTE234" s="136"/>
      <c r="MTF234" s="136"/>
      <c r="MTG234" s="136"/>
      <c r="MTH234" s="136"/>
      <c r="MTI234" s="136"/>
      <c r="MTJ234" s="136"/>
      <c r="MTK234" s="136"/>
      <c r="MTL234" s="136"/>
      <c r="MTM234" s="136"/>
      <c r="MTN234" s="136"/>
      <c r="MTO234" s="136"/>
      <c r="MTP234" s="136"/>
      <c r="MTQ234" s="136"/>
      <c r="MTR234" s="136"/>
      <c r="MTS234" s="136"/>
      <c r="MTT234" s="136"/>
      <c r="MTU234" s="136"/>
      <c r="MTV234" s="136"/>
      <c r="MTW234" s="136"/>
      <c r="MTX234" s="136"/>
      <c r="MTY234" s="136"/>
      <c r="MTZ234" s="136"/>
      <c r="MUA234" s="136"/>
      <c r="MUB234" s="136"/>
      <c r="MUC234" s="136"/>
      <c r="MUD234" s="136"/>
      <c r="MUE234" s="136"/>
      <c r="MUF234" s="136"/>
      <c r="MUG234" s="136"/>
      <c r="MUH234" s="136"/>
      <c r="MUI234" s="136"/>
      <c r="MUJ234" s="136"/>
      <c r="MUK234" s="136"/>
      <c r="MUL234" s="136"/>
      <c r="MUM234" s="136"/>
      <c r="MUN234" s="136"/>
      <c r="MUO234" s="136"/>
      <c r="MUP234" s="136"/>
      <c r="MUQ234" s="136"/>
      <c r="MUR234" s="136"/>
      <c r="MUS234" s="136"/>
      <c r="MUT234" s="136"/>
      <c r="MUU234" s="136"/>
      <c r="MUV234" s="136"/>
      <c r="MUW234" s="136"/>
      <c r="MUX234" s="136"/>
      <c r="MUY234" s="136"/>
      <c r="MUZ234" s="136"/>
      <c r="MVA234" s="136"/>
      <c r="MVB234" s="136"/>
      <c r="MVC234" s="136"/>
      <c r="MVD234" s="136"/>
      <c r="MVE234" s="136"/>
      <c r="MVF234" s="136"/>
      <c r="MVG234" s="136"/>
      <c r="MVH234" s="136"/>
      <c r="MVI234" s="136"/>
      <c r="MVJ234" s="136"/>
      <c r="MVK234" s="136"/>
      <c r="MVL234" s="136"/>
      <c r="MVM234" s="136"/>
      <c r="MVN234" s="136"/>
      <c r="MVO234" s="136"/>
      <c r="MVP234" s="136"/>
      <c r="MVQ234" s="136"/>
      <c r="MVR234" s="136"/>
      <c r="MVS234" s="136"/>
      <c r="MVT234" s="136"/>
      <c r="MVU234" s="136"/>
      <c r="MVV234" s="136"/>
      <c r="MVW234" s="136"/>
      <c r="MVX234" s="136"/>
      <c r="MVY234" s="136"/>
      <c r="MVZ234" s="136"/>
      <c r="MWA234" s="136"/>
      <c r="MWB234" s="136"/>
      <c r="MWC234" s="136"/>
      <c r="MWD234" s="136"/>
      <c r="MWE234" s="136"/>
      <c r="MWF234" s="136"/>
      <c r="MWG234" s="136"/>
      <c r="MWH234" s="136"/>
      <c r="MWI234" s="136"/>
      <c r="MWJ234" s="136"/>
      <c r="MWK234" s="136"/>
      <c r="MWL234" s="136"/>
      <c r="MWM234" s="136"/>
      <c r="MWN234" s="136"/>
      <c r="MWO234" s="136"/>
      <c r="MWP234" s="136"/>
      <c r="MWQ234" s="136"/>
      <c r="MWR234" s="136"/>
      <c r="MWS234" s="136"/>
      <c r="MWT234" s="136"/>
      <c r="MWU234" s="136"/>
      <c r="MWV234" s="136"/>
      <c r="MWW234" s="136"/>
      <c r="MWX234" s="136"/>
      <c r="MWY234" s="136"/>
      <c r="MWZ234" s="136"/>
      <c r="MXA234" s="136"/>
      <c r="MXB234" s="136"/>
      <c r="MXC234" s="136"/>
      <c r="MXD234" s="136"/>
      <c r="MXE234" s="136"/>
      <c r="MXF234" s="136"/>
      <c r="MXG234" s="136"/>
      <c r="MXH234" s="136"/>
      <c r="MXI234" s="136"/>
      <c r="MXJ234" s="136"/>
      <c r="MXK234" s="136"/>
      <c r="MXL234" s="136"/>
      <c r="MXM234" s="136"/>
      <c r="MXN234" s="136"/>
      <c r="MXO234" s="136"/>
      <c r="MXP234" s="136"/>
      <c r="MXQ234" s="136"/>
      <c r="MXR234" s="136"/>
      <c r="MXS234" s="136"/>
      <c r="MXT234" s="136"/>
      <c r="MXU234" s="136"/>
      <c r="MXV234" s="136"/>
      <c r="MXW234" s="136"/>
      <c r="MXX234" s="136"/>
      <c r="MXY234" s="136"/>
      <c r="MXZ234" s="136"/>
      <c r="MYA234" s="136"/>
      <c r="MYB234" s="136"/>
      <c r="MYC234" s="136"/>
      <c r="MYD234" s="136"/>
      <c r="MYE234" s="136"/>
      <c r="MYF234" s="136"/>
      <c r="MYG234" s="136"/>
      <c r="MYH234" s="136"/>
      <c r="MYI234" s="136"/>
      <c r="MYJ234" s="136"/>
      <c r="MYK234" s="136"/>
      <c r="MYL234" s="136"/>
      <c r="MYM234" s="136"/>
      <c r="MYN234" s="136"/>
      <c r="MYO234" s="136"/>
      <c r="MYP234" s="136"/>
      <c r="MYQ234" s="136"/>
      <c r="MYR234" s="136"/>
      <c r="MYS234" s="136"/>
      <c r="MYT234" s="136"/>
      <c r="MYU234" s="136"/>
      <c r="MYV234" s="136"/>
      <c r="MYW234" s="136"/>
      <c r="MYX234" s="136"/>
      <c r="MYY234" s="136"/>
      <c r="MYZ234" s="136"/>
      <c r="MZA234" s="136"/>
      <c r="MZB234" s="136"/>
      <c r="MZC234" s="136"/>
      <c r="MZD234" s="136"/>
      <c r="MZE234" s="136"/>
      <c r="MZF234" s="136"/>
      <c r="MZG234" s="136"/>
      <c r="MZH234" s="136"/>
      <c r="MZI234" s="136"/>
      <c r="MZJ234" s="136"/>
      <c r="MZK234" s="136"/>
      <c r="MZL234" s="136"/>
      <c r="MZM234" s="136"/>
      <c r="MZN234" s="136"/>
      <c r="MZO234" s="136"/>
      <c r="MZP234" s="136"/>
      <c r="MZQ234" s="136"/>
      <c r="MZR234" s="136"/>
      <c r="MZS234" s="136"/>
      <c r="MZT234" s="136"/>
      <c r="MZU234" s="136"/>
      <c r="MZV234" s="136"/>
      <c r="MZW234" s="136"/>
      <c r="MZX234" s="136"/>
      <c r="MZY234" s="136"/>
      <c r="MZZ234" s="136"/>
      <c r="NAA234" s="136"/>
      <c r="NAB234" s="136"/>
      <c r="NAC234" s="136"/>
      <c r="NAD234" s="136"/>
      <c r="NAE234" s="136"/>
      <c r="NAF234" s="136"/>
      <c r="NAG234" s="136"/>
      <c r="NAH234" s="136"/>
      <c r="NAI234" s="136"/>
      <c r="NAJ234" s="136"/>
      <c r="NAK234" s="136"/>
      <c r="NAL234" s="136"/>
      <c r="NAM234" s="136"/>
      <c r="NAN234" s="136"/>
      <c r="NAO234" s="136"/>
      <c r="NAP234" s="136"/>
      <c r="NAQ234" s="136"/>
      <c r="NAR234" s="136"/>
      <c r="NAS234" s="136"/>
      <c r="NAT234" s="136"/>
      <c r="NAU234" s="136"/>
      <c r="NAV234" s="136"/>
      <c r="NAW234" s="136"/>
      <c r="NAX234" s="136"/>
      <c r="NAY234" s="136"/>
      <c r="NAZ234" s="136"/>
      <c r="NBA234" s="136"/>
      <c r="NBB234" s="136"/>
      <c r="NBC234" s="136"/>
      <c r="NBD234" s="136"/>
      <c r="NBE234" s="136"/>
      <c r="NBF234" s="136"/>
      <c r="NBG234" s="136"/>
      <c r="NBH234" s="136"/>
      <c r="NBI234" s="136"/>
      <c r="NBJ234" s="136"/>
      <c r="NBK234" s="136"/>
      <c r="NBL234" s="136"/>
      <c r="NBM234" s="136"/>
      <c r="NBN234" s="136"/>
      <c r="NBO234" s="136"/>
      <c r="NBP234" s="136"/>
      <c r="NBQ234" s="136"/>
      <c r="NBR234" s="136"/>
      <c r="NBS234" s="136"/>
      <c r="NBT234" s="136"/>
      <c r="NBU234" s="136"/>
      <c r="NBV234" s="136"/>
      <c r="NBW234" s="136"/>
      <c r="NBX234" s="136"/>
      <c r="NBY234" s="136"/>
      <c r="NBZ234" s="136"/>
      <c r="NCA234" s="136"/>
      <c r="NCB234" s="136"/>
      <c r="NCC234" s="136"/>
      <c r="NCD234" s="136"/>
      <c r="NCE234" s="136"/>
      <c r="NCF234" s="136"/>
      <c r="NCG234" s="136"/>
      <c r="NCH234" s="136"/>
      <c r="NCI234" s="136"/>
      <c r="NCJ234" s="136"/>
      <c r="NCK234" s="136"/>
      <c r="NCL234" s="136"/>
      <c r="NCM234" s="136"/>
      <c r="NCN234" s="136"/>
      <c r="NCO234" s="136"/>
      <c r="NCP234" s="136"/>
      <c r="NCQ234" s="136"/>
      <c r="NCR234" s="136"/>
      <c r="NCS234" s="136"/>
      <c r="NCT234" s="136"/>
      <c r="NCU234" s="136"/>
      <c r="NCV234" s="136"/>
      <c r="NCW234" s="136"/>
      <c r="NCX234" s="136"/>
      <c r="NCY234" s="136"/>
      <c r="NCZ234" s="136"/>
      <c r="NDA234" s="136"/>
      <c r="NDB234" s="136"/>
      <c r="NDC234" s="136"/>
      <c r="NDD234" s="136"/>
      <c r="NDE234" s="136"/>
      <c r="NDF234" s="136"/>
      <c r="NDG234" s="136"/>
      <c r="NDH234" s="136"/>
      <c r="NDI234" s="136"/>
      <c r="NDJ234" s="136"/>
      <c r="NDK234" s="136"/>
      <c r="NDL234" s="136"/>
      <c r="NDM234" s="136"/>
      <c r="NDN234" s="136"/>
      <c r="NDO234" s="136"/>
      <c r="NDP234" s="136"/>
      <c r="NDQ234" s="136"/>
      <c r="NDR234" s="136"/>
      <c r="NDS234" s="136"/>
      <c r="NDT234" s="136"/>
      <c r="NDU234" s="136"/>
      <c r="NDV234" s="136"/>
      <c r="NDW234" s="136"/>
      <c r="NDX234" s="136"/>
      <c r="NDY234" s="136"/>
      <c r="NDZ234" s="136"/>
      <c r="NEA234" s="136"/>
      <c r="NEB234" s="136"/>
      <c r="NEC234" s="136"/>
      <c r="NED234" s="136"/>
      <c r="NEE234" s="136"/>
      <c r="NEF234" s="136"/>
      <c r="NEG234" s="136"/>
      <c r="NEH234" s="136"/>
      <c r="NEI234" s="136"/>
      <c r="NEJ234" s="136"/>
      <c r="NEK234" s="136"/>
      <c r="NEL234" s="136"/>
      <c r="NEM234" s="136"/>
      <c r="NEN234" s="136"/>
      <c r="NEO234" s="136"/>
      <c r="NEP234" s="136"/>
      <c r="NEQ234" s="136"/>
      <c r="NER234" s="136"/>
      <c r="NES234" s="136"/>
      <c r="NET234" s="136"/>
      <c r="NEU234" s="136"/>
      <c r="NEV234" s="136"/>
      <c r="NEW234" s="136"/>
      <c r="NEX234" s="136"/>
      <c r="NEY234" s="136"/>
      <c r="NEZ234" s="136"/>
      <c r="NFA234" s="136"/>
      <c r="NFB234" s="136"/>
      <c r="NFC234" s="136"/>
      <c r="NFD234" s="136"/>
      <c r="NFE234" s="136"/>
      <c r="NFF234" s="136"/>
      <c r="NFG234" s="136"/>
      <c r="NFH234" s="136"/>
      <c r="NFI234" s="136"/>
      <c r="NFJ234" s="136"/>
      <c r="NFK234" s="136"/>
      <c r="NFL234" s="136"/>
      <c r="NFM234" s="136"/>
      <c r="NFN234" s="136"/>
      <c r="NFO234" s="136"/>
      <c r="NFP234" s="136"/>
      <c r="NFQ234" s="136"/>
      <c r="NFR234" s="136"/>
      <c r="NFS234" s="136"/>
      <c r="NFT234" s="136"/>
      <c r="NFU234" s="136"/>
      <c r="NFV234" s="136"/>
      <c r="NFW234" s="136"/>
      <c r="NFX234" s="136"/>
      <c r="NFY234" s="136"/>
      <c r="NFZ234" s="136"/>
      <c r="NGA234" s="136"/>
      <c r="NGB234" s="136"/>
      <c r="NGC234" s="136"/>
      <c r="NGD234" s="136"/>
      <c r="NGE234" s="136"/>
      <c r="NGF234" s="136"/>
      <c r="NGG234" s="136"/>
      <c r="NGH234" s="136"/>
      <c r="NGI234" s="136"/>
      <c r="NGJ234" s="136"/>
      <c r="NGK234" s="136"/>
      <c r="NGL234" s="136"/>
      <c r="NGM234" s="136"/>
      <c r="NGN234" s="136"/>
      <c r="NGO234" s="136"/>
      <c r="NGP234" s="136"/>
      <c r="NGQ234" s="136"/>
      <c r="NGR234" s="136"/>
      <c r="NGS234" s="136"/>
      <c r="NGT234" s="136"/>
      <c r="NGU234" s="136"/>
      <c r="NGV234" s="136"/>
      <c r="NGW234" s="136"/>
      <c r="NGX234" s="136"/>
      <c r="NGY234" s="136"/>
      <c r="NGZ234" s="136"/>
      <c r="NHA234" s="136"/>
      <c r="NHB234" s="136"/>
      <c r="NHC234" s="136"/>
      <c r="NHD234" s="136"/>
      <c r="NHE234" s="136"/>
      <c r="NHF234" s="136"/>
      <c r="NHG234" s="136"/>
      <c r="NHH234" s="136"/>
      <c r="NHI234" s="136"/>
      <c r="NHJ234" s="136"/>
      <c r="NHK234" s="136"/>
      <c r="NHL234" s="136"/>
      <c r="NHM234" s="136"/>
      <c r="NHN234" s="136"/>
      <c r="NHO234" s="136"/>
      <c r="NHP234" s="136"/>
      <c r="NHQ234" s="136"/>
      <c r="NHR234" s="136"/>
      <c r="NHS234" s="136"/>
      <c r="NHT234" s="136"/>
      <c r="NHU234" s="136"/>
      <c r="NHV234" s="136"/>
      <c r="NHW234" s="136"/>
      <c r="NHX234" s="136"/>
      <c r="NHY234" s="136"/>
      <c r="NHZ234" s="136"/>
      <c r="NIA234" s="136"/>
      <c r="NIB234" s="136"/>
      <c r="NIC234" s="136"/>
      <c r="NID234" s="136"/>
      <c r="NIE234" s="136"/>
      <c r="NIF234" s="136"/>
      <c r="NIG234" s="136"/>
      <c r="NIH234" s="136"/>
      <c r="NII234" s="136"/>
      <c r="NIJ234" s="136"/>
      <c r="NIK234" s="136"/>
      <c r="NIL234" s="136"/>
      <c r="NIM234" s="136"/>
      <c r="NIN234" s="136"/>
      <c r="NIO234" s="136"/>
      <c r="NIP234" s="136"/>
      <c r="NIQ234" s="136"/>
      <c r="NIR234" s="136"/>
      <c r="NIS234" s="136"/>
      <c r="NIT234" s="136"/>
      <c r="NIU234" s="136"/>
      <c r="NIV234" s="136"/>
      <c r="NIW234" s="136"/>
      <c r="NIX234" s="136"/>
      <c r="NIY234" s="136"/>
      <c r="NIZ234" s="136"/>
      <c r="NJA234" s="136"/>
      <c r="NJB234" s="136"/>
      <c r="NJC234" s="136"/>
      <c r="NJD234" s="136"/>
      <c r="NJE234" s="136"/>
      <c r="NJF234" s="136"/>
      <c r="NJG234" s="136"/>
      <c r="NJH234" s="136"/>
      <c r="NJI234" s="136"/>
      <c r="NJJ234" s="136"/>
      <c r="NJK234" s="136"/>
      <c r="NJL234" s="136"/>
      <c r="NJM234" s="136"/>
      <c r="NJN234" s="136"/>
      <c r="NJO234" s="136"/>
      <c r="NJP234" s="136"/>
      <c r="NJQ234" s="136"/>
      <c r="NJR234" s="136"/>
      <c r="NJS234" s="136"/>
      <c r="NJT234" s="136"/>
      <c r="NJU234" s="136"/>
      <c r="NJV234" s="136"/>
      <c r="NJW234" s="136"/>
      <c r="NJX234" s="136"/>
      <c r="NJY234" s="136"/>
      <c r="NJZ234" s="136"/>
      <c r="NKA234" s="136"/>
      <c r="NKB234" s="136"/>
      <c r="NKC234" s="136"/>
      <c r="NKD234" s="136"/>
      <c r="NKE234" s="136"/>
      <c r="NKF234" s="136"/>
      <c r="NKG234" s="136"/>
      <c r="NKH234" s="136"/>
      <c r="NKI234" s="136"/>
      <c r="NKJ234" s="136"/>
      <c r="NKK234" s="136"/>
      <c r="NKL234" s="136"/>
      <c r="NKM234" s="136"/>
      <c r="NKN234" s="136"/>
      <c r="NKO234" s="136"/>
      <c r="NKP234" s="136"/>
      <c r="NKQ234" s="136"/>
      <c r="NKR234" s="136"/>
      <c r="NKS234" s="136"/>
      <c r="NKT234" s="136"/>
      <c r="NKU234" s="136"/>
      <c r="NKV234" s="136"/>
      <c r="NKW234" s="136"/>
      <c r="NKX234" s="136"/>
      <c r="NKY234" s="136"/>
      <c r="NKZ234" s="136"/>
      <c r="NLA234" s="136"/>
      <c r="NLB234" s="136"/>
      <c r="NLC234" s="136"/>
      <c r="NLD234" s="136"/>
      <c r="NLE234" s="136"/>
      <c r="NLF234" s="136"/>
      <c r="NLG234" s="136"/>
      <c r="NLH234" s="136"/>
      <c r="NLI234" s="136"/>
      <c r="NLJ234" s="136"/>
      <c r="NLK234" s="136"/>
      <c r="NLL234" s="136"/>
      <c r="NLM234" s="136"/>
      <c r="NLN234" s="136"/>
      <c r="NLO234" s="136"/>
      <c r="NLP234" s="136"/>
      <c r="NLQ234" s="136"/>
      <c r="NLR234" s="136"/>
      <c r="NLS234" s="136"/>
      <c r="NLT234" s="136"/>
      <c r="NLU234" s="136"/>
      <c r="NLV234" s="136"/>
      <c r="NLW234" s="136"/>
      <c r="NLX234" s="136"/>
      <c r="NLY234" s="136"/>
      <c r="NLZ234" s="136"/>
      <c r="NMA234" s="136"/>
      <c r="NMB234" s="136"/>
      <c r="NMC234" s="136"/>
      <c r="NMD234" s="136"/>
      <c r="NME234" s="136"/>
      <c r="NMF234" s="136"/>
      <c r="NMG234" s="136"/>
      <c r="NMH234" s="136"/>
      <c r="NMI234" s="136"/>
      <c r="NMJ234" s="136"/>
      <c r="NMK234" s="136"/>
      <c r="NML234" s="136"/>
      <c r="NMM234" s="136"/>
      <c r="NMN234" s="136"/>
      <c r="NMO234" s="136"/>
      <c r="NMP234" s="136"/>
      <c r="NMQ234" s="136"/>
      <c r="NMR234" s="136"/>
      <c r="NMS234" s="136"/>
      <c r="NMT234" s="136"/>
      <c r="NMU234" s="136"/>
      <c r="NMV234" s="136"/>
      <c r="NMW234" s="136"/>
      <c r="NMX234" s="136"/>
      <c r="NMY234" s="136"/>
      <c r="NMZ234" s="136"/>
      <c r="NNA234" s="136"/>
      <c r="NNB234" s="136"/>
      <c r="NNC234" s="136"/>
      <c r="NND234" s="136"/>
      <c r="NNE234" s="136"/>
      <c r="NNF234" s="136"/>
      <c r="NNG234" s="136"/>
      <c r="NNH234" s="136"/>
      <c r="NNI234" s="136"/>
      <c r="NNJ234" s="136"/>
      <c r="NNK234" s="136"/>
      <c r="NNL234" s="136"/>
      <c r="NNM234" s="136"/>
      <c r="NNN234" s="136"/>
      <c r="NNO234" s="136"/>
      <c r="NNP234" s="136"/>
      <c r="NNQ234" s="136"/>
      <c r="NNR234" s="136"/>
      <c r="NNS234" s="136"/>
      <c r="NNT234" s="136"/>
      <c r="NNU234" s="136"/>
      <c r="NNV234" s="136"/>
      <c r="NNW234" s="136"/>
      <c r="NNX234" s="136"/>
      <c r="NNY234" s="136"/>
      <c r="NNZ234" s="136"/>
      <c r="NOA234" s="136"/>
      <c r="NOB234" s="136"/>
      <c r="NOC234" s="136"/>
      <c r="NOD234" s="136"/>
      <c r="NOE234" s="136"/>
      <c r="NOF234" s="136"/>
      <c r="NOG234" s="136"/>
      <c r="NOH234" s="136"/>
      <c r="NOI234" s="136"/>
      <c r="NOJ234" s="136"/>
      <c r="NOK234" s="136"/>
      <c r="NOL234" s="136"/>
      <c r="NOM234" s="136"/>
      <c r="NON234" s="136"/>
      <c r="NOO234" s="136"/>
      <c r="NOP234" s="136"/>
      <c r="NOQ234" s="136"/>
      <c r="NOR234" s="136"/>
      <c r="NOS234" s="136"/>
      <c r="NOT234" s="136"/>
      <c r="NOU234" s="136"/>
      <c r="NOV234" s="136"/>
      <c r="NOW234" s="136"/>
      <c r="NOX234" s="136"/>
      <c r="NOY234" s="136"/>
      <c r="NOZ234" s="136"/>
      <c r="NPA234" s="136"/>
      <c r="NPB234" s="136"/>
      <c r="NPC234" s="136"/>
      <c r="NPD234" s="136"/>
      <c r="NPE234" s="136"/>
      <c r="NPF234" s="136"/>
      <c r="NPG234" s="136"/>
      <c r="NPH234" s="136"/>
      <c r="NPI234" s="136"/>
      <c r="NPJ234" s="136"/>
      <c r="NPK234" s="136"/>
      <c r="NPL234" s="136"/>
      <c r="NPM234" s="136"/>
      <c r="NPN234" s="136"/>
      <c r="NPO234" s="136"/>
      <c r="NPP234" s="136"/>
      <c r="NPQ234" s="136"/>
      <c r="NPR234" s="136"/>
      <c r="NPS234" s="136"/>
      <c r="NPT234" s="136"/>
      <c r="NPU234" s="136"/>
      <c r="NPV234" s="136"/>
      <c r="NPW234" s="136"/>
      <c r="NPX234" s="136"/>
      <c r="NPY234" s="136"/>
      <c r="NPZ234" s="136"/>
      <c r="NQA234" s="136"/>
      <c r="NQB234" s="136"/>
      <c r="NQC234" s="136"/>
      <c r="NQD234" s="136"/>
      <c r="NQE234" s="136"/>
      <c r="NQF234" s="136"/>
      <c r="NQG234" s="136"/>
      <c r="NQH234" s="136"/>
      <c r="NQI234" s="136"/>
      <c r="NQJ234" s="136"/>
      <c r="NQK234" s="136"/>
      <c r="NQL234" s="136"/>
      <c r="NQM234" s="136"/>
      <c r="NQN234" s="136"/>
      <c r="NQO234" s="136"/>
      <c r="NQP234" s="136"/>
      <c r="NQQ234" s="136"/>
      <c r="NQR234" s="136"/>
      <c r="NQS234" s="136"/>
      <c r="NQT234" s="136"/>
      <c r="NQU234" s="136"/>
      <c r="NQV234" s="136"/>
      <c r="NQW234" s="136"/>
      <c r="NQX234" s="136"/>
      <c r="NQY234" s="136"/>
      <c r="NQZ234" s="136"/>
      <c r="NRA234" s="136"/>
      <c r="NRB234" s="136"/>
      <c r="NRC234" s="136"/>
      <c r="NRD234" s="136"/>
      <c r="NRE234" s="136"/>
      <c r="NRF234" s="136"/>
      <c r="NRG234" s="136"/>
      <c r="NRH234" s="136"/>
      <c r="NRI234" s="136"/>
      <c r="NRJ234" s="136"/>
      <c r="NRK234" s="136"/>
      <c r="NRL234" s="136"/>
      <c r="NRM234" s="136"/>
      <c r="NRN234" s="136"/>
      <c r="NRO234" s="136"/>
      <c r="NRP234" s="136"/>
      <c r="NRQ234" s="136"/>
      <c r="NRR234" s="136"/>
      <c r="NRS234" s="136"/>
      <c r="NRT234" s="136"/>
      <c r="NRU234" s="136"/>
      <c r="NRV234" s="136"/>
      <c r="NRW234" s="136"/>
      <c r="NRX234" s="136"/>
      <c r="NRY234" s="136"/>
      <c r="NRZ234" s="136"/>
      <c r="NSA234" s="136"/>
      <c r="NSB234" s="136"/>
      <c r="NSC234" s="136"/>
      <c r="NSD234" s="136"/>
      <c r="NSE234" s="136"/>
      <c r="NSF234" s="136"/>
      <c r="NSG234" s="136"/>
      <c r="NSH234" s="136"/>
      <c r="NSI234" s="136"/>
      <c r="NSJ234" s="136"/>
      <c r="NSK234" s="136"/>
      <c r="NSL234" s="136"/>
      <c r="NSM234" s="136"/>
      <c r="NSN234" s="136"/>
      <c r="NSO234" s="136"/>
      <c r="NSP234" s="136"/>
      <c r="NSQ234" s="136"/>
      <c r="NSR234" s="136"/>
      <c r="NSS234" s="136"/>
      <c r="NST234" s="136"/>
      <c r="NSU234" s="136"/>
      <c r="NSV234" s="136"/>
      <c r="NSW234" s="136"/>
      <c r="NSX234" s="136"/>
      <c r="NSY234" s="136"/>
      <c r="NSZ234" s="136"/>
      <c r="NTA234" s="136"/>
      <c r="NTB234" s="136"/>
      <c r="NTC234" s="136"/>
      <c r="NTD234" s="136"/>
      <c r="NTE234" s="136"/>
      <c r="NTF234" s="136"/>
      <c r="NTG234" s="136"/>
      <c r="NTH234" s="136"/>
      <c r="NTI234" s="136"/>
      <c r="NTJ234" s="136"/>
      <c r="NTK234" s="136"/>
      <c r="NTL234" s="136"/>
      <c r="NTM234" s="136"/>
      <c r="NTN234" s="136"/>
      <c r="NTO234" s="136"/>
      <c r="NTP234" s="136"/>
      <c r="NTQ234" s="136"/>
      <c r="NTR234" s="136"/>
      <c r="NTS234" s="136"/>
      <c r="NTT234" s="136"/>
      <c r="NTU234" s="136"/>
      <c r="NTV234" s="136"/>
      <c r="NTW234" s="136"/>
      <c r="NTX234" s="136"/>
      <c r="NTY234" s="136"/>
      <c r="NTZ234" s="136"/>
      <c r="NUA234" s="136"/>
      <c r="NUB234" s="136"/>
      <c r="NUC234" s="136"/>
      <c r="NUD234" s="136"/>
      <c r="NUE234" s="136"/>
      <c r="NUF234" s="136"/>
      <c r="NUG234" s="136"/>
      <c r="NUH234" s="136"/>
      <c r="NUI234" s="136"/>
      <c r="NUJ234" s="136"/>
      <c r="NUK234" s="136"/>
      <c r="NUL234" s="136"/>
      <c r="NUM234" s="136"/>
      <c r="NUN234" s="136"/>
      <c r="NUO234" s="136"/>
      <c r="NUP234" s="136"/>
      <c r="NUQ234" s="136"/>
      <c r="NUR234" s="136"/>
      <c r="NUS234" s="136"/>
      <c r="NUT234" s="136"/>
      <c r="NUU234" s="136"/>
      <c r="NUV234" s="136"/>
      <c r="NUW234" s="136"/>
      <c r="NUX234" s="136"/>
      <c r="NUY234" s="136"/>
      <c r="NUZ234" s="136"/>
      <c r="NVA234" s="136"/>
      <c r="NVB234" s="136"/>
      <c r="NVC234" s="136"/>
      <c r="NVD234" s="136"/>
      <c r="NVE234" s="136"/>
      <c r="NVF234" s="136"/>
      <c r="NVG234" s="136"/>
      <c r="NVH234" s="136"/>
      <c r="NVI234" s="136"/>
      <c r="NVJ234" s="136"/>
      <c r="NVK234" s="136"/>
      <c r="NVL234" s="136"/>
      <c r="NVM234" s="136"/>
      <c r="NVN234" s="136"/>
      <c r="NVO234" s="136"/>
      <c r="NVP234" s="136"/>
      <c r="NVQ234" s="136"/>
      <c r="NVR234" s="136"/>
      <c r="NVS234" s="136"/>
      <c r="NVT234" s="136"/>
      <c r="NVU234" s="136"/>
      <c r="NVV234" s="136"/>
      <c r="NVW234" s="136"/>
      <c r="NVX234" s="136"/>
      <c r="NVY234" s="136"/>
      <c r="NVZ234" s="136"/>
      <c r="NWA234" s="136"/>
      <c r="NWB234" s="136"/>
      <c r="NWC234" s="136"/>
      <c r="NWD234" s="136"/>
      <c r="NWE234" s="136"/>
      <c r="NWF234" s="136"/>
      <c r="NWG234" s="136"/>
      <c r="NWH234" s="136"/>
      <c r="NWI234" s="136"/>
      <c r="NWJ234" s="136"/>
      <c r="NWK234" s="136"/>
      <c r="NWL234" s="136"/>
      <c r="NWM234" s="136"/>
      <c r="NWN234" s="136"/>
      <c r="NWO234" s="136"/>
      <c r="NWP234" s="136"/>
      <c r="NWQ234" s="136"/>
      <c r="NWR234" s="136"/>
      <c r="NWS234" s="136"/>
      <c r="NWT234" s="136"/>
      <c r="NWU234" s="136"/>
      <c r="NWV234" s="136"/>
      <c r="NWW234" s="136"/>
      <c r="NWX234" s="136"/>
      <c r="NWY234" s="136"/>
      <c r="NWZ234" s="136"/>
      <c r="NXA234" s="136"/>
      <c r="NXB234" s="136"/>
      <c r="NXC234" s="136"/>
      <c r="NXD234" s="136"/>
      <c r="NXE234" s="136"/>
      <c r="NXF234" s="136"/>
      <c r="NXG234" s="136"/>
      <c r="NXH234" s="136"/>
      <c r="NXI234" s="136"/>
      <c r="NXJ234" s="136"/>
      <c r="NXK234" s="136"/>
      <c r="NXL234" s="136"/>
      <c r="NXM234" s="136"/>
      <c r="NXN234" s="136"/>
      <c r="NXO234" s="136"/>
      <c r="NXP234" s="136"/>
      <c r="NXQ234" s="136"/>
      <c r="NXR234" s="136"/>
      <c r="NXS234" s="136"/>
      <c r="NXT234" s="136"/>
      <c r="NXU234" s="136"/>
      <c r="NXV234" s="136"/>
      <c r="NXW234" s="136"/>
      <c r="NXX234" s="136"/>
      <c r="NXY234" s="136"/>
      <c r="NXZ234" s="136"/>
      <c r="NYA234" s="136"/>
      <c r="NYB234" s="136"/>
      <c r="NYC234" s="136"/>
      <c r="NYD234" s="136"/>
      <c r="NYE234" s="136"/>
      <c r="NYF234" s="136"/>
      <c r="NYG234" s="136"/>
      <c r="NYH234" s="136"/>
      <c r="NYI234" s="136"/>
      <c r="NYJ234" s="136"/>
      <c r="NYK234" s="136"/>
      <c r="NYL234" s="136"/>
      <c r="NYM234" s="136"/>
      <c r="NYN234" s="136"/>
      <c r="NYO234" s="136"/>
      <c r="NYP234" s="136"/>
      <c r="NYQ234" s="136"/>
      <c r="NYR234" s="136"/>
      <c r="NYS234" s="136"/>
      <c r="NYT234" s="136"/>
      <c r="NYU234" s="136"/>
      <c r="NYV234" s="136"/>
      <c r="NYW234" s="136"/>
      <c r="NYX234" s="136"/>
      <c r="NYY234" s="136"/>
      <c r="NYZ234" s="136"/>
      <c r="NZA234" s="136"/>
      <c r="NZB234" s="136"/>
      <c r="NZC234" s="136"/>
      <c r="NZD234" s="136"/>
      <c r="NZE234" s="136"/>
      <c r="NZF234" s="136"/>
      <c r="NZG234" s="136"/>
      <c r="NZH234" s="136"/>
      <c r="NZI234" s="136"/>
      <c r="NZJ234" s="136"/>
      <c r="NZK234" s="136"/>
      <c r="NZL234" s="136"/>
      <c r="NZM234" s="136"/>
      <c r="NZN234" s="136"/>
      <c r="NZO234" s="136"/>
      <c r="NZP234" s="136"/>
      <c r="NZQ234" s="136"/>
      <c r="NZR234" s="136"/>
      <c r="NZS234" s="136"/>
      <c r="NZT234" s="136"/>
      <c r="NZU234" s="136"/>
      <c r="NZV234" s="136"/>
      <c r="NZW234" s="136"/>
      <c r="NZX234" s="136"/>
      <c r="NZY234" s="136"/>
      <c r="NZZ234" s="136"/>
      <c r="OAA234" s="136"/>
      <c r="OAB234" s="136"/>
      <c r="OAC234" s="136"/>
      <c r="OAD234" s="136"/>
      <c r="OAE234" s="136"/>
      <c r="OAF234" s="136"/>
      <c r="OAG234" s="136"/>
      <c r="OAH234" s="136"/>
      <c r="OAI234" s="136"/>
      <c r="OAJ234" s="136"/>
      <c r="OAK234" s="136"/>
      <c r="OAL234" s="136"/>
      <c r="OAM234" s="136"/>
      <c r="OAN234" s="136"/>
      <c r="OAO234" s="136"/>
      <c r="OAP234" s="136"/>
      <c r="OAQ234" s="136"/>
      <c r="OAR234" s="136"/>
      <c r="OAS234" s="136"/>
      <c r="OAT234" s="136"/>
      <c r="OAU234" s="136"/>
      <c r="OAV234" s="136"/>
      <c r="OAW234" s="136"/>
      <c r="OAX234" s="136"/>
      <c r="OAY234" s="136"/>
      <c r="OAZ234" s="136"/>
      <c r="OBA234" s="136"/>
      <c r="OBB234" s="136"/>
      <c r="OBC234" s="136"/>
      <c r="OBD234" s="136"/>
      <c r="OBE234" s="136"/>
      <c r="OBF234" s="136"/>
      <c r="OBG234" s="136"/>
      <c r="OBH234" s="136"/>
      <c r="OBI234" s="136"/>
      <c r="OBJ234" s="136"/>
      <c r="OBK234" s="136"/>
      <c r="OBL234" s="136"/>
      <c r="OBM234" s="136"/>
      <c r="OBN234" s="136"/>
      <c r="OBO234" s="136"/>
      <c r="OBP234" s="136"/>
      <c r="OBQ234" s="136"/>
      <c r="OBR234" s="136"/>
      <c r="OBS234" s="136"/>
      <c r="OBT234" s="136"/>
      <c r="OBU234" s="136"/>
      <c r="OBV234" s="136"/>
      <c r="OBW234" s="136"/>
      <c r="OBX234" s="136"/>
      <c r="OBY234" s="136"/>
      <c r="OBZ234" s="136"/>
      <c r="OCA234" s="136"/>
      <c r="OCB234" s="136"/>
      <c r="OCC234" s="136"/>
      <c r="OCD234" s="136"/>
      <c r="OCE234" s="136"/>
      <c r="OCF234" s="136"/>
      <c r="OCG234" s="136"/>
      <c r="OCH234" s="136"/>
      <c r="OCI234" s="136"/>
      <c r="OCJ234" s="136"/>
      <c r="OCK234" s="136"/>
      <c r="OCL234" s="136"/>
      <c r="OCM234" s="136"/>
      <c r="OCN234" s="136"/>
      <c r="OCO234" s="136"/>
      <c r="OCP234" s="136"/>
      <c r="OCQ234" s="136"/>
      <c r="OCR234" s="136"/>
      <c r="OCS234" s="136"/>
      <c r="OCT234" s="136"/>
      <c r="OCU234" s="136"/>
      <c r="OCV234" s="136"/>
      <c r="OCW234" s="136"/>
      <c r="OCX234" s="136"/>
      <c r="OCY234" s="136"/>
      <c r="OCZ234" s="136"/>
      <c r="ODA234" s="136"/>
      <c r="ODB234" s="136"/>
      <c r="ODC234" s="136"/>
      <c r="ODD234" s="136"/>
      <c r="ODE234" s="136"/>
      <c r="ODF234" s="136"/>
      <c r="ODG234" s="136"/>
      <c r="ODH234" s="136"/>
      <c r="ODI234" s="136"/>
      <c r="ODJ234" s="136"/>
      <c r="ODK234" s="136"/>
      <c r="ODL234" s="136"/>
      <c r="ODM234" s="136"/>
      <c r="ODN234" s="136"/>
      <c r="ODO234" s="136"/>
      <c r="ODP234" s="136"/>
      <c r="ODQ234" s="136"/>
      <c r="ODR234" s="136"/>
      <c r="ODS234" s="136"/>
      <c r="ODT234" s="136"/>
      <c r="ODU234" s="136"/>
      <c r="ODV234" s="136"/>
      <c r="ODW234" s="136"/>
      <c r="ODX234" s="136"/>
      <c r="ODY234" s="136"/>
      <c r="ODZ234" s="136"/>
      <c r="OEA234" s="136"/>
      <c r="OEB234" s="136"/>
      <c r="OEC234" s="136"/>
      <c r="OED234" s="136"/>
      <c r="OEE234" s="136"/>
      <c r="OEF234" s="136"/>
      <c r="OEG234" s="136"/>
      <c r="OEH234" s="136"/>
      <c r="OEI234" s="136"/>
      <c r="OEJ234" s="136"/>
      <c r="OEK234" s="136"/>
      <c r="OEL234" s="136"/>
      <c r="OEM234" s="136"/>
      <c r="OEN234" s="136"/>
      <c r="OEO234" s="136"/>
      <c r="OEP234" s="136"/>
      <c r="OEQ234" s="136"/>
      <c r="OER234" s="136"/>
      <c r="OES234" s="136"/>
      <c r="OET234" s="136"/>
      <c r="OEU234" s="136"/>
      <c r="OEV234" s="136"/>
      <c r="OEW234" s="136"/>
      <c r="OEX234" s="136"/>
      <c r="OEY234" s="136"/>
      <c r="OEZ234" s="136"/>
      <c r="OFA234" s="136"/>
      <c r="OFB234" s="136"/>
      <c r="OFC234" s="136"/>
      <c r="OFD234" s="136"/>
      <c r="OFE234" s="136"/>
      <c r="OFF234" s="136"/>
      <c r="OFG234" s="136"/>
      <c r="OFH234" s="136"/>
      <c r="OFI234" s="136"/>
      <c r="OFJ234" s="136"/>
      <c r="OFK234" s="136"/>
      <c r="OFL234" s="136"/>
      <c r="OFM234" s="136"/>
      <c r="OFN234" s="136"/>
      <c r="OFO234" s="136"/>
      <c r="OFP234" s="136"/>
      <c r="OFQ234" s="136"/>
      <c r="OFR234" s="136"/>
      <c r="OFS234" s="136"/>
      <c r="OFT234" s="136"/>
      <c r="OFU234" s="136"/>
      <c r="OFV234" s="136"/>
      <c r="OFW234" s="136"/>
      <c r="OFX234" s="136"/>
      <c r="OFY234" s="136"/>
      <c r="OFZ234" s="136"/>
      <c r="OGA234" s="136"/>
      <c r="OGB234" s="136"/>
      <c r="OGC234" s="136"/>
      <c r="OGD234" s="136"/>
      <c r="OGE234" s="136"/>
      <c r="OGF234" s="136"/>
      <c r="OGG234" s="136"/>
      <c r="OGH234" s="136"/>
      <c r="OGI234" s="136"/>
      <c r="OGJ234" s="136"/>
      <c r="OGK234" s="136"/>
      <c r="OGL234" s="136"/>
      <c r="OGM234" s="136"/>
      <c r="OGN234" s="136"/>
      <c r="OGO234" s="136"/>
      <c r="OGP234" s="136"/>
      <c r="OGQ234" s="136"/>
      <c r="OGR234" s="136"/>
      <c r="OGS234" s="136"/>
      <c r="OGT234" s="136"/>
      <c r="OGU234" s="136"/>
      <c r="OGV234" s="136"/>
      <c r="OGW234" s="136"/>
      <c r="OGX234" s="136"/>
      <c r="OGY234" s="136"/>
      <c r="OGZ234" s="136"/>
      <c r="OHA234" s="136"/>
      <c r="OHB234" s="136"/>
      <c r="OHC234" s="136"/>
      <c r="OHD234" s="136"/>
      <c r="OHE234" s="136"/>
      <c r="OHF234" s="136"/>
      <c r="OHG234" s="136"/>
      <c r="OHH234" s="136"/>
      <c r="OHI234" s="136"/>
      <c r="OHJ234" s="136"/>
      <c r="OHK234" s="136"/>
      <c r="OHL234" s="136"/>
      <c r="OHM234" s="136"/>
      <c r="OHN234" s="136"/>
      <c r="OHO234" s="136"/>
      <c r="OHP234" s="136"/>
      <c r="OHQ234" s="136"/>
      <c r="OHR234" s="136"/>
      <c r="OHS234" s="136"/>
      <c r="OHT234" s="136"/>
      <c r="OHU234" s="136"/>
      <c r="OHV234" s="136"/>
      <c r="OHW234" s="136"/>
      <c r="OHX234" s="136"/>
      <c r="OHY234" s="136"/>
      <c r="OHZ234" s="136"/>
      <c r="OIA234" s="136"/>
      <c r="OIB234" s="136"/>
      <c r="OIC234" s="136"/>
      <c r="OID234" s="136"/>
      <c r="OIE234" s="136"/>
      <c r="OIF234" s="136"/>
      <c r="OIG234" s="136"/>
      <c r="OIH234" s="136"/>
      <c r="OII234" s="136"/>
      <c r="OIJ234" s="136"/>
      <c r="OIK234" s="136"/>
      <c r="OIL234" s="136"/>
      <c r="OIM234" s="136"/>
      <c r="OIN234" s="136"/>
      <c r="OIO234" s="136"/>
      <c r="OIP234" s="136"/>
      <c r="OIQ234" s="136"/>
      <c r="OIR234" s="136"/>
      <c r="OIS234" s="136"/>
      <c r="OIT234" s="136"/>
      <c r="OIU234" s="136"/>
      <c r="OIV234" s="136"/>
      <c r="OIW234" s="136"/>
      <c r="OIX234" s="136"/>
      <c r="OIY234" s="136"/>
      <c r="OIZ234" s="136"/>
      <c r="OJA234" s="136"/>
      <c r="OJB234" s="136"/>
      <c r="OJC234" s="136"/>
      <c r="OJD234" s="136"/>
      <c r="OJE234" s="136"/>
      <c r="OJF234" s="136"/>
      <c r="OJG234" s="136"/>
      <c r="OJH234" s="136"/>
      <c r="OJI234" s="136"/>
      <c r="OJJ234" s="136"/>
      <c r="OJK234" s="136"/>
      <c r="OJL234" s="136"/>
      <c r="OJM234" s="136"/>
      <c r="OJN234" s="136"/>
      <c r="OJO234" s="136"/>
      <c r="OJP234" s="136"/>
      <c r="OJQ234" s="136"/>
      <c r="OJR234" s="136"/>
      <c r="OJS234" s="136"/>
      <c r="OJT234" s="136"/>
      <c r="OJU234" s="136"/>
      <c r="OJV234" s="136"/>
      <c r="OJW234" s="136"/>
      <c r="OJX234" s="136"/>
      <c r="OJY234" s="136"/>
      <c r="OJZ234" s="136"/>
      <c r="OKA234" s="136"/>
      <c r="OKB234" s="136"/>
      <c r="OKC234" s="136"/>
      <c r="OKD234" s="136"/>
      <c r="OKE234" s="136"/>
      <c r="OKF234" s="136"/>
      <c r="OKG234" s="136"/>
      <c r="OKH234" s="136"/>
      <c r="OKI234" s="136"/>
      <c r="OKJ234" s="136"/>
      <c r="OKK234" s="136"/>
      <c r="OKL234" s="136"/>
      <c r="OKM234" s="136"/>
      <c r="OKN234" s="136"/>
      <c r="OKO234" s="136"/>
      <c r="OKP234" s="136"/>
      <c r="OKQ234" s="136"/>
      <c r="OKR234" s="136"/>
      <c r="OKS234" s="136"/>
      <c r="OKT234" s="136"/>
      <c r="OKU234" s="136"/>
      <c r="OKV234" s="136"/>
      <c r="OKW234" s="136"/>
      <c r="OKX234" s="136"/>
      <c r="OKY234" s="136"/>
      <c r="OKZ234" s="136"/>
      <c r="OLA234" s="136"/>
      <c r="OLB234" s="136"/>
      <c r="OLC234" s="136"/>
      <c r="OLD234" s="136"/>
      <c r="OLE234" s="136"/>
      <c r="OLF234" s="136"/>
      <c r="OLG234" s="136"/>
      <c r="OLH234" s="136"/>
      <c r="OLI234" s="136"/>
      <c r="OLJ234" s="136"/>
      <c r="OLK234" s="136"/>
      <c r="OLL234" s="136"/>
      <c r="OLM234" s="136"/>
      <c r="OLN234" s="136"/>
      <c r="OLO234" s="136"/>
      <c r="OLP234" s="136"/>
      <c r="OLQ234" s="136"/>
      <c r="OLR234" s="136"/>
      <c r="OLS234" s="136"/>
      <c r="OLT234" s="136"/>
      <c r="OLU234" s="136"/>
      <c r="OLV234" s="136"/>
      <c r="OLW234" s="136"/>
      <c r="OLX234" s="136"/>
      <c r="OLY234" s="136"/>
      <c r="OLZ234" s="136"/>
      <c r="OMA234" s="136"/>
      <c r="OMB234" s="136"/>
      <c r="OMC234" s="136"/>
      <c r="OMD234" s="136"/>
      <c r="OME234" s="136"/>
      <c r="OMF234" s="136"/>
      <c r="OMG234" s="136"/>
      <c r="OMH234" s="136"/>
      <c r="OMI234" s="136"/>
      <c r="OMJ234" s="136"/>
      <c r="OMK234" s="136"/>
      <c r="OML234" s="136"/>
      <c r="OMM234" s="136"/>
      <c r="OMN234" s="136"/>
      <c r="OMO234" s="136"/>
      <c r="OMP234" s="136"/>
      <c r="OMQ234" s="136"/>
      <c r="OMR234" s="136"/>
      <c r="OMS234" s="136"/>
      <c r="OMT234" s="136"/>
      <c r="OMU234" s="136"/>
      <c r="OMV234" s="136"/>
      <c r="OMW234" s="136"/>
      <c r="OMX234" s="136"/>
      <c r="OMY234" s="136"/>
      <c r="OMZ234" s="136"/>
      <c r="ONA234" s="136"/>
      <c r="ONB234" s="136"/>
      <c r="ONC234" s="136"/>
      <c r="OND234" s="136"/>
      <c r="ONE234" s="136"/>
      <c r="ONF234" s="136"/>
      <c r="ONG234" s="136"/>
      <c r="ONH234" s="136"/>
      <c r="ONI234" s="136"/>
      <c r="ONJ234" s="136"/>
      <c r="ONK234" s="136"/>
      <c r="ONL234" s="136"/>
      <c r="ONM234" s="136"/>
      <c r="ONN234" s="136"/>
      <c r="ONO234" s="136"/>
      <c r="ONP234" s="136"/>
      <c r="ONQ234" s="136"/>
      <c r="ONR234" s="136"/>
      <c r="ONS234" s="136"/>
      <c r="ONT234" s="136"/>
      <c r="ONU234" s="136"/>
      <c r="ONV234" s="136"/>
      <c r="ONW234" s="136"/>
      <c r="ONX234" s="136"/>
      <c r="ONY234" s="136"/>
      <c r="ONZ234" s="136"/>
      <c r="OOA234" s="136"/>
      <c r="OOB234" s="136"/>
      <c r="OOC234" s="136"/>
      <c r="OOD234" s="136"/>
      <c r="OOE234" s="136"/>
      <c r="OOF234" s="136"/>
      <c r="OOG234" s="136"/>
      <c r="OOH234" s="136"/>
      <c r="OOI234" s="136"/>
      <c r="OOJ234" s="136"/>
      <c r="OOK234" s="136"/>
      <c r="OOL234" s="136"/>
      <c r="OOM234" s="136"/>
      <c r="OON234" s="136"/>
      <c r="OOO234" s="136"/>
      <c r="OOP234" s="136"/>
      <c r="OOQ234" s="136"/>
      <c r="OOR234" s="136"/>
      <c r="OOS234" s="136"/>
      <c r="OOT234" s="136"/>
      <c r="OOU234" s="136"/>
      <c r="OOV234" s="136"/>
      <c r="OOW234" s="136"/>
      <c r="OOX234" s="136"/>
      <c r="OOY234" s="136"/>
      <c r="OOZ234" s="136"/>
      <c r="OPA234" s="136"/>
      <c r="OPB234" s="136"/>
      <c r="OPC234" s="136"/>
      <c r="OPD234" s="136"/>
      <c r="OPE234" s="136"/>
      <c r="OPF234" s="136"/>
      <c r="OPG234" s="136"/>
      <c r="OPH234" s="136"/>
      <c r="OPI234" s="136"/>
      <c r="OPJ234" s="136"/>
      <c r="OPK234" s="136"/>
      <c r="OPL234" s="136"/>
      <c r="OPM234" s="136"/>
      <c r="OPN234" s="136"/>
      <c r="OPO234" s="136"/>
      <c r="OPP234" s="136"/>
      <c r="OPQ234" s="136"/>
      <c r="OPR234" s="136"/>
      <c r="OPS234" s="136"/>
      <c r="OPT234" s="136"/>
      <c r="OPU234" s="136"/>
      <c r="OPV234" s="136"/>
      <c r="OPW234" s="136"/>
      <c r="OPX234" s="136"/>
      <c r="OPY234" s="136"/>
      <c r="OPZ234" s="136"/>
      <c r="OQA234" s="136"/>
      <c r="OQB234" s="136"/>
      <c r="OQC234" s="136"/>
      <c r="OQD234" s="136"/>
      <c r="OQE234" s="136"/>
      <c r="OQF234" s="136"/>
      <c r="OQG234" s="136"/>
      <c r="OQH234" s="136"/>
      <c r="OQI234" s="136"/>
      <c r="OQJ234" s="136"/>
      <c r="OQK234" s="136"/>
      <c r="OQL234" s="136"/>
      <c r="OQM234" s="136"/>
      <c r="OQN234" s="136"/>
      <c r="OQO234" s="136"/>
      <c r="OQP234" s="136"/>
      <c r="OQQ234" s="136"/>
      <c r="OQR234" s="136"/>
      <c r="OQS234" s="136"/>
      <c r="OQT234" s="136"/>
      <c r="OQU234" s="136"/>
      <c r="OQV234" s="136"/>
      <c r="OQW234" s="136"/>
      <c r="OQX234" s="136"/>
      <c r="OQY234" s="136"/>
      <c r="OQZ234" s="136"/>
      <c r="ORA234" s="136"/>
      <c r="ORB234" s="136"/>
      <c r="ORC234" s="136"/>
      <c r="ORD234" s="136"/>
      <c r="ORE234" s="136"/>
      <c r="ORF234" s="136"/>
      <c r="ORG234" s="136"/>
      <c r="ORH234" s="136"/>
      <c r="ORI234" s="136"/>
      <c r="ORJ234" s="136"/>
      <c r="ORK234" s="136"/>
      <c r="ORL234" s="136"/>
      <c r="ORM234" s="136"/>
      <c r="ORN234" s="136"/>
      <c r="ORO234" s="136"/>
      <c r="ORP234" s="136"/>
      <c r="ORQ234" s="136"/>
      <c r="ORR234" s="136"/>
      <c r="ORS234" s="136"/>
      <c r="ORT234" s="136"/>
      <c r="ORU234" s="136"/>
      <c r="ORV234" s="136"/>
      <c r="ORW234" s="136"/>
      <c r="ORX234" s="136"/>
      <c r="ORY234" s="136"/>
      <c r="ORZ234" s="136"/>
      <c r="OSA234" s="136"/>
      <c r="OSB234" s="136"/>
      <c r="OSC234" s="136"/>
      <c r="OSD234" s="136"/>
      <c r="OSE234" s="136"/>
      <c r="OSF234" s="136"/>
      <c r="OSG234" s="136"/>
      <c r="OSH234" s="136"/>
      <c r="OSI234" s="136"/>
      <c r="OSJ234" s="136"/>
      <c r="OSK234" s="136"/>
      <c r="OSL234" s="136"/>
      <c r="OSM234" s="136"/>
      <c r="OSN234" s="136"/>
      <c r="OSO234" s="136"/>
      <c r="OSP234" s="136"/>
      <c r="OSQ234" s="136"/>
      <c r="OSR234" s="136"/>
      <c r="OSS234" s="136"/>
      <c r="OST234" s="136"/>
      <c r="OSU234" s="136"/>
      <c r="OSV234" s="136"/>
      <c r="OSW234" s="136"/>
      <c r="OSX234" s="136"/>
      <c r="OSY234" s="136"/>
      <c r="OSZ234" s="136"/>
      <c r="OTA234" s="136"/>
      <c r="OTB234" s="136"/>
      <c r="OTC234" s="136"/>
      <c r="OTD234" s="136"/>
      <c r="OTE234" s="136"/>
      <c r="OTF234" s="136"/>
      <c r="OTG234" s="136"/>
      <c r="OTH234" s="136"/>
      <c r="OTI234" s="136"/>
      <c r="OTJ234" s="136"/>
      <c r="OTK234" s="136"/>
      <c r="OTL234" s="136"/>
      <c r="OTM234" s="136"/>
      <c r="OTN234" s="136"/>
      <c r="OTO234" s="136"/>
      <c r="OTP234" s="136"/>
      <c r="OTQ234" s="136"/>
      <c r="OTR234" s="136"/>
      <c r="OTS234" s="136"/>
      <c r="OTT234" s="136"/>
      <c r="OTU234" s="136"/>
      <c r="OTV234" s="136"/>
      <c r="OTW234" s="136"/>
      <c r="OTX234" s="136"/>
      <c r="OTY234" s="136"/>
      <c r="OTZ234" s="136"/>
      <c r="OUA234" s="136"/>
      <c r="OUB234" s="136"/>
      <c r="OUC234" s="136"/>
      <c r="OUD234" s="136"/>
      <c r="OUE234" s="136"/>
      <c r="OUF234" s="136"/>
      <c r="OUG234" s="136"/>
      <c r="OUH234" s="136"/>
      <c r="OUI234" s="136"/>
      <c r="OUJ234" s="136"/>
      <c r="OUK234" s="136"/>
      <c r="OUL234" s="136"/>
      <c r="OUM234" s="136"/>
      <c r="OUN234" s="136"/>
      <c r="OUO234" s="136"/>
      <c r="OUP234" s="136"/>
      <c r="OUQ234" s="136"/>
      <c r="OUR234" s="136"/>
      <c r="OUS234" s="136"/>
      <c r="OUT234" s="136"/>
      <c r="OUU234" s="136"/>
      <c r="OUV234" s="136"/>
      <c r="OUW234" s="136"/>
      <c r="OUX234" s="136"/>
      <c r="OUY234" s="136"/>
      <c r="OUZ234" s="136"/>
      <c r="OVA234" s="136"/>
      <c r="OVB234" s="136"/>
      <c r="OVC234" s="136"/>
      <c r="OVD234" s="136"/>
      <c r="OVE234" s="136"/>
      <c r="OVF234" s="136"/>
      <c r="OVG234" s="136"/>
      <c r="OVH234" s="136"/>
      <c r="OVI234" s="136"/>
      <c r="OVJ234" s="136"/>
      <c r="OVK234" s="136"/>
      <c r="OVL234" s="136"/>
      <c r="OVM234" s="136"/>
      <c r="OVN234" s="136"/>
      <c r="OVO234" s="136"/>
      <c r="OVP234" s="136"/>
      <c r="OVQ234" s="136"/>
      <c r="OVR234" s="136"/>
      <c r="OVS234" s="136"/>
      <c r="OVT234" s="136"/>
      <c r="OVU234" s="136"/>
      <c r="OVV234" s="136"/>
      <c r="OVW234" s="136"/>
      <c r="OVX234" s="136"/>
      <c r="OVY234" s="136"/>
      <c r="OVZ234" s="136"/>
      <c r="OWA234" s="136"/>
      <c r="OWB234" s="136"/>
      <c r="OWC234" s="136"/>
      <c r="OWD234" s="136"/>
      <c r="OWE234" s="136"/>
      <c r="OWF234" s="136"/>
      <c r="OWG234" s="136"/>
      <c r="OWH234" s="136"/>
      <c r="OWI234" s="136"/>
      <c r="OWJ234" s="136"/>
      <c r="OWK234" s="136"/>
      <c r="OWL234" s="136"/>
      <c r="OWM234" s="136"/>
      <c r="OWN234" s="136"/>
      <c r="OWO234" s="136"/>
      <c r="OWP234" s="136"/>
      <c r="OWQ234" s="136"/>
      <c r="OWR234" s="136"/>
      <c r="OWS234" s="136"/>
      <c r="OWT234" s="136"/>
      <c r="OWU234" s="136"/>
      <c r="OWV234" s="136"/>
      <c r="OWW234" s="136"/>
      <c r="OWX234" s="136"/>
      <c r="OWY234" s="136"/>
      <c r="OWZ234" s="136"/>
      <c r="OXA234" s="136"/>
      <c r="OXB234" s="136"/>
      <c r="OXC234" s="136"/>
      <c r="OXD234" s="136"/>
      <c r="OXE234" s="136"/>
      <c r="OXF234" s="136"/>
      <c r="OXG234" s="136"/>
      <c r="OXH234" s="136"/>
      <c r="OXI234" s="136"/>
      <c r="OXJ234" s="136"/>
      <c r="OXK234" s="136"/>
      <c r="OXL234" s="136"/>
      <c r="OXM234" s="136"/>
      <c r="OXN234" s="136"/>
      <c r="OXO234" s="136"/>
      <c r="OXP234" s="136"/>
      <c r="OXQ234" s="136"/>
      <c r="OXR234" s="136"/>
      <c r="OXS234" s="136"/>
      <c r="OXT234" s="136"/>
      <c r="OXU234" s="136"/>
      <c r="OXV234" s="136"/>
      <c r="OXW234" s="136"/>
      <c r="OXX234" s="136"/>
      <c r="OXY234" s="136"/>
      <c r="OXZ234" s="136"/>
      <c r="OYA234" s="136"/>
      <c r="OYB234" s="136"/>
      <c r="OYC234" s="136"/>
      <c r="OYD234" s="136"/>
      <c r="OYE234" s="136"/>
      <c r="OYF234" s="136"/>
      <c r="OYG234" s="136"/>
      <c r="OYH234" s="136"/>
      <c r="OYI234" s="136"/>
      <c r="OYJ234" s="136"/>
      <c r="OYK234" s="136"/>
      <c r="OYL234" s="136"/>
      <c r="OYM234" s="136"/>
      <c r="OYN234" s="136"/>
      <c r="OYO234" s="136"/>
      <c r="OYP234" s="136"/>
      <c r="OYQ234" s="136"/>
      <c r="OYR234" s="136"/>
      <c r="OYS234" s="136"/>
      <c r="OYT234" s="136"/>
      <c r="OYU234" s="136"/>
      <c r="OYV234" s="136"/>
      <c r="OYW234" s="136"/>
      <c r="OYX234" s="136"/>
      <c r="OYY234" s="136"/>
      <c r="OYZ234" s="136"/>
      <c r="OZA234" s="136"/>
      <c r="OZB234" s="136"/>
      <c r="OZC234" s="136"/>
      <c r="OZD234" s="136"/>
      <c r="OZE234" s="136"/>
      <c r="OZF234" s="136"/>
      <c r="OZG234" s="136"/>
      <c r="OZH234" s="136"/>
      <c r="OZI234" s="136"/>
      <c r="OZJ234" s="136"/>
      <c r="OZK234" s="136"/>
      <c r="OZL234" s="136"/>
      <c r="OZM234" s="136"/>
      <c r="OZN234" s="136"/>
      <c r="OZO234" s="136"/>
      <c r="OZP234" s="136"/>
      <c r="OZQ234" s="136"/>
      <c r="OZR234" s="136"/>
      <c r="OZS234" s="136"/>
      <c r="OZT234" s="136"/>
      <c r="OZU234" s="136"/>
      <c r="OZV234" s="136"/>
      <c r="OZW234" s="136"/>
      <c r="OZX234" s="136"/>
      <c r="OZY234" s="136"/>
      <c r="OZZ234" s="136"/>
      <c r="PAA234" s="136"/>
      <c r="PAB234" s="136"/>
      <c r="PAC234" s="136"/>
      <c r="PAD234" s="136"/>
      <c r="PAE234" s="136"/>
      <c r="PAF234" s="136"/>
      <c r="PAG234" s="136"/>
      <c r="PAH234" s="136"/>
      <c r="PAI234" s="136"/>
      <c r="PAJ234" s="136"/>
      <c r="PAK234" s="136"/>
      <c r="PAL234" s="136"/>
      <c r="PAM234" s="136"/>
      <c r="PAN234" s="136"/>
      <c r="PAO234" s="136"/>
      <c r="PAP234" s="136"/>
      <c r="PAQ234" s="136"/>
      <c r="PAR234" s="136"/>
      <c r="PAS234" s="136"/>
      <c r="PAT234" s="136"/>
      <c r="PAU234" s="136"/>
      <c r="PAV234" s="136"/>
      <c r="PAW234" s="136"/>
      <c r="PAX234" s="136"/>
      <c r="PAY234" s="136"/>
      <c r="PAZ234" s="136"/>
      <c r="PBA234" s="136"/>
      <c r="PBB234" s="136"/>
      <c r="PBC234" s="136"/>
      <c r="PBD234" s="136"/>
      <c r="PBE234" s="136"/>
      <c r="PBF234" s="136"/>
      <c r="PBG234" s="136"/>
      <c r="PBH234" s="136"/>
      <c r="PBI234" s="136"/>
      <c r="PBJ234" s="136"/>
      <c r="PBK234" s="136"/>
      <c r="PBL234" s="136"/>
      <c r="PBM234" s="136"/>
      <c r="PBN234" s="136"/>
      <c r="PBO234" s="136"/>
      <c r="PBP234" s="136"/>
      <c r="PBQ234" s="136"/>
      <c r="PBR234" s="136"/>
      <c r="PBS234" s="136"/>
      <c r="PBT234" s="136"/>
      <c r="PBU234" s="136"/>
      <c r="PBV234" s="136"/>
      <c r="PBW234" s="136"/>
      <c r="PBX234" s="136"/>
      <c r="PBY234" s="136"/>
      <c r="PBZ234" s="136"/>
      <c r="PCA234" s="136"/>
      <c r="PCB234" s="136"/>
      <c r="PCC234" s="136"/>
      <c r="PCD234" s="136"/>
      <c r="PCE234" s="136"/>
      <c r="PCF234" s="136"/>
      <c r="PCG234" s="136"/>
      <c r="PCH234" s="136"/>
      <c r="PCI234" s="136"/>
      <c r="PCJ234" s="136"/>
      <c r="PCK234" s="136"/>
      <c r="PCL234" s="136"/>
      <c r="PCM234" s="136"/>
      <c r="PCN234" s="136"/>
      <c r="PCO234" s="136"/>
      <c r="PCP234" s="136"/>
      <c r="PCQ234" s="136"/>
      <c r="PCR234" s="136"/>
      <c r="PCS234" s="136"/>
      <c r="PCT234" s="136"/>
      <c r="PCU234" s="136"/>
      <c r="PCV234" s="136"/>
      <c r="PCW234" s="136"/>
      <c r="PCX234" s="136"/>
      <c r="PCY234" s="136"/>
      <c r="PCZ234" s="136"/>
      <c r="PDA234" s="136"/>
      <c r="PDB234" s="136"/>
      <c r="PDC234" s="136"/>
      <c r="PDD234" s="136"/>
      <c r="PDE234" s="136"/>
      <c r="PDF234" s="136"/>
      <c r="PDG234" s="136"/>
      <c r="PDH234" s="136"/>
      <c r="PDI234" s="136"/>
      <c r="PDJ234" s="136"/>
      <c r="PDK234" s="136"/>
      <c r="PDL234" s="136"/>
      <c r="PDM234" s="136"/>
      <c r="PDN234" s="136"/>
      <c r="PDO234" s="136"/>
      <c r="PDP234" s="136"/>
      <c r="PDQ234" s="136"/>
      <c r="PDR234" s="136"/>
      <c r="PDS234" s="136"/>
      <c r="PDT234" s="136"/>
      <c r="PDU234" s="136"/>
      <c r="PDV234" s="136"/>
      <c r="PDW234" s="136"/>
      <c r="PDX234" s="136"/>
      <c r="PDY234" s="136"/>
      <c r="PDZ234" s="136"/>
      <c r="PEA234" s="136"/>
      <c r="PEB234" s="136"/>
      <c r="PEC234" s="136"/>
      <c r="PED234" s="136"/>
      <c r="PEE234" s="136"/>
      <c r="PEF234" s="136"/>
      <c r="PEG234" s="136"/>
      <c r="PEH234" s="136"/>
      <c r="PEI234" s="136"/>
      <c r="PEJ234" s="136"/>
      <c r="PEK234" s="136"/>
      <c r="PEL234" s="136"/>
      <c r="PEM234" s="136"/>
      <c r="PEN234" s="136"/>
      <c r="PEO234" s="136"/>
      <c r="PEP234" s="136"/>
      <c r="PEQ234" s="136"/>
      <c r="PER234" s="136"/>
      <c r="PES234" s="136"/>
      <c r="PET234" s="136"/>
      <c r="PEU234" s="136"/>
      <c r="PEV234" s="136"/>
      <c r="PEW234" s="136"/>
      <c r="PEX234" s="136"/>
      <c r="PEY234" s="136"/>
      <c r="PEZ234" s="136"/>
      <c r="PFA234" s="136"/>
      <c r="PFB234" s="136"/>
      <c r="PFC234" s="136"/>
      <c r="PFD234" s="136"/>
      <c r="PFE234" s="136"/>
      <c r="PFF234" s="136"/>
      <c r="PFG234" s="136"/>
      <c r="PFH234" s="136"/>
      <c r="PFI234" s="136"/>
      <c r="PFJ234" s="136"/>
      <c r="PFK234" s="136"/>
      <c r="PFL234" s="136"/>
      <c r="PFM234" s="136"/>
      <c r="PFN234" s="136"/>
      <c r="PFO234" s="136"/>
      <c r="PFP234" s="136"/>
      <c r="PFQ234" s="136"/>
      <c r="PFR234" s="136"/>
      <c r="PFS234" s="136"/>
      <c r="PFT234" s="136"/>
      <c r="PFU234" s="136"/>
      <c r="PFV234" s="136"/>
      <c r="PFW234" s="136"/>
      <c r="PFX234" s="136"/>
      <c r="PFY234" s="136"/>
      <c r="PFZ234" s="136"/>
      <c r="PGA234" s="136"/>
      <c r="PGB234" s="136"/>
      <c r="PGC234" s="136"/>
      <c r="PGD234" s="136"/>
      <c r="PGE234" s="136"/>
      <c r="PGF234" s="136"/>
      <c r="PGG234" s="136"/>
      <c r="PGH234" s="136"/>
      <c r="PGI234" s="136"/>
      <c r="PGJ234" s="136"/>
      <c r="PGK234" s="136"/>
      <c r="PGL234" s="136"/>
      <c r="PGM234" s="136"/>
      <c r="PGN234" s="136"/>
      <c r="PGO234" s="136"/>
      <c r="PGP234" s="136"/>
      <c r="PGQ234" s="136"/>
      <c r="PGR234" s="136"/>
      <c r="PGS234" s="136"/>
      <c r="PGT234" s="136"/>
      <c r="PGU234" s="136"/>
      <c r="PGV234" s="136"/>
      <c r="PGW234" s="136"/>
      <c r="PGX234" s="136"/>
      <c r="PGY234" s="136"/>
      <c r="PGZ234" s="136"/>
      <c r="PHA234" s="136"/>
      <c r="PHB234" s="136"/>
      <c r="PHC234" s="136"/>
      <c r="PHD234" s="136"/>
      <c r="PHE234" s="136"/>
      <c r="PHF234" s="136"/>
      <c r="PHG234" s="136"/>
      <c r="PHH234" s="136"/>
      <c r="PHI234" s="136"/>
      <c r="PHJ234" s="136"/>
      <c r="PHK234" s="136"/>
      <c r="PHL234" s="136"/>
      <c r="PHM234" s="136"/>
      <c r="PHN234" s="136"/>
      <c r="PHO234" s="136"/>
      <c r="PHP234" s="136"/>
      <c r="PHQ234" s="136"/>
      <c r="PHR234" s="136"/>
      <c r="PHS234" s="136"/>
      <c r="PHT234" s="136"/>
      <c r="PHU234" s="136"/>
      <c r="PHV234" s="136"/>
      <c r="PHW234" s="136"/>
      <c r="PHX234" s="136"/>
      <c r="PHY234" s="136"/>
      <c r="PHZ234" s="136"/>
      <c r="PIA234" s="136"/>
      <c r="PIB234" s="136"/>
      <c r="PIC234" s="136"/>
      <c r="PID234" s="136"/>
      <c r="PIE234" s="136"/>
      <c r="PIF234" s="136"/>
      <c r="PIG234" s="136"/>
      <c r="PIH234" s="136"/>
      <c r="PII234" s="136"/>
      <c r="PIJ234" s="136"/>
      <c r="PIK234" s="136"/>
      <c r="PIL234" s="136"/>
      <c r="PIM234" s="136"/>
      <c r="PIN234" s="136"/>
      <c r="PIO234" s="136"/>
      <c r="PIP234" s="136"/>
      <c r="PIQ234" s="136"/>
      <c r="PIR234" s="136"/>
      <c r="PIS234" s="136"/>
      <c r="PIT234" s="136"/>
      <c r="PIU234" s="136"/>
      <c r="PIV234" s="136"/>
      <c r="PIW234" s="136"/>
      <c r="PIX234" s="136"/>
      <c r="PIY234" s="136"/>
      <c r="PIZ234" s="136"/>
      <c r="PJA234" s="136"/>
      <c r="PJB234" s="136"/>
      <c r="PJC234" s="136"/>
      <c r="PJD234" s="136"/>
      <c r="PJE234" s="136"/>
      <c r="PJF234" s="136"/>
      <c r="PJG234" s="136"/>
      <c r="PJH234" s="136"/>
      <c r="PJI234" s="136"/>
      <c r="PJJ234" s="136"/>
      <c r="PJK234" s="136"/>
      <c r="PJL234" s="136"/>
      <c r="PJM234" s="136"/>
      <c r="PJN234" s="136"/>
      <c r="PJO234" s="136"/>
      <c r="PJP234" s="136"/>
      <c r="PJQ234" s="136"/>
      <c r="PJR234" s="136"/>
      <c r="PJS234" s="136"/>
      <c r="PJT234" s="136"/>
      <c r="PJU234" s="136"/>
      <c r="PJV234" s="136"/>
      <c r="PJW234" s="136"/>
      <c r="PJX234" s="136"/>
      <c r="PJY234" s="136"/>
      <c r="PJZ234" s="136"/>
      <c r="PKA234" s="136"/>
      <c r="PKB234" s="136"/>
      <c r="PKC234" s="136"/>
      <c r="PKD234" s="136"/>
      <c r="PKE234" s="136"/>
      <c r="PKF234" s="136"/>
      <c r="PKG234" s="136"/>
      <c r="PKH234" s="136"/>
      <c r="PKI234" s="136"/>
      <c r="PKJ234" s="136"/>
      <c r="PKK234" s="136"/>
      <c r="PKL234" s="136"/>
      <c r="PKM234" s="136"/>
      <c r="PKN234" s="136"/>
      <c r="PKO234" s="136"/>
      <c r="PKP234" s="136"/>
      <c r="PKQ234" s="136"/>
      <c r="PKR234" s="136"/>
      <c r="PKS234" s="136"/>
      <c r="PKT234" s="136"/>
      <c r="PKU234" s="136"/>
      <c r="PKV234" s="136"/>
      <c r="PKW234" s="136"/>
      <c r="PKX234" s="136"/>
      <c r="PKY234" s="136"/>
      <c r="PKZ234" s="136"/>
      <c r="PLA234" s="136"/>
      <c r="PLB234" s="136"/>
      <c r="PLC234" s="136"/>
      <c r="PLD234" s="136"/>
      <c r="PLE234" s="136"/>
      <c r="PLF234" s="136"/>
      <c r="PLG234" s="136"/>
      <c r="PLH234" s="136"/>
      <c r="PLI234" s="136"/>
      <c r="PLJ234" s="136"/>
      <c r="PLK234" s="136"/>
      <c r="PLL234" s="136"/>
      <c r="PLM234" s="136"/>
      <c r="PLN234" s="136"/>
      <c r="PLO234" s="136"/>
      <c r="PLP234" s="136"/>
      <c r="PLQ234" s="136"/>
      <c r="PLR234" s="136"/>
      <c r="PLS234" s="136"/>
      <c r="PLT234" s="136"/>
      <c r="PLU234" s="136"/>
      <c r="PLV234" s="136"/>
      <c r="PLW234" s="136"/>
      <c r="PLX234" s="136"/>
      <c r="PLY234" s="136"/>
      <c r="PLZ234" s="136"/>
      <c r="PMA234" s="136"/>
      <c r="PMB234" s="136"/>
      <c r="PMC234" s="136"/>
      <c r="PMD234" s="136"/>
      <c r="PME234" s="136"/>
      <c r="PMF234" s="136"/>
      <c r="PMG234" s="136"/>
      <c r="PMH234" s="136"/>
      <c r="PMI234" s="136"/>
      <c r="PMJ234" s="136"/>
      <c r="PMK234" s="136"/>
      <c r="PML234" s="136"/>
      <c r="PMM234" s="136"/>
      <c r="PMN234" s="136"/>
      <c r="PMO234" s="136"/>
      <c r="PMP234" s="136"/>
      <c r="PMQ234" s="136"/>
      <c r="PMR234" s="136"/>
      <c r="PMS234" s="136"/>
      <c r="PMT234" s="136"/>
      <c r="PMU234" s="136"/>
      <c r="PMV234" s="136"/>
      <c r="PMW234" s="136"/>
      <c r="PMX234" s="136"/>
      <c r="PMY234" s="136"/>
      <c r="PMZ234" s="136"/>
      <c r="PNA234" s="136"/>
      <c r="PNB234" s="136"/>
      <c r="PNC234" s="136"/>
      <c r="PND234" s="136"/>
      <c r="PNE234" s="136"/>
      <c r="PNF234" s="136"/>
      <c r="PNG234" s="136"/>
      <c r="PNH234" s="136"/>
      <c r="PNI234" s="136"/>
      <c r="PNJ234" s="136"/>
      <c r="PNK234" s="136"/>
      <c r="PNL234" s="136"/>
      <c r="PNM234" s="136"/>
      <c r="PNN234" s="136"/>
      <c r="PNO234" s="136"/>
      <c r="PNP234" s="136"/>
      <c r="PNQ234" s="136"/>
      <c r="PNR234" s="136"/>
      <c r="PNS234" s="136"/>
      <c r="PNT234" s="136"/>
      <c r="PNU234" s="136"/>
      <c r="PNV234" s="136"/>
      <c r="PNW234" s="136"/>
      <c r="PNX234" s="136"/>
      <c r="PNY234" s="136"/>
      <c r="PNZ234" s="136"/>
      <c r="POA234" s="136"/>
      <c r="POB234" s="136"/>
      <c r="POC234" s="136"/>
      <c r="POD234" s="136"/>
      <c r="POE234" s="136"/>
      <c r="POF234" s="136"/>
      <c r="POG234" s="136"/>
      <c r="POH234" s="136"/>
      <c r="POI234" s="136"/>
      <c r="POJ234" s="136"/>
      <c r="POK234" s="136"/>
      <c r="POL234" s="136"/>
      <c r="POM234" s="136"/>
      <c r="PON234" s="136"/>
      <c r="POO234" s="136"/>
      <c r="POP234" s="136"/>
      <c r="POQ234" s="136"/>
      <c r="POR234" s="136"/>
      <c r="POS234" s="136"/>
      <c r="POT234" s="136"/>
      <c r="POU234" s="136"/>
      <c r="POV234" s="136"/>
      <c r="POW234" s="136"/>
      <c r="POX234" s="136"/>
      <c r="POY234" s="136"/>
      <c r="POZ234" s="136"/>
      <c r="PPA234" s="136"/>
      <c r="PPB234" s="136"/>
      <c r="PPC234" s="136"/>
      <c r="PPD234" s="136"/>
      <c r="PPE234" s="136"/>
      <c r="PPF234" s="136"/>
      <c r="PPG234" s="136"/>
      <c r="PPH234" s="136"/>
      <c r="PPI234" s="136"/>
      <c r="PPJ234" s="136"/>
      <c r="PPK234" s="136"/>
      <c r="PPL234" s="136"/>
      <c r="PPM234" s="136"/>
      <c r="PPN234" s="136"/>
      <c r="PPO234" s="136"/>
      <c r="PPP234" s="136"/>
      <c r="PPQ234" s="136"/>
      <c r="PPR234" s="136"/>
      <c r="PPS234" s="136"/>
      <c r="PPT234" s="136"/>
      <c r="PPU234" s="136"/>
      <c r="PPV234" s="136"/>
      <c r="PPW234" s="136"/>
      <c r="PPX234" s="136"/>
      <c r="PPY234" s="136"/>
      <c r="PPZ234" s="136"/>
      <c r="PQA234" s="136"/>
      <c r="PQB234" s="136"/>
      <c r="PQC234" s="136"/>
      <c r="PQD234" s="136"/>
      <c r="PQE234" s="136"/>
      <c r="PQF234" s="136"/>
      <c r="PQG234" s="136"/>
      <c r="PQH234" s="136"/>
      <c r="PQI234" s="136"/>
      <c r="PQJ234" s="136"/>
      <c r="PQK234" s="136"/>
      <c r="PQL234" s="136"/>
      <c r="PQM234" s="136"/>
      <c r="PQN234" s="136"/>
      <c r="PQO234" s="136"/>
      <c r="PQP234" s="136"/>
      <c r="PQQ234" s="136"/>
      <c r="PQR234" s="136"/>
      <c r="PQS234" s="136"/>
      <c r="PQT234" s="136"/>
      <c r="PQU234" s="136"/>
      <c r="PQV234" s="136"/>
      <c r="PQW234" s="136"/>
      <c r="PQX234" s="136"/>
      <c r="PQY234" s="136"/>
      <c r="PQZ234" s="136"/>
      <c r="PRA234" s="136"/>
      <c r="PRB234" s="136"/>
      <c r="PRC234" s="136"/>
      <c r="PRD234" s="136"/>
      <c r="PRE234" s="136"/>
      <c r="PRF234" s="136"/>
      <c r="PRG234" s="136"/>
      <c r="PRH234" s="136"/>
      <c r="PRI234" s="136"/>
      <c r="PRJ234" s="136"/>
      <c r="PRK234" s="136"/>
      <c r="PRL234" s="136"/>
      <c r="PRM234" s="136"/>
      <c r="PRN234" s="136"/>
      <c r="PRO234" s="136"/>
      <c r="PRP234" s="136"/>
      <c r="PRQ234" s="136"/>
      <c r="PRR234" s="136"/>
      <c r="PRS234" s="136"/>
      <c r="PRT234" s="136"/>
      <c r="PRU234" s="136"/>
      <c r="PRV234" s="136"/>
      <c r="PRW234" s="136"/>
      <c r="PRX234" s="136"/>
      <c r="PRY234" s="136"/>
      <c r="PRZ234" s="136"/>
      <c r="PSA234" s="136"/>
      <c r="PSB234" s="136"/>
      <c r="PSC234" s="136"/>
      <c r="PSD234" s="136"/>
      <c r="PSE234" s="136"/>
      <c r="PSF234" s="136"/>
      <c r="PSG234" s="136"/>
      <c r="PSH234" s="136"/>
      <c r="PSI234" s="136"/>
      <c r="PSJ234" s="136"/>
      <c r="PSK234" s="136"/>
      <c r="PSL234" s="136"/>
      <c r="PSM234" s="136"/>
      <c r="PSN234" s="136"/>
      <c r="PSO234" s="136"/>
      <c r="PSP234" s="136"/>
      <c r="PSQ234" s="136"/>
      <c r="PSR234" s="136"/>
      <c r="PSS234" s="136"/>
      <c r="PST234" s="136"/>
      <c r="PSU234" s="136"/>
      <c r="PSV234" s="136"/>
      <c r="PSW234" s="136"/>
      <c r="PSX234" s="136"/>
      <c r="PSY234" s="136"/>
      <c r="PSZ234" s="136"/>
      <c r="PTA234" s="136"/>
      <c r="PTB234" s="136"/>
      <c r="PTC234" s="136"/>
      <c r="PTD234" s="136"/>
      <c r="PTE234" s="136"/>
      <c r="PTF234" s="136"/>
      <c r="PTG234" s="136"/>
      <c r="PTH234" s="136"/>
      <c r="PTI234" s="136"/>
      <c r="PTJ234" s="136"/>
      <c r="PTK234" s="136"/>
      <c r="PTL234" s="136"/>
      <c r="PTM234" s="136"/>
      <c r="PTN234" s="136"/>
      <c r="PTO234" s="136"/>
      <c r="PTP234" s="136"/>
      <c r="PTQ234" s="136"/>
      <c r="PTR234" s="136"/>
      <c r="PTS234" s="136"/>
      <c r="PTT234" s="136"/>
      <c r="PTU234" s="136"/>
      <c r="PTV234" s="136"/>
      <c r="PTW234" s="136"/>
      <c r="PTX234" s="136"/>
      <c r="PTY234" s="136"/>
      <c r="PTZ234" s="136"/>
      <c r="PUA234" s="136"/>
      <c r="PUB234" s="136"/>
      <c r="PUC234" s="136"/>
      <c r="PUD234" s="136"/>
      <c r="PUE234" s="136"/>
      <c r="PUF234" s="136"/>
      <c r="PUG234" s="136"/>
      <c r="PUH234" s="136"/>
      <c r="PUI234" s="136"/>
      <c r="PUJ234" s="136"/>
      <c r="PUK234" s="136"/>
      <c r="PUL234" s="136"/>
      <c r="PUM234" s="136"/>
      <c r="PUN234" s="136"/>
      <c r="PUO234" s="136"/>
      <c r="PUP234" s="136"/>
      <c r="PUQ234" s="136"/>
      <c r="PUR234" s="136"/>
      <c r="PUS234" s="136"/>
      <c r="PUT234" s="136"/>
      <c r="PUU234" s="136"/>
      <c r="PUV234" s="136"/>
      <c r="PUW234" s="136"/>
      <c r="PUX234" s="136"/>
      <c r="PUY234" s="136"/>
      <c r="PUZ234" s="136"/>
      <c r="PVA234" s="136"/>
      <c r="PVB234" s="136"/>
      <c r="PVC234" s="136"/>
      <c r="PVD234" s="136"/>
      <c r="PVE234" s="136"/>
      <c r="PVF234" s="136"/>
      <c r="PVG234" s="136"/>
      <c r="PVH234" s="136"/>
      <c r="PVI234" s="136"/>
      <c r="PVJ234" s="136"/>
      <c r="PVK234" s="136"/>
      <c r="PVL234" s="136"/>
      <c r="PVM234" s="136"/>
      <c r="PVN234" s="136"/>
      <c r="PVO234" s="136"/>
      <c r="PVP234" s="136"/>
      <c r="PVQ234" s="136"/>
      <c r="PVR234" s="136"/>
      <c r="PVS234" s="136"/>
      <c r="PVT234" s="136"/>
      <c r="PVU234" s="136"/>
      <c r="PVV234" s="136"/>
      <c r="PVW234" s="136"/>
      <c r="PVX234" s="136"/>
      <c r="PVY234" s="136"/>
      <c r="PVZ234" s="136"/>
      <c r="PWA234" s="136"/>
      <c r="PWB234" s="136"/>
      <c r="PWC234" s="136"/>
      <c r="PWD234" s="136"/>
      <c r="PWE234" s="136"/>
      <c r="PWF234" s="136"/>
      <c r="PWG234" s="136"/>
      <c r="PWH234" s="136"/>
      <c r="PWI234" s="136"/>
      <c r="PWJ234" s="136"/>
      <c r="PWK234" s="136"/>
      <c r="PWL234" s="136"/>
      <c r="PWM234" s="136"/>
      <c r="PWN234" s="136"/>
      <c r="PWO234" s="136"/>
      <c r="PWP234" s="136"/>
      <c r="PWQ234" s="136"/>
      <c r="PWR234" s="136"/>
      <c r="PWS234" s="136"/>
      <c r="PWT234" s="136"/>
      <c r="PWU234" s="136"/>
      <c r="PWV234" s="136"/>
      <c r="PWW234" s="136"/>
      <c r="PWX234" s="136"/>
      <c r="PWY234" s="136"/>
      <c r="PWZ234" s="136"/>
      <c r="PXA234" s="136"/>
      <c r="PXB234" s="136"/>
      <c r="PXC234" s="136"/>
      <c r="PXD234" s="136"/>
      <c r="PXE234" s="136"/>
      <c r="PXF234" s="136"/>
      <c r="PXG234" s="136"/>
      <c r="PXH234" s="136"/>
      <c r="PXI234" s="136"/>
      <c r="PXJ234" s="136"/>
      <c r="PXK234" s="136"/>
      <c r="PXL234" s="136"/>
      <c r="PXM234" s="136"/>
      <c r="PXN234" s="136"/>
      <c r="PXO234" s="136"/>
      <c r="PXP234" s="136"/>
      <c r="PXQ234" s="136"/>
      <c r="PXR234" s="136"/>
      <c r="PXS234" s="136"/>
      <c r="PXT234" s="136"/>
      <c r="PXU234" s="136"/>
      <c r="PXV234" s="136"/>
      <c r="PXW234" s="136"/>
      <c r="PXX234" s="136"/>
      <c r="PXY234" s="136"/>
      <c r="PXZ234" s="136"/>
      <c r="PYA234" s="136"/>
      <c r="PYB234" s="136"/>
      <c r="PYC234" s="136"/>
      <c r="PYD234" s="136"/>
      <c r="PYE234" s="136"/>
      <c r="PYF234" s="136"/>
      <c r="PYG234" s="136"/>
      <c r="PYH234" s="136"/>
      <c r="PYI234" s="136"/>
      <c r="PYJ234" s="136"/>
      <c r="PYK234" s="136"/>
      <c r="PYL234" s="136"/>
      <c r="PYM234" s="136"/>
      <c r="PYN234" s="136"/>
      <c r="PYO234" s="136"/>
      <c r="PYP234" s="136"/>
      <c r="PYQ234" s="136"/>
      <c r="PYR234" s="136"/>
      <c r="PYS234" s="136"/>
      <c r="PYT234" s="136"/>
      <c r="PYU234" s="136"/>
      <c r="PYV234" s="136"/>
      <c r="PYW234" s="136"/>
      <c r="PYX234" s="136"/>
      <c r="PYY234" s="136"/>
      <c r="PYZ234" s="136"/>
      <c r="PZA234" s="136"/>
      <c r="PZB234" s="136"/>
      <c r="PZC234" s="136"/>
      <c r="PZD234" s="136"/>
      <c r="PZE234" s="136"/>
      <c r="PZF234" s="136"/>
      <c r="PZG234" s="136"/>
      <c r="PZH234" s="136"/>
      <c r="PZI234" s="136"/>
      <c r="PZJ234" s="136"/>
      <c r="PZK234" s="136"/>
      <c r="PZL234" s="136"/>
      <c r="PZM234" s="136"/>
      <c r="PZN234" s="136"/>
      <c r="PZO234" s="136"/>
      <c r="PZP234" s="136"/>
      <c r="PZQ234" s="136"/>
      <c r="PZR234" s="136"/>
      <c r="PZS234" s="136"/>
      <c r="PZT234" s="136"/>
      <c r="PZU234" s="136"/>
      <c r="PZV234" s="136"/>
      <c r="PZW234" s="136"/>
      <c r="PZX234" s="136"/>
      <c r="PZY234" s="136"/>
      <c r="PZZ234" s="136"/>
      <c r="QAA234" s="136"/>
      <c r="QAB234" s="136"/>
      <c r="QAC234" s="136"/>
      <c r="QAD234" s="136"/>
      <c r="QAE234" s="136"/>
      <c r="QAF234" s="136"/>
      <c r="QAG234" s="136"/>
      <c r="QAH234" s="136"/>
      <c r="QAI234" s="136"/>
      <c r="QAJ234" s="136"/>
      <c r="QAK234" s="136"/>
      <c r="QAL234" s="136"/>
      <c r="QAM234" s="136"/>
      <c r="QAN234" s="136"/>
      <c r="QAO234" s="136"/>
      <c r="QAP234" s="136"/>
      <c r="QAQ234" s="136"/>
      <c r="QAR234" s="136"/>
      <c r="QAS234" s="136"/>
      <c r="QAT234" s="136"/>
      <c r="QAU234" s="136"/>
      <c r="QAV234" s="136"/>
      <c r="QAW234" s="136"/>
      <c r="QAX234" s="136"/>
      <c r="QAY234" s="136"/>
      <c r="QAZ234" s="136"/>
      <c r="QBA234" s="136"/>
      <c r="QBB234" s="136"/>
      <c r="QBC234" s="136"/>
      <c r="QBD234" s="136"/>
      <c r="QBE234" s="136"/>
      <c r="QBF234" s="136"/>
      <c r="QBG234" s="136"/>
      <c r="QBH234" s="136"/>
      <c r="QBI234" s="136"/>
      <c r="QBJ234" s="136"/>
      <c r="QBK234" s="136"/>
      <c r="QBL234" s="136"/>
      <c r="QBM234" s="136"/>
      <c r="QBN234" s="136"/>
      <c r="QBO234" s="136"/>
      <c r="QBP234" s="136"/>
      <c r="QBQ234" s="136"/>
      <c r="QBR234" s="136"/>
      <c r="QBS234" s="136"/>
      <c r="QBT234" s="136"/>
      <c r="QBU234" s="136"/>
      <c r="QBV234" s="136"/>
      <c r="QBW234" s="136"/>
      <c r="QBX234" s="136"/>
      <c r="QBY234" s="136"/>
      <c r="QBZ234" s="136"/>
      <c r="QCA234" s="136"/>
      <c r="QCB234" s="136"/>
      <c r="QCC234" s="136"/>
      <c r="QCD234" s="136"/>
      <c r="QCE234" s="136"/>
      <c r="QCF234" s="136"/>
      <c r="QCG234" s="136"/>
      <c r="QCH234" s="136"/>
      <c r="QCI234" s="136"/>
      <c r="QCJ234" s="136"/>
      <c r="QCK234" s="136"/>
      <c r="QCL234" s="136"/>
      <c r="QCM234" s="136"/>
      <c r="QCN234" s="136"/>
      <c r="QCO234" s="136"/>
      <c r="QCP234" s="136"/>
      <c r="QCQ234" s="136"/>
      <c r="QCR234" s="136"/>
      <c r="QCS234" s="136"/>
      <c r="QCT234" s="136"/>
      <c r="QCU234" s="136"/>
      <c r="QCV234" s="136"/>
      <c r="QCW234" s="136"/>
      <c r="QCX234" s="136"/>
      <c r="QCY234" s="136"/>
      <c r="QCZ234" s="136"/>
      <c r="QDA234" s="136"/>
      <c r="QDB234" s="136"/>
      <c r="QDC234" s="136"/>
      <c r="QDD234" s="136"/>
      <c r="QDE234" s="136"/>
      <c r="QDF234" s="136"/>
      <c r="QDG234" s="136"/>
      <c r="QDH234" s="136"/>
      <c r="QDI234" s="136"/>
      <c r="QDJ234" s="136"/>
      <c r="QDK234" s="136"/>
      <c r="QDL234" s="136"/>
      <c r="QDM234" s="136"/>
      <c r="QDN234" s="136"/>
      <c r="QDO234" s="136"/>
      <c r="QDP234" s="136"/>
      <c r="QDQ234" s="136"/>
      <c r="QDR234" s="136"/>
      <c r="QDS234" s="136"/>
      <c r="QDT234" s="136"/>
      <c r="QDU234" s="136"/>
      <c r="QDV234" s="136"/>
      <c r="QDW234" s="136"/>
      <c r="QDX234" s="136"/>
      <c r="QDY234" s="136"/>
      <c r="QDZ234" s="136"/>
      <c r="QEA234" s="136"/>
      <c r="QEB234" s="136"/>
      <c r="QEC234" s="136"/>
      <c r="QED234" s="136"/>
      <c r="QEE234" s="136"/>
      <c r="QEF234" s="136"/>
      <c r="QEG234" s="136"/>
      <c r="QEH234" s="136"/>
      <c r="QEI234" s="136"/>
      <c r="QEJ234" s="136"/>
      <c r="QEK234" s="136"/>
      <c r="QEL234" s="136"/>
      <c r="QEM234" s="136"/>
      <c r="QEN234" s="136"/>
      <c r="QEO234" s="136"/>
      <c r="QEP234" s="136"/>
      <c r="QEQ234" s="136"/>
      <c r="QER234" s="136"/>
      <c r="QES234" s="136"/>
      <c r="QET234" s="136"/>
      <c r="QEU234" s="136"/>
      <c r="QEV234" s="136"/>
      <c r="QEW234" s="136"/>
      <c r="QEX234" s="136"/>
      <c r="QEY234" s="136"/>
      <c r="QEZ234" s="136"/>
      <c r="QFA234" s="136"/>
      <c r="QFB234" s="136"/>
      <c r="QFC234" s="136"/>
      <c r="QFD234" s="136"/>
      <c r="QFE234" s="136"/>
      <c r="QFF234" s="136"/>
      <c r="QFG234" s="136"/>
      <c r="QFH234" s="136"/>
      <c r="QFI234" s="136"/>
      <c r="QFJ234" s="136"/>
      <c r="QFK234" s="136"/>
      <c r="QFL234" s="136"/>
      <c r="QFM234" s="136"/>
      <c r="QFN234" s="136"/>
      <c r="QFO234" s="136"/>
      <c r="QFP234" s="136"/>
      <c r="QFQ234" s="136"/>
      <c r="QFR234" s="136"/>
      <c r="QFS234" s="136"/>
      <c r="QFT234" s="136"/>
      <c r="QFU234" s="136"/>
      <c r="QFV234" s="136"/>
      <c r="QFW234" s="136"/>
      <c r="QFX234" s="136"/>
      <c r="QFY234" s="136"/>
      <c r="QFZ234" s="136"/>
      <c r="QGA234" s="136"/>
      <c r="QGB234" s="136"/>
      <c r="QGC234" s="136"/>
      <c r="QGD234" s="136"/>
      <c r="QGE234" s="136"/>
      <c r="QGF234" s="136"/>
      <c r="QGG234" s="136"/>
      <c r="QGH234" s="136"/>
      <c r="QGI234" s="136"/>
      <c r="QGJ234" s="136"/>
      <c r="QGK234" s="136"/>
      <c r="QGL234" s="136"/>
      <c r="QGM234" s="136"/>
      <c r="QGN234" s="136"/>
      <c r="QGO234" s="136"/>
      <c r="QGP234" s="136"/>
      <c r="QGQ234" s="136"/>
      <c r="QGR234" s="136"/>
      <c r="QGS234" s="136"/>
      <c r="QGT234" s="136"/>
      <c r="QGU234" s="136"/>
      <c r="QGV234" s="136"/>
      <c r="QGW234" s="136"/>
      <c r="QGX234" s="136"/>
      <c r="QGY234" s="136"/>
      <c r="QGZ234" s="136"/>
      <c r="QHA234" s="136"/>
      <c r="QHB234" s="136"/>
      <c r="QHC234" s="136"/>
      <c r="QHD234" s="136"/>
      <c r="QHE234" s="136"/>
      <c r="QHF234" s="136"/>
      <c r="QHG234" s="136"/>
      <c r="QHH234" s="136"/>
      <c r="QHI234" s="136"/>
      <c r="QHJ234" s="136"/>
      <c r="QHK234" s="136"/>
      <c r="QHL234" s="136"/>
      <c r="QHM234" s="136"/>
      <c r="QHN234" s="136"/>
      <c r="QHO234" s="136"/>
      <c r="QHP234" s="136"/>
      <c r="QHQ234" s="136"/>
      <c r="QHR234" s="136"/>
      <c r="QHS234" s="136"/>
      <c r="QHT234" s="136"/>
      <c r="QHU234" s="136"/>
      <c r="QHV234" s="136"/>
      <c r="QHW234" s="136"/>
      <c r="QHX234" s="136"/>
      <c r="QHY234" s="136"/>
      <c r="QHZ234" s="136"/>
      <c r="QIA234" s="136"/>
      <c r="QIB234" s="136"/>
      <c r="QIC234" s="136"/>
      <c r="QID234" s="136"/>
      <c r="QIE234" s="136"/>
      <c r="QIF234" s="136"/>
      <c r="QIG234" s="136"/>
      <c r="QIH234" s="136"/>
      <c r="QII234" s="136"/>
      <c r="QIJ234" s="136"/>
      <c r="QIK234" s="136"/>
      <c r="QIL234" s="136"/>
      <c r="QIM234" s="136"/>
      <c r="QIN234" s="136"/>
      <c r="QIO234" s="136"/>
      <c r="QIP234" s="136"/>
      <c r="QIQ234" s="136"/>
      <c r="QIR234" s="136"/>
      <c r="QIS234" s="136"/>
      <c r="QIT234" s="136"/>
      <c r="QIU234" s="136"/>
      <c r="QIV234" s="136"/>
      <c r="QIW234" s="136"/>
      <c r="QIX234" s="136"/>
      <c r="QIY234" s="136"/>
      <c r="QIZ234" s="136"/>
      <c r="QJA234" s="136"/>
      <c r="QJB234" s="136"/>
      <c r="QJC234" s="136"/>
      <c r="QJD234" s="136"/>
      <c r="QJE234" s="136"/>
      <c r="QJF234" s="136"/>
      <c r="QJG234" s="136"/>
      <c r="QJH234" s="136"/>
      <c r="QJI234" s="136"/>
      <c r="QJJ234" s="136"/>
      <c r="QJK234" s="136"/>
      <c r="QJL234" s="136"/>
      <c r="QJM234" s="136"/>
      <c r="QJN234" s="136"/>
      <c r="QJO234" s="136"/>
      <c r="QJP234" s="136"/>
      <c r="QJQ234" s="136"/>
      <c r="QJR234" s="136"/>
      <c r="QJS234" s="136"/>
      <c r="QJT234" s="136"/>
      <c r="QJU234" s="136"/>
      <c r="QJV234" s="136"/>
      <c r="QJW234" s="136"/>
      <c r="QJX234" s="136"/>
      <c r="QJY234" s="136"/>
      <c r="QJZ234" s="136"/>
      <c r="QKA234" s="136"/>
      <c r="QKB234" s="136"/>
      <c r="QKC234" s="136"/>
      <c r="QKD234" s="136"/>
      <c r="QKE234" s="136"/>
      <c r="QKF234" s="136"/>
      <c r="QKG234" s="136"/>
      <c r="QKH234" s="136"/>
      <c r="QKI234" s="136"/>
      <c r="QKJ234" s="136"/>
      <c r="QKK234" s="136"/>
      <c r="QKL234" s="136"/>
      <c r="QKM234" s="136"/>
      <c r="QKN234" s="136"/>
      <c r="QKO234" s="136"/>
      <c r="QKP234" s="136"/>
      <c r="QKQ234" s="136"/>
      <c r="QKR234" s="136"/>
      <c r="QKS234" s="136"/>
      <c r="QKT234" s="136"/>
      <c r="QKU234" s="136"/>
      <c r="QKV234" s="136"/>
      <c r="QKW234" s="136"/>
      <c r="QKX234" s="136"/>
      <c r="QKY234" s="136"/>
      <c r="QKZ234" s="136"/>
      <c r="QLA234" s="136"/>
      <c r="QLB234" s="136"/>
      <c r="QLC234" s="136"/>
      <c r="QLD234" s="136"/>
      <c r="QLE234" s="136"/>
      <c r="QLF234" s="136"/>
      <c r="QLG234" s="136"/>
      <c r="QLH234" s="136"/>
      <c r="QLI234" s="136"/>
      <c r="QLJ234" s="136"/>
      <c r="QLK234" s="136"/>
      <c r="QLL234" s="136"/>
      <c r="QLM234" s="136"/>
      <c r="QLN234" s="136"/>
      <c r="QLO234" s="136"/>
      <c r="QLP234" s="136"/>
      <c r="QLQ234" s="136"/>
      <c r="QLR234" s="136"/>
      <c r="QLS234" s="136"/>
      <c r="QLT234" s="136"/>
      <c r="QLU234" s="136"/>
      <c r="QLV234" s="136"/>
      <c r="QLW234" s="136"/>
      <c r="QLX234" s="136"/>
      <c r="QLY234" s="136"/>
      <c r="QLZ234" s="136"/>
      <c r="QMA234" s="136"/>
      <c r="QMB234" s="136"/>
      <c r="QMC234" s="136"/>
      <c r="QMD234" s="136"/>
      <c r="QME234" s="136"/>
      <c r="QMF234" s="136"/>
      <c r="QMG234" s="136"/>
      <c r="QMH234" s="136"/>
      <c r="QMI234" s="136"/>
      <c r="QMJ234" s="136"/>
      <c r="QMK234" s="136"/>
      <c r="QML234" s="136"/>
      <c r="QMM234" s="136"/>
      <c r="QMN234" s="136"/>
      <c r="QMO234" s="136"/>
      <c r="QMP234" s="136"/>
      <c r="QMQ234" s="136"/>
      <c r="QMR234" s="136"/>
      <c r="QMS234" s="136"/>
      <c r="QMT234" s="136"/>
      <c r="QMU234" s="136"/>
      <c r="QMV234" s="136"/>
      <c r="QMW234" s="136"/>
      <c r="QMX234" s="136"/>
      <c r="QMY234" s="136"/>
      <c r="QMZ234" s="136"/>
      <c r="QNA234" s="136"/>
      <c r="QNB234" s="136"/>
      <c r="QNC234" s="136"/>
      <c r="QND234" s="136"/>
      <c r="QNE234" s="136"/>
      <c r="QNF234" s="136"/>
      <c r="QNG234" s="136"/>
      <c r="QNH234" s="136"/>
      <c r="QNI234" s="136"/>
      <c r="QNJ234" s="136"/>
      <c r="QNK234" s="136"/>
      <c r="QNL234" s="136"/>
      <c r="QNM234" s="136"/>
      <c r="QNN234" s="136"/>
      <c r="QNO234" s="136"/>
      <c r="QNP234" s="136"/>
      <c r="QNQ234" s="136"/>
      <c r="QNR234" s="136"/>
      <c r="QNS234" s="136"/>
      <c r="QNT234" s="136"/>
      <c r="QNU234" s="136"/>
      <c r="QNV234" s="136"/>
      <c r="QNW234" s="136"/>
      <c r="QNX234" s="136"/>
      <c r="QNY234" s="136"/>
      <c r="QNZ234" s="136"/>
      <c r="QOA234" s="136"/>
      <c r="QOB234" s="136"/>
      <c r="QOC234" s="136"/>
      <c r="QOD234" s="136"/>
      <c r="QOE234" s="136"/>
      <c r="QOF234" s="136"/>
      <c r="QOG234" s="136"/>
      <c r="QOH234" s="136"/>
      <c r="QOI234" s="136"/>
      <c r="QOJ234" s="136"/>
      <c r="QOK234" s="136"/>
      <c r="QOL234" s="136"/>
      <c r="QOM234" s="136"/>
      <c r="QON234" s="136"/>
      <c r="QOO234" s="136"/>
      <c r="QOP234" s="136"/>
      <c r="QOQ234" s="136"/>
      <c r="QOR234" s="136"/>
      <c r="QOS234" s="136"/>
      <c r="QOT234" s="136"/>
      <c r="QOU234" s="136"/>
      <c r="QOV234" s="136"/>
      <c r="QOW234" s="136"/>
      <c r="QOX234" s="136"/>
      <c r="QOY234" s="136"/>
      <c r="QOZ234" s="136"/>
      <c r="QPA234" s="136"/>
      <c r="QPB234" s="136"/>
      <c r="QPC234" s="136"/>
      <c r="QPD234" s="136"/>
      <c r="QPE234" s="136"/>
      <c r="QPF234" s="136"/>
      <c r="QPG234" s="136"/>
      <c r="QPH234" s="136"/>
      <c r="QPI234" s="136"/>
      <c r="QPJ234" s="136"/>
      <c r="QPK234" s="136"/>
      <c r="QPL234" s="136"/>
      <c r="QPM234" s="136"/>
      <c r="QPN234" s="136"/>
      <c r="QPO234" s="136"/>
      <c r="QPP234" s="136"/>
      <c r="QPQ234" s="136"/>
      <c r="QPR234" s="136"/>
      <c r="QPS234" s="136"/>
      <c r="QPT234" s="136"/>
      <c r="QPU234" s="136"/>
      <c r="QPV234" s="136"/>
      <c r="QPW234" s="136"/>
      <c r="QPX234" s="136"/>
      <c r="QPY234" s="136"/>
      <c r="QPZ234" s="136"/>
      <c r="QQA234" s="136"/>
      <c r="QQB234" s="136"/>
      <c r="QQC234" s="136"/>
      <c r="QQD234" s="136"/>
      <c r="QQE234" s="136"/>
      <c r="QQF234" s="136"/>
      <c r="QQG234" s="136"/>
      <c r="QQH234" s="136"/>
      <c r="QQI234" s="136"/>
      <c r="QQJ234" s="136"/>
      <c r="QQK234" s="136"/>
      <c r="QQL234" s="136"/>
      <c r="QQM234" s="136"/>
      <c r="QQN234" s="136"/>
      <c r="QQO234" s="136"/>
      <c r="QQP234" s="136"/>
      <c r="QQQ234" s="136"/>
      <c r="QQR234" s="136"/>
      <c r="QQS234" s="136"/>
      <c r="QQT234" s="136"/>
      <c r="QQU234" s="136"/>
      <c r="QQV234" s="136"/>
      <c r="QQW234" s="136"/>
      <c r="QQX234" s="136"/>
      <c r="QQY234" s="136"/>
      <c r="QQZ234" s="136"/>
      <c r="QRA234" s="136"/>
      <c r="QRB234" s="136"/>
      <c r="QRC234" s="136"/>
      <c r="QRD234" s="136"/>
      <c r="QRE234" s="136"/>
      <c r="QRF234" s="136"/>
      <c r="QRG234" s="136"/>
      <c r="QRH234" s="136"/>
      <c r="QRI234" s="136"/>
      <c r="QRJ234" s="136"/>
      <c r="QRK234" s="136"/>
      <c r="QRL234" s="136"/>
      <c r="QRM234" s="136"/>
      <c r="QRN234" s="136"/>
      <c r="QRO234" s="136"/>
      <c r="QRP234" s="136"/>
      <c r="QRQ234" s="136"/>
      <c r="QRR234" s="136"/>
      <c r="QRS234" s="136"/>
      <c r="QRT234" s="136"/>
      <c r="QRU234" s="136"/>
      <c r="QRV234" s="136"/>
      <c r="QRW234" s="136"/>
      <c r="QRX234" s="136"/>
      <c r="QRY234" s="136"/>
      <c r="QRZ234" s="136"/>
      <c r="QSA234" s="136"/>
      <c r="QSB234" s="136"/>
      <c r="QSC234" s="136"/>
      <c r="QSD234" s="136"/>
      <c r="QSE234" s="136"/>
      <c r="QSF234" s="136"/>
      <c r="QSG234" s="136"/>
      <c r="QSH234" s="136"/>
      <c r="QSI234" s="136"/>
      <c r="QSJ234" s="136"/>
      <c r="QSK234" s="136"/>
      <c r="QSL234" s="136"/>
      <c r="QSM234" s="136"/>
      <c r="QSN234" s="136"/>
      <c r="QSO234" s="136"/>
      <c r="QSP234" s="136"/>
      <c r="QSQ234" s="136"/>
      <c r="QSR234" s="136"/>
      <c r="QSS234" s="136"/>
      <c r="QST234" s="136"/>
      <c r="QSU234" s="136"/>
      <c r="QSV234" s="136"/>
      <c r="QSW234" s="136"/>
      <c r="QSX234" s="136"/>
      <c r="QSY234" s="136"/>
      <c r="QSZ234" s="136"/>
      <c r="QTA234" s="136"/>
      <c r="QTB234" s="136"/>
      <c r="QTC234" s="136"/>
      <c r="QTD234" s="136"/>
      <c r="QTE234" s="136"/>
      <c r="QTF234" s="136"/>
      <c r="QTG234" s="136"/>
      <c r="QTH234" s="136"/>
      <c r="QTI234" s="136"/>
      <c r="QTJ234" s="136"/>
      <c r="QTK234" s="136"/>
      <c r="QTL234" s="136"/>
      <c r="QTM234" s="136"/>
      <c r="QTN234" s="136"/>
      <c r="QTO234" s="136"/>
      <c r="QTP234" s="136"/>
      <c r="QTQ234" s="136"/>
      <c r="QTR234" s="136"/>
      <c r="QTS234" s="136"/>
      <c r="QTT234" s="136"/>
      <c r="QTU234" s="136"/>
      <c r="QTV234" s="136"/>
      <c r="QTW234" s="136"/>
      <c r="QTX234" s="136"/>
      <c r="QTY234" s="136"/>
      <c r="QTZ234" s="136"/>
      <c r="QUA234" s="136"/>
      <c r="QUB234" s="136"/>
      <c r="QUC234" s="136"/>
      <c r="QUD234" s="136"/>
      <c r="QUE234" s="136"/>
      <c r="QUF234" s="136"/>
      <c r="QUG234" s="136"/>
      <c r="QUH234" s="136"/>
      <c r="QUI234" s="136"/>
      <c r="QUJ234" s="136"/>
      <c r="QUK234" s="136"/>
      <c r="QUL234" s="136"/>
      <c r="QUM234" s="136"/>
      <c r="QUN234" s="136"/>
      <c r="QUO234" s="136"/>
      <c r="QUP234" s="136"/>
      <c r="QUQ234" s="136"/>
      <c r="QUR234" s="136"/>
      <c r="QUS234" s="136"/>
      <c r="QUT234" s="136"/>
      <c r="QUU234" s="136"/>
      <c r="QUV234" s="136"/>
      <c r="QUW234" s="136"/>
      <c r="QUX234" s="136"/>
      <c r="QUY234" s="136"/>
      <c r="QUZ234" s="136"/>
      <c r="QVA234" s="136"/>
      <c r="QVB234" s="136"/>
      <c r="QVC234" s="136"/>
      <c r="QVD234" s="136"/>
      <c r="QVE234" s="136"/>
      <c r="QVF234" s="136"/>
      <c r="QVG234" s="136"/>
      <c r="QVH234" s="136"/>
      <c r="QVI234" s="136"/>
      <c r="QVJ234" s="136"/>
      <c r="QVK234" s="136"/>
      <c r="QVL234" s="136"/>
      <c r="QVM234" s="136"/>
      <c r="QVN234" s="136"/>
      <c r="QVO234" s="136"/>
      <c r="QVP234" s="136"/>
      <c r="QVQ234" s="136"/>
      <c r="QVR234" s="136"/>
      <c r="QVS234" s="136"/>
      <c r="QVT234" s="136"/>
      <c r="QVU234" s="136"/>
      <c r="QVV234" s="136"/>
      <c r="QVW234" s="136"/>
      <c r="QVX234" s="136"/>
      <c r="QVY234" s="136"/>
      <c r="QVZ234" s="136"/>
      <c r="QWA234" s="136"/>
      <c r="QWB234" s="136"/>
      <c r="QWC234" s="136"/>
      <c r="QWD234" s="136"/>
      <c r="QWE234" s="136"/>
      <c r="QWF234" s="136"/>
      <c r="QWG234" s="136"/>
      <c r="QWH234" s="136"/>
      <c r="QWI234" s="136"/>
      <c r="QWJ234" s="136"/>
      <c r="QWK234" s="136"/>
      <c r="QWL234" s="136"/>
      <c r="QWM234" s="136"/>
      <c r="QWN234" s="136"/>
      <c r="QWO234" s="136"/>
      <c r="QWP234" s="136"/>
      <c r="QWQ234" s="136"/>
      <c r="QWR234" s="136"/>
      <c r="QWS234" s="136"/>
      <c r="QWT234" s="136"/>
      <c r="QWU234" s="136"/>
      <c r="QWV234" s="136"/>
      <c r="QWW234" s="136"/>
      <c r="QWX234" s="136"/>
      <c r="QWY234" s="136"/>
      <c r="QWZ234" s="136"/>
      <c r="QXA234" s="136"/>
      <c r="QXB234" s="136"/>
      <c r="QXC234" s="136"/>
      <c r="QXD234" s="136"/>
      <c r="QXE234" s="136"/>
      <c r="QXF234" s="136"/>
      <c r="QXG234" s="136"/>
      <c r="QXH234" s="136"/>
      <c r="QXI234" s="136"/>
      <c r="QXJ234" s="136"/>
      <c r="QXK234" s="136"/>
      <c r="QXL234" s="136"/>
      <c r="QXM234" s="136"/>
      <c r="QXN234" s="136"/>
      <c r="QXO234" s="136"/>
      <c r="QXP234" s="136"/>
      <c r="QXQ234" s="136"/>
      <c r="QXR234" s="136"/>
      <c r="QXS234" s="136"/>
      <c r="QXT234" s="136"/>
      <c r="QXU234" s="136"/>
      <c r="QXV234" s="136"/>
      <c r="QXW234" s="136"/>
      <c r="QXX234" s="136"/>
      <c r="QXY234" s="136"/>
      <c r="QXZ234" s="136"/>
      <c r="QYA234" s="136"/>
      <c r="QYB234" s="136"/>
      <c r="QYC234" s="136"/>
      <c r="QYD234" s="136"/>
      <c r="QYE234" s="136"/>
      <c r="QYF234" s="136"/>
      <c r="QYG234" s="136"/>
      <c r="QYH234" s="136"/>
      <c r="QYI234" s="136"/>
      <c r="QYJ234" s="136"/>
      <c r="QYK234" s="136"/>
      <c r="QYL234" s="136"/>
      <c r="QYM234" s="136"/>
      <c r="QYN234" s="136"/>
      <c r="QYO234" s="136"/>
      <c r="QYP234" s="136"/>
      <c r="QYQ234" s="136"/>
      <c r="QYR234" s="136"/>
      <c r="QYS234" s="136"/>
      <c r="QYT234" s="136"/>
      <c r="QYU234" s="136"/>
      <c r="QYV234" s="136"/>
      <c r="QYW234" s="136"/>
      <c r="QYX234" s="136"/>
      <c r="QYY234" s="136"/>
      <c r="QYZ234" s="136"/>
      <c r="QZA234" s="136"/>
      <c r="QZB234" s="136"/>
      <c r="QZC234" s="136"/>
      <c r="QZD234" s="136"/>
      <c r="QZE234" s="136"/>
      <c r="QZF234" s="136"/>
      <c r="QZG234" s="136"/>
      <c r="QZH234" s="136"/>
      <c r="QZI234" s="136"/>
      <c r="QZJ234" s="136"/>
      <c r="QZK234" s="136"/>
      <c r="QZL234" s="136"/>
      <c r="QZM234" s="136"/>
      <c r="QZN234" s="136"/>
      <c r="QZO234" s="136"/>
      <c r="QZP234" s="136"/>
      <c r="QZQ234" s="136"/>
      <c r="QZR234" s="136"/>
      <c r="QZS234" s="136"/>
      <c r="QZT234" s="136"/>
      <c r="QZU234" s="136"/>
      <c r="QZV234" s="136"/>
      <c r="QZW234" s="136"/>
      <c r="QZX234" s="136"/>
      <c r="QZY234" s="136"/>
      <c r="QZZ234" s="136"/>
      <c r="RAA234" s="136"/>
      <c r="RAB234" s="136"/>
      <c r="RAC234" s="136"/>
      <c r="RAD234" s="136"/>
      <c r="RAE234" s="136"/>
      <c r="RAF234" s="136"/>
      <c r="RAG234" s="136"/>
      <c r="RAH234" s="136"/>
      <c r="RAI234" s="136"/>
      <c r="RAJ234" s="136"/>
      <c r="RAK234" s="136"/>
      <c r="RAL234" s="136"/>
      <c r="RAM234" s="136"/>
      <c r="RAN234" s="136"/>
      <c r="RAO234" s="136"/>
      <c r="RAP234" s="136"/>
      <c r="RAQ234" s="136"/>
      <c r="RAR234" s="136"/>
      <c r="RAS234" s="136"/>
      <c r="RAT234" s="136"/>
      <c r="RAU234" s="136"/>
      <c r="RAV234" s="136"/>
      <c r="RAW234" s="136"/>
      <c r="RAX234" s="136"/>
      <c r="RAY234" s="136"/>
      <c r="RAZ234" s="136"/>
      <c r="RBA234" s="136"/>
      <c r="RBB234" s="136"/>
      <c r="RBC234" s="136"/>
      <c r="RBD234" s="136"/>
      <c r="RBE234" s="136"/>
      <c r="RBF234" s="136"/>
      <c r="RBG234" s="136"/>
      <c r="RBH234" s="136"/>
      <c r="RBI234" s="136"/>
      <c r="RBJ234" s="136"/>
      <c r="RBK234" s="136"/>
      <c r="RBL234" s="136"/>
      <c r="RBM234" s="136"/>
      <c r="RBN234" s="136"/>
      <c r="RBO234" s="136"/>
      <c r="RBP234" s="136"/>
      <c r="RBQ234" s="136"/>
      <c r="RBR234" s="136"/>
      <c r="RBS234" s="136"/>
      <c r="RBT234" s="136"/>
      <c r="RBU234" s="136"/>
      <c r="RBV234" s="136"/>
      <c r="RBW234" s="136"/>
      <c r="RBX234" s="136"/>
      <c r="RBY234" s="136"/>
      <c r="RBZ234" s="136"/>
      <c r="RCA234" s="136"/>
      <c r="RCB234" s="136"/>
      <c r="RCC234" s="136"/>
      <c r="RCD234" s="136"/>
      <c r="RCE234" s="136"/>
      <c r="RCF234" s="136"/>
      <c r="RCG234" s="136"/>
      <c r="RCH234" s="136"/>
      <c r="RCI234" s="136"/>
      <c r="RCJ234" s="136"/>
      <c r="RCK234" s="136"/>
      <c r="RCL234" s="136"/>
      <c r="RCM234" s="136"/>
      <c r="RCN234" s="136"/>
      <c r="RCO234" s="136"/>
      <c r="RCP234" s="136"/>
      <c r="RCQ234" s="136"/>
      <c r="RCR234" s="136"/>
      <c r="RCS234" s="136"/>
      <c r="RCT234" s="136"/>
      <c r="RCU234" s="136"/>
      <c r="RCV234" s="136"/>
      <c r="RCW234" s="136"/>
      <c r="RCX234" s="136"/>
      <c r="RCY234" s="136"/>
      <c r="RCZ234" s="136"/>
      <c r="RDA234" s="136"/>
      <c r="RDB234" s="136"/>
      <c r="RDC234" s="136"/>
      <c r="RDD234" s="136"/>
      <c r="RDE234" s="136"/>
      <c r="RDF234" s="136"/>
      <c r="RDG234" s="136"/>
      <c r="RDH234" s="136"/>
      <c r="RDI234" s="136"/>
      <c r="RDJ234" s="136"/>
      <c r="RDK234" s="136"/>
      <c r="RDL234" s="136"/>
      <c r="RDM234" s="136"/>
      <c r="RDN234" s="136"/>
      <c r="RDO234" s="136"/>
      <c r="RDP234" s="136"/>
      <c r="RDQ234" s="136"/>
      <c r="RDR234" s="136"/>
      <c r="RDS234" s="136"/>
      <c r="RDT234" s="136"/>
      <c r="RDU234" s="136"/>
      <c r="RDV234" s="136"/>
      <c r="RDW234" s="136"/>
      <c r="RDX234" s="136"/>
      <c r="RDY234" s="136"/>
      <c r="RDZ234" s="136"/>
      <c r="REA234" s="136"/>
      <c r="REB234" s="136"/>
      <c r="REC234" s="136"/>
      <c r="RED234" s="136"/>
      <c r="REE234" s="136"/>
      <c r="REF234" s="136"/>
      <c r="REG234" s="136"/>
      <c r="REH234" s="136"/>
      <c r="REI234" s="136"/>
      <c r="REJ234" s="136"/>
      <c r="REK234" s="136"/>
      <c r="REL234" s="136"/>
      <c r="REM234" s="136"/>
      <c r="REN234" s="136"/>
      <c r="REO234" s="136"/>
      <c r="REP234" s="136"/>
      <c r="REQ234" s="136"/>
      <c r="RER234" s="136"/>
      <c r="RES234" s="136"/>
      <c r="RET234" s="136"/>
      <c r="REU234" s="136"/>
      <c r="REV234" s="136"/>
      <c r="REW234" s="136"/>
      <c r="REX234" s="136"/>
      <c r="REY234" s="136"/>
      <c r="REZ234" s="136"/>
      <c r="RFA234" s="136"/>
      <c r="RFB234" s="136"/>
      <c r="RFC234" s="136"/>
      <c r="RFD234" s="136"/>
      <c r="RFE234" s="136"/>
      <c r="RFF234" s="136"/>
      <c r="RFG234" s="136"/>
      <c r="RFH234" s="136"/>
      <c r="RFI234" s="136"/>
      <c r="RFJ234" s="136"/>
      <c r="RFK234" s="136"/>
      <c r="RFL234" s="136"/>
      <c r="RFM234" s="136"/>
      <c r="RFN234" s="136"/>
      <c r="RFO234" s="136"/>
      <c r="RFP234" s="136"/>
      <c r="RFQ234" s="136"/>
      <c r="RFR234" s="136"/>
      <c r="RFS234" s="136"/>
      <c r="RFT234" s="136"/>
      <c r="RFU234" s="136"/>
      <c r="RFV234" s="136"/>
      <c r="RFW234" s="136"/>
      <c r="RFX234" s="136"/>
      <c r="RFY234" s="136"/>
      <c r="RFZ234" s="136"/>
      <c r="RGA234" s="136"/>
      <c r="RGB234" s="136"/>
      <c r="RGC234" s="136"/>
      <c r="RGD234" s="136"/>
      <c r="RGE234" s="136"/>
      <c r="RGF234" s="136"/>
      <c r="RGG234" s="136"/>
      <c r="RGH234" s="136"/>
      <c r="RGI234" s="136"/>
      <c r="RGJ234" s="136"/>
      <c r="RGK234" s="136"/>
      <c r="RGL234" s="136"/>
      <c r="RGM234" s="136"/>
      <c r="RGN234" s="136"/>
      <c r="RGO234" s="136"/>
      <c r="RGP234" s="136"/>
      <c r="RGQ234" s="136"/>
      <c r="RGR234" s="136"/>
      <c r="RGS234" s="136"/>
      <c r="RGT234" s="136"/>
      <c r="RGU234" s="136"/>
      <c r="RGV234" s="136"/>
      <c r="RGW234" s="136"/>
      <c r="RGX234" s="136"/>
      <c r="RGY234" s="136"/>
      <c r="RGZ234" s="136"/>
      <c r="RHA234" s="136"/>
      <c r="RHB234" s="136"/>
      <c r="RHC234" s="136"/>
      <c r="RHD234" s="136"/>
      <c r="RHE234" s="136"/>
      <c r="RHF234" s="136"/>
      <c r="RHG234" s="136"/>
      <c r="RHH234" s="136"/>
      <c r="RHI234" s="136"/>
      <c r="RHJ234" s="136"/>
      <c r="RHK234" s="136"/>
      <c r="RHL234" s="136"/>
      <c r="RHM234" s="136"/>
      <c r="RHN234" s="136"/>
      <c r="RHO234" s="136"/>
      <c r="RHP234" s="136"/>
      <c r="RHQ234" s="136"/>
      <c r="RHR234" s="136"/>
      <c r="RHS234" s="136"/>
      <c r="RHT234" s="136"/>
      <c r="RHU234" s="136"/>
      <c r="RHV234" s="136"/>
      <c r="RHW234" s="136"/>
      <c r="RHX234" s="136"/>
      <c r="RHY234" s="136"/>
      <c r="RHZ234" s="136"/>
      <c r="RIA234" s="136"/>
      <c r="RIB234" s="136"/>
      <c r="RIC234" s="136"/>
      <c r="RID234" s="136"/>
      <c r="RIE234" s="136"/>
      <c r="RIF234" s="136"/>
      <c r="RIG234" s="136"/>
      <c r="RIH234" s="136"/>
      <c r="RII234" s="136"/>
      <c r="RIJ234" s="136"/>
      <c r="RIK234" s="136"/>
      <c r="RIL234" s="136"/>
      <c r="RIM234" s="136"/>
      <c r="RIN234" s="136"/>
      <c r="RIO234" s="136"/>
      <c r="RIP234" s="136"/>
      <c r="RIQ234" s="136"/>
      <c r="RIR234" s="136"/>
      <c r="RIS234" s="136"/>
      <c r="RIT234" s="136"/>
      <c r="RIU234" s="136"/>
      <c r="RIV234" s="136"/>
      <c r="RIW234" s="136"/>
      <c r="RIX234" s="136"/>
      <c r="RIY234" s="136"/>
      <c r="RIZ234" s="136"/>
      <c r="RJA234" s="136"/>
      <c r="RJB234" s="136"/>
      <c r="RJC234" s="136"/>
      <c r="RJD234" s="136"/>
      <c r="RJE234" s="136"/>
      <c r="RJF234" s="136"/>
      <c r="RJG234" s="136"/>
      <c r="RJH234" s="136"/>
      <c r="RJI234" s="136"/>
      <c r="RJJ234" s="136"/>
      <c r="RJK234" s="136"/>
      <c r="RJL234" s="136"/>
      <c r="RJM234" s="136"/>
      <c r="RJN234" s="136"/>
      <c r="RJO234" s="136"/>
      <c r="RJP234" s="136"/>
      <c r="RJQ234" s="136"/>
      <c r="RJR234" s="136"/>
      <c r="RJS234" s="136"/>
      <c r="RJT234" s="136"/>
      <c r="RJU234" s="136"/>
      <c r="RJV234" s="136"/>
      <c r="RJW234" s="136"/>
      <c r="RJX234" s="136"/>
      <c r="RJY234" s="136"/>
      <c r="RJZ234" s="136"/>
      <c r="RKA234" s="136"/>
      <c r="RKB234" s="136"/>
      <c r="RKC234" s="136"/>
      <c r="RKD234" s="136"/>
      <c r="RKE234" s="136"/>
      <c r="RKF234" s="136"/>
      <c r="RKG234" s="136"/>
      <c r="RKH234" s="136"/>
      <c r="RKI234" s="136"/>
      <c r="RKJ234" s="136"/>
      <c r="RKK234" s="136"/>
      <c r="RKL234" s="136"/>
      <c r="RKM234" s="136"/>
      <c r="RKN234" s="136"/>
      <c r="RKO234" s="136"/>
      <c r="RKP234" s="136"/>
      <c r="RKQ234" s="136"/>
      <c r="RKR234" s="136"/>
      <c r="RKS234" s="136"/>
      <c r="RKT234" s="136"/>
      <c r="RKU234" s="136"/>
      <c r="RKV234" s="136"/>
      <c r="RKW234" s="136"/>
      <c r="RKX234" s="136"/>
      <c r="RKY234" s="136"/>
      <c r="RKZ234" s="136"/>
      <c r="RLA234" s="136"/>
      <c r="RLB234" s="136"/>
      <c r="RLC234" s="136"/>
      <c r="RLD234" s="136"/>
      <c r="RLE234" s="136"/>
      <c r="RLF234" s="136"/>
      <c r="RLG234" s="136"/>
      <c r="RLH234" s="136"/>
      <c r="RLI234" s="136"/>
      <c r="RLJ234" s="136"/>
      <c r="RLK234" s="136"/>
      <c r="RLL234" s="136"/>
      <c r="RLM234" s="136"/>
      <c r="RLN234" s="136"/>
      <c r="RLO234" s="136"/>
      <c r="RLP234" s="136"/>
      <c r="RLQ234" s="136"/>
      <c r="RLR234" s="136"/>
      <c r="RLS234" s="136"/>
      <c r="RLT234" s="136"/>
      <c r="RLU234" s="136"/>
      <c r="RLV234" s="136"/>
      <c r="RLW234" s="136"/>
      <c r="RLX234" s="136"/>
      <c r="RLY234" s="136"/>
      <c r="RLZ234" s="136"/>
      <c r="RMA234" s="136"/>
      <c r="RMB234" s="136"/>
      <c r="RMC234" s="136"/>
      <c r="RMD234" s="136"/>
      <c r="RME234" s="136"/>
      <c r="RMF234" s="136"/>
      <c r="RMG234" s="136"/>
      <c r="RMH234" s="136"/>
      <c r="RMI234" s="136"/>
      <c r="RMJ234" s="136"/>
      <c r="RMK234" s="136"/>
      <c r="RML234" s="136"/>
      <c r="RMM234" s="136"/>
      <c r="RMN234" s="136"/>
      <c r="RMO234" s="136"/>
      <c r="RMP234" s="136"/>
      <c r="RMQ234" s="136"/>
      <c r="RMR234" s="136"/>
      <c r="RMS234" s="136"/>
      <c r="RMT234" s="136"/>
      <c r="RMU234" s="136"/>
      <c r="RMV234" s="136"/>
      <c r="RMW234" s="136"/>
      <c r="RMX234" s="136"/>
      <c r="RMY234" s="136"/>
      <c r="RMZ234" s="136"/>
      <c r="RNA234" s="136"/>
      <c r="RNB234" s="136"/>
      <c r="RNC234" s="136"/>
      <c r="RND234" s="136"/>
      <c r="RNE234" s="136"/>
      <c r="RNF234" s="136"/>
      <c r="RNG234" s="136"/>
      <c r="RNH234" s="136"/>
      <c r="RNI234" s="136"/>
      <c r="RNJ234" s="136"/>
      <c r="RNK234" s="136"/>
      <c r="RNL234" s="136"/>
      <c r="RNM234" s="136"/>
      <c r="RNN234" s="136"/>
      <c r="RNO234" s="136"/>
      <c r="RNP234" s="136"/>
      <c r="RNQ234" s="136"/>
      <c r="RNR234" s="136"/>
      <c r="RNS234" s="136"/>
      <c r="RNT234" s="136"/>
      <c r="RNU234" s="136"/>
      <c r="RNV234" s="136"/>
      <c r="RNW234" s="136"/>
      <c r="RNX234" s="136"/>
      <c r="RNY234" s="136"/>
      <c r="RNZ234" s="136"/>
      <c r="ROA234" s="136"/>
      <c r="ROB234" s="136"/>
      <c r="ROC234" s="136"/>
      <c r="ROD234" s="136"/>
      <c r="ROE234" s="136"/>
      <c r="ROF234" s="136"/>
      <c r="ROG234" s="136"/>
      <c r="ROH234" s="136"/>
      <c r="ROI234" s="136"/>
      <c r="ROJ234" s="136"/>
      <c r="ROK234" s="136"/>
      <c r="ROL234" s="136"/>
      <c r="ROM234" s="136"/>
      <c r="RON234" s="136"/>
      <c r="ROO234" s="136"/>
      <c r="ROP234" s="136"/>
      <c r="ROQ234" s="136"/>
      <c r="ROR234" s="136"/>
      <c r="ROS234" s="136"/>
      <c r="ROT234" s="136"/>
      <c r="ROU234" s="136"/>
      <c r="ROV234" s="136"/>
      <c r="ROW234" s="136"/>
      <c r="ROX234" s="136"/>
      <c r="ROY234" s="136"/>
      <c r="ROZ234" s="136"/>
      <c r="RPA234" s="136"/>
      <c r="RPB234" s="136"/>
      <c r="RPC234" s="136"/>
      <c r="RPD234" s="136"/>
      <c r="RPE234" s="136"/>
      <c r="RPF234" s="136"/>
      <c r="RPG234" s="136"/>
      <c r="RPH234" s="136"/>
      <c r="RPI234" s="136"/>
      <c r="RPJ234" s="136"/>
      <c r="RPK234" s="136"/>
      <c r="RPL234" s="136"/>
      <c r="RPM234" s="136"/>
      <c r="RPN234" s="136"/>
      <c r="RPO234" s="136"/>
      <c r="RPP234" s="136"/>
      <c r="RPQ234" s="136"/>
      <c r="RPR234" s="136"/>
      <c r="RPS234" s="136"/>
      <c r="RPT234" s="136"/>
      <c r="RPU234" s="136"/>
      <c r="RPV234" s="136"/>
      <c r="RPW234" s="136"/>
      <c r="RPX234" s="136"/>
      <c r="RPY234" s="136"/>
      <c r="RPZ234" s="136"/>
      <c r="RQA234" s="136"/>
      <c r="RQB234" s="136"/>
      <c r="RQC234" s="136"/>
      <c r="RQD234" s="136"/>
      <c r="RQE234" s="136"/>
      <c r="RQF234" s="136"/>
      <c r="RQG234" s="136"/>
      <c r="RQH234" s="136"/>
      <c r="RQI234" s="136"/>
      <c r="RQJ234" s="136"/>
      <c r="RQK234" s="136"/>
      <c r="RQL234" s="136"/>
      <c r="RQM234" s="136"/>
      <c r="RQN234" s="136"/>
      <c r="RQO234" s="136"/>
      <c r="RQP234" s="136"/>
      <c r="RQQ234" s="136"/>
      <c r="RQR234" s="136"/>
      <c r="RQS234" s="136"/>
      <c r="RQT234" s="136"/>
      <c r="RQU234" s="136"/>
      <c r="RQV234" s="136"/>
      <c r="RQW234" s="136"/>
      <c r="RQX234" s="136"/>
      <c r="RQY234" s="136"/>
      <c r="RQZ234" s="136"/>
      <c r="RRA234" s="136"/>
      <c r="RRB234" s="136"/>
      <c r="RRC234" s="136"/>
      <c r="RRD234" s="136"/>
      <c r="RRE234" s="136"/>
      <c r="RRF234" s="136"/>
      <c r="RRG234" s="136"/>
      <c r="RRH234" s="136"/>
      <c r="RRI234" s="136"/>
      <c r="RRJ234" s="136"/>
      <c r="RRK234" s="136"/>
      <c r="RRL234" s="136"/>
      <c r="RRM234" s="136"/>
      <c r="RRN234" s="136"/>
      <c r="RRO234" s="136"/>
      <c r="RRP234" s="136"/>
      <c r="RRQ234" s="136"/>
      <c r="RRR234" s="136"/>
      <c r="RRS234" s="136"/>
      <c r="RRT234" s="136"/>
      <c r="RRU234" s="136"/>
      <c r="RRV234" s="136"/>
      <c r="RRW234" s="136"/>
      <c r="RRX234" s="136"/>
      <c r="RRY234" s="136"/>
      <c r="RRZ234" s="136"/>
      <c r="RSA234" s="136"/>
      <c r="RSB234" s="136"/>
      <c r="RSC234" s="136"/>
      <c r="RSD234" s="136"/>
      <c r="RSE234" s="136"/>
      <c r="RSF234" s="136"/>
      <c r="RSG234" s="136"/>
      <c r="RSH234" s="136"/>
      <c r="RSI234" s="136"/>
      <c r="RSJ234" s="136"/>
      <c r="RSK234" s="136"/>
      <c r="RSL234" s="136"/>
      <c r="RSM234" s="136"/>
      <c r="RSN234" s="136"/>
      <c r="RSO234" s="136"/>
      <c r="RSP234" s="136"/>
      <c r="RSQ234" s="136"/>
      <c r="RSR234" s="136"/>
      <c r="RSS234" s="136"/>
      <c r="RST234" s="136"/>
      <c r="RSU234" s="136"/>
      <c r="RSV234" s="136"/>
      <c r="RSW234" s="136"/>
      <c r="RSX234" s="136"/>
      <c r="RSY234" s="136"/>
      <c r="RSZ234" s="136"/>
      <c r="RTA234" s="136"/>
      <c r="RTB234" s="136"/>
      <c r="RTC234" s="136"/>
      <c r="RTD234" s="136"/>
      <c r="RTE234" s="136"/>
      <c r="RTF234" s="136"/>
      <c r="RTG234" s="136"/>
      <c r="RTH234" s="136"/>
      <c r="RTI234" s="136"/>
      <c r="RTJ234" s="136"/>
      <c r="RTK234" s="136"/>
      <c r="RTL234" s="136"/>
      <c r="RTM234" s="136"/>
      <c r="RTN234" s="136"/>
      <c r="RTO234" s="136"/>
      <c r="RTP234" s="136"/>
      <c r="RTQ234" s="136"/>
      <c r="RTR234" s="136"/>
      <c r="RTS234" s="136"/>
      <c r="RTT234" s="136"/>
      <c r="RTU234" s="136"/>
      <c r="RTV234" s="136"/>
      <c r="RTW234" s="136"/>
      <c r="RTX234" s="136"/>
      <c r="RTY234" s="136"/>
      <c r="RTZ234" s="136"/>
      <c r="RUA234" s="136"/>
      <c r="RUB234" s="136"/>
      <c r="RUC234" s="136"/>
      <c r="RUD234" s="136"/>
      <c r="RUE234" s="136"/>
      <c r="RUF234" s="136"/>
      <c r="RUG234" s="136"/>
      <c r="RUH234" s="136"/>
      <c r="RUI234" s="136"/>
      <c r="RUJ234" s="136"/>
      <c r="RUK234" s="136"/>
      <c r="RUL234" s="136"/>
      <c r="RUM234" s="136"/>
      <c r="RUN234" s="136"/>
      <c r="RUO234" s="136"/>
      <c r="RUP234" s="136"/>
      <c r="RUQ234" s="136"/>
      <c r="RUR234" s="136"/>
      <c r="RUS234" s="136"/>
      <c r="RUT234" s="136"/>
      <c r="RUU234" s="136"/>
      <c r="RUV234" s="136"/>
      <c r="RUW234" s="136"/>
      <c r="RUX234" s="136"/>
      <c r="RUY234" s="136"/>
      <c r="RUZ234" s="136"/>
      <c r="RVA234" s="136"/>
      <c r="RVB234" s="136"/>
      <c r="RVC234" s="136"/>
      <c r="RVD234" s="136"/>
      <c r="RVE234" s="136"/>
      <c r="RVF234" s="136"/>
      <c r="RVG234" s="136"/>
      <c r="RVH234" s="136"/>
      <c r="RVI234" s="136"/>
      <c r="RVJ234" s="136"/>
      <c r="RVK234" s="136"/>
      <c r="RVL234" s="136"/>
      <c r="RVM234" s="136"/>
      <c r="RVN234" s="136"/>
      <c r="RVO234" s="136"/>
      <c r="RVP234" s="136"/>
      <c r="RVQ234" s="136"/>
      <c r="RVR234" s="136"/>
      <c r="RVS234" s="136"/>
      <c r="RVT234" s="136"/>
      <c r="RVU234" s="136"/>
      <c r="RVV234" s="136"/>
      <c r="RVW234" s="136"/>
      <c r="RVX234" s="136"/>
      <c r="RVY234" s="136"/>
      <c r="RVZ234" s="136"/>
      <c r="RWA234" s="136"/>
      <c r="RWB234" s="136"/>
      <c r="RWC234" s="136"/>
      <c r="RWD234" s="136"/>
      <c r="RWE234" s="136"/>
      <c r="RWF234" s="136"/>
      <c r="RWG234" s="136"/>
      <c r="RWH234" s="136"/>
      <c r="RWI234" s="136"/>
      <c r="RWJ234" s="136"/>
      <c r="RWK234" s="136"/>
      <c r="RWL234" s="136"/>
      <c r="RWM234" s="136"/>
      <c r="RWN234" s="136"/>
      <c r="RWO234" s="136"/>
      <c r="RWP234" s="136"/>
      <c r="RWQ234" s="136"/>
      <c r="RWR234" s="136"/>
      <c r="RWS234" s="136"/>
      <c r="RWT234" s="136"/>
      <c r="RWU234" s="136"/>
      <c r="RWV234" s="136"/>
      <c r="RWW234" s="136"/>
      <c r="RWX234" s="136"/>
      <c r="RWY234" s="136"/>
      <c r="RWZ234" s="136"/>
      <c r="RXA234" s="136"/>
      <c r="RXB234" s="136"/>
      <c r="RXC234" s="136"/>
      <c r="RXD234" s="136"/>
      <c r="RXE234" s="136"/>
      <c r="RXF234" s="136"/>
      <c r="RXG234" s="136"/>
      <c r="RXH234" s="136"/>
      <c r="RXI234" s="136"/>
      <c r="RXJ234" s="136"/>
      <c r="RXK234" s="136"/>
      <c r="RXL234" s="136"/>
      <c r="RXM234" s="136"/>
      <c r="RXN234" s="136"/>
      <c r="RXO234" s="136"/>
      <c r="RXP234" s="136"/>
      <c r="RXQ234" s="136"/>
      <c r="RXR234" s="136"/>
      <c r="RXS234" s="136"/>
      <c r="RXT234" s="136"/>
      <c r="RXU234" s="136"/>
      <c r="RXV234" s="136"/>
      <c r="RXW234" s="136"/>
      <c r="RXX234" s="136"/>
      <c r="RXY234" s="136"/>
      <c r="RXZ234" s="136"/>
      <c r="RYA234" s="136"/>
      <c r="RYB234" s="136"/>
      <c r="RYC234" s="136"/>
      <c r="RYD234" s="136"/>
      <c r="RYE234" s="136"/>
      <c r="RYF234" s="136"/>
      <c r="RYG234" s="136"/>
      <c r="RYH234" s="136"/>
      <c r="RYI234" s="136"/>
      <c r="RYJ234" s="136"/>
      <c r="RYK234" s="136"/>
      <c r="RYL234" s="136"/>
      <c r="RYM234" s="136"/>
      <c r="RYN234" s="136"/>
      <c r="RYO234" s="136"/>
      <c r="RYP234" s="136"/>
      <c r="RYQ234" s="136"/>
      <c r="RYR234" s="136"/>
      <c r="RYS234" s="136"/>
      <c r="RYT234" s="136"/>
      <c r="RYU234" s="136"/>
      <c r="RYV234" s="136"/>
      <c r="RYW234" s="136"/>
      <c r="RYX234" s="136"/>
      <c r="RYY234" s="136"/>
      <c r="RYZ234" s="136"/>
      <c r="RZA234" s="136"/>
      <c r="RZB234" s="136"/>
      <c r="RZC234" s="136"/>
      <c r="RZD234" s="136"/>
      <c r="RZE234" s="136"/>
      <c r="RZF234" s="136"/>
      <c r="RZG234" s="136"/>
      <c r="RZH234" s="136"/>
      <c r="RZI234" s="136"/>
      <c r="RZJ234" s="136"/>
      <c r="RZK234" s="136"/>
      <c r="RZL234" s="136"/>
      <c r="RZM234" s="136"/>
      <c r="RZN234" s="136"/>
      <c r="RZO234" s="136"/>
      <c r="RZP234" s="136"/>
      <c r="RZQ234" s="136"/>
      <c r="RZR234" s="136"/>
      <c r="RZS234" s="136"/>
      <c r="RZT234" s="136"/>
      <c r="RZU234" s="136"/>
      <c r="RZV234" s="136"/>
      <c r="RZW234" s="136"/>
      <c r="RZX234" s="136"/>
      <c r="RZY234" s="136"/>
      <c r="RZZ234" s="136"/>
      <c r="SAA234" s="136"/>
      <c r="SAB234" s="136"/>
      <c r="SAC234" s="136"/>
      <c r="SAD234" s="136"/>
      <c r="SAE234" s="136"/>
      <c r="SAF234" s="136"/>
      <c r="SAG234" s="136"/>
      <c r="SAH234" s="136"/>
      <c r="SAI234" s="136"/>
      <c r="SAJ234" s="136"/>
      <c r="SAK234" s="136"/>
      <c r="SAL234" s="136"/>
      <c r="SAM234" s="136"/>
      <c r="SAN234" s="136"/>
      <c r="SAO234" s="136"/>
      <c r="SAP234" s="136"/>
      <c r="SAQ234" s="136"/>
      <c r="SAR234" s="136"/>
      <c r="SAS234" s="136"/>
      <c r="SAT234" s="136"/>
      <c r="SAU234" s="136"/>
      <c r="SAV234" s="136"/>
      <c r="SAW234" s="136"/>
      <c r="SAX234" s="136"/>
      <c r="SAY234" s="136"/>
      <c r="SAZ234" s="136"/>
      <c r="SBA234" s="136"/>
      <c r="SBB234" s="136"/>
      <c r="SBC234" s="136"/>
      <c r="SBD234" s="136"/>
      <c r="SBE234" s="136"/>
      <c r="SBF234" s="136"/>
      <c r="SBG234" s="136"/>
      <c r="SBH234" s="136"/>
      <c r="SBI234" s="136"/>
      <c r="SBJ234" s="136"/>
      <c r="SBK234" s="136"/>
      <c r="SBL234" s="136"/>
      <c r="SBM234" s="136"/>
      <c r="SBN234" s="136"/>
      <c r="SBO234" s="136"/>
      <c r="SBP234" s="136"/>
      <c r="SBQ234" s="136"/>
      <c r="SBR234" s="136"/>
      <c r="SBS234" s="136"/>
      <c r="SBT234" s="136"/>
      <c r="SBU234" s="136"/>
      <c r="SBV234" s="136"/>
      <c r="SBW234" s="136"/>
      <c r="SBX234" s="136"/>
      <c r="SBY234" s="136"/>
      <c r="SBZ234" s="136"/>
      <c r="SCA234" s="136"/>
      <c r="SCB234" s="136"/>
      <c r="SCC234" s="136"/>
      <c r="SCD234" s="136"/>
      <c r="SCE234" s="136"/>
      <c r="SCF234" s="136"/>
      <c r="SCG234" s="136"/>
      <c r="SCH234" s="136"/>
      <c r="SCI234" s="136"/>
      <c r="SCJ234" s="136"/>
      <c r="SCK234" s="136"/>
      <c r="SCL234" s="136"/>
      <c r="SCM234" s="136"/>
      <c r="SCN234" s="136"/>
      <c r="SCO234" s="136"/>
      <c r="SCP234" s="136"/>
      <c r="SCQ234" s="136"/>
      <c r="SCR234" s="136"/>
      <c r="SCS234" s="136"/>
      <c r="SCT234" s="136"/>
      <c r="SCU234" s="136"/>
      <c r="SCV234" s="136"/>
      <c r="SCW234" s="136"/>
      <c r="SCX234" s="136"/>
      <c r="SCY234" s="136"/>
      <c r="SCZ234" s="136"/>
      <c r="SDA234" s="136"/>
      <c r="SDB234" s="136"/>
      <c r="SDC234" s="136"/>
      <c r="SDD234" s="136"/>
      <c r="SDE234" s="136"/>
      <c r="SDF234" s="136"/>
      <c r="SDG234" s="136"/>
      <c r="SDH234" s="136"/>
      <c r="SDI234" s="136"/>
      <c r="SDJ234" s="136"/>
      <c r="SDK234" s="136"/>
      <c r="SDL234" s="136"/>
      <c r="SDM234" s="136"/>
      <c r="SDN234" s="136"/>
      <c r="SDO234" s="136"/>
      <c r="SDP234" s="136"/>
      <c r="SDQ234" s="136"/>
      <c r="SDR234" s="136"/>
      <c r="SDS234" s="136"/>
      <c r="SDT234" s="136"/>
      <c r="SDU234" s="136"/>
      <c r="SDV234" s="136"/>
      <c r="SDW234" s="136"/>
      <c r="SDX234" s="136"/>
      <c r="SDY234" s="136"/>
      <c r="SDZ234" s="136"/>
      <c r="SEA234" s="136"/>
      <c r="SEB234" s="136"/>
      <c r="SEC234" s="136"/>
      <c r="SED234" s="136"/>
      <c r="SEE234" s="136"/>
      <c r="SEF234" s="136"/>
      <c r="SEG234" s="136"/>
      <c r="SEH234" s="136"/>
      <c r="SEI234" s="136"/>
      <c r="SEJ234" s="136"/>
      <c r="SEK234" s="136"/>
      <c r="SEL234" s="136"/>
      <c r="SEM234" s="136"/>
      <c r="SEN234" s="136"/>
      <c r="SEO234" s="136"/>
      <c r="SEP234" s="136"/>
      <c r="SEQ234" s="136"/>
      <c r="SER234" s="136"/>
      <c r="SES234" s="136"/>
      <c r="SET234" s="136"/>
      <c r="SEU234" s="136"/>
      <c r="SEV234" s="136"/>
      <c r="SEW234" s="136"/>
      <c r="SEX234" s="136"/>
      <c r="SEY234" s="136"/>
      <c r="SEZ234" s="136"/>
      <c r="SFA234" s="136"/>
      <c r="SFB234" s="136"/>
      <c r="SFC234" s="136"/>
      <c r="SFD234" s="136"/>
      <c r="SFE234" s="136"/>
      <c r="SFF234" s="136"/>
      <c r="SFG234" s="136"/>
      <c r="SFH234" s="136"/>
      <c r="SFI234" s="136"/>
      <c r="SFJ234" s="136"/>
      <c r="SFK234" s="136"/>
      <c r="SFL234" s="136"/>
      <c r="SFM234" s="136"/>
      <c r="SFN234" s="136"/>
      <c r="SFO234" s="136"/>
      <c r="SFP234" s="136"/>
      <c r="SFQ234" s="136"/>
      <c r="SFR234" s="136"/>
      <c r="SFS234" s="136"/>
      <c r="SFT234" s="136"/>
      <c r="SFU234" s="136"/>
      <c r="SFV234" s="136"/>
      <c r="SFW234" s="136"/>
      <c r="SFX234" s="136"/>
      <c r="SFY234" s="136"/>
      <c r="SFZ234" s="136"/>
      <c r="SGA234" s="136"/>
      <c r="SGB234" s="136"/>
      <c r="SGC234" s="136"/>
      <c r="SGD234" s="136"/>
      <c r="SGE234" s="136"/>
      <c r="SGF234" s="136"/>
      <c r="SGG234" s="136"/>
      <c r="SGH234" s="136"/>
      <c r="SGI234" s="136"/>
      <c r="SGJ234" s="136"/>
      <c r="SGK234" s="136"/>
      <c r="SGL234" s="136"/>
      <c r="SGM234" s="136"/>
      <c r="SGN234" s="136"/>
      <c r="SGO234" s="136"/>
      <c r="SGP234" s="136"/>
      <c r="SGQ234" s="136"/>
      <c r="SGR234" s="136"/>
      <c r="SGS234" s="136"/>
      <c r="SGT234" s="136"/>
      <c r="SGU234" s="136"/>
      <c r="SGV234" s="136"/>
      <c r="SGW234" s="136"/>
      <c r="SGX234" s="136"/>
      <c r="SGY234" s="136"/>
      <c r="SGZ234" s="136"/>
      <c r="SHA234" s="136"/>
      <c r="SHB234" s="136"/>
      <c r="SHC234" s="136"/>
      <c r="SHD234" s="136"/>
      <c r="SHE234" s="136"/>
      <c r="SHF234" s="136"/>
      <c r="SHG234" s="136"/>
      <c r="SHH234" s="136"/>
      <c r="SHI234" s="136"/>
      <c r="SHJ234" s="136"/>
      <c r="SHK234" s="136"/>
      <c r="SHL234" s="136"/>
      <c r="SHM234" s="136"/>
      <c r="SHN234" s="136"/>
      <c r="SHO234" s="136"/>
      <c r="SHP234" s="136"/>
      <c r="SHQ234" s="136"/>
      <c r="SHR234" s="136"/>
      <c r="SHS234" s="136"/>
      <c r="SHT234" s="136"/>
      <c r="SHU234" s="136"/>
      <c r="SHV234" s="136"/>
      <c r="SHW234" s="136"/>
      <c r="SHX234" s="136"/>
      <c r="SHY234" s="136"/>
      <c r="SHZ234" s="136"/>
      <c r="SIA234" s="136"/>
      <c r="SIB234" s="136"/>
      <c r="SIC234" s="136"/>
      <c r="SID234" s="136"/>
      <c r="SIE234" s="136"/>
      <c r="SIF234" s="136"/>
      <c r="SIG234" s="136"/>
      <c r="SIH234" s="136"/>
      <c r="SII234" s="136"/>
      <c r="SIJ234" s="136"/>
      <c r="SIK234" s="136"/>
      <c r="SIL234" s="136"/>
      <c r="SIM234" s="136"/>
      <c r="SIN234" s="136"/>
      <c r="SIO234" s="136"/>
      <c r="SIP234" s="136"/>
      <c r="SIQ234" s="136"/>
      <c r="SIR234" s="136"/>
      <c r="SIS234" s="136"/>
      <c r="SIT234" s="136"/>
      <c r="SIU234" s="136"/>
      <c r="SIV234" s="136"/>
      <c r="SIW234" s="136"/>
      <c r="SIX234" s="136"/>
      <c r="SIY234" s="136"/>
      <c r="SIZ234" s="136"/>
      <c r="SJA234" s="136"/>
      <c r="SJB234" s="136"/>
      <c r="SJC234" s="136"/>
      <c r="SJD234" s="136"/>
      <c r="SJE234" s="136"/>
      <c r="SJF234" s="136"/>
      <c r="SJG234" s="136"/>
      <c r="SJH234" s="136"/>
      <c r="SJI234" s="136"/>
      <c r="SJJ234" s="136"/>
      <c r="SJK234" s="136"/>
      <c r="SJL234" s="136"/>
      <c r="SJM234" s="136"/>
      <c r="SJN234" s="136"/>
      <c r="SJO234" s="136"/>
      <c r="SJP234" s="136"/>
      <c r="SJQ234" s="136"/>
      <c r="SJR234" s="136"/>
      <c r="SJS234" s="136"/>
      <c r="SJT234" s="136"/>
      <c r="SJU234" s="136"/>
      <c r="SJV234" s="136"/>
      <c r="SJW234" s="136"/>
      <c r="SJX234" s="136"/>
      <c r="SJY234" s="136"/>
      <c r="SJZ234" s="136"/>
      <c r="SKA234" s="136"/>
      <c r="SKB234" s="136"/>
      <c r="SKC234" s="136"/>
      <c r="SKD234" s="136"/>
      <c r="SKE234" s="136"/>
      <c r="SKF234" s="136"/>
      <c r="SKG234" s="136"/>
      <c r="SKH234" s="136"/>
      <c r="SKI234" s="136"/>
      <c r="SKJ234" s="136"/>
      <c r="SKK234" s="136"/>
      <c r="SKL234" s="136"/>
      <c r="SKM234" s="136"/>
      <c r="SKN234" s="136"/>
      <c r="SKO234" s="136"/>
      <c r="SKP234" s="136"/>
      <c r="SKQ234" s="136"/>
      <c r="SKR234" s="136"/>
      <c r="SKS234" s="136"/>
      <c r="SKT234" s="136"/>
      <c r="SKU234" s="136"/>
      <c r="SKV234" s="136"/>
      <c r="SKW234" s="136"/>
      <c r="SKX234" s="136"/>
      <c r="SKY234" s="136"/>
      <c r="SKZ234" s="136"/>
      <c r="SLA234" s="136"/>
      <c r="SLB234" s="136"/>
      <c r="SLC234" s="136"/>
      <c r="SLD234" s="136"/>
      <c r="SLE234" s="136"/>
      <c r="SLF234" s="136"/>
      <c r="SLG234" s="136"/>
      <c r="SLH234" s="136"/>
      <c r="SLI234" s="136"/>
      <c r="SLJ234" s="136"/>
      <c r="SLK234" s="136"/>
      <c r="SLL234" s="136"/>
      <c r="SLM234" s="136"/>
      <c r="SLN234" s="136"/>
      <c r="SLO234" s="136"/>
      <c r="SLP234" s="136"/>
      <c r="SLQ234" s="136"/>
      <c r="SLR234" s="136"/>
      <c r="SLS234" s="136"/>
      <c r="SLT234" s="136"/>
      <c r="SLU234" s="136"/>
      <c r="SLV234" s="136"/>
      <c r="SLW234" s="136"/>
      <c r="SLX234" s="136"/>
      <c r="SLY234" s="136"/>
      <c r="SLZ234" s="136"/>
      <c r="SMA234" s="136"/>
      <c r="SMB234" s="136"/>
      <c r="SMC234" s="136"/>
      <c r="SMD234" s="136"/>
      <c r="SME234" s="136"/>
      <c r="SMF234" s="136"/>
      <c r="SMG234" s="136"/>
      <c r="SMH234" s="136"/>
      <c r="SMI234" s="136"/>
      <c r="SMJ234" s="136"/>
      <c r="SMK234" s="136"/>
      <c r="SML234" s="136"/>
      <c r="SMM234" s="136"/>
      <c r="SMN234" s="136"/>
      <c r="SMO234" s="136"/>
      <c r="SMP234" s="136"/>
      <c r="SMQ234" s="136"/>
      <c r="SMR234" s="136"/>
      <c r="SMS234" s="136"/>
      <c r="SMT234" s="136"/>
      <c r="SMU234" s="136"/>
      <c r="SMV234" s="136"/>
      <c r="SMW234" s="136"/>
      <c r="SMX234" s="136"/>
      <c r="SMY234" s="136"/>
      <c r="SMZ234" s="136"/>
      <c r="SNA234" s="136"/>
      <c r="SNB234" s="136"/>
      <c r="SNC234" s="136"/>
      <c r="SND234" s="136"/>
      <c r="SNE234" s="136"/>
      <c r="SNF234" s="136"/>
      <c r="SNG234" s="136"/>
      <c r="SNH234" s="136"/>
      <c r="SNI234" s="136"/>
      <c r="SNJ234" s="136"/>
      <c r="SNK234" s="136"/>
      <c r="SNL234" s="136"/>
      <c r="SNM234" s="136"/>
      <c r="SNN234" s="136"/>
      <c r="SNO234" s="136"/>
      <c r="SNP234" s="136"/>
      <c r="SNQ234" s="136"/>
      <c r="SNR234" s="136"/>
      <c r="SNS234" s="136"/>
      <c r="SNT234" s="136"/>
      <c r="SNU234" s="136"/>
      <c r="SNV234" s="136"/>
      <c r="SNW234" s="136"/>
      <c r="SNX234" s="136"/>
      <c r="SNY234" s="136"/>
      <c r="SNZ234" s="136"/>
      <c r="SOA234" s="136"/>
      <c r="SOB234" s="136"/>
      <c r="SOC234" s="136"/>
      <c r="SOD234" s="136"/>
      <c r="SOE234" s="136"/>
      <c r="SOF234" s="136"/>
      <c r="SOG234" s="136"/>
      <c r="SOH234" s="136"/>
      <c r="SOI234" s="136"/>
      <c r="SOJ234" s="136"/>
      <c r="SOK234" s="136"/>
      <c r="SOL234" s="136"/>
      <c r="SOM234" s="136"/>
      <c r="SON234" s="136"/>
      <c r="SOO234" s="136"/>
      <c r="SOP234" s="136"/>
      <c r="SOQ234" s="136"/>
      <c r="SOR234" s="136"/>
      <c r="SOS234" s="136"/>
      <c r="SOT234" s="136"/>
      <c r="SOU234" s="136"/>
      <c r="SOV234" s="136"/>
      <c r="SOW234" s="136"/>
      <c r="SOX234" s="136"/>
      <c r="SOY234" s="136"/>
      <c r="SOZ234" s="136"/>
      <c r="SPA234" s="136"/>
      <c r="SPB234" s="136"/>
      <c r="SPC234" s="136"/>
      <c r="SPD234" s="136"/>
      <c r="SPE234" s="136"/>
      <c r="SPF234" s="136"/>
      <c r="SPG234" s="136"/>
      <c r="SPH234" s="136"/>
      <c r="SPI234" s="136"/>
      <c r="SPJ234" s="136"/>
      <c r="SPK234" s="136"/>
      <c r="SPL234" s="136"/>
      <c r="SPM234" s="136"/>
      <c r="SPN234" s="136"/>
      <c r="SPO234" s="136"/>
      <c r="SPP234" s="136"/>
      <c r="SPQ234" s="136"/>
      <c r="SPR234" s="136"/>
      <c r="SPS234" s="136"/>
      <c r="SPT234" s="136"/>
      <c r="SPU234" s="136"/>
      <c r="SPV234" s="136"/>
      <c r="SPW234" s="136"/>
      <c r="SPX234" s="136"/>
      <c r="SPY234" s="136"/>
      <c r="SPZ234" s="136"/>
      <c r="SQA234" s="136"/>
      <c r="SQB234" s="136"/>
      <c r="SQC234" s="136"/>
      <c r="SQD234" s="136"/>
      <c r="SQE234" s="136"/>
      <c r="SQF234" s="136"/>
      <c r="SQG234" s="136"/>
      <c r="SQH234" s="136"/>
      <c r="SQI234" s="136"/>
      <c r="SQJ234" s="136"/>
      <c r="SQK234" s="136"/>
      <c r="SQL234" s="136"/>
      <c r="SQM234" s="136"/>
      <c r="SQN234" s="136"/>
      <c r="SQO234" s="136"/>
      <c r="SQP234" s="136"/>
      <c r="SQQ234" s="136"/>
      <c r="SQR234" s="136"/>
      <c r="SQS234" s="136"/>
      <c r="SQT234" s="136"/>
      <c r="SQU234" s="136"/>
      <c r="SQV234" s="136"/>
      <c r="SQW234" s="136"/>
      <c r="SQX234" s="136"/>
      <c r="SQY234" s="136"/>
      <c r="SQZ234" s="136"/>
      <c r="SRA234" s="136"/>
      <c r="SRB234" s="136"/>
      <c r="SRC234" s="136"/>
      <c r="SRD234" s="136"/>
      <c r="SRE234" s="136"/>
      <c r="SRF234" s="136"/>
      <c r="SRG234" s="136"/>
      <c r="SRH234" s="136"/>
      <c r="SRI234" s="136"/>
      <c r="SRJ234" s="136"/>
      <c r="SRK234" s="136"/>
      <c r="SRL234" s="136"/>
      <c r="SRM234" s="136"/>
      <c r="SRN234" s="136"/>
      <c r="SRO234" s="136"/>
      <c r="SRP234" s="136"/>
      <c r="SRQ234" s="136"/>
      <c r="SRR234" s="136"/>
      <c r="SRS234" s="136"/>
      <c r="SRT234" s="136"/>
      <c r="SRU234" s="136"/>
      <c r="SRV234" s="136"/>
      <c r="SRW234" s="136"/>
      <c r="SRX234" s="136"/>
      <c r="SRY234" s="136"/>
      <c r="SRZ234" s="136"/>
      <c r="SSA234" s="136"/>
      <c r="SSB234" s="136"/>
      <c r="SSC234" s="136"/>
      <c r="SSD234" s="136"/>
      <c r="SSE234" s="136"/>
      <c r="SSF234" s="136"/>
      <c r="SSG234" s="136"/>
      <c r="SSH234" s="136"/>
      <c r="SSI234" s="136"/>
      <c r="SSJ234" s="136"/>
      <c r="SSK234" s="136"/>
      <c r="SSL234" s="136"/>
      <c r="SSM234" s="136"/>
      <c r="SSN234" s="136"/>
      <c r="SSO234" s="136"/>
      <c r="SSP234" s="136"/>
      <c r="SSQ234" s="136"/>
      <c r="SSR234" s="136"/>
      <c r="SSS234" s="136"/>
      <c r="SST234" s="136"/>
      <c r="SSU234" s="136"/>
      <c r="SSV234" s="136"/>
      <c r="SSW234" s="136"/>
      <c r="SSX234" s="136"/>
      <c r="SSY234" s="136"/>
      <c r="SSZ234" s="136"/>
      <c r="STA234" s="136"/>
      <c r="STB234" s="136"/>
      <c r="STC234" s="136"/>
      <c r="STD234" s="136"/>
      <c r="STE234" s="136"/>
      <c r="STF234" s="136"/>
      <c r="STG234" s="136"/>
      <c r="STH234" s="136"/>
      <c r="STI234" s="136"/>
      <c r="STJ234" s="136"/>
      <c r="STK234" s="136"/>
      <c r="STL234" s="136"/>
      <c r="STM234" s="136"/>
      <c r="STN234" s="136"/>
      <c r="STO234" s="136"/>
      <c r="STP234" s="136"/>
      <c r="STQ234" s="136"/>
      <c r="STR234" s="136"/>
      <c r="STS234" s="136"/>
      <c r="STT234" s="136"/>
      <c r="STU234" s="136"/>
      <c r="STV234" s="136"/>
      <c r="STW234" s="136"/>
      <c r="STX234" s="136"/>
      <c r="STY234" s="136"/>
      <c r="STZ234" s="136"/>
      <c r="SUA234" s="136"/>
      <c r="SUB234" s="136"/>
      <c r="SUC234" s="136"/>
      <c r="SUD234" s="136"/>
      <c r="SUE234" s="136"/>
      <c r="SUF234" s="136"/>
      <c r="SUG234" s="136"/>
      <c r="SUH234" s="136"/>
      <c r="SUI234" s="136"/>
      <c r="SUJ234" s="136"/>
      <c r="SUK234" s="136"/>
      <c r="SUL234" s="136"/>
      <c r="SUM234" s="136"/>
      <c r="SUN234" s="136"/>
      <c r="SUO234" s="136"/>
      <c r="SUP234" s="136"/>
      <c r="SUQ234" s="136"/>
      <c r="SUR234" s="136"/>
      <c r="SUS234" s="136"/>
      <c r="SUT234" s="136"/>
      <c r="SUU234" s="136"/>
      <c r="SUV234" s="136"/>
      <c r="SUW234" s="136"/>
      <c r="SUX234" s="136"/>
      <c r="SUY234" s="136"/>
      <c r="SUZ234" s="136"/>
      <c r="SVA234" s="136"/>
      <c r="SVB234" s="136"/>
      <c r="SVC234" s="136"/>
      <c r="SVD234" s="136"/>
      <c r="SVE234" s="136"/>
      <c r="SVF234" s="136"/>
      <c r="SVG234" s="136"/>
      <c r="SVH234" s="136"/>
      <c r="SVI234" s="136"/>
      <c r="SVJ234" s="136"/>
      <c r="SVK234" s="136"/>
      <c r="SVL234" s="136"/>
      <c r="SVM234" s="136"/>
      <c r="SVN234" s="136"/>
      <c r="SVO234" s="136"/>
      <c r="SVP234" s="136"/>
      <c r="SVQ234" s="136"/>
      <c r="SVR234" s="136"/>
      <c r="SVS234" s="136"/>
      <c r="SVT234" s="136"/>
      <c r="SVU234" s="136"/>
      <c r="SVV234" s="136"/>
      <c r="SVW234" s="136"/>
      <c r="SVX234" s="136"/>
      <c r="SVY234" s="136"/>
      <c r="SVZ234" s="136"/>
      <c r="SWA234" s="136"/>
      <c r="SWB234" s="136"/>
      <c r="SWC234" s="136"/>
      <c r="SWD234" s="136"/>
      <c r="SWE234" s="136"/>
      <c r="SWF234" s="136"/>
      <c r="SWG234" s="136"/>
      <c r="SWH234" s="136"/>
      <c r="SWI234" s="136"/>
      <c r="SWJ234" s="136"/>
      <c r="SWK234" s="136"/>
      <c r="SWL234" s="136"/>
      <c r="SWM234" s="136"/>
      <c r="SWN234" s="136"/>
      <c r="SWO234" s="136"/>
      <c r="SWP234" s="136"/>
      <c r="SWQ234" s="136"/>
      <c r="SWR234" s="136"/>
      <c r="SWS234" s="136"/>
      <c r="SWT234" s="136"/>
      <c r="SWU234" s="136"/>
      <c r="SWV234" s="136"/>
      <c r="SWW234" s="136"/>
      <c r="SWX234" s="136"/>
      <c r="SWY234" s="136"/>
      <c r="SWZ234" s="136"/>
      <c r="SXA234" s="136"/>
      <c r="SXB234" s="136"/>
      <c r="SXC234" s="136"/>
      <c r="SXD234" s="136"/>
      <c r="SXE234" s="136"/>
      <c r="SXF234" s="136"/>
      <c r="SXG234" s="136"/>
      <c r="SXH234" s="136"/>
      <c r="SXI234" s="136"/>
      <c r="SXJ234" s="136"/>
      <c r="SXK234" s="136"/>
      <c r="SXL234" s="136"/>
      <c r="SXM234" s="136"/>
      <c r="SXN234" s="136"/>
      <c r="SXO234" s="136"/>
      <c r="SXP234" s="136"/>
      <c r="SXQ234" s="136"/>
      <c r="SXR234" s="136"/>
      <c r="SXS234" s="136"/>
      <c r="SXT234" s="136"/>
      <c r="SXU234" s="136"/>
      <c r="SXV234" s="136"/>
      <c r="SXW234" s="136"/>
      <c r="SXX234" s="136"/>
      <c r="SXY234" s="136"/>
      <c r="SXZ234" s="136"/>
      <c r="SYA234" s="136"/>
      <c r="SYB234" s="136"/>
      <c r="SYC234" s="136"/>
      <c r="SYD234" s="136"/>
      <c r="SYE234" s="136"/>
      <c r="SYF234" s="136"/>
      <c r="SYG234" s="136"/>
      <c r="SYH234" s="136"/>
      <c r="SYI234" s="136"/>
      <c r="SYJ234" s="136"/>
      <c r="SYK234" s="136"/>
      <c r="SYL234" s="136"/>
      <c r="SYM234" s="136"/>
      <c r="SYN234" s="136"/>
      <c r="SYO234" s="136"/>
      <c r="SYP234" s="136"/>
      <c r="SYQ234" s="136"/>
      <c r="SYR234" s="136"/>
      <c r="SYS234" s="136"/>
      <c r="SYT234" s="136"/>
      <c r="SYU234" s="136"/>
      <c r="SYV234" s="136"/>
      <c r="SYW234" s="136"/>
      <c r="SYX234" s="136"/>
      <c r="SYY234" s="136"/>
      <c r="SYZ234" s="136"/>
      <c r="SZA234" s="136"/>
      <c r="SZB234" s="136"/>
      <c r="SZC234" s="136"/>
      <c r="SZD234" s="136"/>
      <c r="SZE234" s="136"/>
      <c r="SZF234" s="136"/>
      <c r="SZG234" s="136"/>
      <c r="SZH234" s="136"/>
      <c r="SZI234" s="136"/>
      <c r="SZJ234" s="136"/>
      <c r="SZK234" s="136"/>
      <c r="SZL234" s="136"/>
      <c r="SZM234" s="136"/>
      <c r="SZN234" s="136"/>
      <c r="SZO234" s="136"/>
      <c r="SZP234" s="136"/>
      <c r="SZQ234" s="136"/>
      <c r="SZR234" s="136"/>
      <c r="SZS234" s="136"/>
      <c r="SZT234" s="136"/>
      <c r="SZU234" s="136"/>
      <c r="SZV234" s="136"/>
      <c r="SZW234" s="136"/>
      <c r="SZX234" s="136"/>
      <c r="SZY234" s="136"/>
      <c r="SZZ234" s="136"/>
      <c r="TAA234" s="136"/>
      <c r="TAB234" s="136"/>
      <c r="TAC234" s="136"/>
      <c r="TAD234" s="136"/>
      <c r="TAE234" s="136"/>
      <c r="TAF234" s="136"/>
      <c r="TAG234" s="136"/>
      <c r="TAH234" s="136"/>
      <c r="TAI234" s="136"/>
      <c r="TAJ234" s="136"/>
      <c r="TAK234" s="136"/>
      <c r="TAL234" s="136"/>
      <c r="TAM234" s="136"/>
      <c r="TAN234" s="136"/>
      <c r="TAO234" s="136"/>
      <c r="TAP234" s="136"/>
      <c r="TAQ234" s="136"/>
      <c r="TAR234" s="136"/>
      <c r="TAS234" s="136"/>
      <c r="TAT234" s="136"/>
      <c r="TAU234" s="136"/>
      <c r="TAV234" s="136"/>
      <c r="TAW234" s="136"/>
      <c r="TAX234" s="136"/>
      <c r="TAY234" s="136"/>
      <c r="TAZ234" s="136"/>
      <c r="TBA234" s="136"/>
      <c r="TBB234" s="136"/>
      <c r="TBC234" s="136"/>
      <c r="TBD234" s="136"/>
      <c r="TBE234" s="136"/>
      <c r="TBF234" s="136"/>
      <c r="TBG234" s="136"/>
      <c r="TBH234" s="136"/>
      <c r="TBI234" s="136"/>
      <c r="TBJ234" s="136"/>
      <c r="TBK234" s="136"/>
      <c r="TBL234" s="136"/>
      <c r="TBM234" s="136"/>
      <c r="TBN234" s="136"/>
      <c r="TBO234" s="136"/>
      <c r="TBP234" s="136"/>
      <c r="TBQ234" s="136"/>
      <c r="TBR234" s="136"/>
      <c r="TBS234" s="136"/>
      <c r="TBT234" s="136"/>
      <c r="TBU234" s="136"/>
      <c r="TBV234" s="136"/>
      <c r="TBW234" s="136"/>
      <c r="TBX234" s="136"/>
      <c r="TBY234" s="136"/>
      <c r="TBZ234" s="136"/>
      <c r="TCA234" s="136"/>
      <c r="TCB234" s="136"/>
      <c r="TCC234" s="136"/>
      <c r="TCD234" s="136"/>
      <c r="TCE234" s="136"/>
      <c r="TCF234" s="136"/>
      <c r="TCG234" s="136"/>
      <c r="TCH234" s="136"/>
      <c r="TCI234" s="136"/>
      <c r="TCJ234" s="136"/>
      <c r="TCK234" s="136"/>
      <c r="TCL234" s="136"/>
      <c r="TCM234" s="136"/>
      <c r="TCN234" s="136"/>
      <c r="TCO234" s="136"/>
      <c r="TCP234" s="136"/>
      <c r="TCQ234" s="136"/>
      <c r="TCR234" s="136"/>
      <c r="TCS234" s="136"/>
      <c r="TCT234" s="136"/>
      <c r="TCU234" s="136"/>
      <c r="TCV234" s="136"/>
      <c r="TCW234" s="136"/>
      <c r="TCX234" s="136"/>
      <c r="TCY234" s="136"/>
      <c r="TCZ234" s="136"/>
      <c r="TDA234" s="136"/>
      <c r="TDB234" s="136"/>
      <c r="TDC234" s="136"/>
      <c r="TDD234" s="136"/>
      <c r="TDE234" s="136"/>
      <c r="TDF234" s="136"/>
      <c r="TDG234" s="136"/>
      <c r="TDH234" s="136"/>
      <c r="TDI234" s="136"/>
      <c r="TDJ234" s="136"/>
      <c r="TDK234" s="136"/>
      <c r="TDL234" s="136"/>
      <c r="TDM234" s="136"/>
      <c r="TDN234" s="136"/>
      <c r="TDO234" s="136"/>
      <c r="TDP234" s="136"/>
      <c r="TDQ234" s="136"/>
      <c r="TDR234" s="136"/>
      <c r="TDS234" s="136"/>
      <c r="TDT234" s="136"/>
      <c r="TDU234" s="136"/>
      <c r="TDV234" s="136"/>
      <c r="TDW234" s="136"/>
      <c r="TDX234" s="136"/>
      <c r="TDY234" s="136"/>
      <c r="TDZ234" s="136"/>
      <c r="TEA234" s="136"/>
      <c r="TEB234" s="136"/>
      <c r="TEC234" s="136"/>
      <c r="TED234" s="136"/>
      <c r="TEE234" s="136"/>
      <c r="TEF234" s="136"/>
      <c r="TEG234" s="136"/>
      <c r="TEH234" s="136"/>
      <c r="TEI234" s="136"/>
      <c r="TEJ234" s="136"/>
      <c r="TEK234" s="136"/>
      <c r="TEL234" s="136"/>
      <c r="TEM234" s="136"/>
      <c r="TEN234" s="136"/>
      <c r="TEO234" s="136"/>
      <c r="TEP234" s="136"/>
      <c r="TEQ234" s="136"/>
      <c r="TER234" s="136"/>
      <c r="TES234" s="136"/>
      <c r="TET234" s="136"/>
      <c r="TEU234" s="136"/>
      <c r="TEV234" s="136"/>
      <c r="TEW234" s="136"/>
      <c r="TEX234" s="136"/>
      <c r="TEY234" s="136"/>
      <c r="TEZ234" s="136"/>
      <c r="TFA234" s="136"/>
      <c r="TFB234" s="136"/>
      <c r="TFC234" s="136"/>
      <c r="TFD234" s="136"/>
      <c r="TFE234" s="136"/>
      <c r="TFF234" s="136"/>
      <c r="TFG234" s="136"/>
      <c r="TFH234" s="136"/>
      <c r="TFI234" s="136"/>
      <c r="TFJ234" s="136"/>
      <c r="TFK234" s="136"/>
      <c r="TFL234" s="136"/>
      <c r="TFM234" s="136"/>
      <c r="TFN234" s="136"/>
      <c r="TFO234" s="136"/>
      <c r="TFP234" s="136"/>
      <c r="TFQ234" s="136"/>
      <c r="TFR234" s="136"/>
      <c r="TFS234" s="136"/>
      <c r="TFT234" s="136"/>
      <c r="TFU234" s="136"/>
      <c r="TFV234" s="136"/>
      <c r="TFW234" s="136"/>
      <c r="TFX234" s="136"/>
      <c r="TFY234" s="136"/>
      <c r="TFZ234" s="136"/>
      <c r="TGA234" s="136"/>
      <c r="TGB234" s="136"/>
      <c r="TGC234" s="136"/>
      <c r="TGD234" s="136"/>
      <c r="TGE234" s="136"/>
      <c r="TGF234" s="136"/>
      <c r="TGG234" s="136"/>
      <c r="TGH234" s="136"/>
      <c r="TGI234" s="136"/>
      <c r="TGJ234" s="136"/>
      <c r="TGK234" s="136"/>
      <c r="TGL234" s="136"/>
      <c r="TGM234" s="136"/>
      <c r="TGN234" s="136"/>
      <c r="TGO234" s="136"/>
      <c r="TGP234" s="136"/>
      <c r="TGQ234" s="136"/>
      <c r="TGR234" s="136"/>
      <c r="TGS234" s="136"/>
      <c r="TGT234" s="136"/>
      <c r="TGU234" s="136"/>
      <c r="TGV234" s="136"/>
      <c r="TGW234" s="136"/>
      <c r="TGX234" s="136"/>
      <c r="TGY234" s="136"/>
      <c r="TGZ234" s="136"/>
      <c r="THA234" s="136"/>
      <c r="THB234" s="136"/>
      <c r="THC234" s="136"/>
      <c r="THD234" s="136"/>
      <c r="THE234" s="136"/>
      <c r="THF234" s="136"/>
      <c r="THG234" s="136"/>
      <c r="THH234" s="136"/>
      <c r="THI234" s="136"/>
      <c r="THJ234" s="136"/>
      <c r="THK234" s="136"/>
      <c r="THL234" s="136"/>
      <c r="THM234" s="136"/>
      <c r="THN234" s="136"/>
      <c r="THO234" s="136"/>
      <c r="THP234" s="136"/>
      <c r="THQ234" s="136"/>
      <c r="THR234" s="136"/>
      <c r="THS234" s="136"/>
      <c r="THT234" s="136"/>
      <c r="THU234" s="136"/>
      <c r="THV234" s="136"/>
      <c r="THW234" s="136"/>
      <c r="THX234" s="136"/>
      <c r="THY234" s="136"/>
      <c r="THZ234" s="136"/>
      <c r="TIA234" s="136"/>
      <c r="TIB234" s="136"/>
      <c r="TIC234" s="136"/>
      <c r="TID234" s="136"/>
      <c r="TIE234" s="136"/>
      <c r="TIF234" s="136"/>
      <c r="TIG234" s="136"/>
      <c r="TIH234" s="136"/>
      <c r="TII234" s="136"/>
      <c r="TIJ234" s="136"/>
      <c r="TIK234" s="136"/>
      <c r="TIL234" s="136"/>
      <c r="TIM234" s="136"/>
      <c r="TIN234" s="136"/>
      <c r="TIO234" s="136"/>
      <c r="TIP234" s="136"/>
      <c r="TIQ234" s="136"/>
      <c r="TIR234" s="136"/>
      <c r="TIS234" s="136"/>
      <c r="TIT234" s="136"/>
      <c r="TIU234" s="136"/>
      <c r="TIV234" s="136"/>
      <c r="TIW234" s="136"/>
      <c r="TIX234" s="136"/>
      <c r="TIY234" s="136"/>
      <c r="TIZ234" s="136"/>
      <c r="TJA234" s="136"/>
      <c r="TJB234" s="136"/>
      <c r="TJC234" s="136"/>
      <c r="TJD234" s="136"/>
      <c r="TJE234" s="136"/>
      <c r="TJF234" s="136"/>
      <c r="TJG234" s="136"/>
      <c r="TJH234" s="136"/>
      <c r="TJI234" s="136"/>
      <c r="TJJ234" s="136"/>
      <c r="TJK234" s="136"/>
      <c r="TJL234" s="136"/>
      <c r="TJM234" s="136"/>
      <c r="TJN234" s="136"/>
      <c r="TJO234" s="136"/>
      <c r="TJP234" s="136"/>
      <c r="TJQ234" s="136"/>
      <c r="TJR234" s="136"/>
      <c r="TJS234" s="136"/>
      <c r="TJT234" s="136"/>
      <c r="TJU234" s="136"/>
      <c r="TJV234" s="136"/>
      <c r="TJW234" s="136"/>
      <c r="TJX234" s="136"/>
      <c r="TJY234" s="136"/>
      <c r="TJZ234" s="136"/>
      <c r="TKA234" s="136"/>
      <c r="TKB234" s="136"/>
      <c r="TKC234" s="136"/>
      <c r="TKD234" s="136"/>
      <c r="TKE234" s="136"/>
      <c r="TKF234" s="136"/>
      <c r="TKG234" s="136"/>
      <c r="TKH234" s="136"/>
      <c r="TKI234" s="136"/>
      <c r="TKJ234" s="136"/>
      <c r="TKK234" s="136"/>
      <c r="TKL234" s="136"/>
      <c r="TKM234" s="136"/>
      <c r="TKN234" s="136"/>
      <c r="TKO234" s="136"/>
      <c r="TKP234" s="136"/>
      <c r="TKQ234" s="136"/>
      <c r="TKR234" s="136"/>
      <c r="TKS234" s="136"/>
      <c r="TKT234" s="136"/>
      <c r="TKU234" s="136"/>
      <c r="TKV234" s="136"/>
      <c r="TKW234" s="136"/>
      <c r="TKX234" s="136"/>
      <c r="TKY234" s="136"/>
      <c r="TKZ234" s="136"/>
      <c r="TLA234" s="136"/>
      <c r="TLB234" s="136"/>
      <c r="TLC234" s="136"/>
      <c r="TLD234" s="136"/>
      <c r="TLE234" s="136"/>
      <c r="TLF234" s="136"/>
      <c r="TLG234" s="136"/>
      <c r="TLH234" s="136"/>
      <c r="TLI234" s="136"/>
      <c r="TLJ234" s="136"/>
      <c r="TLK234" s="136"/>
      <c r="TLL234" s="136"/>
      <c r="TLM234" s="136"/>
      <c r="TLN234" s="136"/>
      <c r="TLO234" s="136"/>
      <c r="TLP234" s="136"/>
      <c r="TLQ234" s="136"/>
      <c r="TLR234" s="136"/>
      <c r="TLS234" s="136"/>
      <c r="TLT234" s="136"/>
      <c r="TLU234" s="136"/>
      <c r="TLV234" s="136"/>
      <c r="TLW234" s="136"/>
      <c r="TLX234" s="136"/>
      <c r="TLY234" s="136"/>
      <c r="TLZ234" s="136"/>
      <c r="TMA234" s="136"/>
      <c r="TMB234" s="136"/>
      <c r="TMC234" s="136"/>
      <c r="TMD234" s="136"/>
      <c r="TME234" s="136"/>
      <c r="TMF234" s="136"/>
      <c r="TMG234" s="136"/>
      <c r="TMH234" s="136"/>
      <c r="TMI234" s="136"/>
      <c r="TMJ234" s="136"/>
      <c r="TMK234" s="136"/>
      <c r="TML234" s="136"/>
      <c r="TMM234" s="136"/>
      <c r="TMN234" s="136"/>
      <c r="TMO234" s="136"/>
      <c r="TMP234" s="136"/>
      <c r="TMQ234" s="136"/>
      <c r="TMR234" s="136"/>
      <c r="TMS234" s="136"/>
      <c r="TMT234" s="136"/>
      <c r="TMU234" s="136"/>
      <c r="TMV234" s="136"/>
      <c r="TMW234" s="136"/>
      <c r="TMX234" s="136"/>
      <c r="TMY234" s="136"/>
      <c r="TMZ234" s="136"/>
      <c r="TNA234" s="136"/>
      <c r="TNB234" s="136"/>
      <c r="TNC234" s="136"/>
      <c r="TND234" s="136"/>
      <c r="TNE234" s="136"/>
      <c r="TNF234" s="136"/>
      <c r="TNG234" s="136"/>
      <c r="TNH234" s="136"/>
      <c r="TNI234" s="136"/>
      <c r="TNJ234" s="136"/>
      <c r="TNK234" s="136"/>
      <c r="TNL234" s="136"/>
      <c r="TNM234" s="136"/>
      <c r="TNN234" s="136"/>
      <c r="TNO234" s="136"/>
      <c r="TNP234" s="136"/>
      <c r="TNQ234" s="136"/>
      <c r="TNR234" s="136"/>
      <c r="TNS234" s="136"/>
      <c r="TNT234" s="136"/>
      <c r="TNU234" s="136"/>
      <c r="TNV234" s="136"/>
      <c r="TNW234" s="136"/>
      <c r="TNX234" s="136"/>
      <c r="TNY234" s="136"/>
      <c r="TNZ234" s="136"/>
      <c r="TOA234" s="136"/>
      <c r="TOB234" s="136"/>
      <c r="TOC234" s="136"/>
      <c r="TOD234" s="136"/>
      <c r="TOE234" s="136"/>
      <c r="TOF234" s="136"/>
      <c r="TOG234" s="136"/>
      <c r="TOH234" s="136"/>
      <c r="TOI234" s="136"/>
      <c r="TOJ234" s="136"/>
      <c r="TOK234" s="136"/>
      <c r="TOL234" s="136"/>
      <c r="TOM234" s="136"/>
      <c r="TON234" s="136"/>
      <c r="TOO234" s="136"/>
      <c r="TOP234" s="136"/>
      <c r="TOQ234" s="136"/>
      <c r="TOR234" s="136"/>
      <c r="TOS234" s="136"/>
      <c r="TOT234" s="136"/>
      <c r="TOU234" s="136"/>
      <c r="TOV234" s="136"/>
      <c r="TOW234" s="136"/>
      <c r="TOX234" s="136"/>
      <c r="TOY234" s="136"/>
      <c r="TOZ234" s="136"/>
      <c r="TPA234" s="136"/>
      <c r="TPB234" s="136"/>
      <c r="TPC234" s="136"/>
      <c r="TPD234" s="136"/>
      <c r="TPE234" s="136"/>
      <c r="TPF234" s="136"/>
      <c r="TPG234" s="136"/>
      <c r="TPH234" s="136"/>
      <c r="TPI234" s="136"/>
      <c r="TPJ234" s="136"/>
      <c r="TPK234" s="136"/>
      <c r="TPL234" s="136"/>
      <c r="TPM234" s="136"/>
      <c r="TPN234" s="136"/>
      <c r="TPO234" s="136"/>
      <c r="TPP234" s="136"/>
      <c r="TPQ234" s="136"/>
      <c r="TPR234" s="136"/>
      <c r="TPS234" s="136"/>
      <c r="TPT234" s="136"/>
      <c r="TPU234" s="136"/>
      <c r="TPV234" s="136"/>
      <c r="TPW234" s="136"/>
      <c r="TPX234" s="136"/>
      <c r="TPY234" s="136"/>
      <c r="TPZ234" s="136"/>
      <c r="TQA234" s="136"/>
      <c r="TQB234" s="136"/>
      <c r="TQC234" s="136"/>
      <c r="TQD234" s="136"/>
      <c r="TQE234" s="136"/>
      <c r="TQF234" s="136"/>
      <c r="TQG234" s="136"/>
      <c r="TQH234" s="136"/>
      <c r="TQI234" s="136"/>
      <c r="TQJ234" s="136"/>
      <c r="TQK234" s="136"/>
      <c r="TQL234" s="136"/>
      <c r="TQM234" s="136"/>
      <c r="TQN234" s="136"/>
      <c r="TQO234" s="136"/>
      <c r="TQP234" s="136"/>
      <c r="TQQ234" s="136"/>
      <c r="TQR234" s="136"/>
      <c r="TQS234" s="136"/>
      <c r="TQT234" s="136"/>
      <c r="TQU234" s="136"/>
      <c r="TQV234" s="136"/>
      <c r="TQW234" s="136"/>
      <c r="TQX234" s="136"/>
      <c r="TQY234" s="136"/>
      <c r="TQZ234" s="136"/>
      <c r="TRA234" s="136"/>
      <c r="TRB234" s="136"/>
      <c r="TRC234" s="136"/>
      <c r="TRD234" s="136"/>
      <c r="TRE234" s="136"/>
      <c r="TRF234" s="136"/>
      <c r="TRG234" s="136"/>
      <c r="TRH234" s="136"/>
      <c r="TRI234" s="136"/>
      <c r="TRJ234" s="136"/>
      <c r="TRK234" s="136"/>
      <c r="TRL234" s="136"/>
      <c r="TRM234" s="136"/>
      <c r="TRN234" s="136"/>
      <c r="TRO234" s="136"/>
      <c r="TRP234" s="136"/>
      <c r="TRQ234" s="136"/>
      <c r="TRR234" s="136"/>
      <c r="TRS234" s="136"/>
      <c r="TRT234" s="136"/>
      <c r="TRU234" s="136"/>
      <c r="TRV234" s="136"/>
      <c r="TRW234" s="136"/>
      <c r="TRX234" s="136"/>
      <c r="TRY234" s="136"/>
      <c r="TRZ234" s="136"/>
      <c r="TSA234" s="136"/>
      <c r="TSB234" s="136"/>
      <c r="TSC234" s="136"/>
      <c r="TSD234" s="136"/>
      <c r="TSE234" s="136"/>
      <c r="TSF234" s="136"/>
      <c r="TSG234" s="136"/>
      <c r="TSH234" s="136"/>
      <c r="TSI234" s="136"/>
      <c r="TSJ234" s="136"/>
      <c r="TSK234" s="136"/>
      <c r="TSL234" s="136"/>
      <c r="TSM234" s="136"/>
      <c r="TSN234" s="136"/>
      <c r="TSO234" s="136"/>
      <c r="TSP234" s="136"/>
      <c r="TSQ234" s="136"/>
      <c r="TSR234" s="136"/>
      <c r="TSS234" s="136"/>
      <c r="TST234" s="136"/>
      <c r="TSU234" s="136"/>
      <c r="TSV234" s="136"/>
      <c r="TSW234" s="136"/>
      <c r="TSX234" s="136"/>
      <c r="TSY234" s="136"/>
      <c r="TSZ234" s="136"/>
      <c r="TTA234" s="136"/>
      <c r="TTB234" s="136"/>
      <c r="TTC234" s="136"/>
      <c r="TTD234" s="136"/>
      <c r="TTE234" s="136"/>
      <c r="TTF234" s="136"/>
      <c r="TTG234" s="136"/>
      <c r="TTH234" s="136"/>
      <c r="TTI234" s="136"/>
      <c r="TTJ234" s="136"/>
      <c r="TTK234" s="136"/>
      <c r="TTL234" s="136"/>
      <c r="TTM234" s="136"/>
      <c r="TTN234" s="136"/>
      <c r="TTO234" s="136"/>
      <c r="TTP234" s="136"/>
      <c r="TTQ234" s="136"/>
      <c r="TTR234" s="136"/>
      <c r="TTS234" s="136"/>
      <c r="TTT234" s="136"/>
      <c r="TTU234" s="136"/>
      <c r="TTV234" s="136"/>
      <c r="TTW234" s="136"/>
      <c r="TTX234" s="136"/>
      <c r="TTY234" s="136"/>
      <c r="TTZ234" s="136"/>
      <c r="TUA234" s="136"/>
      <c r="TUB234" s="136"/>
      <c r="TUC234" s="136"/>
      <c r="TUD234" s="136"/>
      <c r="TUE234" s="136"/>
      <c r="TUF234" s="136"/>
      <c r="TUG234" s="136"/>
      <c r="TUH234" s="136"/>
      <c r="TUI234" s="136"/>
      <c r="TUJ234" s="136"/>
      <c r="TUK234" s="136"/>
      <c r="TUL234" s="136"/>
      <c r="TUM234" s="136"/>
      <c r="TUN234" s="136"/>
      <c r="TUO234" s="136"/>
      <c r="TUP234" s="136"/>
      <c r="TUQ234" s="136"/>
      <c r="TUR234" s="136"/>
      <c r="TUS234" s="136"/>
      <c r="TUT234" s="136"/>
      <c r="TUU234" s="136"/>
      <c r="TUV234" s="136"/>
      <c r="TUW234" s="136"/>
      <c r="TUX234" s="136"/>
      <c r="TUY234" s="136"/>
      <c r="TUZ234" s="136"/>
      <c r="TVA234" s="136"/>
      <c r="TVB234" s="136"/>
      <c r="TVC234" s="136"/>
      <c r="TVD234" s="136"/>
      <c r="TVE234" s="136"/>
      <c r="TVF234" s="136"/>
      <c r="TVG234" s="136"/>
      <c r="TVH234" s="136"/>
      <c r="TVI234" s="136"/>
      <c r="TVJ234" s="136"/>
      <c r="TVK234" s="136"/>
      <c r="TVL234" s="136"/>
      <c r="TVM234" s="136"/>
      <c r="TVN234" s="136"/>
      <c r="TVO234" s="136"/>
      <c r="TVP234" s="136"/>
      <c r="TVQ234" s="136"/>
      <c r="TVR234" s="136"/>
      <c r="TVS234" s="136"/>
      <c r="TVT234" s="136"/>
      <c r="TVU234" s="136"/>
      <c r="TVV234" s="136"/>
      <c r="TVW234" s="136"/>
      <c r="TVX234" s="136"/>
      <c r="TVY234" s="136"/>
      <c r="TVZ234" s="136"/>
      <c r="TWA234" s="136"/>
      <c r="TWB234" s="136"/>
      <c r="TWC234" s="136"/>
      <c r="TWD234" s="136"/>
      <c r="TWE234" s="136"/>
      <c r="TWF234" s="136"/>
      <c r="TWG234" s="136"/>
      <c r="TWH234" s="136"/>
      <c r="TWI234" s="136"/>
      <c r="TWJ234" s="136"/>
      <c r="TWK234" s="136"/>
      <c r="TWL234" s="136"/>
      <c r="TWM234" s="136"/>
      <c r="TWN234" s="136"/>
      <c r="TWO234" s="136"/>
      <c r="TWP234" s="136"/>
      <c r="TWQ234" s="136"/>
      <c r="TWR234" s="136"/>
      <c r="TWS234" s="136"/>
      <c r="TWT234" s="136"/>
      <c r="TWU234" s="136"/>
      <c r="TWV234" s="136"/>
      <c r="TWW234" s="136"/>
      <c r="TWX234" s="136"/>
      <c r="TWY234" s="136"/>
      <c r="TWZ234" s="136"/>
      <c r="TXA234" s="136"/>
      <c r="TXB234" s="136"/>
      <c r="TXC234" s="136"/>
      <c r="TXD234" s="136"/>
      <c r="TXE234" s="136"/>
      <c r="TXF234" s="136"/>
      <c r="TXG234" s="136"/>
      <c r="TXH234" s="136"/>
      <c r="TXI234" s="136"/>
      <c r="TXJ234" s="136"/>
      <c r="TXK234" s="136"/>
      <c r="TXL234" s="136"/>
      <c r="TXM234" s="136"/>
      <c r="TXN234" s="136"/>
      <c r="TXO234" s="136"/>
      <c r="TXP234" s="136"/>
      <c r="TXQ234" s="136"/>
      <c r="TXR234" s="136"/>
      <c r="TXS234" s="136"/>
      <c r="TXT234" s="136"/>
      <c r="TXU234" s="136"/>
      <c r="TXV234" s="136"/>
      <c r="TXW234" s="136"/>
      <c r="TXX234" s="136"/>
      <c r="TXY234" s="136"/>
      <c r="TXZ234" s="136"/>
      <c r="TYA234" s="136"/>
      <c r="TYB234" s="136"/>
      <c r="TYC234" s="136"/>
      <c r="TYD234" s="136"/>
      <c r="TYE234" s="136"/>
      <c r="TYF234" s="136"/>
      <c r="TYG234" s="136"/>
      <c r="TYH234" s="136"/>
      <c r="TYI234" s="136"/>
      <c r="TYJ234" s="136"/>
      <c r="TYK234" s="136"/>
      <c r="TYL234" s="136"/>
      <c r="TYM234" s="136"/>
      <c r="TYN234" s="136"/>
      <c r="TYO234" s="136"/>
      <c r="TYP234" s="136"/>
      <c r="TYQ234" s="136"/>
      <c r="TYR234" s="136"/>
      <c r="TYS234" s="136"/>
      <c r="TYT234" s="136"/>
      <c r="TYU234" s="136"/>
      <c r="TYV234" s="136"/>
      <c r="TYW234" s="136"/>
      <c r="TYX234" s="136"/>
      <c r="TYY234" s="136"/>
      <c r="TYZ234" s="136"/>
      <c r="TZA234" s="136"/>
      <c r="TZB234" s="136"/>
      <c r="TZC234" s="136"/>
      <c r="TZD234" s="136"/>
      <c r="TZE234" s="136"/>
      <c r="TZF234" s="136"/>
      <c r="TZG234" s="136"/>
      <c r="TZH234" s="136"/>
      <c r="TZI234" s="136"/>
      <c r="TZJ234" s="136"/>
      <c r="TZK234" s="136"/>
      <c r="TZL234" s="136"/>
      <c r="TZM234" s="136"/>
      <c r="TZN234" s="136"/>
      <c r="TZO234" s="136"/>
      <c r="TZP234" s="136"/>
      <c r="TZQ234" s="136"/>
      <c r="TZR234" s="136"/>
      <c r="TZS234" s="136"/>
      <c r="TZT234" s="136"/>
      <c r="TZU234" s="136"/>
      <c r="TZV234" s="136"/>
      <c r="TZW234" s="136"/>
      <c r="TZX234" s="136"/>
      <c r="TZY234" s="136"/>
      <c r="TZZ234" s="136"/>
      <c r="UAA234" s="136"/>
      <c r="UAB234" s="136"/>
      <c r="UAC234" s="136"/>
      <c r="UAD234" s="136"/>
      <c r="UAE234" s="136"/>
      <c r="UAF234" s="136"/>
      <c r="UAG234" s="136"/>
      <c r="UAH234" s="136"/>
      <c r="UAI234" s="136"/>
      <c r="UAJ234" s="136"/>
      <c r="UAK234" s="136"/>
      <c r="UAL234" s="136"/>
      <c r="UAM234" s="136"/>
      <c r="UAN234" s="136"/>
      <c r="UAO234" s="136"/>
      <c r="UAP234" s="136"/>
      <c r="UAQ234" s="136"/>
      <c r="UAR234" s="136"/>
      <c r="UAS234" s="136"/>
      <c r="UAT234" s="136"/>
      <c r="UAU234" s="136"/>
      <c r="UAV234" s="136"/>
      <c r="UAW234" s="136"/>
      <c r="UAX234" s="136"/>
      <c r="UAY234" s="136"/>
      <c r="UAZ234" s="136"/>
      <c r="UBA234" s="136"/>
      <c r="UBB234" s="136"/>
      <c r="UBC234" s="136"/>
      <c r="UBD234" s="136"/>
      <c r="UBE234" s="136"/>
      <c r="UBF234" s="136"/>
      <c r="UBG234" s="136"/>
      <c r="UBH234" s="136"/>
      <c r="UBI234" s="136"/>
      <c r="UBJ234" s="136"/>
      <c r="UBK234" s="136"/>
      <c r="UBL234" s="136"/>
      <c r="UBM234" s="136"/>
      <c r="UBN234" s="136"/>
      <c r="UBO234" s="136"/>
      <c r="UBP234" s="136"/>
      <c r="UBQ234" s="136"/>
      <c r="UBR234" s="136"/>
      <c r="UBS234" s="136"/>
      <c r="UBT234" s="136"/>
      <c r="UBU234" s="136"/>
      <c r="UBV234" s="136"/>
      <c r="UBW234" s="136"/>
      <c r="UBX234" s="136"/>
      <c r="UBY234" s="136"/>
      <c r="UBZ234" s="136"/>
      <c r="UCA234" s="136"/>
      <c r="UCB234" s="136"/>
      <c r="UCC234" s="136"/>
      <c r="UCD234" s="136"/>
      <c r="UCE234" s="136"/>
      <c r="UCF234" s="136"/>
      <c r="UCG234" s="136"/>
      <c r="UCH234" s="136"/>
      <c r="UCI234" s="136"/>
      <c r="UCJ234" s="136"/>
      <c r="UCK234" s="136"/>
      <c r="UCL234" s="136"/>
      <c r="UCM234" s="136"/>
      <c r="UCN234" s="136"/>
      <c r="UCO234" s="136"/>
      <c r="UCP234" s="136"/>
      <c r="UCQ234" s="136"/>
      <c r="UCR234" s="136"/>
      <c r="UCS234" s="136"/>
      <c r="UCT234" s="136"/>
      <c r="UCU234" s="136"/>
      <c r="UCV234" s="136"/>
      <c r="UCW234" s="136"/>
      <c r="UCX234" s="136"/>
      <c r="UCY234" s="136"/>
      <c r="UCZ234" s="136"/>
      <c r="UDA234" s="136"/>
      <c r="UDB234" s="136"/>
      <c r="UDC234" s="136"/>
      <c r="UDD234" s="136"/>
      <c r="UDE234" s="136"/>
      <c r="UDF234" s="136"/>
      <c r="UDG234" s="136"/>
      <c r="UDH234" s="136"/>
      <c r="UDI234" s="136"/>
      <c r="UDJ234" s="136"/>
      <c r="UDK234" s="136"/>
      <c r="UDL234" s="136"/>
      <c r="UDM234" s="136"/>
      <c r="UDN234" s="136"/>
      <c r="UDO234" s="136"/>
      <c r="UDP234" s="136"/>
      <c r="UDQ234" s="136"/>
      <c r="UDR234" s="136"/>
      <c r="UDS234" s="136"/>
      <c r="UDT234" s="136"/>
      <c r="UDU234" s="136"/>
      <c r="UDV234" s="136"/>
      <c r="UDW234" s="136"/>
      <c r="UDX234" s="136"/>
      <c r="UDY234" s="136"/>
      <c r="UDZ234" s="136"/>
      <c r="UEA234" s="136"/>
      <c r="UEB234" s="136"/>
      <c r="UEC234" s="136"/>
      <c r="UED234" s="136"/>
      <c r="UEE234" s="136"/>
      <c r="UEF234" s="136"/>
      <c r="UEG234" s="136"/>
      <c r="UEH234" s="136"/>
      <c r="UEI234" s="136"/>
      <c r="UEJ234" s="136"/>
      <c r="UEK234" s="136"/>
      <c r="UEL234" s="136"/>
      <c r="UEM234" s="136"/>
      <c r="UEN234" s="136"/>
      <c r="UEO234" s="136"/>
      <c r="UEP234" s="136"/>
      <c r="UEQ234" s="136"/>
      <c r="UER234" s="136"/>
      <c r="UES234" s="136"/>
      <c r="UET234" s="136"/>
      <c r="UEU234" s="136"/>
      <c r="UEV234" s="136"/>
      <c r="UEW234" s="136"/>
      <c r="UEX234" s="136"/>
      <c r="UEY234" s="136"/>
      <c r="UEZ234" s="136"/>
      <c r="UFA234" s="136"/>
      <c r="UFB234" s="136"/>
      <c r="UFC234" s="136"/>
      <c r="UFD234" s="136"/>
      <c r="UFE234" s="136"/>
      <c r="UFF234" s="136"/>
      <c r="UFG234" s="136"/>
      <c r="UFH234" s="136"/>
      <c r="UFI234" s="136"/>
      <c r="UFJ234" s="136"/>
      <c r="UFK234" s="136"/>
      <c r="UFL234" s="136"/>
      <c r="UFM234" s="136"/>
      <c r="UFN234" s="136"/>
      <c r="UFO234" s="136"/>
      <c r="UFP234" s="136"/>
      <c r="UFQ234" s="136"/>
      <c r="UFR234" s="136"/>
      <c r="UFS234" s="136"/>
      <c r="UFT234" s="136"/>
      <c r="UFU234" s="136"/>
      <c r="UFV234" s="136"/>
      <c r="UFW234" s="136"/>
      <c r="UFX234" s="136"/>
      <c r="UFY234" s="136"/>
      <c r="UFZ234" s="136"/>
      <c r="UGA234" s="136"/>
      <c r="UGB234" s="136"/>
      <c r="UGC234" s="136"/>
      <c r="UGD234" s="136"/>
      <c r="UGE234" s="136"/>
      <c r="UGF234" s="136"/>
      <c r="UGG234" s="136"/>
      <c r="UGH234" s="136"/>
      <c r="UGI234" s="136"/>
      <c r="UGJ234" s="136"/>
      <c r="UGK234" s="136"/>
      <c r="UGL234" s="136"/>
      <c r="UGM234" s="136"/>
      <c r="UGN234" s="136"/>
      <c r="UGO234" s="136"/>
      <c r="UGP234" s="136"/>
      <c r="UGQ234" s="136"/>
      <c r="UGR234" s="136"/>
      <c r="UGS234" s="136"/>
      <c r="UGT234" s="136"/>
      <c r="UGU234" s="136"/>
      <c r="UGV234" s="136"/>
      <c r="UGW234" s="136"/>
      <c r="UGX234" s="136"/>
      <c r="UGY234" s="136"/>
      <c r="UGZ234" s="136"/>
      <c r="UHA234" s="136"/>
      <c r="UHB234" s="136"/>
      <c r="UHC234" s="136"/>
      <c r="UHD234" s="136"/>
      <c r="UHE234" s="136"/>
      <c r="UHF234" s="136"/>
      <c r="UHG234" s="136"/>
      <c r="UHH234" s="136"/>
      <c r="UHI234" s="136"/>
      <c r="UHJ234" s="136"/>
      <c r="UHK234" s="136"/>
      <c r="UHL234" s="136"/>
      <c r="UHM234" s="136"/>
      <c r="UHN234" s="136"/>
      <c r="UHO234" s="136"/>
      <c r="UHP234" s="136"/>
      <c r="UHQ234" s="136"/>
      <c r="UHR234" s="136"/>
      <c r="UHS234" s="136"/>
      <c r="UHT234" s="136"/>
      <c r="UHU234" s="136"/>
      <c r="UHV234" s="136"/>
      <c r="UHW234" s="136"/>
      <c r="UHX234" s="136"/>
      <c r="UHY234" s="136"/>
      <c r="UHZ234" s="136"/>
      <c r="UIA234" s="136"/>
      <c r="UIB234" s="136"/>
      <c r="UIC234" s="136"/>
      <c r="UID234" s="136"/>
      <c r="UIE234" s="136"/>
      <c r="UIF234" s="136"/>
      <c r="UIG234" s="136"/>
      <c r="UIH234" s="136"/>
      <c r="UII234" s="136"/>
      <c r="UIJ234" s="136"/>
      <c r="UIK234" s="136"/>
      <c r="UIL234" s="136"/>
      <c r="UIM234" s="136"/>
      <c r="UIN234" s="136"/>
      <c r="UIO234" s="136"/>
      <c r="UIP234" s="136"/>
      <c r="UIQ234" s="136"/>
      <c r="UIR234" s="136"/>
      <c r="UIS234" s="136"/>
      <c r="UIT234" s="136"/>
      <c r="UIU234" s="136"/>
      <c r="UIV234" s="136"/>
      <c r="UIW234" s="136"/>
      <c r="UIX234" s="136"/>
      <c r="UIY234" s="136"/>
      <c r="UIZ234" s="136"/>
      <c r="UJA234" s="136"/>
      <c r="UJB234" s="136"/>
      <c r="UJC234" s="136"/>
      <c r="UJD234" s="136"/>
      <c r="UJE234" s="136"/>
      <c r="UJF234" s="136"/>
      <c r="UJG234" s="136"/>
      <c r="UJH234" s="136"/>
      <c r="UJI234" s="136"/>
      <c r="UJJ234" s="136"/>
      <c r="UJK234" s="136"/>
      <c r="UJL234" s="136"/>
      <c r="UJM234" s="136"/>
      <c r="UJN234" s="136"/>
      <c r="UJO234" s="136"/>
      <c r="UJP234" s="136"/>
      <c r="UJQ234" s="136"/>
      <c r="UJR234" s="136"/>
      <c r="UJS234" s="136"/>
      <c r="UJT234" s="136"/>
      <c r="UJU234" s="136"/>
      <c r="UJV234" s="136"/>
      <c r="UJW234" s="136"/>
      <c r="UJX234" s="136"/>
      <c r="UJY234" s="136"/>
      <c r="UJZ234" s="136"/>
      <c r="UKA234" s="136"/>
      <c r="UKB234" s="136"/>
      <c r="UKC234" s="136"/>
      <c r="UKD234" s="136"/>
      <c r="UKE234" s="136"/>
      <c r="UKF234" s="136"/>
      <c r="UKG234" s="136"/>
      <c r="UKH234" s="136"/>
      <c r="UKI234" s="136"/>
      <c r="UKJ234" s="136"/>
      <c r="UKK234" s="136"/>
      <c r="UKL234" s="136"/>
      <c r="UKM234" s="136"/>
      <c r="UKN234" s="136"/>
      <c r="UKO234" s="136"/>
      <c r="UKP234" s="136"/>
      <c r="UKQ234" s="136"/>
      <c r="UKR234" s="136"/>
      <c r="UKS234" s="136"/>
      <c r="UKT234" s="136"/>
      <c r="UKU234" s="136"/>
      <c r="UKV234" s="136"/>
      <c r="UKW234" s="136"/>
      <c r="UKX234" s="136"/>
      <c r="UKY234" s="136"/>
      <c r="UKZ234" s="136"/>
      <c r="ULA234" s="136"/>
      <c r="ULB234" s="136"/>
      <c r="ULC234" s="136"/>
      <c r="ULD234" s="136"/>
      <c r="ULE234" s="136"/>
      <c r="ULF234" s="136"/>
      <c r="ULG234" s="136"/>
      <c r="ULH234" s="136"/>
      <c r="ULI234" s="136"/>
      <c r="ULJ234" s="136"/>
      <c r="ULK234" s="136"/>
      <c r="ULL234" s="136"/>
      <c r="ULM234" s="136"/>
      <c r="ULN234" s="136"/>
      <c r="ULO234" s="136"/>
      <c r="ULP234" s="136"/>
      <c r="ULQ234" s="136"/>
      <c r="ULR234" s="136"/>
      <c r="ULS234" s="136"/>
      <c r="ULT234" s="136"/>
      <c r="ULU234" s="136"/>
      <c r="ULV234" s="136"/>
      <c r="ULW234" s="136"/>
      <c r="ULX234" s="136"/>
      <c r="ULY234" s="136"/>
      <c r="ULZ234" s="136"/>
      <c r="UMA234" s="136"/>
      <c r="UMB234" s="136"/>
      <c r="UMC234" s="136"/>
      <c r="UMD234" s="136"/>
      <c r="UME234" s="136"/>
      <c r="UMF234" s="136"/>
      <c r="UMG234" s="136"/>
      <c r="UMH234" s="136"/>
      <c r="UMI234" s="136"/>
      <c r="UMJ234" s="136"/>
      <c r="UMK234" s="136"/>
      <c r="UML234" s="136"/>
      <c r="UMM234" s="136"/>
      <c r="UMN234" s="136"/>
      <c r="UMO234" s="136"/>
      <c r="UMP234" s="136"/>
      <c r="UMQ234" s="136"/>
      <c r="UMR234" s="136"/>
      <c r="UMS234" s="136"/>
      <c r="UMT234" s="136"/>
      <c r="UMU234" s="136"/>
      <c r="UMV234" s="136"/>
      <c r="UMW234" s="136"/>
      <c r="UMX234" s="136"/>
      <c r="UMY234" s="136"/>
      <c r="UMZ234" s="136"/>
      <c r="UNA234" s="136"/>
      <c r="UNB234" s="136"/>
      <c r="UNC234" s="136"/>
      <c r="UND234" s="136"/>
      <c r="UNE234" s="136"/>
      <c r="UNF234" s="136"/>
      <c r="UNG234" s="136"/>
      <c r="UNH234" s="136"/>
      <c r="UNI234" s="136"/>
      <c r="UNJ234" s="136"/>
      <c r="UNK234" s="136"/>
      <c r="UNL234" s="136"/>
      <c r="UNM234" s="136"/>
      <c r="UNN234" s="136"/>
      <c r="UNO234" s="136"/>
      <c r="UNP234" s="136"/>
      <c r="UNQ234" s="136"/>
      <c r="UNR234" s="136"/>
      <c r="UNS234" s="136"/>
      <c r="UNT234" s="136"/>
      <c r="UNU234" s="136"/>
      <c r="UNV234" s="136"/>
      <c r="UNW234" s="136"/>
      <c r="UNX234" s="136"/>
      <c r="UNY234" s="136"/>
      <c r="UNZ234" s="136"/>
      <c r="UOA234" s="136"/>
      <c r="UOB234" s="136"/>
      <c r="UOC234" s="136"/>
      <c r="UOD234" s="136"/>
      <c r="UOE234" s="136"/>
      <c r="UOF234" s="136"/>
      <c r="UOG234" s="136"/>
      <c r="UOH234" s="136"/>
      <c r="UOI234" s="136"/>
      <c r="UOJ234" s="136"/>
      <c r="UOK234" s="136"/>
      <c r="UOL234" s="136"/>
      <c r="UOM234" s="136"/>
      <c r="UON234" s="136"/>
      <c r="UOO234" s="136"/>
      <c r="UOP234" s="136"/>
      <c r="UOQ234" s="136"/>
      <c r="UOR234" s="136"/>
      <c r="UOS234" s="136"/>
      <c r="UOT234" s="136"/>
      <c r="UOU234" s="136"/>
      <c r="UOV234" s="136"/>
      <c r="UOW234" s="136"/>
      <c r="UOX234" s="136"/>
      <c r="UOY234" s="136"/>
      <c r="UOZ234" s="136"/>
      <c r="UPA234" s="136"/>
      <c r="UPB234" s="136"/>
      <c r="UPC234" s="136"/>
      <c r="UPD234" s="136"/>
      <c r="UPE234" s="136"/>
      <c r="UPF234" s="136"/>
      <c r="UPG234" s="136"/>
      <c r="UPH234" s="136"/>
      <c r="UPI234" s="136"/>
      <c r="UPJ234" s="136"/>
      <c r="UPK234" s="136"/>
      <c r="UPL234" s="136"/>
      <c r="UPM234" s="136"/>
      <c r="UPN234" s="136"/>
      <c r="UPO234" s="136"/>
      <c r="UPP234" s="136"/>
      <c r="UPQ234" s="136"/>
      <c r="UPR234" s="136"/>
      <c r="UPS234" s="136"/>
      <c r="UPT234" s="136"/>
      <c r="UPU234" s="136"/>
      <c r="UPV234" s="136"/>
      <c r="UPW234" s="136"/>
      <c r="UPX234" s="136"/>
      <c r="UPY234" s="136"/>
      <c r="UPZ234" s="136"/>
      <c r="UQA234" s="136"/>
      <c r="UQB234" s="136"/>
      <c r="UQC234" s="136"/>
      <c r="UQD234" s="136"/>
      <c r="UQE234" s="136"/>
      <c r="UQF234" s="136"/>
      <c r="UQG234" s="136"/>
      <c r="UQH234" s="136"/>
      <c r="UQI234" s="136"/>
      <c r="UQJ234" s="136"/>
      <c r="UQK234" s="136"/>
      <c r="UQL234" s="136"/>
      <c r="UQM234" s="136"/>
      <c r="UQN234" s="136"/>
      <c r="UQO234" s="136"/>
      <c r="UQP234" s="136"/>
      <c r="UQQ234" s="136"/>
      <c r="UQR234" s="136"/>
      <c r="UQS234" s="136"/>
      <c r="UQT234" s="136"/>
      <c r="UQU234" s="136"/>
      <c r="UQV234" s="136"/>
      <c r="UQW234" s="136"/>
      <c r="UQX234" s="136"/>
      <c r="UQY234" s="136"/>
      <c r="UQZ234" s="136"/>
      <c r="URA234" s="136"/>
      <c r="URB234" s="136"/>
      <c r="URC234" s="136"/>
      <c r="URD234" s="136"/>
      <c r="URE234" s="136"/>
      <c r="URF234" s="136"/>
      <c r="URG234" s="136"/>
      <c r="URH234" s="136"/>
      <c r="URI234" s="136"/>
      <c r="URJ234" s="136"/>
      <c r="URK234" s="136"/>
      <c r="URL234" s="136"/>
      <c r="URM234" s="136"/>
      <c r="URN234" s="136"/>
      <c r="URO234" s="136"/>
      <c r="URP234" s="136"/>
      <c r="URQ234" s="136"/>
      <c r="URR234" s="136"/>
      <c r="URS234" s="136"/>
      <c r="URT234" s="136"/>
      <c r="URU234" s="136"/>
      <c r="URV234" s="136"/>
      <c r="URW234" s="136"/>
      <c r="URX234" s="136"/>
      <c r="URY234" s="136"/>
      <c r="URZ234" s="136"/>
      <c r="USA234" s="136"/>
      <c r="USB234" s="136"/>
      <c r="USC234" s="136"/>
      <c r="USD234" s="136"/>
      <c r="USE234" s="136"/>
      <c r="USF234" s="136"/>
      <c r="USG234" s="136"/>
      <c r="USH234" s="136"/>
      <c r="USI234" s="136"/>
      <c r="USJ234" s="136"/>
      <c r="USK234" s="136"/>
      <c r="USL234" s="136"/>
      <c r="USM234" s="136"/>
      <c r="USN234" s="136"/>
      <c r="USO234" s="136"/>
      <c r="USP234" s="136"/>
      <c r="USQ234" s="136"/>
      <c r="USR234" s="136"/>
      <c r="USS234" s="136"/>
      <c r="UST234" s="136"/>
      <c r="USU234" s="136"/>
      <c r="USV234" s="136"/>
      <c r="USW234" s="136"/>
      <c r="USX234" s="136"/>
      <c r="USY234" s="136"/>
      <c r="USZ234" s="136"/>
      <c r="UTA234" s="136"/>
      <c r="UTB234" s="136"/>
      <c r="UTC234" s="136"/>
      <c r="UTD234" s="136"/>
      <c r="UTE234" s="136"/>
      <c r="UTF234" s="136"/>
      <c r="UTG234" s="136"/>
      <c r="UTH234" s="136"/>
      <c r="UTI234" s="136"/>
      <c r="UTJ234" s="136"/>
      <c r="UTK234" s="136"/>
      <c r="UTL234" s="136"/>
      <c r="UTM234" s="136"/>
      <c r="UTN234" s="136"/>
      <c r="UTO234" s="136"/>
      <c r="UTP234" s="136"/>
      <c r="UTQ234" s="136"/>
      <c r="UTR234" s="136"/>
      <c r="UTS234" s="136"/>
      <c r="UTT234" s="136"/>
      <c r="UTU234" s="136"/>
      <c r="UTV234" s="136"/>
      <c r="UTW234" s="136"/>
      <c r="UTX234" s="136"/>
      <c r="UTY234" s="136"/>
      <c r="UTZ234" s="136"/>
      <c r="UUA234" s="136"/>
      <c r="UUB234" s="136"/>
      <c r="UUC234" s="136"/>
      <c r="UUD234" s="136"/>
      <c r="UUE234" s="136"/>
      <c r="UUF234" s="136"/>
      <c r="UUG234" s="136"/>
      <c r="UUH234" s="136"/>
      <c r="UUI234" s="136"/>
      <c r="UUJ234" s="136"/>
      <c r="UUK234" s="136"/>
      <c r="UUL234" s="136"/>
      <c r="UUM234" s="136"/>
      <c r="UUN234" s="136"/>
      <c r="UUO234" s="136"/>
      <c r="UUP234" s="136"/>
      <c r="UUQ234" s="136"/>
      <c r="UUR234" s="136"/>
      <c r="UUS234" s="136"/>
      <c r="UUT234" s="136"/>
      <c r="UUU234" s="136"/>
      <c r="UUV234" s="136"/>
      <c r="UUW234" s="136"/>
      <c r="UUX234" s="136"/>
      <c r="UUY234" s="136"/>
      <c r="UUZ234" s="136"/>
      <c r="UVA234" s="136"/>
      <c r="UVB234" s="136"/>
      <c r="UVC234" s="136"/>
      <c r="UVD234" s="136"/>
      <c r="UVE234" s="136"/>
      <c r="UVF234" s="136"/>
      <c r="UVG234" s="136"/>
      <c r="UVH234" s="136"/>
      <c r="UVI234" s="136"/>
      <c r="UVJ234" s="136"/>
      <c r="UVK234" s="136"/>
      <c r="UVL234" s="136"/>
      <c r="UVM234" s="136"/>
      <c r="UVN234" s="136"/>
      <c r="UVO234" s="136"/>
      <c r="UVP234" s="136"/>
      <c r="UVQ234" s="136"/>
      <c r="UVR234" s="136"/>
      <c r="UVS234" s="136"/>
      <c r="UVT234" s="136"/>
      <c r="UVU234" s="136"/>
      <c r="UVV234" s="136"/>
      <c r="UVW234" s="136"/>
      <c r="UVX234" s="136"/>
      <c r="UVY234" s="136"/>
      <c r="UVZ234" s="136"/>
      <c r="UWA234" s="136"/>
      <c r="UWB234" s="136"/>
      <c r="UWC234" s="136"/>
      <c r="UWD234" s="136"/>
      <c r="UWE234" s="136"/>
      <c r="UWF234" s="136"/>
      <c r="UWG234" s="136"/>
      <c r="UWH234" s="136"/>
      <c r="UWI234" s="136"/>
      <c r="UWJ234" s="136"/>
      <c r="UWK234" s="136"/>
      <c r="UWL234" s="136"/>
      <c r="UWM234" s="136"/>
      <c r="UWN234" s="136"/>
      <c r="UWO234" s="136"/>
      <c r="UWP234" s="136"/>
      <c r="UWQ234" s="136"/>
      <c r="UWR234" s="136"/>
      <c r="UWS234" s="136"/>
      <c r="UWT234" s="136"/>
      <c r="UWU234" s="136"/>
      <c r="UWV234" s="136"/>
      <c r="UWW234" s="136"/>
      <c r="UWX234" s="136"/>
      <c r="UWY234" s="136"/>
      <c r="UWZ234" s="136"/>
      <c r="UXA234" s="136"/>
      <c r="UXB234" s="136"/>
      <c r="UXC234" s="136"/>
      <c r="UXD234" s="136"/>
      <c r="UXE234" s="136"/>
      <c r="UXF234" s="136"/>
      <c r="UXG234" s="136"/>
      <c r="UXH234" s="136"/>
      <c r="UXI234" s="136"/>
      <c r="UXJ234" s="136"/>
      <c r="UXK234" s="136"/>
      <c r="UXL234" s="136"/>
      <c r="UXM234" s="136"/>
      <c r="UXN234" s="136"/>
      <c r="UXO234" s="136"/>
      <c r="UXP234" s="136"/>
      <c r="UXQ234" s="136"/>
      <c r="UXR234" s="136"/>
      <c r="UXS234" s="136"/>
      <c r="UXT234" s="136"/>
      <c r="UXU234" s="136"/>
      <c r="UXV234" s="136"/>
      <c r="UXW234" s="136"/>
      <c r="UXX234" s="136"/>
      <c r="UXY234" s="136"/>
      <c r="UXZ234" s="136"/>
      <c r="UYA234" s="136"/>
      <c r="UYB234" s="136"/>
      <c r="UYC234" s="136"/>
      <c r="UYD234" s="136"/>
      <c r="UYE234" s="136"/>
      <c r="UYF234" s="136"/>
      <c r="UYG234" s="136"/>
      <c r="UYH234" s="136"/>
      <c r="UYI234" s="136"/>
      <c r="UYJ234" s="136"/>
      <c r="UYK234" s="136"/>
      <c r="UYL234" s="136"/>
      <c r="UYM234" s="136"/>
      <c r="UYN234" s="136"/>
      <c r="UYO234" s="136"/>
      <c r="UYP234" s="136"/>
      <c r="UYQ234" s="136"/>
      <c r="UYR234" s="136"/>
      <c r="UYS234" s="136"/>
      <c r="UYT234" s="136"/>
      <c r="UYU234" s="136"/>
      <c r="UYV234" s="136"/>
      <c r="UYW234" s="136"/>
      <c r="UYX234" s="136"/>
      <c r="UYY234" s="136"/>
      <c r="UYZ234" s="136"/>
      <c r="UZA234" s="136"/>
      <c r="UZB234" s="136"/>
      <c r="UZC234" s="136"/>
      <c r="UZD234" s="136"/>
      <c r="UZE234" s="136"/>
      <c r="UZF234" s="136"/>
      <c r="UZG234" s="136"/>
      <c r="UZH234" s="136"/>
      <c r="UZI234" s="136"/>
      <c r="UZJ234" s="136"/>
      <c r="UZK234" s="136"/>
      <c r="UZL234" s="136"/>
      <c r="UZM234" s="136"/>
      <c r="UZN234" s="136"/>
      <c r="UZO234" s="136"/>
      <c r="UZP234" s="136"/>
      <c r="UZQ234" s="136"/>
      <c r="UZR234" s="136"/>
      <c r="UZS234" s="136"/>
      <c r="UZT234" s="136"/>
      <c r="UZU234" s="136"/>
      <c r="UZV234" s="136"/>
      <c r="UZW234" s="136"/>
      <c r="UZX234" s="136"/>
      <c r="UZY234" s="136"/>
      <c r="UZZ234" s="136"/>
      <c r="VAA234" s="136"/>
      <c r="VAB234" s="136"/>
      <c r="VAC234" s="136"/>
      <c r="VAD234" s="136"/>
      <c r="VAE234" s="136"/>
      <c r="VAF234" s="136"/>
      <c r="VAG234" s="136"/>
      <c r="VAH234" s="136"/>
      <c r="VAI234" s="136"/>
      <c r="VAJ234" s="136"/>
      <c r="VAK234" s="136"/>
      <c r="VAL234" s="136"/>
      <c r="VAM234" s="136"/>
      <c r="VAN234" s="136"/>
      <c r="VAO234" s="136"/>
      <c r="VAP234" s="136"/>
      <c r="VAQ234" s="136"/>
      <c r="VAR234" s="136"/>
      <c r="VAS234" s="136"/>
      <c r="VAT234" s="136"/>
      <c r="VAU234" s="136"/>
      <c r="VAV234" s="136"/>
      <c r="VAW234" s="136"/>
      <c r="VAX234" s="136"/>
      <c r="VAY234" s="136"/>
      <c r="VAZ234" s="136"/>
      <c r="VBA234" s="136"/>
      <c r="VBB234" s="136"/>
      <c r="VBC234" s="136"/>
      <c r="VBD234" s="136"/>
      <c r="VBE234" s="136"/>
      <c r="VBF234" s="136"/>
      <c r="VBG234" s="136"/>
      <c r="VBH234" s="136"/>
      <c r="VBI234" s="136"/>
      <c r="VBJ234" s="136"/>
      <c r="VBK234" s="136"/>
      <c r="VBL234" s="136"/>
      <c r="VBM234" s="136"/>
      <c r="VBN234" s="136"/>
      <c r="VBO234" s="136"/>
      <c r="VBP234" s="136"/>
      <c r="VBQ234" s="136"/>
      <c r="VBR234" s="136"/>
      <c r="VBS234" s="136"/>
      <c r="VBT234" s="136"/>
      <c r="VBU234" s="136"/>
      <c r="VBV234" s="136"/>
      <c r="VBW234" s="136"/>
      <c r="VBX234" s="136"/>
      <c r="VBY234" s="136"/>
      <c r="VBZ234" s="136"/>
      <c r="VCA234" s="136"/>
      <c r="VCB234" s="136"/>
      <c r="VCC234" s="136"/>
      <c r="VCD234" s="136"/>
      <c r="VCE234" s="136"/>
      <c r="VCF234" s="136"/>
      <c r="VCG234" s="136"/>
      <c r="VCH234" s="136"/>
      <c r="VCI234" s="136"/>
      <c r="VCJ234" s="136"/>
      <c r="VCK234" s="136"/>
      <c r="VCL234" s="136"/>
      <c r="VCM234" s="136"/>
      <c r="VCN234" s="136"/>
      <c r="VCO234" s="136"/>
      <c r="VCP234" s="136"/>
      <c r="VCQ234" s="136"/>
      <c r="VCR234" s="136"/>
      <c r="VCS234" s="136"/>
      <c r="VCT234" s="136"/>
      <c r="VCU234" s="136"/>
      <c r="VCV234" s="136"/>
      <c r="VCW234" s="136"/>
      <c r="VCX234" s="136"/>
      <c r="VCY234" s="136"/>
      <c r="VCZ234" s="136"/>
      <c r="VDA234" s="136"/>
      <c r="VDB234" s="136"/>
      <c r="VDC234" s="136"/>
      <c r="VDD234" s="136"/>
      <c r="VDE234" s="136"/>
      <c r="VDF234" s="136"/>
      <c r="VDG234" s="136"/>
      <c r="VDH234" s="136"/>
      <c r="VDI234" s="136"/>
      <c r="VDJ234" s="136"/>
      <c r="VDK234" s="136"/>
      <c r="VDL234" s="136"/>
      <c r="VDM234" s="136"/>
      <c r="VDN234" s="136"/>
      <c r="VDO234" s="136"/>
      <c r="VDP234" s="136"/>
      <c r="VDQ234" s="136"/>
      <c r="VDR234" s="136"/>
      <c r="VDS234" s="136"/>
      <c r="VDT234" s="136"/>
      <c r="VDU234" s="136"/>
      <c r="VDV234" s="136"/>
      <c r="VDW234" s="136"/>
      <c r="VDX234" s="136"/>
      <c r="VDY234" s="136"/>
      <c r="VDZ234" s="136"/>
      <c r="VEA234" s="136"/>
      <c r="VEB234" s="136"/>
      <c r="VEC234" s="136"/>
      <c r="VED234" s="136"/>
      <c r="VEE234" s="136"/>
      <c r="VEF234" s="136"/>
      <c r="VEG234" s="136"/>
      <c r="VEH234" s="136"/>
      <c r="VEI234" s="136"/>
      <c r="VEJ234" s="136"/>
      <c r="VEK234" s="136"/>
      <c r="VEL234" s="136"/>
      <c r="VEM234" s="136"/>
      <c r="VEN234" s="136"/>
      <c r="VEO234" s="136"/>
      <c r="VEP234" s="136"/>
      <c r="VEQ234" s="136"/>
      <c r="VER234" s="136"/>
      <c r="VES234" s="136"/>
      <c r="VET234" s="136"/>
      <c r="VEU234" s="136"/>
      <c r="VEV234" s="136"/>
      <c r="VEW234" s="136"/>
      <c r="VEX234" s="136"/>
      <c r="VEY234" s="136"/>
      <c r="VEZ234" s="136"/>
      <c r="VFA234" s="136"/>
      <c r="VFB234" s="136"/>
      <c r="VFC234" s="136"/>
      <c r="VFD234" s="136"/>
      <c r="VFE234" s="136"/>
      <c r="VFF234" s="136"/>
      <c r="VFG234" s="136"/>
      <c r="VFH234" s="136"/>
      <c r="VFI234" s="136"/>
      <c r="VFJ234" s="136"/>
      <c r="VFK234" s="136"/>
      <c r="VFL234" s="136"/>
      <c r="VFM234" s="136"/>
      <c r="VFN234" s="136"/>
      <c r="VFO234" s="136"/>
      <c r="VFP234" s="136"/>
      <c r="VFQ234" s="136"/>
      <c r="VFR234" s="136"/>
      <c r="VFS234" s="136"/>
      <c r="VFT234" s="136"/>
      <c r="VFU234" s="136"/>
      <c r="VFV234" s="136"/>
      <c r="VFW234" s="136"/>
      <c r="VFX234" s="136"/>
      <c r="VFY234" s="136"/>
      <c r="VFZ234" s="136"/>
      <c r="VGA234" s="136"/>
      <c r="VGB234" s="136"/>
      <c r="VGC234" s="136"/>
      <c r="VGD234" s="136"/>
      <c r="VGE234" s="136"/>
      <c r="VGF234" s="136"/>
      <c r="VGG234" s="136"/>
      <c r="VGH234" s="136"/>
      <c r="VGI234" s="136"/>
      <c r="VGJ234" s="136"/>
      <c r="VGK234" s="136"/>
      <c r="VGL234" s="136"/>
      <c r="VGM234" s="136"/>
      <c r="VGN234" s="136"/>
      <c r="VGO234" s="136"/>
      <c r="VGP234" s="136"/>
      <c r="VGQ234" s="136"/>
      <c r="VGR234" s="136"/>
      <c r="VGS234" s="136"/>
      <c r="VGT234" s="136"/>
      <c r="VGU234" s="136"/>
      <c r="VGV234" s="136"/>
      <c r="VGW234" s="136"/>
      <c r="VGX234" s="136"/>
      <c r="VGY234" s="136"/>
      <c r="VGZ234" s="136"/>
      <c r="VHA234" s="136"/>
      <c r="VHB234" s="136"/>
      <c r="VHC234" s="136"/>
      <c r="VHD234" s="136"/>
      <c r="VHE234" s="136"/>
      <c r="VHF234" s="136"/>
      <c r="VHG234" s="136"/>
      <c r="VHH234" s="136"/>
      <c r="VHI234" s="136"/>
      <c r="VHJ234" s="136"/>
      <c r="VHK234" s="136"/>
      <c r="VHL234" s="136"/>
      <c r="VHM234" s="136"/>
      <c r="VHN234" s="136"/>
      <c r="VHO234" s="136"/>
      <c r="VHP234" s="136"/>
      <c r="VHQ234" s="136"/>
      <c r="VHR234" s="136"/>
      <c r="VHS234" s="136"/>
      <c r="VHT234" s="136"/>
      <c r="VHU234" s="136"/>
      <c r="VHV234" s="136"/>
      <c r="VHW234" s="136"/>
      <c r="VHX234" s="136"/>
      <c r="VHY234" s="136"/>
      <c r="VHZ234" s="136"/>
      <c r="VIA234" s="136"/>
      <c r="VIB234" s="136"/>
      <c r="VIC234" s="136"/>
      <c r="VID234" s="136"/>
      <c r="VIE234" s="136"/>
      <c r="VIF234" s="136"/>
      <c r="VIG234" s="136"/>
      <c r="VIH234" s="136"/>
      <c r="VII234" s="136"/>
      <c r="VIJ234" s="136"/>
      <c r="VIK234" s="136"/>
      <c r="VIL234" s="136"/>
      <c r="VIM234" s="136"/>
      <c r="VIN234" s="136"/>
      <c r="VIO234" s="136"/>
      <c r="VIP234" s="136"/>
      <c r="VIQ234" s="136"/>
      <c r="VIR234" s="136"/>
      <c r="VIS234" s="136"/>
      <c r="VIT234" s="136"/>
      <c r="VIU234" s="136"/>
      <c r="VIV234" s="136"/>
      <c r="VIW234" s="136"/>
      <c r="VIX234" s="136"/>
      <c r="VIY234" s="136"/>
      <c r="VIZ234" s="136"/>
      <c r="VJA234" s="136"/>
      <c r="VJB234" s="136"/>
      <c r="VJC234" s="136"/>
      <c r="VJD234" s="136"/>
      <c r="VJE234" s="136"/>
      <c r="VJF234" s="136"/>
      <c r="VJG234" s="136"/>
      <c r="VJH234" s="136"/>
      <c r="VJI234" s="136"/>
      <c r="VJJ234" s="136"/>
      <c r="VJK234" s="136"/>
      <c r="VJL234" s="136"/>
      <c r="VJM234" s="136"/>
      <c r="VJN234" s="136"/>
      <c r="VJO234" s="136"/>
      <c r="VJP234" s="136"/>
      <c r="VJQ234" s="136"/>
      <c r="VJR234" s="136"/>
      <c r="VJS234" s="136"/>
      <c r="VJT234" s="136"/>
      <c r="VJU234" s="136"/>
      <c r="VJV234" s="136"/>
      <c r="VJW234" s="136"/>
      <c r="VJX234" s="136"/>
      <c r="VJY234" s="136"/>
      <c r="VJZ234" s="136"/>
      <c r="VKA234" s="136"/>
      <c r="VKB234" s="136"/>
      <c r="VKC234" s="136"/>
      <c r="VKD234" s="136"/>
      <c r="VKE234" s="136"/>
      <c r="VKF234" s="136"/>
      <c r="VKG234" s="136"/>
      <c r="VKH234" s="136"/>
      <c r="VKI234" s="136"/>
      <c r="VKJ234" s="136"/>
      <c r="VKK234" s="136"/>
      <c r="VKL234" s="136"/>
      <c r="VKM234" s="136"/>
      <c r="VKN234" s="136"/>
      <c r="VKO234" s="136"/>
      <c r="VKP234" s="136"/>
      <c r="VKQ234" s="136"/>
      <c r="VKR234" s="136"/>
      <c r="VKS234" s="136"/>
      <c r="VKT234" s="136"/>
      <c r="VKU234" s="136"/>
      <c r="VKV234" s="136"/>
      <c r="VKW234" s="136"/>
      <c r="VKX234" s="136"/>
      <c r="VKY234" s="136"/>
      <c r="VKZ234" s="136"/>
      <c r="VLA234" s="136"/>
      <c r="VLB234" s="136"/>
      <c r="VLC234" s="136"/>
      <c r="VLD234" s="136"/>
      <c r="VLE234" s="136"/>
      <c r="VLF234" s="136"/>
      <c r="VLG234" s="136"/>
      <c r="VLH234" s="136"/>
      <c r="VLI234" s="136"/>
      <c r="VLJ234" s="136"/>
      <c r="VLK234" s="136"/>
      <c r="VLL234" s="136"/>
      <c r="VLM234" s="136"/>
      <c r="VLN234" s="136"/>
      <c r="VLO234" s="136"/>
      <c r="VLP234" s="136"/>
      <c r="VLQ234" s="136"/>
      <c r="VLR234" s="136"/>
      <c r="VLS234" s="136"/>
      <c r="VLT234" s="136"/>
      <c r="VLU234" s="136"/>
      <c r="VLV234" s="136"/>
      <c r="VLW234" s="136"/>
      <c r="VLX234" s="136"/>
      <c r="VLY234" s="136"/>
      <c r="VLZ234" s="136"/>
      <c r="VMA234" s="136"/>
      <c r="VMB234" s="136"/>
      <c r="VMC234" s="136"/>
      <c r="VMD234" s="136"/>
      <c r="VME234" s="136"/>
      <c r="VMF234" s="136"/>
      <c r="VMG234" s="136"/>
      <c r="VMH234" s="136"/>
      <c r="VMI234" s="136"/>
      <c r="VMJ234" s="136"/>
      <c r="VMK234" s="136"/>
      <c r="VML234" s="136"/>
      <c r="VMM234" s="136"/>
      <c r="VMN234" s="136"/>
      <c r="VMO234" s="136"/>
      <c r="VMP234" s="136"/>
      <c r="VMQ234" s="136"/>
      <c r="VMR234" s="136"/>
      <c r="VMS234" s="136"/>
      <c r="VMT234" s="136"/>
      <c r="VMU234" s="136"/>
      <c r="VMV234" s="136"/>
      <c r="VMW234" s="136"/>
      <c r="VMX234" s="136"/>
      <c r="VMY234" s="136"/>
      <c r="VMZ234" s="136"/>
      <c r="VNA234" s="136"/>
      <c r="VNB234" s="136"/>
      <c r="VNC234" s="136"/>
      <c r="VND234" s="136"/>
      <c r="VNE234" s="136"/>
      <c r="VNF234" s="136"/>
      <c r="VNG234" s="136"/>
      <c r="VNH234" s="136"/>
      <c r="VNI234" s="136"/>
      <c r="VNJ234" s="136"/>
      <c r="VNK234" s="136"/>
      <c r="VNL234" s="136"/>
      <c r="VNM234" s="136"/>
      <c r="VNN234" s="136"/>
      <c r="VNO234" s="136"/>
      <c r="VNP234" s="136"/>
      <c r="VNQ234" s="136"/>
      <c r="VNR234" s="136"/>
      <c r="VNS234" s="136"/>
      <c r="VNT234" s="136"/>
      <c r="VNU234" s="136"/>
      <c r="VNV234" s="136"/>
      <c r="VNW234" s="136"/>
      <c r="VNX234" s="136"/>
      <c r="VNY234" s="136"/>
      <c r="VNZ234" s="136"/>
      <c r="VOA234" s="136"/>
      <c r="VOB234" s="136"/>
      <c r="VOC234" s="136"/>
      <c r="VOD234" s="136"/>
      <c r="VOE234" s="136"/>
      <c r="VOF234" s="136"/>
      <c r="VOG234" s="136"/>
      <c r="VOH234" s="136"/>
      <c r="VOI234" s="136"/>
      <c r="VOJ234" s="136"/>
      <c r="VOK234" s="136"/>
      <c r="VOL234" s="136"/>
      <c r="VOM234" s="136"/>
      <c r="VON234" s="136"/>
      <c r="VOO234" s="136"/>
      <c r="VOP234" s="136"/>
      <c r="VOQ234" s="136"/>
      <c r="VOR234" s="136"/>
      <c r="VOS234" s="136"/>
      <c r="VOT234" s="136"/>
      <c r="VOU234" s="136"/>
      <c r="VOV234" s="136"/>
      <c r="VOW234" s="136"/>
      <c r="VOX234" s="136"/>
      <c r="VOY234" s="136"/>
      <c r="VOZ234" s="136"/>
      <c r="VPA234" s="136"/>
      <c r="VPB234" s="136"/>
      <c r="VPC234" s="136"/>
      <c r="VPD234" s="136"/>
      <c r="VPE234" s="136"/>
      <c r="VPF234" s="136"/>
      <c r="VPG234" s="136"/>
      <c r="VPH234" s="136"/>
      <c r="VPI234" s="136"/>
      <c r="VPJ234" s="136"/>
      <c r="VPK234" s="136"/>
      <c r="VPL234" s="136"/>
      <c r="VPM234" s="136"/>
      <c r="VPN234" s="136"/>
      <c r="VPO234" s="136"/>
      <c r="VPP234" s="136"/>
      <c r="VPQ234" s="136"/>
      <c r="VPR234" s="136"/>
      <c r="VPS234" s="136"/>
      <c r="VPT234" s="136"/>
      <c r="VPU234" s="136"/>
      <c r="VPV234" s="136"/>
      <c r="VPW234" s="136"/>
      <c r="VPX234" s="136"/>
      <c r="VPY234" s="136"/>
      <c r="VPZ234" s="136"/>
      <c r="VQA234" s="136"/>
      <c r="VQB234" s="136"/>
      <c r="VQC234" s="136"/>
      <c r="VQD234" s="136"/>
      <c r="VQE234" s="136"/>
      <c r="VQF234" s="136"/>
      <c r="VQG234" s="136"/>
      <c r="VQH234" s="136"/>
      <c r="VQI234" s="136"/>
      <c r="VQJ234" s="136"/>
      <c r="VQK234" s="136"/>
      <c r="VQL234" s="136"/>
      <c r="VQM234" s="136"/>
      <c r="VQN234" s="136"/>
      <c r="VQO234" s="136"/>
      <c r="VQP234" s="136"/>
      <c r="VQQ234" s="136"/>
      <c r="VQR234" s="136"/>
      <c r="VQS234" s="136"/>
      <c r="VQT234" s="136"/>
      <c r="VQU234" s="136"/>
      <c r="VQV234" s="136"/>
      <c r="VQW234" s="136"/>
      <c r="VQX234" s="136"/>
      <c r="VQY234" s="136"/>
      <c r="VQZ234" s="136"/>
      <c r="VRA234" s="136"/>
      <c r="VRB234" s="136"/>
      <c r="VRC234" s="136"/>
      <c r="VRD234" s="136"/>
      <c r="VRE234" s="136"/>
      <c r="VRF234" s="136"/>
      <c r="VRG234" s="136"/>
      <c r="VRH234" s="136"/>
      <c r="VRI234" s="136"/>
      <c r="VRJ234" s="136"/>
      <c r="VRK234" s="136"/>
      <c r="VRL234" s="136"/>
      <c r="VRM234" s="136"/>
      <c r="VRN234" s="136"/>
      <c r="VRO234" s="136"/>
      <c r="VRP234" s="136"/>
      <c r="VRQ234" s="136"/>
      <c r="VRR234" s="136"/>
      <c r="VRS234" s="136"/>
      <c r="VRT234" s="136"/>
      <c r="VRU234" s="136"/>
      <c r="VRV234" s="136"/>
      <c r="VRW234" s="136"/>
      <c r="VRX234" s="136"/>
      <c r="VRY234" s="136"/>
      <c r="VRZ234" s="136"/>
      <c r="VSA234" s="136"/>
      <c r="VSB234" s="136"/>
      <c r="VSC234" s="136"/>
      <c r="VSD234" s="136"/>
      <c r="VSE234" s="136"/>
      <c r="VSF234" s="136"/>
      <c r="VSG234" s="136"/>
      <c r="VSH234" s="136"/>
      <c r="VSI234" s="136"/>
      <c r="VSJ234" s="136"/>
      <c r="VSK234" s="136"/>
      <c r="VSL234" s="136"/>
      <c r="VSM234" s="136"/>
      <c r="VSN234" s="136"/>
      <c r="VSO234" s="136"/>
      <c r="VSP234" s="136"/>
      <c r="VSQ234" s="136"/>
      <c r="VSR234" s="136"/>
      <c r="VSS234" s="136"/>
      <c r="VST234" s="136"/>
      <c r="VSU234" s="136"/>
      <c r="VSV234" s="136"/>
      <c r="VSW234" s="136"/>
      <c r="VSX234" s="136"/>
      <c r="VSY234" s="136"/>
      <c r="VSZ234" s="136"/>
      <c r="VTA234" s="136"/>
      <c r="VTB234" s="136"/>
      <c r="VTC234" s="136"/>
      <c r="VTD234" s="136"/>
      <c r="VTE234" s="136"/>
      <c r="VTF234" s="136"/>
      <c r="VTG234" s="136"/>
      <c r="VTH234" s="136"/>
      <c r="VTI234" s="136"/>
      <c r="VTJ234" s="136"/>
      <c r="VTK234" s="136"/>
      <c r="VTL234" s="136"/>
      <c r="VTM234" s="136"/>
      <c r="VTN234" s="136"/>
      <c r="VTO234" s="136"/>
      <c r="VTP234" s="136"/>
      <c r="VTQ234" s="136"/>
      <c r="VTR234" s="136"/>
      <c r="VTS234" s="136"/>
      <c r="VTT234" s="136"/>
      <c r="VTU234" s="136"/>
      <c r="VTV234" s="136"/>
      <c r="VTW234" s="136"/>
      <c r="VTX234" s="136"/>
      <c r="VTY234" s="136"/>
      <c r="VTZ234" s="136"/>
      <c r="VUA234" s="136"/>
      <c r="VUB234" s="136"/>
      <c r="VUC234" s="136"/>
      <c r="VUD234" s="136"/>
      <c r="VUE234" s="136"/>
      <c r="VUF234" s="136"/>
      <c r="VUG234" s="136"/>
      <c r="VUH234" s="136"/>
      <c r="VUI234" s="136"/>
      <c r="VUJ234" s="136"/>
      <c r="VUK234" s="136"/>
      <c r="VUL234" s="136"/>
      <c r="VUM234" s="136"/>
      <c r="VUN234" s="136"/>
      <c r="VUO234" s="136"/>
      <c r="VUP234" s="136"/>
      <c r="VUQ234" s="136"/>
      <c r="VUR234" s="136"/>
      <c r="VUS234" s="136"/>
      <c r="VUT234" s="136"/>
      <c r="VUU234" s="136"/>
      <c r="VUV234" s="136"/>
      <c r="VUW234" s="136"/>
      <c r="VUX234" s="136"/>
      <c r="VUY234" s="136"/>
      <c r="VUZ234" s="136"/>
      <c r="VVA234" s="136"/>
      <c r="VVB234" s="136"/>
      <c r="VVC234" s="136"/>
      <c r="VVD234" s="136"/>
      <c r="VVE234" s="136"/>
      <c r="VVF234" s="136"/>
      <c r="VVG234" s="136"/>
      <c r="VVH234" s="136"/>
      <c r="VVI234" s="136"/>
      <c r="VVJ234" s="136"/>
      <c r="VVK234" s="136"/>
      <c r="VVL234" s="136"/>
      <c r="VVM234" s="136"/>
      <c r="VVN234" s="136"/>
      <c r="VVO234" s="136"/>
      <c r="VVP234" s="136"/>
      <c r="VVQ234" s="136"/>
      <c r="VVR234" s="136"/>
      <c r="VVS234" s="136"/>
      <c r="VVT234" s="136"/>
      <c r="VVU234" s="136"/>
      <c r="VVV234" s="136"/>
      <c r="VVW234" s="136"/>
      <c r="VVX234" s="136"/>
      <c r="VVY234" s="136"/>
      <c r="VVZ234" s="136"/>
      <c r="VWA234" s="136"/>
      <c r="VWB234" s="136"/>
      <c r="VWC234" s="136"/>
      <c r="VWD234" s="136"/>
      <c r="VWE234" s="136"/>
      <c r="VWF234" s="136"/>
      <c r="VWG234" s="136"/>
      <c r="VWH234" s="136"/>
      <c r="VWI234" s="136"/>
      <c r="VWJ234" s="136"/>
      <c r="VWK234" s="136"/>
      <c r="VWL234" s="136"/>
      <c r="VWM234" s="136"/>
      <c r="VWN234" s="136"/>
      <c r="VWO234" s="136"/>
      <c r="VWP234" s="136"/>
      <c r="VWQ234" s="136"/>
      <c r="VWR234" s="136"/>
      <c r="VWS234" s="136"/>
      <c r="VWT234" s="136"/>
      <c r="VWU234" s="136"/>
      <c r="VWV234" s="136"/>
      <c r="VWW234" s="136"/>
      <c r="VWX234" s="136"/>
      <c r="VWY234" s="136"/>
      <c r="VWZ234" s="136"/>
      <c r="VXA234" s="136"/>
      <c r="VXB234" s="136"/>
      <c r="VXC234" s="136"/>
      <c r="VXD234" s="136"/>
      <c r="VXE234" s="136"/>
      <c r="VXF234" s="136"/>
      <c r="VXG234" s="136"/>
      <c r="VXH234" s="136"/>
      <c r="VXI234" s="136"/>
      <c r="VXJ234" s="136"/>
      <c r="VXK234" s="136"/>
      <c r="VXL234" s="136"/>
      <c r="VXM234" s="136"/>
      <c r="VXN234" s="136"/>
      <c r="VXO234" s="136"/>
      <c r="VXP234" s="136"/>
      <c r="VXQ234" s="136"/>
      <c r="VXR234" s="136"/>
      <c r="VXS234" s="136"/>
      <c r="VXT234" s="136"/>
      <c r="VXU234" s="136"/>
      <c r="VXV234" s="136"/>
      <c r="VXW234" s="136"/>
      <c r="VXX234" s="136"/>
      <c r="VXY234" s="136"/>
      <c r="VXZ234" s="136"/>
      <c r="VYA234" s="136"/>
      <c r="VYB234" s="136"/>
      <c r="VYC234" s="136"/>
      <c r="VYD234" s="136"/>
      <c r="VYE234" s="136"/>
      <c r="VYF234" s="136"/>
      <c r="VYG234" s="136"/>
      <c r="VYH234" s="136"/>
      <c r="VYI234" s="136"/>
      <c r="VYJ234" s="136"/>
      <c r="VYK234" s="136"/>
      <c r="VYL234" s="136"/>
      <c r="VYM234" s="136"/>
      <c r="VYN234" s="136"/>
      <c r="VYO234" s="136"/>
      <c r="VYP234" s="136"/>
      <c r="VYQ234" s="136"/>
      <c r="VYR234" s="136"/>
      <c r="VYS234" s="136"/>
      <c r="VYT234" s="136"/>
      <c r="VYU234" s="136"/>
      <c r="VYV234" s="136"/>
      <c r="VYW234" s="136"/>
      <c r="VYX234" s="136"/>
      <c r="VYY234" s="136"/>
      <c r="VYZ234" s="136"/>
      <c r="VZA234" s="136"/>
      <c r="VZB234" s="136"/>
      <c r="VZC234" s="136"/>
      <c r="VZD234" s="136"/>
      <c r="VZE234" s="136"/>
      <c r="VZF234" s="136"/>
      <c r="VZG234" s="136"/>
      <c r="VZH234" s="136"/>
      <c r="VZI234" s="136"/>
      <c r="VZJ234" s="136"/>
      <c r="VZK234" s="136"/>
      <c r="VZL234" s="136"/>
      <c r="VZM234" s="136"/>
      <c r="VZN234" s="136"/>
      <c r="VZO234" s="136"/>
      <c r="VZP234" s="136"/>
      <c r="VZQ234" s="136"/>
      <c r="VZR234" s="136"/>
      <c r="VZS234" s="136"/>
      <c r="VZT234" s="136"/>
      <c r="VZU234" s="136"/>
      <c r="VZV234" s="136"/>
      <c r="VZW234" s="136"/>
      <c r="VZX234" s="136"/>
      <c r="VZY234" s="136"/>
      <c r="VZZ234" s="136"/>
      <c r="WAA234" s="136"/>
      <c r="WAB234" s="136"/>
      <c r="WAC234" s="136"/>
      <c r="WAD234" s="136"/>
      <c r="WAE234" s="136"/>
      <c r="WAF234" s="136"/>
      <c r="WAG234" s="136"/>
      <c r="WAH234" s="136"/>
      <c r="WAI234" s="136"/>
      <c r="WAJ234" s="136"/>
      <c r="WAK234" s="136"/>
      <c r="WAL234" s="136"/>
      <c r="WAM234" s="136"/>
      <c r="WAN234" s="136"/>
      <c r="WAO234" s="136"/>
      <c r="WAP234" s="136"/>
      <c r="WAQ234" s="136"/>
      <c r="WAR234" s="136"/>
      <c r="WAS234" s="136"/>
      <c r="WAT234" s="136"/>
      <c r="WAU234" s="136"/>
      <c r="WAV234" s="136"/>
      <c r="WAW234" s="136"/>
      <c r="WAX234" s="136"/>
      <c r="WAY234" s="136"/>
      <c r="WAZ234" s="136"/>
      <c r="WBA234" s="136"/>
      <c r="WBB234" s="136"/>
      <c r="WBC234" s="136"/>
      <c r="WBD234" s="136"/>
      <c r="WBE234" s="136"/>
      <c r="WBF234" s="136"/>
      <c r="WBG234" s="136"/>
      <c r="WBH234" s="136"/>
      <c r="WBI234" s="136"/>
      <c r="WBJ234" s="136"/>
      <c r="WBK234" s="136"/>
      <c r="WBL234" s="136"/>
      <c r="WBM234" s="136"/>
      <c r="WBN234" s="136"/>
      <c r="WBO234" s="136"/>
      <c r="WBP234" s="136"/>
      <c r="WBQ234" s="136"/>
      <c r="WBR234" s="136"/>
      <c r="WBS234" s="136"/>
      <c r="WBT234" s="136"/>
      <c r="WBU234" s="136"/>
      <c r="WBV234" s="136"/>
      <c r="WBW234" s="136"/>
      <c r="WBX234" s="136"/>
      <c r="WBY234" s="136"/>
      <c r="WBZ234" s="136"/>
      <c r="WCA234" s="136"/>
      <c r="WCB234" s="136"/>
      <c r="WCC234" s="136"/>
      <c r="WCD234" s="136"/>
      <c r="WCE234" s="136"/>
      <c r="WCF234" s="136"/>
      <c r="WCG234" s="136"/>
      <c r="WCH234" s="136"/>
      <c r="WCI234" s="136"/>
      <c r="WCJ234" s="136"/>
      <c r="WCK234" s="136"/>
      <c r="WCL234" s="136"/>
      <c r="WCM234" s="136"/>
      <c r="WCN234" s="136"/>
      <c r="WCO234" s="136"/>
      <c r="WCP234" s="136"/>
      <c r="WCQ234" s="136"/>
      <c r="WCR234" s="136"/>
      <c r="WCS234" s="136"/>
      <c r="WCT234" s="136"/>
      <c r="WCU234" s="136"/>
      <c r="WCV234" s="136"/>
      <c r="WCW234" s="136"/>
      <c r="WCX234" s="136"/>
      <c r="WCY234" s="136"/>
      <c r="WCZ234" s="136"/>
      <c r="WDA234" s="136"/>
      <c r="WDB234" s="136"/>
      <c r="WDC234" s="136"/>
      <c r="WDD234" s="136"/>
      <c r="WDE234" s="136"/>
      <c r="WDF234" s="136"/>
      <c r="WDG234" s="136"/>
      <c r="WDH234" s="136"/>
      <c r="WDI234" s="136"/>
      <c r="WDJ234" s="136"/>
      <c r="WDK234" s="136"/>
      <c r="WDL234" s="136"/>
      <c r="WDM234" s="136"/>
      <c r="WDN234" s="136"/>
      <c r="WDO234" s="136"/>
      <c r="WDP234" s="136"/>
      <c r="WDQ234" s="136"/>
      <c r="WDR234" s="136"/>
      <c r="WDS234" s="136"/>
      <c r="WDT234" s="136"/>
      <c r="WDU234" s="136"/>
      <c r="WDV234" s="136"/>
      <c r="WDW234" s="136"/>
      <c r="WDX234" s="136"/>
      <c r="WDY234" s="136"/>
      <c r="WDZ234" s="136"/>
      <c r="WEA234" s="136"/>
      <c r="WEB234" s="136"/>
      <c r="WEC234" s="136"/>
      <c r="WED234" s="136"/>
      <c r="WEE234" s="136"/>
      <c r="WEF234" s="136"/>
      <c r="WEG234" s="136"/>
      <c r="WEH234" s="136"/>
      <c r="WEI234" s="136"/>
      <c r="WEJ234" s="136"/>
      <c r="WEK234" s="136"/>
      <c r="WEL234" s="136"/>
      <c r="WEM234" s="136"/>
      <c r="WEN234" s="136"/>
      <c r="WEO234" s="136"/>
      <c r="WEP234" s="136"/>
      <c r="WEQ234" s="136"/>
      <c r="WER234" s="136"/>
      <c r="WES234" s="136"/>
      <c r="WET234" s="136"/>
      <c r="WEU234" s="136"/>
      <c r="WEV234" s="136"/>
      <c r="WEW234" s="136"/>
      <c r="WEX234" s="136"/>
      <c r="WEY234" s="136"/>
      <c r="WEZ234" s="136"/>
      <c r="WFA234" s="136"/>
      <c r="WFB234" s="136"/>
      <c r="WFC234" s="136"/>
      <c r="WFD234" s="136"/>
      <c r="WFE234" s="136"/>
      <c r="WFF234" s="136"/>
      <c r="WFG234" s="136"/>
      <c r="WFH234" s="136"/>
      <c r="WFI234" s="136"/>
      <c r="WFJ234" s="136"/>
      <c r="WFK234" s="136"/>
      <c r="WFL234" s="136"/>
      <c r="WFM234" s="136"/>
      <c r="WFN234" s="136"/>
      <c r="WFO234" s="136"/>
      <c r="WFP234" s="136"/>
      <c r="WFQ234" s="136"/>
      <c r="WFR234" s="136"/>
      <c r="WFS234" s="136"/>
      <c r="WFT234" s="136"/>
      <c r="WFU234" s="136"/>
      <c r="WFV234" s="136"/>
      <c r="WFW234" s="136"/>
      <c r="WFX234" s="136"/>
      <c r="WFY234" s="136"/>
      <c r="WFZ234" s="136"/>
      <c r="WGA234" s="136"/>
      <c r="WGB234" s="136"/>
      <c r="WGC234" s="136"/>
      <c r="WGD234" s="136"/>
      <c r="WGE234" s="136"/>
      <c r="WGF234" s="136"/>
      <c r="WGG234" s="136"/>
      <c r="WGH234" s="136"/>
      <c r="WGI234" s="136"/>
      <c r="WGJ234" s="136"/>
      <c r="WGK234" s="136"/>
      <c r="WGL234" s="136"/>
      <c r="WGM234" s="136"/>
      <c r="WGN234" s="136"/>
      <c r="WGO234" s="136"/>
      <c r="WGP234" s="136"/>
      <c r="WGQ234" s="136"/>
      <c r="WGR234" s="136"/>
      <c r="WGS234" s="136"/>
      <c r="WGT234" s="136"/>
      <c r="WGU234" s="136"/>
      <c r="WGV234" s="136"/>
      <c r="WGW234" s="136"/>
      <c r="WGX234" s="136"/>
      <c r="WGY234" s="136"/>
      <c r="WGZ234" s="136"/>
      <c r="WHA234" s="136"/>
      <c r="WHB234" s="136"/>
      <c r="WHC234" s="136"/>
      <c r="WHD234" s="136"/>
      <c r="WHE234" s="136"/>
      <c r="WHF234" s="136"/>
      <c r="WHG234" s="136"/>
      <c r="WHH234" s="136"/>
      <c r="WHI234" s="136"/>
      <c r="WHJ234" s="136"/>
      <c r="WHK234" s="136"/>
      <c r="WHL234" s="136"/>
      <c r="WHM234" s="136"/>
      <c r="WHN234" s="136"/>
      <c r="WHO234" s="136"/>
      <c r="WHP234" s="136"/>
      <c r="WHQ234" s="136"/>
      <c r="WHR234" s="136"/>
      <c r="WHS234" s="136"/>
      <c r="WHT234" s="136"/>
      <c r="WHU234" s="136"/>
      <c r="WHV234" s="136"/>
      <c r="WHW234" s="136"/>
      <c r="WHX234" s="136"/>
      <c r="WHY234" s="136"/>
      <c r="WHZ234" s="136"/>
      <c r="WIA234" s="136"/>
      <c r="WIB234" s="136"/>
      <c r="WIC234" s="136"/>
      <c r="WID234" s="136"/>
      <c r="WIE234" s="136"/>
      <c r="WIF234" s="136"/>
      <c r="WIG234" s="136"/>
      <c r="WIH234" s="136"/>
      <c r="WII234" s="136"/>
      <c r="WIJ234" s="136"/>
      <c r="WIK234" s="136"/>
      <c r="WIL234" s="136"/>
      <c r="WIM234" s="136"/>
      <c r="WIN234" s="136"/>
      <c r="WIO234" s="136"/>
      <c r="WIP234" s="136"/>
      <c r="WIQ234" s="136"/>
      <c r="WIR234" s="136"/>
      <c r="WIS234" s="136"/>
      <c r="WIT234" s="136"/>
      <c r="WIU234" s="136"/>
      <c r="WIV234" s="136"/>
      <c r="WIW234" s="136"/>
      <c r="WIX234" s="136"/>
      <c r="WIY234" s="136"/>
      <c r="WIZ234" s="136"/>
      <c r="WJA234" s="136"/>
      <c r="WJB234" s="136"/>
      <c r="WJC234" s="136"/>
      <c r="WJD234" s="136"/>
      <c r="WJE234" s="136"/>
      <c r="WJF234" s="136"/>
      <c r="WJG234" s="136"/>
      <c r="WJH234" s="136"/>
      <c r="WJI234" s="136"/>
      <c r="WJJ234" s="136"/>
      <c r="WJK234" s="136"/>
      <c r="WJL234" s="136"/>
      <c r="WJM234" s="136"/>
      <c r="WJN234" s="136"/>
      <c r="WJO234" s="136"/>
      <c r="WJP234" s="136"/>
      <c r="WJQ234" s="136"/>
      <c r="WJR234" s="136"/>
      <c r="WJS234" s="136"/>
      <c r="WJT234" s="136"/>
      <c r="WJU234" s="136"/>
      <c r="WJV234" s="136"/>
      <c r="WJW234" s="136"/>
      <c r="WJX234" s="136"/>
      <c r="WJY234" s="136"/>
      <c r="WJZ234" s="136"/>
      <c r="WKA234" s="136"/>
      <c r="WKB234" s="136"/>
      <c r="WKC234" s="136"/>
      <c r="WKD234" s="136"/>
      <c r="WKE234" s="136"/>
      <c r="WKF234" s="136"/>
      <c r="WKG234" s="136"/>
      <c r="WKH234" s="136"/>
      <c r="WKI234" s="136"/>
      <c r="WKJ234" s="136"/>
      <c r="WKK234" s="136"/>
      <c r="WKL234" s="136"/>
      <c r="WKM234" s="136"/>
      <c r="WKN234" s="136"/>
      <c r="WKO234" s="136"/>
      <c r="WKP234" s="136"/>
      <c r="WKQ234" s="136"/>
      <c r="WKR234" s="136"/>
      <c r="WKS234" s="136"/>
      <c r="WKT234" s="136"/>
      <c r="WKU234" s="136"/>
      <c r="WKV234" s="136"/>
      <c r="WKW234" s="136"/>
      <c r="WKX234" s="136"/>
      <c r="WKY234" s="136"/>
      <c r="WKZ234" s="136"/>
      <c r="WLA234" s="136"/>
      <c r="WLB234" s="136"/>
      <c r="WLC234" s="136"/>
      <c r="WLD234" s="136"/>
      <c r="WLE234" s="136"/>
      <c r="WLF234" s="136"/>
      <c r="WLG234" s="136"/>
      <c r="WLH234" s="136"/>
      <c r="WLI234" s="136"/>
      <c r="WLJ234" s="136"/>
      <c r="WLK234" s="136"/>
      <c r="WLL234" s="136"/>
      <c r="WLM234" s="136"/>
      <c r="WLN234" s="136"/>
      <c r="WLO234" s="136"/>
      <c r="WLP234" s="136"/>
      <c r="WLQ234" s="136"/>
      <c r="WLR234" s="136"/>
      <c r="WLS234" s="136"/>
      <c r="WLT234" s="136"/>
      <c r="WLU234" s="136"/>
      <c r="WLV234" s="136"/>
      <c r="WLW234" s="136"/>
      <c r="WLX234" s="136"/>
      <c r="WLY234" s="136"/>
      <c r="WLZ234" s="136"/>
      <c r="WMA234" s="136"/>
      <c r="WMB234" s="136"/>
      <c r="WMC234" s="136"/>
      <c r="WMD234" s="136"/>
      <c r="WME234" s="136"/>
      <c r="WMF234" s="136"/>
      <c r="WMG234" s="136"/>
      <c r="WMH234" s="136"/>
      <c r="WMI234" s="136"/>
      <c r="WMJ234" s="136"/>
      <c r="WMK234" s="136"/>
      <c r="WML234" s="136"/>
      <c r="WMM234" s="136"/>
      <c r="WMN234" s="136"/>
      <c r="WMO234" s="136"/>
      <c r="WMP234" s="136"/>
      <c r="WMQ234" s="136"/>
      <c r="WMR234" s="136"/>
      <c r="WMS234" s="136"/>
      <c r="WMT234" s="136"/>
      <c r="WMU234" s="136"/>
      <c r="WMV234" s="136"/>
      <c r="WMW234" s="136"/>
      <c r="WMX234" s="136"/>
      <c r="WMY234" s="136"/>
      <c r="WMZ234" s="136"/>
      <c r="WNA234" s="136"/>
      <c r="WNB234" s="136"/>
      <c r="WNC234" s="136"/>
      <c r="WND234" s="136"/>
      <c r="WNE234" s="136"/>
      <c r="WNF234" s="136"/>
      <c r="WNG234" s="136"/>
      <c r="WNH234" s="136"/>
      <c r="WNI234" s="136"/>
      <c r="WNJ234" s="136"/>
      <c r="WNK234" s="136"/>
      <c r="WNL234" s="136"/>
      <c r="WNM234" s="136"/>
      <c r="WNN234" s="136"/>
      <c r="WNO234" s="136"/>
      <c r="WNP234" s="136"/>
      <c r="WNQ234" s="136"/>
      <c r="WNR234" s="136"/>
      <c r="WNS234" s="136"/>
      <c r="WNT234" s="136"/>
      <c r="WNU234" s="136"/>
      <c r="WNV234" s="136"/>
      <c r="WNW234" s="136"/>
      <c r="WNX234" s="136"/>
      <c r="WNY234" s="136"/>
      <c r="WNZ234" s="136"/>
      <c r="WOA234" s="136"/>
      <c r="WOB234" s="136"/>
      <c r="WOC234" s="136"/>
      <c r="WOD234" s="136"/>
      <c r="WOE234" s="136"/>
      <c r="WOF234" s="136"/>
      <c r="WOG234" s="136"/>
      <c r="WOH234" s="136"/>
      <c r="WOI234" s="136"/>
      <c r="WOJ234" s="136"/>
      <c r="WOK234" s="136"/>
      <c r="WOL234" s="136"/>
      <c r="WOM234" s="136"/>
      <c r="WON234" s="136"/>
      <c r="WOO234" s="136"/>
      <c r="WOP234" s="136"/>
      <c r="WOQ234" s="136"/>
      <c r="WOR234" s="136"/>
      <c r="WOS234" s="136"/>
      <c r="WOT234" s="136"/>
      <c r="WOU234" s="136"/>
      <c r="WOV234" s="136"/>
      <c r="WOW234" s="136"/>
      <c r="WOX234" s="136"/>
      <c r="WOY234" s="136"/>
      <c r="WOZ234" s="136"/>
      <c r="WPA234" s="136"/>
      <c r="WPB234" s="136"/>
      <c r="WPC234" s="136"/>
      <c r="WPD234" s="136"/>
      <c r="WPE234" s="136"/>
      <c r="WPF234" s="136"/>
      <c r="WPG234" s="136"/>
      <c r="WPH234" s="136"/>
      <c r="WPI234" s="136"/>
      <c r="WPJ234" s="136"/>
      <c r="WPK234" s="136"/>
      <c r="WPL234" s="136"/>
      <c r="WPM234" s="136"/>
      <c r="WPN234" s="136"/>
      <c r="WPO234" s="136"/>
      <c r="WPP234" s="136"/>
      <c r="WPQ234" s="136"/>
      <c r="WPR234" s="136"/>
      <c r="WPS234" s="136"/>
      <c r="WPT234" s="136"/>
      <c r="WPU234" s="136"/>
      <c r="WPV234" s="136"/>
      <c r="WPW234" s="136"/>
      <c r="WPX234" s="136"/>
      <c r="WPY234" s="136"/>
      <c r="WPZ234" s="136"/>
      <c r="WQA234" s="136"/>
      <c r="WQB234" s="136"/>
      <c r="WQC234" s="136"/>
      <c r="WQD234" s="136"/>
      <c r="WQE234" s="136"/>
      <c r="WQF234" s="136"/>
      <c r="WQG234" s="136"/>
      <c r="WQH234" s="136"/>
      <c r="WQI234" s="136"/>
      <c r="WQJ234" s="136"/>
      <c r="WQK234" s="136"/>
      <c r="WQL234" s="136"/>
      <c r="WQM234" s="136"/>
      <c r="WQN234" s="136"/>
      <c r="WQO234" s="136"/>
      <c r="WQP234" s="136"/>
      <c r="WQQ234" s="136"/>
      <c r="WQR234" s="136"/>
      <c r="WQS234" s="136"/>
      <c r="WQT234" s="136"/>
      <c r="WQU234" s="136"/>
      <c r="WQV234" s="136"/>
      <c r="WQW234" s="136"/>
      <c r="WQX234" s="136"/>
      <c r="WQY234" s="136"/>
      <c r="WQZ234" s="136"/>
      <c r="WRA234" s="136"/>
      <c r="WRB234" s="136"/>
      <c r="WRC234" s="136"/>
      <c r="WRD234" s="136"/>
      <c r="WRE234" s="136"/>
      <c r="WRF234" s="136"/>
      <c r="WRG234" s="136"/>
      <c r="WRH234" s="136"/>
      <c r="WRI234" s="136"/>
      <c r="WRJ234" s="136"/>
      <c r="WRK234" s="136"/>
      <c r="WRL234" s="136"/>
      <c r="WRM234" s="136"/>
      <c r="WRN234" s="136"/>
      <c r="WRO234" s="136"/>
      <c r="WRP234" s="136"/>
      <c r="WRQ234" s="136"/>
      <c r="WRR234" s="136"/>
      <c r="WRS234" s="136"/>
      <c r="WRT234" s="136"/>
      <c r="WRU234" s="136"/>
      <c r="WRV234" s="136"/>
      <c r="WRW234" s="136"/>
      <c r="WRX234" s="136"/>
      <c r="WRY234" s="136"/>
      <c r="WRZ234" s="136"/>
      <c r="WSA234" s="136"/>
      <c r="WSB234" s="136"/>
      <c r="WSC234" s="136"/>
      <c r="WSD234" s="136"/>
      <c r="WSE234" s="136"/>
      <c r="WSF234" s="136"/>
      <c r="WSG234" s="136"/>
      <c r="WSH234" s="136"/>
      <c r="WSI234" s="136"/>
      <c r="WSJ234" s="136"/>
      <c r="WSK234" s="136"/>
      <c r="WSL234" s="136"/>
      <c r="WSM234" s="136"/>
      <c r="WSN234" s="136"/>
      <c r="WSO234" s="136"/>
      <c r="WSP234" s="136"/>
      <c r="WSQ234" s="136"/>
      <c r="WSR234" s="136"/>
      <c r="WSS234" s="136"/>
      <c r="WST234" s="136"/>
      <c r="WSU234" s="136"/>
      <c r="WSV234" s="136"/>
      <c r="WSW234" s="136"/>
      <c r="WSX234" s="136"/>
      <c r="WSY234" s="136"/>
      <c r="WSZ234" s="136"/>
      <c r="WTA234" s="136"/>
      <c r="WTB234" s="136"/>
      <c r="WTC234" s="136"/>
      <c r="WTD234" s="136"/>
      <c r="WTE234" s="136"/>
      <c r="WTF234" s="136"/>
      <c r="WTG234" s="136"/>
      <c r="WTH234" s="136"/>
      <c r="WTI234" s="136"/>
      <c r="WTJ234" s="136"/>
      <c r="WTK234" s="136"/>
      <c r="WTL234" s="136"/>
      <c r="WTM234" s="136"/>
      <c r="WTN234" s="136"/>
      <c r="WTO234" s="136"/>
      <c r="WTP234" s="136"/>
      <c r="WTQ234" s="136"/>
      <c r="WTR234" s="136"/>
      <c r="WTS234" s="136"/>
      <c r="WTT234" s="136"/>
      <c r="WTU234" s="136"/>
      <c r="WTV234" s="136"/>
      <c r="WTW234" s="136"/>
      <c r="WTX234" s="136"/>
      <c r="WTY234" s="136"/>
      <c r="WTZ234" s="136"/>
      <c r="WUA234" s="136"/>
      <c r="WUB234" s="136"/>
      <c r="WUC234" s="136"/>
      <c r="WUD234" s="136"/>
      <c r="WUE234" s="136"/>
      <c r="WUF234" s="136"/>
      <c r="WUG234" s="136"/>
      <c r="WUH234" s="136"/>
      <c r="WUI234" s="136"/>
      <c r="WUJ234" s="136"/>
      <c r="WUK234" s="136"/>
      <c r="WUL234" s="136"/>
      <c r="WUM234" s="136"/>
      <c r="WUN234" s="136"/>
      <c r="WUO234" s="136"/>
      <c r="WUP234" s="136"/>
      <c r="WUQ234" s="136"/>
      <c r="WUR234" s="136"/>
      <c r="WUS234" s="136"/>
      <c r="WUT234" s="136"/>
      <c r="WUU234" s="136"/>
      <c r="WUV234" s="136"/>
      <c r="WUW234" s="136"/>
      <c r="WUX234" s="136"/>
      <c r="WUY234" s="136"/>
      <c r="WUZ234" s="136"/>
      <c r="WVA234" s="136"/>
      <c r="WVB234" s="136"/>
      <c r="WVC234" s="136"/>
      <c r="WVD234" s="136"/>
      <c r="WVE234" s="136"/>
      <c r="WVF234" s="136"/>
      <c r="WVG234" s="136"/>
      <c r="WVH234" s="136"/>
      <c r="WVI234" s="136"/>
      <c r="WVJ234" s="136"/>
      <c r="WVK234" s="136"/>
      <c r="WVL234" s="136"/>
      <c r="WVM234" s="136"/>
      <c r="WVN234" s="136"/>
      <c r="WVO234" s="136"/>
      <c r="WVP234" s="136"/>
      <c r="WVQ234" s="136"/>
      <c r="WVR234" s="136"/>
      <c r="WVS234" s="136"/>
      <c r="WVT234" s="136"/>
      <c r="WVU234" s="136"/>
      <c r="WVV234" s="136"/>
      <c r="WVW234" s="136"/>
      <c r="WVX234" s="136"/>
      <c r="WVY234" s="136"/>
      <c r="WVZ234" s="136"/>
      <c r="WWA234" s="136"/>
      <c r="WWB234" s="136"/>
      <c r="WWC234" s="136"/>
      <c r="WWD234" s="136"/>
      <c r="WWE234" s="136"/>
      <c r="WWF234" s="136"/>
      <c r="WWG234" s="136"/>
      <c r="WWH234" s="136"/>
      <c r="WWI234" s="136"/>
      <c r="WWJ234" s="136"/>
    </row>
    <row r="235" spans="1:16156" s="136" customFormat="1" ht="25.5" x14ac:dyDescent="0.2">
      <c r="A235" s="708" t="s">
        <v>558</v>
      </c>
      <c r="B235" s="591" t="s">
        <v>559</v>
      </c>
      <c r="C235" s="670" t="s">
        <v>203</v>
      </c>
      <c r="D235" s="690">
        <v>71</v>
      </c>
      <c r="E235" s="710">
        <v>71</v>
      </c>
      <c r="F235" s="710">
        <v>37</v>
      </c>
      <c r="G235" s="710">
        <v>23</v>
      </c>
      <c r="H235" s="711">
        <v>21</v>
      </c>
      <c r="I235" s="712">
        <f t="shared" si="88"/>
        <v>0.323943661971831</v>
      </c>
      <c r="J235" s="713">
        <f t="shared" si="89"/>
        <v>0.6216216216216216</v>
      </c>
      <c r="K235" s="690">
        <v>79</v>
      </c>
      <c r="L235" s="710">
        <v>78</v>
      </c>
      <c r="M235" s="710">
        <v>47</v>
      </c>
      <c r="N235" s="710">
        <v>20</v>
      </c>
      <c r="O235" s="711">
        <v>19</v>
      </c>
      <c r="P235" s="712">
        <f t="shared" si="98"/>
        <v>0.25641025641025639</v>
      </c>
      <c r="Q235" s="713">
        <f t="shared" si="99"/>
        <v>0.42553191489361702</v>
      </c>
      <c r="R235" s="690">
        <v>78</v>
      </c>
      <c r="S235" s="710">
        <v>76</v>
      </c>
      <c r="T235" s="710">
        <v>10</v>
      </c>
      <c r="U235" s="710">
        <v>10</v>
      </c>
      <c r="V235" s="711">
        <v>6</v>
      </c>
      <c r="W235" s="712">
        <f t="shared" si="86"/>
        <v>0.13157894736842105</v>
      </c>
      <c r="X235" s="713">
        <f t="shared" si="87"/>
        <v>1</v>
      </c>
      <c r="Y235" s="690">
        <v>46</v>
      </c>
      <c r="Z235" s="710">
        <v>45</v>
      </c>
      <c r="AA235" s="710">
        <v>22</v>
      </c>
      <c r="AB235" s="710">
        <v>22</v>
      </c>
      <c r="AC235" s="711">
        <v>22</v>
      </c>
      <c r="AD235" s="712">
        <f>AB235/Z235</f>
        <v>0.48888888888888887</v>
      </c>
      <c r="AE235" s="713">
        <f>AB235/AA235</f>
        <v>1</v>
      </c>
      <c r="AF235" s="690">
        <v>8</v>
      </c>
      <c r="AG235" s="710">
        <v>8</v>
      </c>
      <c r="AH235" s="710">
        <v>8</v>
      </c>
      <c r="AI235" s="710">
        <v>1</v>
      </c>
      <c r="AJ235" s="711">
        <v>1</v>
      </c>
      <c r="AK235" s="712">
        <f>AI235/AG235</f>
        <v>0.125</v>
      </c>
      <c r="AL235" s="713">
        <f>AI235/AH235</f>
        <v>0.125</v>
      </c>
      <c r="AM235" s="690" t="s">
        <v>69</v>
      </c>
      <c r="AN235" s="710" t="s">
        <v>69</v>
      </c>
      <c r="AO235" s="710" t="s">
        <v>69</v>
      </c>
      <c r="AP235" s="710" t="s">
        <v>69</v>
      </c>
      <c r="AQ235" s="711" t="s">
        <v>69</v>
      </c>
      <c r="AR235" s="712" t="s">
        <v>69</v>
      </c>
      <c r="AS235" s="713" t="s">
        <v>69</v>
      </c>
    </row>
    <row r="236" spans="1:16156" s="136" customFormat="1" ht="38.25" x14ac:dyDescent="0.2">
      <c r="A236" s="708" t="s">
        <v>560</v>
      </c>
      <c r="B236" s="591" t="s">
        <v>561</v>
      </c>
      <c r="C236" s="709" t="s">
        <v>203</v>
      </c>
      <c r="D236" s="690">
        <v>176</v>
      </c>
      <c r="E236" s="710">
        <v>176</v>
      </c>
      <c r="F236" s="710">
        <v>176</v>
      </c>
      <c r="G236" s="710">
        <v>163</v>
      </c>
      <c r="H236" s="711">
        <v>151</v>
      </c>
      <c r="I236" s="712">
        <f t="shared" si="88"/>
        <v>0.92613636363636365</v>
      </c>
      <c r="J236" s="713">
        <f t="shared" si="89"/>
        <v>0.92613636363636365</v>
      </c>
      <c r="K236" s="690">
        <v>197</v>
      </c>
      <c r="L236" s="710">
        <v>196</v>
      </c>
      <c r="M236" s="710">
        <v>196</v>
      </c>
      <c r="N236" s="710">
        <v>186</v>
      </c>
      <c r="O236" s="711">
        <v>159</v>
      </c>
      <c r="P236" s="712">
        <f t="shared" si="98"/>
        <v>0.94897959183673475</v>
      </c>
      <c r="Q236" s="713">
        <f t="shared" si="99"/>
        <v>0.94897959183673475</v>
      </c>
      <c r="R236" s="690">
        <v>189</v>
      </c>
      <c r="S236" s="710">
        <v>189</v>
      </c>
      <c r="T236" s="710">
        <v>189</v>
      </c>
      <c r="U236" s="710">
        <v>163</v>
      </c>
      <c r="V236" s="711">
        <v>136</v>
      </c>
      <c r="W236" s="712">
        <f t="shared" si="86"/>
        <v>0.86243386243386244</v>
      </c>
      <c r="X236" s="713">
        <f t="shared" si="87"/>
        <v>0.86243386243386244</v>
      </c>
      <c r="Y236" s="690">
        <v>138</v>
      </c>
      <c r="Z236" s="710">
        <v>137</v>
      </c>
      <c r="AA236" s="710">
        <v>120</v>
      </c>
      <c r="AB236" s="710">
        <v>119</v>
      </c>
      <c r="AC236" s="711">
        <v>105</v>
      </c>
      <c r="AD236" s="712">
        <f>AB236/Z236</f>
        <v>0.86861313868613144</v>
      </c>
      <c r="AE236" s="713">
        <f>AB236/AA236</f>
        <v>0.9916666666666667</v>
      </c>
      <c r="AF236" s="690">
        <v>113</v>
      </c>
      <c r="AG236" s="710">
        <v>113</v>
      </c>
      <c r="AH236" s="710">
        <v>98</v>
      </c>
      <c r="AI236" s="710">
        <v>96</v>
      </c>
      <c r="AJ236" s="711">
        <v>79</v>
      </c>
      <c r="AK236" s="712">
        <f>AI236/AG236</f>
        <v>0.84955752212389379</v>
      </c>
      <c r="AL236" s="713">
        <f>AI236/AH236</f>
        <v>0.97959183673469385</v>
      </c>
      <c r="AM236" s="690">
        <v>104</v>
      </c>
      <c r="AN236" s="710">
        <v>104</v>
      </c>
      <c r="AO236" s="710">
        <v>95</v>
      </c>
      <c r="AP236" s="710">
        <v>93</v>
      </c>
      <c r="AQ236" s="711">
        <v>76</v>
      </c>
      <c r="AR236" s="712">
        <f>AP236/AN236</f>
        <v>0.89423076923076927</v>
      </c>
      <c r="AS236" s="713">
        <f>AP236/AO236</f>
        <v>0.97894736842105268</v>
      </c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  <c r="CW236" s="44"/>
      <c r="CX236" s="44"/>
      <c r="CY236" s="44"/>
      <c r="CZ236" s="44"/>
      <c r="DA236" s="44"/>
      <c r="DB236" s="44"/>
      <c r="DC236" s="44"/>
      <c r="DD236" s="44"/>
      <c r="DE236" s="44"/>
      <c r="DF236" s="44"/>
      <c r="DG236" s="44"/>
      <c r="DH236" s="44"/>
      <c r="DI236" s="44"/>
      <c r="DJ236" s="44"/>
      <c r="DK236" s="44"/>
      <c r="DL236" s="44"/>
      <c r="DM236" s="44"/>
      <c r="DN236" s="44"/>
      <c r="DO236" s="44"/>
      <c r="DP236" s="44"/>
      <c r="DQ236" s="44"/>
      <c r="DR236" s="44"/>
      <c r="DS236" s="44"/>
      <c r="DT236" s="44"/>
      <c r="DU236" s="44"/>
      <c r="DV236" s="44"/>
      <c r="DW236" s="44"/>
      <c r="DX236" s="44"/>
      <c r="DY236" s="44"/>
      <c r="DZ236" s="44"/>
      <c r="EA236" s="44"/>
      <c r="EB236" s="44"/>
      <c r="EC236" s="44"/>
      <c r="ED236" s="44"/>
      <c r="EE236" s="44"/>
      <c r="EF236" s="44"/>
      <c r="EG236" s="44"/>
      <c r="EH236" s="44"/>
      <c r="EI236" s="44"/>
      <c r="EJ236" s="44"/>
      <c r="EK236" s="44"/>
      <c r="EL236" s="44"/>
      <c r="EM236" s="44"/>
      <c r="EN236" s="44"/>
      <c r="EO236" s="44"/>
      <c r="EP236" s="44"/>
      <c r="EQ236" s="44"/>
      <c r="ER236" s="44"/>
      <c r="ES236" s="44"/>
      <c r="ET236" s="44"/>
      <c r="EU236" s="44"/>
      <c r="EV236" s="44"/>
      <c r="EW236" s="44"/>
      <c r="EX236" s="44"/>
      <c r="EY236" s="44"/>
      <c r="EZ236" s="44"/>
      <c r="FA236" s="44"/>
      <c r="FB236" s="44"/>
      <c r="FC236" s="44"/>
      <c r="FD236" s="44"/>
      <c r="FE236" s="44"/>
      <c r="FF236" s="44"/>
      <c r="FG236" s="44"/>
      <c r="FH236" s="44"/>
      <c r="FI236" s="44"/>
      <c r="FJ236" s="44"/>
      <c r="FK236" s="44"/>
      <c r="FL236" s="44"/>
      <c r="FM236" s="44"/>
      <c r="FN236" s="44"/>
      <c r="FO236" s="44"/>
      <c r="FP236" s="44"/>
      <c r="FQ236" s="44"/>
      <c r="FR236" s="44"/>
      <c r="FS236" s="44"/>
      <c r="FT236" s="44"/>
      <c r="FU236" s="44"/>
      <c r="FV236" s="44"/>
      <c r="FW236" s="44"/>
      <c r="FX236" s="44"/>
      <c r="FY236" s="44"/>
      <c r="FZ236" s="44"/>
      <c r="GA236" s="44"/>
      <c r="GB236" s="44"/>
      <c r="GC236" s="44"/>
      <c r="GD236" s="44"/>
      <c r="GE236" s="44"/>
      <c r="GF236" s="44"/>
      <c r="GG236" s="44"/>
      <c r="GH236" s="44"/>
      <c r="GI236" s="44"/>
      <c r="GJ236" s="44"/>
      <c r="GK236" s="44"/>
      <c r="GL236" s="44"/>
      <c r="GM236" s="44"/>
      <c r="GN236" s="44"/>
      <c r="GO236" s="44"/>
      <c r="GP236" s="44"/>
      <c r="GQ236" s="44"/>
      <c r="GR236" s="44"/>
      <c r="GS236" s="44"/>
      <c r="GT236" s="44"/>
      <c r="GU236" s="44"/>
      <c r="GV236" s="44"/>
      <c r="GW236" s="44"/>
      <c r="GX236" s="44"/>
      <c r="GY236" s="44"/>
      <c r="GZ236" s="44"/>
      <c r="HA236" s="44"/>
      <c r="HB236" s="44"/>
      <c r="HC236" s="44"/>
      <c r="HD236" s="44"/>
      <c r="HE236" s="44"/>
      <c r="HF236" s="44"/>
      <c r="HG236" s="44"/>
      <c r="HH236" s="44"/>
      <c r="HI236" s="44"/>
      <c r="HJ236" s="44"/>
      <c r="HK236" s="44"/>
      <c r="HL236" s="44"/>
      <c r="HM236" s="44"/>
      <c r="HN236" s="44"/>
      <c r="HO236" s="44"/>
      <c r="HP236" s="44"/>
      <c r="HQ236" s="44"/>
      <c r="HR236" s="44"/>
      <c r="HS236" s="44"/>
      <c r="HT236" s="44"/>
      <c r="HU236" s="44"/>
      <c r="HV236" s="44"/>
      <c r="HW236" s="44"/>
      <c r="HX236" s="44"/>
      <c r="HY236" s="44"/>
      <c r="HZ236" s="44"/>
      <c r="IA236" s="44"/>
      <c r="IB236" s="44"/>
      <c r="IC236" s="44"/>
      <c r="ID236" s="44"/>
      <c r="IE236" s="44"/>
      <c r="IF236" s="44"/>
      <c r="IG236" s="44"/>
      <c r="IH236" s="44"/>
      <c r="II236" s="44"/>
      <c r="IJ236" s="44"/>
      <c r="IK236" s="44"/>
      <c r="IL236" s="44"/>
      <c r="IM236" s="44"/>
      <c r="IN236" s="44"/>
      <c r="IO236" s="44"/>
      <c r="IP236" s="44"/>
      <c r="IQ236" s="44"/>
      <c r="IR236" s="44"/>
      <c r="IS236" s="44"/>
      <c r="IT236" s="44"/>
      <c r="IU236" s="44"/>
      <c r="IV236" s="44"/>
      <c r="IW236" s="44"/>
      <c r="IX236" s="44"/>
      <c r="IY236" s="44"/>
      <c r="IZ236" s="44"/>
      <c r="JA236" s="44"/>
      <c r="JB236" s="44"/>
      <c r="JC236" s="44"/>
      <c r="JD236" s="44"/>
      <c r="JE236" s="44"/>
      <c r="JF236" s="44"/>
      <c r="JG236" s="44"/>
      <c r="JH236" s="44"/>
      <c r="JI236" s="44"/>
      <c r="JJ236" s="44"/>
      <c r="JK236" s="44"/>
      <c r="JL236" s="44"/>
      <c r="JM236" s="44"/>
      <c r="JN236" s="44"/>
      <c r="JO236" s="44"/>
      <c r="JP236" s="44"/>
      <c r="JQ236" s="44"/>
      <c r="JR236" s="44"/>
      <c r="JS236" s="44"/>
      <c r="JT236" s="44"/>
      <c r="JU236" s="44"/>
      <c r="JV236" s="44"/>
      <c r="JW236" s="44"/>
      <c r="JX236" s="44"/>
      <c r="JY236" s="44"/>
      <c r="JZ236" s="44"/>
      <c r="KA236" s="44"/>
      <c r="KB236" s="44"/>
      <c r="KC236" s="44"/>
      <c r="KD236" s="44"/>
      <c r="KE236" s="44"/>
      <c r="KF236" s="44"/>
      <c r="KG236" s="44"/>
      <c r="KH236" s="44"/>
      <c r="KI236" s="44"/>
      <c r="KJ236" s="44"/>
      <c r="KK236" s="44"/>
      <c r="KL236" s="44"/>
      <c r="KM236" s="44"/>
      <c r="KN236" s="44"/>
      <c r="KO236" s="44"/>
      <c r="KP236" s="44"/>
      <c r="KQ236" s="44"/>
      <c r="KR236" s="44"/>
      <c r="KS236" s="44"/>
      <c r="KT236" s="44"/>
      <c r="KU236" s="44"/>
      <c r="KV236" s="44"/>
      <c r="KW236" s="44"/>
      <c r="KX236" s="44"/>
      <c r="KY236" s="44"/>
      <c r="KZ236" s="44"/>
      <c r="LA236" s="44"/>
      <c r="LB236" s="44"/>
      <c r="LC236" s="44"/>
      <c r="LD236" s="44"/>
      <c r="LE236" s="44"/>
      <c r="LF236" s="44"/>
      <c r="LG236" s="44"/>
      <c r="LH236" s="44"/>
      <c r="LI236" s="44"/>
      <c r="LJ236" s="44"/>
      <c r="LK236" s="44"/>
      <c r="LL236" s="44"/>
      <c r="LM236" s="44"/>
      <c r="LN236" s="44"/>
      <c r="LO236" s="44"/>
      <c r="LP236" s="44"/>
      <c r="LQ236" s="44"/>
      <c r="LR236" s="44"/>
      <c r="LS236" s="44"/>
      <c r="LT236" s="44"/>
      <c r="LU236" s="44"/>
      <c r="LV236" s="44"/>
      <c r="LW236" s="44"/>
      <c r="LX236" s="44"/>
      <c r="LY236" s="44"/>
      <c r="LZ236" s="44"/>
      <c r="MA236" s="44"/>
      <c r="MB236" s="44"/>
      <c r="MC236" s="44"/>
      <c r="MD236" s="44"/>
      <c r="ME236" s="44"/>
      <c r="MF236" s="44"/>
      <c r="MG236" s="44"/>
      <c r="MH236" s="44"/>
      <c r="MI236" s="44"/>
      <c r="MJ236" s="44"/>
      <c r="MK236" s="44"/>
      <c r="ML236" s="44"/>
      <c r="MM236" s="44"/>
      <c r="MN236" s="44"/>
      <c r="MO236" s="44"/>
      <c r="MP236" s="44"/>
      <c r="MQ236" s="44"/>
      <c r="MR236" s="44"/>
      <c r="MS236" s="44"/>
      <c r="MT236" s="44"/>
      <c r="MU236" s="44"/>
      <c r="MV236" s="44"/>
      <c r="MW236" s="44"/>
      <c r="MX236" s="44"/>
      <c r="MY236" s="44"/>
      <c r="MZ236" s="44"/>
      <c r="NA236" s="44"/>
      <c r="NB236" s="44"/>
      <c r="NC236" s="44"/>
      <c r="ND236" s="44"/>
      <c r="NE236" s="44"/>
      <c r="NF236" s="44"/>
      <c r="NG236" s="44"/>
      <c r="NH236" s="44"/>
      <c r="NI236" s="44"/>
      <c r="NJ236" s="44"/>
      <c r="NK236" s="44"/>
      <c r="NL236" s="44"/>
      <c r="NM236" s="44"/>
      <c r="NN236" s="44"/>
      <c r="NO236" s="44"/>
      <c r="NP236" s="44"/>
      <c r="NQ236" s="44"/>
      <c r="NR236" s="44"/>
      <c r="NS236" s="44"/>
      <c r="NT236" s="44"/>
      <c r="NU236" s="44"/>
      <c r="NV236" s="44"/>
      <c r="NW236" s="44"/>
      <c r="NX236" s="44"/>
      <c r="NY236" s="44"/>
      <c r="NZ236" s="44"/>
      <c r="OA236" s="44"/>
      <c r="OB236" s="44"/>
      <c r="OC236" s="44"/>
      <c r="OD236" s="44"/>
      <c r="OE236" s="44"/>
      <c r="OF236" s="44"/>
      <c r="OG236" s="44"/>
      <c r="OH236" s="44"/>
      <c r="OI236" s="44"/>
      <c r="OJ236" s="44"/>
      <c r="OK236" s="44"/>
      <c r="OL236" s="44"/>
      <c r="OM236" s="44"/>
      <c r="ON236" s="44"/>
      <c r="OO236" s="44"/>
      <c r="OP236" s="44"/>
      <c r="OQ236" s="44"/>
      <c r="OR236" s="44"/>
      <c r="OS236" s="44"/>
      <c r="OT236" s="44"/>
      <c r="OU236" s="44"/>
      <c r="OV236" s="44"/>
      <c r="OW236" s="44"/>
      <c r="OX236" s="44"/>
      <c r="OY236" s="44"/>
      <c r="OZ236" s="44"/>
      <c r="PA236" s="44"/>
      <c r="PB236" s="44"/>
      <c r="PC236" s="44"/>
      <c r="PD236" s="44"/>
      <c r="PE236" s="44"/>
      <c r="PF236" s="44"/>
      <c r="PG236" s="44"/>
      <c r="PH236" s="44"/>
      <c r="PI236" s="44"/>
      <c r="PJ236" s="44"/>
      <c r="PK236" s="44"/>
      <c r="PL236" s="44"/>
      <c r="PM236" s="44"/>
      <c r="PN236" s="44"/>
      <c r="PO236" s="44"/>
      <c r="PP236" s="44"/>
      <c r="PQ236" s="44"/>
      <c r="PR236" s="44"/>
      <c r="PS236" s="44"/>
      <c r="PT236" s="44"/>
      <c r="PU236" s="44"/>
      <c r="PV236" s="44"/>
      <c r="PW236" s="44"/>
      <c r="PX236" s="44"/>
      <c r="PY236" s="44"/>
      <c r="PZ236" s="44"/>
      <c r="QA236" s="44"/>
      <c r="QB236" s="44"/>
      <c r="QC236" s="44"/>
      <c r="QD236" s="44"/>
      <c r="QE236" s="44"/>
      <c r="QF236" s="44"/>
      <c r="QG236" s="44"/>
      <c r="QH236" s="44"/>
      <c r="QI236" s="44"/>
      <c r="QJ236" s="44"/>
      <c r="QK236" s="44"/>
      <c r="QL236" s="44"/>
      <c r="QM236" s="44"/>
      <c r="QN236" s="44"/>
      <c r="QO236" s="44"/>
      <c r="QP236" s="44"/>
      <c r="QQ236" s="44"/>
      <c r="QR236" s="44"/>
      <c r="QS236" s="44"/>
      <c r="QT236" s="44"/>
      <c r="QU236" s="44"/>
      <c r="QV236" s="44"/>
      <c r="QW236" s="44"/>
      <c r="QX236" s="44"/>
      <c r="QY236" s="44"/>
      <c r="QZ236" s="44"/>
      <c r="RA236" s="44"/>
      <c r="RB236" s="44"/>
      <c r="RC236" s="44"/>
      <c r="RD236" s="44"/>
      <c r="RE236" s="44"/>
      <c r="RF236" s="44"/>
      <c r="RG236" s="44"/>
      <c r="RH236" s="44"/>
      <c r="RI236" s="44"/>
      <c r="RJ236" s="44"/>
      <c r="RK236" s="44"/>
      <c r="RL236" s="44"/>
      <c r="RM236" s="44"/>
      <c r="RN236" s="44"/>
      <c r="RO236" s="44"/>
      <c r="RP236" s="44"/>
      <c r="RQ236" s="44"/>
      <c r="RR236" s="44"/>
      <c r="RS236" s="44"/>
      <c r="RT236" s="44"/>
      <c r="RU236" s="44"/>
      <c r="RV236" s="44"/>
      <c r="RW236" s="44"/>
      <c r="RX236" s="44"/>
      <c r="RY236" s="44"/>
      <c r="RZ236" s="44"/>
      <c r="SA236" s="44"/>
      <c r="SB236" s="44"/>
      <c r="SC236" s="44"/>
      <c r="SD236" s="44"/>
      <c r="SE236" s="44"/>
      <c r="SF236" s="44"/>
      <c r="SG236" s="44"/>
      <c r="SH236" s="44"/>
      <c r="SI236" s="44"/>
      <c r="SJ236" s="44"/>
      <c r="SK236" s="44"/>
      <c r="SL236" s="44"/>
      <c r="SM236" s="44"/>
      <c r="SN236" s="44"/>
      <c r="SO236" s="44"/>
      <c r="SP236" s="44"/>
      <c r="SQ236" s="44"/>
      <c r="SR236" s="44"/>
      <c r="SS236" s="44"/>
      <c r="ST236" s="44"/>
      <c r="SU236" s="44"/>
      <c r="SV236" s="44"/>
      <c r="SW236" s="44"/>
      <c r="SX236" s="44"/>
      <c r="SY236" s="44"/>
      <c r="SZ236" s="44"/>
      <c r="TA236" s="44"/>
      <c r="TB236" s="44"/>
      <c r="TC236" s="44"/>
      <c r="TD236" s="44"/>
      <c r="TE236" s="44"/>
      <c r="TF236" s="44"/>
      <c r="TG236" s="44"/>
      <c r="TH236" s="44"/>
      <c r="TI236" s="44"/>
      <c r="TJ236" s="44"/>
      <c r="TK236" s="44"/>
      <c r="TL236" s="44"/>
      <c r="TM236" s="44"/>
      <c r="TN236" s="44"/>
      <c r="TO236" s="44"/>
      <c r="TP236" s="44"/>
      <c r="TQ236" s="44"/>
      <c r="TR236" s="44"/>
      <c r="TS236" s="44"/>
      <c r="TT236" s="44"/>
      <c r="TU236" s="44"/>
      <c r="TV236" s="44"/>
      <c r="TW236" s="44"/>
      <c r="TX236" s="44"/>
      <c r="TY236" s="44"/>
      <c r="TZ236" s="44"/>
      <c r="UA236" s="44"/>
      <c r="UB236" s="44"/>
      <c r="UC236" s="44"/>
      <c r="UD236" s="44"/>
      <c r="UE236" s="44"/>
      <c r="UF236" s="44"/>
      <c r="UG236" s="44"/>
      <c r="UH236" s="44"/>
      <c r="UI236" s="44"/>
      <c r="UJ236" s="44"/>
      <c r="UK236" s="44"/>
      <c r="UL236" s="44"/>
      <c r="UM236" s="44"/>
      <c r="UN236" s="44"/>
      <c r="UO236" s="44"/>
      <c r="UP236" s="44"/>
      <c r="UQ236" s="44"/>
      <c r="UR236" s="44"/>
      <c r="US236" s="44"/>
      <c r="UT236" s="44"/>
      <c r="UU236" s="44"/>
      <c r="UV236" s="44"/>
      <c r="UW236" s="44"/>
      <c r="UX236" s="44"/>
      <c r="UY236" s="44"/>
      <c r="UZ236" s="44"/>
      <c r="VA236" s="44"/>
      <c r="VB236" s="44"/>
      <c r="VC236" s="44"/>
      <c r="VD236" s="44"/>
      <c r="VE236" s="44"/>
      <c r="VF236" s="44"/>
      <c r="VG236" s="44"/>
      <c r="VH236" s="44"/>
      <c r="VI236" s="44"/>
      <c r="VJ236" s="44"/>
      <c r="VK236" s="44"/>
      <c r="VL236" s="44"/>
      <c r="VM236" s="44"/>
      <c r="VN236" s="44"/>
      <c r="VO236" s="44"/>
      <c r="VP236" s="44"/>
      <c r="VQ236" s="44"/>
      <c r="VR236" s="44"/>
      <c r="VS236" s="44"/>
      <c r="VT236" s="44"/>
      <c r="VU236" s="44"/>
      <c r="VV236" s="44"/>
      <c r="VW236" s="44"/>
      <c r="VX236" s="44"/>
      <c r="VY236" s="44"/>
      <c r="VZ236" s="44"/>
      <c r="WA236" s="44"/>
      <c r="WB236" s="44"/>
      <c r="WC236" s="44"/>
      <c r="WD236" s="44"/>
      <c r="WE236" s="44"/>
      <c r="WF236" s="44"/>
      <c r="WG236" s="44"/>
      <c r="WH236" s="44"/>
      <c r="WI236" s="44"/>
      <c r="WJ236" s="44"/>
      <c r="WK236" s="44"/>
      <c r="WL236" s="44"/>
      <c r="WM236" s="44"/>
      <c r="WN236" s="44"/>
      <c r="WO236" s="44"/>
      <c r="WP236" s="44"/>
      <c r="WQ236" s="44"/>
      <c r="WR236" s="44"/>
      <c r="WS236" s="44"/>
      <c r="WT236" s="44"/>
      <c r="WU236" s="44"/>
      <c r="WV236" s="44"/>
      <c r="WW236" s="44"/>
      <c r="WX236" s="44"/>
      <c r="WY236" s="44"/>
      <c r="WZ236" s="44"/>
      <c r="XA236" s="44"/>
      <c r="XB236" s="44"/>
      <c r="XC236" s="44"/>
      <c r="XD236" s="44"/>
      <c r="XE236" s="44"/>
      <c r="XF236" s="44"/>
      <c r="XG236" s="44"/>
      <c r="XH236" s="44"/>
      <c r="XI236" s="44"/>
      <c r="XJ236" s="44"/>
      <c r="XK236" s="44"/>
      <c r="XL236" s="44"/>
      <c r="XM236" s="44"/>
      <c r="XN236" s="44"/>
      <c r="XO236" s="44"/>
      <c r="XP236" s="44"/>
      <c r="XQ236" s="44"/>
      <c r="XR236" s="44"/>
      <c r="XS236" s="44"/>
      <c r="XT236" s="44"/>
      <c r="XU236" s="44"/>
      <c r="XV236" s="44"/>
      <c r="XW236" s="44"/>
      <c r="XX236" s="44"/>
      <c r="XY236" s="44"/>
      <c r="XZ236" s="44"/>
      <c r="YA236" s="44"/>
      <c r="YB236" s="44"/>
      <c r="YC236" s="44"/>
      <c r="YD236" s="44"/>
      <c r="YE236" s="44"/>
      <c r="YF236" s="44"/>
      <c r="YG236" s="44"/>
      <c r="YH236" s="44"/>
      <c r="YI236" s="44"/>
      <c r="YJ236" s="44"/>
      <c r="YK236" s="44"/>
      <c r="YL236" s="44"/>
      <c r="YM236" s="44"/>
      <c r="YN236" s="44"/>
      <c r="YO236" s="44"/>
      <c r="YP236" s="44"/>
      <c r="YQ236" s="44"/>
      <c r="YR236" s="44"/>
      <c r="YS236" s="44"/>
      <c r="YT236" s="44"/>
      <c r="YU236" s="44"/>
      <c r="YV236" s="44"/>
      <c r="YW236" s="44"/>
      <c r="YX236" s="44"/>
      <c r="YY236" s="44"/>
      <c r="YZ236" s="44"/>
      <c r="ZA236" s="44"/>
      <c r="ZB236" s="44"/>
      <c r="ZC236" s="44"/>
      <c r="ZD236" s="44"/>
      <c r="ZE236" s="44"/>
      <c r="ZF236" s="44"/>
      <c r="ZG236" s="44"/>
      <c r="ZH236" s="44"/>
      <c r="ZI236" s="44"/>
      <c r="ZJ236" s="44"/>
      <c r="ZK236" s="44"/>
      <c r="ZL236" s="44"/>
      <c r="ZM236" s="44"/>
      <c r="ZN236" s="44"/>
      <c r="ZO236" s="44"/>
      <c r="ZP236" s="44"/>
      <c r="ZQ236" s="44"/>
      <c r="ZR236" s="44"/>
      <c r="ZS236" s="44"/>
      <c r="ZT236" s="44"/>
      <c r="ZU236" s="44"/>
      <c r="ZV236" s="44"/>
      <c r="ZW236" s="44"/>
      <c r="ZX236" s="44"/>
      <c r="ZY236" s="44"/>
      <c r="ZZ236" s="44"/>
      <c r="AAA236" s="44"/>
      <c r="AAB236" s="44"/>
      <c r="AAC236" s="44"/>
      <c r="AAD236" s="44"/>
      <c r="AAE236" s="44"/>
      <c r="AAF236" s="44"/>
      <c r="AAG236" s="44"/>
      <c r="AAH236" s="44"/>
      <c r="AAI236" s="44"/>
      <c r="AAJ236" s="44"/>
      <c r="AAK236" s="44"/>
      <c r="AAL236" s="44"/>
      <c r="AAM236" s="44"/>
      <c r="AAN236" s="44"/>
      <c r="AAO236" s="44"/>
      <c r="AAP236" s="44"/>
      <c r="AAQ236" s="44"/>
      <c r="AAR236" s="44"/>
      <c r="AAS236" s="44"/>
      <c r="AAT236" s="44"/>
      <c r="AAU236" s="44"/>
      <c r="AAV236" s="44"/>
      <c r="AAW236" s="44"/>
      <c r="AAX236" s="44"/>
      <c r="AAY236" s="44"/>
      <c r="AAZ236" s="44"/>
      <c r="ABA236" s="44"/>
      <c r="ABB236" s="44"/>
      <c r="ABC236" s="44"/>
      <c r="ABD236" s="44"/>
      <c r="ABE236" s="44"/>
      <c r="ABF236" s="44"/>
      <c r="ABG236" s="44"/>
      <c r="ABH236" s="44"/>
      <c r="ABI236" s="44"/>
      <c r="ABJ236" s="44"/>
      <c r="ABK236" s="44"/>
      <c r="ABL236" s="44"/>
      <c r="ABM236" s="44"/>
      <c r="ABN236" s="44"/>
      <c r="ABO236" s="44"/>
      <c r="ABP236" s="44"/>
      <c r="ABQ236" s="44"/>
      <c r="ABR236" s="44"/>
      <c r="ABS236" s="44"/>
      <c r="ABT236" s="44"/>
      <c r="ABU236" s="44"/>
      <c r="ABV236" s="44"/>
      <c r="ABW236" s="44"/>
      <c r="ABX236" s="44"/>
      <c r="ABY236" s="44"/>
      <c r="ABZ236" s="44"/>
      <c r="ACA236" s="44"/>
      <c r="ACB236" s="44"/>
      <c r="ACC236" s="44"/>
      <c r="ACD236" s="44"/>
      <c r="ACE236" s="44"/>
      <c r="ACF236" s="44"/>
      <c r="ACG236" s="44"/>
      <c r="ACH236" s="44"/>
      <c r="ACI236" s="44"/>
      <c r="ACJ236" s="44"/>
      <c r="ACK236" s="44"/>
      <c r="ACL236" s="44"/>
      <c r="ACM236" s="44"/>
      <c r="ACN236" s="44"/>
      <c r="ACO236" s="44"/>
      <c r="ACP236" s="44"/>
      <c r="ACQ236" s="44"/>
      <c r="ACR236" s="44"/>
      <c r="ACS236" s="44"/>
      <c r="ACT236" s="44"/>
      <c r="ACU236" s="44"/>
      <c r="ACV236" s="44"/>
      <c r="ACW236" s="44"/>
      <c r="ACX236" s="44"/>
      <c r="ACY236" s="44"/>
      <c r="ACZ236" s="44"/>
      <c r="ADA236" s="44"/>
      <c r="ADB236" s="44"/>
      <c r="ADC236" s="44"/>
      <c r="ADD236" s="44"/>
      <c r="ADE236" s="44"/>
      <c r="ADF236" s="44"/>
      <c r="ADG236" s="44"/>
      <c r="ADH236" s="44"/>
      <c r="ADI236" s="44"/>
      <c r="ADJ236" s="44"/>
      <c r="ADK236" s="44"/>
      <c r="ADL236" s="44"/>
      <c r="ADM236" s="44"/>
      <c r="ADN236" s="44"/>
      <c r="ADO236" s="44"/>
      <c r="ADP236" s="44"/>
      <c r="ADQ236" s="44"/>
      <c r="ADR236" s="44"/>
      <c r="ADS236" s="44"/>
      <c r="ADT236" s="44"/>
      <c r="ADU236" s="44"/>
      <c r="ADV236" s="44"/>
      <c r="ADW236" s="44"/>
      <c r="ADX236" s="44"/>
      <c r="ADY236" s="44"/>
      <c r="ADZ236" s="44"/>
      <c r="AEA236" s="44"/>
      <c r="AEB236" s="44"/>
      <c r="AEC236" s="44"/>
      <c r="AED236" s="44"/>
      <c r="AEE236" s="44"/>
      <c r="AEF236" s="44"/>
      <c r="AEG236" s="44"/>
      <c r="AEH236" s="44"/>
      <c r="AEI236" s="44"/>
      <c r="AEJ236" s="44"/>
      <c r="AEK236" s="44"/>
      <c r="AEL236" s="44"/>
      <c r="AEM236" s="44"/>
      <c r="AEN236" s="44"/>
      <c r="AEO236" s="44"/>
      <c r="AEP236" s="44"/>
      <c r="AEQ236" s="44"/>
      <c r="AER236" s="44"/>
      <c r="AES236" s="44"/>
      <c r="AET236" s="44"/>
      <c r="AEU236" s="44"/>
      <c r="AEV236" s="44"/>
      <c r="AEW236" s="44"/>
      <c r="AEX236" s="44"/>
      <c r="AEY236" s="44"/>
      <c r="AEZ236" s="44"/>
      <c r="AFA236" s="44"/>
      <c r="AFB236" s="44"/>
      <c r="AFC236" s="44"/>
      <c r="AFD236" s="44"/>
      <c r="AFE236" s="44"/>
      <c r="AFF236" s="44"/>
      <c r="AFG236" s="44"/>
      <c r="AFH236" s="44"/>
      <c r="AFI236" s="44"/>
      <c r="AFJ236" s="44"/>
      <c r="AFK236" s="44"/>
      <c r="AFL236" s="44"/>
      <c r="AFM236" s="44"/>
      <c r="AFN236" s="44"/>
      <c r="AFO236" s="44"/>
      <c r="AFP236" s="44"/>
      <c r="AFQ236" s="44"/>
      <c r="AFR236" s="44"/>
      <c r="AFS236" s="44"/>
      <c r="AFT236" s="44"/>
      <c r="AFU236" s="44"/>
      <c r="AFV236" s="44"/>
      <c r="AFW236" s="44"/>
      <c r="AFX236" s="44"/>
      <c r="AFY236" s="44"/>
      <c r="AFZ236" s="44"/>
      <c r="AGA236" s="44"/>
      <c r="AGB236" s="44"/>
      <c r="AGC236" s="44"/>
      <c r="AGD236" s="44"/>
      <c r="AGE236" s="44"/>
      <c r="AGF236" s="44"/>
      <c r="AGG236" s="44"/>
      <c r="AGH236" s="44"/>
      <c r="AGI236" s="44"/>
      <c r="AGJ236" s="44"/>
      <c r="AGK236" s="44"/>
      <c r="AGL236" s="44"/>
      <c r="AGM236" s="44"/>
      <c r="AGN236" s="44"/>
      <c r="AGO236" s="44"/>
      <c r="AGP236" s="44"/>
      <c r="AGQ236" s="44"/>
      <c r="AGR236" s="44"/>
      <c r="AGS236" s="44"/>
      <c r="AGT236" s="44"/>
      <c r="AGU236" s="44"/>
      <c r="AGV236" s="44"/>
      <c r="AGW236" s="44"/>
      <c r="AGX236" s="44"/>
      <c r="AGY236" s="44"/>
      <c r="AGZ236" s="44"/>
      <c r="AHA236" s="44"/>
      <c r="AHB236" s="44"/>
      <c r="AHC236" s="44"/>
      <c r="AHD236" s="44"/>
      <c r="AHE236" s="44"/>
      <c r="AHF236" s="44"/>
      <c r="AHG236" s="44"/>
      <c r="AHH236" s="44"/>
      <c r="AHI236" s="44"/>
      <c r="AHJ236" s="44"/>
      <c r="AHK236" s="44"/>
      <c r="AHL236" s="44"/>
      <c r="AHM236" s="44"/>
      <c r="AHN236" s="44"/>
      <c r="AHO236" s="44"/>
      <c r="AHP236" s="44"/>
      <c r="AHQ236" s="44"/>
      <c r="AHR236" s="44"/>
      <c r="AHS236" s="44"/>
      <c r="AHT236" s="44"/>
      <c r="AHU236" s="44"/>
      <c r="AHV236" s="44"/>
      <c r="AHW236" s="44"/>
      <c r="AHX236" s="44"/>
      <c r="AHY236" s="44"/>
      <c r="AHZ236" s="44"/>
      <c r="AIA236" s="44"/>
      <c r="AIB236" s="44"/>
      <c r="AIC236" s="44"/>
      <c r="AID236" s="44"/>
      <c r="AIE236" s="44"/>
      <c r="AIF236" s="44"/>
      <c r="AIG236" s="44"/>
      <c r="AIH236" s="44"/>
      <c r="AII236" s="44"/>
      <c r="AIJ236" s="44"/>
      <c r="AIK236" s="44"/>
      <c r="AIL236" s="44"/>
      <c r="AIM236" s="44"/>
      <c r="AIN236" s="44"/>
      <c r="AIO236" s="44"/>
      <c r="AIP236" s="44"/>
      <c r="AIQ236" s="44"/>
      <c r="AIR236" s="44"/>
      <c r="AIS236" s="44"/>
      <c r="AIT236" s="44"/>
      <c r="AIU236" s="44"/>
      <c r="AIV236" s="44"/>
      <c r="AIW236" s="44"/>
      <c r="AIX236" s="44"/>
      <c r="AIY236" s="44"/>
      <c r="AIZ236" s="44"/>
      <c r="AJA236" s="44"/>
      <c r="AJB236" s="44"/>
      <c r="AJC236" s="44"/>
      <c r="AJD236" s="44"/>
      <c r="AJE236" s="44"/>
      <c r="AJF236" s="44"/>
      <c r="AJG236" s="44"/>
      <c r="AJH236" s="44"/>
      <c r="AJI236" s="44"/>
      <c r="AJJ236" s="44"/>
      <c r="AJK236" s="44"/>
      <c r="AJL236" s="44"/>
      <c r="AJM236" s="44"/>
      <c r="AJN236" s="44"/>
      <c r="AJO236" s="44"/>
      <c r="AJP236" s="44"/>
      <c r="AJQ236" s="44"/>
      <c r="AJR236" s="44"/>
      <c r="AJS236" s="44"/>
      <c r="AJT236" s="44"/>
      <c r="AJU236" s="44"/>
      <c r="AJV236" s="44"/>
      <c r="AJW236" s="44"/>
      <c r="AJX236" s="44"/>
      <c r="AJY236" s="44"/>
      <c r="AJZ236" s="44"/>
      <c r="AKA236" s="44"/>
      <c r="AKB236" s="44"/>
      <c r="AKC236" s="44"/>
      <c r="AKD236" s="44"/>
      <c r="AKE236" s="44"/>
      <c r="AKF236" s="44"/>
      <c r="AKG236" s="44"/>
      <c r="AKH236" s="44"/>
      <c r="AKI236" s="44"/>
      <c r="AKJ236" s="44"/>
      <c r="AKK236" s="44"/>
      <c r="AKL236" s="44"/>
      <c r="AKM236" s="44"/>
      <c r="AKN236" s="44"/>
      <c r="AKO236" s="44"/>
      <c r="AKP236" s="44"/>
      <c r="AKQ236" s="44"/>
      <c r="AKR236" s="44"/>
      <c r="AKS236" s="44"/>
      <c r="AKT236" s="44"/>
      <c r="AKU236" s="44"/>
      <c r="AKV236" s="44"/>
      <c r="AKW236" s="44"/>
      <c r="AKX236" s="44"/>
      <c r="AKY236" s="44"/>
      <c r="AKZ236" s="44"/>
      <c r="ALA236" s="44"/>
      <c r="ALB236" s="44"/>
      <c r="ALC236" s="44"/>
      <c r="ALD236" s="44"/>
      <c r="ALE236" s="44"/>
      <c r="ALF236" s="44"/>
      <c r="ALG236" s="44"/>
      <c r="ALH236" s="44"/>
      <c r="ALI236" s="44"/>
      <c r="ALJ236" s="44"/>
      <c r="ALK236" s="44"/>
      <c r="ALL236" s="44"/>
      <c r="ALM236" s="44"/>
      <c r="ALN236" s="44"/>
      <c r="ALO236" s="44"/>
      <c r="ALP236" s="44"/>
      <c r="ALQ236" s="44"/>
      <c r="ALR236" s="44"/>
      <c r="ALS236" s="44"/>
      <c r="ALT236" s="44"/>
      <c r="ALU236" s="44"/>
      <c r="ALV236" s="44"/>
      <c r="ALW236" s="44"/>
      <c r="ALX236" s="44"/>
      <c r="ALY236" s="44"/>
      <c r="ALZ236" s="44"/>
      <c r="AMA236" s="44"/>
      <c r="AMB236" s="44"/>
      <c r="AMC236" s="44"/>
      <c r="AMD236" s="44"/>
      <c r="AME236" s="44"/>
      <c r="AMF236" s="44"/>
      <c r="AMG236" s="44"/>
      <c r="AMH236" s="44"/>
      <c r="AMI236" s="44"/>
      <c r="AMJ236" s="44"/>
      <c r="AMK236" s="44"/>
      <c r="AML236" s="44"/>
      <c r="AMM236" s="44"/>
      <c r="AMN236" s="44"/>
      <c r="AMO236" s="44"/>
      <c r="AMP236" s="44"/>
      <c r="AMQ236" s="44"/>
      <c r="AMR236" s="44"/>
      <c r="AMS236" s="44"/>
      <c r="AMT236" s="44"/>
      <c r="AMU236" s="44"/>
      <c r="AMV236" s="44"/>
      <c r="AMW236" s="44"/>
      <c r="AMX236" s="44"/>
      <c r="AMY236" s="44"/>
      <c r="AMZ236" s="44"/>
      <c r="ANA236" s="44"/>
      <c r="ANB236" s="44"/>
      <c r="ANC236" s="44"/>
      <c r="AND236" s="44"/>
      <c r="ANE236" s="44"/>
      <c r="ANF236" s="44"/>
      <c r="ANG236" s="44"/>
      <c r="ANH236" s="44"/>
      <c r="ANI236" s="44"/>
      <c r="ANJ236" s="44"/>
      <c r="ANK236" s="44"/>
      <c r="ANL236" s="44"/>
      <c r="ANM236" s="44"/>
      <c r="ANN236" s="44"/>
      <c r="ANO236" s="44"/>
      <c r="ANP236" s="44"/>
      <c r="ANQ236" s="44"/>
      <c r="ANR236" s="44"/>
      <c r="ANS236" s="44"/>
      <c r="ANT236" s="44"/>
      <c r="ANU236" s="44"/>
      <c r="ANV236" s="44"/>
      <c r="ANW236" s="44"/>
      <c r="ANX236" s="44"/>
      <c r="ANY236" s="44"/>
      <c r="ANZ236" s="44"/>
      <c r="AOA236" s="44"/>
      <c r="AOB236" s="44"/>
      <c r="AOC236" s="44"/>
      <c r="AOD236" s="44"/>
      <c r="AOE236" s="44"/>
      <c r="AOF236" s="44"/>
      <c r="AOG236" s="44"/>
      <c r="AOH236" s="44"/>
      <c r="AOI236" s="44"/>
      <c r="AOJ236" s="44"/>
      <c r="AOK236" s="44"/>
      <c r="AOL236" s="44"/>
      <c r="AOM236" s="44"/>
      <c r="AON236" s="44"/>
      <c r="AOO236" s="44"/>
      <c r="AOP236" s="44"/>
      <c r="AOQ236" s="44"/>
      <c r="AOR236" s="44"/>
      <c r="AOS236" s="44"/>
      <c r="AOT236" s="44"/>
      <c r="AOU236" s="44"/>
      <c r="AOV236" s="44"/>
      <c r="AOW236" s="44"/>
      <c r="AOX236" s="44"/>
      <c r="AOY236" s="44"/>
      <c r="AOZ236" s="44"/>
      <c r="APA236" s="44"/>
      <c r="APB236" s="44"/>
      <c r="APC236" s="44"/>
      <c r="APD236" s="44"/>
      <c r="APE236" s="44"/>
      <c r="APF236" s="44"/>
      <c r="APG236" s="44"/>
      <c r="APH236" s="44"/>
      <c r="API236" s="44"/>
      <c r="APJ236" s="44"/>
      <c r="APK236" s="44"/>
      <c r="APL236" s="44"/>
      <c r="APM236" s="44"/>
      <c r="APN236" s="44"/>
      <c r="APO236" s="44"/>
      <c r="APP236" s="44"/>
      <c r="APQ236" s="44"/>
      <c r="APR236" s="44"/>
      <c r="APS236" s="44"/>
      <c r="APT236" s="44"/>
      <c r="APU236" s="44"/>
      <c r="APV236" s="44"/>
      <c r="APW236" s="44"/>
      <c r="APX236" s="44"/>
      <c r="APY236" s="44"/>
      <c r="APZ236" s="44"/>
      <c r="AQA236" s="44"/>
      <c r="AQB236" s="44"/>
      <c r="AQC236" s="44"/>
      <c r="AQD236" s="44"/>
      <c r="AQE236" s="44"/>
      <c r="AQF236" s="44"/>
      <c r="AQG236" s="44"/>
      <c r="AQH236" s="44"/>
      <c r="AQI236" s="44"/>
      <c r="AQJ236" s="44"/>
      <c r="AQK236" s="44"/>
      <c r="AQL236" s="44"/>
      <c r="AQM236" s="44"/>
      <c r="AQN236" s="44"/>
      <c r="AQO236" s="44"/>
      <c r="AQP236" s="44"/>
      <c r="AQQ236" s="44"/>
      <c r="AQR236" s="44"/>
      <c r="AQS236" s="44"/>
      <c r="AQT236" s="44"/>
      <c r="AQU236" s="44"/>
      <c r="AQV236" s="44"/>
      <c r="AQW236" s="44"/>
      <c r="AQX236" s="44"/>
      <c r="AQY236" s="44"/>
      <c r="AQZ236" s="44"/>
      <c r="ARA236" s="44"/>
      <c r="ARB236" s="44"/>
      <c r="ARC236" s="44"/>
      <c r="ARD236" s="44"/>
      <c r="ARE236" s="44"/>
      <c r="ARF236" s="44"/>
      <c r="ARG236" s="44"/>
      <c r="ARH236" s="44"/>
      <c r="ARI236" s="44"/>
      <c r="ARJ236" s="44"/>
      <c r="ARK236" s="44"/>
      <c r="ARL236" s="44"/>
      <c r="ARM236" s="44"/>
      <c r="ARN236" s="44"/>
      <c r="ARO236" s="44"/>
      <c r="ARP236" s="44"/>
      <c r="ARQ236" s="44"/>
      <c r="ARR236" s="44"/>
      <c r="ARS236" s="44"/>
      <c r="ART236" s="44"/>
      <c r="ARU236" s="44"/>
      <c r="ARV236" s="44"/>
      <c r="ARW236" s="44"/>
      <c r="ARX236" s="44"/>
      <c r="ARY236" s="44"/>
      <c r="ARZ236" s="44"/>
      <c r="ASA236" s="44"/>
      <c r="ASB236" s="44"/>
      <c r="ASC236" s="44"/>
      <c r="ASD236" s="44"/>
      <c r="ASE236" s="44"/>
      <c r="ASF236" s="44"/>
      <c r="ASG236" s="44"/>
      <c r="ASH236" s="44"/>
      <c r="ASI236" s="44"/>
      <c r="ASJ236" s="44"/>
      <c r="ASK236" s="44"/>
      <c r="ASL236" s="44"/>
      <c r="ASM236" s="44"/>
      <c r="ASN236" s="44"/>
      <c r="ASO236" s="44"/>
      <c r="ASP236" s="44"/>
      <c r="ASQ236" s="44"/>
      <c r="ASR236" s="44"/>
      <c r="ASS236" s="44"/>
      <c r="AST236" s="44"/>
      <c r="ASU236" s="44"/>
      <c r="ASV236" s="44"/>
      <c r="ASW236" s="44"/>
      <c r="ASX236" s="44"/>
      <c r="ASY236" s="44"/>
      <c r="ASZ236" s="44"/>
      <c r="ATA236" s="44"/>
      <c r="ATB236" s="44"/>
      <c r="ATC236" s="44"/>
      <c r="ATD236" s="44"/>
      <c r="ATE236" s="44"/>
      <c r="ATF236" s="44"/>
      <c r="ATG236" s="44"/>
      <c r="ATH236" s="44"/>
      <c r="ATI236" s="44"/>
      <c r="ATJ236" s="44"/>
      <c r="ATK236" s="44"/>
      <c r="ATL236" s="44"/>
      <c r="ATM236" s="44"/>
      <c r="ATN236" s="44"/>
      <c r="ATO236" s="44"/>
      <c r="ATP236" s="44"/>
      <c r="ATQ236" s="44"/>
      <c r="ATR236" s="44"/>
      <c r="ATS236" s="44"/>
      <c r="ATT236" s="44"/>
      <c r="ATU236" s="44"/>
      <c r="ATV236" s="44"/>
      <c r="ATW236" s="44"/>
      <c r="ATX236" s="44"/>
      <c r="ATY236" s="44"/>
      <c r="ATZ236" s="44"/>
      <c r="AUA236" s="44"/>
      <c r="AUB236" s="44"/>
      <c r="AUC236" s="44"/>
      <c r="AUD236" s="44"/>
      <c r="AUE236" s="44"/>
      <c r="AUF236" s="44"/>
      <c r="AUG236" s="44"/>
      <c r="AUH236" s="44"/>
      <c r="AUI236" s="44"/>
      <c r="AUJ236" s="44"/>
      <c r="AUK236" s="44"/>
      <c r="AUL236" s="44"/>
      <c r="AUM236" s="44"/>
      <c r="AUN236" s="44"/>
      <c r="AUO236" s="44"/>
      <c r="AUP236" s="44"/>
      <c r="AUQ236" s="44"/>
      <c r="AUR236" s="44"/>
      <c r="AUS236" s="44"/>
      <c r="AUT236" s="44"/>
      <c r="AUU236" s="44"/>
      <c r="AUV236" s="44"/>
      <c r="AUW236" s="44"/>
      <c r="AUX236" s="44"/>
      <c r="AUY236" s="44"/>
      <c r="AUZ236" s="44"/>
      <c r="AVA236" s="44"/>
      <c r="AVB236" s="44"/>
      <c r="AVC236" s="44"/>
      <c r="AVD236" s="44"/>
      <c r="AVE236" s="44"/>
      <c r="AVF236" s="44"/>
      <c r="AVG236" s="44"/>
      <c r="AVH236" s="44"/>
      <c r="AVI236" s="44"/>
      <c r="AVJ236" s="44"/>
      <c r="AVK236" s="44"/>
      <c r="AVL236" s="44"/>
      <c r="AVM236" s="44"/>
      <c r="AVN236" s="44"/>
      <c r="AVO236" s="44"/>
      <c r="AVP236" s="44"/>
      <c r="AVQ236" s="44"/>
      <c r="AVR236" s="44"/>
      <c r="AVS236" s="44"/>
      <c r="AVT236" s="44"/>
      <c r="AVU236" s="44"/>
      <c r="AVV236" s="44"/>
      <c r="AVW236" s="44"/>
      <c r="AVX236" s="44"/>
      <c r="AVY236" s="44"/>
      <c r="AVZ236" s="44"/>
      <c r="AWA236" s="44"/>
      <c r="AWB236" s="44"/>
      <c r="AWC236" s="44"/>
      <c r="AWD236" s="44"/>
      <c r="AWE236" s="44"/>
      <c r="AWF236" s="44"/>
      <c r="AWG236" s="44"/>
      <c r="AWH236" s="44"/>
      <c r="AWI236" s="44"/>
      <c r="AWJ236" s="44"/>
      <c r="AWK236" s="44"/>
      <c r="AWL236" s="44"/>
      <c r="AWM236" s="44"/>
      <c r="AWN236" s="44"/>
      <c r="AWO236" s="44"/>
      <c r="AWP236" s="44"/>
      <c r="AWQ236" s="44"/>
      <c r="AWR236" s="44"/>
      <c r="AWS236" s="44"/>
      <c r="AWT236" s="44"/>
      <c r="AWU236" s="44"/>
      <c r="AWV236" s="44"/>
      <c r="AWW236" s="44"/>
      <c r="AWX236" s="44"/>
      <c r="AWY236" s="44"/>
      <c r="AWZ236" s="44"/>
      <c r="AXA236" s="44"/>
      <c r="AXB236" s="44"/>
      <c r="AXC236" s="44"/>
      <c r="AXD236" s="44"/>
      <c r="AXE236" s="44"/>
      <c r="AXF236" s="44"/>
      <c r="AXG236" s="44"/>
      <c r="AXH236" s="44"/>
      <c r="AXI236" s="44"/>
      <c r="AXJ236" s="44"/>
      <c r="AXK236" s="44"/>
      <c r="AXL236" s="44"/>
      <c r="AXM236" s="44"/>
      <c r="AXN236" s="44"/>
      <c r="AXO236" s="44"/>
      <c r="AXP236" s="44"/>
      <c r="AXQ236" s="44"/>
      <c r="AXR236" s="44"/>
      <c r="AXS236" s="44"/>
      <c r="AXT236" s="44"/>
      <c r="AXU236" s="44"/>
      <c r="AXV236" s="44"/>
      <c r="AXW236" s="44"/>
      <c r="AXX236" s="44"/>
      <c r="AXY236" s="44"/>
      <c r="AXZ236" s="44"/>
      <c r="AYA236" s="44"/>
      <c r="AYB236" s="44"/>
      <c r="AYC236" s="44"/>
      <c r="AYD236" s="44"/>
      <c r="AYE236" s="44"/>
      <c r="AYF236" s="44"/>
      <c r="AYG236" s="44"/>
      <c r="AYH236" s="44"/>
      <c r="AYI236" s="44"/>
      <c r="AYJ236" s="44"/>
      <c r="AYK236" s="44"/>
      <c r="AYL236" s="44"/>
      <c r="AYM236" s="44"/>
      <c r="AYN236" s="44"/>
      <c r="AYO236" s="44"/>
      <c r="AYP236" s="44"/>
      <c r="AYQ236" s="44"/>
      <c r="AYR236" s="44"/>
      <c r="AYS236" s="44"/>
      <c r="AYT236" s="44"/>
      <c r="AYU236" s="44"/>
      <c r="AYV236" s="44"/>
      <c r="AYW236" s="44"/>
      <c r="AYX236" s="44"/>
      <c r="AYY236" s="44"/>
      <c r="AYZ236" s="44"/>
      <c r="AZA236" s="44"/>
      <c r="AZB236" s="44"/>
      <c r="AZC236" s="44"/>
      <c r="AZD236" s="44"/>
      <c r="AZE236" s="44"/>
      <c r="AZF236" s="44"/>
      <c r="AZG236" s="44"/>
      <c r="AZH236" s="44"/>
      <c r="AZI236" s="44"/>
      <c r="AZJ236" s="44"/>
      <c r="AZK236" s="44"/>
      <c r="AZL236" s="44"/>
      <c r="AZM236" s="44"/>
      <c r="AZN236" s="44"/>
      <c r="AZO236" s="44"/>
      <c r="AZP236" s="44"/>
      <c r="AZQ236" s="44"/>
      <c r="AZR236" s="44"/>
      <c r="AZS236" s="44"/>
      <c r="AZT236" s="44"/>
      <c r="AZU236" s="44"/>
      <c r="AZV236" s="44"/>
      <c r="AZW236" s="44"/>
      <c r="AZX236" s="44"/>
      <c r="AZY236" s="44"/>
      <c r="AZZ236" s="44"/>
      <c r="BAA236" s="44"/>
      <c r="BAB236" s="44"/>
      <c r="BAC236" s="44"/>
      <c r="BAD236" s="44"/>
      <c r="BAE236" s="44"/>
      <c r="BAF236" s="44"/>
      <c r="BAG236" s="44"/>
      <c r="BAH236" s="44"/>
      <c r="BAI236" s="44"/>
      <c r="BAJ236" s="44"/>
      <c r="BAK236" s="44"/>
      <c r="BAL236" s="44"/>
      <c r="BAM236" s="44"/>
      <c r="BAN236" s="44"/>
      <c r="BAO236" s="44"/>
      <c r="BAP236" s="44"/>
      <c r="BAQ236" s="44"/>
      <c r="BAR236" s="44"/>
      <c r="BAS236" s="44"/>
      <c r="BAT236" s="44"/>
      <c r="BAU236" s="44"/>
      <c r="BAV236" s="44"/>
      <c r="BAW236" s="44"/>
      <c r="BAX236" s="44"/>
      <c r="BAY236" s="44"/>
      <c r="BAZ236" s="44"/>
      <c r="BBA236" s="44"/>
      <c r="BBB236" s="44"/>
      <c r="BBC236" s="44"/>
      <c r="BBD236" s="44"/>
      <c r="BBE236" s="44"/>
      <c r="BBF236" s="44"/>
      <c r="BBG236" s="44"/>
      <c r="BBH236" s="44"/>
      <c r="BBI236" s="44"/>
      <c r="BBJ236" s="44"/>
      <c r="BBK236" s="44"/>
      <c r="BBL236" s="44"/>
      <c r="BBM236" s="44"/>
      <c r="BBN236" s="44"/>
      <c r="BBO236" s="44"/>
      <c r="BBP236" s="44"/>
      <c r="BBQ236" s="44"/>
      <c r="BBR236" s="44"/>
      <c r="BBS236" s="44"/>
      <c r="BBT236" s="44"/>
      <c r="BBU236" s="44"/>
      <c r="BBV236" s="44"/>
      <c r="BBW236" s="44"/>
      <c r="BBX236" s="44"/>
      <c r="BBY236" s="44"/>
      <c r="BBZ236" s="44"/>
      <c r="BCA236" s="44"/>
      <c r="BCB236" s="44"/>
      <c r="BCC236" s="44"/>
      <c r="BCD236" s="44"/>
      <c r="BCE236" s="44"/>
      <c r="BCF236" s="44"/>
      <c r="BCG236" s="44"/>
      <c r="BCH236" s="44"/>
      <c r="BCI236" s="44"/>
      <c r="BCJ236" s="44"/>
      <c r="BCK236" s="44"/>
      <c r="BCL236" s="44"/>
      <c r="BCM236" s="44"/>
      <c r="BCN236" s="44"/>
      <c r="BCO236" s="44"/>
      <c r="BCP236" s="44"/>
      <c r="BCQ236" s="44"/>
      <c r="BCR236" s="44"/>
      <c r="BCS236" s="44"/>
      <c r="BCT236" s="44"/>
      <c r="BCU236" s="44"/>
      <c r="BCV236" s="44"/>
      <c r="BCW236" s="44"/>
      <c r="BCX236" s="44"/>
      <c r="BCY236" s="44"/>
      <c r="BCZ236" s="44"/>
      <c r="BDA236" s="44"/>
      <c r="BDB236" s="44"/>
      <c r="BDC236" s="44"/>
      <c r="BDD236" s="44"/>
      <c r="BDE236" s="44"/>
      <c r="BDF236" s="44"/>
      <c r="BDG236" s="44"/>
      <c r="BDH236" s="44"/>
      <c r="BDI236" s="44"/>
      <c r="BDJ236" s="44"/>
      <c r="BDK236" s="44"/>
      <c r="BDL236" s="44"/>
      <c r="BDM236" s="44"/>
      <c r="BDN236" s="44"/>
      <c r="BDO236" s="44"/>
      <c r="BDP236" s="44"/>
      <c r="BDQ236" s="44"/>
      <c r="BDR236" s="44"/>
      <c r="BDS236" s="44"/>
      <c r="BDT236" s="44"/>
      <c r="BDU236" s="44"/>
      <c r="BDV236" s="44"/>
      <c r="BDW236" s="44"/>
      <c r="BDX236" s="44"/>
      <c r="BDY236" s="44"/>
      <c r="BDZ236" s="44"/>
      <c r="BEA236" s="44"/>
      <c r="BEB236" s="44"/>
      <c r="BEC236" s="44"/>
      <c r="BED236" s="44"/>
      <c r="BEE236" s="44"/>
      <c r="BEF236" s="44"/>
      <c r="BEG236" s="44"/>
      <c r="BEH236" s="44"/>
      <c r="BEI236" s="44"/>
      <c r="BEJ236" s="44"/>
      <c r="BEK236" s="44"/>
      <c r="BEL236" s="44"/>
      <c r="BEM236" s="44"/>
      <c r="BEN236" s="44"/>
      <c r="BEO236" s="44"/>
      <c r="BEP236" s="44"/>
      <c r="BEQ236" s="44"/>
      <c r="BER236" s="44"/>
      <c r="BES236" s="44"/>
      <c r="BET236" s="44"/>
      <c r="BEU236" s="44"/>
      <c r="BEV236" s="44"/>
      <c r="BEW236" s="44"/>
      <c r="BEX236" s="44"/>
      <c r="BEY236" s="44"/>
      <c r="BEZ236" s="44"/>
      <c r="BFA236" s="44"/>
      <c r="BFB236" s="44"/>
      <c r="BFC236" s="44"/>
      <c r="BFD236" s="44"/>
      <c r="BFE236" s="44"/>
      <c r="BFF236" s="44"/>
      <c r="BFG236" s="44"/>
      <c r="BFH236" s="44"/>
      <c r="BFI236" s="44"/>
      <c r="BFJ236" s="44"/>
      <c r="BFK236" s="44"/>
      <c r="BFL236" s="44"/>
      <c r="BFM236" s="44"/>
      <c r="BFN236" s="44"/>
      <c r="BFO236" s="44"/>
      <c r="BFP236" s="44"/>
      <c r="BFQ236" s="44"/>
      <c r="BFR236" s="44"/>
      <c r="BFS236" s="44"/>
      <c r="BFT236" s="44"/>
      <c r="BFU236" s="44"/>
      <c r="BFV236" s="44"/>
      <c r="BFW236" s="44"/>
      <c r="BFX236" s="44"/>
      <c r="BFY236" s="44"/>
      <c r="BFZ236" s="44"/>
      <c r="BGA236" s="44"/>
      <c r="BGB236" s="44"/>
      <c r="BGC236" s="44"/>
      <c r="BGD236" s="44"/>
      <c r="BGE236" s="44"/>
      <c r="BGF236" s="44"/>
      <c r="BGG236" s="44"/>
      <c r="BGH236" s="44"/>
      <c r="BGI236" s="44"/>
      <c r="BGJ236" s="44"/>
      <c r="BGK236" s="44"/>
      <c r="BGL236" s="44"/>
      <c r="BGM236" s="44"/>
      <c r="BGN236" s="44"/>
      <c r="BGO236" s="44"/>
      <c r="BGP236" s="44"/>
      <c r="BGQ236" s="44"/>
      <c r="BGR236" s="44"/>
      <c r="BGS236" s="44"/>
      <c r="BGT236" s="44"/>
      <c r="BGU236" s="44"/>
      <c r="BGV236" s="44"/>
      <c r="BGW236" s="44"/>
      <c r="BGX236" s="44"/>
      <c r="BGY236" s="44"/>
      <c r="BGZ236" s="44"/>
      <c r="BHA236" s="44"/>
      <c r="BHB236" s="44"/>
      <c r="BHC236" s="44"/>
      <c r="BHD236" s="44"/>
      <c r="BHE236" s="44"/>
      <c r="BHF236" s="44"/>
      <c r="BHG236" s="44"/>
      <c r="BHH236" s="44"/>
      <c r="BHI236" s="44"/>
      <c r="BHJ236" s="44"/>
      <c r="BHK236" s="44"/>
      <c r="BHL236" s="44"/>
      <c r="BHM236" s="44"/>
      <c r="BHN236" s="44"/>
      <c r="BHO236" s="44"/>
      <c r="BHP236" s="44"/>
      <c r="BHQ236" s="44"/>
      <c r="BHR236" s="44"/>
      <c r="BHS236" s="44"/>
      <c r="BHT236" s="44"/>
      <c r="BHU236" s="44"/>
      <c r="BHV236" s="44"/>
      <c r="BHW236" s="44"/>
      <c r="BHX236" s="44"/>
      <c r="BHY236" s="44"/>
      <c r="BHZ236" s="44"/>
      <c r="BIA236" s="44"/>
      <c r="BIB236" s="44"/>
      <c r="BIC236" s="44"/>
      <c r="BID236" s="44"/>
      <c r="BIE236" s="44"/>
      <c r="BIF236" s="44"/>
      <c r="BIG236" s="44"/>
      <c r="BIH236" s="44"/>
      <c r="BII236" s="44"/>
      <c r="BIJ236" s="44"/>
      <c r="BIK236" s="44"/>
      <c r="BIL236" s="44"/>
      <c r="BIM236" s="44"/>
      <c r="BIN236" s="44"/>
      <c r="BIO236" s="44"/>
      <c r="BIP236" s="44"/>
      <c r="BIQ236" s="44"/>
      <c r="BIR236" s="44"/>
      <c r="BIS236" s="44"/>
      <c r="BIT236" s="44"/>
      <c r="BIU236" s="44"/>
      <c r="BIV236" s="44"/>
      <c r="BIW236" s="44"/>
      <c r="BIX236" s="44"/>
      <c r="BIY236" s="44"/>
      <c r="BIZ236" s="44"/>
      <c r="BJA236" s="44"/>
      <c r="BJB236" s="44"/>
      <c r="BJC236" s="44"/>
      <c r="BJD236" s="44"/>
      <c r="BJE236" s="44"/>
      <c r="BJF236" s="44"/>
      <c r="BJG236" s="44"/>
      <c r="BJH236" s="44"/>
      <c r="BJI236" s="44"/>
      <c r="BJJ236" s="44"/>
      <c r="BJK236" s="44"/>
      <c r="BJL236" s="44"/>
      <c r="BJM236" s="44"/>
      <c r="BJN236" s="44"/>
      <c r="BJO236" s="44"/>
      <c r="BJP236" s="44"/>
      <c r="BJQ236" s="44"/>
      <c r="BJR236" s="44"/>
      <c r="BJS236" s="44"/>
      <c r="BJT236" s="44"/>
      <c r="BJU236" s="44"/>
      <c r="BJV236" s="44"/>
      <c r="BJW236" s="44"/>
      <c r="BJX236" s="44"/>
      <c r="BJY236" s="44"/>
      <c r="BJZ236" s="44"/>
      <c r="BKA236" s="44"/>
      <c r="BKB236" s="44"/>
      <c r="BKC236" s="44"/>
      <c r="BKD236" s="44"/>
      <c r="BKE236" s="44"/>
      <c r="BKF236" s="44"/>
      <c r="BKG236" s="44"/>
      <c r="BKH236" s="44"/>
      <c r="BKI236" s="44"/>
      <c r="BKJ236" s="44"/>
      <c r="BKK236" s="44"/>
      <c r="BKL236" s="44"/>
      <c r="BKM236" s="44"/>
      <c r="BKN236" s="44"/>
      <c r="BKO236" s="44"/>
      <c r="BKP236" s="44"/>
      <c r="BKQ236" s="44"/>
      <c r="BKR236" s="44"/>
      <c r="BKS236" s="44"/>
      <c r="BKT236" s="44"/>
      <c r="BKU236" s="44"/>
      <c r="BKV236" s="44"/>
      <c r="BKW236" s="44"/>
      <c r="BKX236" s="44"/>
      <c r="BKY236" s="44"/>
      <c r="BKZ236" s="44"/>
      <c r="BLA236" s="44"/>
      <c r="BLB236" s="44"/>
      <c r="BLC236" s="44"/>
      <c r="BLD236" s="44"/>
      <c r="BLE236" s="44"/>
      <c r="BLF236" s="44"/>
      <c r="BLG236" s="44"/>
      <c r="BLH236" s="44"/>
      <c r="BLI236" s="44"/>
      <c r="BLJ236" s="44"/>
      <c r="BLK236" s="44"/>
      <c r="BLL236" s="44"/>
      <c r="BLM236" s="44"/>
      <c r="BLN236" s="44"/>
      <c r="BLO236" s="44"/>
      <c r="BLP236" s="44"/>
      <c r="BLQ236" s="44"/>
      <c r="BLR236" s="44"/>
      <c r="BLS236" s="44"/>
      <c r="BLT236" s="44"/>
      <c r="BLU236" s="44"/>
      <c r="BLV236" s="44"/>
      <c r="BLW236" s="44"/>
      <c r="BLX236" s="44"/>
      <c r="BLY236" s="44"/>
      <c r="BLZ236" s="44"/>
      <c r="BMA236" s="44"/>
      <c r="BMB236" s="44"/>
      <c r="BMC236" s="44"/>
      <c r="BMD236" s="44"/>
      <c r="BME236" s="44"/>
      <c r="BMF236" s="44"/>
      <c r="BMG236" s="44"/>
      <c r="BMH236" s="44"/>
      <c r="BMI236" s="44"/>
      <c r="BMJ236" s="44"/>
      <c r="BMK236" s="44"/>
      <c r="BML236" s="44"/>
      <c r="BMM236" s="44"/>
      <c r="BMN236" s="44"/>
      <c r="BMO236" s="44"/>
      <c r="BMP236" s="44"/>
      <c r="BMQ236" s="44"/>
      <c r="BMR236" s="44"/>
      <c r="BMS236" s="44"/>
      <c r="BMT236" s="44"/>
      <c r="BMU236" s="44"/>
      <c r="BMV236" s="44"/>
      <c r="BMW236" s="44"/>
      <c r="BMX236" s="44"/>
      <c r="BMY236" s="44"/>
      <c r="BMZ236" s="44"/>
      <c r="BNA236" s="44"/>
      <c r="BNB236" s="44"/>
      <c r="BNC236" s="44"/>
      <c r="BND236" s="44"/>
      <c r="BNE236" s="44"/>
      <c r="BNF236" s="44"/>
      <c r="BNG236" s="44"/>
      <c r="BNH236" s="44"/>
      <c r="BNI236" s="44"/>
      <c r="BNJ236" s="44"/>
      <c r="BNK236" s="44"/>
      <c r="BNL236" s="44"/>
      <c r="BNM236" s="44"/>
      <c r="BNN236" s="44"/>
      <c r="BNO236" s="44"/>
      <c r="BNP236" s="44"/>
      <c r="BNQ236" s="44"/>
      <c r="BNR236" s="44"/>
      <c r="BNS236" s="44"/>
      <c r="BNT236" s="44"/>
      <c r="BNU236" s="44"/>
      <c r="BNV236" s="44"/>
      <c r="BNW236" s="44"/>
      <c r="BNX236" s="44"/>
      <c r="BNY236" s="44"/>
      <c r="BNZ236" s="44"/>
      <c r="BOA236" s="44"/>
      <c r="BOB236" s="44"/>
      <c r="BOC236" s="44"/>
      <c r="BOD236" s="44"/>
      <c r="BOE236" s="44"/>
      <c r="BOF236" s="44"/>
      <c r="BOG236" s="44"/>
      <c r="BOH236" s="44"/>
      <c r="BOI236" s="44"/>
      <c r="BOJ236" s="44"/>
      <c r="BOK236" s="44"/>
      <c r="BOL236" s="44"/>
      <c r="BOM236" s="44"/>
      <c r="BON236" s="44"/>
      <c r="BOO236" s="44"/>
      <c r="BOP236" s="44"/>
      <c r="BOQ236" s="44"/>
      <c r="BOR236" s="44"/>
      <c r="BOS236" s="44"/>
      <c r="BOT236" s="44"/>
      <c r="BOU236" s="44"/>
      <c r="BOV236" s="44"/>
      <c r="BOW236" s="44"/>
      <c r="BOX236" s="44"/>
      <c r="BOY236" s="44"/>
      <c r="BOZ236" s="44"/>
      <c r="BPA236" s="44"/>
      <c r="BPB236" s="44"/>
      <c r="BPC236" s="44"/>
      <c r="BPD236" s="44"/>
      <c r="BPE236" s="44"/>
      <c r="BPF236" s="44"/>
      <c r="BPG236" s="44"/>
      <c r="BPH236" s="44"/>
      <c r="BPI236" s="44"/>
      <c r="BPJ236" s="44"/>
      <c r="BPK236" s="44"/>
      <c r="BPL236" s="44"/>
      <c r="BPM236" s="44"/>
      <c r="BPN236" s="44"/>
      <c r="BPO236" s="44"/>
      <c r="BPP236" s="44"/>
      <c r="BPQ236" s="44"/>
      <c r="BPR236" s="44"/>
      <c r="BPS236" s="44"/>
      <c r="BPT236" s="44"/>
      <c r="BPU236" s="44"/>
      <c r="BPV236" s="44"/>
      <c r="BPW236" s="44"/>
      <c r="BPX236" s="44"/>
      <c r="BPY236" s="44"/>
      <c r="BPZ236" s="44"/>
      <c r="BQA236" s="44"/>
      <c r="BQB236" s="44"/>
      <c r="BQC236" s="44"/>
      <c r="BQD236" s="44"/>
      <c r="BQE236" s="44"/>
      <c r="BQF236" s="44"/>
      <c r="BQG236" s="44"/>
      <c r="BQH236" s="44"/>
      <c r="BQI236" s="44"/>
      <c r="BQJ236" s="44"/>
      <c r="BQK236" s="44"/>
      <c r="BQL236" s="44"/>
      <c r="BQM236" s="44"/>
      <c r="BQN236" s="44"/>
      <c r="BQO236" s="44"/>
      <c r="BQP236" s="44"/>
      <c r="BQQ236" s="44"/>
      <c r="BQR236" s="44"/>
      <c r="BQS236" s="44"/>
      <c r="BQT236" s="44"/>
      <c r="BQU236" s="44"/>
      <c r="BQV236" s="44"/>
      <c r="BQW236" s="44"/>
      <c r="BQX236" s="44"/>
      <c r="BQY236" s="44"/>
      <c r="BQZ236" s="44"/>
      <c r="BRA236" s="44"/>
      <c r="BRB236" s="44"/>
      <c r="BRC236" s="44"/>
      <c r="BRD236" s="44"/>
      <c r="BRE236" s="44"/>
      <c r="BRF236" s="44"/>
      <c r="BRG236" s="44"/>
      <c r="BRH236" s="44"/>
      <c r="BRI236" s="44"/>
      <c r="BRJ236" s="44"/>
      <c r="BRK236" s="44"/>
      <c r="BRL236" s="44"/>
      <c r="BRM236" s="44"/>
      <c r="BRN236" s="44"/>
      <c r="BRO236" s="44"/>
      <c r="BRP236" s="44"/>
      <c r="BRQ236" s="44"/>
      <c r="BRR236" s="44"/>
      <c r="BRS236" s="44"/>
      <c r="BRT236" s="44"/>
      <c r="BRU236" s="44"/>
      <c r="BRV236" s="44"/>
      <c r="BRW236" s="44"/>
      <c r="BRX236" s="44"/>
      <c r="BRY236" s="44"/>
      <c r="BRZ236" s="44"/>
      <c r="BSA236" s="44"/>
      <c r="BSB236" s="44"/>
      <c r="BSC236" s="44"/>
      <c r="BSD236" s="44"/>
      <c r="BSE236" s="44"/>
      <c r="BSF236" s="44"/>
      <c r="BSG236" s="44"/>
      <c r="BSH236" s="44"/>
      <c r="BSI236" s="44"/>
      <c r="BSJ236" s="44"/>
      <c r="BSK236" s="44"/>
      <c r="BSL236" s="44"/>
      <c r="BSM236" s="44"/>
      <c r="BSN236" s="44"/>
      <c r="BSO236" s="44"/>
      <c r="BSP236" s="44"/>
      <c r="BSQ236" s="44"/>
      <c r="BSR236" s="44"/>
      <c r="BSS236" s="44"/>
      <c r="BST236" s="44"/>
      <c r="BSU236" s="44"/>
      <c r="BSV236" s="44"/>
      <c r="BSW236" s="44"/>
      <c r="BSX236" s="44"/>
      <c r="BSY236" s="44"/>
      <c r="BSZ236" s="44"/>
      <c r="BTA236" s="44"/>
      <c r="BTB236" s="44"/>
      <c r="BTC236" s="44"/>
      <c r="BTD236" s="44"/>
      <c r="BTE236" s="44"/>
      <c r="BTF236" s="44"/>
      <c r="BTG236" s="44"/>
      <c r="BTH236" s="44"/>
      <c r="BTI236" s="44"/>
      <c r="BTJ236" s="44"/>
      <c r="BTK236" s="44"/>
      <c r="BTL236" s="44"/>
      <c r="BTM236" s="44"/>
      <c r="BTN236" s="44"/>
      <c r="BTO236" s="44"/>
      <c r="BTP236" s="44"/>
      <c r="BTQ236" s="44"/>
      <c r="BTR236" s="44"/>
      <c r="BTS236" s="44"/>
      <c r="BTT236" s="44"/>
      <c r="BTU236" s="44"/>
      <c r="BTV236" s="44"/>
      <c r="BTW236" s="44"/>
      <c r="BTX236" s="44"/>
      <c r="BTY236" s="44"/>
      <c r="BTZ236" s="44"/>
      <c r="BUA236" s="44"/>
      <c r="BUB236" s="44"/>
      <c r="BUC236" s="44"/>
      <c r="BUD236" s="44"/>
      <c r="BUE236" s="44"/>
      <c r="BUF236" s="44"/>
      <c r="BUG236" s="44"/>
      <c r="BUH236" s="44"/>
      <c r="BUI236" s="44"/>
      <c r="BUJ236" s="44"/>
      <c r="BUK236" s="44"/>
      <c r="BUL236" s="44"/>
      <c r="BUM236" s="44"/>
      <c r="BUN236" s="44"/>
      <c r="BUO236" s="44"/>
      <c r="BUP236" s="44"/>
      <c r="BUQ236" s="44"/>
      <c r="BUR236" s="44"/>
      <c r="BUS236" s="44"/>
      <c r="BUT236" s="44"/>
      <c r="BUU236" s="44"/>
      <c r="BUV236" s="44"/>
      <c r="BUW236" s="44"/>
      <c r="BUX236" s="44"/>
      <c r="BUY236" s="44"/>
      <c r="BUZ236" s="44"/>
      <c r="BVA236" s="44"/>
      <c r="BVB236" s="44"/>
      <c r="BVC236" s="44"/>
      <c r="BVD236" s="44"/>
      <c r="BVE236" s="44"/>
      <c r="BVF236" s="44"/>
      <c r="BVG236" s="44"/>
      <c r="BVH236" s="44"/>
      <c r="BVI236" s="44"/>
      <c r="BVJ236" s="44"/>
      <c r="BVK236" s="44"/>
      <c r="BVL236" s="44"/>
      <c r="BVM236" s="44"/>
      <c r="BVN236" s="44"/>
      <c r="BVO236" s="44"/>
      <c r="BVP236" s="44"/>
      <c r="BVQ236" s="44"/>
      <c r="BVR236" s="44"/>
      <c r="BVS236" s="44"/>
      <c r="BVT236" s="44"/>
      <c r="BVU236" s="44"/>
      <c r="BVV236" s="44"/>
      <c r="BVW236" s="44"/>
      <c r="BVX236" s="44"/>
      <c r="BVY236" s="44"/>
      <c r="BVZ236" s="44"/>
      <c r="BWA236" s="44"/>
      <c r="BWB236" s="44"/>
      <c r="BWC236" s="44"/>
      <c r="BWD236" s="44"/>
      <c r="BWE236" s="44"/>
      <c r="BWF236" s="44"/>
      <c r="BWG236" s="44"/>
      <c r="BWH236" s="44"/>
      <c r="BWI236" s="44"/>
      <c r="BWJ236" s="44"/>
      <c r="BWK236" s="44"/>
      <c r="BWL236" s="44"/>
      <c r="BWM236" s="44"/>
      <c r="BWN236" s="44"/>
      <c r="BWO236" s="44"/>
      <c r="BWP236" s="44"/>
      <c r="BWQ236" s="44"/>
      <c r="BWR236" s="44"/>
      <c r="BWS236" s="44"/>
      <c r="BWT236" s="44"/>
      <c r="BWU236" s="44"/>
      <c r="BWV236" s="44"/>
      <c r="BWW236" s="44"/>
      <c r="BWX236" s="44"/>
      <c r="BWY236" s="44"/>
      <c r="BWZ236" s="44"/>
      <c r="BXA236" s="44"/>
      <c r="BXB236" s="44"/>
      <c r="BXC236" s="44"/>
      <c r="BXD236" s="44"/>
      <c r="BXE236" s="44"/>
      <c r="BXF236" s="44"/>
      <c r="BXG236" s="44"/>
      <c r="BXH236" s="44"/>
      <c r="BXI236" s="44"/>
      <c r="BXJ236" s="44"/>
      <c r="BXK236" s="44"/>
      <c r="BXL236" s="44"/>
      <c r="BXM236" s="44"/>
      <c r="BXN236" s="44"/>
      <c r="BXO236" s="44"/>
      <c r="BXP236" s="44"/>
      <c r="BXQ236" s="44"/>
      <c r="BXR236" s="44"/>
      <c r="BXS236" s="44"/>
      <c r="BXT236" s="44"/>
      <c r="BXU236" s="44"/>
      <c r="BXV236" s="44"/>
      <c r="BXW236" s="44"/>
      <c r="BXX236" s="44"/>
      <c r="BXY236" s="44"/>
      <c r="BXZ236" s="44"/>
      <c r="BYA236" s="44"/>
      <c r="BYB236" s="44"/>
      <c r="BYC236" s="44"/>
      <c r="BYD236" s="44"/>
      <c r="BYE236" s="44"/>
      <c r="BYF236" s="44"/>
      <c r="BYG236" s="44"/>
      <c r="BYH236" s="44"/>
      <c r="BYI236" s="44"/>
      <c r="BYJ236" s="44"/>
      <c r="BYK236" s="44"/>
      <c r="BYL236" s="44"/>
      <c r="BYM236" s="44"/>
      <c r="BYN236" s="44"/>
      <c r="BYO236" s="44"/>
      <c r="BYP236" s="44"/>
      <c r="BYQ236" s="44"/>
      <c r="BYR236" s="44"/>
      <c r="BYS236" s="44"/>
      <c r="BYT236" s="44"/>
      <c r="BYU236" s="44"/>
      <c r="BYV236" s="44"/>
      <c r="BYW236" s="44"/>
      <c r="BYX236" s="44"/>
      <c r="BYY236" s="44"/>
      <c r="BYZ236" s="44"/>
      <c r="BZA236" s="44"/>
      <c r="BZB236" s="44"/>
      <c r="BZC236" s="44"/>
      <c r="BZD236" s="44"/>
      <c r="BZE236" s="44"/>
      <c r="BZF236" s="44"/>
      <c r="BZG236" s="44"/>
      <c r="BZH236" s="44"/>
      <c r="BZI236" s="44"/>
      <c r="BZJ236" s="44"/>
      <c r="BZK236" s="44"/>
      <c r="BZL236" s="44"/>
      <c r="BZM236" s="44"/>
      <c r="BZN236" s="44"/>
      <c r="BZO236" s="44"/>
      <c r="BZP236" s="44"/>
      <c r="BZQ236" s="44"/>
      <c r="BZR236" s="44"/>
      <c r="BZS236" s="44"/>
      <c r="BZT236" s="44"/>
      <c r="BZU236" s="44"/>
      <c r="BZV236" s="44"/>
      <c r="BZW236" s="44"/>
      <c r="BZX236" s="44"/>
      <c r="BZY236" s="44"/>
      <c r="BZZ236" s="44"/>
      <c r="CAA236" s="44"/>
      <c r="CAB236" s="44"/>
      <c r="CAC236" s="44"/>
      <c r="CAD236" s="44"/>
      <c r="CAE236" s="44"/>
      <c r="CAF236" s="44"/>
      <c r="CAG236" s="44"/>
      <c r="CAH236" s="44"/>
      <c r="CAI236" s="44"/>
      <c r="CAJ236" s="44"/>
      <c r="CAK236" s="44"/>
      <c r="CAL236" s="44"/>
      <c r="CAM236" s="44"/>
      <c r="CAN236" s="44"/>
      <c r="CAO236" s="44"/>
      <c r="CAP236" s="44"/>
      <c r="CAQ236" s="44"/>
      <c r="CAR236" s="44"/>
      <c r="CAS236" s="44"/>
      <c r="CAT236" s="44"/>
      <c r="CAU236" s="44"/>
      <c r="CAV236" s="44"/>
      <c r="CAW236" s="44"/>
      <c r="CAX236" s="44"/>
      <c r="CAY236" s="44"/>
      <c r="CAZ236" s="44"/>
      <c r="CBA236" s="44"/>
      <c r="CBB236" s="44"/>
      <c r="CBC236" s="44"/>
      <c r="CBD236" s="44"/>
      <c r="CBE236" s="44"/>
      <c r="CBF236" s="44"/>
      <c r="CBG236" s="44"/>
      <c r="CBH236" s="44"/>
      <c r="CBI236" s="44"/>
      <c r="CBJ236" s="44"/>
      <c r="CBK236" s="44"/>
      <c r="CBL236" s="44"/>
      <c r="CBM236" s="44"/>
      <c r="CBN236" s="44"/>
      <c r="CBO236" s="44"/>
      <c r="CBP236" s="44"/>
      <c r="CBQ236" s="44"/>
      <c r="CBR236" s="44"/>
      <c r="CBS236" s="44"/>
      <c r="CBT236" s="44"/>
      <c r="CBU236" s="44"/>
      <c r="CBV236" s="44"/>
      <c r="CBW236" s="44"/>
      <c r="CBX236" s="44"/>
      <c r="CBY236" s="44"/>
      <c r="CBZ236" s="44"/>
      <c r="CCA236" s="44"/>
      <c r="CCB236" s="44"/>
      <c r="CCC236" s="44"/>
      <c r="CCD236" s="44"/>
      <c r="CCE236" s="44"/>
      <c r="CCF236" s="44"/>
      <c r="CCG236" s="44"/>
      <c r="CCH236" s="44"/>
      <c r="CCI236" s="44"/>
      <c r="CCJ236" s="44"/>
      <c r="CCK236" s="44"/>
      <c r="CCL236" s="44"/>
      <c r="CCM236" s="44"/>
      <c r="CCN236" s="44"/>
      <c r="CCO236" s="44"/>
      <c r="CCP236" s="44"/>
      <c r="CCQ236" s="44"/>
      <c r="CCR236" s="44"/>
      <c r="CCS236" s="44"/>
      <c r="CCT236" s="44"/>
      <c r="CCU236" s="44"/>
      <c r="CCV236" s="44"/>
      <c r="CCW236" s="44"/>
      <c r="CCX236" s="44"/>
      <c r="CCY236" s="44"/>
      <c r="CCZ236" s="44"/>
      <c r="CDA236" s="44"/>
      <c r="CDB236" s="44"/>
      <c r="CDC236" s="44"/>
      <c r="CDD236" s="44"/>
      <c r="CDE236" s="44"/>
      <c r="CDF236" s="44"/>
      <c r="CDG236" s="44"/>
      <c r="CDH236" s="44"/>
      <c r="CDI236" s="44"/>
      <c r="CDJ236" s="44"/>
      <c r="CDK236" s="44"/>
      <c r="CDL236" s="44"/>
      <c r="CDM236" s="44"/>
      <c r="CDN236" s="44"/>
      <c r="CDO236" s="44"/>
      <c r="CDP236" s="44"/>
      <c r="CDQ236" s="44"/>
      <c r="CDR236" s="44"/>
      <c r="CDS236" s="44"/>
      <c r="CDT236" s="44"/>
      <c r="CDU236" s="44"/>
      <c r="CDV236" s="44"/>
      <c r="CDW236" s="44"/>
      <c r="CDX236" s="44"/>
      <c r="CDY236" s="44"/>
      <c r="CDZ236" s="44"/>
      <c r="CEA236" s="44"/>
      <c r="CEB236" s="44"/>
      <c r="CEC236" s="44"/>
      <c r="CED236" s="44"/>
      <c r="CEE236" s="44"/>
      <c r="CEF236" s="44"/>
      <c r="CEG236" s="44"/>
      <c r="CEH236" s="44"/>
      <c r="CEI236" s="44"/>
      <c r="CEJ236" s="44"/>
      <c r="CEK236" s="44"/>
      <c r="CEL236" s="44"/>
      <c r="CEM236" s="44"/>
      <c r="CEN236" s="44"/>
      <c r="CEO236" s="44"/>
      <c r="CEP236" s="44"/>
      <c r="CEQ236" s="44"/>
      <c r="CER236" s="44"/>
      <c r="CES236" s="44"/>
      <c r="CET236" s="44"/>
      <c r="CEU236" s="44"/>
      <c r="CEV236" s="44"/>
      <c r="CEW236" s="44"/>
      <c r="CEX236" s="44"/>
      <c r="CEY236" s="44"/>
      <c r="CEZ236" s="44"/>
      <c r="CFA236" s="44"/>
      <c r="CFB236" s="44"/>
      <c r="CFC236" s="44"/>
      <c r="CFD236" s="44"/>
      <c r="CFE236" s="44"/>
      <c r="CFF236" s="44"/>
      <c r="CFG236" s="44"/>
      <c r="CFH236" s="44"/>
      <c r="CFI236" s="44"/>
      <c r="CFJ236" s="44"/>
      <c r="CFK236" s="44"/>
      <c r="CFL236" s="44"/>
      <c r="CFM236" s="44"/>
      <c r="CFN236" s="44"/>
      <c r="CFO236" s="44"/>
      <c r="CFP236" s="44"/>
      <c r="CFQ236" s="44"/>
      <c r="CFR236" s="44"/>
      <c r="CFS236" s="44"/>
      <c r="CFT236" s="44"/>
      <c r="CFU236" s="44"/>
      <c r="CFV236" s="44"/>
      <c r="CFW236" s="44"/>
      <c r="CFX236" s="44"/>
      <c r="CFY236" s="44"/>
      <c r="CFZ236" s="44"/>
      <c r="CGA236" s="44"/>
      <c r="CGB236" s="44"/>
      <c r="CGC236" s="44"/>
      <c r="CGD236" s="44"/>
      <c r="CGE236" s="44"/>
      <c r="CGF236" s="44"/>
      <c r="CGG236" s="44"/>
      <c r="CGH236" s="44"/>
      <c r="CGI236" s="44"/>
      <c r="CGJ236" s="44"/>
      <c r="CGK236" s="44"/>
      <c r="CGL236" s="44"/>
      <c r="CGM236" s="44"/>
      <c r="CGN236" s="44"/>
      <c r="CGO236" s="44"/>
      <c r="CGP236" s="44"/>
      <c r="CGQ236" s="44"/>
      <c r="CGR236" s="44"/>
      <c r="CGS236" s="44"/>
      <c r="CGT236" s="44"/>
      <c r="CGU236" s="44"/>
      <c r="CGV236" s="44"/>
      <c r="CGW236" s="44"/>
      <c r="CGX236" s="44"/>
      <c r="CGY236" s="44"/>
      <c r="CGZ236" s="44"/>
      <c r="CHA236" s="44"/>
      <c r="CHB236" s="44"/>
      <c r="CHC236" s="44"/>
      <c r="CHD236" s="44"/>
      <c r="CHE236" s="44"/>
      <c r="CHF236" s="44"/>
      <c r="CHG236" s="44"/>
      <c r="CHH236" s="44"/>
      <c r="CHI236" s="44"/>
      <c r="CHJ236" s="44"/>
      <c r="CHK236" s="44"/>
      <c r="CHL236" s="44"/>
      <c r="CHM236" s="44"/>
      <c r="CHN236" s="44"/>
      <c r="CHO236" s="44"/>
      <c r="CHP236" s="44"/>
      <c r="CHQ236" s="44"/>
      <c r="CHR236" s="44"/>
      <c r="CHS236" s="44"/>
      <c r="CHT236" s="44"/>
      <c r="CHU236" s="44"/>
      <c r="CHV236" s="44"/>
      <c r="CHW236" s="44"/>
      <c r="CHX236" s="44"/>
      <c r="CHY236" s="44"/>
      <c r="CHZ236" s="44"/>
      <c r="CIA236" s="44"/>
      <c r="CIB236" s="44"/>
      <c r="CIC236" s="44"/>
      <c r="CID236" s="44"/>
      <c r="CIE236" s="44"/>
      <c r="CIF236" s="44"/>
      <c r="CIG236" s="44"/>
      <c r="CIH236" s="44"/>
      <c r="CII236" s="44"/>
      <c r="CIJ236" s="44"/>
      <c r="CIK236" s="44"/>
      <c r="CIL236" s="44"/>
      <c r="CIM236" s="44"/>
      <c r="CIN236" s="44"/>
      <c r="CIO236" s="44"/>
      <c r="CIP236" s="44"/>
      <c r="CIQ236" s="44"/>
      <c r="CIR236" s="44"/>
      <c r="CIS236" s="44"/>
      <c r="CIT236" s="44"/>
      <c r="CIU236" s="44"/>
      <c r="CIV236" s="44"/>
      <c r="CIW236" s="44"/>
      <c r="CIX236" s="44"/>
      <c r="CIY236" s="44"/>
      <c r="CIZ236" s="44"/>
      <c r="CJA236" s="44"/>
      <c r="CJB236" s="44"/>
      <c r="CJC236" s="44"/>
      <c r="CJD236" s="44"/>
      <c r="CJE236" s="44"/>
      <c r="CJF236" s="44"/>
      <c r="CJG236" s="44"/>
      <c r="CJH236" s="44"/>
      <c r="CJI236" s="44"/>
      <c r="CJJ236" s="44"/>
      <c r="CJK236" s="44"/>
      <c r="CJL236" s="44"/>
      <c r="CJM236" s="44"/>
      <c r="CJN236" s="44"/>
      <c r="CJO236" s="44"/>
      <c r="CJP236" s="44"/>
      <c r="CJQ236" s="44"/>
      <c r="CJR236" s="44"/>
      <c r="CJS236" s="44"/>
      <c r="CJT236" s="44"/>
      <c r="CJU236" s="44"/>
      <c r="CJV236" s="44"/>
      <c r="CJW236" s="44"/>
      <c r="CJX236" s="44"/>
      <c r="CJY236" s="44"/>
      <c r="CJZ236" s="44"/>
      <c r="CKA236" s="44"/>
      <c r="CKB236" s="44"/>
      <c r="CKC236" s="44"/>
      <c r="CKD236" s="44"/>
      <c r="CKE236" s="44"/>
      <c r="CKF236" s="44"/>
      <c r="CKG236" s="44"/>
      <c r="CKH236" s="44"/>
      <c r="CKI236" s="44"/>
      <c r="CKJ236" s="44"/>
      <c r="CKK236" s="44"/>
      <c r="CKL236" s="44"/>
      <c r="CKM236" s="44"/>
      <c r="CKN236" s="44"/>
      <c r="CKO236" s="44"/>
      <c r="CKP236" s="44"/>
      <c r="CKQ236" s="44"/>
      <c r="CKR236" s="44"/>
      <c r="CKS236" s="44"/>
      <c r="CKT236" s="44"/>
      <c r="CKU236" s="44"/>
      <c r="CKV236" s="44"/>
      <c r="CKW236" s="44"/>
      <c r="CKX236" s="44"/>
      <c r="CKY236" s="44"/>
      <c r="CKZ236" s="44"/>
      <c r="CLA236" s="44"/>
      <c r="CLB236" s="44"/>
      <c r="CLC236" s="44"/>
      <c r="CLD236" s="44"/>
      <c r="CLE236" s="44"/>
      <c r="CLF236" s="44"/>
      <c r="CLG236" s="44"/>
      <c r="CLH236" s="44"/>
      <c r="CLI236" s="44"/>
      <c r="CLJ236" s="44"/>
      <c r="CLK236" s="44"/>
      <c r="CLL236" s="44"/>
      <c r="CLM236" s="44"/>
      <c r="CLN236" s="44"/>
      <c r="CLO236" s="44"/>
      <c r="CLP236" s="44"/>
      <c r="CLQ236" s="44"/>
      <c r="CLR236" s="44"/>
      <c r="CLS236" s="44"/>
      <c r="CLT236" s="44"/>
      <c r="CLU236" s="44"/>
      <c r="CLV236" s="44"/>
      <c r="CLW236" s="44"/>
      <c r="CLX236" s="44"/>
      <c r="CLY236" s="44"/>
      <c r="CLZ236" s="44"/>
      <c r="CMA236" s="44"/>
      <c r="CMB236" s="44"/>
      <c r="CMC236" s="44"/>
      <c r="CMD236" s="44"/>
      <c r="CME236" s="44"/>
      <c r="CMF236" s="44"/>
      <c r="CMG236" s="44"/>
      <c r="CMH236" s="44"/>
      <c r="CMI236" s="44"/>
      <c r="CMJ236" s="44"/>
      <c r="CMK236" s="44"/>
      <c r="CML236" s="44"/>
      <c r="CMM236" s="44"/>
      <c r="CMN236" s="44"/>
      <c r="CMO236" s="44"/>
      <c r="CMP236" s="44"/>
      <c r="CMQ236" s="44"/>
      <c r="CMR236" s="44"/>
      <c r="CMS236" s="44"/>
      <c r="CMT236" s="44"/>
      <c r="CMU236" s="44"/>
      <c r="CMV236" s="44"/>
      <c r="CMW236" s="44"/>
      <c r="CMX236" s="44"/>
      <c r="CMY236" s="44"/>
      <c r="CMZ236" s="44"/>
      <c r="CNA236" s="44"/>
      <c r="CNB236" s="44"/>
      <c r="CNC236" s="44"/>
      <c r="CND236" s="44"/>
      <c r="CNE236" s="44"/>
      <c r="CNF236" s="44"/>
      <c r="CNG236" s="44"/>
      <c r="CNH236" s="44"/>
      <c r="CNI236" s="44"/>
      <c r="CNJ236" s="44"/>
      <c r="CNK236" s="44"/>
      <c r="CNL236" s="44"/>
      <c r="CNM236" s="44"/>
      <c r="CNN236" s="44"/>
      <c r="CNO236" s="44"/>
      <c r="CNP236" s="44"/>
      <c r="CNQ236" s="44"/>
      <c r="CNR236" s="44"/>
      <c r="CNS236" s="44"/>
      <c r="CNT236" s="44"/>
      <c r="CNU236" s="44"/>
      <c r="CNV236" s="44"/>
      <c r="CNW236" s="44"/>
      <c r="CNX236" s="44"/>
      <c r="CNY236" s="44"/>
      <c r="CNZ236" s="44"/>
      <c r="COA236" s="44"/>
      <c r="COB236" s="44"/>
      <c r="COC236" s="44"/>
      <c r="COD236" s="44"/>
      <c r="COE236" s="44"/>
      <c r="COF236" s="44"/>
      <c r="COG236" s="44"/>
      <c r="COH236" s="44"/>
      <c r="COI236" s="44"/>
      <c r="COJ236" s="44"/>
      <c r="COK236" s="44"/>
      <c r="COL236" s="44"/>
      <c r="COM236" s="44"/>
      <c r="CON236" s="44"/>
      <c r="COO236" s="44"/>
      <c r="COP236" s="44"/>
      <c r="COQ236" s="44"/>
      <c r="COR236" s="44"/>
      <c r="COS236" s="44"/>
      <c r="COT236" s="44"/>
      <c r="COU236" s="44"/>
      <c r="COV236" s="44"/>
      <c r="COW236" s="44"/>
      <c r="COX236" s="44"/>
      <c r="COY236" s="44"/>
      <c r="COZ236" s="44"/>
      <c r="CPA236" s="44"/>
      <c r="CPB236" s="44"/>
      <c r="CPC236" s="44"/>
      <c r="CPD236" s="44"/>
      <c r="CPE236" s="44"/>
      <c r="CPF236" s="44"/>
      <c r="CPG236" s="44"/>
      <c r="CPH236" s="44"/>
      <c r="CPI236" s="44"/>
      <c r="CPJ236" s="44"/>
      <c r="CPK236" s="44"/>
      <c r="CPL236" s="44"/>
      <c r="CPM236" s="44"/>
      <c r="CPN236" s="44"/>
      <c r="CPO236" s="44"/>
      <c r="CPP236" s="44"/>
      <c r="CPQ236" s="44"/>
      <c r="CPR236" s="44"/>
      <c r="CPS236" s="44"/>
      <c r="CPT236" s="44"/>
      <c r="CPU236" s="44"/>
      <c r="CPV236" s="44"/>
      <c r="CPW236" s="44"/>
      <c r="CPX236" s="44"/>
      <c r="CPY236" s="44"/>
      <c r="CPZ236" s="44"/>
      <c r="CQA236" s="44"/>
      <c r="CQB236" s="44"/>
      <c r="CQC236" s="44"/>
      <c r="CQD236" s="44"/>
      <c r="CQE236" s="44"/>
      <c r="CQF236" s="44"/>
      <c r="CQG236" s="44"/>
      <c r="CQH236" s="44"/>
      <c r="CQI236" s="44"/>
      <c r="CQJ236" s="44"/>
      <c r="CQK236" s="44"/>
      <c r="CQL236" s="44"/>
      <c r="CQM236" s="44"/>
      <c r="CQN236" s="44"/>
      <c r="CQO236" s="44"/>
      <c r="CQP236" s="44"/>
      <c r="CQQ236" s="44"/>
      <c r="CQR236" s="44"/>
      <c r="CQS236" s="44"/>
      <c r="CQT236" s="44"/>
      <c r="CQU236" s="44"/>
      <c r="CQV236" s="44"/>
      <c r="CQW236" s="44"/>
      <c r="CQX236" s="44"/>
      <c r="CQY236" s="44"/>
      <c r="CQZ236" s="44"/>
      <c r="CRA236" s="44"/>
      <c r="CRB236" s="44"/>
      <c r="CRC236" s="44"/>
      <c r="CRD236" s="44"/>
      <c r="CRE236" s="44"/>
      <c r="CRF236" s="44"/>
      <c r="CRG236" s="44"/>
      <c r="CRH236" s="44"/>
      <c r="CRI236" s="44"/>
      <c r="CRJ236" s="44"/>
      <c r="CRK236" s="44"/>
      <c r="CRL236" s="44"/>
      <c r="CRM236" s="44"/>
      <c r="CRN236" s="44"/>
      <c r="CRO236" s="44"/>
      <c r="CRP236" s="44"/>
      <c r="CRQ236" s="44"/>
      <c r="CRR236" s="44"/>
      <c r="CRS236" s="44"/>
      <c r="CRT236" s="44"/>
      <c r="CRU236" s="44"/>
      <c r="CRV236" s="44"/>
      <c r="CRW236" s="44"/>
      <c r="CRX236" s="44"/>
      <c r="CRY236" s="44"/>
      <c r="CRZ236" s="44"/>
      <c r="CSA236" s="44"/>
      <c r="CSB236" s="44"/>
      <c r="CSC236" s="44"/>
      <c r="CSD236" s="44"/>
      <c r="CSE236" s="44"/>
      <c r="CSF236" s="44"/>
      <c r="CSG236" s="44"/>
      <c r="CSH236" s="44"/>
      <c r="CSI236" s="44"/>
      <c r="CSJ236" s="44"/>
      <c r="CSK236" s="44"/>
      <c r="CSL236" s="44"/>
      <c r="CSM236" s="44"/>
      <c r="CSN236" s="44"/>
      <c r="CSO236" s="44"/>
      <c r="CSP236" s="44"/>
      <c r="CSQ236" s="44"/>
      <c r="CSR236" s="44"/>
      <c r="CSS236" s="44"/>
      <c r="CST236" s="44"/>
      <c r="CSU236" s="44"/>
      <c r="CSV236" s="44"/>
      <c r="CSW236" s="44"/>
      <c r="CSX236" s="44"/>
      <c r="CSY236" s="44"/>
      <c r="CSZ236" s="44"/>
      <c r="CTA236" s="44"/>
      <c r="CTB236" s="44"/>
      <c r="CTC236" s="44"/>
      <c r="CTD236" s="44"/>
      <c r="CTE236" s="44"/>
      <c r="CTF236" s="44"/>
      <c r="CTG236" s="44"/>
      <c r="CTH236" s="44"/>
      <c r="CTI236" s="44"/>
      <c r="CTJ236" s="44"/>
      <c r="CTK236" s="44"/>
      <c r="CTL236" s="44"/>
      <c r="CTM236" s="44"/>
      <c r="CTN236" s="44"/>
      <c r="CTO236" s="44"/>
      <c r="CTP236" s="44"/>
      <c r="CTQ236" s="44"/>
      <c r="CTR236" s="44"/>
      <c r="CTS236" s="44"/>
      <c r="CTT236" s="44"/>
      <c r="CTU236" s="44"/>
      <c r="CTV236" s="44"/>
      <c r="CTW236" s="44"/>
      <c r="CTX236" s="44"/>
      <c r="CTY236" s="44"/>
      <c r="CTZ236" s="44"/>
      <c r="CUA236" s="44"/>
      <c r="CUB236" s="44"/>
      <c r="CUC236" s="44"/>
      <c r="CUD236" s="44"/>
      <c r="CUE236" s="44"/>
      <c r="CUF236" s="44"/>
      <c r="CUG236" s="44"/>
      <c r="CUH236" s="44"/>
      <c r="CUI236" s="44"/>
      <c r="CUJ236" s="44"/>
      <c r="CUK236" s="44"/>
      <c r="CUL236" s="44"/>
      <c r="CUM236" s="44"/>
      <c r="CUN236" s="44"/>
      <c r="CUO236" s="44"/>
      <c r="CUP236" s="44"/>
      <c r="CUQ236" s="44"/>
      <c r="CUR236" s="44"/>
      <c r="CUS236" s="44"/>
      <c r="CUT236" s="44"/>
      <c r="CUU236" s="44"/>
      <c r="CUV236" s="44"/>
      <c r="CUW236" s="44"/>
      <c r="CUX236" s="44"/>
      <c r="CUY236" s="44"/>
      <c r="CUZ236" s="44"/>
      <c r="CVA236" s="44"/>
      <c r="CVB236" s="44"/>
      <c r="CVC236" s="44"/>
      <c r="CVD236" s="44"/>
      <c r="CVE236" s="44"/>
      <c r="CVF236" s="44"/>
      <c r="CVG236" s="44"/>
      <c r="CVH236" s="44"/>
      <c r="CVI236" s="44"/>
      <c r="CVJ236" s="44"/>
      <c r="CVK236" s="44"/>
      <c r="CVL236" s="44"/>
      <c r="CVM236" s="44"/>
      <c r="CVN236" s="44"/>
      <c r="CVO236" s="44"/>
      <c r="CVP236" s="44"/>
      <c r="CVQ236" s="44"/>
      <c r="CVR236" s="44"/>
      <c r="CVS236" s="44"/>
      <c r="CVT236" s="44"/>
      <c r="CVU236" s="44"/>
      <c r="CVV236" s="44"/>
      <c r="CVW236" s="44"/>
      <c r="CVX236" s="44"/>
      <c r="CVY236" s="44"/>
      <c r="CVZ236" s="44"/>
      <c r="CWA236" s="44"/>
      <c r="CWB236" s="44"/>
      <c r="CWC236" s="44"/>
      <c r="CWD236" s="44"/>
      <c r="CWE236" s="44"/>
      <c r="CWF236" s="44"/>
      <c r="CWG236" s="44"/>
      <c r="CWH236" s="44"/>
      <c r="CWI236" s="44"/>
      <c r="CWJ236" s="44"/>
      <c r="CWK236" s="44"/>
      <c r="CWL236" s="44"/>
      <c r="CWM236" s="44"/>
      <c r="CWN236" s="44"/>
      <c r="CWO236" s="44"/>
      <c r="CWP236" s="44"/>
      <c r="CWQ236" s="44"/>
      <c r="CWR236" s="44"/>
      <c r="CWS236" s="44"/>
      <c r="CWT236" s="44"/>
      <c r="CWU236" s="44"/>
      <c r="CWV236" s="44"/>
      <c r="CWW236" s="44"/>
      <c r="CWX236" s="44"/>
      <c r="CWY236" s="44"/>
      <c r="CWZ236" s="44"/>
      <c r="CXA236" s="44"/>
      <c r="CXB236" s="44"/>
      <c r="CXC236" s="44"/>
      <c r="CXD236" s="44"/>
      <c r="CXE236" s="44"/>
      <c r="CXF236" s="44"/>
      <c r="CXG236" s="44"/>
      <c r="CXH236" s="44"/>
      <c r="CXI236" s="44"/>
      <c r="CXJ236" s="44"/>
      <c r="CXK236" s="44"/>
      <c r="CXL236" s="44"/>
      <c r="CXM236" s="44"/>
      <c r="CXN236" s="44"/>
      <c r="CXO236" s="44"/>
      <c r="CXP236" s="44"/>
      <c r="CXQ236" s="44"/>
      <c r="CXR236" s="44"/>
      <c r="CXS236" s="44"/>
      <c r="CXT236" s="44"/>
      <c r="CXU236" s="44"/>
      <c r="CXV236" s="44"/>
      <c r="CXW236" s="44"/>
      <c r="CXX236" s="44"/>
      <c r="CXY236" s="44"/>
      <c r="CXZ236" s="44"/>
      <c r="CYA236" s="44"/>
      <c r="CYB236" s="44"/>
      <c r="CYC236" s="44"/>
      <c r="CYD236" s="44"/>
      <c r="CYE236" s="44"/>
      <c r="CYF236" s="44"/>
      <c r="CYG236" s="44"/>
      <c r="CYH236" s="44"/>
      <c r="CYI236" s="44"/>
      <c r="CYJ236" s="44"/>
      <c r="CYK236" s="44"/>
      <c r="CYL236" s="44"/>
      <c r="CYM236" s="44"/>
      <c r="CYN236" s="44"/>
      <c r="CYO236" s="44"/>
      <c r="CYP236" s="44"/>
      <c r="CYQ236" s="44"/>
      <c r="CYR236" s="44"/>
      <c r="CYS236" s="44"/>
      <c r="CYT236" s="44"/>
      <c r="CYU236" s="44"/>
      <c r="CYV236" s="44"/>
      <c r="CYW236" s="44"/>
      <c r="CYX236" s="44"/>
      <c r="CYY236" s="44"/>
      <c r="CYZ236" s="44"/>
      <c r="CZA236" s="44"/>
      <c r="CZB236" s="44"/>
      <c r="CZC236" s="44"/>
      <c r="CZD236" s="44"/>
      <c r="CZE236" s="44"/>
      <c r="CZF236" s="44"/>
      <c r="CZG236" s="44"/>
      <c r="CZH236" s="44"/>
      <c r="CZI236" s="44"/>
      <c r="CZJ236" s="44"/>
      <c r="CZK236" s="44"/>
      <c r="CZL236" s="44"/>
      <c r="CZM236" s="44"/>
      <c r="CZN236" s="44"/>
      <c r="CZO236" s="44"/>
      <c r="CZP236" s="44"/>
      <c r="CZQ236" s="44"/>
      <c r="CZR236" s="44"/>
      <c r="CZS236" s="44"/>
      <c r="CZT236" s="44"/>
      <c r="CZU236" s="44"/>
      <c r="CZV236" s="44"/>
      <c r="CZW236" s="44"/>
      <c r="CZX236" s="44"/>
      <c r="CZY236" s="44"/>
      <c r="CZZ236" s="44"/>
      <c r="DAA236" s="44"/>
      <c r="DAB236" s="44"/>
      <c r="DAC236" s="44"/>
      <c r="DAD236" s="44"/>
      <c r="DAE236" s="44"/>
      <c r="DAF236" s="44"/>
      <c r="DAG236" s="44"/>
      <c r="DAH236" s="44"/>
      <c r="DAI236" s="44"/>
      <c r="DAJ236" s="44"/>
      <c r="DAK236" s="44"/>
      <c r="DAL236" s="44"/>
      <c r="DAM236" s="44"/>
      <c r="DAN236" s="44"/>
      <c r="DAO236" s="44"/>
      <c r="DAP236" s="44"/>
      <c r="DAQ236" s="44"/>
      <c r="DAR236" s="44"/>
      <c r="DAS236" s="44"/>
      <c r="DAT236" s="44"/>
      <c r="DAU236" s="44"/>
      <c r="DAV236" s="44"/>
      <c r="DAW236" s="44"/>
      <c r="DAX236" s="44"/>
      <c r="DAY236" s="44"/>
      <c r="DAZ236" s="44"/>
      <c r="DBA236" s="44"/>
      <c r="DBB236" s="44"/>
      <c r="DBC236" s="44"/>
      <c r="DBD236" s="44"/>
      <c r="DBE236" s="44"/>
      <c r="DBF236" s="44"/>
      <c r="DBG236" s="44"/>
      <c r="DBH236" s="44"/>
      <c r="DBI236" s="44"/>
      <c r="DBJ236" s="44"/>
      <c r="DBK236" s="44"/>
      <c r="DBL236" s="44"/>
      <c r="DBM236" s="44"/>
      <c r="DBN236" s="44"/>
      <c r="DBO236" s="44"/>
      <c r="DBP236" s="44"/>
      <c r="DBQ236" s="44"/>
      <c r="DBR236" s="44"/>
      <c r="DBS236" s="44"/>
      <c r="DBT236" s="44"/>
      <c r="DBU236" s="44"/>
      <c r="DBV236" s="44"/>
      <c r="DBW236" s="44"/>
      <c r="DBX236" s="44"/>
      <c r="DBY236" s="44"/>
      <c r="DBZ236" s="44"/>
      <c r="DCA236" s="44"/>
      <c r="DCB236" s="44"/>
      <c r="DCC236" s="44"/>
      <c r="DCD236" s="44"/>
      <c r="DCE236" s="44"/>
      <c r="DCF236" s="44"/>
      <c r="DCG236" s="44"/>
      <c r="DCH236" s="44"/>
      <c r="DCI236" s="44"/>
      <c r="DCJ236" s="44"/>
      <c r="DCK236" s="44"/>
      <c r="DCL236" s="44"/>
      <c r="DCM236" s="44"/>
      <c r="DCN236" s="44"/>
      <c r="DCO236" s="44"/>
      <c r="DCP236" s="44"/>
      <c r="DCQ236" s="44"/>
      <c r="DCR236" s="44"/>
      <c r="DCS236" s="44"/>
      <c r="DCT236" s="44"/>
      <c r="DCU236" s="44"/>
      <c r="DCV236" s="44"/>
      <c r="DCW236" s="44"/>
      <c r="DCX236" s="44"/>
      <c r="DCY236" s="44"/>
      <c r="DCZ236" s="44"/>
      <c r="DDA236" s="44"/>
      <c r="DDB236" s="44"/>
      <c r="DDC236" s="44"/>
      <c r="DDD236" s="44"/>
      <c r="DDE236" s="44"/>
      <c r="DDF236" s="44"/>
      <c r="DDG236" s="44"/>
      <c r="DDH236" s="44"/>
      <c r="DDI236" s="44"/>
      <c r="DDJ236" s="44"/>
      <c r="DDK236" s="44"/>
      <c r="DDL236" s="44"/>
      <c r="DDM236" s="44"/>
      <c r="DDN236" s="44"/>
      <c r="DDO236" s="44"/>
      <c r="DDP236" s="44"/>
      <c r="DDQ236" s="44"/>
      <c r="DDR236" s="44"/>
      <c r="DDS236" s="44"/>
      <c r="DDT236" s="44"/>
      <c r="DDU236" s="44"/>
      <c r="DDV236" s="44"/>
      <c r="DDW236" s="44"/>
      <c r="DDX236" s="44"/>
      <c r="DDY236" s="44"/>
      <c r="DDZ236" s="44"/>
      <c r="DEA236" s="44"/>
      <c r="DEB236" s="44"/>
      <c r="DEC236" s="44"/>
      <c r="DED236" s="44"/>
      <c r="DEE236" s="44"/>
      <c r="DEF236" s="44"/>
      <c r="DEG236" s="44"/>
      <c r="DEH236" s="44"/>
      <c r="DEI236" s="44"/>
      <c r="DEJ236" s="44"/>
      <c r="DEK236" s="44"/>
      <c r="DEL236" s="44"/>
      <c r="DEM236" s="44"/>
      <c r="DEN236" s="44"/>
      <c r="DEO236" s="44"/>
      <c r="DEP236" s="44"/>
      <c r="DEQ236" s="44"/>
      <c r="DER236" s="44"/>
      <c r="DES236" s="44"/>
      <c r="DET236" s="44"/>
      <c r="DEU236" s="44"/>
      <c r="DEV236" s="44"/>
      <c r="DEW236" s="44"/>
      <c r="DEX236" s="44"/>
      <c r="DEY236" s="44"/>
      <c r="DEZ236" s="44"/>
      <c r="DFA236" s="44"/>
      <c r="DFB236" s="44"/>
      <c r="DFC236" s="44"/>
      <c r="DFD236" s="44"/>
      <c r="DFE236" s="44"/>
      <c r="DFF236" s="44"/>
      <c r="DFG236" s="44"/>
      <c r="DFH236" s="44"/>
      <c r="DFI236" s="44"/>
      <c r="DFJ236" s="44"/>
      <c r="DFK236" s="44"/>
      <c r="DFL236" s="44"/>
      <c r="DFM236" s="44"/>
      <c r="DFN236" s="44"/>
      <c r="DFO236" s="44"/>
      <c r="DFP236" s="44"/>
      <c r="DFQ236" s="44"/>
      <c r="DFR236" s="44"/>
      <c r="DFS236" s="44"/>
      <c r="DFT236" s="44"/>
      <c r="DFU236" s="44"/>
      <c r="DFV236" s="44"/>
      <c r="DFW236" s="44"/>
      <c r="DFX236" s="44"/>
      <c r="DFY236" s="44"/>
      <c r="DFZ236" s="44"/>
      <c r="DGA236" s="44"/>
      <c r="DGB236" s="44"/>
      <c r="DGC236" s="44"/>
      <c r="DGD236" s="44"/>
      <c r="DGE236" s="44"/>
      <c r="DGF236" s="44"/>
      <c r="DGG236" s="44"/>
      <c r="DGH236" s="44"/>
      <c r="DGI236" s="44"/>
      <c r="DGJ236" s="44"/>
      <c r="DGK236" s="44"/>
      <c r="DGL236" s="44"/>
      <c r="DGM236" s="44"/>
      <c r="DGN236" s="44"/>
      <c r="DGO236" s="44"/>
      <c r="DGP236" s="44"/>
      <c r="DGQ236" s="44"/>
      <c r="DGR236" s="44"/>
      <c r="DGS236" s="44"/>
      <c r="DGT236" s="44"/>
      <c r="DGU236" s="44"/>
      <c r="DGV236" s="44"/>
      <c r="DGW236" s="44"/>
      <c r="DGX236" s="44"/>
      <c r="DGY236" s="44"/>
      <c r="DGZ236" s="44"/>
      <c r="DHA236" s="44"/>
      <c r="DHB236" s="44"/>
      <c r="DHC236" s="44"/>
      <c r="DHD236" s="44"/>
      <c r="DHE236" s="44"/>
      <c r="DHF236" s="44"/>
      <c r="DHG236" s="44"/>
      <c r="DHH236" s="44"/>
      <c r="DHI236" s="44"/>
      <c r="DHJ236" s="44"/>
      <c r="DHK236" s="44"/>
      <c r="DHL236" s="44"/>
      <c r="DHM236" s="44"/>
      <c r="DHN236" s="44"/>
      <c r="DHO236" s="44"/>
      <c r="DHP236" s="44"/>
      <c r="DHQ236" s="44"/>
      <c r="DHR236" s="44"/>
      <c r="DHS236" s="44"/>
      <c r="DHT236" s="44"/>
      <c r="DHU236" s="44"/>
      <c r="DHV236" s="44"/>
      <c r="DHW236" s="44"/>
      <c r="DHX236" s="44"/>
      <c r="DHY236" s="44"/>
      <c r="DHZ236" s="44"/>
      <c r="DIA236" s="44"/>
      <c r="DIB236" s="44"/>
      <c r="DIC236" s="44"/>
      <c r="DID236" s="44"/>
      <c r="DIE236" s="44"/>
      <c r="DIF236" s="44"/>
      <c r="DIG236" s="44"/>
      <c r="DIH236" s="44"/>
      <c r="DII236" s="44"/>
      <c r="DIJ236" s="44"/>
      <c r="DIK236" s="44"/>
      <c r="DIL236" s="44"/>
      <c r="DIM236" s="44"/>
      <c r="DIN236" s="44"/>
      <c r="DIO236" s="44"/>
      <c r="DIP236" s="44"/>
      <c r="DIQ236" s="44"/>
      <c r="DIR236" s="44"/>
      <c r="DIS236" s="44"/>
      <c r="DIT236" s="44"/>
      <c r="DIU236" s="44"/>
      <c r="DIV236" s="44"/>
      <c r="DIW236" s="44"/>
      <c r="DIX236" s="44"/>
      <c r="DIY236" s="44"/>
      <c r="DIZ236" s="44"/>
      <c r="DJA236" s="44"/>
      <c r="DJB236" s="44"/>
      <c r="DJC236" s="44"/>
      <c r="DJD236" s="44"/>
      <c r="DJE236" s="44"/>
      <c r="DJF236" s="44"/>
      <c r="DJG236" s="44"/>
      <c r="DJH236" s="44"/>
      <c r="DJI236" s="44"/>
      <c r="DJJ236" s="44"/>
      <c r="DJK236" s="44"/>
      <c r="DJL236" s="44"/>
      <c r="DJM236" s="44"/>
      <c r="DJN236" s="44"/>
      <c r="DJO236" s="44"/>
      <c r="DJP236" s="44"/>
      <c r="DJQ236" s="44"/>
      <c r="DJR236" s="44"/>
      <c r="DJS236" s="44"/>
      <c r="DJT236" s="44"/>
      <c r="DJU236" s="44"/>
      <c r="DJV236" s="44"/>
      <c r="DJW236" s="44"/>
      <c r="DJX236" s="44"/>
      <c r="DJY236" s="44"/>
      <c r="DJZ236" s="44"/>
      <c r="DKA236" s="44"/>
      <c r="DKB236" s="44"/>
      <c r="DKC236" s="44"/>
      <c r="DKD236" s="44"/>
      <c r="DKE236" s="44"/>
      <c r="DKF236" s="44"/>
      <c r="DKG236" s="44"/>
      <c r="DKH236" s="44"/>
      <c r="DKI236" s="44"/>
      <c r="DKJ236" s="44"/>
      <c r="DKK236" s="44"/>
      <c r="DKL236" s="44"/>
      <c r="DKM236" s="44"/>
      <c r="DKN236" s="44"/>
      <c r="DKO236" s="44"/>
      <c r="DKP236" s="44"/>
      <c r="DKQ236" s="44"/>
      <c r="DKR236" s="44"/>
      <c r="DKS236" s="44"/>
      <c r="DKT236" s="44"/>
      <c r="DKU236" s="44"/>
      <c r="DKV236" s="44"/>
      <c r="DKW236" s="44"/>
      <c r="DKX236" s="44"/>
      <c r="DKY236" s="44"/>
      <c r="DKZ236" s="44"/>
      <c r="DLA236" s="44"/>
      <c r="DLB236" s="44"/>
      <c r="DLC236" s="44"/>
      <c r="DLD236" s="44"/>
      <c r="DLE236" s="44"/>
      <c r="DLF236" s="44"/>
      <c r="DLG236" s="44"/>
      <c r="DLH236" s="44"/>
      <c r="DLI236" s="44"/>
      <c r="DLJ236" s="44"/>
      <c r="DLK236" s="44"/>
      <c r="DLL236" s="44"/>
      <c r="DLM236" s="44"/>
      <c r="DLN236" s="44"/>
      <c r="DLO236" s="44"/>
      <c r="DLP236" s="44"/>
      <c r="DLQ236" s="44"/>
      <c r="DLR236" s="44"/>
      <c r="DLS236" s="44"/>
      <c r="DLT236" s="44"/>
      <c r="DLU236" s="44"/>
      <c r="DLV236" s="44"/>
      <c r="DLW236" s="44"/>
      <c r="DLX236" s="44"/>
      <c r="DLY236" s="44"/>
      <c r="DLZ236" s="44"/>
      <c r="DMA236" s="44"/>
      <c r="DMB236" s="44"/>
      <c r="DMC236" s="44"/>
      <c r="DMD236" s="44"/>
      <c r="DME236" s="44"/>
      <c r="DMF236" s="44"/>
      <c r="DMG236" s="44"/>
      <c r="DMH236" s="44"/>
      <c r="DMI236" s="44"/>
      <c r="DMJ236" s="44"/>
      <c r="DMK236" s="44"/>
      <c r="DML236" s="44"/>
      <c r="DMM236" s="44"/>
      <c r="DMN236" s="44"/>
      <c r="DMO236" s="44"/>
      <c r="DMP236" s="44"/>
      <c r="DMQ236" s="44"/>
      <c r="DMR236" s="44"/>
      <c r="DMS236" s="44"/>
      <c r="DMT236" s="44"/>
      <c r="DMU236" s="44"/>
      <c r="DMV236" s="44"/>
      <c r="DMW236" s="44"/>
      <c r="DMX236" s="44"/>
      <c r="DMY236" s="44"/>
      <c r="DMZ236" s="44"/>
      <c r="DNA236" s="44"/>
      <c r="DNB236" s="44"/>
      <c r="DNC236" s="44"/>
      <c r="DND236" s="44"/>
      <c r="DNE236" s="44"/>
      <c r="DNF236" s="44"/>
      <c r="DNG236" s="44"/>
      <c r="DNH236" s="44"/>
      <c r="DNI236" s="44"/>
      <c r="DNJ236" s="44"/>
      <c r="DNK236" s="44"/>
      <c r="DNL236" s="44"/>
      <c r="DNM236" s="44"/>
      <c r="DNN236" s="44"/>
      <c r="DNO236" s="44"/>
      <c r="DNP236" s="44"/>
      <c r="DNQ236" s="44"/>
      <c r="DNR236" s="44"/>
      <c r="DNS236" s="44"/>
      <c r="DNT236" s="44"/>
      <c r="DNU236" s="44"/>
      <c r="DNV236" s="44"/>
      <c r="DNW236" s="44"/>
      <c r="DNX236" s="44"/>
      <c r="DNY236" s="44"/>
      <c r="DNZ236" s="44"/>
      <c r="DOA236" s="44"/>
      <c r="DOB236" s="44"/>
      <c r="DOC236" s="44"/>
      <c r="DOD236" s="44"/>
      <c r="DOE236" s="44"/>
      <c r="DOF236" s="44"/>
      <c r="DOG236" s="44"/>
      <c r="DOH236" s="44"/>
      <c r="DOI236" s="44"/>
      <c r="DOJ236" s="44"/>
      <c r="DOK236" s="44"/>
      <c r="DOL236" s="44"/>
      <c r="DOM236" s="44"/>
      <c r="DON236" s="44"/>
      <c r="DOO236" s="44"/>
      <c r="DOP236" s="44"/>
      <c r="DOQ236" s="44"/>
      <c r="DOR236" s="44"/>
      <c r="DOS236" s="44"/>
      <c r="DOT236" s="44"/>
      <c r="DOU236" s="44"/>
      <c r="DOV236" s="44"/>
      <c r="DOW236" s="44"/>
      <c r="DOX236" s="44"/>
      <c r="DOY236" s="44"/>
      <c r="DOZ236" s="44"/>
      <c r="DPA236" s="44"/>
      <c r="DPB236" s="44"/>
      <c r="DPC236" s="44"/>
      <c r="DPD236" s="44"/>
      <c r="DPE236" s="44"/>
      <c r="DPF236" s="44"/>
      <c r="DPG236" s="44"/>
      <c r="DPH236" s="44"/>
      <c r="DPI236" s="44"/>
      <c r="DPJ236" s="44"/>
      <c r="DPK236" s="44"/>
      <c r="DPL236" s="44"/>
      <c r="DPM236" s="44"/>
      <c r="DPN236" s="44"/>
      <c r="DPO236" s="44"/>
      <c r="DPP236" s="44"/>
      <c r="DPQ236" s="44"/>
      <c r="DPR236" s="44"/>
      <c r="DPS236" s="44"/>
      <c r="DPT236" s="44"/>
      <c r="DPU236" s="44"/>
      <c r="DPV236" s="44"/>
      <c r="DPW236" s="44"/>
      <c r="DPX236" s="44"/>
      <c r="DPY236" s="44"/>
      <c r="DPZ236" s="44"/>
      <c r="DQA236" s="44"/>
      <c r="DQB236" s="44"/>
      <c r="DQC236" s="44"/>
      <c r="DQD236" s="44"/>
      <c r="DQE236" s="44"/>
      <c r="DQF236" s="44"/>
      <c r="DQG236" s="44"/>
      <c r="DQH236" s="44"/>
      <c r="DQI236" s="44"/>
      <c r="DQJ236" s="44"/>
      <c r="DQK236" s="44"/>
      <c r="DQL236" s="44"/>
      <c r="DQM236" s="44"/>
      <c r="DQN236" s="44"/>
      <c r="DQO236" s="44"/>
      <c r="DQP236" s="44"/>
      <c r="DQQ236" s="44"/>
      <c r="DQR236" s="44"/>
      <c r="DQS236" s="44"/>
      <c r="DQT236" s="44"/>
      <c r="DQU236" s="44"/>
      <c r="DQV236" s="44"/>
      <c r="DQW236" s="44"/>
      <c r="DQX236" s="44"/>
      <c r="DQY236" s="44"/>
      <c r="DQZ236" s="44"/>
      <c r="DRA236" s="44"/>
      <c r="DRB236" s="44"/>
      <c r="DRC236" s="44"/>
      <c r="DRD236" s="44"/>
      <c r="DRE236" s="44"/>
      <c r="DRF236" s="44"/>
      <c r="DRG236" s="44"/>
      <c r="DRH236" s="44"/>
      <c r="DRI236" s="44"/>
      <c r="DRJ236" s="44"/>
      <c r="DRK236" s="44"/>
      <c r="DRL236" s="44"/>
      <c r="DRM236" s="44"/>
      <c r="DRN236" s="44"/>
      <c r="DRO236" s="44"/>
      <c r="DRP236" s="44"/>
      <c r="DRQ236" s="44"/>
      <c r="DRR236" s="44"/>
      <c r="DRS236" s="44"/>
      <c r="DRT236" s="44"/>
      <c r="DRU236" s="44"/>
      <c r="DRV236" s="44"/>
      <c r="DRW236" s="44"/>
      <c r="DRX236" s="44"/>
      <c r="DRY236" s="44"/>
      <c r="DRZ236" s="44"/>
      <c r="DSA236" s="44"/>
      <c r="DSB236" s="44"/>
      <c r="DSC236" s="44"/>
      <c r="DSD236" s="44"/>
      <c r="DSE236" s="44"/>
      <c r="DSF236" s="44"/>
      <c r="DSG236" s="44"/>
      <c r="DSH236" s="44"/>
      <c r="DSI236" s="44"/>
      <c r="DSJ236" s="44"/>
      <c r="DSK236" s="44"/>
      <c r="DSL236" s="44"/>
      <c r="DSM236" s="44"/>
      <c r="DSN236" s="44"/>
      <c r="DSO236" s="44"/>
      <c r="DSP236" s="44"/>
      <c r="DSQ236" s="44"/>
      <c r="DSR236" s="44"/>
      <c r="DSS236" s="44"/>
      <c r="DST236" s="44"/>
      <c r="DSU236" s="44"/>
      <c r="DSV236" s="44"/>
      <c r="DSW236" s="44"/>
      <c r="DSX236" s="44"/>
      <c r="DSY236" s="44"/>
      <c r="DSZ236" s="44"/>
      <c r="DTA236" s="44"/>
      <c r="DTB236" s="44"/>
      <c r="DTC236" s="44"/>
      <c r="DTD236" s="44"/>
      <c r="DTE236" s="44"/>
      <c r="DTF236" s="44"/>
      <c r="DTG236" s="44"/>
      <c r="DTH236" s="44"/>
      <c r="DTI236" s="44"/>
      <c r="DTJ236" s="44"/>
      <c r="DTK236" s="44"/>
      <c r="DTL236" s="44"/>
      <c r="DTM236" s="44"/>
      <c r="DTN236" s="44"/>
      <c r="DTO236" s="44"/>
      <c r="DTP236" s="44"/>
      <c r="DTQ236" s="44"/>
      <c r="DTR236" s="44"/>
      <c r="DTS236" s="44"/>
      <c r="DTT236" s="44"/>
      <c r="DTU236" s="44"/>
      <c r="DTV236" s="44"/>
      <c r="DTW236" s="44"/>
      <c r="DTX236" s="44"/>
      <c r="DTY236" s="44"/>
      <c r="DTZ236" s="44"/>
      <c r="DUA236" s="44"/>
      <c r="DUB236" s="44"/>
      <c r="DUC236" s="44"/>
      <c r="DUD236" s="44"/>
      <c r="DUE236" s="44"/>
      <c r="DUF236" s="44"/>
      <c r="DUG236" s="44"/>
      <c r="DUH236" s="44"/>
      <c r="DUI236" s="44"/>
      <c r="DUJ236" s="44"/>
      <c r="DUK236" s="44"/>
      <c r="DUL236" s="44"/>
      <c r="DUM236" s="44"/>
      <c r="DUN236" s="44"/>
      <c r="DUO236" s="44"/>
      <c r="DUP236" s="44"/>
      <c r="DUQ236" s="44"/>
      <c r="DUR236" s="44"/>
      <c r="DUS236" s="44"/>
      <c r="DUT236" s="44"/>
      <c r="DUU236" s="44"/>
      <c r="DUV236" s="44"/>
      <c r="DUW236" s="44"/>
      <c r="DUX236" s="44"/>
      <c r="DUY236" s="44"/>
      <c r="DUZ236" s="44"/>
      <c r="DVA236" s="44"/>
      <c r="DVB236" s="44"/>
      <c r="DVC236" s="44"/>
      <c r="DVD236" s="44"/>
      <c r="DVE236" s="44"/>
      <c r="DVF236" s="44"/>
      <c r="DVG236" s="44"/>
      <c r="DVH236" s="44"/>
      <c r="DVI236" s="44"/>
      <c r="DVJ236" s="44"/>
      <c r="DVK236" s="44"/>
      <c r="DVL236" s="44"/>
      <c r="DVM236" s="44"/>
      <c r="DVN236" s="44"/>
      <c r="DVO236" s="44"/>
      <c r="DVP236" s="44"/>
      <c r="DVQ236" s="44"/>
      <c r="DVR236" s="44"/>
      <c r="DVS236" s="44"/>
      <c r="DVT236" s="44"/>
      <c r="DVU236" s="44"/>
      <c r="DVV236" s="44"/>
      <c r="DVW236" s="44"/>
      <c r="DVX236" s="44"/>
      <c r="DVY236" s="44"/>
      <c r="DVZ236" s="44"/>
      <c r="DWA236" s="44"/>
      <c r="DWB236" s="44"/>
      <c r="DWC236" s="44"/>
      <c r="DWD236" s="44"/>
      <c r="DWE236" s="44"/>
      <c r="DWF236" s="44"/>
      <c r="DWG236" s="44"/>
      <c r="DWH236" s="44"/>
      <c r="DWI236" s="44"/>
      <c r="DWJ236" s="44"/>
      <c r="DWK236" s="44"/>
      <c r="DWL236" s="44"/>
      <c r="DWM236" s="44"/>
      <c r="DWN236" s="44"/>
      <c r="DWO236" s="44"/>
      <c r="DWP236" s="44"/>
      <c r="DWQ236" s="44"/>
      <c r="DWR236" s="44"/>
      <c r="DWS236" s="44"/>
      <c r="DWT236" s="44"/>
      <c r="DWU236" s="44"/>
      <c r="DWV236" s="44"/>
      <c r="DWW236" s="44"/>
      <c r="DWX236" s="44"/>
      <c r="DWY236" s="44"/>
      <c r="DWZ236" s="44"/>
      <c r="DXA236" s="44"/>
      <c r="DXB236" s="44"/>
      <c r="DXC236" s="44"/>
      <c r="DXD236" s="44"/>
      <c r="DXE236" s="44"/>
      <c r="DXF236" s="44"/>
      <c r="DXG236" s="44"/>
      <c r="DXH236" s="44"/>
      <c r="DXI236" s="44"/>
      <c r="DXJ236" s="44"/>
      <c r="DXK236" s="44"/>
      <c r="DXL236" s="44"/>
      <c r="DXM236" s="44"/>
      <c r="DXN236" s="44"/>
      <c r="DXO236" s="44"/>
      <c r="DXP236" s="44"/>
      <c r="DXQ236" s="44"/>
      <c r="DXR236" s="44"/>
      <c r="DXS236" s="44"/>
      <c r="DXT236" s="44"/>
      <c r="DXU236" s="44"/>
      <c r="DXV236" s="44"/>
      <c r="DXW236" s="44"/>
      <c r="DXX236" s="44"/>
      <c r="DXY236" s="44"/>
      <c r="DXZ236" s="44"/>
      <c r="DYA236" s="44"/>
      <c r="DYB236" s="44"/>
      <c r="DYC236" s="44"/>
      <c r="DYD236" s="44"/>
      <c r="DYE236" s="44"/>
      <c r="DYF236" s="44"/>
      <c r="DYG236" s="44"/>
      <c r="DYH236" s="44"/>
      <c r="DYI236" s="44"/>
      <c r="DYJ236" s="44"/>
      <c r="DYK236" s="44"/>
      <c r="DYL236" s="44"/>
      <c r="DYM236" s="44"/>
      <c r="DYN236" s="44"/>
      <c r="DYO236" s="44"/>
      <c r="DYP236" s="44"/>
      <c r="DYQ236" s="44"/>
      <c r="DYR236" s="44"/>
      <c r="DYS236" s="44"/>
      <c r="DYT236" s="44"/>
      <c r="DYU236" s="44"/>
      <c r="DYV236" s="44"/>
      <c r="DYW236" s="44"/>
      <c r="DYX236" s="44"/>
      <c r="DYY236" s="44"/>
      <c r="DYZ236" s="44"/>
      <c r="DZA236" s="44"/>
      <c r="DZB236" s="44"/>
      <c r="DZC236" s="44"/>
      <c r="DZD236" s="44"/>
      <c r="DZE236" s="44"/>
      <c r="DZF236" s="44"/>
      <c r="DZG236" s="44"/>
      <c r="DZH236" s="44"/>
      <c r="DZI236" s="44"/>
      <c r="DZJ236" s="44"/>
      <c r="DZK236" s="44"/>
      <c r="DZL236" s="44"/>
      <c r="DZM236" s="44"/>
      <c r="DZN236" s="44"/>
      <c r="DZO236" s="44"/>
      <c r="DZP236" s="44"/>
      <c r="DZQ236" s="44"/>
      <c r="DZR236" s="44"/>
      <c r="DZS236" s="44"/>
      <c r="DZT236" s="44"/>
      <c r="DZU236" s="44"/>
      <c r="DZV236" s="44"/>
      <c r="DZW236" s="44"/>
      <c r="DZX236" s="44"/>
      <c r="DZY236" s="44"/>
      <c r="DZZ236" s="44"/>
      <c r="EAA236" s="44"/>
      <c r="EAB236" s="44"/>
      <c r="EAC236" s="44"/>
      <c r="EAD236" s="44"/>
      <c r="EAE236" s="44"/>
      <c r="EAF236" s="44"/>
      <c r="EAG236" s="44"/>
      <c r="EAH236" s="44"/>
      <c r="EAI236" s="44"/>
      <c r="EAJ236" s="44"/>
      <c r="EAK236" s="44"/>
      <c r="EAL236" s="44"/>
      <c r="EAM236" s="44"/>
      <c r="EAN236" s="44"/>
      <c r="EAO236" s="44"/>
      <c r="EAP236" s="44"/>
      <c r="EAQ236" s="44"/>
      <c r="EAR236" s="44"/>
      <c r="EAS236" s="44"/>
      <c r="EAT236" s="44"/>
      <c r="EAU236" s="44"/>
      <c r="EAV236" s="44"/>
      <c r="EAW236" s="44"/>
      <c r="EAX236" s="44"/>
      <c r="EAY236" s="44"/>
      <c r="EAZ236" s="44"/>
      <c r="EBA236" s="44"/>
      <c r="EBB236" s="44"/>
      <c r="EBC236" s="44"/>
      <c r="EBD236" s="44"/>
      <c r="EBE236" s="44"/>
      <c r="EBF236" s="44"/>
      <c r="EBG236" s="44"/>
      <c r="EBH236" s="44"/>
      <c r="EBI236" s="44"/>
      <c r="EBJ236" s="44"/>
      <c r="EBK236" s="44"/>
      <c r="EBL236" s="44"/>
      <c r="EBM236" s="44"/>
      <c r="EBN236" s="44"/>
      <c r="EBO236" s="44"/>
      <c r="EBP236" s="44"/>
      <c r="EBQ236" s="44"/>
      <c r="EBR236" s="44"/>
      <c r="EBS236" s="44"/>
      <c r="EBT236" s="44"/>
      <c r="EBU236" s="44"/>
      <c r="EBV236" s="44"/>
      <c r="EBW236" s="44"/>
      <c r="EBX236" s="44"/>
      <c r="EBY236" s="44"/>
      <c r="EBZ236" s="44"/>
      <c r="ECA236" s="44"/>
      <c r="ECB236" s="44"/>
      <c r="ECC236" s="44"/>
      <c r="ECD236" s="44"/>
      <c r="ECE236" s="44"/>
      <c r="ECF236" s="44"/>
      <c r="ECG236" s="44"/>
      <c r="ECH236" s="44"/>
      <c r="ECI236" s="44"/>
      <c r="ECJ236" s="44"/>
      <c r="ECK236" s="44"/>
      <c r="ECL236" s="44"/>
      <c r="ECM236" s="44"/>
      <c r="ECN236" s="44"/>
      <c r="ECO236" s="44"/>
      <c r="ECP236" s="44"/>
      <c r="ECQ236" s="44"/>
      <c r="ECR236" s="44"/>
      <c r="ECS236" s="44"/>
      <c r="ECT236" s="44"/>
      <c r="ECU236" s="44"/>
      <c r="ECV236" s="44"/>
      <c r="ECW236" s="44"/>
      <c r="ECX236" s="44"/>
      <c r="ECY236" s="44"/>
      <c r="ECZ236" s="44"/>
      <c r="EDA236" s="44"/>
      <c r="EDB236" s="44"/>
      <c r="EDC236" s="44"/>
      <c r="EDD236" s="44"/>
      <c r="EDE236" s="44"/>
      <c r="EDF236" s="44"/>
      <c r="EDG236" s="44"/>
      <c r="EDH236" s="44"/>
      <c r="EDI236" s="44"/>
      <c r="EDJ236" s="44"/>
      <c r="EDK236" s="44"/>
      <c r="EDL236" s="44"/>
      <c r="EDM236" s="44"/>
      <c r="EDN236" s="44"/>
      <c r="EDO236" s="44"/>
      <c r="EDP236" s="44"/>
      <c r="EDQ236" s="44"/>
      <c r="EDR236" s="44"/>
      <c r="EDS236" s="44"/>
      <c r="EDT236" s="44"/>
      <c r="EDU236" s="44"/>
      <c r="EDV236" s="44"/>
      <c r="EDW236" s="44"/>
      <c r="EDX236" s="44"/>
      <c r="EDY236" s="44"/>
      <c r="EDZ236" s="44"/>
      <c r="EEA236" s="44"/>
      <c r="EEB236" s="44"/>
      <c r="EEC236" s="44"/>
      <c r="EED236" s="44"/>
      <c r="EEE236" s="44"/>
      <c r="EEF236" s="44"/>
      <c r="EEG236" s="44"/>
      <c r="EEH236" s="44"/>
      <c r="EEI236" s="44"/>
      <c r="EEJ236" s="44"/>
      <c r="EEK236" s="44"/>
      <c r="EEL236" s="44"/>
      <c r="EEM236" s="44"/>
      <c r="EEN236" s="44"/>
      <c r="EEO236" s="44"/>
      <c r="EEP236" s="44"/>
      <c r="EEQ236" s="44"/>
      <c r="EER236" s="44"/>
      <c r="EES236" s="44"/>
      <c r="EET236" s="44"/>
      <c r="EEU236" s="44"/>
      <c r="EEV236" s="44"/>
      <c r="EEW236" s="44"/>
      <c r="EEX236" s="44"/>
      <c r="EEY236" s="44"/>
      <c r="EEZ236" s="44"/>
      <c r="EFA236" s="44"/>
      <c r="EFB236" s="44"/>
      <c r="EFC236" s="44"/>
      <c r="EFD236" s="44"/>
      <c r="EFE236" s="44"/>
      <c r="EFF236" s="44"/>
      <c r="EFG236" s="44"/>
      <c r="EFH236" s="44"/>
      <c r="EFI236" s="44"/>
      <c r="EFJ236" s="44"/>
      <c r="EFK236" s="44"/>
      <c r="EFL236" s="44"/>
      <c r="EFM236" s="44"/>
      <c r="EFN236" s="44"/>
      <c r="EFO236" s="44"/>
      <c r="EFP236" s="44"/>
      <c r="EFQ236" s="44"/>
      <c r="EFR236" s="44"/>
      <c r="EFS236" s="44"/>
      <c r="EFT236" s="44"/>
      <c r="EFU236" s="44"/>
      <c r="EFV236" s="44"/>
      <c r="EFW236" s="44"/>
      <c r="EFX236" s="44"/>
      <c r="EFY236" s="44"/>
      <c r="EFZ236" s="44"/>
      <c r="EGA236" s="44"/>
      <c r="EGB236" s="44"/>
      <c r="EGC236" s="44"/>
      <c r="EGD236" s="44"/>
      <c r="EGE236" s="44"/>
      <c r="EGF236" s="44"/>
      <c r="EGG236" s="44"/>
      <c r="EGH236" s="44"/>
      <c r="EGI236" s="44"/>
      <c r="EGJ236" s="44"/>
      <c r="EGK236" s="44"/>
      <c r="EGL236" s="44"/>
      <c r="EGM236" s="44"/>
      <c r="EGN236" s="44"/>
      <c r="EGO236" s="44"/>
      <c r="EGP236" s="44"/>
      <c r="EGQ236" s="44"/>
      <c r="EGR236" s="44"/>
      <c r="EGS236" s="44"/>
      <c r="EGT236" s="44"/>
      <c r="EGU236" s="44"/>
      <c r="EGV236" s="44"/>
      <c r="EGW236" s="44"/>
      <c r="EGX236" s="44"/>
      <c r="EGY236" s="44"/>
      <c r="EGZ236" s="44"/>
      <c r="EHA236" s="44"/>
      <c r="EHB236" s="44"/>
      <c r="EHC236" s="44"/>
      <c r="EHD236" s="44"/>
      <c r="EHE236" s="44"/>
      <c r="EHF236" s="44"/>
      <c r="EHG236" s="44"/>
      <c r="EHH236" s="44"/>
      <c r="EHI236" s="44"/>
      <c r="EHJ236" s="44"/>
      <c r="EHK236" s="44"/>
      <c r="EHL236" s="44"/>
      <c r="EHM236" s="44"/>
      <c r="EHN236" s="44"/>
      <c r="EHO236" s="44"/>
      <c r="EHP236" s="44"/>
      <c r="EHQ236" s="44"/>
      <c r="EHR236" s="44"/>
      <c r="EHS236" s="44"/>
      <c r="EHT236" s="44"/>
      <c r="EHU236" s="44"/>
      <c r="EHV236" s="44"/>
      <c r="EHW236" s="44"/>
      <c r="EHX236" s="44"/>
      <c r="EHY236" s="44"/>
      <c r="EHZ236" s="44"/>
      <c r="EIA236" s="44"/>
      <c r="EIB236" s="44"/>
      <c r="EIC236" s="44"/>
      <c r="EID236" s="44"/>
      <c r="EIE236" s="44"/>
      <c r="EIF236" s="44"/>
      <c r="EIG236" s="44"/>
      <c r="EIH236" s="44"/>
      <c r="EII236" s="44"/>
      <c r="EIJ236" s="44"/>
      <c r="EIK236" s="44"/>
      <c r="EIL236" s="44"/>
      <c r="EIM236" s="44"/>
      <c r="EIN236" s="44"/>
      <c r="EIO236" s="44"/>
      <c r="EIP236" s="44"/>
      <c r="EIQ236" s="44"/>
      <c r="EIR236" s="44"/>
      <c r="EIS236" s="44"/>
      <c r="EIT236" s="44"/>
      <c r="EIU236" s="44"/>
      <c r="EIV236" s="44"/>
      <c r="EIW236" s="44"/>
      <c r="EIX236" s="44"/>
      <c r="EIY236" s="44"/>
      <c r="EIZ236" s="44"/>
      <c r="EJA236" s="44"/>
      <c r="EJB236" s="44"/>
      <c r="EJC236" s="44"/>
      <c r="EJD236" s="44"/>
      <c r="EJE236" s="44"/>
      <c r="EJF236" s="44"/>
      <c r="EJG236" s="44"/>
      <c r="EJH236" s="44"/>
      <c r="EJI236" s="44"/>
      <c r="EJJ236" s="44"/>
      <c r="EJK236" s="44"/>
      <c r="EJL236" s="44"/>
      <c r="EJM236" s="44"/>
      <c r="EJN236" s="44"/>
      <c r="EJO236" s="44"/>
      <c r="EJP236" s="44"/>
      <c r="EJQ236" s="44"/>
      <c r="EJR236" s="44"/>
      <c r="EJS236" s="44"/>
      <c r="EJT236" s="44"/>
      <c r="EJU236" s="44"/>
      <c r="EJV236" s="44"/>
      <c r="EJW236" s="44"/>
      <c r="EJX236" s="44"/>
      <c r="EJY236" s="44"/>
      <c r="EJZ236" s="44"/>
      <c r="EKA236" s="44"/>
      <c r="EKB236" s="44"/>
      <c r="EKC236" s="44"/>
      <c r="EKD236" s="44"/>
      <c r="EKE236" s="44"/>
      <c r="EKF236" s="44"/>
      <c r="EKG236" s="44"/>
      <c r="EKH236" s="44"/>
      <c r="EKI236" s="44"/>
      <c r="EKJ236" s="44"/>
      <c r="EKK236" s="44"/>
      <c r="EKL236" s="44"/>
      <c r="EKM236" s="44"/>
      <c r="EKN236" s="44"/>
      <c r="EKO236" s="44"/>
      <c r="EKP236" s="44"/>
      <c r="EKQ236" s="44"/>
      <c r="EKR236" s="44"/>
      <c r="EKS236" s="44"/>
      <c r="EKT236" s="44"/>
      <c r="EKU236" s="44"/>
      <c r="EKV236" s="44"/>
      <c r="EKW236" s="44"/>
      <c r="EKX236" s="44"/>
      <c r="EKY236" s="44"/>
      <c r="EKZ236" s="44"/>
      <c r="ELA236" s="44"/>
      <c r="ELB236" s="44"/>
      <c r="ELC236" s="44"/>
      <c r="ELD236" s="44"/>
      <c r="ELE236" s="44"/>
      <c r="ELF236" s="44"/>
      <c r="ELG236" s="44"/>
      <c r="ELH236" s="44"/>
      <c r="ELI236" s="44"/>
      <c r="ELJ236" s="44"/>
      <c r="ELK236" s="44"/>
      <c r="ELL236" s="44"/>
      <c r="ELM236" s="44"/>
      <c r="ELN236" s="44"/>
      <c r="ELO236" s="44"/>
      <c r="ELP236" s="44"/>
      <c r="ELQ236" s="44"/>
      <c r="ELR236" s="44"/>
      <c r="ELS236" s="44"/>
      <c r="ELT236" s="44"/>
      <c r="ELU236" s="44"/>
      <c r="ELV236" s="44"/>
      <c r="ELW236" s="44"/>
      <c r="ELX236" s="44"/>
      <c r="ELY236" s="44"/>
      <c r="ELZ236" s="44"/>
      <c r="EMA236" s="44"/>
      <c r="EMB236" s="44"/>
      <c r="EMC236" s="44"/>
      <c r="EMD236" s="44"/>
      <c r="EME236" s="44"/>
      <c r="EMF236" s="44"/>
      <c r="EMG236" s="44"/>
      <c r="EMH236" s="44"/>
      <c r="EMI236" s="44"/>
      <c r="EMJ236" s="44"/>
      <c r="EMK236" s="44"/>
      <c r="EML236" s="44"/>
      <c r="EMM236" s="44"/>
      <c r="EMN236" s="44"/>
      <c r="EMO236" s="44"/>
      <c r="EMP236" s="44"/>
      <c r="EMQ236" s="44"/>
      <c r="EMR236" s="44"/>
      <c r="EMS236" s="44"/>
      <c r="EMT236" s="44"/>
      <c r="EMU236" s="44"/>
      <c r="EMV236" s="44"/>
      <c r="EMW236" s="44"/>
      <c r="EMX236" s="44"/>
      <c r="EMY236" s="44"/>
      <c r="EMZ236" s="44"/>
      <c r="ENA236" s="44"/>
      <c r="ENB236" s="44"/>
      <c r="ENC236" s="44"/>
      <c r="END236" s="44"/>
      <c r="ENE236" s="44"/>
      <c r="ENF236" s="44"/>
      <c r="ENG236" s="44"/>
      <c r="ENH236" s="44"/>
      <c r="ENI236" s="44"/>
      <c r="ENJ236" s="44"/>
      <c r="ENK236" s="44"/>
      <c r="ENL236" s="44"/>
      <c r="ENM236" s="44"/>
      <c r="ENN236" s="44"/>
      <c r="ENO236" s="44"/>
      <c r="ENP236" s="44"/>
      <c r="ENQ236" s="44"/>
      <c r="ENR236" s="44"/>
      <c r="ENS236" s="44"/>
      <c r="ENT236" s="44"/>
      <c r="ENU236" s="44"/>
      <c r="ENV236" s="44"/>
      <c r="ENW236" s="44"/>
      <c r="ENX236" s="44"/>
      <c r="ENY236" s="44"/>
      <c r="ENZ236" s="44"/>
      <c r="EOA236" s="44"/>
      <c r="EOB236" s="44"/>
      <c r="EOC236" s="44"/>
      <c r="EOD236" s="44"/>
      <c r="EOE236" s="44"/>
      <c r="EOF236" s="44"/>
      <c r="EOG236" s="44"/>
      <c r="EOH236" s="44"/>
      <c r="EOI236" s="44"/>
      <c r="EOJ236" s="44"/>
      <c r="EOK236" s="44"/>
      <c r="EOL236" s="44"/>
      <c r="EOM236" s="44"/>
      <c r="EON236" s="44"/>
      <c r="EOO236" s="44"/>
      <c r="EOP236" s="44"/>
      <c r="EOQ236" s="44"/>
      <c r="EOR236" s="44"/>
      <c r="EOS236" s="44"/>
      <c r="EOT236" s="44"/>
      <c r="EOU236" s="44"/>
      <c r="EOV236" s="44"/>
      <c r="EOW236" s="44"/>
      <c r="EOX236" s="44"/>
      <c r="EOY236" s="44"/>
      <c r="EOZ236" s="44"/>
      <c r="EPA236" s="44"/>
      <c r="EPB236" s="44"/>
      <c r="EPC236" s="44"/>
      <c r="EPD236" s="44"/>
      <c r="EPE236" s="44"/>
      <c r="EPF236" s="44"/>
      <c r="EPG236" s="44"/>
      <c r="EPH236" s="44"/>
      <c r="EPI236" s="44"/>
      <c r="EPJ236" s="44"/>
      <c r="EPK236" s="44"/>
      <c r="EPL236" s="44"/>
      <c r="EPM236" s="44"/>
      <c r="EPN236" s="44"/>
      <c r="EPO236" s="44"/>
      <c r="EPP236" s="44"/>
      <c r="EPQ236" s="44"/>
      <c r="EPR236" s="44"/>
      <c r="EPS236" s="44"/>
      <c r="EPT236" s="44"/>
      <c r="EPU236" s="44"/>
      <c r="EPV236" s="44"/>
      <c r="EPW236" s="44"/>
      <c r="EPX236" s="44"/>
      <c r="EPY236" s="44"/>
      <c r="EPZ236" s="44"/>
      <c r="EQA236" s="44"/>
      <c r="EQB236" s="44"/>
      <c r="EQC236" s="44"/>
      <c r="EQD236" s="44"/>
      <c r="EQE236" s="44"/>
      <c r="EQF236" s="44"/>
      <c r="EQG236" s="44"/>
      <c r="EQH236" s="44"/>
      <c r="EQI236" s="44"/>
      <c r="EQJ236" s="44"/>
      <c r="EQK236" s="44"/>
      <c r="EQL236" s="44"/>
      <c r="EQM236" s="44"/>
      <c r="EQN236" s="44"/>
      <c r="EQO236" s="44"/>
      <c r="EQP236" s="44"/>
      <c r="EQQ236" s="44"/>
      <c r="EQR236" s="44"/>
      <c r="EQS236" s="44"/>
      <c r="EQT236" s="44"/>
      <c r="EQU236" s="44"/>
      <c r="EQV236" s="44"/>
      <c r="EQW236" s="44"/>
      <c r="EQX236" s="44"/>
      <c r="EQY236" s="44"/>
      <c r="EQZ236" s="44"/>
      <c r="ERA236" s="44"/>
      <c r="ERB236" s="44"/>
      <c r="ERC236" s="44"/>
      <c r="ERD236" s="44"/>
      <c r="ERE236" s="44"/>
      <c r="ERF236" s="44"/>
      <c r="ERG236" s="44"/>
      <c r="ERH236" s="44"/>
      <c r="ERI236" s="44"/>
      <c r="ERJ236" s="44"/>
      <c r="ERK236" s="44"/>
      <c r="ERL236" s="44"/>
      <c r="ERM236" s="44"/>
      <c r="ERN236" s="44"/>
      <c r="ERO236" s="44"/>
      <c r="ERP236" s="44"/>
      <c r="ERQ236" s="44"/>
      <c r="ERR236" s="44"/>
      <c r="ERS236" s="44"/>
      <c r="ERT236" s="44"/>
      <c r="ERU236" s="44"/>
      <c r="ERV236" s="44"/>
      <c r="ERW236" s="44"/>
      <c r="ERX236" s="44"/>
      <c r="ERY236" s="44"/>
      <c r="ERZ236" s="44"/>
      <c r="ESA236" s="44"/>
      <c r="ESB236" s="44"/>
      <c r="ESC236" s="44"/>
      <c r="ESD236" s="44"/>
      <c r="ESE236" s="44"/>
      <c r="ESF236" s="44"/>
      <c r="ESG236" s="44"/>
      <c r="ESH236" s="44"/>
      <c r="ESI236" s="44"/>
      <c r="ESJ236" s="44"/>
      <c r="ESK236" s="44"/>
      <c r="ESL236" s="44"/>
      <c r="ESM236" s="44"/>
      <c r="ESN236" s="44"/>
      <c r="ESO236" s="44"/>
      <c r="ESP236" s="44"/>
      <c r="ESQ236" s="44"/>
      <c r="ESR236" s="44"/>
      <c r="ESS236" s="44"/>
      <c r="EST236" s="44"/>
      <c r="ESU236" s="44"/>
      <c r="ESV236" s="44"/>
      <c r="ESW236" s="44"/>
      <c r="ESX236" s="44"/>
      <c r="ESY236" s="44"/>
      <c r="ESZ236" s="44"/>
      <c r="ETA236" s="44"/>
      <c r="ETB236" s="44"/>
      <c r="ETC236" s="44"/>
      <c r="ETD236" s="44"/>
      <c r="ETE236" s="44"/>
      <c r="ETF236" s="44"/>
      <c r="ETG236" s="44"/>
      <c r="ETH236" s="44"/>
      <c r="ETI236" s="44"/>
      <c r="ETJ236" s="44"/>
      <c r="ETK236" s="44"/>
      <c r="ETL236" s="44"/>
      <c r="ETM236" s="44"/>
      <c r="ETN236" s="44"/>
      <c r="ETO236" s="44"/>
      <c r="ETP236" s="44"/>
      <c r="ETQ236" s="44"/>
      <c r="ETR236" s="44"/>
      <c r="ETS236" s="44"/>
      <c r="ETT236" s="44"/>
      <c r="ETU236" s="44"/>
      <c r="ETV236" s="44"/>
      <c r="ETW236" s="44"/>
      <c r="ETX236" s="44"/>
      <c r="ETY236" s="44"/>
      <c r="ETZ236" s="44"/>
      <c r="EUA236" s="44"/>
      <c r="EUB236" s="44"/>
      <c r="EUC236" s="44"/>
      <c r="EUD236" s="44"/>
      <c r="EUE236" s="44"/>
      <c r="EUF236" s="44"/>
      <c r="EUG236" s="44"/>
      <c r="EUH236" s="44"/>
      <c r="EUI236" s="44"/>
      <c r="EUJ236" s="44"/>
      <c r="EUK236" s="44"/>
      <c r="EUL236" s="44"/>
      <c r="EUM236" s="44"/>
      <c r="EUN236" s="44"/>
      <c r="EUO236" s="44"/>
      <c r="EUP236" s="44"/>
      <c r="EUQ236" s="44"/>
      <c r="EUR236" s="44"/>
      <c r="EUS236" s="44"/>
      <c r="EUT236" s="44"/>
      <c r="EUU236" s="44"/>
      <c r="EUV236" s="44"/>
      <c r="EUW236" s="44"/>
      <c r="EUX236" s="44"/>
      <c r="EUY236" s="44"/>
      <c r="EUZ236" s="44"/>
      <c r="EVA236" s="44"/>
      <c r="EVB236" s="44"/>
      <c r="EVC236" s="44"/>
      <c r="EVD236" s="44"/>
      <c r="EVE236" s="44"/>
      <c r="EVF236" s="44"/>
      <c r="EVG236" s="44"/>
      <c r="EVH236" s="44"/>
      <c r="EVI236" s="44"/>
      <c r="EVJ236" s="44"/>
      <c r="EVK236" s="44"/>
      <c r="EVL236" s="44"/>
      <c r="EVM236" s="44"/>
      <c r="EVN236" s="44"/>
      <c r="EVO236" s="44"/>
      <c r="EVP236" s="44"/>
      <c r="EVQ236" s="44"/>
      <c r="EVR236" s="44"/>
      <c r="EVS236" s="44"/>
      <c r="EVT236" s="44"/>
      <c r="EVU236" s="44"/>
      <c r="EVV236" s="44"/>
      <c r="EVW236" s="44"/>
      <c r="EVX236" s="44"/>
      <c r="EVY236" s="44"/>
      <c r="EVZ236" s="44"/>
      <c r="EWA236" s="44"/>
      <c r="EWB236" s="44"/>
      <c r="EWC236" s="44"/>
      <c r="EWD236" s="44"/>
      <c r="EWE236" s="44"/>
      <c r="EWF236" s="44"/>
      <c r="EWG236" s="44"/>
      <c r="EWH236" s="44"/>
      <c r="EWI236" s="44"/>
      <c r="EWJ236" s="44"/>
      <c r="EWK236" s="44"/>
      <c r="EWL236" s="44"/>
      <c r="EWM236" s="44"/>
      <c r="EWN236" s="44"/>
      <c r="EWO236" s="44"/>
      <c r="EWP236" s="44"/>
      <c r="EWQ236" s="44"/>
      <c r="EWR236" s="44"/>
      <c r="EWS236" s="44"/>
      <c r="EWT236" s="44"/>
      <c r="EWU236" s="44"/>
      <c r="EWV236" s="44"/>
      <c r="EWW236" s="44"/>
      <c r="EWX236" s="44"/>
      <c r="EWY236" s="44"/>
      <c r="EWZ236" s="44"/>
      <c r="EXA236" s="44"/>
      <c r="EXB236" s="44"/>
      <c r="EXC236" s="44"/>
      <c r="EXD236" s="44"/>
      <c r="EXE236" s="44"/>
      <c r="EXF236" s="44"/>
      <c r="EXG236" s="44"/>
      <c r="EXH236" s="44"/>
      <c r="EXI236" s="44"/>
      <c r="EXJ236" s="44"/>
      <c r="EXK236" s="44"/>
      <c r="EXL236" s="44"/>
      <c r="EXM236" s="44"/>
      <c r="EXN236" s="44"/>
      <c r="EXO236" s="44"/>
      <c r="EXP236" s="44"/>
      <c r="EXQ236" s="44"/>
      <c r="EXR236" s="44"/>
      <c r="EXS236" s="44"/>
      <c r="EXT236" s="44"/>
      <c r="EXU236" s="44"/>
      <c r="EXV236" s="44"/>
      <c r="EXW236" s="44"/>
      <c r="EXX236" s="44"/>
      <c r="EXY236" s="44"/>
      <c r="EXZ236" s="44"/>
      <c r="EYA236" s="44"/>
      <c r="EYB236" s="44"/>
      <c r="EYC236" s="44"/>
      <c r="EYD236" s="44"/>
      <c r="EYE236" s="44"/>
      <c r="EYF236" s="44"/>
      <c r="EYG236" s="44"/>
      <c r="EYH236" s="44"/>
      <c r="EYI236" s="44"/>
      <c r="EYJ236" s="44"/>
      <c r="EYK236" s="44"/>
      <c r="EYL236" s="44"/>
      <c r="EYM236" s="44"/>
      <c r="EYN236" s="44"/>
      <c r="EYO236" s="44"/>
      <c r="EYP236" s="44"/>
      <c r="EYQ236" s="44"/>
      <c r="EYR236" s="44"/>
      <c r="EYS236" s="44"/>
      <c r="EYT236" s="44"/>
      <c r="EYU236" s="44"/>
      <c r="EYV236" s="44"/>
      <c r="EYW236" s="44"/>
      <c r="EYX236" s="44"/>
      <c r="EYY236" s="44"/>
      <c r="EYZ236" s="44"/>
      <c r="EZA236" s="44"/>
      <c r="EZB236" s="44"/>
      <c r="EZC236" s="44"/>
      <c r="EZD236" s="44"/>
      <c r="EZE236" s="44"/>
      <c r="EZF236" s="44"/>
      <c r="EZG236" s="44"/>
      <c r="EZH236" s="44"/>
      <c r="EZI236" s="44"/>
      <c r="EZJ236" s="44"/>
      <c r="EZK236" s="44"/>
      <c r="EZL236" s="44"/>
      <c r="EZM236" s="44"/>
      <c r="EZN236" s="44"/>
      <c r="EZO236" s="44"/>
      <c r="EZP236" s="44"/>
      <c r="EZQ236" s="44"/>
      <c r="EZR236" s="44"/>
      <c r="EZS236" s="44"/>
      <c r="EZT236" s="44"/>
      <c r="EZU236" s="44"/>
      <c r="EZV236" s="44"/>
      <c r="EZW236" s="44"/>
      <c r="EZX236" s="44"/>
      <c r="EZY236" s="44"/>
      <c r="EZZ236" s="44"/>
      <c r="FAA236" s="44"/>
      <c r="FAB236" s="44"/>
      <c r="FAC236" s="44"/>
      <c r="FAD236" s="44"/>
      <c r="FAE236" s="44"/>
      <c r="FAF236" s="44"/>
      <c r="FAG236" s="44"/>
      <c r="FAH236" s="44"/>
      <c r="FAI236" s="44"/>
      <c r="FAJ236" s="44"/>
      <c r="FAK236" s="44"/>
      <c r="FAL236" s="44"/>
      <c r="FAM236" s="44"/>
      <c r="FAN236" s="44"/>
      <c r="FAO236" s="44"/>
      <c r="FAP236" s="44"/>
      <c r="FAQ236" s="44"/>
      <c r="FAR236" s="44"/>
      <c r="FAS236" s="44"/>
      <c r="FAT236" s="44"/>
      <c r="FAU236" s="44"/>
      <c r="FAV236" s="44"/>
      <c r="FAW236" s="44"/>
      <c r="FAX236" s="44"/>
      <c r="FAY236" s="44"/>
      <c r="FAZ236" s="44"/>
      <c r="FBA236" s="44"/>
      <c r="FBB236" s="44"/>
      <c r="FBC236" s="44"/>
      <c r="FBD236" s="44"/>
      <c r="FBE236" s="44"/>
      <c r="FBF236" s="44"/>
      <c r="FBG236" s="44"/>
      <c r="FBH236" s="44"/>
      <c r="FBI236" s="44"/>
      <c r="FBJ236" s="44"/>
      <c r="FBK236" s="44"/>
      <c r="FBL236" s="44"/>
      <c r="FBM236" s="44"/>
      <c r="FBN236" s="44"/>
      <c r="FBO236" s="44"/>
      <c r="FBP236" s="44"/>
      <c r="FBQ236" s="44"/>
      <c r="FBR236" s="44"/>
      <c r="FBS236" s="44"/>
      <c r="FBT236" s="44"/>
      <c r="FBU236" s="44"/>
      <c r="FBV236" s="44"/>
      <c r="FBW236" s="44"/>
      <c r="FBX236" s="44"/>
      <c r="FBY236" s="44"/>
      <c r="FBZ236" s="44"/>
      <c r="FCA236" s="44"/>
      <c r="FCB236" s="44"/>
      <c r="FCC236" s="44"/>
      <c r="FCD236" s="44"/>
      <c r="FCE236" s="44"/>
      <c r="FCF236" s="44"/>
      <c r="FCG236" s="44"/>
      <c r="FCH236" s="44"/>
      <c r="FCI236" s="44"/>
      <c r="FCJ236" s="44"/>
      <c r="FCK236" s="44"/>
      <c r="FCL236" s="44"/>
      <c r="FCM236" s="44"/>
      <c r="FCN236" s="44"/>
      <c r="FCO236" s="44"/>
      <c r="FCP236" s="44"/>
      <c r="FCQ236" s="44"/>
      <c r="FCR236" s="44"/>
      <c r="FCS236" s="44"/>
      <c r="FCT236" s="44"/>
      <c r="FCU236" s="44"/>
      <c r="FCV236" s="44"/>
      <c r="FCW236" s="44"/>
      <c r="FCX236" s="44"/>
      <c r="FCY236" s="44"/>
      <c r="FCZ236" s="44"/>
      <c r="FDA236" s="44"/>
      <c r="FDB236" s="44"/>
      <c r="FDC236" s="44"/>
      <c r="FDD236" s="44"/>
      <c r="FDE236" s="44"/>
      <c r="FDF236" s="44"/>
      <c r="FDG236" s="44"/>
      <c r="FDH236" s="44"/>
      <c r="FDI236" s="44"/>
      <c r="FDJ236" s="44"/>
      <c r="FDK236" s="44"/>
      <c r="FDL236" s="44"/>
      <c r="FDM236" s="44"/>
      <c r="FDN236" s="44"/>
      <c r="FDO236" s="44"/>
      <c r="FDP236" s="44"/>
      <c r="FDQ236" s="44"/>
      <c r="FDR236" s="44"/>
      <c r="FDS236" s="44"/>
      <c r="FDT236" s="44"/>
      <c r="FDU236" s="44"/>
      <c r="FDV236" s="44"/>
      <c r="FDW236" s="44"/>
      <c r="FDX236" s="44"/>
      <c r="FDY236" s="44"/>
      <c r="FDZ236" s="44"/>
      <c r="FEA236" s="44"/>
      <c r="FEB236" s="44"/>
      <c r="FEC236" s="44"/>
      <c r="FED236" s="44"/>
      <c r="FEE236" s="44"/>
      <c r="FEF236" s="44"/>
      <c r="FEG236" s="44"/>
      <c r="FEH236" s="44"/>
      <c r="FEI236" s="44"/>
      <c r="FEJ236" s="44"/>
      <c r="FEK236" s="44"/>
      <c r="FEL236" s="44"/>
      <c r="FEM236" s="44"/>
      <c r="FEN236" s="44"/>
      <c r="FEO236" s="44"/>
      <c r="FEP236" s="44"/>
      <c r="FEQ236" s="44"/>
      <c r="FER236" s="44"/>
      <c r="FES236" s="44"/>
      <c r="FET236" s="44"/>
      <c r="FEU236" s="44"/>
      <c r="FEV236" s="44"/>
      <c r="FEW236" s="44"/>
      <c r="FEX236" s="44"/>
      <c r="FEY236" s="44"/>
      <c r="FEZ236" s="44"/>
      <c r="FFA236" s="44"/>
      <c r="FFB236" s="44"/>
      <c r="FFC236" s="44"/>
      <c r="FFD236" s="44"/>
      <c r="FFE236" s="44"/>
      <c r="FFF236" s="44"/>
      <c r="FFG236" s="44"/>
      <c r="FFH236" s="44"/>
      <c r="FFI236" s="44"/>
      <c r="FFJ236" s="44"/>
      <c r="FFK236" s="44"/>
      <c r="FFL236" s="44"/>
      <c r="FFM236" s="44"/>
      <c r="FFN236" s="44"/>
      <c r="FFO236" s="44"/>
      <c r="FFP236" s="44"/>
      <c r="FFQ236" s="44"/>
      <c r="FFR236" s="44"/>
      <c r="FFS236" s="44"/>
      <c r="FFT236" s="44"/>
      <c r="FFU236" s="44"/>
      <c r="FFV236" s="44"/>
      <c r="FFW236" s="44"/>
      <c r="FFX236" s="44"/>
      <c r="FFY236" s="44"/>
      <c r="FFZ236" s="44"/>
      <c r="FGA236" s="44"/>
      <c r="FGB236" s="44"/>
      <c r="FGC236" s="44"/>
      <c r="FGD236" s="44"/>
      <c r="FGE236" s="44"/>
      <c r="FGF236" s="44"/>
      <c r="FGG236" s="44"/>
      <c r="FGH236" s="44"/>
      <c r="FGI236" s="44"/>
      <c r="FGJ236" s="44"/>
      <c r="FGK236" s="44"/>
      <c r="FGL236" s="44"/>
      <c r="FGM236" s="44"/>
      <c r="FGN236" s="44"/>
      <c r="FGO236" s="44"/>
      <c r="FGP236" s="44"/>
      <c r="FGQ236" s="44"/>
      <c r="FGR236" s="44"/>
      <c r="FGS236" s="44"/>
      <c r="FGT236" s="44"/>
      <c r="FGU236" s="44"/>
      <c r="FGV236" s="44"/>
      <c r="FGW236" s="44"/>
      <c r="FGX236" s="44"/>
      <c r="FGY236" s="44"/>
      <c r="FGZ236" s="44"/>
      <c r="FHA236" s="44"/>
      <c r="FHB236" s="44"/>
      <c r="FHC236" s="44"/>
      <c r="FHD236" s="44"/>
      <c r="FHE236" s="44"/>
      <c r="FHF236" s="44"/>
      <c r="FHG236" s="44"/>
      <c r="FHH236" s="44"/>
      <c r="FHI236" s="44"/>
      <c r="FHJ236" s="44"/>
      <c r="FHK236" s="44"/>
      <c r="FHL236" s="44"/>
      <c r="FHM236" s="44"/>
      <c r="FHN236" s="44"/>
      <c r="FHO236" s="44"/>
      <c r="FHP236" s="44"/>
      <c r="FHQ236" s="44"/>
      <c r="FHR236" s="44"/>
      <c r="FHS236" s="44"/>
      <c r="FHT236" s="44"/>
      <c r="FHU236" s="44"/>
      <c r="FHV236" s="44"/>
      <c r="FHW236" s="44"/>
      <c r="FHX236" s="44"/>
      <c r="FHY236" s="44"/>
      <c r="FHZ236" s="44"/>
      <c r="FIA236" s="44"/>
      <c r="FIB236" s="44"/>
      <c r="FIC236" s="44"/>
      <c r="FID236" s="44"/>
      <c r="FIE236" s="44"/>
      <c r="FIF236" s="44"/>
      <c r="FIG236" s="44"/>
      <c r="FIH236" s="44"/>
      <c r="FII236" s="44"/>
      <c r="FIJ236" s="44"/>
      <c r="FIK236" s="44"/>
      <c r="FIL236" s="44"/>
      <c r="FIM236" s="44"/>
      <c r="FIN236" s="44"/>
      <c r="FIO236" s="44"/>
      <c r="FIP236" s="44"/>
      <c r="FIQ236" s="44"/>
      <c r="FIR236" s="44"/>
      <c r="FIS236" s="44"/>
      <c r="FIT236" s="44"/>
      <c r="FIU236" s="44"/>
      <c r="FIV236" s="44"/>
      <c r="FIW236" s="44"/>
      <c r="FIX236" s="44"/>
      <c r="FIY236" s="44"/>
      <c r="FIZ236" s="44"/>
      <c r="FJA236" s="44"/>
      <c r="FJB236" s="44"/>
      <c r="FJC236" s="44"/>
      <c r="FJD236" s="44"/>
      <c r="FJE236" s="44"/>
      <c r="FJF236" s="44"/>
      <c r="FJG236" s="44"/>
      <c r="FJH236" s="44"/>
      <c r="FJI236" s="44"/>
      <c r="FJJ236" s="44"/>
      <c r="FJK236" s="44"/>
      <c r="FJL236" s="44"/>
      <c r="FJM236" s="44"/>
      <c r="FJN236" s="44"/>
      <c r="FJO236" s="44"/>
      <c r="FJP236" s="44"/>
      <c r="FJQ236" s="44"/>
      <c r="FJR236" s="44"/>
      <c r="FJS236" s="44"/>
      <c r="FJT236" s="44"/>
      <c r="FJU236" s="44"/>
      <c r="FJV236" s="44"/>
      <c r="FJW236" s="44"/>
      <c r="FJX236" s="44"/>
      <c r="FJY236" s="44"/>
      <c r="FJZ236" s="44"/>
      <c r="FKA236" s="44"/>
      <c r="FKB236" s="44"/>
      <c r="FKC236" s="44"/>
      <c r="FKD236" s="44"/>
      <c r="FKE236" s="44"/>
      <c r="FKF236" s="44"/>
      <c r="FKG236" s="44"/>
      <c r="FKH236" s="44"/>
      <c r="FKI236" s="44"/>
      <c r="FKJ236" s="44"/>
      <c r="FKK236" s="44"/>
      <c r="FKL236" s="44"/>
      <c r="FKM236" s="44"/>
      <c r="FKN236" s="44"/>
      <c r="FKO236" s="44"/>
      <c r="FKP236" s="44"/>
      <c r="FKQ236" s="44"/>
      <c r="FKR236" s="44"/>
      <c r="FKS236" s="44"/>
      <c r="FKT236" s="44"/>
      <c r="FKU236" s="44"/>
      <c r="FKV236" s="44"/>
      <c r="FKW236" s="44"/>
      <c r="FKX236" s="44"/>
      <c r="FKY236" s="44"/>
      <c r="FKZ236" s="44"/>
      <c r="FLA236" s="44"/>
      <c r="FLB236" s="44"/>
      <c r="FLC236" s="44"/>
      <c r="FLD236" s="44"/>
      <c r="FLE236" s="44"/>
      <c r="FLF236" s="44"/>
      <c r="FLG236" s="44"/>
      <c r="FLH236" s="44"/>
      <c r="FLI236" s="44"/>
      <c r="FLJ236" s="44"/>
      <c r="FLK236" s="44"/>
      <c r="FLL236" s="44"/>
      <c r="FLM236" s="44"/>
      <c r="FLN236" s="44"/>
      <c r="FLO236" s="44"/>
      <c r="FLP236" s="44"/>
      <c r="FLQ236" s="44"/>
      <c r="FLR236" s="44"/>
      <c r="FLS236" s="44"/>
      <c r="FLT236" s="44"/>
      <c r="FLU236" s="44"/>
      <c r="FLV236" s="44"/>
      <c r="FLW236" s="44"/>
      <c r="FLX236" s="44"/>
      <c r="FLY236" s="44"/>
      <c r="FLZ236" s="44"/>
      <c r="FMA236" s="44"/>
      <c r="FMB236" s="44"/>
      <c r="FMC236" s="44"/>
      <c r="FMD236" s="44"/>
      <c r="FME236" s="44"/>
      <c r="FMF236" s="44"/>
      <c r="FMG236" s="44"/>
      <c r="FMH236" s="44"/>
      <c r="FMI236" s="44"/>
      <c r="FMJ236" s="44"/>
      <c r="FMK236" s="44"/>
      <c r="FML236" s="44"/>
      <c r="FMM236" s="44"/>
      <c r="FMN236" s="44"/>
      <c r="FMO236" s="44"/>
      <c r="FMP236" s="44"/>
      <c r="FMQ236" s="44"/>
      <c r="FMR236" s="44"/>
      <c r="FMS236" s="44"/>
      <c r="FMT236" s="44"/>
      <c r="FMU236" s="44"/>
      <c r="FMV236" s="44"/>
      <c r="FMW236" s="44"/>
      <c r="FMX236" s="44"/>
      <c r="FMY236" s="44"/>
      <c r="FMZ236" s="44"/>
      <c r="FNA236" s="44"/>
      <c r="FNB236" s="44"/>
      <c r="FNC236" s="44"/>
      <c r="FND236" s="44"/>
      <c r="FNE236" s="44"/>
      <c r="FNF236" s="44"/>
      <c r="FNG236" s="44"/>
      <c r="FNH236" s="44"/>
      <c r="FNI236" s="44"/>
      <c r="FNJ236" s="44"/>
      <c r="FNK236" s="44"/>
      <c r="FNL236" s="44"/>
      <c r="FNM236" s="44"/>
      <c r="FNN236" s="44"/>
      <c r="FNO236" s="44"/>
      <c r="FNP236" s="44"/>
      <c r="FNQ236" s="44"/>
      <c r="FNR236" s="44"/>
      <c r="FNS236" s="44"/>
      <c r="FNT236" s="44"/>
      <c r="FNU236" s="44"/>
      <c r="FNV236" s="44"/>
      <c r="FNW236" s="44"/>
      <c r="FNX236" s="44"/>
      <c r="FNY236" s="44"/>
      <c r="FNZ236" s="44"/>
      <c r="FOA236" s="44"/>
      <c r="FOB236" s="44"/>
      <c r="FOC236" s="44"/>
      <c r="FOD236" s="44"/>
      <c r="FOE236" s="44"/>
      <c r="FOF236" s="44"/>
      <c r="FOG236" s="44"/>
      <c r="FOH236" s="44"/>
      <c r="FOI236" s="44"/>
      <c r="FOJ236" s="44"/>
      <c r="FOK236" s="44"/>
      <c r="FOL236" s="44"/>
      <c r="FOM236" s="44"/>
      <c r="FON236" s="44"/>
      <c r="FOO236" s="44"/>
      <c r="FOP236" s="44"/>
      <c r="FOQ236" s="44"/>
      <c r="FOR236" s="44"/>
      <c r="FOS236" s="44"/>
      <c r="FOT236" s="44"/>
      <c r="FOU236" s="44"/>
      <c r="FOV236" s="44"/>
      <c r="FOW236" s="44"/>
      <c r="FOX236" s="44"/>
      <c r="FOY236" s="44"/>
      <c r="FOZ236" s="44"/>
      <c r="FPA236" s="44"/>
      <c r="FPB236" s="44"/>
      <c r="FPC236" s="44"/>
      <c r="FPD236" s="44"/>
      <c r="FPE236" s="44"/>
      <c r="FPF236" s="44"/>
      <c r="FPG236" s="44"/>
      <c r="FPH236" s="44"/>
      <c r="FPI236" s="44"/>
      <c r="FPJ236" s="44"/>
      <c r="FPK236" s="44"/>
      <c r="FPL236" s="44"/>
      <c r="FPM236" s="44"/>
      <c r="FPN236" s="44"/>
      <c r="FPO236" s="44"/>
      <c r="FPP236" s="44"/>
      <c r="FPQ236" s="44"/>
      <c r="FPR236" s="44"/>
      <c r="FPS236" s="44"/>
      <c r="FPT236" s="44"/>
      <c r="FPU236" s="44"/>
      <c r="FPV236" s="44"/>
      <c r="FPW236" s="44"/>
      <c r="FPX236" s="44"/>
      <c r="FPY236" s="44"/>
      <c r="FPZ236" s="44"/>
      <c r="FQA236" s="44"/>
      <c r="FQB236" s="44"/>
      <c r="FQC236" s="44"/>
      <c r="FQD236" s="44"/>
      <c r="FQE236" s="44"/>
      <c r="FQF236" s="44"/>
      <c r="FQG236" s="44"/>
      <c r="FQH236" s="44"/>
      <c r="FQI236" s="44"/>
      <c r="FQJ236" s="44"/>
      <c r="FQK236" s="44"/>
      <c r="FQL236" s="44"/>
      <c r="FQM236" s="44"/>
      <c r="FQN236" s="44"/>
      <c r="FQO236" s="44"/>
      <c r="FQP236" s="44"/>
      <c r="FQQ236" s="44"/>
      <c r="FQR236" s="44"/>
      <c r="FQS236" s="44"/>
      <c r="FQT236" s="44"/>
      <c r="FQU236" s="44"/>
      <c r="FQV236" s="44"/>
      <c r="FQW236" s="44"/>
      <c r="FQX236" s="44"/>
      <c r="FQY236" s="44"/>
      <c r="FQZ236" s="44"/>
      <c r="FRA236" s="44"/>
      <c r="FRB236" s="44"/>
      <c r="FRC236" s="44"/>
      <c r="FRD236" s="44"/>
      <c r="FRE236" s="44"/>
      <c r="FRF236" s="44"/>
      <c r="FRG236" s="44"/>
      <c r="FRH236" s="44"/>
      <c r="FRI236" s="44"/>
      <c r="FRJ236" s="44"/>
      <c r="FRK236" s="44"/>
      <c r="FRL236" s="44"/>
      <c r="FRM236" s="44"/>
      <c r="FRN236" s="44"/>
      <c r="FRO236" s="44"/>
      <c r="FRP236" s="44"/>
      <c r="FRQ236" s="44"/>
      <c r="FRR236" s="44"/>
      <c r="FRS236" s="44"/>
      <c r="FRT236" s="44"/>
      <c r="FRU236" s="44"/>
      <c r="FRV236" s="44"/>
      <c r="FRW236" s="44"/>
      <c r="FRX236" s="44"/>
      <c r="FRY236" s="44"/>
      <c r="FRZ236" s="44"/>
      <c r="FSA236" s="44"/>
      <c r="FSB236" s="44"/>
      <c r="FSC236" s="44"/>
      <c r="FSD236" s="44"/>
      <c r="FSE236" s="44"/>
      <c r="FSF236" s="44"/>
      <c r="FSG236" s="44"/>
      <c r="FSH236" s="44"/>
      <c r="FSI236" s="44"/>
      <c r="FSJ236" s="44"/>
      <c r="FSK236" s="44"/>
      <c r="FSL236" s="44"/>
      <c r="FSM236" s="44"/>
      <c r="FSN236" s="44"/>
      <c r="FSO236" s="44"/>
      <c r="FSP236" s="44"/>
      <c r="FSQ236" s="44"/>
      <c r="FSR236" s="44"/>
      <c r="FSS236" s="44"/>
      <c r="FST236" s="44"/>
      <c r="FSU236" s="44"/>
      <c r="FSV236" s="44"/>
      <c r="FSW236" s="44"/>
      <c r="FSX236" s="44"/>
      <c r="FSY236" s="44"/>
      <c r="FSZ236" s="44"/>
      <c r="FTA236" s="44"/>
      <c r="FTB236" s="44"/>
      <c r="FTC236" s="44"/>
      <c r="FTD236" s="44"/>
      <c r="FTE236" s="44"/>
      <c r="FTF236" s="44"/>
      <c r="FTG236" s="44"/>
      <c r="FTH236" s="44"/>
      <c r="FTI236" s="44"/>
      <c r="FTJ236" s="44"/>
      <c r="FTK236" s="44"/>
      <c r="FTL236" s="44"/>
      <c r="FTM236" s="44"/>
      <c r="FTN236" s="44"/>
      <c r="FTO236" s="44"/>
      <c r="FTP236" s="44"/>
      <c r="FTQ236" s="44"/>
      <c r="FTR236" s="44"/>
      <c r="FTS236" s="44"/>
      <c r="FTT236" s="44"/>
      <c r="FTU236" s="44"/>
      <c r="FTV236" s="44"/>
      <c r="FTW236" s="44"/>
      <c r="FTX236" s="44"/>
      <c r="FTY236" s="44"/>
      <c r="FTZ236" s="44"/>
      <c r="FUA236" s="44"/>
      <c r="FUB236" s="44"/>
      <c r="FUC236" s="44"/>
      <c r="FUD236" s="44"/>
      <c r="FUE236" s="44"/>
      <c r="FUF236" s="44"/>
      <c r="FUG236" s="44"/>
      <c r="FUH236" s="44"/>
      <c r="FUI236" s="44"/>
      <c r="FUJ236" s="44"/>
      <c r="FUK236" s="44"/>
      <c r="FUL236" s="44"/>
      <c r="FUM236" s="44"/>
      <c r="FUN236" s="44"/>
      <c r="FUO236" s="44"/>
      <c r="FUP236" s="44"/>
      <c r="FUQ236" s="44"/>
      <c r="FUR236" s="44"/>
      <c r="FUS236" s="44"/>
      <c r="FUT236" s="44"/>
      <c r="FUU236" s="44"/>
      <c r="FUV236" s="44"/>
      <c r="FUW236" s="44"/>
      <c r="FUX236" s="44"/>
      <c r="FUY236" s="44"/>
      <c r="FUZ236" s="44"/>
      <c r="FVA236" s="44"/>
      <c r="FVB236" s="44"/>
      <c r="FVC236" s="44"/>
      <c r="FVD236" s="44"/>
      <c r="FVE236" s="44"/>
      <c r="FVF236" s="44"/>
      <c r="FVG236" s="44"/>
      <c r="FVH236" s="44"/>
      <c r="FVI236" s="44"/>
      <c r="FVJ236" s="44"/>
      <c r="FVK236" s="44"/>
      <c r="FVL236" s="44"/>
      <c r="FVM236" s="44"/>
      <c r="FVN236" s="44"/>
      <c r="FVO236" s="44"/>
      <c r="FVP236" s="44"/>
      <c r="FVQ236" s="44"/>
      <c r="FVR236" s="44"/>
      <c r="FVS236" s="44"/>
      <c r="FVT236" s="44"/>
      <c r="FVU236" s="44"/>
      <c r="FVV236" s="44"/>
      <c r="FVW236" s="44"/>
      <c r="FVX236" s="44"/>
      <c r="FVY236" s="44"/>
      <c r="FVZ236" s="44"/>
      <c r="FWA236" s="44"/>
      <c r="FWB236" s="44"/>
      <c r="FWC236" s="44"/>
      <c r="FWD236" s="44"/>
      <c r="FWE236" s="44"/>
      <c r="FWF236" s="44"/>
      <c r="FWG236" s="44"/>
      <c r="FWH236" s="44"/>
      <c r="FWI236" s="44"/>
      <c r="FWJ236" s="44"/>
      <c r="FWK236" s="44"/>
      <c r="FWL236" s="44"/>
      <c r="FWM236" s="44"/>
      <c r="FWN236" s="44"/>
      <c r="FWO236" s="44"/>
      <c r="FWP236" s="44"/>
      <c r="FWQ236" s="44"/>
      <c r="FWR236" s="44"/>
      <c r="FWS236" s="44"/>
      <c r="FWT236" s="44"/>
      <c r="FWU236" s="44"/>
      <c r="FWV236" s="44"/>
      <c r="FWW236" s="44"/>
      <c r="FWX236" s="44"/>
      <c r="FWY236" s="44"/>
      <c r="FWZ236" s="44"/>
      <c r="FXA236" s="44"/>
      <c r="FXB236" s="44"/>
      <c r="FXC236" s="44"/>
      <c r="FXD236" s="44"/>
      <c r="FXE236" s="44"/>
      <c r="FXF236" s="44"/>
      <c r="FXG236" s="44"/>
      <c r="FXH236" s="44"/>
      <c r="FXI236" s="44"/>
      <c r="FXJ236" s="44"/>
      <c r="FXK236" s="44"/>
      <c r="FXL236" s="44"/>
      <c r="FXM236" s="44"/>
      <c r="FXN236" s="44"/>
      <c r="FXO236" s="44"/>
      <c r="FXP236" s="44"/>
      <c r="FXQ236" s="44"/>
      <c r="FXR236" s="44"/>
      <c r="FXS236" s="44"/>
      <c r="FXT236" s="44"/>
      <c r="FXU236" s="44"/>
      <c r="FXV236" s="44"/>
      <c r="FXW236" s="44"/>
      <c r="FXX236" s="44"/>
      <c r="FXY236" s="44"/>
      <c r="FXZ236" s="44"/>
      <c r="FYA236" s="44"/>
      <c r="FYB236" s="44"/>
      <c r="FYC236" s="44"/>
      <c r="FYD236" s="44"/>
      <c r="FYE236" s="44"/>
      <c r="FYF236" s="44"/>
      <c r="FYG236" s="44"/>
      <c r="FYH236" s="44"/>
      <c r="FYI236" s="44"/>
      <c r="FYJ236" s="44"/>
      <c r="FYK236" s="44"/>
      <c r="FYL236" s="44"/>
      <c r="FYM236" s="44"/>
      <c r="FYN236" s="44"/>
      <c r="FYO236" s="44"/>
      <c r="FYP236" s="44"/>
      <c r="FYQ236" s="44"/>
      <c r="FYR236" s="44"/>
      <c r="FYS236" s="44"/>
      <c r="FYT236" s="44"/>
      <c r="FYU236" s="44"/>
      <c r="FYV236" s="44"/>
      <c r="FYW236" s="44"/>
      <c r="FYX236" s="44"/>
      <c r="FYY236" s="44"/>
      <c r="FYZ236" s="44"/>
      <c r="FZA236" s="44"/>
      <c r="FZB236" s="44"/>
      <c r="FZC236" s="44"/>
      <c r="FZD236" s="44"/>
      <c r="FZE236" s="44"/>
      <c r="FZF236" s="44"/>
      <c r="FZG236" s="44"/>
      <c r="FZH236" s="44"/>
      <c r="FZI236" s="44"/>
      <c r="FZJ236" s="44"/>
      <c r="FZK236" s="44"/>
      <c r="FZL236" s="44"/>
      <c r="FZM236" s="44"/>
      <c r="FZN236" s="44"/>
      <c r="FZO236" s="44"/>
      <c r="FZP236" s="44"/>
      <c r="FZQ236" s="44"/>
      <c r="FZR236" s="44"/>
      <c r="FZS236" s="44"/>
      <c r="FZT236" s="44"/>
      <c r="FZU236" s="44"/>
      <c r="FZV236" s="44"/>
      <c r="FZW236" s="44"/>
      <c r="FZX236" s="44"/>
      <c r="FZY236" s="44"/>
      <c r="FZZ236" s="44"/>
      <c r="GAA236" s="44"/>
      <c r="GAB236" s="44"/>
      <c r="GAC236" s="44"/>
      <c r="GAD236" s="44"/>
      <c r="GAE236" s="44"/>
      <c r="GAF236" s="44"/>
      <c r="GAG236" s="44"/>
      <c r="GAH236" s="44"/>
      <c r="GAI236" s="44"/>
      <c r="GAJ236" s="44"/>
      <c r="GAK236" s="44"/>
      <c r="GAL236" s="44"/>
      <c r="GAM236" s="44"/>
      <c r="GAN236" s="44"/>
      <c r="GAO236" s="44"/>
      <c r="GAP236" s="44"/>
      <c r="GAQ236" s="44"/>
      <c r="GAR236" s="44"/>
      <c r="GAS236" s="44"/>
      <c r="GAT236" s="44"/>
      <c r="GAU236" s="44"/>
      <c r="GAV236" s="44"/>
      <c r="GAW236" s="44"/>
      <c r="GAX236" s="44"/>
      <c r="GAY236" s="44"/>
      <c r="GAZ236" s="44"/>
      <c r="GBA236" s="44"/>
      <c r="GBB236" s="44"/>
      <c r="GBC236" s="44"/>
      <c r="GBD236" s="44"/>
      <c r="GBE236" s="44"/>
      <c r="GBF236" s="44"/>
      <c r="GBG236" s="44"/>
      <c r="GBH236" s="44"/>
      <c r="GBI236" s="44"/>
      <c r="GBJ236" s="44"/>
      <c r="GBK236" s="44"/>
      <c r="GBL236" s="44"/>
      <c r="GBM236" s="44"/>
      <c r="GBN236" s="44"/>
      <c r="GBO236" s="44"/>
      <c r="GBP236" s="44"/>
      <c r="GBQ236" s="44"/>
      <c r="GBR236" s="44"/>
      <c r="GBS236" s="44"/>
      <c r="GBT236" s="44"/>
      <c r="GBU236" s="44"/>
      <c r="GBV236" s="44"/>
      <c r="GBW236" s="44"/>
      <c r="GBX236" s="44"/>
      <c r="GBY236" s="44"/>
      <c r="GBZ236" s="44"/>
      <c r="GCA236" s="44"/>
      <c r="GCB236" s="44"/>
      <c r="GCC236" s="44"/>
      <c r="GCD236" s="44"/>
      <c r="GCE236" s="44"/>
      <c r="GCF236" s="44"/>
      <c r="GCG236" s="44"/>
      <c r="GCH236" s="44"/>
      <c r="GCI236" s="44"/>
      <c r="GCJ236" s="44"/>
      <c r="GCK236" s="44"/>
      <c r="GCL236" s="44"/>
      <c r="GCM236" s="44"/>
      <c r="GCN236" s="44"/>
      <c r="GCO236" s="44"/>
      <c r="GCP236" s="44"/>
      <c r="GCQ236" s="44"/>
      <c r="GCR236" s="44"/>
      <c r="GCS236" s="44"/>
      <c r="GCT236" s="44"/>
      <c r="GCU236" s="44"/>
      <c r="GCV236" s="44"/>
      <c r="GCW236" s="44"/>
      <c r="GCX236" s="44"/>
      <c r="GCY236" s="44"/>
      <c r="GCZ236" s="44"/>
      <c r="GDA236" s="44"/>
      <c r="GDB236" s="44"/>
      <c r="GDC236" s="44"/>
      <c r="GDD236" s="44"/>
      <c r="GDE236" s="44"/>
      <c r="GDF236" s="44"/>
      <c r="GDG236" s="44"/>
      <c r="GDH236" s="44"/>
      <c r="GDI236" s="44"/>
      <c r="GDJ236" s="44"/>
      <c r="GDK236" s="44"/>
      <c r="GDL236" s="44"/>
      <c r="GDM236" s="44"/>
      <c r="GDN236" s="44"/>
      <c r="GDO236" s="44"/>
      <c r="GDP236" s="44"/>
      <c r="GDQ236" s="44"/>
      <c r="GDR236" s="44"/>
      <c r="GDS236" s="44"/>
      <c r="GDT236" s="44"/>
      <c r="GDU236" s="44"/>
      <c r="GDV236" s="44"/>
      <c r="GDW236" s="44"/>
      <c r="GDX236" s="44"/>
      <c r="GDY236" s="44"/>
      <c r="GDZ236" s="44"/>
      <c r="GEA236" s="44"/>
      <c r="GEB236" s="44"/>
      <c r="GEC236" s="44"/>
      <c r="GED236" s="44"/>
      <c r="GEE236" s="44"/>
      <c r="GEF236" s="44"/>
      <c r="GEG236" s="44"/>
      <c r="GEH236" s="44"/>
      <c r="GEI236" s="44"/>
      <c r="GEJ236" s="44"/>
      <c r="GEK236" s="44"/>
      <c r="GEL236" s="44"/>
      <c r="GEM236" s="44"/>
      <c r="GEN236" s="44"/>
      <c r="GEO236" s="44"/>
      <c r="GEP236" s="44"/>
      <c r="GEQ236" s="44"/>
      <c r="GER236" s="44"/>
      <c r="GES236" s="44"/>
      <c r="GET236" s="44"/>
      <c r="GEU236" s="44"/>
      <c r="GEV236" s="44"/>
      <c r="GEW236" s="44"/>
      <c r="GEX236" s="44"/>
      <c r="GEY236" s="44"/>
      <c r="GEZ236" s="44"/>
      <c r="GFA236" s="44"/>
      <c r="GFB236" s="44"/>
      <c r="GFC236" s="44"/>
      <c r="GFD236" s="44"/>
      <c r="GFE236" s="44"/>
      <c r="GFF236" s="44"/>
      <c r="GFG236" s="44"/>
      <c r="GFH236" s="44"/>
      <c r="GFI236" s="44"/>
      <c r="GFJ236" s="44"/>
      <c r="GFK236" s="44"/>
      <c r="GFL236" s="44"/>
      <c r="GFM236" s="44"/>
      <c r="GFN236" s="44"/>
      <c r="GFO236" s="44"/>
      <c r="GFP236" s="44"/>
      <c r="GFQ236" s="44"/>
      <c r="GFR236" s="44"/>
      <c r="GFS236" s="44"/>
      <c r="GFT236" s="44"/>
      <c r="GFU236" s="44"/>
      <c r="GFV236" s="44"/>
      <c r="GFW236" s="44"/>
      <c r="GFX236" s="44"/>
      <c r="GFY236" s="44"/>
      <c r="GFZ236" s="44"/>
      <c r="GGA236" s="44"/>
      <c r="GGB236" s="44"/>
      <c r="GGC236" s="44"/>
      <c r="GGD236" s="44"/>
      <c r="GGE236" s="44"/>
      <c r="GGF236" s="44"/>
      <c r="GGG236" s="44"/>
      <c r="GGH236" s="44"/>
      <c r="GGI236" s="44"/>
      <c r="GGJ236" s="44"/>
      <c r="GGK236" s="44"/>
      <c r="GGL236" s="44"/>
      <c r="GGM236" s="44"/>
      <c r="GGN236" s="44"/>
      <c r="GGO236" s="44"/>
      <c r="GGP236" s="44"/>
      <c r="GGQ236" s="44"/>
      <c r="GGR236" s="44"/>
      <c r="GGS236" s="44"/>
      <c r="GGT236" s="44"/>
      <c r="GGU236" s="44"/>
      <c r="GGV236" s="44"/>
      <c r="GGW236" s="44"/>
      <c r="GGX236" s="44"/>
      <c r="GGY236" s="44"/>
      <c r="GGZ236" s="44"/>
      <c r="GHA236" s="44"/>
      <c r="GHB236" s="44"/>
      <c r="GHC236" s="44"/>
      <c r="GHD236" s="44"/>
      <c r="GHE236" s="44"/>
      <c r="GHF236" s="44"/>
      <c r="GHG236" s="44"/>
      <c r="GHH236" s="44"/>
      <c r="GHI236" s="44"/>
      <c r="GHJ236" s="44"/>
      <c r="GHK236" s="44"/>
      <c r="GHL236" s="44"/>
      <c r="GHM236" s="44"/>
      <c r="GHN236" s="44"/>
      <c r="GHO236" s="44"/>
      <c r="GHP236" s="44"/>
      <c r="GHQ236" s="44"/>
      <c r="GHR236" s="44"/>
      <c r="GHS236" s="44"/>
      <c r="GHT236" s="44"/>
      <c r="GHU236" s="44"/>
      <c r="GHV236" s="44"/>
      <c r="GHW236" s="44"/>
      <c r="GHX236" s="44"/>
      <c r="GHY236" s="44"/>
      <c r="GHZ236" s="44"/>
      <c r="GIA236" s="44"/>
      <c r="GIB236" s="44"/>
      <c r="GIC236" s="44"/>
      <c r="GID236" s="44"/>
      <c r="GIE236" s="44"/>
      <c r="GIF236" s="44"/>
      <c r="GIG236" s="44"/>
      <c r="GIH236" s="44"/>
      <c r="GII236" s="44"/>
      <c r="GIJ236" s="44"/>
      <c r="GIK236" s="44"/>
      <c r="GIL236" s="44"/>
      <c r="GIM236" s="44"/>
      <c r="GIN236" s="44"/>
      <c r="GIO236" s="44"/>
      <c r="GIP236" s="44"/>
      <c r="GIQ236" s="44"/>
      <c r="GIR236" s="44"/>
      <c r="GIS236" s="44"/>
      <c r="GIT236" s="44"/>
      <c r="GIU236" s="44"/>
      <c r="GIV236" s="44"/>
      <c r="GIW236" s="44"/>
      <c r="GIX236" s="44"/>
      <c r="GIY236" s="44"/>
      <c r="GIZ236" s="44"/>
      <c r="GJA236" s="44"/>
      <c r="GJB236" s="44"/>
      <c r="GJC236" s="44"/>
      <c r="GJD236" s="44"/>
      <c r="GJE236" s="44"/>
      <c r="GJF236" s="44"/>
      <c r="GJG236" s="44"/>
      <c r="GJH236" s="44"/>
      <c r="GJI236" s="44"/>
      <c r="GJJ236" s="44"/>
      <c r="GJK236" s="44"/>
      <c r="GJL236" s="44"/>
      <c r="GJM236" s="44"/>
      <c r="GJN236" s="44"/>
      <c r="GJO236" s="44"/>
      <c r="GJP236" s="44"/>
      <c r="GJQ236" s="44"/>
      <c r="GJR236" s="44"/>
      <c r="GJS236" s="44"/>
      <c r="GJT236" s="44"/>
      <c r="GJU236" s="44"/>
      <c r="GJV236" s="44"/>
      <c r="GJW236" s="44"/>
      <c r="GJX236" s="44"/>
      <c r="GJY236" s="44"/>
      <c r="GJZ236" s="44"/>
      <c r="GKA236" s="44"/>
      <c r="GKB236" s="44"/>
      <c r="GKC236" s="44"/>
      <c r="GKD236" s="44"/>
      <c r="GKE236" s="44"/>
      <c r="GKF236" s="44"/>
      <c r="GKG236" s="44"/>
      <c r="GKH236" s="44"/>
      <c r="GKI236" s="44"/>
      <c r="GKJ236" s="44"/>
      <c r="GKK236" s="44"/>
      <c r="GKL236" s="44"/>
      <c r="GKM236" s="44"/>
      <c r="GKN236" s="44"/>
      <c r="GKO236" s="44"/>
      <c r="GKP236" s="44"/>
      <c r="GKQ236" s="44"/>
      <c r="GKR236" s="44"/>
      <c r="GKS236" s="44"/>
      <c r="GKT236" s="44"/>
      <c r="GKU236" s="44"/>
      <c r="GKV236" s="44"/>
      <c r="GKW236" s="44"/>
      <c r="GKX236" s="44"/>
      <c r="GKY236" s="44"/>
      <c r="GKZ236" s="44"/>
      <c r="GLA236" s="44"/>
      <c r="GLB236" s="44"/>
      <c r="GLC236" s="44"/>
      <c r="GLD236" s="44"/>
      <c r="GLE236" s="44"/>
      <c r="GLF236" s="44"/>
      <c r="GLG236" s="44"/>
      <c r="GLH236" s="44"/>
      <c r="GLI236" s="44"/>
      <c r="GLJ236" s="44"/>
      <c r="GLK236" s="44"/>
      <c r="GLL236" s="44"/>
      <c r="GLM236" s="44"/>
      <c r="GLN236" s="44"/>
      <c r="GLO236" s="44"/>
      <c r="GLP236" s="44"/>
      <c r="GLQ236" s="44"/>
      <c r="GLR236" s="44"/>
      <c r="GLS236" s="44"/>
      <c r="GLT236" s="44"/>
      <c r="GLU236" s="44"/>
      <c r="GLV236" s="44"/>
      <c r="GLW236" s="44"/>
      <c r="GLX236" s="44"/>
      <c r="GLY236" s="44"/>
      <c r="GLZ236" s="44"/>
      <c r="GMA236" s="44"/>
      <c r="GMB236" s="44"/>
      <c r="GMC236" s="44"/>
      <c r="GMD236" s="44"/>
      <c r="GME236" s="44"/>
      <c r="GMF236" s="44"/>
      <c r="GMG236" s="44"/>
      <c r="GMH236" s="44"/>
      <c r="GMI236" s="44"/>
      <c r="GMJ236" s="44"/>
      <c r="GMK236" s="44"/>
      <c r="GML236" s="44"/>
      <c r="GMM236" s="44"/>
      <c r="GMN236" s="44"/>
      <c r="GMO236" s="44"/>
      <c r="GMP236" s="44"/>
      <c r="GMQ236" s="44"/>
      <c r="GMR236" s="44"/>
      <c r="GMS236" s="44"/>
      <c r="GMT236" s="44"/>
      <c r="GMU236" s="44"/>
      <c r="GMV236" s="44"/>
      <c r="GMW236" s="44"/>
      <c r="GMX236" s="44"/>
      <c r="GMY236" s="44"/>
      <c r="GMZ236" s="44"/>
      <c r="GNA236" s="44"/>
      <c r="GNB236" s="44"/>
      <c r="GNC236" s="44"/>
      <c r="GND236" s="44"/>
      <c r="GNE236" s="44"/>
      <c r="GNF236" s="44"/>
      <c r="GNG236" s="44"/>
      <c r="GNH236" s="44"/>
      <c r="GNI236" s="44"/>
      <c r="GNJ236" s="44"/>
      <c r="GNK236" s="44"/>
      <c r="GNL236" s="44"/>
      <c r="GNM236" s="44"/>
      <c r="GNN236" s="44"/>
      <c r="GNO236" s="44"/>
      <c r="GNP236" s="44"/>
      <c r="GNQ236" s="44"/>
      <c r="GNR236" s="44"/>
      <c r="GNS236" s="44"/>
      <c r="GNT236" s="44"/>
      <c r="GNU236" s="44"/>
      <c r="GNV236" s="44"/>
      <c r="GNW236" s="44"/>
      <c r="GNX236" s="44"/>
      <c r="GNY236" s="44"/>
      <c r="GNZ236" s="44"/>
      <c r="GOA236" s="44"/>
      <c r="GOB236" s="44"/>
      <c r="GOC236" s="44"/>
      <c r="GOD236" s="44"/>
      <c r="GOE236" s="44"/>
      <c r="GOF236" s="44"/>
      <c r="GOG236" s="44"/>
      <c r="GOH236" s="44"/>
      <c r="GOI236" s="44"/>
      <c r="GOJ236" s="44"/>
      <c r="GOK236" s="44"/>
      <c r="GOL236" s="44"/>
      <c r="GOM236" s="44"/>
      <c r="GON236" s="44"/>
      <c r="GOO236" s="44"/>
      <c r="GOP236" s="44"/>
      <c r="GOQ236" s="44"/>
      <c r="GOR236" s="44"/>
      <c r="GOS236" s="44"/>
      <c r="GOT236" s="44"/>
      <c r="GOU236" s="44"/>
      <c r="GOV236" s="44"/>
      <c r="GOW236" s="44"/>
      <c r="GOX236" s="44"/>
      <c r="GOY236" s="44"/>
      <c r="GOZ236" s="44"/>
      <c r="GPA236" s="44"/>
      <c r="GPB236" s="44"/>
      <c r="GPC236" s="44"/>
      <c r="GPD236" s="44"/>
      <c r="GPE236" s="44"/>
      <c r="GPF236" s="44"/>
      <c r="GPG236" s="44"/>
      <c r="GPH236" s="44"/>
      <c r="GPI236" s="44"/>
      <c r="GPJ236" s="44"/>
      <c r="GPK236" s="44"/>
      <c r="GPL236" s="44"/>
      <c r="GPM236" s="44"/>
      <c r="GPN236" s="44"/>
      <c r="GPO236" s="44"/>
      <c r="GPP236" s="44"/>
      <c r="GPQ236" s="44"/>
      <c r="GPR236" s="44"/>
      <c r="GPS236" s="44"/>
      <c r="GPT236" s="44"/>
      <c r="GPU236" s="44"/>
      <c r="GPV236" s="44"/>
      <c r="GPW236" s="44"/>
      <c r="GPX236" s="44"/>
      <c r="GPY236" s="44"/>
      <c r="GPZ236" s="44"/>
      <c r="GQA236" s="44"/>
      <c r="GQB236" s="44"/>
      <c r="GQC236" s="44"/>
      <c r="GQD236" s="44"/>
      <c r="GQE236" s="44"/>
      <c r="GQF236" s="44"/>
      <c r="GQG236" s="44"/>
      <c r="GQH236" s="44"/>
      <c r="GQI236" s="44"/>
      <c r="GQJ236" s="44"/>
      <c r="GQK236" s="44"/>
      <c r="GQL236" s="44"/>
      <c r="GQM236" s="44"/>
      <c r="GQN236" s="44"/>
      <c r="GQO236" s="44"/>
      <c r="GQP236" s="44"/>
      <c r="GQQ236" s="44"/>
      <c r="GQR236" s="44"/>
      <c r="GQS236" s="44"/>
      <c r="GQT236" s="44"/>
      <c r="GQU236" s="44"/>
      <c r="GQV236" s="44"/>
      <c r="GQW236" s="44"/>
      <c r="GQX236" s="44"/>
      <c r="GQY236" s="44"/>
      <c r="GQZ236" s="44"/>
      <c r="GRA236" s="44"/>
      <c r="GRB236" s="44"/>
      <c r="GRC236" s="44"/>
      <c r="GRD236" s="44"/>
      <c r="GRE236" s="44"/>
      <c r="GRF236" s="44"/>
      <c r="GRG236" s="44"/>
      <c r="GRH236" s="44"/>
      <c r="GRI236" s="44"/>
      <c r="GRJ236" s="44"/>
      <c r="GRK236" s="44"/>
      <c r="GRL236" s="44"/>
      <c r="GRM236" s="44"/>
      <c r="GRN236" s="44"/>
      <c r="GRO236" s="44"/>
      <c r="GRP236" s="44"/>
      <c r="GRQ236" s="44"/>
      <c r="GRR236" s="44"/>
      <c r="GRS236" s="44"/>
      <c r="GRT236" s="44"/>
      <c r="GRU236" s="44"/>
      <c r="GRV236" s="44"/>
      <c r="GRW236" s="44"/>
      <c r="GRX236" s="44"/>
      <c r="GRY236" s="44"/>
      <c r="GRZ236" s="44"/>
      <c r="GSA236" s="44"/>
      <c r="GSB236" s="44"/>
      <c r="GSC236" s="44"/>
      <c r="GSD236" s="44"/>
      <c r="GSE236" s="44"/>
      <c r="GSF236" s="44"/>
      <c r="GSG236" s="44"/>
      <c r="GSH236" s="44"/>
      <c r="GSI236" s="44"/>
      <c r="GSJ236" s="44"/>
      <c r="GSK236" s="44"/>
      <c r="GSL236" s="44"/>
      <c r="GSM236" s="44"/>
      <c r="GSN236" s="44"/>
      <c r="GSO236" s="44"/>
      <c r="GSP236" s="44"/>
      <c r="GSQ236" s="44"/>
      <c r="GSR236" s="44"/>
      <c r="GSS236" s="44"/>
      <c r="GST236" s="44"/>
      <c r="GSU236" s="44"/>
      <c r="GSV236" s="44"/>
      <c r="GSW236" s="44"/>
      <c r="GSX236" s="44"/>
      <c r="GSY236" s="44"/>
      <c r="GSZ236" s="44"/>
      <c r="GTA236" s="44"/>
      <c r="GTB236" s="44"/>
      <c r="GTC236" s="44"/>
      <c r="GTD236" s="44"/>
      <c r="GTE236" s="44"/>
      <c r="GTF236" s="44"/>
      <c r="GTG236" s="44"/>
      <c r="GTH236" s="44"/>
      <c r="GTI236" s="44"/>
      <c r="GTJ236" s="44"/>
      <c r="GTK236" s="44"/>
      <c r="GTL236" s="44"/>
      <c r="GTM236" s="44"/>
      <c r="GTN236" s="44"/>
      <c r="GTO236" s="44"/>
      <c r="GTP236" s="44"/>
      <c r="GTQ236" s="44"/>
      <c r="GTR236" s="44"/>
      <c r="GTS236" s="44"/>
      <c r="GTT236" s="44"/>
      <c r="GTU236" s="44"/>
      <c r="GTV236" s="44"/>
      <c r="GTW236" s="44"/>
      <c r="GTX236" s="44"/>
      <c r="GTY236" s="44"/>
      <c r="GTZ236" s="44"/>
      <c r="GUA236" s="44"/>
      <c r="GUB236" s="44"/>
      <c r="GUC236" s="44"/>
      <c r="GUD236" s="44"/>
      <c r="GUE236" s="44"/>
      <c r="GUF236" s="44"/>
      <c r="GUG236" s="44"/>
      <c r="GUH236" s="44"/>
      <c r="GUI236" s="44"/>
      <c r="GUJ236" s="44"/>
      <c r="GUK236" s="44"/>
      <c r="GUL236" s="44"/>
      <c r="GUM236" s="44"/>
      <c r="GUN236" s="44"/>
      <c r="GUO236" s="44"/>
      <c r="GUP236" s="44"/>
      <c r="GUQ236" s="44"/>
      <c r="GUR236" s="44"/>
      <c r="GUS236" s="44"/>
      <c r="GUT236" s="44"/>
      <c r="GUU236" s="44"/>
      <c r="GUV236" s="44"/>
      <c r="GUW236" s="44"/>
      <c r="GUX236" s="44"/>
      <c r="GUY236" s="44"/>
      <c r="GUZ236" s="44"/>
      <c r="GVA236" s="44"/>
      <c r="GVB236" s="44"/>
      <c r="GVC236" s="44"/>
      <c r="GVD236" s="44"/>
      <c r="GVE236" s="44"/>
      <c r="GVF236" s="44"/>
      <c r="GVG236" s="44"/>
      <c r="GVH236" s="44"/>
      <c r="GVI236" s="44"/>
      <c r="GVJ236" s="44"/>
      <c r="GVK236" s="44"/>
      <c r="GVL236" s="44"/>
      <c r="GVM236" s="44"/>
      <c r="GVN236" s="44"/>
      <c r="GVO236" s="44"/>
      <c r="GVP236" s="44"/>
      <c r="GVQ236" s="44"/>
      <c r="GVR236" s="44"/>
      <c r="GVS236" s="44"/>
      <c r="GVT236" s="44"/>
      <c r="GVU236" s="44"/>
      <c r="GVV236" s="44"/>
      <c r="GVW236" s="44"/>
      <c r="GVX236" s="44"/>
      <c r="GVY236" s="44"/>
      <c r="GVZ236" s="44"/>
      <c r="GWA236" s="44"/>
      <c r="GWB236" s="44"/>
      <c r="GWC236" s="44"/>
      <c r="GWD236" s="44"/>
      <c r="GWE236" s="44"/>
      <c r="GWF236" s="44"/>
      <c r="GWG236" s="44"/>
      <c r="GWH236" s="44"/>
      <c r="GWI236" s="44"/>
      <c r="GWJ236" s="44"/>
      <c r="GWK236" s="44"/>
      <c r="GWL236" s="44"/>
      <c r="GWM236" s="44"/>
      <c r="GWN236" s="44"/>
      <c r="GWO236" s="44"/>
      <c r="GWP236" s="44"/>
      <c r="GWQ236" s="44"/>
      <c r="GWR236" s="44"/>
      <c r="GWS236" s="44"/>
      <c r="GWT236" s="44"/>
      <c r="GWU236" s="44"/>
      <c r="GWV236" s="44"/>
      <c r="GWW236" s="44"/>
      <c r="GWX236" s="44"/>
      <c r="GWY236" s="44"/>
      <c r="GWZ236" s="44"/>
      <c r="GXA236" s="44"/>
      <c r="GXB236" s="44"/>
      <c r="GXC236" s="44"/>
      <c r="GXD236" s="44"/>
      <c r="GXE236" s="44"/>
      <c r="GXF236" s="44"/>
      <c r="GXG236" s="44"/>
      <c r="GXH236" s="44"/>
      <c r="GXI236" s="44"/>
      <c r="GXJ236" s="44"/>
      <c r="GXK236" s="44"/>
      <c r="GXL236" s="44"/>
      <c r="GXM236" s="44"/>
      <c r="GXN236" s="44"/>
      <c r="GXO236" s="44"/>
      <c r="GXP236" s="44"/>
      <c r="GXQ236" s="44"/>
      <c r="GXR236" s="44"/>
      <c r="GXS236" s="44"/>
      <c r="GXT236" s="44"/>
      <c r="GXU236" s="44"/>
      <c r="GXV236" s="44"/>
      <c r="GXW236" s="44"/>
      <c r="GXX236" s="44"/>
      <c r="GXY236" s="44"/>
      <c r="GXZ236" s="44"/>
      <c r="GYA236" s="44"/>
      <c r="GYB236" s="44"/>
      <c r="GYC236" s="44"/>
      <c r="GYD236" s="44"/>
      <c r="GYE236" s="44"/>
      <c r="GYF236" s="44"/>
      <c r="GYG236" s="44"/>
      <c r="GYH236" s="44"/>
      <c r="GYI236" s="44"/>
      <c r="GYJ236" s="44"/>
      <c r="GYK236" s="44"/>
      <c r="GYL236" s="44"/>
      <c r="GYM236" s="44"/>
      <c r="GYN236" s="44"/>
      <c r="GYO236" s="44"/>
      <c r="GYP236" s="44"/>
      <c r="GYQ236" s="44"/>
      <c r="GYR236" s="44"/>
      <c r="GYS236" s="44"/>
      <c r="GYT236" s="44"/>
      <c r="GYU236" s="44"/>
      <c r="GYV236" s="44"/>
      <c r="GYW236" s="44"/>
      <c r="GYX236" s="44"/>
      <c r="GYY236" s="44"/>
      <c r="GYZ236" s="44"/>
      <c r="GZA236" s="44"/>
      <c r="GZB236" s="44"/>
      <c r="GZC236" s="44"/>
      <c r="GZD236" s="44"/>
      <c r="GZE236" s="44"/>
      <c r="GZF236" s="44"/>
      <c r="GZG236" s="44"/>
      <c r="GZH236" s="44"/>
      <c r="GZI236" s="44"/>
      <c r="GZJ236" s="44"/>
      <c r="GZK236" s="44"/>
      <c r="GZL236" s="44"/>
      <c r="GZM236" s="44"/>
      <c r="GZN236" s="44"/>
      <c r="GZO236" s="44"/>
      <c r="GZP236" s="44"/>
      <c r="GZQ236" s="44"/>
      <c r="GZR236" s="44"/>
      <c r="GZS236" s="44"/>
      <c r="GZT236" s="44"/>
      <c r="GZU236" s="44"/>
      <c r="GZV236" s="44"/>
      <c r="GZW236" s="44"/>
      <c r="GZX236" s="44"/>
      <c r="GZY236" s="44"/>
      <c r="GZZ236" s="44"/>
      <c r="HAA236" s="44"/>
      <c r="HAB236" s="44"/>
      <c r="HAC236" s="44"/>
      <c r="HAD236" s="44"/>
      <c r="HAE236" s="44"/>
      <c r="HAF236" s="44"/>
      <c r="HAG236" s="44"/>
      <c r="HAH236" s="44"/>
      <c r="HAI236" s="44"/>
      <c r="HAJ236" s="44"/>
      <c r="HAK236" s="44"/>
      <c r="HAL236" s="44"/>
      <c r="HAM236" s="44"/>
      <c r="HAN236" s="44"/>
      <c r="HAO236" s="44"/>
      <c r="HAP236" s="44"/>
      <c r="HAQ236" s="44"/>
      <c r="HAR236" s="44"/>
      <c r="HAS236" s="44"/>
      <c r="HAT236" s="44"/>
      <c r="HAU236" s="44"/>
      <c r="HAV236" s="44"/>
      <c r="HAW236" s="44"/>
      <c r="HAX236" s="44"/>
      <c r="HAY236" s="44"/>
      <c r="HAZ236" s="44"/>
      <c r="HBA236" s="44"/>
      <c r="HBB236" s="44"/>
      <c r="HBC236" s="44"/>
      <c r="HBD236" s="44"/>
      <c r="HBE236" s="44"/>
      <c r="HBF236" s="44"/>
      <c r="HBG236" s="44"/>
      <c r="HBH236" s="44"/>
      <c r="HBI236" s="44"/>
      <c r="HBJ236" s="44"/>
      <c r="HBK236" s="44"/>
      <c r="HBL236" s="44"/>
      <c r="HBM236" s="44"/>
      <c r="HBN236" s="44"/>
      <c r="HBO236" s="44"/>
      <c r="HBP236" s="44"/>
      <c r="HBQ236" s="44"/>
      <c r="HBR236" s="44"/>
      <c r="HBS236" s="44"/>
      <c r="HBT236" s="44"/>
      <c r="HBU236" s="44"/>
      <c r="HBV236" s="44"/>
      <c r="HBW236" s="44"/>
      <c r="HBX236" s="44"/>
      <c r="HBY236" s="44"/>
      <c r="HBZ236" s="44"/>
      <c r="HCA236" s="44"/>
      <c r="HCB236" s="44"/>
      <c r="HCC236" s="44"/>
      <c r="HCD236" s="44"/>
      <c r="HCE236" s="44"/>
      <c r="HCF236" s="44"/>
      <c r="HCG236" s="44"/>
      <c r="HCH236" s="44"/>
      <c r="HCI236" s="44"/>
      <c r="HCJ236" s="44"/>
      <c r="HCK236" s="44"/>
      <c r="HCL236" s="44"/>
      <c r="HCM236" s="44"/>
      <c r="HCN236" s="44"/>
      <c r="HCO236" s="44"/>
      <c r="HCP236" s="44"/>
      <c r="HCQ236" s="44"/>
      <c r="HCR236" s="44"/>
      <c r="HCS236" s="44"/>
      <c r="HCT236" s="44"/>
      <c r="HCU236" s="44"/>
      <c r="HCV236" s="44"/>
      <c r="HCW236" s="44"/>
      <c r="HCX236" s="44"/>
      <c r="HCY236" s="44"/>
      <c r="HCZ236" s="44"/>
      <c r="HDA236" s="44"/>
      <c r="HDB236" s="44"/>
      <c r="HDC236" s="44"/>
      <c r="HDD236" s="44"/>
      <c r="HDE236" s="44"/>
      <c r="HDF236" s="44"/>
      <c r="HDG236" s="44"/>
      <c r="HDH236" s="44"/>
      <c r="HDI236" s="44"/>
      <c r="HDJ236" s="44"/>
      <c r="HDK236" s="44"/>
      <c r="HDL236" s="44"/>
      <c r="HDM236" s="44"/>
      <c r="HDN236" s="44"/>
      <c r="HDO236" s="44"/>
      <c r="HDP236" s="44"/>
      <c r="HDQ236" s="44"/>
      <c r="HDR236" s="44"/>
      <c r="HDS236" s="44"/>
      <c r="HDT236" s="44"/>
      <c r="HDU236" s="44"/>
      <c r="HDV236" s="44"/>
      <c r="HDW236" s="44"/>
      <c r="HDX236" s="44"/>
      <c r="HDY236" s="44"/>
      <c r="HDZ236" s="44"/>
      <c r="HEA236" s="44"/>
      <c r="HEB236" s="44"/>
      <c r="HEC236" s="44"/>
      <c r="HED236" s="44"/>
      <c r="HEE236" s="44"/>
      <c r="HEF236" s="44"/>
      <c r="HEG236" s="44"/>
      <c r="HEH236" s="44"/>
      <c r="HEI236" s="44"/>
      <c r="HEJ236" s="44"/>
      <c r="HEK236" s="44"/>
      <c r="HEL236" s="44"/>
      <c r="HEM236" s="44"/>
      <c r="HEN236" s="44"/>
      <c r="HEO236" s="44"/>
      <c r="HEP236" s="44"/>
      <c r="HEQ236" s="44"/>
      <c r="HER236" s="44"/>
      <c r="HES236" s="44"/>
      <c r="HET236" s="44"/>
      <c r="HEU236" s="44"/>
      <c r="HEV236" s="44"/>
      <c r="HEW236" s="44"/>
      <c r="HEX236" s="44"/>
      <c r="HEY236" s="44"/>
      <c r="HEZ236" s="44"/>
      <c r="HFA236" s="44"/>
      <c r="HFB236" s="44"/>
      <c r="HFC236" s="44"/>
      <c r="HFD236" s="44"/>
      <c r="HFE236" s="44"/>
      <c r="HFF236" s="44"/>
      <c r="HFG236" s="44"/>
      <c r="HFH236" s="44"/>
      <c r="HFI236" s="44"/>
      <c r="HFJ236" s="44"/>
      <c r="HFK236" s="44"/>
      <c r="HFL236" s="44"/>
      <c r="HFM236" s="44"/>
      <c r="HFN236" s="44"/>
      <c r="HFO236" s="44"/>
      <c r="HFP236" s="44"/>
      <c r="HFQ236" s="44"/>
      <c r="HFR236" s="44"/>
      <c r="HFS236" s="44"/>
      <c r="HFT236" s="44"/>
      <c r="HFU236" s="44"/>
      <c r="HFV236" s="44"/>
      <c r="HFW236" s="44"/>
      <c r="HFX236" s="44"/>
      <c r="HFY236" s="44"/>
      <c r="HFZ236" s="44"/>
      <c r="HGA236" s="44"/>
      <c r="HGB236" s="44"/>
      <c r="HGC236" s="44"/>
      <c r="HGD236" s="44"/>
      <c r="HGE236" s="44"/>
      <c r="HGF236" s="44"/>
      <c r="HGG236" s="44"/>
      <c r="HGH236" s="44"/>
      <c r="HGI236" s="44"/>
      <c r="HGJ236" s="44"/>
      <c r="HGK236" s="44"/>
      <c r="HGL236" s="44"/>
      <c r="HGM236" s="44"/>
      <c r="HGN236" s="44"/>
      <c r="HGO236" s="44"/>
      <c r="HGP236" s="44"/>
      <c r="HGQ236" s="44"/>
      <c r="HGR236" s="44"/>
      <c r="HGS236" s="44"/>
      <c r="HGT236" s="44"/>
      <c r="HGU236" s="44"/>
      <c r="HGV236" s="44"/>
      <c r="HGW236" s="44"/>
      <c r="HGX236" s="44"/>
      <c r="HGY236" s="44"/>
      <c r="HGZ236" s="44"/>
      <c r="HHA236" s="44"/>
      <c r="HHB236" s="44"/>
      <c r="HHC236" s="44"/>
      <c r="HHD236" s="44"/>
      <c r="HHE236" s="44"/>
      <c r="HHF236" s="44"/>
      <c r="HHG236" s="44"/>
      <c r="HHH236" s="44"/>
      <c r="HHI236" s="44"/>
      <c r="HHJ236" s="44"/>
      <c r="HHK236" s="44"/>
      <c r="HHL236" s="44"/>
      <c r="HHM236" s="44"/>
      <c r="HHN236" s="44"/>
      <c r="HHO236" s="44"/>
      <c r="HHP236" s="44"/>
      <c r="HHQ236" s="44"/>
      <c r="HHR236" s="44"/>
      <c r="HHS236" s="44"/>
      <c r="HHT236" s="44"/>
      <c r="HHU236" s="44"/>
      <c r="HHV236" s="44"/>
      <c r="HHW236" s="44"/>
      <c r="HHX236" s="44"/>
      <c r="HHY236" s="44"/>
      <c r="HHZ236" s="44"/>
      <c r="HIA236" s="44"/>
      <c r="HIB236" s="44"/>
      <c r="HIC236" s="44"/>
      <c r="HID236" s="44"/>
      <c r="HIE236" s="44"/>
      <c r="HIF236" s="44"/>
      <c r="HIG236" s="44"/>
      <c r="HIH236" s="44"/>
      <c r="HII236" s="44"/>
      <c r="HIJ236" s="44"/>
      <c r="HIK236" s="44"/>
      <c r="HIL236" s="44"/>
      <c r="HIM236" s="44"/>
      <c r="HIN236" s="44"/>
      <c r="HIO236" s="44"/>
      <c r="HIP236" s="44"/>
      <c r="HIQ236" s="44"/>
      <c r="HIR236" s="44"/>
      <c r="HIS236" s="44"/>
      <c r="HIT236" s="44"/>
      <c r="HIU236" s="44"/>
      <c r="HIV236" s="44"/>
      <c r="HIW236" s="44"/>
      <c r="HIX236" s="44"/>
      <c r="HIY236" s="44"/>
      <c r="HIZ236" s="44"/>
      <c r="HJA236" s="44"/>
      <c r="HJB236" s="44"/>
      <c r="HJC236" s="44"/>
      <c r="HJD236" s="44"/>
      <c r="HJE236" s="44"/>
      <c r="HJF236" s="44"/>
      <c r="HJG236" s="44"/>
      <c r="HJH236" s="44"/>
      <c r="HJI236" s="44"/>
      <c r="HJJ236" s="44"/>
      <c r="HJK236" s="44"/>
      <c r="HJL236" s="44"/>
      <c r="HJM236" s="44"/>
      <c r="HJN236" s="44"/>
      <c r="HJO236" s="44"/>
      <c r="HJP236" s="44"/>
      <c r="HJQ236" s="44"/>
      <c r="HJR236" s="44"/>
      <c r="HJS236" s="44"/>
      <c r="HJT236" s="44"/>
      <c r="HJU236" s="44"/>
      <c r="HJV236" s="44"/>
      <c r="HJW236" s="44"/>
      <c r="HJX236" s="44"/>
      <c r="HJY236" s="44"/>
      <c r="HJZ236" s="44"/>
      <c r="HKA236" s="44"/>
      <c r="HKB236" s="44"/>
      <c r="HKC236" s="44"/>
      <c r="HKD236" s="44"/>
      <c r="HKE236" s="44"/>
      <c r="HKF236" s="44"/>
      <c r="HKG236" s="44"/>
      <c r="HKH236" s="44"/>
      <c r="HKI236" s="44"/>
      <c r="HKJ236" s="44"/>
      <c r="HKK236" s="44"/>
      <c r="HKL236" s="44"/>
      <c r="HKM236" s="44"/>
      <c r="HKN236" s="44"/>
      <c r="HKO236" s="44"/>
      <c r="HKP236" s="44"/>
      <c r="HKQ236" s="44"/>
      <c r="HKR236" s="44"/>
      <c r="HKS236" s="44"/>
      <c r="HKT236" s="44"/>
      <c r="HKU236" s="44"/>
      <c r="HKV236" s="44"/>
      <c r="HKW236" s="44"/>
      <c r="HKX236" s="44"/>
      <c r="HKY236" s="44"/>
      <c r="HKZ236" s="44"/>
      <c r="HLA236" s="44"/>
      <c r="HLB236" s="44"/>
      <c r="HLC236" s="44"/>
      <c r="HLD236" s="44"/>
      <c r="HLE236" s="44"/>
      <c r="HLF236" s="44"/>
      <c r="HLG236" s="44"/>
      <c r="HLH236" s="44"/>
      <c r="HLI236" s="44"/>
      <c r="HLJ236" s="44"/>
      <c r="HLK236" s="44"/>
      <c r="HLL236" s="44"/>
      <c r="HLM236" s="44"/>
      <c r="HLN236" s="44"/>
      <c r="HLO236" s="44"/>
      <c r="HLP236" s="44"/>
      <c r="HLQ236" s="44"/>
      <c r="HLR236" s="44"/>
      <c r="HLS236" s="44"/>
      <c r="HLT236" s="44"/>
      <c r="HLU236" s="44"/>
      <c r="HLV236" s="44"/>
      <c r="HLW236" s="44"/>
      <c r="HLX236" s="44"/>
      <c r="HLY236" s="44"/>
      <c r="HLZ236" s="44"/>
      <c r="HMA236" s="44"/>
      <c r="HMB236" s="44"/>
      <c r="HMC236" s="44"/>
      <c r="HMD236" s="44"/>
      <c r="HME236" s="44"/>
      <c r="HMF236" s="44"/>
      <c r="HMG236" s="44"/>
      <c r="HMH236" s="44"/>
      <c r="HMI236" s="44"/>
      <c r="HMJ236" s="44"/>
      <c r="HMK236" s="44"/>
      <c r="HML236" s="44"/>
      <c r="HMM236" s="44"/>
      <c r="HMN236" s="44"/>
      <c r="HMO236" s="44"/>
      <c r="HMP236" s="44"/>
      <c r="HMQ236" s="44"/>
      <c r="HMR236" s="44"/>
      <c r="HMS236" s="44"/>
      <c r="HMT236" s="44"/>
      <c r="HMU236" s="44"/>
      <c r="HMV236" s="44"/>
      <c r="HMW236" s="44"/>
      <c r="HMX236" s="44"/>
      <c r="HMY236" s="44"/>
      <c r="HMZ236" s="44"/>
      <c r="HNA236" s="44"/>
      <c r="HNB236" s="44"/>
      <c r="HNC236" s="44"/>
      <c r="HND236" s="44"/>
      <c r="HNE236" s="44"/>
      <c r="HNF236" s="44"/>
      <c r="HNG236" s="44"/>
      <c r="HNH236" s="44"/>
      <c r="HNI236" s="44"/>
      <c r="HNJ236" s="44"/>
      <c r="HNK236" s="44"/>
      <c r="HNL236" s="44"/>
      <c r="HNM236" s="44"/>
      <c r="HNN236" s="44"/>
      <c r="HNO236" s="44"/>
      <c r="HNP236" s="44"/>
      <c r="HNQ236" s="44"/>
      <c r="HNR236" s="44"/>
      <c r="HNS236" s="44"/>
      <c r="HNT236" s="44"/>
      <c r="HNU236" s="44"/>
      <c r="HNV236" s="44"/>
      <c r="HNW236" s="44"/>
      <c r="HNX236" s="44"/>
      <c r="HNY236" s="44"/>
      <c r="HNZ236" s="44"/>
      <c r="HOA236" s="44"/>
      <c r="HOB236" s="44"/>
      <c r="HOC236" s="44"/>
      <c r="HOD236" s="44"/>
      <c r="HOE236" s="44"/>
      <c r="HOF236" s="44"/>
      <c r="HOG236" s="44"/>
      <c r="HOH236" s="44"/>
      <c r="HOI236" s="44"/>
      <c r="HOJ236" s="44"/>
      <c r="HOK236" s="44"/>
      <c r="HOL236" s="44"/>
      <c r="HOM236" s="44"/>
      <c r="HON236" s="44"/>
      <c r="HOO236" s="44"/>
      <c r="HOP236" s="44"/>
      <c r="HOQ236" s="44"/>
      <c r="HOR236" s="44"/>
      <c r="HOS236" s="44"/>
      <c r="HOT236" s="44"/>
      <c r="HOU236" s="44"/>
      <c r="HOV236" s="44"/>
      <c r="HOW236" s="44"/>
      <c r="HOX236" s="44"/>
      <c r="HOY236" s="44"/>
      <c r="HOZ236" s="44"/>
      <c r="HPA236" s="44"/>
      <c r="HPB236" s="44"/>
      <c r="HPC236" s="44"/>
      <c r="HPD236" s="44"/>
      <c r="HPE236" s="44"/>
      <c r="HPF236" s="44"/>
      <c r="HPG236" s="44"/>
      <c r="HPH236" s="44"/>
      <c r="HPI236" s="44"/>
      <c r="HPJ236" s="44"/>
      <c r="HPK236" s="44"/>
      <c r="HPL236" s="44"/>
      <c r="HPM236" s="44"/>
      <c r="HPN236" s="44"/>
      <c r="HPO236" s="44"/>
      <c r="HPP236" s="44"/>
      <c r="HPQ236" s="44"/>
      <c r="HPR236" s="44"/>
      <c r="HPS236" s="44"/>
      <c r="HPT236" s="44"/>
      <c r="HPU236" s="44"/>
      <c r="HPV236" s="44"/>
      <c r="HPW236" s="44"/>
      <c r="HPX236" s="44"/>
      <c r="HPY236" s="44"/>
      <c r="HPZ236" s="44"/>
      <c r="HQA236" s="44"/>
      <c r="HQB236" s="44"/>
      <c r="HQC236" s="44"/>
      <c r="HQD236" s="44"/>
      <c r="HQE236" s="44"/>
      <c r="HQF236" s="44"/>
      <c r="HQG236" s="44"/>
      <c r="HQH236" s="44"/>
      <c r="HQI236" s="44"/>
      <c r="HQJ236" s="44"/>
      <c r="HQK236" s="44"/>
      <c r="HQL236" s="44"/>
      <c r="HQM236" s="44"/>
      <c r="HQN236" s="44"/>
      <c r="HQO236" s="44"/>
      <c r="HQP236" s="44"/>
      <c r="HQQ236" s="44"/>
      <c r="HQR236" s="44"/>
      <c r="HQS236" s="44"/>
      <c r="HQT236" s="44"/>
      <c r="HQU236" s="44"/>
      <c r="HQV236" s="44"/>
      <c r="HQW236" s="44"/>
      <c r="HQX236" s="44"/>
      <c r="HQY236" s="44"/>
      <c r="HQZ236" s="44"/>
      <c r="HRA236" s="44"/>
      <c r="HRB236" s="44"/>
      <c r="HRC236" s="44"/>
      <c r="HRD236" s="44"/>
      <c r="HRE236" s="44"/>
      <c r="HRF236" s="44"/>
      <c r="HRG236" s="44"/>
      <c r="HRH236" s="44"/>
      <c r="HRI236" s="44"/>
      <c r="HRJ236" s="44"/>
      <c r="HRK236" s="44"/>
      <c r="HRL236" s="44"/>
      <c r="HRM236" s="44"/>
      <c r="HRN236" s="44"/>
      <c r="HRO236" s="44"/>
      <c r="HRP236" s="44"/>
      <c r="HRQ236" s="44"/>
      <c r="HRR236" s="44"/>
      <c r="HRS236" s="44"/>
      <c r="HRT236" s="44"/>
      <c r="HRU236" s="44"/>
      <c r="HRV236" s="44"/>
      <c r="HRW236" s="44"/>
      <c r="HRX236" s="44"/>
      <c r="HRY236" s="44"/>
      <c r="HRZ236" s="44"/>
      <c r="HSA236" s="44"/>
      <c r="HSB236" s="44"/>
      <c r="HSC236" s="44"/>
      <c r="HSD236" s="44"/>
      <c r="HSE236" s="44"/>
      <c r="HSF236" s="44"/>
      <c r="HSG236" s="44"/>
      <c r="HSH236" s="44"/>
      <c r="HSI236" s="44"/>
      <c r="HSJ236" s="44"/>
      <c r="HSK236" s="44"/>
      <c r="HSL236" s="44"/>
      <c r="HSM236" s="44"/>
      <c r="HSN236" s="44"/>
      <c r="HSO236" s="44"/>
      <c r="HSP236" s="44"/>
      <c r="HSQ236" s="44"/>
      <c r="HSR236" s="44"/>
      <c r="HSS236" s="44"/>
      <c r="HST236" s="44"/>
      <c r="HSU236" s="44"/>
      <c r="HSV236" s="44"/>
      <c r="HSW236" s="44"/>
      <c r="HSX236" s="44"/>
      <c r="HSY236" s="44"/>
      <c r="HSZ236" s="44"/>
      <c r="HTA236" s="44"/>
      <c r="HTB236" s="44"/>
      <c r="HTC236" s="44"/>
      <c r="HTD236" s="44"/>
      <c r="HTE236" s="44"/>
      <c r="HTF236" s="44"/>
      <c r="HTG236" s="44"/>
      <c r="HTH236" s="44"/>
      <c r="HTI236" s="44"/>
      <c r="HTJ236" s="44"/>
      <c r="HTK236" s="44"/>
      <c r="HTL236" s="44"/>
      <c r="HTM236" s="44"/>
      <c r="HTN236" s="44"/>
      <c r="HTO236" s="44"/>
      <c r="HTP236" s="44"/>
      <c r="HTQ236" s="44"/>
      <c r="HTR236" s="44"/>
      <c r="HTS236" s="44"/>
      <c r="HTT236" s="44"/>
      <c r="HTU236" s="44"/>
      <c r="HTV236" s="44"/>
      <c r="HTW236" s="44"/>
      <c r="HTX236" s="44"/>
      <c r="HTY236" s="44"/>
      <c r="HTZ236" s="44"/>
      <c r="HUA236" s="44"/>
      <c r="HUB236" s="44"/>
      <c r="HUC236" s="44"/>
      <c r="HUD236" s="44"/>
      <c r="HUE236" s="44"/>
      <c r="HUF236" s="44"/>
      <c r="HUG236" s="44"/>
      <c r="HUH236" s="44"/>
      <c r="HUI236" s="44"/>
      <c r="HUJ236" s="44"/>
      <c r="HUK236" s="44"/>
      <c r="HUL236" s="44"/>
      <c r="HUM236" s="44"/>
      <c r="HUN236" s="44"/>
      <c r="HUO236" s="44"/>
      <c r="HUP236" s="44"/>
      <c r="HUQ236" s="44"/>
      <c r="HUR236" s="44"/>
      <c r="HUS236" s="44"/>
      <c r="HUT236" s="44"/>
      <c r="HUU236" s="44"/>
      <c r="HUV236" s="44"/>
      <c r="HUW236" s="44"/>
      <c r="HUX236" s="44"/>
      <c r="HUY236" s="44"/>
      <c r="HUZ236" s="44"/>
      <c r="HVA236" s="44"/>
      <c r="HVB236" s="44"/>
      <c r="HVC236" s="44"/>
      <c r="HVD236" s="44"/>
      <c r="HVE236" s="44"/>
      <c r="HVF236" s="44"/>
      <c r="HVG236" s="44"/>
      <c r="HVH236" s="44"/>
      <c r="HVI236" s="44"/>
      <c r="HVJ236" s="44"/>
      <c r="HVK236" s="44"/>
      <c r="HVL236" s="44"/>
      <c r="HVM236" s="44"/>
      <c r="HVN236" s="44"/>
      <c r="HVO236" s="44"/>
      <c r="HVP236" s="44"/>
      <c r="HVQ236" s="44"/>
      <c r="HVR236" s="44"/>
      <c r="HVS236" s="44"/>
      <c r="HVT236" s="44"/>
      <c r="HVU236" s="44"/>
      <c r="HVV236" s="44"/>
      <c r="HVW236" s="44"/>
      <c r="HVX236" s="44"/>
      <c r="HVY236" s="44"/>
      <c r="HVZ236" s="44"/>
      <c r="HWA236" s="44"/>
      <c r="HWB236" s="44"/>
      <c r="HWC236" s="44"/>
      <c r="HWD236" s="44"/>
      <c r="HWE236" s="44"/>
      <c r="HWF236" s="44"/>
      <c r="HWG236" s="44"/>
      <c r="HWH236" s="44"/>
      <c r="HWI236" s="44"/>
      <c r="HWJ236" s="44"/>
      <c r="HWK236" s="44"/>
      <c r="HWL236" s="44"/>
      <c r="HWM236" s="44"/>
      <c r="HWN236" s="44"/>
      <c r="HWO236" s="44"/>
      <c r="HWP236" s="44"/>
      <c r="HWQ236" s="44"/>
      <c r="HWR236" s="44"/>
      <c r="HWS236" s="44"/>
      <c r="HWT236" s="44"/>
      <c r="HWU236" s="44"/>
      <c r="HWV236" s="44"/>
      <c r="HWW236" s="44"/>
      <c r="HWX236" s="44"/>
      <c r="HWY236" s="44"/>
      <c r="HWZ236" s="44"/>
      <c r="HXA236" s="44"/>
      <c r="HXB236" s="44"/>
      <c r="HXC236" s="44"/>
      <c r="HXD236" s="44"/>
      <c r="HXE236" s="44"/>
      <c r="HXF236" s="44"/>
      <c r="HXG236" s="44"/>
      <c r="HXH236" s="44"/>
      <c r="HXI236" s="44"/>
      <c r="HXJ236" s="44"/>
      <c r="HXK236" s="44"/>
      <c r="HXL236" s="44"/>
      <c r="HXM236" s="44"/>
      <c r="HXN236" s="44"/>
      <c r="HXO236" s="44"/>
      <c r="HXP236" s="44"/>
      <c r="HXQ236" s="44"/>
      <c r="HXR236" s="44"/>
      <c r="HXS236" s="44"/>
      <c r="HXT236" s="44"/>
      <c r="HXU236" s="44"/>
      <c r="HXV236" s="44"/>
      <c r="HXW236" s="44"/>
      <c r="HXX236" s="44"/>
      <c r="HXY236" s="44"/>
      <c r="HXZ236" s="44"/>
      <c r="HYA236" s="44"/>
      <c r="HYB236" s="44"/>
      <c r="HYC236" s="44"/>
      <c r="HYD236" s="44"/>
      <c r="HYE236" s="44"/>
      <c r="HYF236" s="44"/>
      <c r="HYG236" s="44"/>
      <c r="HYH236" s="44"/>
      <c r="HYI236" s="44"/>
      <c r="HYJ236" s="44"/>
      <c r="HYK236" s="44"/>
      <c r="HYL236" s="44"/>
      <c r="HYM236" s="44"/>
      <c r="HYN236" s="44"/>
      <c r="HYO236" s="44"/>
      <c r="HYP236" s="44"/>
      <c r="HYQ236" s="44"/>
      <c r="HYR236" s="44"/>
      <c r="HYS236" s="44"/>
      <c r="HYT236" s="44"/>
      <c r="HYU236" s="44"/>
      <c r="HYV236" s="44"/>
      <c r="HYW236" s="44"/>
      <c r="HYX236" s="44"/>
      <c r="HYY236" s="44"/>
      <c r="HYZ236" s="44"/>
      <c r="HZA236" s="44"/>
      <c r="HZB236" s="44"/>
      <c r="HZC236" s="44"/>
      <c r="HZD236" s="44"/>
      <c r="HZE236" s="44"/>
      <c r="HZF236" s="44"/>
      <c r="HZG236" s="44"/>
      <c r="HZH236" s="44"/>
      <c r="HZI236" s="44"/>
      <c r="HZJ236" s="44"/>
      <c r="HZK236" s="44"/>
      <c r="HZL236" s="44"/>
      <c r="HZM236" s="44"/>
      <c r="HZN236" s="44"/>
      <c r="HZO236" s="44"/>
      <c r="HZP236" s="44"/>
      <c r="HZQ236" s="44"/>
      <c r="HZR236" s="44"/>
      <c r="HZS236" s="44"/>
      <c r="HZT236" s="44"/>
      <c r="HZU236" s="44"/>
      <c r="HZV236" s="44"/>
      <c r="HZW236" s="44"/>
      <c r="HZX236" s="44"/>
      <c r="HZY236" s="44"/>
      <c r="HZZ236" s="44"/>
      <c r="IAA236" s="44"/>
      <c r="IAB236" s="44"/>
      <c r="IAC236" s="44"/>
      <c r="IAD236" s="44"/>
      <c r="IAE236" s="44"/>
      <c r="IAF236" s="44"/>
      <c r="IAG236" s="44"/>
      <c r="IAH236" s="44"/>
      <c r="IAI236" s="44"/>
      <c r="IAJ236" s="44"/>
      <c r="IAK236" s="44"/>
      <c r="IAL236" s="44"/>
      <c r="IAM236" s="44"/>
      <c r="IAN236" s="44"/>
      <c r="IAO236" s="44"/>
      <c r="IAP236" s="44"/>
      <c r="IAQ236" s="44"/>
      <c r="IAR236" s="44"/>
      <c r="IAS236" s="44"/>
      <c r="IAT236" s="44"/>
      <c r="IAU236" s="44"/>
      <c r="IAV236" s="44"/>
      <c r="IAW236" s="44"/>
      <c r="IAX236" s="44"/>
      <c r="IAY236" s="44"/>
      <c r="IAZ236" s="44"/>
      <c r="IBA236" s="44"/>
      <c r="IBB236" s="44"/>
      <c r="IBC236" s="44"/>
      <c r="IBD236" s="44"/>
      <c r="IBE236" s="44"/>
      <c r="IBF236" s="44"/>
      <c r="IBG236" s="44"/>
      <c r="IBH236" s="44"/>
      <c r="IBI236" s="44"/>
      <c r="IBJ236" s="44"/>
      <c r="IBK236" s="44"/>
      <c r="IBL236" s="44"/>
      <c r="IBM236" s="44"/>
      <c r="IBN236" s="44"/>
      <c r="IBO236" s="44"/>
      <c r="IBP236" s="44"/>
      <c r="IBQ236" s="44"/>
      <c r="IBR236" s="44"/>
      <c r="IBS236" s="44"/>
      <c r="IBT236" s="44"/>
      <c r="IBU236" s="44"/>
      <c r="IBV236" s="44"/>
      <c r="IBW236" s="44"/>
      <c r="IBX236" s="44"/>
      <c r="IBY236" s="44"/>
      <c r="IBZ236" s="44"/>
      <c r="ICA236" s="44"/>
      <c r="ICB236" s="44"/>
      <c r="ICC236" s="44"/>
      <c r="ICD236" s="44"/>
      <c r="ICE236" s="44"/>
      <c r="ICF236" s="44"/>
      <c r="ICG236" s="44"/>
      <c r="ICH236" s="44"/>
      <c r="ICI236" s="44"/>
      <c r="ICJ236" s="44"/>
      <c r="ICK236" s="44"/>
      <c r="ICL236" s="44"/>
      <c r="ICM236" s="44"/>
      <c r="ICN236" s="44"/>
      <c r="ICO236" s="44"/>
      <c r="ICP236" s="44"/>
      <c r="ICQ236" s="44"/>
      <c r="ICR236" s="44"/>
      <c r="ICS236" s="44"/>
      <c r="ICT236" s="44"/>
      <c r="ICU236" s="44"/>
      <c r="ICV236" s="44"/>
      <c r="ICW236" s="44"/>
      <c r="ICX236" s="44"/>
      <c r="ICY236" s="44"/>
      <c r="ICZ236" s="44"/>
      <c r="IDA236" s="44"/>
      <c r="IDB236" s="44"/>
      <c r="IDC236" s="44"/>
      <c r="IDD236" s="44"/>
      <c r="IDE236" s="44"/>
      <c r="IDF236" s="44"/>
      <c r="IDG236" s="44"/>
      <c r="IDH236" s="44"/>
      <c r="IDI236" s="44"/>
      <c r="IDJ236" s="44"/>
      <c r="IDK236" s="44"/>
      <c r="IDL236" s="44"/>
      <c r="IDM236" s="44"/>
      <c r="IDN236" s="44"/>
      <c r="IDO236" s="44"/>
      <c r="IDP236" s="44"/>
      <c r="IDQ236" s="44"/>
      <c r="IDR236" s="44"/>
      <c r="IDS236" s="44"/>
      <c r="IDT236" s="44"/>
      <c r="IDU236" s="44"/>
      <c r="IDV236" s="44"/>
      <c r="IDW236" s="44"/>
      <c r="IDX236" s="44"/>
      <c r="IDY236" s="44"/>
      <c r="IDZ236" s="44"/>
      <c r="IEA236" s="44"/>
      <c r="IEB236" s="44"/>
      <c r="IEC236" s="44"/>
      <c r="IED236" s="44"/>
      <c r="IEE236" s="44"/>
      <c r="IEF236" s="44"/>
      <c r="IEG236" s="44"/>
      <c r="IEH236" s="44"/>
      <c r="IEI236" s="44"/>
      <c r="IEJ236" s="44"/>
      <c r="IEK236" s="44"/>
      <c r="IEL236" s="44"/>
      <c r="IEM236" s="44"/>
      <c r="IEN236" s="44"/>
      <c r="IEO236" s="44"/>
      <c r="IEP236" s="44"/>
      <c r="IEQ236" s="44"/>
      <c r="IER236" s="44"/>
      <c r="IES236" s="44"/>
      <c r="IET236" s="44"/>
      <c r="IEU236" s="44"/>
      <c r="IEV236" s="44"/>
      <c r="IEW236" s="44"/>
      <c r="IEX236" s="44"/>
      <c r="IEY236" s="44"/>
      <c r="IEZ236" s="44"/>
      <c r="IFA236" s="44"/>
      <c r="IFB236" s="44"/>
      <c r="IFC236" s="44"/>
      <c r="IFD236" s="44"/>
      <c r="IFE236" s="44"/>
      <c r="IFF236" s="44"/>
      <c r="IFG236" s="44"/>
      <c r="IFH236" s="44"/>
      <c r="IFI236" s="44"/>
      <c r="IFJ236" s="44"/>
      <c r="IFK236" s="44"/>
      <c r="IFL236" s="44"/>
      <c r="IFM236" s="44"/>
      <c r="IFN236" s="44"/>
      <c r="IFO236" s="44"/>
      <c r="IFP236" s="44"/>
      <c r="IFQ236" s="44"/>
      <c r="IFR236" s="44"/>
      <c r="IFS236" s="44"/>
      <c r="IFT236" s="44"/>
      <c r="IFU236" s="44"/>
      <c r="IFV236" s="44"/>
      <c r="IFW236" s="44"/>
      <c r="IFX236" s="44"/>
      <c r="IFY236" s="44"/>
      <c r="IFZ236" s="44"/>
      <c r="IGA236" s="44"/>
      <c r="IGB236" s="44"/>
      <c r="IGC236" s="44"/>
      <c r="IGD236" s="44"/>
      <c r="IGE236" s="44"/>
      <c r="IGF236" s="44"/>
      <c r="IGG236" s="44"/>
      <c r="IGH236" s="44"/>
      <c r="IGI236" s="44"/>
      <c r="IGJ236" s="44"/>
      <c r="IGK236" s="44"/>
      <c r="IGL236" s="44"/>
      <c r="IGM236" s="44"/>
      <c r="IGN236" s="44"/>
      <c r="IGO236" s="44"/>
      <c r="IGP236" s="44"/>
      <c r="IGQ236" s="44"/>
      <c r="IGR236" s="44"/>
      <c r="IGS236" s="44"/>
      <c r="IGT236" s="44"/>
      <c r="IGU236" s="44"/>
      <c r="IGV236" s="44"/>
      <c r="IGW236" s="44"/>
      <c r="IGX236" s="44"/>
      <c r="IGY236" s="44"/>
      <c r="IGZ236" s="44"/>
      <c r="IHA236" s="44"/>
      <c r="IHB236" s="44"/>
      <c r="IHC236" s="44"/>
      <c r="IHD236" s="44"/>
      <c r="IHE236" s="44"/>
      <c r="IHF236" s="44"/>
      <c r="IHG236" s="44"/>
      <c r="IHH236" s="44"/>
      <c r="IHI236" s="44"/>
      <c r="IHJ236" s="44"/>
      <c r="IHK236" s="44"/>
      <c r="IHL236" s="44"/>
      <c r="IHM236" s="44"/>
      <c r="IHN236" s="44"/>
      <c r="IHO236" s="44"/>
      <c r="IHP236" s="44"/>
      <c r="IHQ236" s="44"/>
      <c r="IHR236" s="44"/>
      <c r="IHS236" s="44"/>
      <c r="IHT236" s="44"/>
      <c r="IHU236" s="44"/>
      <c r="IHV236" s="44"/>
      <c r="IHW236" s="44"/>
      <c r="IHX236" s="44"/>
      <c r="IHY236" s="44"/>
      <c r="IHZ236" s="44"/>
      <c r="IIA236" s="44"/>
      <c r="IIB236" s="44"/>
      <c r="IIC236" s="44"/>
      <c r="IID236" s="44"/>
      <c r="IIE236" s="44"/>
      <c r="IIF236" s="44"/>
      <c r="IIG236" s="44"/>
      <c r="IIH236" s="44"/>
      <c r="III236" s="44"/>
      <c r="IIJ236" s="44"/>
      <c r="IIK236" s="44"/>
      <c r="IIL236" s="44"/>
      <c r="IIM236" s="44"/>
      <c r="IIN236" s="44"/>
      <c r="IIO236" s="44"/>
      <c r="IIP236" s="44"/>
      <c r="IIQ236" s="44"/>
      <c r="IIR236" s="44"/>
      <c r="IIS236" s="44"/>
      <c r="IIT236" s="44"/>
      <c r="IIU236" s="44"/>
      <c r="IIV236" s="44"/>
      <c r="IIW236" s="44"/>
      <c r="IIX236" s="44"/>
      <c r="IIY236" s="44"/>
      <c r="IIZ236" s="44"/>
      <c r="IJA236" s="44"/>
      <c r="IJB236" s="44"/>
      <c r="IJC236" s="44"/>
      <c r="IJD236" s="44"/>
      <c r="IJE236" s="44"/>
      <c r="IJF236" s="44"/>
      <c r="IJG236" s="44"/>
      <c r="IJH236" s="44"/>
      <c r="IJI236" s="44"/>
      <c r="IJJ236" s="44"/>
      <c r="IJK236" s="44"/>
      <c r="IJL236" s="44"/>
      <c r="IJM236" s="44"/>
      <c r="IJN236" s="44"/>
      <c r="IJO236" s="44"/>
      <c r="IJP236" s="44"/>
      <c r="IJQ236" s="44"/>
      <c r="IJR236" s="44"/>
      <c r="IJS236" s="44"/>
      <c r="IJT236" s="44"/>
      <c r="IJU236" s="44"/>
      <c r="IJV236" s="44"/>
      <c r="IJW236" s="44"/>
      <c r="IJX236" s="44"/>
      <c r="IJY236" s="44"/>
      <c r="IJZ236" s="44"/>
      <c r="IKA236" s="44"/>
      <c r="IKB236" s="44"/>
      <c r="IKC236" s="44"/>
      <c r="IKD236" s="44"/>
      <c r="IKE236" s="44"/>
      <c r="IKF236" s="44"/>
      <c r="IKG236" s="44"/>
      <c r="IKH236" s="44"/>
      <c r="IKI236" s="44"/>
      <c r="IKJ236" s="44"/>
      <c r="IKK236" s="44"/>
      <c r="IKL236" s="44"/>
      <c r="IKM236" s="44"/>
      <c r="IKN236" s="44"/>
      <c r="IKO236" s="44"/>
      <c r="IKP236" s="44"/>
      <c r="IKQ236" s="44"/>
      <c r="IKR236" s="44"/>
      <c r="IKS236" s="44"/>
      <c r="IKT236" s="44"/>
      <c r="IKU236" s="44"/>
      <c r="IKV236" s="44"/>
      <c r="IKW236" s="44"/>
      <c r="IKX236" s="44"/>
      <c r="IKY236" s="44"/>
      <c r="IKZ236" s="44"/>
      <c r="ILA236" s="44"/>
      <c r="ILB236" s="44"/>
      <c r="ILC236" s="44"/>
      <c r="ILD236" s="44"/>
      <c r="ILE236" s="44"/>
      <c r="ILF236" s="44"/>
      <c r="ILG236" s="44"/>
      <c r="ILH236" s="44"/>
      <c r="ILI236" s="44"/>
      <c r="ILJ236" s="44"/>
      <c r="ILK236" s="44"/>
      <c r="ILL236" s="44"/>
      <c r="ILM236" s="44"/>
      <c r="ILN236" s="44"/>
      <c r="ILO236" s="44"/>
      <c r="ILP236" s="44"/>
      <c r="ILQ236" s="44"/>
      <c r="ILR236" s="44"/>
      <c r="ILS236" s="44"/>
      <c r="ILT236" s="44"/>
      <c r="ILU236" s="44"/>
      <c r="ILV236" s="44"/>
      <c r="ILW236" s="44"/>
      <c r="ILX236" s="44"/>
      <c r="ILY236" s="44"/>
      <c r="ILZ236" s="44"/>
      <c r="IMA236" s="44"/>
      <c r="IMB236" s="44"/>
      <c r="IMC236" s="44"/>
      <c r="IMD236" s="44"/>
      <c r="IME236" s="44"/>
      <c r="IMF236" s="44"/>
      <c r="IMG236" s="44"/>
      <c r="IMH236" s="44"/>
      <c r="IMI236" s="44"/>
      <c r="IMJ236" s="44"/>
      <c r="IMK236" s="44"/>
      <c r="IML236" s="44"/>
      <c r="IMM236" s="44"/>
      <c r="IMN236" s="44"/>
      <c r="IMO236" s="44"/>
      <c r="IMP236" s="44"/>
      <c r="IMQ236" s="44"/>
      <c r="IMR236" s="44"/>
      <c r="IMS236" s="44"/>
      <c r="IMT236" s="44"/>
      <c r="IMU236" s="44"/>
      <c r="IMV236" s="44"/>
      <c r="IMW236" s="44"/>
      <c r="IMX236" s="44"/>
      <c r="IMY236" s="44"/>
      <c r="IMZ236" s="44"/>
      <c r="INA236" s="44"/>
      <c r="INB236" s="44"/>
      <c r="INC236" s="44"/>
      <c r="IND236" s="44"/>
      <c r="INE236" s="44"/>
      <c r="INF236" s="44"/>
      <c r="ING236" s="44"/>
      <c r="INH236" s="44"/>
      <c r="INI236" s="44"/>
      <c r="INJ236" s="44"/>
      <c r="INK236" s="44"/>
      <c r="INL236" s="44"/>
      <c r="INM236" s="44"/>
      <c r="INN236" s="44"/>
      <c r="INO236" s="44"/>
      <c r="INP236" s="44"/>
      <c r="INQ236" s="44"/>
      <c r="INR236" s="44"/>
      <c r="INS236" s="44"/>
      <c r="INT236" s="44"/>
      <c r="INU236" s="44"/>
      <c r="INV236" s="44"/>
      <c r="INW236" s="44"/>
      <c r="INX236" s="44"/>
      <c r="INY236" s="44"/>
      <c r="INZ236" s="44"/>
      <c r="IOA236" s="44"/>
      <c r="IOB236" s="44"/>
      <c r="IOC236" s="44"/>
      <c r="IOD236" s="44"/>
      <c r="IOE236" s="44"/>
      <c r="IOF236" s="44"/>
      <c r="IOG236" s="44"/>
      <c r="IOH236" s="44"/>
      <c r="IOI236" s="44"/>
      <c r="IOJ236" s="44"/>
      <c r="IOK236" s="44"/>
      <c r="IOL236" s="44"/>
      <c r="IOM236" s="44"/>
      <c r="ION236" s="44"/>
      <c r="IOO236" s="44"/>
      <c r="IOP236" s="44"/>
      <c r="IOQ236" s="44"/>
      <c r="IOR236" s="44"/>
      <c r="IOS236" s="44"/>
      <c r="IOT236" s="44"/>
      <c r="IOU236" s="44"/>
      <c r="IOV236" s="44"/>
      <c r="IOW236" s="44"/>
      <c r="IOX236" s="44"/>
      <c r="IOY236" s="44"/>
      <c r="IOZ236" s="44"/>
      <c r="IPA236" s="44"/>
      <c r="IPB236" s="44"/>
      <c r="IPC236" s="44"/>
      <c r="IPD236" s="44"/>
      <c r="IPE236" s="44"/>
      <c r="IPF236" s="44"/>
      <c r="IPG236" s="44"/>
      <c r="IPH236" s="44"/>
      <c r="IPI236" s="44"/>
      <c r="IPJ236" s="44"/>
      <c r="IPK236" s="44"/>
      <c r="IPL236" s="44"/>
      <c r="IPM236" s="44"/>
      <c r="IPN236" s="44"/>
      <c r="IPO236" s="44"/>
      <c r="IPP236" s="44"/>
      <c r="IPQ236" s="44"/>
      <c r="IPR236" s="44"/>
      <c r="IPS236" s="44"/>
      <c r="IPT236" s="44"/>
      <c r="IPU236" s="44"/>
      <c r="IPV236" s="44"/>
      <c r="IPW236" s="44"/>
      <c r="IPX236" s="44"/>
      <c r="IPY236" s="44"/>
      <c r="IPZ236" s="44"/>
      <c r="IQA236" s="44"/>
      <c r="IQB236" s="44"/>
      <c r="IQC236" s="44"/>
      <c r="IQD236" s="44"/>
      <c r="IQE236" s="44"/>
      <c r="IQF236" s="44"/>
      <c r="IQG236" s="44"/>
      <c r="IQH236" s="44"/>
      <c r="IQI236" s="44"/>
      <c r="IQJ236" s="44"/>
      <c r="IQK236" s="44"/>
      <c r="IQL236" s="44"/>
      <c r="IQM236" s="44"/>
      <c r="IQN236" s="44"/>
      <c r="IQO236" s="44"/>
      <c r="IQP236" s="44"/>
      <c r="IQQ236" s="44"/>
      <c r="IQR236" s="44"/>
      <c r="IQS236" s="44"/>
      <c r="IQT236" s="44"/>
      <c r="IQU236" s="44"/>
      <c r="IQV236" s="44"/>
      <c r="IQW236" s="44"/>
      <c r="IQX236" s="44"/>
      <c r="IQY236" s="44"/>
      <c r="IQZ236" s="44"/>
      <c r="IRA236" s="44"/>
      <c r="IRB236" s="44"/>
      <c r="IRC236" s="44"/>
      <c r="IRD236" s="44"/>
      <c r="IRE236" s="44"/>
      <c r="IRF236" s="44"/>
      <c r="IRG236" s="44"/>
      <c r="IRH236" s="44"/>
      <c r="IRI236" s="44"/>
      <c r="IRJ236" s="44"/>
      <c r="IRK236" s="44"/>
      <c r="IRL236" s="44"/>
      <c r="IRM236" s="44"/>
      <c r="IRN236" s="44"/>
      <c r="IRO236" s="44"/>
      <c r="IRP236" s="44"/>
      <c r="IRQ236" s="44"/>
      <c r="IRR236" s="44"/>
      <c r="IRS236" s="44"/>
      <c r="IRT236" s="44"/>
      <c r="IRU236" s="44"/>
      <c r="IRV236" s="44"/>
      <c r="IRW236" s="44"/>
      <c r="IRX236" s="44"/>
      <c r="IRY236" s="44"/>
      <c r="IRZ236" s="44"/>
      <c r="ISA236" s="44"/>
      <c r="ISB236" s="44"/>
      <c r="ISC236" s="44"/>
      <c r="ISD236" s="44"/>
      <c r="ISE236" s="44"/>
      <c r="ISF236" s="44"/>
      <c r="ISG236" s="44"/>
      <c r="ISH236" s="44"/>
      <c r="ISI236" s="44"/>
      <c r="ISJ236" s="44"/>
      <c r="ISK236" s="44"/>
      <c r="ISL236" s="44"/>
      <c r="ISM236" s="44"/>
      <c r="ISN236" s="44"/>
      <c r="ISO236" s="44"/>
      <c r="ISP236" s="44"/>
      <c r="ISQ236" s="44"/>
      <c r="ISR236" s="44"/>
      <c r="ISS236" s="44"/>
      <c r="IST236" s="44"/>
      <c r="ISU236" s="44"/>
      <c r="ISV236" s="44"/>
      <c r="ISW236" s="44"/>
      <c r="ISX236" s="44"/>
      <c r="ISY236" s="44"/>
      <c r="ISZ236" s="44"/>
      <c r="ITA236" s="44"/>
      <c r="ITB236" s="44"/>
      <c r="ITC236" s="44"/>
      <c r="ITD236" s="44"/>
      <c r="ITE236" s="44"/>
      <c r="ITF236" s="44"/>
      <c r="ITG236" s="44"/>
      <c r="ITH236" s="44"/>
      <c r="ITI236" s="44"/>
      <c r="ITJ236" s="44"/>
      <c r="ITK236" s="44"/>
      <c r="ITL236" s="44"/>
      <c r="ITM236" s="44"/>
      <c r="ITN236" s="44"/>
      <c r="ITO236" s="44"/>
      <c r="ITP236" s="44"/>
      <c r="ITQ236" s="44"/>
      <c r="ITR236" s="44"/>
      <c r="ITS236" s="44"/>
      <c r="ITT236" s="44"/>
      <c r="ITU236" s="44"/>
      <c r="ITV236" s="44"/>
      <c r="ITW236" s="44"/>
      <c r="ITX236" s="44"/>
      <c r="ITY236" s="44"/>
      <c r="ITZ236" s="44"/>
      <c r="IUA236" s="44"/>
      <c r="IUB236" s="44"/>
      <c r="IUC236" s="44"/>
      <c r="IUD236" s="44"/>
      <c r="IUE236" s="44"/>
      <c r="IUF236" s="44"/>
      <c r="IUG236" s="44"/>
      <c r="IUH236" s="44"/>
      <c r="IUI236" s="44"/>
      <c r="IUJ236" s="44"/>
      <c r="IUK236" s="44"/>
      <c r="IUL236" s="44"/>
      <c r="IUM236" s="44"/>
      <c r="IUN236" s="44"/>
      <c r="IUO236" s="44"/>
      <c r="IUP236" s="44"/>
      <c r="IUQ236" s="44"/>
      <c r="IUR236" s="44"/>
      <c r="IUS236" s="44"/>
      <c r="IUT236" s="44"/>
      <c r="IUU236" s="44"/>
      <c r="IUV236" s="44"/>
      <c r="IUW236" s="44"/>
      <c r="IUX236" s="44"/>
      <c r="IUY236" s="44"/>
      <c r="IUZ236" s="44"/>
      <c r="IVA236" s="44"/>
      <c r="IVB236" s="44"/>
      <c r="IVC236" s="44"/>
      <c r="IVD236" s="44"/>
      <c r="IVE236" s="44"/>
      <c r="IVF236" s="44"/>
      <c r="IVG236" s="44"/>
      <c r="IVH236" s="44"/>
      <c r="IVI236" s="44"/>
      <c r="IVJ236" s="44"/>
      <c r="IVK236" s="44"/>
      <c r="IVL236" s="44"/>
      <c r="IVM236" s="44"/>
      <c r="IVN236" s="44"/>
      <c r="IVO236" s="44"/>
      <c r="IVP236" s="44"/>
      <c r="IVQ236" s="44"/>
      <c r="IVR236" s="44"/>
      <c r="IVS236" s="44"/>
      <c r="IVT236" s="44"/>
      <c r="IVU236" s="44"/>
      <c r="IVV236" s="44"/>
      <c r="IVW236" s="44"/>
      <c r="IVX236" s="44"/>
      <c r="IVY236" s="44"/>
      <c r="IVZ236" s="44"/>
      <c r="IWA236" s="44"/>
      <c r="IWB236" s="44"/>
      <c r="IWC236" s="44"/>
      <c r="IWD236" s="44"/>
      <c r="IWE236" s="44"/>
      <c r="IWF236" s="44"/>
      <c r="IWG236" s="44"/>
      <c r="IWH236" s="44"/>
      <c r="IWI236" s="44"/>
      <c r="IWJ236" s="44"/>
      <c r="IWK236" s="44"/>
      <c r="IWL236" s="44"/>
      <c r="IWM236" s="44"/>
      <c r="IWN236" s="44"/>
      <c r="IWO236" s="44"/>
      <c r="IWP236" s="44"/>
      <c r="IWQ236" s="44"/>
      <c r="IWR236" s="44"/>
      <c r="IWS236" s="44"/>
      <c r="IWT236" s="44"/>
      <c r="IWU236" s="44"/>
      <c r="IWV236" s="44"/>
      <c r="IWW236" s="44"/>
      <c r="IWX236" s="44"/>
      <c r="IWY236" s="44"/>
      <c r="IWZ236" s="44"/>
      <c r="IXA236" s="44"/>
      <c r="IXB236" s="44"/>
      <c r="IXC236" s="44"/>
      <c r="IXD236" s="44"/>
      <c r="IXE236" s="44"/>
      <c r="IXF236" s="44"/>
      <c r="IXG236" s="44"/>
      <c r="IXH236" s="44"/>
      <c r="IXI236" s="44"/>
      <c r="IXJ236" s="44"/>
      <c r="IXK236" s="44"/>
      <c r="IXL236" s="44"/>
      <c r="IXM236" s="44"/>
      <c r="IXN236" s="44"/>
      <c r="IXO236" s="44"/>
      <c r="IXP236" s="44"/>
      <c r="IXQ236" s="44"/>
      <c r="IXR236" s="44"/>
      <c r="IXS236" s="44"/>
      <c r="IXT236" s="44"/>
      <c r="IXU236" s="44"/>
      <c r="IXV236" s="44"/>
      <c r="IXW236" s="44"/>
      <c r="IXX236" s="44"/>
      <c r="IXY236" s="44"/>
      <c r="IXZ236" s="44"/>
      <c r="IYA236" s="44"/>
      <c r="IYB236" s="44"/>
      <c r="IYC236" s="44"/>
      <c r="IYD236" s="44"/>
      <c r="IYE236" s="44"/>
      <c r="IYF236" s="44"/>
      <c r="IYG236" s="44"/>
      <c r="IYH236" s="44"/>
      <c r="IYI236" s="44"/>
      <c r="IYJ236" s="44"/>
      <c r="IYK236" s="44"/>
      <c r="IYL236" s="44"/>
      <c r="IYM236" s="44"/>
      <c r="IYN236" s="44"/>
      <c r="IYO236" s="44"/>
      <c r="IYP236" s="44"/>
      <c r="IYQ236" s="44"/>
      <c r="IYR236" s="44"/>
      <c r="IYS236" s="44"/>
      <c r="IYT236" s="44"/>
      <c r="IYU236" s="44"/>
      <c r="IYV236" s="44"/>
      <c r="IYW236" s="44"/>
      <c r="IYX236" s="44"/>
      <c r="IYY236" s="44"/>
      <c r="IYZ236" s="44"/>
      <c r="IZA236" s="44"/>
      <c r="IZB236" s="44"/>
      <c r="IZC236" s="44"/>
      <c r="IZD236" s="44"/>
      <c r="IZE236" s="44"/>
      <c r="IZF236" s="44"/>
      <c r="IZG236" s="44"/>
      <c r="IZH236" s="44"/>
      <c r="IZI236" s="44"/>
      <c r="IZJ236" s="44"/>
      <c r="IZK236" s="44"/>
      <c r="IZL236" s="44"/>
      <c r="IZM236" s="44"/>
      <c r="IZN236" s="44"/>
      <c r="IZO236" s="44"/>
      <c r="IZP236" s="44"/>
      <c r="IZQ236" s="44"/>
      <c r="IZR236" s="44"/>
      <c r="IZS236" s="44"/>
      <c r="IZT236" s="44"/>
      <c r="IZU236" s="44"/>
      <c r="IZV236" s="44"/>
      <c r="IZW236" s="44"/>
      <c r="IZX236" s="44"/>
      <c r="IZY236" s="44"/>
      <c r="IZZ236" s="44"/>
      <c r="JAA236" s="44"/>
      <c r="JAB236" s="44"/>
      <c r="JAC236" s="44"/>
      <c r="JAD236" s="44"/>
      <c r="JAE236" s="44"/>
      <c r="JAF236" s="44"/>
      <c r="JAG236" s="44"/>
      <c r="JAH236" s="44"/>
      <c r="JAI236" s="44"/>
      <c r="JAJ236" s="44"/>
      <c r="JAK236" s="44"/>
      <c r="JAL236" s="44"/>
      <c r="JAM236" s="44"/>
      <c r="JAN236" s="44"/>
      <c r="JAO236" s="44"/>
      <c r="JAP236" s="44"/>
      <c r="JAQ236" s="44"/>
      <c r="JAR236" s="44"/>
      <c r="JAS236" s="44"/>
      <c r="JAT236" s="44"/>
      <c r="JAU236" s="44"/>
      <c r="JAV236" s="44"/>
      <c r="JAW236" s="44"/>
      <c r="JAX236" s="44"/>
      <c r="JAY236" s="44"/>
      <c r="JAZ236" s="44"/>
      <c r="JBA236" s="44"/>
      <c r="JBB236" s="44"/>
      <c r="JBC236" s="44"/>
      <c r="JBD236" s="44"/>
      <c r="JBE236" s="44"/>
      <c r="JBF236" s="44"/>
      <c r="JBG236" s="44"/>
      <c r="JBH236" s="44"/>
      <c r="JBI236" s="44"/>
      <c r="JBJ236" s="44"/>
      <c r="JBK236" s="44"/>
      <c r="JBL236" s="44"/>
      <c r="JBM236" s="44"/>
      <c r="JBN236" s="44"/>
      <c r="JBO236" s="44"/>
      <c r="JBP236" s="44"/>
      <c r="JBQ236" s="44"/>
      <c r="JBR236" s="44"/>
      <c r="JBS236" s="44"/>
      <c r="JBT236" s="44"/>
      <c r="JBU236" s="44"/>
      <c r="JBV236" s="44"/>
      <c r="JBW236" s="44"/>
      <c r="JBX236" s="44"/>
      <c r="JBY236" s="44"/>
      <c r="JBZ236" s="44"/>
      <c r="JCA236" s="44"/>
      <c r="JCB236" s="44"/>
      <c r="JCC236" s="44"/>
      <c r="JCD236" s="44"/>
      <c r="JCE236" s="44"/>
      <c r="JCF236" s="44"/>
      <c r="JCG236" s="44"/>
      <c r="JCH236" s="44"/>
      <c r="JCI236" s="44"/>
      <c r="JCJ236" s="44"/>
      <c r="JCK236" s="44"/>
      <c r="JCL236" s="44"/>
      <c r="JCM236" s="44"/>
      <c r="JCN236" s="44"/>
      <c r="JCO236" s="44"/>
      <c r="JCP236" s="44"/>
      <c r="JCQ236" s="44"/>
      <c r="JCR236" s="44"/>
      <c r="JCS236" s="44"/>
      <c r="JCT236" s="44"/>
      <c r="JCU236" s="44"/>
      <c r="JCV236" s="44"/>
      <c r="JCW236" s="44"/>
      <c r="JCX236" s="44"/>
      <c r="JCY236" s="44"/>
      <c r="JCZ236" s="44"/>
      <c r="JDA236" s="44"/>
      <c r="JDB236" s="44"/>
      <c r="JDC236" s="44"/>
      <c r="JDD236" s="44"/>
      <c r="JDE236" s="44"/>
      <c r="JDF236" s="44"/>
      <c r="JDG236" s="44"/>
      <c r="JDH236" s="44"/>
      <c r="JDI236" s="44"/>
      <c r="JDJ236" s="44"/>
      <c r="JDK236" s="44"/>
      <c r="JDL236" s="44"/>
      <c r="JDM236" s="44"/>
      <c r="JDN236" s="44"/>
      <c r="JDO236" s="44"/>
      <c r="JDP236" s="44"/>
      <c r="JDQ236" s="44"/>
      <c r="JDR236" s="44"/>
      <c r="JDS236" s="44"/>
      <c r="JDT236" s="44"/>
      <c r="JDU236" s="44"/>
      <c r="JDV236" s="44"/>
      <c r="JDW236" s="44"/>
      <c r="JDX236" s="44"/>
      <c r="JDY236" s="44"/>
      <c r="JDZ236" s="44"/>
      <c r="JEA236" s="44"/>
      <c r="JEB236" s="44"/>
      <c r="JEC236" s="44"/>
      <c r="JED236" s="44"/>
      <c r="JEE236" s="44"/>
      <c r="JEF236" s="44"/>
      <c r="JEG236" s="44"/>
      <c r="JEH236" s="44"/>
      <c r="JEI236" s="44"/>
      <c r="JEJ236" s="44"/>
      <c r="JEK236" s="44"/>
      <c r="JEL236" s="44"/>
      <c r="JEM236" s="44"/>
      <c r="JEN236" s="44"/>
      <c r="JEO236" s="44"/>
      <c r="JEP236" s="44"/>
      <c r="JEQ236" s="44"/>
      <c r="JER236" s="44"/>
      <c r="JES236" s="44"/>
      <c r="JET236" s="44"/>
      <c r="JEU236" s="44"/>
      <c r="JEV236" s="44"/>
      <c r="JEW236" s="44"/>
      <c r="JEX236" s="44"/>
      <c r="JEY236" s="44"/>
      <c r="JEZ236" s="44"/>
      <c r="JFA236" s="44"/>
      <c r="JFB236" s="44"/>
      <c r="JFC236" s="44"/>
      <c r="JFD236" s="44"/>
      <c r="JFE236" s="44"/>
      <c r="JFF236" s="44"/>
      <c r="JFG236" s="44"/>
      <c r="JFH236" s="44"/>
      <c r="JFI236" s="44"/>
      <c r="JFJ236" s="44"/>
      <c r="JFK236" s="44"/>
      <c r="JFL236" s="44"/>
      <c r="JFM236" s="44"/>
      <c r="JFN236" s="44"/>
      <c r="JFO236" s="44"/>
      <c r="JFP236" s="44"/>
      <c r="JFQ236" s="44"/>
      <c r="JFR236" s="44"/>
      <c r="JFS236" s="44"/>
      <c r="JFT236" s="44"/>
      <c r="JFU236" s="44"/>
      <c r="JFV236" s="44"/>
      <c r="JFW236" s="44"/>
      <c r="JFX236" s="44"/>
      <c r="JFY236" s="44"/>
      <c r="JFZ236" s="44"/>
      <c r="JGA236" s="44"/>
      <c r="JGB236" s="44"/>
      <c r="JGC236" s="44"/>
      <c r="JGD236" s="44"/>
      <c r="JGE236" s="44"/>
      <c r="JGF236" s="44"/>
      <c r="JGG236" s="44"/>
      <c r="JGH236" s="44"/>
      <c r="JGI236" s="44"/>
      <c r="JGJ236" s="44"/>
      <c r="JGK236" s="44"/>
      <c r="JGL236" s="44"/>
      <c r="JGM236" s="44"/>
      <c r="JGN236" s="44"/>
      <c r="JGO236" s="44"/>
      <c r="JGP236" s="44"/>
      <c r="JGQ236" s="44"/>
      <c r="JGR236" s="44"/>
      <c r="JGS236" s="44"/>
      <c r="JGT236" s="44"/>
      <c r="JGU236" s="44"/>
      <c r="JGV236" s="44"/>
      <c r="JGW236" s="44"/>
      <c r="JGX236" s="44"/>
      <c r="JGY236" s="44"/>
      <c r="JGZ236" s="44"/>
      <c r="JHA236" s="44"/>
      <c r="JHB236" s="44"/>
      <c r="JHC236" s="44"/>
      <c r="JHD236" s="44"/>
      <c r="JHE236" s="44"/>
      <c r="JHF236" s="44"/>
      <c r="JHG236" s="44"/>
      <c r="JHH236" s="44"/>
      <c r="JHI236" s="44"/>
      <c r="JHJ236" s="44"/>
      <c r="JHK236" s="44"/>
      <c r="JHL236" s="44"/>
      <c r="JHM236" s="44"/>
      <c r="JHN236" s="44"/>
      <c r="JHO236" s="44"/>
      <c r="JHP236" s="44"/>
      <c r="JHQ236" s="44"/>
      <c r="JHR236" s="44"/>
      <c r="JHS236" s="44"/>
      <c r="JHT236" s="44"/>
      <c r="JHU236" s="44"/>
      <c r="JHV236" s="44"/>
      <c r="JHW236" s="44"/>
      <c r="JHX236" s="44"/>
      <c r="JHY236" s="44"/>
      <c r="JHZ236" s="44"/>
      <c r="JIA236" s="44"/>
      <c r="JIB236" s="44"/>
      <c r="JIC236" s="44"/>
      <c r="JID236" s="44"/>
      <c r="JIE236" s="44"/>
      <c r="JIF236" s="44"/>
      <c r="JIG236" s="44"/>
      <c r="JIH236" s="44"/>
      <c r="JII236" s="44"/>
      <c r="JIJ236" s="44"/>
      <c r="JIK236" s="44"/>
      <c r="JIL236" s="44"/>
      <c r="JIM236" s="44"/>
      <c r="JIN236" s="44"/>
      <c r="JIO236" s="44"/>
      <c r="JIP236" s="44"/>
      <c r="JIQ236" s="44"/>
      <c r="JIR236" s="44"/>
      <c r="JIS236" s="44"/>
      <c r="JIT236" s="44"/>
      <c r="JIU236" s="44"/>
      <c r="JIV236" s="44"/>
      <c r="JIW236" s="44"/>
      <c r="JIX236" s="44"/>
      <c r="JIY236" s="44"/>
      <c r="JIZ236" s="44"/>
      <c r="JJA236" s="44"/>
      <c r="JJB236" s="44"/>
      <c r="JJC236" s="44"/>
      <c r="JJD236" s="44"/>
      <c r="JJE236" s="44"/>
      <c r="JJF236" s="44"/>
      <c r="JJG236" s="44"/>
      <c r="JJH236" s="44"/>
      <c r="JJI236" s="44"/>
      <c r="JJJ236" s="44"/>
      <c r="JJK236" s="44"/>
      <c r="JJL236" s="44"/>
      <c r="JJM236" s="44"/>
      <c r="JJN236" s="44"/>
      <c r="JJO236" s="44"/>
      <c r="JJP236" s="44"/>
      <c r="JJQ236" s="44"/>
      <c r="JJR236" s="44"/>
      <c r="JJS236" s="44"/>
      <c r="JJT236" s="44"/>
      <c r="JJU236" s="44"/>
      <c r="JJV236" s="44"/>
      <c r="JJW236" s="44"/>
      <c r="JJX236" s="44"/>
      <c r="JJY236" s="44"/>
      <c r="JJZ236" s="44"/>
      <c r="JKA236" s="44"/>
      <c r="JKB236" s="44"/>
      <c r="JKC236" s="44"/>
      <c r="JKD236" s="44"/>
      <c r="JKE236" s="44"/>
      <c r="JKF236" s="44"/>
      <c r="JKG236" s="44"/>
      <c r="JKH236" s="44"/>
      <c r="JKI236" s="44"/>
      <c r="JKJ236" s="44"/>
      <c r="JKK236" s="44"/>
      <c r="JKL236" s="44"/>
      <c r="JKM236" s="44"/>
      <c r="JKN236" s="44"/>
      <c r="JKO236" s="44"/>
      <c r="JKP236" s="44"/>
      <c r="JKQ236" s="44"/>
      <c r="JKR236" s="44"/>
      <c r="JKS236" s="44"/>
      <c r="JKT236" s="44"/>
      <c r="JKU236" s="44"/>
      <c r="JKV236" s="44"/>
      <c r="JKW236" s="44"/>
      <c r="JKX236" s="44"/>
      <c r="JKY236" s="44"/>
      <c r="JKZ236" s="44"/>
      <c r="JLA236" s="44"/>
      <c r="JLB236" s="44"/>
      <c r="JLC236" s="44"/>
      <c r="JLD236" s="44"/>
      <c r="JLE236" s="44"/>
      <c r="JLF236" s="44"/>
      <c r="JLG236" s="44"/>
      <c r="JLH236" s="44"/>
      <c r="JLI236" s="44"/>
      <c r="JLJ236" s="44"/>
      <c r="JLK236" s="44"/>
      <c r="JLL236" s="44"/>
      <c r="JLM236" s="44"/>
      <c r="JLN236" s="44"/>
      <c r="JLO236" s="44"/>
      <c r="JLP236" s="44"/>
      <c r="JLQ236" s="44"/>
      <c r="JLR236" s="44"/>
      <c r="JLS236" s="44"/>
      <c r="JLT236" s="44"/>
      <c r="JLU236" s="44"/>
      <c r="JLV236" s="44"/>
      <c r="JLW236" s="44"/>
      <c r="JLX236" s="44"/>
      <c r="JLY236" s="44"/>
      <c r="JLZ236" s="44"/>
      <c r="JMA236" s="44"/>
      <c r="JMB236" s="44"/>
      <c r="JMC236" s="44"/>
      <c r="JMD236" s="44"/>
      <c r="JME236" s="44"/>
      <c r="JMF236" s="44"/>
      <c r="JMG236" s="44"/>
      <c r="JMH236" s="44"/>
      <c r="JMI236" s="44"/>
      <c r="JMJ236" s="44"/>
      <c r="JMK236" s="44"/>
      <c r="JML236" s="44"/>
      <c r="JMM236" s="44"/>
      <c r="JMN236" s="44"/>
      <c r="JMO236" s="44"/>
      <c r="JMP236" s="44"/>
      <c r="JMQ236" s="44"/>
      <c r="JMR236" s="44"/>
      <c r="JMS236" s="44"/>
      <c r="JMT236" s="44"/>
      <c r="JMU236" s="44"/>
      <c r="JMV236" s="44"/>
      <c r="JMW236" s="44"/>
      <c r="JMX236" s="44"/>
      <c r="JMY236" s="44"/>
      <c r="JMZ236" s="44"/>
      <c r="JNA236" s="44"/>
      <c r="JNB236" s="44"/>
      <c r="JNC236" s="44"/>
      <c r="JND236" s="44"/>
      <c r="JNE236" s="44"/>
      <c r="JNF236" s="44"/>
      <c r="JNG236" s="44"/>
      <c r="JNH236" s="44"/>
      <c r="JNI236" s="44"/>
      <c r="JNJ236" s="44"/>
      <c r="JNK236" s="44"/>
      <c r="JNL236" s="44"/>
      <c r="JNM236" s="44"/>
      <c r="JNN236" s="44"/>
      <c r="JNO236" s="44"/>
      <c r="JNP236" s="44"/>
      <c r="JNQ236" s="44"/>
      <c r="JNR236" s="44"/>
      <c r="JNS236" s="44"/>
      <c r="JNT236" s="44"/>
      <c r="JNU236" s="44"/>
      <c r="JNV236" s="44"/>
      <c r="JNW236" s="44"/>
      <c r="JNX236" s="44"/>
      <c r="JNY236" s="44"/>
      <c r="JNZ236" s="44"/>
      <c r="JOA236" s="44"/>
      <c r="JOB236" s="44"/>
      <c r="JOC236" s="44"/>
      <c r="JOD236" s="44"/>
      <c r="JOE236" s="44"/>
      <c r="JOF236" s="44"/>
      <c r="JOG236" s="44"/>
      <c r="JOH236" s="44"/>
      <c r="JOI236" s="44"/>
      <c r="JOJ236" s="44"/>
      <c r="JOK236" s="44"/>
      <c r="JOL236" s="44"/>
      <c r="JOM236" s="44"/>
      <c r="JON236" s="44"/>
      <c r="JOO236" s="44"/>
      <c r="JOP236" s="44"/>
      <c r="JOQ236" s="44"/>
      <c r="JOR236" s="44"/>
      <c r="JOS236" s="44"/>
      <c r="JOT236" s="44"/>
      <c r="JOU236" s="44"/>
      <c r="JOV236" s="44"/>
      <c r="JOW236" s="44"/>
      <c r="JOX236" s="44"/>
      <c r="JOY236" s="44"/>
      <c r="JOZ236" s="44"/>
      <c r="JPA236" s="44"/>
      <c r="JPB236" s="44"/>
      <c r="JPC236" s="44"/>
      <c r="JPD236" s="44"/>
      <c r="JPE236" s="44"/>
      <c r="JPF236" s="44"/>
      <c r="JPG236" s="44"/>
      <c r="JPH236" s="44"/>
      <c r="JPI236" s="44"/>
      <c r="JPJ236" s="44"/>
      <c r="JPK236" s="44"/>
      <c r="JPL236" s="44"/>
      <c r="JPM236" s="44"/>
      <c r="JPN236" s="44"/>
      <c r="JPO236" s="44"/>
      <c r="JPP236" s="44"/>
      <c r="JPQ236" s="44"/>
      <c r="JPR236" s="44"/>
      <c r="JPS236" s="44"/>
      <c r="JPT236" s="44"/>
      <c r="JPU236" s="44"/>
      <c r="JPV236" s="44"/>
      <c r="JPW236" s="44"/>
      <c r="JPX236" s="44"/>
      <c r="JPY236" s="44"/>
      <c r="JPZ236" s="44"/>
      <c r="JQA236" s="44"/>
      <c r="JQB236" s="44"/>
      <c r="JQC236" s="44"/>
      <c r="JQD236" s="44"/>
      <c r="JQE236" s="44"/>
      <c r="JQF236" s="44"/>
      <c r="JQG236" s="44"/>
      <c r="JQH236" s="44"/>
      <c r="JQI236" s="44"/>
      <c r="JQJ236" s="44"/>
      <c r="JQK236" s="44"/>
      <c r="JQL236" s="44"/>
      <c r="JQM236" s="44"/>
      <c r="JQN236" s="44"/>
      <c r="JQO236" s="44"/>
      <c r="JQP236" s="44"/>
      <c r="JQQ236" s="44"/>
      <c r="JQR236" s="44"/>
      <c r="JQS236" s="44"/>
      <c r="JQT236" s="44"/>
      <c r="JQU236" s="44"/>
      <c r="JQV236" s="44"/>
      <c r="JQW236" s="44"/>
      <c r="JQX236" s="44"/>
      <c r="JQY236" s="44"/>
      <c r="JQZ236" s="44"/>
      <c r="JRA236" s="44"/>
      <c r="JRB236" s="44"/>
      <c r="JRC236" s="44"/>
      <c r="JRD236" s="44"/>
      <c r="JRE236" s="44"/>
      <c r="JRF236" s="44"/>
      <c r="JRG236" s="44"/>
      <c r="JRH236" s="44"/>
      <c r="JRI236" s="44"/>
      <c r="JRJ236" s="44"/>
      <c r="JRK236" s="44"/>
      <c r="JRL236" s="44"/>
      <c r="JRM236" s="44"/>
      <c r="JRN236" s="44"/>
      <c r="JRO236" s="44"/>
      <c r="JRP236" s="44"/>
      <c r="JRQ236" s="44"/>
      <c r="JRR236" s="44"/>
      <c r="JRS236" s="44"/>
      <c r="JRT236" s="44"/>
      <c r="JRU236" s="44"/>
      <c r="JRV236" s="44"/>
      <c r="JRW236" s="44"/>
      <c r="JRX236" s="44"/>
      <c r="JRY236" s="44"/>
      <c r="JRZ236" s="44"/>
      <c r="JSA236" s="44"/>
      <c r="JSB236" s="44"/>
      <c r="JSC236" s="44"/>
      <c r="JSD236" s="44"/>
      <c r="JSE236" s="44"/>
      <c r="JSF236" s="44"/>
      <c r="JSG236" s="44"/>
      <c r="JSH236" s="44"/>
      <c r="JSI236" s="44"/>
      <c r="JSJ236" s="44"/>
      <c r="JSK236" s="44"/>
      <c r="JSL236" s="44"/>
      <c r="JSM236" s="44"/>
      <c r="JSN236" s="44"/>
      <c r="JSO236" s="44"/>
      <c r="JSP236" s="44"/>
      <c r="JSQ236" s="44"/>
      <c r="JSR236" s="44"/>
      <c r="JSS236" s="44"/>
      <c r="JST236" s="44"/>
      <c r="JSU236" s="44"/>
      <c r="JSV236" s="44"/>
      <c r="JSW236" s="44"/>
      <c r="JSX236" s="44"/>
      <c r="JSY236" s="44"/>
      <c r="JSZ236" s="44"/>
      <c r="JTA236" s="44"/>
      <c r="JTB236" s="44"/>
      <c r="JTC236" s="44"/>
      <c r="JTD236" s="44"/>
      <c r="JTE236" s="44"/>
      <c r="JTF236" s="44"/>
      <c r="JTG236" s="44"/>
      <c r="JTH236" s="44"/>
      <c r="JTI236" s="44"/>
      <c r="JTJ236" s="44"/>
      <c r="JTK236" s="44"/>
      <c r="JTL236" s="44"/>
      <c r="JTM236" s="44"/>
      <c r="JTN236" s="44"/>
      <c r="JTO236" s="44"/>
      <c r="JTP236" s="44"/>
      <c r="JTQ236" s="44"/>
      <c r="JTR236" s="44"/>
      <c r="JTS236" s="44"/>
      <c r="JTT236" s="44"/>
      <c r="JTU236" s="44"/>
      <c r="JTV236" s="44"/>
      <c r="JTW236" s="44"/>
      <c r="JTX236" s="44"/>
      <c r="JTY236" s="44"/>
      <c r="JTZ236" s="44"/>
      <c r="JUA236" s="44"/>
      <c r="JUB236" s="44"/>
      <c r="JUC236" s="44"/>
      <c r="JUD236" s="44"/>
      <c r="JUE236" s="44"/>
      <c r="JUF236" s="44"/>
      <c r="JUG236" s="44"/>
      <c r="JUH236" s="44"/>
      <c r="JUI236" s="44"/>
      <c r="JUJ236" s="44"/>
      <c r="JUK236" s="44"/>
      <c r="JUL236" s="44"/>
      <c r="JUM236" s="44"/>
      <c r="JUN236" s="44"/>
      <c r="JUO236" s="44"/>
      <c r="JUP236" s="44"/>
      <c r="JUQ236" s="44"/>
      <c r="JUR236" s="44"/>
      <c r="JUS236" s="44"/>
      <c r="JUT236" s="44"/>
      <c r="JUU236" s="44"/>
      <c r="JUV236" s="44"/>
      <c r="JUW236" s="44"/>
      <c r="JUX236" s="44"/>
      <c r="JUY236" s="44"/>
      <c r="JUZ236" s="44"/>
      <c r="JVA236" s="44"/>
      <c r="JVB236" s="44"/>
      <c r="JVC236" s="44"/>
      <c r="JVD236" s="44"/>
      <c r="JVE236" s="44"/>
      <c r="JVF236" s="44"/>
      <c r="JVG236" s="44"/>
      <c r="JVH236" s="44"/>
      <c r="JVI236" s="44"/>
      <c r="JVJ236" s="44"/>
      <c r="JVK236" s="44"/>
      <c r="JVL236" s="44"/>
      <c r="JVM236" s="44"/>
      <c r="JVN236" s="44"/>
      <c r="JVO236" s="44"/>
      <c r="JVP236" s="44"/>
      <c r="JVQ236" s="44"/>
      <c r="JVR236" s="44"/>
      <c r="JVS236" s="44"/>
      <c r="JVT236" s="44"/>
      <c r="JVU236" s="44"/>
      <c r="JVV236" s="44"/>
      <c r="JVW236" s="44"/>
      <c r="JVX236" s="44"/>
      <c r="JVY236" s="44"/>
      <c r="JVZ236" s="44"/>
      <c r="JWA236" s="44"/>
      <c r="JWB236" s="44"/>
      <c r="JWC236" s="44"/>
      <c r="JWD236" s="44"/>
      <c r="JWE236" s="44"/>
      <c r="JWF236" s="44"/>
      <c r="JWG236" s="44"/>
      <c r="JWH236" s="44"/>
      <c r="JWI236" s="44"/>
      <c r="JWJ236" s="44"/>
      <c r="JWK236" s="44"/>
      <c r="JWL236" s="44"/>
      <c r="JWM236" s="44"/>
      <c r="JWN236" s="44"/>
      <c r="JWO236" s="44"/>
      <c r="JWP236" s="44"/>
      <c r="JWQ236" s="44"/>
      <c r="JWR236" s="44"/>
      <c r="JWS236" s="44"/>
      <c r="JWT236" s="44"/>
      <c r="JWU236" s="44"/>
      <c r="JWV236" s="44"/>
      <c r="JWW236" s="44"/>
      <c r="JWX236" s="44"/>
      <c r="JWY236" s="44"/>
      <c r="JWZ236" s="44"/>
      <c r="JXA236" s="44"/>
      <c r="JXB236" s="44"/>
      <c r="JXC236" s="44"/>
      <c r="JXD236" s="44"/>
      <c r="JXE236" s="44"/>
      <c r="JXF236" s="44"/>
      <c r="JXG236" s="44"/>
      <c r="JXH236" s="44"/>
      <c r="JXI236" s="44"/>
      <c r="JXJ236" s="44"/>
      <c r="JXK236" s="44"/>
      <c r="JXL236" s="44"/>
      <c r="JXM236" s="44"/>
      <c r="JXN236" s="44"/>
      <c r="JXO236" s="44"/>
      <c r="JXP236" s="44"/>
      <c r="JXQ236" s="44"/>
      <c r="JXR236" s="44"/>
      <c r="JXS236" s="44"/>
      <c r="JXT236" s="44"/>
      <c r="JXU236" s="44"/>
      <c r="JXV236" s="44"/>
      <c r="JXW236" s="44"/>
      <c r="JXX236" s="44"/>
      <c r="JXY236" s="44"/>
      <c r="JXZ236" s="44"/>
      <c r="JYA236" s="44"/>
      <c r="JYB236" s="44"/>
      <c r="JYC236" s="44"/>
      <c r="JYD236" s="44"/>
      <c r="JYE236" s="44"/>
      <c r="JYF236" s="44"/>
      <c r="JYG236" s="44"/>
      <c r="JYH236" s="44"/>
      <c r="JYI236" s="44"/>
      <c r="JYJ236" s="44"/>
      <c r="JYK236" s="44"/>
      <c r="JYL236" s="44"/>
      <c r="JYM236" s="44"/>
      <c r="JYN236" s="44"/>
      <c r="JYO236" s="44"/>
      <c r="JYP236" s="44"/>
      <c r="JYQ236" s="44"/>
      <c r="JYR236" s="44"/>
      <c r="JYS236" s="44"/>
      <c r="JYT236" s="44"/>
      <c r="JYU236" s="44"/>
      <c r="JYV236" s="44"/>
      <c r="JYW236" s="44"/>
      <c r="JYX236" s="44"/>
      <c r="JYY236" s="44"/>
      <c r="JYZ236" s="44"/>
      <c r="JZA236" s="44"/>
      <c r="JZB236" s="44"/>
      <c r="JZC236" s="44"/>
      <c r="JZD236" s="44"/>
      <c r="JZE236" s="44"/>
      <c r="JZF236" s="44"/>
      <c r="JZG236" s="44"/>
      <c r="JZH236" s="44"/>
      <c r="JZI236" s="44"/>
      <c r="JZJ236" s="44"/>
      <c r="JZK236" s="44"/>
      <c r="JZL236" s="44"/>
      <c r="JZM236" s="44"/>
      <c r="JZN236" s="44"/>
      <c r="JZO236" s="44"/>
      <c r="JZP236" s="44"/>
      <c r="JZQ236" s="44"/>
      <c r="JZR236" s="44"/>
      <c r="JZS236" s="44"/>
      <c r="JZT236" s="44"/>
      <c r="JZU236" s="44"/>
      <c r="JZV236" s="44"/>
      <c r="JZW236" s="44"/>
      <c r="JZX236" s="44"/>
      <c r="JZY236" s="44"/>
      <c r="JZZ236" s="44"/>
      <c r="KAA236" s="44"/>
      <c r="KAB236" s="44"/>
      <c r="KAC236" s="44"/>
      <c r="KAD236" s="44"/>
      <c r="KAE236" s="44"/>
      <c r="KAF236" s="44"/>
      <c r="KAG236" s="44"/>
      <c r="KAH236" s="44"/>
      <c r="KAI236" s="44"/>
      <c r="KAJ236" s="44"/>
      <c r="KAK236" s="44"/>
      <c r="KAL236" s="44"/>
      <c r="KAM236" s="44"/>
      <c r="KAN236" s="44"/>
      <c r="KAO236" s="44"/>
      <c r="KAP236" s="44"/>
      <c r="KAQ236" s="44"/>
      <c r="KAR236" s="44"/>
      <c r="KAS236" s="44"/>
      <c r="KAT236" s="44"/>
      <c r="KAU236" s="44"/>
      <c r="KAV236" s="44"/>
      <c r="KAW236" s="44"/>
      <c r="KAX236" s="44"/>
      <c r="KAY236" s="44"/>
      <c r="KAZ236" s="44"/>
      <c r="KBA236" s="44"/>
      <c r="KBB236" s="44"/>
      <c r="KBC236" s="44"/>
      <c r="KBD236" s="44"/>
      <c r="KBE236" s="44"/>
      <c r="KBF236" s="44"/>
      <c r="KBG236" s="44"/>
      <c r="KBH236" s="44"/>
      <c r="KBI236" s="44"/>
      <c r="KBJ236" s="44"/>
      <c r="KBK236" s="44"/>
      <c r="KBL236" s="44"/>
      <c r="KBM236" s="44"/>
      <c r="KBN236" s="44"/>
      <c r="KBO236" s="44"/>
      <c r="KBP236" s="44"/>
      <c r="KBQ236" s="44"/>
      <c r="KBR236" s="44"/>
      <c r="KBS236" s="44"/>
      <c r="KBT236" s="44"/>
      <c r="KBU236" s="44"/>
      <c r="KBV236" s="44"/>
      <c r="KBW236" s="44"/>
      <c r="KBX236" s="44"/>
      <c r="KBY236" s="44"/>
      <c r="KBZ236" s="44"/>
      <c r="KCA236" s="44"/>
      <c r="KCB236" s="44"/>
      <c r="KCC236" s="44"/>
      <c r="KCD236" s="44"/>
      <c r="KCE236" s="44"/>
      <c r="KCF236" s="44"/>
      <c r="KCG236" s="44"/>
      <c r="KCH236" s="44"/>
      <c r="KCI236" s="44"/>
      <c r="KCJ236" s="44"/>
      <c r="KCK236" s="44"/>
      <c r="KCL236" s="44"/>
      <c r="KCM236" s="44"/>
      <c r="KCN236" s="44"/>
      <c r="KCO236" s="44"/>
      <c r="KCP236" s="44"/>
      <c r="KCQ236" s="44"/>
      <c r="KCR236" s="44"/>
      <c r="KCS236" s="44"/>
      <c r="KCT236" s="44"/>
      <c r="KCU236" s="44"/>
      <c r="KCV236" s="44"/>
      <c r="KCW236" s="44"/>
      <c r="KCX236" s="44"/>
      <c r="KCY236" s="44"/>
      <c r="KCZ236" s="44"/>
      <c r="KDA236" s="44"/>
      <c r="KDB236" s="44"/>
      <c r="KDC236" s="44"/>
      <c r="KDD236" s="44"/>
      <c r="KDE236" s="44"/>
      <c r="KDF236" s="44"/>
      <c r="KDG236" s="44"/>
      <c r="KDH236" s="44"/>
      <c r="KDI236" s="44"/>
      <c r="KDJ236" s="44"/>
      <c r="KDK236" s="44"/>
      <c r="KDL236" s="44"/>
      <c r="KDM236" s="44"/>
      <c r="KDN236" s="44"/>
      <c r="KDO236" s="44"/>
      <c r="KDP236" s="44"/>
      <c r="KDQ236" s="44"/>
      <c r="KDR236" s="44"/>
      <c r="KDS236" s="44"/>
      <c r="KDT236" s="44"/>
      <c r="KDU236" s="44"/>
      <c r="KDV236" s="44"/>
      <c r="KDW236" s="44"/>
      <c r="KDX236" s="44"/>
      <c r="KDY236" s="44"/>
      <c r="KDZ236" s="44"/>
      <c r="KEA236" s="44"/>
      <c r="KEB236" s="44"/>
      <c r="KEC236" s="44"/>
      <c r="KED236" s="44"/>
      <c r="KEE236" s="44"/>
      <c r="KEF236" s="44"/>
      <c r="KEG236" s="44"/>
      <c r="KEH236" s="44"/>
      <c r="KEI236" s="44"/>
      <c r="KEJ236" s="44"/>
      <c r="KEK236" s="44"/>
      <c r="KEL236" s="44"/>
      <c r="KEM236" s="44"/>
      <c r="KEN236" s="44"/>
      <c r="KEO236" s="44"/>
      <c r="KEP236" s="44"/>
      <c r="KEQ236" s="44"/>
      <c r="KER236" s="44"/>
      <c r="KES236" s="44"/>
      <c r="KET236" s="44"/>
      <c r="KEU236" s="44"/>
      <c r="KEV236" s="44"/>
      <c r="KEW236" s="44"/>
      <c r="KEX236" s="44"/>
      <c r="KEY236" s="44"/>
      <c r="KEZ236" s="44"/>
      <c r="KFA236" s="44"/>
      <c r="KFB236" s="44"/>
      <c r="KFC236" s="44"/>
      <c r="KFD236" s="44"/>
      <c r="KFE236" s="44"/>
      <c r="KFF236" s="44"/>
      <c r="KFG236" s="44"/>
      <c r="KFH236" s="44"/>
      <c r="KFI236" s="44"/>
      <c r="KFJ236" s="44"/>
      <c r="KFK236" s="44"/>
      <c r="KFL236" s="44"/>
      <c r="KFM236" s="44"/>
      <c r="KFN236" s="44"/>
      <c r="KFO236" s="44"/>
      <c r="KFP236" s="44"/>
      <c r="KFQ236" s="44"/>
      <c r="KFR236" s="44"/>
      <c r="KFS236" s="44"/>
      <c r="KFT236" s="44"/>
      <c r="KFU236" s="44"/>
      <c r="KFV236" s="44"/>
      <c r="KFW236" s="44"/>
      <c r="KFX236" s="44"/>
      <c r="KFY236" s="44"/>
      <c r="KFZ236" s="44"/>
      <c r="KGA236" s="44"/>
      <c r="KGB236" s="44"/>
      <c r="KGC236" s="44"/>
      <c r="KGD236" s="44"/>
      <c r="KGE236" s="44"/>
      <c r="KGF236" s="44"/>
      <c r="KGG236" s="44"/>
      <c r="KGH236" s="44"/>
      <c r="KGI236" s="44"/>
      <c r="KGJ236" s="44"/>
      <c r="KGK236" s="44"/>
      <c r="KGL236" s="44"/>
      <c r="KGM236" s="44"/>
      <c r="KGN236" s="44"/>
      <c r="KGO236" s="44"/>
      <c r="KGP236" s="44"/>
      <c r="KGQ236" s="44"/>
      <c r="KGR236" s="44"/>
      <c r="KGS236" s="44"/>
      <c r="KGT236" s="44"/>
      <c r="KGU236" s="44"/>
      <c r="KGV236" s="44"/>
      <c r="KGW236" s="44"/>
      <c r="KGX236" s="44"/>
      <c r="KGY236" s="44"/>
      <c r="KGZ236" s="44"/>
      <c r="KHA236" s="44"/>
      <c r="KHB236" s="44"/>
      <c r="KHC236" s="44"/>
      <c r="KHD236" s="44"/>
      <c r="KHE236" s="44"/>
      <c r="KHF236" s="44"/>
      <c r="KHG236" s="44"/>
      <c r="KHH236" s="44"/>
      <c r="KHI236" s="44"/>
      <c r="KHJ236" s="44"/>
      <c r="KHK236" s="44"/>
      <c r="KHL236" s="44"/>
      <c r="KHM236" s="44"/>
      <c r="KHN236" s="44"/>
      <c r="KHO236" s="44"/>
      <c r="KHP236" s="44"/>
      <c r="KHQ236" s="44"/>
      <c r="KHR236" s="44"/>
      <c r="KHS236" s="44"/>
      <c r="KHT236" s="44"/>
      <c r="KHU236" s="44"/>
      <c r="KHV236" s="44"/>
      <c r="KHW236" s="44"/>
      <c r="KHX236" s="44"/>
      <c r="KHY236" s="44"/>
      <c r="KHZ236" s="44"/>
      <c r="KIA236" s="44"/>
      <c r="KIB236" s="44"/>
      <c r="KIC236" s="44"/>
      <c r="KID236" s="44"/>
      <c r="KIE236" s="44"/>
      <c r="KIF236" s="44"/>
      <c r="KIG236" s="44"/>
      <c r="KIH236" s="44"/>
      <c r="KII236" s="44"/>
      <c r="KIJ236" s="44"/>
      <c r="KIK236" s="44"/>
      <c r="KIL236" s="44"/>
      <c r="KIM236" s="44"/>
      <c r="KIN236" s="44"/>
      <c r="KIO236" s="44"/>
      <c r="KIP236" s="44"/>
      <c r="KIQ236" s="44"/>
      <c r="KIR236" s="44"/>
      <c r="KIS236" s="44"/>
      <c r="KIT236" s="44"/>
      <c r="KIU236" s="44"/>
      <c r="KIV236" s="44"/>
      <c r="KIW236" s="44"/>
      <c r="KIX236" s="44"/>
      <c r="KIY236" s="44"/>
      <c r="KIZ236" s="44"/>
      <c r="KJA236" s="44"/>
      <c r="KJB236" s="44"/>
      <c r="KJC236" s="44"/>
      <c r="KJD236" s="44"/>
      <c r="KJE236" s="44"/>
      <c r="KJF236" s="44"/>
      <c r="KJG236" s="44"/>
      <c r="KJH236" s="44"/>
      <c r="KJI236" s="44"/>
      <c r="KJJ236" s="44"/>
      <c r="KJK236" s="44"/>
      <c r="KJL236" s="44"/>
      <c r="KJM236" s="44"/>
      <c r="KJN236" s="44"/>
      <c r="KJO236" s="44"/>
      <c r="KJP236" s="44"/>
      <c r="KJQ236" s="44"/>
      <c r="KJR236" s="44"/>
      <c r="KJS236" s="44"/>
      <c r="KJT236" s="44"/>
      <c r="KJU236" s="44"/>
      <c r="KJV236" s="44"/>
      <c r="KJW236" s="44"/>
      <c r="KJX236" s="44"/>
      <c r="KJY236" s="44"/>
      <c r="KJZ236" s="44"/>
      <c r="KKA236" s="44"/>
      <c r="KKB236" s="44"/>
      <c r="KKC236" s="44"/>
      <c r="KKD236" s="44"/>
      <c r="KKE236" s="44"/>
      <c r="KKF236" s="44"/>
      <c r="KKG236" s="44"/>
      <c r="KKH236" s="44"/>
      <c r="KKI236" s="44"/>
      <c r="KKJ236" s="44"/>
      <c r="KKK236" s="44"/>
      <c r="KKL236" s="44"/>
      <c r="KKM236" s="44"/>
      <c r="KKN236" s="44"/>
      <c r="KKO236" s="44"/>
      <c r="KKP236" s="44"/>
      <c r="KKQ236" s="44"/>
      <c r="KKR236" s="44"/>
      <c r="KKS236" s="44"/>
      <c r="KKT236" s="44"/>
      <c r="KKU236" s="44"/>
      <c r="KKV236" s="44"/>
      <c r="KKW236" s="44"/>
      <c r="KKX236" s="44"/>
      <c r="KKY236" s="44"/>
      <c r="KKZ236" s="44"/>
      <c r="KLA236" s="44"/>
      <c r="KLB236" s="44"/>
      <c r="KLC236" s="44"/>
      <c r="KLD236" s="44"/>
      <c r="KLE236" s="44"/>
      <c r="KLF236" s="44"/>
      <c r="KLG236" s="44"/>
      <c r="KLH236" s="44"/>
      <c r="KLI236" s="44"/>
      <c r="KLJ236" s="44"/>
      <c r="KLK236" s="44"/>
      <c r="KLL236" s="44"/>
      <c r="KLM236" s="44"/>
      <c r="KLN236" s="44"/>
      <c r="KLO236" s="44"/>
      <c r="KLP236" s="44"/>
      <c r="KLQ236" s="44"/>
      <c r="KLR236" s="44"/>
      <c r="KLS236" s="44"/>
      <c r="KLT236" s="44"/>
      <c r="KLU236" s="44"/>
      <c r="KLV236" s="44"/>
      <c r="KLW236" s="44"/>
      <c r="KLX236" s="44"/>
      <c r="KLY236" s="44"/>
      <c r="KLZ236" s="44"/>
      <c r="KMA236" s="44"/>
      <c r="KMB236" s="44"/>
      <c r="KMC236" s="44"/>
      <c r="KMD236" s="44"/>
      <c r="KME236" s="44"/>
      <c r="KMF236" s="44"/>
      <c r="KMG236" s="44"/>
      <c r="KMH236" s="44"/>
      <c r="KMI236" s="44"/>
      <c r="KMJ236" s="44"/>
      <c r="KMK236" s="44"/>
      <c r="KML236" s="44"/>
      <c r="KMM236" s="44"/>
      <c r="KMN236" s="44"/>
      <c r="KMO236" s="44"/>
      <c r="KMP236" s="44"/>
      <c r="KMQ236" s="44"/>
      <c r="KMR236" s="44"/>
      <c r="KMS236" s="44"/>
      <c r="KMT236" s="44"/>
      <c r="KMU236" s="44"/>
      <c r="KMV236" s="44"/>
      <c r="KMW236" s="44"/>
      <c r="KMX236" s="44"/>
      <c r="KMY236" s="44"/>
      <c r="KMZ236" s="44"/>
      <c r="KNA236" s="44"/>
      <c r="KNB236" s="44"/>
      <c r="KNC236" s="44"/>
      <c r="KND236" s="44"/>
      <c r="KNE236" s="44"/>
      <c r="KNF236" s="44"/>
      <c r="KNG236" s="44"/>
      <c r="KNH236" s="44"/>
      <c r="KNI236" s="44"/>
      <c r="KNJ236" s="44"/>
      <c r="KNK236" s="44"/>
      <c r="KNL236" s="44"/>
      <c r="KNM236" s="44"/>
      <c r="KNN236" s="44"/>
      <c r="KNO236" s="44"/>
      <c r="KNP236" s="44"/>
      <c r="KNQ236" s="44"/>
      <c r="KNR236" s="44"/>
      <c r="KNS236" s="44"/>
      <c r="KNT236" s="44"/>
      <c r="KNU236" s="44"/>
      <c r="KNV236" s="44"/>
      <c r="KNW236" s="44"/>
      <c r="KNX236" s="44"/>
      <c r="KNY236" s="44"/>
      <c r="KNZ236" s="44"/>
      <c r="KOA236" s="44"/>
      <c r="KOB236" s="44"/>
      <c r="KOC236" s="44"/>
      <c r="KOD236" s="44"/>
      <c r="KOE236" s="44"/>
      <c r="KOF236" s="44"/>
      <c r="KOG236" s="44"/>
      <c r="KOH236" s="44"/>
      <c r="KOI236" s="44"/>
      <c r="KOJ236" s="44"/>
      <c r="KOK236" s="44"/>
      <c r="KOL236" s="44"/>
      <c r="KOM236" s="44"/>
      <c r="KON236" s="44"/>
      <c r="KOO236" s="44"/>
      <c r="KOP236" s="44"/>
      <c r="KOQ236" s="44"/>
      <c r="KOR236" s="44"/>
      <c r="KOS236" s="44"/>
      <c r="KOT236" s="44"/>
      <c r="KOU236" s="44"/>
      <c r="KOV236" s="44"/>
      <c r="KOW236" s="44"/>
      <c r="KOX236" s="44"/>
      <c r="KOY236" s="44"/>
      <c r="KOZ236" s="44"/>
      <c r="KPA236" s="44"/>
      <c r="KPB236" s="44"/>
      <c r="KPC236" s="44"/>
      <c r="KPD236" s="44"/>
      <c r="KPE236" s="44"/>
      <c r="KPF236" s="44"/>
      <c r="KPG236" s="44"/>
      <c r="KPH236" s="44"/>
      <c r="KPI236" s="44"/>
      <c r="KPJ236" s="44"/>
      <c r="KPK236" s="44"/>
      <c r="KPL236" s="44"/>
      <c r="KPM236" s="44"/>
      <c r="KPN236" s="44"/>
      <c r="KPO236" s="44"/>
      <c r="KPP236" s="44"/>
      <c r="KPQ236" s="44"/>
      <c r="KPR236" s="44"/>
      <c r="KPS236" s="44"/>
      <c r="KPT236" s="44"/>
      <c r="KPU236" s="44"/>
      <c r="KPV236" s="44"/>
      <c r="KPW236" s="44"/>
      <c r="KPX236" s="44"/>
      <c r="KPY236" s="44"/>
      <c r="KPZ236" s="44"/>
      <c r="KQA236" s="44"/>
      <c r="KQB236" s="44"/>
      <c r="KQC236" s="44"/>
      <c r="KQD236" s="44"/>
      <c r="KQE236" s="44"/>
      <c r="KQF236" s="44"/>
      <c r="KQG236" s="44"/>
      <c r="KQH236" s="44"/>
      <c r="KQI236" s="44"/>
      <c r="KQJ236" s="44"/>
      <c r="KQK236" s="44"/>
      <c r="KQL236" s="44"/>
      <c r="KQM236" s="44"/>
      <c r="KQN236" s="44"/>
      <c r="KQO236" s="44"/>
      <c r="KQP236" s="44"/>
      <c r="KQQ236" s="44"/>
      <c r="KQR236" s="44"/>
      <c r="KQS236" s="44"/>
      <c r="KQT236" s="44"/>
      <c r="KQU236" s="44"/>
      <c r="KQV236" s="44"/>
      <c r="KQW236" s="44"/>
      <c r="KQX236" s="44"/>
      <c r="KQY236" s="44"/>
      <c r="KQZ236" s="44"/>
      <c r="KRA236" s="44"/>
      <c r="KRB236" s="44"/>
      <c r="KRC236" s="44"/>
      <c r="KRD236" s="44"/>
      <c r="KRE236" s="44"/>
      <c r="KRF236" s="44"/>
      <c r="KRG236" s="44"/>
      <c r="KRH236" s="44"/>
      <c r="KRI236" s="44"/>
      <c r="KRJ236" s="44"/>
      <c r="KRK236" s="44"/>
      <c r="KRL236" s="44"/>
      <c r="KRM236" s="44"/>
      <c r="KRN236" s="44"/>
      <c r="KRO236" s="44"/>
      <c r="KRP236" s="44"/>
      <c r="KRQ236" s="44"/>
      <c r="KRR236" s="44"/>
      <c r="KRS236" s="44"/>
      <c r="KRT236" s="44"/>
      <c r="KRU236" s="44"/>
      <c r="KRV236" s="44"/>
      <c r="KRW236" s="44"/>
      <c r="KRX236" s="44"/>
      <c r="KRY236" s="44"/>
      <c r="KRZ236" s="44"/>
      <c r="KSA236" s="44"/>
      <c r="KSB236" s="44"/>
      <c r="KSC236" s="44"/>
      <c r="KSD236" s="44"/>
      <c r="KSE236" s="44"/>
      <c r="KSF236" s="44"/>
      <c r="KSG236" s="44"/>
      <c r="KSH236" s="44"/>
      <c r="KSI236" s="44"/>
      <c r="KSJ236" s="44"/>
      <c r="KSK236" s="44"/>
      <c r="KSL236" s="44"/>
      <c r="KSM236" s="44"/>
      <c r="KSN236" s="44"/>
      <c r="KSO236" s="44"/>
      <c r="KSP236" s="44"/>
      <c r="KSQ236" s="44"/>
      <c r="KSR236" s="44"/>
      <c r="KSS236" s="44"/>
      <c r="KST236" s="44"/>
      <c r="KSU236" s="44"/>
      <c r="KSV236" s="44"/>
      <c r="KSW236" s="44"/>
      <c r="KSX236" s="44"/>
      <c r="KSY236" s="44"/>
      <c r="KSZ236" s="44"/>
      <c r="KTA236" s="44"/>
      <c r="KTB236" s="44"/>
      <c r="KTC236" s="44"/>
      <c r="KTD236" s="44"/>
      <c r="KTE236" s="44"/>
      <c r="KTF236" s="44"/>
      <c r="KTG236" s="44"/>
      <c r="KTH236" s="44"/>
      <c r="KTI236" s="44"/>
      <c r="KTJ236" s="44"/>
      <c r="KTK236" s="44"/>
      <c r="KTL236" s="44"/>
      <c r="KTM236" s="44"/>
      <c r="KTN236" s="44"/>
      <c r="KTO236" s="44"/>
      <c r="KTP236" s="44"/>
      <c r="KTQ236" s="44"/>
      <c r="KTR236" s="44"/>
      <c r="KTS236" s="44"/>
      <c r="KTT236" s="44"/>
      <c r="KTU236" s="44"/>
      <c r="KTV236" s="44"/>
      <c r="KTW236" s="44"/>
      <c r="KTX236" s="44"/>
      <c r="KTY236" s="44"/>
      <c r="KTZ236" s="44"/>
      <c r="KUA236" s="44"/>
      <c r="KUB236" s="44"/>
      <c r="KUC236" s="44"/>
      <c r="KUD236" s="44"/>
      <c r="KUE236" s="44"/>
      <c r="KUF236" s="44"/>
      <c r="KUG236" s="44"/>
      <c r="KUH236" s="44"/>
      <c r="KUI236" s="44"/>
      <c r="KUJ236" s="44"/>
      <c r="KUK236" s="44"/>
      <c r="KUL236" s="44"/>
      <c r="KUM236" s="44"/>
      <c r="KUN236" s="44"/>
      <c r="KUO236" s="44"/>
      <c r="KUP236" s="44"/>
      <c r="KUQ236" s="44"/>
      <c r="KUR236" s="44"/>
      <c r="KUS236" s="44"/>
      <c r="KUT236" s="44"/>
      <c r="KUU236" s="44"/>
      <c r="KUV236" s="44"/>
      <c r="KUW236" s="44"/>
      <c r="KUX236" s="44"/>
      <c r="KUY236" s="44"/>
      <c r="KUZ236" s="44"/>
      <c r="KVA236" s="44"/>
      <c r="KVB236" s="44"/>
      <c r="KVC236" s="44"/>
      <c r="KVD236" s="44"/>
      <c r="KVE236" s="44"/>
      <c r="KVF236" s="44"/>
      <c r="KVG236" s="44"/>
      <c r="KVH236" s="44"/>
      <c r="KVI236" s="44"/>
      <c r="KVJ236" s="44"/>
      <c r="KVK236" s="44"/>
      <c r="KVL236" s="44"/>
      <c r="KVM236" s="44"/>
      <c r="KVN236" s="44"/>
      <c r="KVO236" s="44"/>
      <c r="KVP236" s="44"/>
      <c r="KVQ236" s="44"/>
      <c r="KVR236" s="44"/>
      <c r="KVS236" s="44"/>
      <c r="KVT236" s="44"/>
      <c r="KVU236" s="44"/>
      <c r="KVV236" s="44"/>
      <c r="KVW236" s="44"/>
      <c r="KVX236" s="44"/>
      <c r="KVY236" s="44"/>
      <c r="KVZ236" s="44"/>
      <c r="KWA236" s="44"/>
      <c r="KWB236" s="44"/>
      <c r="KWC236" s="44"/>
      <c r="KWD236" s="44"/>
      <c r="KWE236" s="44"/>
      <c r="KWF236" s="44"/>
      <c r="KWG236" s="44"/>
      <c r="KWH236" s="44"/>
      <c r="KWI236" s="44"/>
      <c r="KWJ236" s="44"/>
      <c r="KWK236" s="44"/>
      <c r="KWL236" s="44"/>
      <c r="KWM236" s="44"/>
      <c r="KWN236" s="44"/>
      <c r="KWO236" s="44"/>
      <c r="KWP236" s="44"/>
      <c r="KWQ236" s="44"/>
      <c r="KWR236" s="44"/>
      <c r="KWS236" s="44"/>
      <c r="KWT236" s="44"/>
      <c r="KWU236" s="44"/>
      <c r="KWV236" s="44"/>
      <c r="KWW236" s="44"/>
      <c r="KWX236" s="44"/>
      <c r="KWY236" s="44"/>
      <c r="KWZ236" s="44"/>
      <c r="KXA236" s="44"/>
      <c r="KXB236" s="44"/>
      <c r="KXC236" s="44"/>
      <c r="KXD236" s="44"/>
      <c r="KXE236" s="44"/>
      <c r="KXF236" s="44"/>
      <c r="KXG236" s="44"/>
      <c r="KXH236" s="44"/>
      <c r="KXI236" s="44"/>
      <c r="KXJ236" s="44"/>
      <c r="KXK236" s="44"/>
      <c r="KXL236" s="44"/>
      <c r="KXM236" s="44"/>
      <c r="KXN236" s="44"/>
      <c r="KXO236" s="44"/>
      <c r="KXP236" s="44"/>
      <c r="KXQ236" s="44"/>
      <c r="KXR236" s="44"/>
      <c r="KXS236" s="44"/>
      <c r="KXT236" s="44"/>
      <c r="KXU236" s="44"/>
      <c r="KXV236" s="44"/>
      <c r="KXW236" s="44"/>
      <c r="KXX236" s="44"/>
      <c r="KXY236" s="44"/>
      <c r="KXZ236" s="44"/>
      <c r="KYA236" s="44"/>
      <c r="KYB236" s="44"/>
      <c r="KYC236" s="44"/>
      <c r="KYD236" s="44"/>
      <c r="KYE236" s="44"/>
      <c r="KYF236" s="44"/>
      <c r="KYG236" s="44"/>
      <c r="KYH236" s="44"/>
      <c r="KYI236" s="44"/>
      <c r="KYJ236" s="44"/>
      <c r="KYK236" s="44"/>
      <c r="KYL236" s="44"/>
      <c r="KYM236" s="44"/>
      <c r="KYN236" s="44"/>
      <c r="KYO236" s="44"/>
      <c r="KYP236" s="44"/>
      <c r="KYQ236" s="44"/>
      <c r="KYR236" s="44"/>
      <c r="KYS236" s="44"/>
      <c r="KYT236" s="44"/>
      <c r="KYU236" s="44"/>
      <c r="KYV236" s="44"/>
      <c r="KYW236" s="44"/>
      <c r="KYX236" s="44"/>
      <c r="KYY236" s="44"/>
      <c r="KYZ236" s="44"/>
      <c r="KZA236" s="44"/>
      <c r="KZB236" s="44"/>
      <c r="KZC236" s="44"/>
      <c r="KZD236" s="44"/>
      <c r="KZE236" s="44"/>
      <c r="KZF236" s="44"/>
      <c r="KZG236" s="44"/>
      <c r="KZH236" s="44"/>
      <c r="KZI236" s="44"/>
      <c r="KZJ236" s="44"/>
      <c r="KZK236" s="44"/>
      <c r="KZL236" s="44"/>
      <c r="KZM236" s="44"/>
      <c r="KZN236" s="44"/>
      <c r="KZO236" s="44"/>
      <c r="KZP236" s="44"/>
      <c r="KZQ236" s="44"/>
      <c r="KZR236" s="44"/>
      <c r="KZS236" s="44"/>
      <c r="KZT236" s="44"/>
      <c r="KZU236" s="44"/>
      <c r="KZV236" s="44"/>
      <c r="KZW236" s="44"/>
      <c r="KZX236" s="44"/>
      <c r="KZY236" s="44"/>
      <c r="KZZ236" s="44"/>
      <c r="LAA236" s="44"/>
      <c r="LAB236" s="44"/>
      <c r="LAC236" s="44"/>
      <c r="LAD236" s="44"/>
      <c r="LAE236" s="44"/>
      <c r="LAF236" s="44"/>
      <c r="LAG236" s="44"/>
      <c r="LAH236" s="44"/>
      <c r="LAI236" s="44"/>
      <c r="LAJ236" s="44"/>
      <c r="LAK236" s="44"/>
      <c r="LAL236" s="44"/>
      <c r="LAM236" s="44"/>
      <c r="LAN236" s="44"/>
      <c r="LAO236" s="44"/>
      <c r="LAP236" s="44"/>
      <c r="LAQ236" s="44"/>
      <c r="LAR236" s="44"/>
      <c r="LAS236" s="44"/>
      <c r="LAT236" s="44"/>
      <c r="LAU236" s="44"/>
      <c r="LAV236" s="44"/>
      <c r="LAW236" s="44"/>
      <c r="LAX236" s="44"/>
      <c r="LAY236" s="44"/>
      <c r="LAZ236" s="44"/>
      <c r="LBA236" s="44"/>
      <c r="LBB236" s="44"/>
      <c r="LBC236" s="44"/>
      <c r="LBD236" s="44"/>
      <c r="LBE236" s="44"/>
      <c r="LBF236" s="44"/>
      <c r="LBG236" s="44"/>
      <c r="LBH236" s="44"/>
      <c r="LBI236" s="44"/>
      <c r="LBJ236" s="44"/>
      <c r="LBK236" s="44"/>
      <c r="LBL236" s="44"/>
      <c r="LBM236" s="44"/>
      <c r="LBN236" s="44"/>
      <c r="LBO236" s="44"/>
      <c r="LBP236" s="44"/>
      <c r="LBQ236" s="44"/>
      <c r="LBR236" s="44"/>
      <c r="LBS236" s="44"/>
      <c r="LBT236" s="44"/>
      <c r="LBU236" s="44"/>
      <c r="LBV236" s="44"/>
      <c r="LBW236" s="44"/>
      <c r="LBX236" s="44"/>
      <c r="LBY236" s="44"/>
      <c r="LBZ236" s="44"/>
      <c r="LCA236" s="44"/>
      <c r="LCB236" s="44"/>
      <c r="LCC236" s="44"/>
      <c r="LCD236" s="44"/>
      <c r="LCE236" s="44"/>
      <c r="LCF236" s="44"/>
      <c r="LCG236" s="44"/>
      <c r="LCH236" s="44"/>
      <c r="LCI236" s="44"/>
      <c r="LCJ236" s="44"/>
      <c r="LCK236" s="44"/>
      <c r="LCL236" s="44"/>
      <c r="LCM236" s="44"/>
      <c r="LCN236" s="44"/>
      <c r="LCO236" s="44"/>
      <c r="LCP236" s="44"/>
      <c r="LCQ236" s="44"/>
      <c r="LCR236" s="44"/>
      <c r="LCS236" s="44"/>
      <c r="LCT236" s="44"/>
      <c r="LCU236" s="44"/>
      <c r="LCV236" s="44"/>
      <c r="LCW236" s="44"/>
      <c r="LCX236" s="44"/>
      <c r="LCY236" s="44"/>
      <c r="LCZ236" s="44"/>
      <c r="LDA236" s="44"/>
      <c r="LDB236" s="44"/>
      <c r="LDC236" s="44"/>
      <c r="LDD236" s="44"/>
      <c r="LDE236" s="44"/>
      <c r="LDF236" s="44"/>
      <c r="LDG236" s="44"/>
      <c r="LDH236" s="44"/>
      <c r="LDI236" s="44"/>
      <c r="LDJ236" s="44"/>
      <c r="LDK236" s="44"/>
      <c r="LDL236" s="44"/>
      <c r="LDM236" s="44"/>
      <c r="LDN236" s="44"/>
      <c r="LDO236" s="44"/>
      <c r="LDP236" s="44"/>
      <c r="LDQ236" s="44"/>
      <c r="LDR236" s="44"/>
      <c r="LDS236" s="44"/>
      <c r="LDT236" s="44"/>
      <c r="LDU236" s="44"/>
      <c r="LDV236" s="44"/>
      <c r="LDW236" s="44"/>
      <c r="LDX236" s="44"/>
      <c r="LDY236" s="44"/>
      <c r="LDZ236" s="44"/>
      <c r="LEA236" s="44"/>
      <c r="LEB236" s="44"/>
      <c r="LEC236" s="44"/>
      <c r="LED236" s="44"/>
      <c r="LEE236" s="44"/>
      <c r="LEF236" s="44"/>
      <c r="LEG236" s="44"/>
      <c r="LEH236" s="44"/>
      <c r="LEI236" s="44"/>
      <c r="LEJ236" s="44"/>
      <c r="LEK236" s="44"/>
      <c r="LEL236" s="44"/>
      <c r="LEM236" s="44"/>
      <c r="LEN236" s="44"/>
      <c r="LEO236" s="44"/>
      <c r="LEP236" s="44"/>
      <c r="LEQ236" s="44"/>
      <c r="LER236" s="44"/>
      <c r="LES236" s="44"/>
      <c r="LET236" s="44"/>
      <c r="LEU236" s="44"/>
      <c r="LEV236" s="44"/>
      <c r="LEW236" s="44"/>
      <c r="LEX236" s="44"/>
      <c r="LEY236" s="44"/>
      <c r="LEZ236" s="44"/>
      <c r="LFA236" s="44"/>
      <c r="LFB236" s="44"/>
      <c r="LFC236" s="44"/>
      <c r="LFD236" s="44"/>
      <c r="LFE236" s="44"/>
      <c r="LFF236" s="44"/>
      <c r="LFG236" s="44"/>
      <c r="LFH236" s="44"/>
      <c r="LFI236" s="44"/>
      <c r="LFJ236" s="44"/>
      <c r="LFK236" s="44"/>
      <c r="LFL236" s="44"/>
      <c r="LFM236" s="44"/>
      <c r="LFN236" s="44"/>
      <c r="LFO236" s="44"/>
      <c r="LFP236" s="44"/>
      <c r="LFQ236" s="44"/>
      <c r="LFR236" s="44"/>
      <c r="LFS236" s="44"/>
      <c r="LFT236" s="44"/>
      <c r="LFU236" s="44"/>
      <c r="LFV236" s="44"/>
      <c r="LFW236" s="44"/>
      <c r="LFX236" s="44"/>
      <c r="LFY236" s="44"/>
      <c r="LFZ236" s="44"/>
      <c r="LGA236" s="44"/>
      <c r="LGB236" s="44"/>
      <c r="LGC236" s="44"/>
      <c r="LGD236" s="44"/>
      <c r="LGE236" s="44"/>
      <c r="LGF236" s="44"/>
      <c r="LGG236" s="44"/>
      <c r="LGH236" s="44"/>
      <c r="LGI236" s="44"/>
      <c r="LGJ236" s="44"/>
      <c r="LGK236" s="44"/>
      <c r="LGL236" s="44"/>
      <c r="LGM236" s="44"/>
      <c r="LGN236" s="44"/>
      <c r="LGO236" s="44"/>
      <c r="LGP236" s="44"/>
      <c r="LGQ236" s="44"/>
      <c r="LGR236" s="44"/>
      <c r="LGS236" s="44"/>
      <c r="LGT236" s="44"/>
      <c r="LGU236" s="44"/>
      <c r="LGV236" s="44"/>
      <c r="LGW236" s="44"/>
      <c r="LGX236" s="44"/>
      <c r="LGY236" s="44"/>
      <c r="LGZ236" s="44"/>
      <c r="LHA236" s="44"/>
      <c r="LHB236" s="44"/>
      <c r="LHC236" s="44"/>
      <c r="LHD236" s="44"/>
      <c r="LHE236" s="44"/>
      <c r="LHF236" s="44"/>
      <c r="LHG236" s="44"/>
      <c r="LHH236" s="44"/>
      <c r="LHI236" s="44"/>
      <c r="LHJ236" s="44"/>
      <c r="LHK236" s="44"/>
      <c r="LHL236" s="44"/>
      <c r="LHM236" s="44"/>
      <c r="LHN236" s="44"/>
      <c r="LHO236" s="44"/>
      <c r="LHP236" s="44"/>
      <c r="LHQ236" s="44"/>
      <c r="LHR236" s="44"/>
      <c r="LHS236" s="44"/>
      <c r="LHT236" s="44"/>
      <c r="LHU236" s="44"/>
      <c r="LHV236" s="44"/>
      <c r="LHW236" s="44"/>
      <c r="LHX236" s="44"/>
      <c r="LHY236" s="44"/>
      <c r="LHZ236" s="44"/>
      <c r="LIA236" s="44"/>
      <c r="LIB236" s="44"/>
      <c r="LIC236" s="44"/>
      <c r="LID236" s="44"/>
      <c r="LIE236" s="44"/>
      <c r="LIF236" s="44"/>
      <c r="LIG236" s="44"/>
      <c r="LIH236" s="44"/>
      <c r="LII236" s="44"/>
      <c r="LIJ236" s="44"/>
      <c r="LIK236" s="44"/>
      <c r="LIL236" s="44"/>
      <c r="LIM236" s="44"/>
      <c r="LIN236" s="44"/>
      <c r="LIO236" s="44"/>
      <c r="LIP236" s="44"/>
      <c r="LIQ236" s="44"/>
      <c r="LIR236" s="44"/>
      <c r="LIS236" s="44"/>
      <c r="LIT236" s="44"/>
      <c r="LIU236" s="44"/>
      <c r="LIV236" s="44"/>
      <c r="LIW236" s="44"/>
      <c r="LIX236" s="44"/>
      <c r="LIY236" s="44"/>
      <c r="LIZ236" s="44"/>
      <c r="LJA236" s="44"/>
      <c r="LJB236" s="44"/>
      <c r="LJC236" s="44"/>
      <c r="LJD236" s="44"/>
      <c r="LJE236" s="44"/>
      <c r="LJF236" s="44"/>
      <c r="LJG236" s="44"/>
      <c r="LJH236" s="44"/>
      <c r="LJI236" s="44"/>
      <c r="LJJ236" s="44"/>
      <c r="LJK236" s="44"/>
      <c r="LJL236" s="44"/>
      <c r="LJM236" s="44"/>
      <c r="LJN236" s="44"/>
      <c r="LJO236" s="44"/>
      <c r="LJP236" s="44"/>
      <c r="LJQ236" s="44"/>
      <c r="LJR236" s="44"/>
      <c r="LJS236" s="44"/>
      <c r="LJT236" s="44"/>
      <c r="LJU236" s="44"/>
      <c r="LJV236" s="44"/>
      <c r="LJW236" s="44"/>
      <c r="LJX236" s="44"/>
      <c r="LJY236" s="44"/>
      <c r="LJZ236" s="44"/>
      <c r="LKA236" s="44"/>
      <c r="LKB236" s="44"/>
      <c r="LKC236" s="44"/>
      <c r="LKD236" s="44"/>
      <c r="LKE236" s="44"/>
      <c r="LKF236" s="44"/>
      <c r="LKG236" s="44"/>
      <c r="LKH236" s="44"/>
      <c r="LKI236" s="44"/>
      <c r="LKJ236" s="44"/>
      <c r="LKK236" s="44"/>
      <c r="LKL236" s="44"/>
      <c r="LKM236" s="44"/>
      <c r="LKN236" s="44"/>
      <c r="LKO236" s="44"/>
      <c r="LKP236" s="44"/>
      <c r="LKQ236" s="44"/>
      <c r="LKR236" s="44"/>
      <c r="LKS236" s="44"/>
      <c r="LKT236" s="44"/>
      <c r="LKU236" s="44"/>
      <c r="LKV236" s="44"/>
      <c r="LKW236" s="44"/>
      <c r="LKX236" s="44"/>
      <c r="LKY236" s="44"/>
      <c r="LKZ236" s="44"/>
      <c r="LLA236" s="44"/>
      <c r="LLB236" s="44"/>
      <c r="LLC236" s="44"/>
      <c r="LLD236" s="44"/>
      <c r="LLE236" s="44"/>
      <c r="LLF236" s="44"/>
      <c r="LLG236" s="44"/>
      <c r="LLH236" s="44"/>
      <c r="LLI236" s="44"/>
      <c r="LLJ236" s="44"/>
      <c r="LLK236" s="44"/>
      <c r="LLL236" s="44"/>
      <c r="LLM236" s="44"/>
      <c r="LLN236" s="44"/>
      <c r="LLO236" s="44"/>
      <c r="LLP236" s="44"/>
      <c r="LLQ236" s="44"/>
      <c r="LLR236" s="44"/>
      <c r="LLS236" s="44"/>
      <c r="LLT236" s="44"/>
      <c r="LLU236" s="44"/>
      <c r="LLV236" s="44"/>
      <c r="LLW236" s="44"/>
      <c r="LLX236" s="44"/>
      <c r="LLY236" s="44"/>
      <c r="LLZ236" s="44"/>
      <c r="LMA236" s="44"/>
      <c r="LMB236" s="44"/>
      <c r="LMC236" s="44"/>
      <c r="LMD236" s="44"/>
      <c r="LME236" s="44"/>
      <c r="LMF236" s="44"/>
      <c r="LMG236" s="44"/>
      <c r="LMH236" s="44"/>
      <c r="LMI236" s="44"/>
      <c r="LMJ236" s="44"/>
      <c r="LMK236" s="44"/>
      <c r="LML236" s="44"/>
      <c r="LMM236" s="44"/>
      <c r="LMN236" s="44"/>
      <c r="LMO236" s="44"/>
      <c r="LMP236" s="44"/>
      <c r="LMQ236" s="44"/>
      <c r="LMR236" s="44"/>
      <c r="LMS236" s="44"/>
      <c r="LMT236" s="44"/>
      <c r="LMU236" s="44"/>
      <c r="LMV236" s="44"/>
      <c r="LMW236" s="44"/>
      <c r="LMX236" s="44"/>
      <c r="LMY236" s="44"/>
      <c r="LMZ236" s="44"/>
      <c r="LNA236" s="44"/>
      <c r="LNB236" s="44"/>
      <c r="LNC236" s="44"/>
      <c r="LND236" s="44"/>
      <c r="LNE236" s="44"/>
      <c r="LNF236" s="44"/>
      <c r="LNG236" s="44"/>
      <c r="LNH236" s="44"/>
      <c r="LNI236" s="44"/>
      <c r="LNJ236" s="44"/>
      <c r="LNK236" s="44"/>
      <c r="LNL236" s="44"/>
      <c r="LNM236" s="44"/>
      <c r="LNN236" s="44"/>
      <c r="LNO236" s="44"/>
      <c r="LNP236" s="44"/>
      <c r="LNQ236" s="44"/>
      <c r="LNR236" s="44"/>
      <c r="LNS236" s="44"/>
      <c r="LNT236" s="44"/>
      <c r="LNU236" s="44"/>
      <c r="LNV236" s="44"/>
      <c r="LNW236" s="44"/>
      <c r="LNX236" s="44"/>
      <c r="LNY236" s="44"/>
      <c r="LNZ236" s="44"/>
      <c r="LOA236" s="44"/>
      <c r="LOB236" s="44"/>
      <c r="LOC236" s="44"/>
      <c r="LOD236" s="44"/>
      <c r="LOE236" s="44"/>
      <c r="LOF236" s="44"/>
      <c r="LOG236" s="44"/>
      <c r="LOH236" s="44"/>
      <c r="LOI236" s="44"/>
      <c r="LOJ236" s="44"/>
      <c r="LOK236" s="44"/>
      <c r="LOL236" s="44"/>
      <c r="LOM236" s="44"/>
      <c r="LON236" s="44"/>
      <c r="LOO236" s="44"/>
      <c r="LOP236" s="44"/>
      <c r="LOQ236" s="44"/>
      <c r="LOR236" s="44"/>
      <c r="LOS236" s="44"/>
      <c r="LOT236" s="44"/>
      <c r="LOU236" s="44"/>
      <c r="LOV236" s="44"/>
      <c r="LOW236" s="44"/>
      <c r="LOX236" s="44"/>
      <c r="LOY236" s="44"/>
      <c r="LOZ236" s="44"/>
      <c r="LPA236" s="44"/>
      <c r="LPB236" s="44"/>
      <c r="LPC236" s="44"/>
      <c r="LPD236" s="44"/>
      <c r="LPE236" s="44"/>
      <c r="LPF236" s="44"/>
      <c r="LPG236" s="44"/>
      <c r="LPH236" s="44"/>
      <c r="LPI236" s="44"/>
      <c r="LPJ236" s="44"/>
      <c r="LPK236" s="44"/>
      <c r="LPL236" s="44"/>
      <c r="LPM236" s="44"/>
      <c r="LPN236" s="44"/>
      <c r="LPO236" s="44"/>
      <c r="LPP236" s="44"/>
      <c r="LPQ236" s="44"/>
      <c r="LPR236" s="44"/>
      <c r="LPS236" s="44"/>
      <c r="LPT236" s="44"/>
      <c r="LPU236" s="44"/>
      <c r="LPV236" s="44"/>
      <c r="LPW236" s="44"/>
      <c r="LPX236" s="44"/>
      <c r="LPY236" s="44"/>
      <c r="LPZ236" s="44"/>
      <c r="LQA236" s="44"/>
      <c r="LQB236" s="44"/>
      <c r="LQC236" s="44"/>
      <c r="LQD236" s="44"/>
      <c r="LQE236" s="44"/>
      <c r="LQF236" s="44"/>
      <c r="LQG236" s="44"/>
      <c r="LQH236" s="44"/>
      <c r="LQI236" s="44"/>
      <c r="LQJ236" s="44"/>
      <c r="LQK236" s="44"/>
      <c r="LQL236" s="44"/>
      <c r="LQM236" s="44"/>
      <c r="LQN236" s="44"/>
      <c r="LQO236" s="44"/>
      <c r="LQP236" s="44"/>
      <c r="LQQ236" s="44"/>
      <c r="LQR236" s="44"/>
      <c r="LQS236" s="44"/>
      <c r="LQT236" s="44"/>
      <c r="LQU236" s="44"/>
      <c r="LQV236" s="44"/>
      <c r="LQW236" s="44"/>
      <c r="LQX236" s="44"/>
      <c r="LQY236" s="44"/>
      <c r="LQZ236" s="44"/>
      <c r="LRA236" s="44"/>
      <c r="LRB236" s="44"/>
      <c r="LRC236" s="44"/>
      <c r="LRD236" s="44"/>
      <c r="LRE236" s="44"/>
      <c r="LRF236" s="44"/>
      <c r="LRG236" s="44"/>
      <c r="LRH236" s="44"/>
      <c r="LRI236" s="44"/>
      <c r="LRJ236" s="44"/>
      <c r="LRK236" s="44"/>
      <c r="LRL236" s="44"/>
      <c r="LRM236" s="44"/>
      <c r="LRN236" s="44"/>
      <c r="LRO236" s="44"/>
      <c r="LRP236" s="44"/>
      <c r="LRQ236" s="44"/>
      <c r="LRR236" s="44"/>
      <c r="LRS236" s="44"/>
      <c r="LRT236" s="44"/>
      <c r="LRU236" s="44"/>
      <c r="LRV236" s="44"/>
      <c r="LRW236" s="44"/>
      <c r="LRX236" s="44"/>
      <c r="LRY236" s="44"/>
      <c r="LRZ236" s="44"/>
      <c r="LSA236" s="44"/>
      <c r="LSB236" s="44"/>
      <c r="LSC236" s="44"/>
      <c r="LSD236" s="44"/>
      <c r="LSE236" s="44"/>
      <c r="LSF236" s="44"/>
      <c r="LSG236" s="44"/>
      <c r="LSH236" s="44"/>
      <c r="LSI236" s="44"/>
      <c r="LSJ236" s="44"/>
      <c r="LSK236" s="44"/>
      <c r="LSL236" s="44"/>
      <c r="LSM236" s="44"/>
      <c r="LSN236" s="44"/>
      <c r="LSO236" s="44"/>
      <c r="LSP236" s="44"/>
      <c r="LSQ236" s="44"/>
      <c r="LSR236" s="44"/>
      <c r="LSS236" s="44"/>
      <c r="LST236" s="44"/>
      <c r="LSU236" s="44"/>
      <c r="LSV236" s="44"/>
      <c r="LSW236" s="44"/>
      <c r="LSX236" s="44"/>
      <c r="LSY236" s="44"/>
      <c r="LSZ236" s="44"/>
      <c r="LTA236" s="44"/>
      <c r="LTB236" s="44"/>
      <c r="LTC236" s="44"/>
      <c r="LTD236" s="44"/>
      <c r="LTE236" s="44"/>
      <c r="LTF236" s="44"/>
      <c r="LTG236" s="44"/>
      <c r="LTH236" s="44"/>
      <c r="LTI236" s="44"/>
      <c r="LTJ236" s="44"/>
      <c r="LTK236" s="44"/>
      <c r="LTL236" s="44"/>
      <c r="LTM236" s="44"/>
      <c r="LTN236" s="44"/>
      <c r="LTO236" s="44"/>
      <c r="LTP236" s="44"/>
      <c r="LTQ236" s="44"/>
      <c r="LTR236" s="44"/>
      <c r="LTS236" s="44"/>
      <c r="LTT236" s="44"/>
      <c r="LTU236" s="44"/>
      <c r="LTV236" s="44"/>
      <c r="LTW236" s="44"/>
      <c r="LTX236" s="44"/>
      <c r="LTY236" s="44"/>
      <c r="LTZ236" s="44"/>
      <c r="LUA236" s="44"/>
      <c r="LUB236" s="44"/>
      <c r="LUC236" s="44"/>
      <c r="LUD236" s="44"/>
      <c r="LUE236" s="44"/>
      <c r="LUF236" s="44"/>
      <c r="LUG236" s="44"/>
      <c r="LUH236" s="44"/>
      <c r="LUI236" s="44"/>
      <c r="LUJ236" s="44"/>
      <c r="LUK236" s="44"/>
      <c r="LUL236" s="44"/>
      <c r="LUM236" s="44"/>
      <c r="LUN236" s="44"/>
      <c r="LUO236" s="44"/>
      <c r="LUP236" s="44"/>
      <c r="LUQ236" s="44"/>
      <c r="LUR236" s="44"/>
      <c r="LUS236" s="44"/>
      <c r="LUT236" s="44"/>
      <c r="LUU236" s="44"/>
      <c r="LUV236" s="44"/>
      <c r="LUW236" s="44"/>
      <c r="LUX236" s="44"/>
      <c r="LUY236" s="44"/>
      <c r="LUZ236" s="44"/>
      <c r="LVA236" s="44"/>
      <c r="LVB236" s="44"/>
      <c r="LVC236" s="44"/>
      <c r="LVD236" s="44"/>
      <c r="LVE236" s="44"/>
      <c r="LVF236" s="44"/>
      <c r="LVG236" s="44"/>
      <c r="LVH236" s="44"/>
      <c r="LVI236" s="44"/>
      <c r="LVJ236" s="44"/>
      <c r="LVK236" s="44"/>
      <c r="LVL236" s="44"/>
      <c r="LVM236" s="44"/>
      <c r="LVN236" s="44"/>
      <c r="LVO236" s="44"/>
      <c r="LVP236" s="44"/>
      <c r="LVQ236" s="44"/>
      <c r="LVR236" s="44"/>
      <c r="LVS236" s="44"/>
      <c r="LVT236" s="44"/>
      <c r="LVU236" s="44"/>
      <c r="LVV236" s="44"/>
      <c r="LVW236" s="44"/>
      <c r="LVX236" s="44"/>
      <c r="LVY236" s="44"/>
      <c r="LVZ236" s="44"/>
      <c r="LWA236" s="44"/>
      <c r="LWB236" s="44"/>
      <c r="LWC236" s="44"/>
      <c r="LWD236" s="44"/>
      <c r="LWE236" s="44"/>
      <c r="LWF236" s="44"/>
      <c r="LWG236" s="44"/>
      <c r="LWH236" s="44"/>
      <c r="LWI236" s="44"/>
      <c r="LWJ236" s="44"/>
      <c r="LWK236" s="44"/>
      <c r="LWL236" s="44"/>
      <c r="LWM236" s="44"/>
      <c r="LWN236" s="44"/>
      <c r="LWO236" s="44"/>
      <c r="LWP236" s="44"/>
      <c r="LWQ236" s="44"/>
      <c r="LWR236" s="44"/>
      <c r="LWS236" s="44"/>
      <c r="LWT236" s="44"/>
      <c r="LWU236" s="44"/>
      <c r="LWV236" s="44"/>
      <c r="LWW236" s="44"/>
      <c r="LWX236" s="44"/>
      <c r="LWY236" s="44"/>
      <c r="LWZ236" s="44"/>
      <c r="LXA236" s="44"/>
      <c r="LXB236" s="44"/>
      <c r="LXC236" s="44"/>
      <c r="LXD236" s="44"/>
      <c r="LXE236" s="44"/>
      <c r="LXF236" s="44"/>
      <c r="LXG236" s="44"/>
      <c r="LXH236" s="44"/>
      <c r="LXI236" s="44"/>
      <c r="LXJ236" s="44"/>
      <c r="LXK236" s="44"/>
      <c r="LXL236" s="44"/>
      <c r="LXM236" s="44"/>
      <c r="LXN236" s="44"/>
      <c r="LXO236" s="44"/>
      <c r="LXP236" s="44"/>
      <c r="LXQ236" s="44"/>
      <c r="LXR236" s="44"/>
      <c r="LXS236" s="44"/>
      <c r="LXT236" s="44"/>
      <c r="LXU236" s="44"/>
      <c r="LXV236" s="44"/>
      <c r="LXW236" s="44"/>
      <c r="LXX236" s="44"/>
      <c r="LXY236" s="44"/>
      <c r="LXZ236" s="44"/>
      <c r="LYA236" s="44"/>
      <c r="LYB236" s="44"/>
      <c r="LYC236" s="44"/>
      <c r="LYD236" s="44"/>
      <c r="LYE236" s="44"/>
      <c r="LYF236" s="44"/>
      <c r="LYG236" s="44"/>
      <c r="LYH236" s="44"/>
      <c r="LYI236" s="44"/>
      <c r="LYJ236" s="44"/>
      <c r="LYK236" s="44"/>
      <c r="LYL236" s="44"/>
      <c r="LYM236" s="44"/>
      <c r="LYN236" s="44"/>
      <c r="LYO236" s="44"/>
      <c r="LYP236" s="44"/>
      <c r="LYQ236" s="44"/>
      <c r="LYR236" s="44"/>
      <c r="LYS236" s="44"/>
      <c r="LYT236" s="44"/>
      <c r="LYU236" s="44"/>
      <c r="LYV236" s="44"/>
      <c r="LYW236" s="44"/>
      <c r="LYX236" s="44"/>
      <c r="LYY236" s="44"/>
      <c r="LYZ236" s="44"/>
      <c r="LZA236" s="44"/>
      <c r="LZB236" s="44"/>
      <c r="LZC236" s="44"/>
      <c r="LZD236" s="44"/>
      <c r="LZE236" s="44"/>
      <c r="LZF236" s="44"/>
      <c r="LZG236" s="44"/>
      <c r="LZH236" s="44"/>
      <c r="LZI236" s="44"/>
      <c r="LZJ236" s="44"/>
      <c r="LZK236" s="44"/>
      <c r="LZL236" s="44"/>
      <c r="LZM236" s="44"/>
      <c r="LZN236" s="44"/>
      <c r="LZO236" s="44"/>
      <c r="LZP236" s="44"/>
      <c r="LZQ236" s="44"/>
      <c r="LZR236" s="44"/>
      <c r="LZS236" s="44"/>
      <c r="LZT236" s="44"/>
      <c r="LZU236" s="44"/>
      <c r="LZV236" s="44"/>
      <c r="LZW236" s="44"/>
      <c r="LZX236" s="44"/>
      <c r="LZY236" s="44"/>
      <c r="LZZ236" s="44"/>
      <c r="MAA236" s="44"/>
      <c r="MAB236" s="44"/>
      <c r="MAC236" s="44"/>
      <c r="MAD236" s="44"/>
      <c r="MAE236" s="44"/>
      <c r="MAF236" s="44"/>
      <c r="MAG236" s="44"/>
      <c r="MAH236" s="44"/>
      <c r="MAI236" s="44"/>
      <c r="MAJ236" s="44"/>
      <c r="MAK236" s="44"/>
      <c r="MAL236" s="44"/>
      <c r="MAM236" s="44"/>
      <c r="MAN236" s="44"/>
      <c r="MAO236" s="44"/>
      <c r="MAP236" s="44"/>
      <c r="MAQ236" s="44"/>
      <c r="MAR236" s="44"/>
      <c r="MAS236" s="44"/>
      <c r="MAT236" s="44"/>
      <c r="MAU236" s="44"/>
      <c r="MAV236" s="44"/>
      <c r="MAW236" s="44"/>
      <c r="MAX236" s="44"/>
      <c r="MAY236" s="44"/>
      <c r="MAZ236" s="44"/>
      <c r="MBA236" s="44"/>
      <c r="MBB236" s="44"/>
      <c r="MBC236" s="44"/>
      <c r="MBD236" s="44"/>
      <c r="MBE236" s="44"/>
      <c r="MBF236" s="44"/>
      <c r="MBG236" s="44"/>
      <c r="MBH236" s="44"/>
      <c r="MBI236" s="44"/>
      <c r="MBJ236" s="44"/>
      <c r="MBK236" s="44"/>
      <c r="MBL236" s="44"/>
      <c r="MBM236" s="44"/>
      <c r="MBN236" s="44"/>
      <c r="MBO236" s="44"/>
      <c r="MBP236" s="44"/>
      <c r="MBQ236" s="44"/>
      <c r="MBR236" s="44"/>
      <c r="MBS236" s="44"/>
      <c r="MBT236" s="44"/>
      <c r="MBU236" s="44"/>
      <c r="MBV236" s="44"/>
      <c r="MBW236" s="44"/>
      <c r="MBX236" s="44"/>
      <c r="MBY236" s="44"/>
      <c r="MBZ236" s="44"/>
      <c r="MCA236" s="44"/>
      <c r="MCB236" s="44"/>
      <c r="MCC236" s="44"/>
      <c r="MCD236" s="44"/>
      <c r="MCE236" s="44"/>
      <c r="MCF236" s="44"/>
      <c r="MCG236" s="44"/>
      <c r="MCH236" s="44"/>
      <c r="MCI236" s="44"/>
      <c r="MCJ236" s="44"/>
      <c r="MCK236" s="44"/>
      <c r="MCL236" s="44"/>
      <c r="MCM236" s="44"/>
      <c r="MCN236" s="44"/>
      <c r="MCO236" s="44"/>
      <c r="MCP236" s="44"/>
      <c r="MCQ236" s="44"/>
      <c r="MCR236" s="44"/>
      <c r="MCS236" s="44"/>
      <c r="MCT236" s="44"/>
      <c r="MCU236" s="44"/>
      <c r="MCV236" s="44"/>
      <c r="MCW236" s="44"/>
      <c r="MCX236" s="44"/>
      <c r="MCY236" s="44"/>
      <c r="MCZ236" s="44"/>
      <c r="MDA236" s="44"/>
      <c r="MDB236" s="44"/>
      <c r="MDC236" s="44"/>
      <c r="MDD236" s="44"/>
      <c r="MDE236" s="44"/>
      <c r="MDF236" s="44"/>
      <c r="MDG236" s="44"/>
      <c r="MDH236" s="44"/>
      <c r="MDI236" s="44"/>
      <c r="MDJ236" s="44"/>
      <c r="MDK236" s="44"/>
      <c r="MDL236" s="44"/>
      <c r="MDM236" s="44"/>
      <c r="MDN236" s="44"/>
      <c r="MDO236" s="44"/>
      <c r="MDP236" s="44"/>
      <c r="MDQ236" s="44"/>
      <c r="MDR236" s="44"/>
      <c r="MDS236" s="44"/>
      <c r="MDT236" s="44"/>
      <c r="MDU236" s="44"/>
      <c r="MDV236" s="44"/>
      <c r="MDW236" s="44"/>
      <c r="MDX236" s="44"/>
      <c r="MDY236" s="44"/>
      <c r="MDZ236" s="44"/>
      <c r="MEA236" s="44"/>
      <c r="MEB236" s="44"/>
      <c r="MEC236" s="44"/>
      <c r="MED236" s="44"/>
      <c r="MEE236" s="44"/>
      <c r="MEF236" s="44"/>
      <c r="MEG236" s="44"/>
      <c r="MEH236" s="44"/>
      <c r="MEI236" s="44"/>
      <c r="MEJ236" s="44"/>
      <c r="MEK236" s="44"/>
      <c r="MEL236" s="44"/>
      <c r="MEM236" s="44"/>
      <c r="MEN236" s="44"/>
      <c r="MEO236" s="44"/>
      <c r="MEP236" s="44"/>
      <c r="MEQ236" s="44"/>
      <c r="MER236" s="44"/>
      <c r="MES236" s="44"/>
      <c r="MET236" s="44"/>
      <c r="MEU236" s="44"/>
      <c r="MEV236" s="44"/>
      <c r="MEW236" s="44"/>
      <c r="MEX236" s="44"/>
      <c r="MEY236" s="44"/>
      <c r="MEZ236" s="44"/>
      <c r="MFA236" s="44"/>
      <c r="MFB236" s="44"/>
      <c r="MFC236" s="44"/>
      <c r="MFD236" s="44"/>
      <c r="MFE236" s="44"/>
      <c r="MFF236" s="44"/>
      <c r="MFG236" s="44"/>
      <c r="MFH236" s="44"/>
      <c r="MFI236" s="44"/>
      <c r="MFJ236" s="44"/>
      <c r="MFK236" s="44"/>
      <c r="MFL236" s="44"/>
      <c r="MFM236" s="44"/>
      <c r="MFN236" s="44"/>
      <c r="MFO236" s="44"/>
      <c r="MFP236" s="44"/>
      <c r="MFQ236" s="44"/>
      <c r="MFR236" s="44"/>
      <c r="MFS236" s="44"/>
      <c r="MFT236" s="44"/>
      <c r="MFU236" s="44"/>
      <c r="MFV236" s="44"/>
      <c r="MFW236" s="44"/>
      <c r="MFX236" s="44"/>
      <c r="MFY236" s="44"/>
      <c r="MFZ236" s="44"/>
      <c r="MGA236" s="44"/>
      <c r="MGB236" s="44"/>
      <c r="MGC236" s="44"/>
      <c r="MGD236" s="44"/>
      <c r="MGE236" s="44"/>
      <c r="MGF236" s="44"/>
      <c r="MGG236" s="44"/>
      <c r="MGH236" s="44"/>
      <c r="MGI236" s="44"/>
      <c r="MGJ236" s="44"/>
      <c r="MGK236" s="44"/>
      <c r="MGL236" s="44"/>
      <c r="MGM236" s="44"/>
      <c r="MGN236" s="44"/>
      <c r="MGO236" s="44"/>
      <c r="MGP236" s="44"/>
      <c r="MGQ236" s="44"/>
      <c r="MGR236" s="44"/>
      <c r="MGS236" s="44"/>
      <c r="MGT236" s="44"/>
      <c r="MGU236" s="44"/>
      <c r="MGV236" s="44"/>
      <c r="MGW236" s="44"/>
      <c r="MGX236" s="44"/>
      <c r="MGY236" s="44"/>
      <c r="MGZ236" s="44"/>
      <c r="MHA236" s="44"/>
      <c r="MHB236" s="44"/>
      <c r="MHC236" s="44"/>
      <c r="MHD236" s="44"/>
      <c r="MHE236" s="44"/>
      <c r="MHF236" s="44"/>
      <c r="MHG236" s="44"/>
      <c r="MHH236" s="44"/>
      <c r="MHI236" s="44"/>
      <c r="MHJ236" s="44"/>
      <c r="MHK236" s="44"/>
      <c r="MHL236" s="44"/>
      <c r="MHM236" s="44"/>
      <c r="MHN236" s="44"/>
      <c r="MHO236" s="44"/>
      <c r="MHP236" s="44"/>
      <c r="MHQ236" s="44"/>
      <c r="MHR236" s="44"/>
      <c r="MHS236" s="44"/>
      <c r="MHT236" s="44"/>
      <c r="MHU236" s="44"/>
      <c r="MHV236" s="44"/>
      <c r="MHW236" s="44"/>
      <c r="MHX236" s="44"/>
      <c r="MHY236" s="44"/>
      <c r="MHZ236" s="44"/>
      <c r="MIA236" s="44"/>
      <c r="MIB236" s="44"/>
      <c r="MIC236" s="44"/>
      <c r="MID236" s="44"/>
      <c r="MIE236" s="44"/>
      <c r="MIF236" s="44"/>
      <c r="MIG236" s="44"/>
      <c r="MIH236" s="44"/>
      <c r="MII236" s="44"/>
      <c r="MIJ236" s="44"/>
      <c r="MIK236" s="44"/>
      <c r="MIL236" s="44"/>
      <c r="MIM236" s="44"/>
      <c r="MIN236" s="44"/>
      <c r="MIO236" s="44"/>
      <c r="MIP236" s="44"/>
      <c r="MIQ236" s="44"/>
      <c r="MIR236" s="44"/>
      <c r="MIS236" s="44"/>
      <c r="MIT236" s="44"/>
      <c r="MIU236" s="44"/>
      <c r="MIV236" s="44"/>
      <c r="MIW236" s="44"/>
      <c r="MIX236" s="44"/>
      <c r="MIY236" s="44"/>
      <c r="MIZ236" s="44"/>
      <c r="MJA236" s="44"/>
      <c r="MJB236" s="44"/>
      <c r="MJC236" s="44"/>
      <c r="MJD236" s="44"/>
      <c r="MJE236" s="44"/>
      <c r="MJF236" s="44"/>
      <c r="MJG236" s="44"/>
      <c r="MJH236" s="44"/>
      <c r="MJI236" s="44"/>
      <c r="MJJ236" s="44"/>
      <c r="MJK236" s="44"/>
      <c r="MJL236" s="44"/>
      <c r="MJM236" s="44"/>
      <c r="MJN236" s="44"/>
      <c r="MJO236" s="44"/>
      <c r="MJP236" s="44"/>
      <c r="MJQ236" s="44"/>
      <c r="MJR236" s="44"/>
      <c r="MJS236" s="44"/>
      <c r="MJT236" s="44"/>
      <c r="MJU236" s="44"/>
      <c r="MJV236" s="44"/>
      <c r="MJW236" s="44"/>
      <c r="MJX236" s="44"/>
      <c r="MJY236" s="44"/>
      <c r="MJZ236" s="44"/>
      <c r="MKA236" s="44"/>
      <c r="MKB236" s="44"/>
      <c r="MKC236" s="44"/>
      <c r="MKD236" s="44"/>
      <c r="MKE236" s="44"/>
      <c r="MKF236" s="44"/>
      <c r="MKG236" s="44"/>
      <c r="MKH236" s="44"/>
      <c r="MKI236" s="44"/>
      <c r="MKJ236" s="44"/>
      <c r="MKK236" s="44"/>
      <c r="MKL236" s="44"/>
      <c r="MKM236" s="44"/>
      <c r="MKN236" s="44"/>
      <c r="MKO236" s="44"/>
      <c r="MKP236" s="44"/>
      <c r="MKQ236" s="44"/>
      <c r="MKR236" s="44"/>
      <c r="MKS236" s="44"/>
      <c r="MKT236" s="44"/>
      <c r="MKU236" s="44"/>
      <c r="MKV236" s="44"/>
      <c r="MKW236" s="44"/>
      <c r="MKX236" s="44"/>
      <c r="MKY236" s="44"/>
      <c r="MKZ236" s="44"/>
      <c r="MLA236" s="44"/>
      <c r="MLB236" s="44"/>
      <c r="MLC236" s="44"/>
      <c r="MLD236" s="44"/>
      <c r="MLE236" s="44"/>
      <c r="MLF236" s="44"/>
      <c r="MLG236" s="44"/>
      <c r="MLH236" s="44"/>
      <c r="MLI236" s="44"/>
      <c r="MLJ236" s="44"/>
      <c r="MLK236" s="44"/>
      <c r="MLL236" s="44"/>
      <c r="MLM236" s="44"/>
      <c r="MLN236" s="44"/>
      <c r="MLO236" s="44"/>
      <c r="MLP236" s="44"/>
      <c r="MLQ236" s="44"/>
      <c r="MLR236" s="44"/>
      <c r="MLS236" s="44"/>
      <c r="MLT236" s="44"/>
      <c r="MLU236" s="44"/>
      <c r="MLV236" s="44"/>
      <c r="MLW236" s="44"/>
      <c r="MLX236" s="44"/>
      <c r="MLY236" s="44"/>
      <c r="MLZ236" s="44"/>
      <c r="MMA236" s="44"/>
      <c r="MMB236" s="44"/>
      <c r="MMC236" s="44"/>
      <c r="MMD236" s="44"/>
      <c r="MME236" s="44"/>
      <c r="MMF236" s="44"/>
      <c r="MMG236" s="44"/>
      <c r="MMH236" s="44"/>
      <c r="MMI236" s="44"/>
      <c r="MMJ236" s="44"/>
      <c r="MMK236" s="44"/>
      <c r="MML236" s="44"/>
      <c r="MMM236" s="44"/>
      <c r="MMN236" s="44"/>
      <c r="MMO236" s="44"/>
      <c r="MMP236" s="44"/>
      <c r="MMQ236" s="44"/>
      <c r="MMR236" s="44"/>
      <c r="MMS236" s="44"/>
      <c r="MMT236" s="44"/>
      <c r="MMU236" s="44"/>
      <c r="MMV236" s="44"/>
      <c r="MMW236" s="44"/>
      <c r="MMX236" s="44"/>
      <c r="MMY236" s="44"/>
      <c r="MMZ236" s="44"/>
      <c r="MNA236" s="44"/>
      <c r="MNB236" s="44"/>
      <c r="MNC236" s="44"/>
      <c r="MND236" s="44"/>
      <c r="MNE236" s="44"/>
      <c r="MNF236" s="44"/>
      <c r="MNG236" s="44"/>
      <c r="MNH236" s="44"/>
      <c r="MNI236" s="44"/>
      <c r="MNJ236" s="44"/>
      <c r="MNK236" s="44"/>
      <c r="MNL236" s="44"/>
      <c r="MNM236" s="44"/>
      <c r="MNN236" s="44"/>
      <c r="MNO236" s="44"/>
      <c r="MNP236" s="44"/>
      <c r="MNQ236" s="44"/>
      <c r="MNR236" s="44"/>
      <c r="MNS236" s="44"/>
      <c r="MNT236" s="44"/>
      <c r="MNU236" s="44"/>
      <c r="MNV236" s="44"/>
      <c r="MNW236" s="44"/>
      <c r="MNX236" s="44"/>
      <c r="MNY236" s="44"/>
      <c r="MNZ236" s="44"/>
      <c r="MOA236" s="44"/>
      <c r="MOB236" s="44"/>
      <c r="MOC236" s="44"/>
      <c r="MOD236" s="44"/>
      <c r="MOE236" s="44"/>
      <c r="MOF236" s="44"/>
      <c r="MOG236" s="44"/>
      <c r="MOH236" s="44"/>
      <c r="MOI236" s="44"/>
      <c r="MOJ236" s="44"/>
      <c r="MOK236" s="44"/>
      <c r="MOL236" s="44"/>
      <c r="MOM236" s="44"/>
      <c r="MON236" s="44"/>
      <c r="MOO236" s="44"/>
      <c r="MOP236" s="44"/>
      <c r="MOQ236" s="44"/>
      <c r="MOR236" s="44"/>
      <c r="MOS236" s="44"/>
      <c r="MOT236" s="44"/>
      <c r="MOU236" s="44"/>
      <c r="MOV236" s="44"/>
      <c r="MOW236" s="44"/>
      <c r="MOX236" s="44"/>
      <c r="MOY236" s="44"/>
      <c r="MOZ236" s="44"/>
      <c r="MPA236" s="44"/>
      <c r="MPB236" s="44"/>
      <c r="MPC236" s="44"/>
      <c r="MPD236" s="44"/>
      <c r="MPE236" s="44"/>
      <c r="MPF236" s="44"/>
      <c r="MPG236" s="44"/>
      <c r="MPH236" s="44"/>
      <c r="MPI236" s="44"/>
      <c r="MPJ236" s="44"/>
      <c r="MPK236" s="44"/>
      <c r="MPL236" s="44"/>
      <c r="MPM236" s="44"/>
      <c r="MPN236" s="44"/>
      <c r="MPO236" s="44"/>
      <c r="MPP236" s="44"/>
      <c r="MPQ236" s="44"/>
      <c r="MPR236" s="44"/>
      <c r="MPS236" s="44"/>
      <c r="MPT236" s="44"/>
      <c r="MPU236" s="44"/>
      <c r="MPV236" s="44"/>
      <c r="MPW236" s="44"/>
      <c r="MPX236" s="44"/>
      <c r="MPY236" s="44"/>
      <c r="MPZ236" s="44"/>
      <c r="MQA236" s="44"/>
      <c r="MQB236" s="44"/>
      <c r="MQC236" s="44"/>
      <c r="MQD236" s="44"/>
      <c r="MQE236" s="44"/>
      <c r="MQF236" s="44"/>
      <c r="MQG236" s="44"/>
      <c r="MQH236" s="44"/>
      <c r="MQI236" s="44"/>
      <c r="MQJ236" s="44"/>
      <c r="MQK236" s="44"/>
      <c r="MQL236" s="44"/>
      <c r="MQM236" s="44"/>
      <c r="MQN236" s="44"/>
      <c r="MQO236" s="44"/>
      <c r="MQP236" s="44"/>
      <c r="MQQ236" s="44"/>
      <c r="MQR236" s="44"/>
      <c r="MQS236" s="44"/>
      <c r="MQT236" s="44"/>
      <c r="MQU236" s="44"/>
      <c r="MQV236" s="44"/>
      <c r="MQW236" s="44"/>
      <c r="MQX236" s="44"/>
      <c r="MQY236" s="44"/>
      <c r="MQZ236" s="44"/>
      <c r="MRA236" s="44"/>
      <c r="MRB236" s="44"/>
      <c r="MRC236" s="44"/>
      <c r="MRD236" s="44"/>
      <c r="MRE236" s="44"/>
      <c r="MRF236" s="44"/>
      <c r="MRG236" s="44"/>
      <c r="MRH236" s="44"/>
      <c r="MRI236" s="44"/>
      <c r="MRJ236" s="44"/>
      <c r="MRK236" s="44"/>
      <c r="MRL236" s="44"/>
      <c r="MRM236" s="44"/>
      <c r="MRN236" s="44"/>
      <c r="MRO236" s="44"/>
      <c r="MRP236" s="44"/>
      <c r="MRQ236" s="44"/>
      <c r="MRR236" s="44"/>
      <c r="MRS236" s="44"/>
      <c r="MRT236" s="44"/>
      <c r="MRU236" s="44"/>
      <c r="MRV236" s="44"/>
      <c r="MRW236" s="44"/>
      <c r="MRX236" s="44"/>
      <c r="MRY236" s="44"/>
      <c r="MRZ236" s="44"/>
      <c r="MSA236" s="44"/>
      <c r="MSB236" s="44"/>
      <c r="MSC236" s="44"/>
      <c r="MSD236" s="44"/>
      <c r="MSE236" s="44"/>
      <c r="MSF236" s="44"/>
      <c r="MSG236" s="44"/>
      <c r="MSH236" s="44"/>
      <c r="MSI236" s="44"/>
      <c r="MSJ236" s="44"/>
      <c r="MSK236" s="44"/>
      <c r="MSL236" s="44"/>
      <c r="MSM236" s="44"/>
      <c r="MSN236" s="44"/>
      <c r="MSO236" s="44"/>
      <c r="MSP236" s="44"/>
      <c r="MSQ236" s="44"/>
      <c r="MSR236" s="44"/>
      <c r="MSS236" s="44"/>
      <c r="MST236" s="44"/>
      <c r="MSU236" s="44"/>
      <c r="MSV236" s="44"/>
      <c r="MSW236" s="44"/>
      <c r="MSX236" s="44"/>
      <c r="MSY236" s="44"/>
      <c r="MSZ236" s="44"/>
      <c r="MTA236" s="44"/>
      <c r="MTB236" s="44"/>
      <c r="MTC236" s="44"/>
      <c r="MTD236" s="44"/>
      <c r="MTE236" s="44"/>
      <c r="MTF236" s="44"/>
      <c r="MTG236" s="44"/>
      <c r="MTH236" s="44"/>
      <c r="MTI236" s="44"/>
      <c r="MTJ236" s="44"/>
      <c r="MTK236" s="44"/>
      <c r="MTL236" s="44"/>
      <c r="MTM236" s="44"/>
      <c r="MTN236" s="44"/>
      <c r="MTO236" s="44"/>
      <c r="MTP236" s="44"/>
      <c r="MTQ236" s="44"/>
      <c r="MTR236" s="44"/>
      <c r="MTS236" s="44"/>
      <c r="MTT236" s="44"/>
      <c r="MTU236" s="44"/>
      <c r="MTV236" s="44"/>
      <c r="MTW236" s="44"/>
      <c r="MTX236" s="44"/>
      <c r="MTY236" s="44"/>
      <c r="MTZ236" s="44"/>
      <c r="MUA236" s="44"/>
      <c r="MUB236" s="44"/>
      <c r="MUC236" s="44"/>
      <c r="MUD236" s="44"/>
      <c r="MUE236" s="44"/>
      <c r="MUF236" s="44"/>
      <c r="MUG236" s="44"/>
      <c r="MUH236" s="44"/>
      <c r="MUI236" s="44"/>
      <c r="MUJ236" s="44"/>
      <c r="MUK236" s="44"/>
      <c r="MUL236" s="44"/>
      <c r="MUM236" s="44"/>
      <c r="MUN236" s="44"/>
      <c r="MUO236" s="44"/>
      <c r="MUP236" s="44"/>
      <c r="MUQ236" s="44"/>
      <c r="MUR236" s="44"/>
      <c r="MUS236" s="44"/>
      <c r="MUT236" s="44"/>
      <c r="MUU236" s="44"/>
      <c r="MUV236" s="44"/>
      <c r="MUW236" s="44"/>
      <c r="MUX236" s="44"/>
      <c r="MUY236" s="44"/>
      <c r="MUZ236" s="44"/>
      <c r="MVA236" s="44"/>
      <c r="MVB236" s="44"/>
      <c r="MVC236" s="44"/>
      <c r="MVD236" s="44"/>
      <c r="MVE236" s="44"/>
      <c r="MVF236" s="44"/>
      <c r="MVG236" s="44"/>
      <c r="MVH236" s="44"/>
      <c r="MVI236" s="44"/>
      <c r="MVJ236" s="44"/>
      <c r="MVK236" s="44"/>
      <c r="MVL236" s="44"/>
      <c r="MVM236" s="44"/>
      <c r="MVN236" s="44"/>
      <c r="MVO236" s="44"/>
      <c r="MVP236" s="44"/>
      <c r="MVQ236" s="44"/>
      <c r="MVR236" s="44"/>
      <c r="MVS236" s="44"/>
      <c r="MVT236" s="44"/>
      <c r="MVU236" s="44"/>
      <c r="MVV236" s="44"/>
      <c r="MVW236" s="44"/>
      <c r="MVX236" s="44"/>
      <c r="MVY236" s="44"/>
      <c r="MVZ236" s="44"/>
      <c r="MWA236" s="44"/>
      <c r="MWB236" s="44"/>
      <c r="MWC236" s="44"/>
      <c r="MWD236" s="44"/>
      <c r="MWE236" s="44"/>
      <c r="MWF236" s="44"/>
      <c r="MWG236" s="44"/>
      <c r="MWH236" s="44"/>
      <c r="MWI236" s="44"/>
      <c r="MWJ236" s="44"/>
      <c r="MWK236" s="44"/>
      <c r="MWL236" s="44"/>
      <c r="MWM236" s="44"/>
      <c r="MWN236" s="44"/>
      <c r="MWO236" s="44"/>
      <c r="MWP236" s="44"/>
      <c r="MWQ236" s="44"/>
      <c r="MWR236" s="44"/>
      <c r="MWS236" s="44"/>
      <c r="MWT236" s="44"/>
      <c r="MWU236" s="44"/>
      <c r="MWV236" s="44"/>
      <c r="MWW236" s="44"/>
      <c r="MWX236" s="44"/>
      <c r="MWY236" s="44"/>
      <c r="MWZ236" s="44"/>
      <c r="MXA236" s="44"/>
      <c r="MXB236" s="44"/>
      <c r="MXC236" s="44"/>
      <c r="MXD236" s="44"/>
      <c r="MXE236" s="44"/>
      <c r="MXF236" s="44"/>
      <c r="MXG236" s="44"/>
      <c r="MXH236" s="44"/>
      <c r="MXI236" s="44"/>
      <c r="MXJ236" s="44"/>
      <c r="MXK236" s="44"/>
      <c r="MXL236" s="44"/>
      <c r="MXM236" s="44"/>
      <c r="MXN236" s="44"/>
      <c r="MXO236" s="44"/>
      <c r="MXP236" s="44"/>
      <c r="MXQ236" s="44"/>
      <c r="MXR236" s="44"/>
      <c r="MXS236" s="44"/>
      <c r="MXT236" s="44"/>
      <c r="MXU236" s="44"/>
      <c r="MXV236" s="44"/>
      <c r="MXW236" s="44"/>
      <c r="MXX236" s="44"/>
      <c r="MXY236" s="44"/>
      <c r="MXZ236" s="44"/>
      <c r="MYA236" s="44"/>
      <c r="MYB236" s="44"/>
      <c r="MYC236" s="44"/>
      <c r="MYD236" s="44"/>
      <c r="MYE236" s="44"/>
      <c r="MYF236" s="44"/>
      <c r="MYG236" s="44"/>
      <c r="MYH236" s="44"/>
      <c r="MYI236" s="44"/>
      <c r="MYJ236" s="44"/>
      <c r="MYK236" s="44"/>
      <c r="MYL236" s="44"/>
      <c r="MYM236" s="44"/>
      <c r="MYN236" s="44"/>
      <c r="MYO236" s="44"/>
      <c r="MYP236" s="44"/>
      <c r="MYQ236" s="44"/>
      <c r="MYR236" s="44"/>
      <c r="MYS236" s="44"/>
      <c r="MYT236" s="44"/>
      <c r="MYU236" s="44"/>
      <c r="MYV236" s="44"/>
      <c r="MYW236" s="44"/>
      <c r="MYX236" s="44"/>
      <c r="MYY236" s="44"/>
      <c r="MYZ236" s="44"/>
      <c r="MZA236" s="44"/>
      <c r="MZB236" s="44"/>
      <c r="MZC236" s="44"/>
      <c r="MZD236" s="44"/>
      <c r="MZE236" s="44"/>
      <c r="MZF236" s="44"/>
      <c r="MZG236" s="44"/>
      <c r="MZH236" s="44"/>
      <c r="MZI236" s="44"/>
      <c r="MZJ236" s="44"/>
      <c r="MZK236" s="44"/>
      <c r="MZL236" s="44"/>
      <c r="MZM236" s="44"/>
      <c r="MZN236" s="44"/>
      <c r="MZO236" s="44"/>
      <c r="MZP236" s="44"/>
      <c r="MZQ236" s="44"/>
      <c r="MZR236" s="44"/>
      <c r="MZS236" s="44"/>
      <c r="MZT236" s="44"/>
      <c r="MZU236" s="44"/>
      <c r="MZV236" s="44"/>
      <c r="MZW236" s="44"/>
      <c r="MZX236" s="44"/>
      <c r="MZY236" s="44"/>
      <c r="MZZ236" s="44"/>
      <c r="NAA236" s="44"/>
      <c r="NAB236" s="44"/>
      <c r="NAC236" s="44"/>
      <c r="NAD236" s="44"/>
      <c r="NAE236" s="44"/>
      <c r="NAF236" s="44"/>
      <c r="NAG236" s="44"/>
      <c r="NAH236" s="44"/>
      <c r="NAI236" s="44"/>
      <c r="NAJ236" s="44"/>
      <c r="NAK236" s="44"/>
      <c r="NAL236" s="44"/>
      <c r="NAM236" s="44"/>
      <c r="NAN236" s="44"/>
      <c r="NAO236" s="44"/>
      <c r="NAP236" s="44"/>
      <c r="NAQ236" s="44"/>
      <c r="NAR236" s="44"/>
      <c r="NAS236" s="44"/>
      <c r="NAT236" s="44"/>
      <c r="NAU236" s="44"/>
      <c r="NAV236" s="44"/>
      <c r="NAW236" s="44"/>
      <c r="NAX236" s="44"/>
      <c r="NAY236" s="44"/>
      <c r="NAZ236" s="44"/>
      <c r="NBA236" s="44"/>
      <c r="NBB236" s="44"/>
      <c r="NBC236" s="44"/>
      <c r="NBD236" s="44"/>
      <c r="NBE236" s="44"/>
      <c r="NBF236" s="44"/>
      <c r="NBG236" s="44"/>
      <c r="NBH236" s="44"/>
      <c r="NBI236" s="44"/>
      <c r="NBJ236" s="44"/>
      <c r="NBK236" s="44"/>
      <c r="NBL236" s="44"/>
      <c r="NBM236" s="44"/>
      <c r="NBN236" s="44"/>
      <c r="NBO236" s="44"/>
      <c r="NBP236" s="44"/>
      <c r="NBQ236" s="44"/>
      <c r="NBR236" s="44"/>
      <c r="NBS236" s="44"/>
      <c r="NBT236" s="44"/>
      <c r="NBU236" s="44"/>
      <c r="NBV236" s="44"/>
      <c r="NBW236" s="44"/>
      <c r="NBX236" s="44"/>
      <c r="NBY236" s="44"/>
      <c r="NBZ236" s="44"/>
      <c r="NCA236" s="44"/>
      <c r="NCB236" s="44"/>
      <c r="NCC236" s="44"/>
      <c r="NCD236" s="44"/>
      <c r="NCE236" s="44"/>
      <c r="NCF236" s="44"/>
      <c r="NCG236" s="44"/>
      <c r="NCH236" s="44"/>
      <c r="NCI236" s="44"/>
      <c r="NCJ236" s="44"/>
      <c r="NCK236" s="44"/>
      <c r="NCL236" s="44"/>
      <c r="NCM236" s="44"/>
      <c r="NCN236" s="44"/>
      <c r="NCO236" s="44"/>
      <c r="NCP236" s="44"/>
      <c r="NCQ236" s="44"/>
      <c r="NCR236" s="44"/>
      <c r="NCS236" s="44"/>
      <c r="NCT236" s="44"/>
      <c r="NCU236" s="44"/>
      <c r="NCV236" s="44"/>
      <c r="NCW236" s="44"/>
      <c r="NCX236" s="44"/>
      <c r="NCY236" s="44"/>
      <c r="NCZ236" s="44"/>
      <c r="NDA236" s="44"/>
      <c r="NDB236" s="44"/>
      <c r="NDC236" s="44"/>
      <c r="NDD236" s="44"/>
      <c r="NDE236" s="44"/>
      <c r="NDF236" s="44"/>
      <c r="NDG236" s="44"/>
      <c r="NDH236" s="44"/>
      <c r="NDI236" s="44"/>
      <c r="NDJ236" s="44"/>
      <c r="NDK236" s="44"/>
      <c r="NDL236" s="44"/>
      <c r="NDM236" s="44"/>
      <c r="NDN236" s="44"/>
      <c r="NDO236" s="44"/>
      <c r="NDP236" s="44"/>
      <c r="NDQ236" s="44"/>
      <c r="NDR236" s="44"/>
      <c r="NDS236" s="44"/>
      <c r="NDT236" s="44"/>
      <c r="NDU236" s="44"/>
      <c r="NDV236" s="44"/>
      <c r="NDW236" s="44"/>
      <c r="NDX236" s="44"/>
      <c r="NDY236" s="44"/>
      <c r="NDZ236" s="44"/>
      <c r="NEA236" s="44"/>
      <c r="NEB236" s="44"/>
      <c r="NEC236" s="44"/>
      <c r="NED236" s="44"/>
      <c r="NEE236" s="44"/>
      <c r="NEF236" s="44"/>
      <c r="NEG236" s="44"/>
      <c r="NEH236" s="44"/>
      <c r="NEI236" s="44"/>
      <c r="NEJ236" s="44"/>
      <c r="NEK236" s="44"/>
      <c r="NEL236" s="44"/>
      <c r="NEM236" s="44"/>
      <c r="NEN236" s="44"/>
      <c r="NEO236" s="44"/>
      <c r="NEP236" s="44"/>
      <c r="NEQ236" s="44"/>
      <c r="NER236" s="44"/>
      <c r="NES236" s="44"/>
      <c r="NET236" s="44"/>
      <c r="NEU236" s="44"/>
      <c r="NEV236" s="44"/>
      <c r="NEW236" s="44"/>
      <c r="NEX236" s="44"/>
      <c r="NEY236" s="44"/>
      <c r="NEZ236" s="44"/>
      <c r="NFA236" s="44"/>
      <c r="NFB236" s="44"/>
      <c r="NFC236" s="44"/>
      <c r="NFD236" s="44"/>
      <c r="NFE236" s="44"/>
      <c r="NFF236" s="44"/>
      <c r="NFG236" s="44"/>
      <c r="NFH236" s="44"/>
      <c r="NFI236" s="44"/>
      <c r="NFJ236" s="44"/>
      <c r="NFK236" s="44"/>
      <c r="NFL236" s="44"/>
      <c r="NFM236" s="44"/>
      <c r="NFN236" s="44"/>
      <c r="NFO236" s="44"/>
      <c r="NFP236" s="44"/>
      <c r="NFQ236" s="44"/>
      <c r="NFR236" s="44"/>
      <c r="NFS236" s="44"/>
      <c r="NFT236" s="44"/>
      <c r="NFU236" s="44"/>
      <c r="NFV236" s="44"/>
      <c r="NFW236" s="44"/>
      <c r="NFX236" s="44"/>
      <c r="NFY236" s="44"/>
      <c r="NFZ236" s="44"/>
      <c r="NGA236" s="44"/>
      <c r="NGB236" s="44"/>
      <c r="NGC236" s="44"/>
      <c r="NGD236" s="44"/>
      <c r="NGE236" s="44"/>
      <c r="NGF236" s="44"/>
      <c r="NGG236" s="44"/>
      <c r="NGH236" s="44"/>
      <c r="NGI236" s="44"/>
      <c r="NGJ236" s="44"/>
      <c r="NGK236" s="44"/>
      <c r="NGL236" s="44"/>
      <c r="NGM236" s="44"/>
      <c r="NGN236" s="44"/>
      <c r="NGO236" s="44"/>
      <c r="NGP236" s="44"/>
      <c r="NGQ236" s="44"/>
      <c r="NGR236" s="44"/>
      <c r="NGS236" s="44"/>
      <c r="NGT236" s="44"/>
      <c r="NGU236" s="44"/>
      <c r="NGV236" s="44"/>
      <c r="NGW236" s="44"/>
      <c r="NGX236" s="44"/>
      <c r="NGY236" s="44"/>
      <c r="NGZ236" s="44"/>
      <c r="NHA236" s="44"/>
      <c r="NHB236" s="44"/>
      <c r="NHC236" s="44"/>
      <c r="NHD236" s="44"/>
      <c r="NHE236" s="44"/>
      <c r="NHF236" s="44"/>
      <c r="NHG236" s="44"/>
      <c r="NHH236" s="44"/>
      <c r="NHI236" s="44"/>
      <c r="NHJ236" s="44"/>
      <c r="NHK236" s="44"/>
      <c r="NHL236" s="44"/>
      <c r="NHM236" s="44"/>
      <c r="NHN236" s="44"/>
      <c r="NHO236" s="44"/>
      <c r="NHP236" s="44"/>
      <c r="NHQ236" s="44"/>
      <c r="NHR236" s="44"/>
      <c r="NHS236" s="44"/>
      <c r="NHT236" s="44"/>
      <c r="NHU236" s="44"/>
      <c r="NHV236" s="44"/>
      <c r="NHW236" s="44"/>
      <c r="NHX236" s="44"/>
      <c r="NHY236" s="44"/>
      <c r="NHZ236" s="44"/>
      <c r="NIA236" s="44"/>
      <c r="NIB236" s="44"/>
      <c r="NIC236" s="44"/>
      <c r="NID236" s="44"/>
      <c r="NIE236" s="44"/>
      <c r="NIF236" s="44"/>
      <c r="NIG236" s="44"/>
      <c r="NIH236" s="44"/>
      <c r="NII236" s="44"/>
      <c r="NIJ236" s="44"/>
      <c r="NIK236" s="44"/>
      <c r="NIL236" s="44"/>
      <c r="NIM236" s="44"/>
      <c r="NIN236" s="44"/>
      <c r="NIO236" s="44"/>
      <c r="NIP236" s="44"/>
      <c r="NIQ236" s="44"/>
      <c r="NIR236" s="44"/>
      <c r="NIS236" s="44"/>
      <c r="NIT236" s="44"/>
      <c r="NIU236" s="44"/>
      <c r="NIV236" s="44"/>
      <c r="NIW236" s="44"/>
      <c r="NIX236" s="44"/>
      <c r="NIY236" s="44"/>
      <c r="NIZ236" s="44"/>
      <c r="NJA236" s="44"/>
      <c r="NJB236" s="44"/>
      <c r="NJC236" s="44"/>
      <c r="NJD236" s="44"/>
      <c r="NJE236" s="44"/>
      <c r="NJF236" s="44"/>
      <c r="NJG236" s="44"/>
      <c r="NJH236" s="44"/>
      <c r="NJI236" s="44"/>
      <c r="NJJ236" s="44"/>
      <c r="NJK236" s="44"/>
      <c r="NJL236" s="44"/>
      <c r="NJM236" s="44"/>
      <c r="NJN236" s="44"/>
      <c r="NJO236" s="44"/>
      <c r="NJP236" s="44"/>
      <c r="NJQ236" s="44"/>
      <c r="NJR236" s="44"/>
      <c r="NJS236" s="44"/>
      <c r="NJT236" s="44"/>
      <c r="NJU236" s="44"/>
      <c r="NJV236" s="44"/>
      <c r="NJW236" s="44"/>
      <c r="NJX236" s="44"/>
      <c r="NJY236" s="44"/>
      <c r="NJZ236" s="44"/>
      <c r="NKA236" s="44"/>
      <c r="NKB236" s="44"/>
      <c r="NKC236" s="44"/>
      <c r="NKD236" s="44"/>
      <c r="NKE236" s="44"/>
      <c r="NKF236" s="44"/>
      <c r="NKG236" s="44"/>
      <c r="NKH236" s="44"/>
      <c r="NKI236" s="44"/>
      <c r="NKJ236" s="44"/>
      <c r="NKK236" s="44"/>
      <c r="NKL236" s="44"/>
      <c r="NKM236" s="44"/>
      <c r="NKN236" s="44"/>
      <c r="NKO236" s="44"/>
      <c r="NKP236" s="44"/>
      <c r="NKQ236" s="44"/>
      <c r="NKR236" s="44"/>
      <c r="NKS236" s="44"/>
      <c r="NKT236" s="44"/>
      <c r="NKU236" s="44"/>
      <c r="NKV236" s="44"/>
      <c r="NKW236" s="44"/>
      <c r="NKX236" s="44"/>
      <c r="NKY236" s="44"/>
      <c r="NKZ236" s="44"/>
      <c r="NLA236" s="44"/>
      <c r="NLB236" s="44"/>
      <c r="NLC236" s="44"/>
      <c r="NLD236" s="44"/>
      <c r="NLE236" s="44"/>
      <c r="NLF236" s="44"/>
      <c r="NLG236" s="44"/>
      <c r="NLH236" s="44"/>
      <c r="NLI236" s="44"/>
      <c r="NLJ236" s="44"/>
      <c r="NLK236" s="44"/>
      <c r="NLL236" s="44"/>
      <c r="NLM236" s="44"/>
      <c r="NLN236" s="44"/>
      <c r="NLO236" s="44"/>
      <c r="NLP236" s="44"/>
      <c r="NLQ236" s="44"/>
      <c r="NLR236" s="44"/>
      <c r="NLS236" s="44"/>
      <c r="NLT236" s="44"/>
      <c r="NLU236" s="44"/>
      <c r="NLV236" s="44"/>
      <c r="NLW236" s="44"/>
      <c r="NLX236" s="44"/>
      <c r="NLY236" s="44"/>
      <c r="NLZ236" s="44"/>
      <c r="NMA236" s="44"/>
      <c r="NMB236" s="44"/>
      <c r="NMC236" s="44"/>
      <c r="NMD236" s="44"/>
      <c r="NME236" s="44"/>
      <c r="NMF236" s="44"/>
      <c r="NMG236" s="44"/>
      <c r="NMH236" s="44"/>
      <c r="NMI236" s="44"/>
      <c r="NMJ236" s="44"/>
      <c r="NMK236" s="44"/>
      <c r="NML236" s="44"/>
      <c r="NMM236" s="44"/>
      <c r="NMN236" s="44"/>
      <c r="NMO236" s="44"/>
      <c r="NMP236" s="44"/>
      <c r="NMQ236" s="44"/>
      <c r="NMR236" s="44"/>
      <c r="NMS236" s="44"/>
      <c r="NMT236" s="44"/>
      <c r="NMU236" s="44"/>
      <c r="NMV236" s="44"/>
      <c r="NMW236" s="44"/>
      <c r="NMX236" s="44"/>
      <c r="NMY236" s="44"/>
      <c r="NMZ236" s="44"/>
      <c r="NNA236" s="44"/>
      <c r="NNB236" s="44"/>
      <c r="NNC236" s="44"/>
      <c r="NND236" s="44"/>
      <c r="NNE236" s="44"/>
      <c r="NNF236" s="44"/>
      <c r="NNG236" s="44"/>
      <c r="NNH236" s="44"/>
      <c r="NNI236" s="44"/>
      <c r="NNJ236" s="44"/>
      <c r="NNK236" s="44"/>
      <c r="NNL236" s="44"/>
      <c r="NNM236" s="44"/>
      <c r="NNN236" s="44"/>
      <c r="NNO236" s="44"/>
      <c r="NNP236" s="44"/>
      <c r="NNQ236" s="44"/>
      <c r="NNR236" s="44"/>
      <c r="NNS236" s="44"/>
      <c r="NNT236" s="44"/>
      <c r="NNU236" s="44"/>
      <c r="NNV236" s="44"/>
      <c r="NNW236" s="44"/>
      <c r="NNX236" s="44"/>
      <c r="NNY236" s="44"/>
      <c r="NNZ236" s="44"/>
      <c r="NOA236" s="44"/>
      <c r="NOB236" s="44"/>
      <c r="NOC236" s="44"/>
      <c r="NOD236" s="44"/>
      <c r="NOE236" s="44"/>
      <c r="NOF236" s="44"/>
      <c r="NOG236" s="44"/>
      <c r="NOH236" s="44"/>
      <c r="NOI236" s="44"/>
      <c r="NOJ236" s="44"/>
      <c r="NOK236" s="44"/>
      <c r="NOL236" s="44"/>
      <c r="NOM236" s="44"/>
      <c r="NON236" s="44"/>
      <c r="NOO236" s="44"/>
      <c r="NOP236" s="44"/>
      <c r="NOQ236" s="44"/>
      <c r="NOR236" s="44"/>
      <c r="NOS236" s="44"/>
      <c r="NOT236" s="44"/>
      <c r="NOU236" s="44"/>
      <c r="NOV236" s="44"/>
      <c r="NOW236" s="44"/>
      <c r="NOX236" s="44"/>
      <c r="NOY236" s="44"/>
      <c r="NOZ236" s="44"/>
      <c r="NPA236" s="44"/>
      <c r="NPB236" s="44"/>
      <c r="NPC236" s="44"/>
      <c r="NPD236" s="44"/>
      <c r="NPE236" s="44"/>
      <c r="NPF236" s="44"/>
      <c r="NPG236" s="44"/>
      <c r="NPH236" s="44"/>
      <c r="NPI236" s="44"/>
      <c r="NPJ236" s="44"/>
      <c r="NPK236" s="44"/>
      <c r="NPL236" s="44"/>
      <c r="NPM236" s="44"/>
      <c r="NPN236" s="44"/>
      <c r="NPO236" s="44"/>
      <c r="NPP236" s="44"/>
      <c r="NPQ236" s="44"/>
      <c r="NPR236" s="44"/>
      <c r="NPS236" s="44"/>
      <c r="NPT236" s="44"/>
      <c r="NPU236" s="44"/>
      <c r="NPV236" s="44"/>
      <c r="NPW236" s="44"/>
      <c r="NPX236" s="44"/>
      <c r="NPY236" s="44"/>
      <c r="NPZ236" s="44"/>
      <c r="NQA236" s="44"/>
      <c r="NQB236" s="44"/>
      <c r="NQC236" s="44"/>
      <c r="NQD236" s="44"/>
      <c r="NQE236" s="44"/>
      <c r="NQF236" s="44"/>
      <c r="NQG236" s="44"/>
      <c r="NQH236" s="44"/>
      <c r="NQI236" s="44"/>
      <c r="NQJ236" s="44"/>
      <c r="NQK236" s="44"/>
      <c r="NQL236" s="44"/>
      <c r="NQM236" s="44"/>
      <c r="NQN236" s="44"/>
      <c r="NQO236" s="44"/>
      <c r="NQP236" s="44"/>
      <c r="NQQ236" s="44"/>
      <c r="NQR236" s="44"/>
      <c r="NQS236" s="44"/>
      <c r="NQT236" s="44"/>
      <c r="NQU236" s="44"/>
      <c r="NQV236" s="44"/>
      <c r="NQW236" s="44"/>
      <c r="NQX236" s="44"/>
      <c r="NQY236" s="44"/>
      <c r="NQZ236" s="44"/>
      <c r="NRA236" s="44"/>
      <c r="NRB236" s="44"/>
      <c r="NRC236" s="44"/>
      <c r="NRD236" s="44"/>
      <c r="NRE236" s="44"/>
      <c r="NRF236" s="44"/>
      <c r="NRG236" s="44"/>
      <c r="NRH236" s="44"/>
      <c r="NRI236" s="44"/>
      <c r="NRJ236" s="44"/>
      <c r="NRK236" s="44"/>
      <c r="NRL236" s="44"/>
      <c r="NRM236" s="44"/>
      <c r="NRN236" s="44"/>
      <c r="NRO236" s="44"/>
      <c r="NRP236" s="44"/>
      <c r="NRQ236" s="44"/>
      <c r="NRR236" s="44"/>
      <c r="NRS236" s="44"/>
      <c r="NRT236" s="44"/>
      <c r="NRU236" s="44"/>
      <c r="NRV236" s="44"/>
      <c r="NRW236" s="44"/>
      <c r="NRX236" s="44"/>
      <c r="NRY236" s="44"/>
      <c r="NRZ236" s="44"/>
      <c r="NSA236" s="44"/>
      <c r="NSB236" s="44"/>
      <c r="NSC236" s="44"/>
      <c r="NSD236" s="44"/>
      <c r="NSE236" s="44"/>
      <c r="NSF236" s="44"/>
      <c r="NSG236" s="44"/>
      <c r="NSH236" s="44"/>
      <c r="NSI236" s="44"/>
      <c r="NSJ236" s="44"/>
      <c r="NSK236" s="44"/>
      <c r="NSL236" s="44"/>
      <c r="NSM236" s="44"/>
      <c r="NSN236" s="44"/>
      <c r="NSO236" s="44"/>
      <c r="NSP236" s="44"/>
      <c r="NSQ236" s="44"/>
      <c r="NSR236" s="44"/>
      <c r="NSS236" s="44"/>
      <c r="NST236" s="44"/>
      <c r="NSU236" s="44"/>
      <c r="NSV236" s="44"/>
      <c r="NSW236" s="44"/>
      <c r="NSX236" s="44"/>
      <c r="NSY236" s="44"/>
      <c r="NSZ236" s="44"/>
      <c r="NTA236" s="44"/>
      <c r="NTB236" s="44"/>
      <c r="NTC236" s="44"/>
      <c r="NTD236" s="44"/>
      <c r="NTE236" s="44"/>
      <c r="NTF236" s="44"/>
      <c r="NTG236" s="44"/>
      <c r="NTH236" s="44"/>
      <c r="NTI236" s="44"/>
      <c r="NTJ236" s="44"/>
      <c r="NTK236" s="44"/>
      <c r="NTL236" s="44"/>
      <c r="NTM236" s="44"/>
      <c r="NTN236" s="44"/>
      <c r="NTO236" s="44"/>
      <c r="NTP236" s="44"/>
      <c r="NTQ236" s="44"/>
      <c r="NTR236" s="44"/>
      <c r="NTS236" s="44"/>
      <c r="NTT236" s="44"/>
      <c r="NTU236" s="44"/>
      <c r="NTV236" s="44"/>
      <c r="NTW236" s="44"/>
      <c r="NTX236" s="44"/>
      <c r="NTY236" s="44"/>
      <c r="NTZ236" s="44"/>
      <c r="NUA236" s="44"/>
      <c r="NUB236" s="44"/>
      <c r="NUC236" s="44"/>
      <c r="NUD236" s="44"/>
      <c r="NUE236" s="44"/>
      <c r="NUF236" s="44"/>
      <c r="NUG236" s="44"/>
      <c r="NUH236" s="44"/>
      <c r="NUI236" s="44"/>
      <c r="NUJ236" s="44"/>
      <c r="NUK236" s="44"/>
      <c r="NUL236" s="44"/>
      <c r="NUM236" s="44"/>
      <c r="NUN236" s="44"/>
      <c r="NUO236" s="44"/>
      <c r="NUP236" s="44"/>
      <c r="NUQ236" s="44"/>
      <c r="NUR236" s="44"/>
      <c r="NUS236" s="44"/>
      <c r="NUT236" s="44"/>
      <c r="NUU236" s="44"/>
      <c r="NUV236" s="44"/>
      <c r="NUW236" s="44"/>
      <c r="NUX236" s="44"/>
      <c r="NUY236" s="44"/>
      <c r="NUZ236" s="44"/>
      <c r="NVA236" s="44"/>
      <c r="NVB236" s="44"/>
      <c r="NVC236" s="44"/>
      <c r="NVD236" s="44"/>
      <c r="NVE236" s="44"/>
      <c r="NVF236" s="44"/>
      <c r="NVG236" s="44"/>
      <c r="NVH236" s="44"/>
      <c r="NVI236" s="44"/>
      <c r="NVJ236" s="44"/>
      <c r="NVK236" s="44"/>
      <c r="NVL236" s="44"/>
      <c r="NVM236" s="44"/>
      <c r="NVN236" s="44"/>
      <c r="NVO236" s="44"/>
      <c r="NVP236" s="44"/>
      <c r="NVQ236" s="44"/>
      <c r="NVR236" s="44"/>
      <c r="NVS236" s="44"/>
      <c r="NVT236" s="44"/>
      <c r="NVU236" s="44"/>
      <c r="NVV236" s="44"/>
      <c r="NVW236" s="44"/>
      <c r="NVX236" s="44"/>
      <c r="NVY236" s="44"/>
      <c r="NVZ236" s="44"/>
      <c r="NWA236" s="44"/>
      <c r="NWB236" s="44"/>
      <c r="NWC236" s="44"/>
      <c r="NWD236" s="44"/>
      <c r="NWE236" s="44"/>
      <c r="NWF236" s="44"/>
      <c r="NWG236" s="44"/>
      <c r="NWH236" s="44"/>
      <c r="NWI236" s="44"/>
      <c r="NWJ236" s="44"/>
      <c r="NWK236" s="44"/>
      <c r="NWL236" s="44"/>
      <c r="NWM236" s="44"/>
      <c r="NWN236" s="44"/>
      <c r="NWO236" s="44"/>
      <c r="NWP236" s="44"/>
      <c r="NWQ236" s="44"/>
      <c r="NWR236" s="44"/>
      <c r="NWS236" s="44"/>
      <c r="NWT236" s="44"/>
      <c r="NWU236" s="44"/>
      <c r="NWV236" s="44"/>
      <c r="NWW236" s="44"/>
      <c r="NWX236" s="44"/>
      <c r="NWY236" s="44"/>
      <c r="NWZ236" s="44"/>
      <c r="NXA236" s="44"/>
      <c r="NXB236" s="44"/>
      <c r="NXC236" s="44"/>
      <c r="NXD236" s="44"/>
      <c r="NXE236" s="44"/>
      <c r="NXF236" s="44"/>
      <c r="NXG236" s="44"/>
      <c r="NXH236" s="44"/>
      <c r="NXI236" s="44"/>
      <c r="NXJ236" s="44"/>
      <c r="NXK236" s="44"/>
      <c r="NXL236" s="44"/>
      <c r="NXM236" s="44"/>
      <c r="NXN236" s="44"/>
      <c r="NXO236" s="44"/>
      <c r="NXP236" s="44"/>
      <c r="NXQ236" s="44"/>
      <c r="NXR236" s="44"/>
      <c r="NXS236" s="44"/>
      <c r="NXT236" s="44"/>
      <c r="NXU236" s="44"/>
      <c r="NXV236" s="44"/>
      <c r="NXW236" s="44"/>
      <c r="NXX236" s="44"/>
      <c r="NXY236" s="44"/>
      <c r="NXZ236" s="44"/>
      <c r="NYA236" s="44"/>
      <c r="NYB236" s="44"/>
      <c r="NYC236" s="44"/>
      <c r="NYD236" s="44"/>
      <c r="NYE236" s="44"/>
      <c r="NYF236" s="44"/>
      <c r="NYG236" s="44"/>
      <c r="NYH236" s="44"/>
      <c r="NYI236" s="44"/>
      <c r="NYJ236" s="44"/>
      <c r="NYK236" s="44"/>
      <c r="NYL236" s="44"/>
      <c r="NYM236" s="44"/>
      <c r="NYN236" s="44"/>
      <c r="NYO236" s="44"/>
      <c r="NYP236" s="44"/>
      <c r="NYQ236" s="44"/>
      <c r="NYR236" s="44"/>
      <c r="NYS236" s="44"/>
      <c r="NYT236" s="44"/>
      <c r="NYU236" s="44"/>
      <c r="NYV236" s="44"/>
      <c r="NYW236" s="44"/>
      <c r="NYX236" s="44"/>
      <c r="NYY236" s="44"/>
      <c r="NYZ236" s="44"/>
      <c r="NZA236" s="44"/>
      <c r="NZB236" s="44"/>
      <c r="NZC236" s="44"/>
      <c r="NZD236" s="44"/>
      <c r="NZE236" s="44"/>
      <c r="NZF236" s="44"/>
      <c r="NZG236" s="44"/>
      <c r="NZH236" s="44"/>
      <c r="NZI236" s="44"/>
      <c r="NZJ236" s="44"/>
      <c r="NZK236" s="44"/>
      <c r="NZL236" s="44"/>
      <c r="NZM236" s="44"/>
      <c r="NZN236" s="44"/>
      <c r="NZO236" s="44"/>
      <c r="NZP236" s="44"/>
      <c r="NZQ236" s="44"/>
      <c r="NZR236" s="44"/>
      <c r="NZS236" s="44"/>
      <c r="NZT236" s="44"/>
      <c r="NZU236" s="44"/>
      <c r="NZV236" s="44"/>
      <c r="NZW236" s="44"/>
      <c r="NZX236" s="44"/>
      <c r="NZY236" s="44"/>
      <c r="NZZ236" s="44"/>
      <c r="OAA236" s="44"/>
      <c r="OAB236" s="44"/>
      <c r="OAC236" s="44"/>
      <c r="OAD236" s="44"/>
      <c r="OAE236" s="44"/>
      <c r="OAF236" s="44"/>
      <c r="OAG236" s="44"/>
      <c r="OAH236" s="44"/>
      <c r="OAI236" s="44"/>
      <c r="OAJ236" s="44"/>
      <c r="OAK236" s="44"/>
      <c r="OAL236" s="44"/>
      <c r="OAM236" s="44"/>
      <c r="OAN236" s="44"/>
      <c r="OAO236" s="44"/>
      <c r="OAP236" s="44"/>
      <c r="OAQ236" s="44"/>
      <c r="OAR236" s="44"/>
      <c r="OAS236" s="44"/>
      <c r="OAT236" s="44"/>
      <c r="OAU236" s="44"/>
      <c r="OAV236" s="44"/>
      <c r="OAW236" s="44"/>
      <c r="OAX236" s="44"/>
      <c r="OAY236" s="44"/>
      <c r="OAZ236" s="44"/>
      <c r="OBA236" s="44"/>
      <c r="OBB236" s="44"/>
      <c r="OBC236" s="44"/>
      <c r="OBD236" s="44"/>
      <c r="OBE236" s="44"/>
      <c r="OBF236" s="44"/>
      <c r="OBG236" s="44"/>
      <c r="OBH236" s="44"/>
      <c r="OBI236" s="44"/>
      <c r="OBJ236" s="44"/>
      <c r="OBK236" s="44"/>
      <c r="OBL236" s="44"/>
      <c r="OBM236" s="44"/>
      <c r="OBN236" s="44"/>
      <c r="OBO236" s="44"/>
      <c r="OBP236" s="44"/>
      <c r="OBQ236" s="44"/>
      <c r="OBR236" s="44"/>
      <c r="OBS236" s="44"/>
      <c r="OBT236" s="44"/>
      <c r="OBU236" s="44"/>
      <c r="OBV236" s="44"/>
      <c r="OBW236" s="44"/>
      <c r="OBX236" s="44"/>
      <c r="OBY236" s="44"/>
      <c r="OBZ236" s="44"/>
      <c r="OCA236" s="44"/>
      <c r="OCB236" s="44"/>
      <c r="OCC236" s="44"/>
      <c r="OCD236" s="44"/>
      <c r="OCE236" s="44"/>
      <c r="OCF236" s="44"/>
      <c r="OCG236" s="44"/>
      <c r="OCH236" s="44"/>
      <c r="OCI236" s="44"/>
      <c r="OCJ236" s="44"/>
      <c r="OCK236" s="44"/>
      <c r="OCL236" s="44"/>
      <c r="OCM236" s="44"/>
      <c r="OCN236" s="44"/>
      <c r="OCO236" s="44"/>
      <c r="OCP236" s="44"/>
      <c r="OCQ236" s="44"/>
      <c r="OCR236" s="44"/>
      <c r="OCS236" s="44"/>
      <c r="OCT236" s="44"/>
      <c r="OCU236" s="44"/>
      <c r="OCV236" s="44"/>
      <c r="OCW236" s="44"/>
      <c r="OCX236" s="44"/>
      <c r="OCY236" s="44"/>
      <c r="OCZ236" s="44"/>
      <c r="ODA236" s="44"/>
      <c r="ODB236" s="44"/>
      <c r="ODC236" s="44"/>
      <c r="ODD236" s="44"/>
      <c r="ODE236" s="44"/>
      <c r="ODF236" s="44"/>
      <c r="ODG236" s="44"/>
      <c r="ODH236" s="44"/>
      <c r="ODI236" s="44"/>
      <c r="ODJ236" s="44"/>
      <c r="ODK236" s="44"/>
      <c r="ODL236" s="44"/>
      <c r="ODM236" s="44"/>
      <c r="ODN236" s="44"/>
      <c r="ODO236" s="44"/>
      <c r="ODP236" s="44"/>
      <c r="ODQ236" s="44"/>
      <c r="ODR236" s="44"/>
      <c r="ODS236" s="44"/>
      <c r="ODT236" s="44"/>
      <c r="ODU236" s="44"/>
      <c r="ODV236" s="44"/>
      <c r="ODW236" s="44"/>
      <c r="ODX236" s="44"/>
      <c r="ODY236" s="44"/>
      <c r="ODZ236" s="44"/>
      <c r="OEA236" s="44"/>
      <c r="OEB236" s="44"/>
      <c r="OEC236" s="44"/>
      <c r="OED236" s="44"/>
      <c r="OEE236" s="44"/>
      <c r="OEF236" s="44"/>
      <c r="OEG236" s="44"/>
      <c r="OEH236" s="44"/>
      <c r="OEI236" s="44"/>
      <c r="OEJ236" s="44"/>
      <c r="OEK236" s="44"/>
      <c r="OEL236" s="44"/>
      <c r="OEM236" s="44"/>
      <c r="OEN236" s="44"/>
      <c r="OEO236" s="44"/>
      <c r="OEP236" s="44"/>
      <c r="OEQ236" s="44"/>
      <c r="OER236" s="44"/>
      <c r="OES236" s="44"/>
      <c r="OET236" s="44"/>
      <c r="OEU236" s="44"/>
      <c r="OEV236" s="44"/>
      <c r="OEW236" s="44"/>
      <c r="OEX236" s="44"/>
      <c r="OEY236" s="44"/>
      <c r="OEZ236" s="44"/>
      <c r="OFA236" s="44"/>
      <c r="OFB236" s="44"/>
      <c r="OFC236" s="44"/>
      <c r="OFD236" s="44"/>
      <c r="OFE236" s="44"/>
      <c r="OFF236" s="44"/>
      <c r="OFG236" s="44"/>
      <c r="OFH236" s="44"/>
      <c r="OFI236" s="44"/>
      <c r="OFJ236" s="44"/>
      <c r="OFK236" s="44"/>
      <c r="OFL236" s="44"/>
      <c r="OFM236" s="44"/>
      <c r="OFN236" s="44"/>
      <c r="OFO236" s="44"/>
      <c r="OFP236" s="44"/>
      <c r="OFQ236" s="44"/>
      <c r="OFR236" s="44"/>
      <c r="OFS236" s="44"/>
      <c r="OFT236" s="44"/>
      <c r="OFU236" s="44"/>
      <c r="OFV236" s="44"/>
      <c r="OFW236" s="44"/>
      <c r="OFX236" s="44"/>
      <c r="OFY236" s="44"/>
      <c r="OFZ236" s="44"/>
      <c r="OGA236" s="44"/>
      <c r="OGB236" s="44"/>
      <c r="OGC236" s="44"/>
      <c r="OGD236" s="44"/>
      <c r="OGE236" s="44"/>
      <c r="OGF236" s="44"/>
      <c r="OGG236" s="44"/>
      <c r="OGH236" s="44"/>
      <c r="OGI236" s="44"/>
      <c r="OGJ236" s="44"/>
      <c r="OGK236" s="44"/>
      <c r="OGL236" s="44"/>
      <c r="OGM236" s="44"/>
      <c r="OGN236" s="44"/>
      <c r="OGO236" s="44"/>
      <c r="OGP236" s="44"/>
      <c r="OGQ236" s="44"/>
      <c r="OGR236" s="44"/>
      <c r="OGS236" s="44"/>
      <c r="OGT236" s="44"/>
      <c r="OGU236" s="44"/>
      <c r="OGV236" s="44"/>
      <c r="OGW236" s="44"/>
      <c r="OGX236" s="44"/>
      <c r="OGY236" s="44"/>
      <c r="OGZ236" s="44"/>
      <c r="OHA236" s="44"/>
      <c r="OHB236" s="44"/>
      <c r="OHC236" s="44"/>
      <c r="OHD236" s="44"/>
      <c r="OHE236" s="44"/>
      <c r="OHF236" s="44"/>
      <c r="OHG236" s="44"/>
      <c r="OHH236" s="44"/>
      <c r="OHI236" s="44"/>
      <c r="OHJ236" s="44"/>
      <c r="OHK236" s="44"/>
      <c r="OHL236" s="44"/>
      <c r="OHM236" s="44"/>
      <c r="OHN236" s="44"/>
      <c r="OHO236" s="44"/>
      <c r="OHP236" s="44"/>
      <c r="OHQ236" s="44"/>
      <c r="OHR236" s="44"/>
      <c r="OHS236" s="44"/>
      <c r="OHT236" s="44"/>
      <c r="OHU236" s="44"/>
      <c r="OHV236" s="44"/>
      <c r="OHW236" s="44"/>
      <c r="OHX236" s="44"/>
      <c r="OHY236" s="44"/>
      <c r="OHZ236" s="44"/>
      <c r="OIA236" s="44"/>
      <c r="OIB236" s="44"/>
      <c r="OIC236" s="44"/>
      <c r="OID236" s="44"/>
      <c r="OIE236" s="44"/>
      <c r="OIF236" s="44"/>
      <c r="OIG236" s="44"/>
      <c r="OIH236" s="44"/>
      <c r="OII236" s="44"/>
      <c r="OIJ236" s="44"/>
      <c r="OIK236" s="44"/>
      <c r="OIL236" s="44"/>
      <c r="OIM236" s="44"/>
      <c r="OIN236" s="44"/>
      <c r="OIO236" s="44"/>
      <c r="OIP236" s="44"/>
      <c r="OIQ236" s="44"/>
      <c r="OIR236" s="44"/>
      <c r="OIS236" s="44"/>
      <c r="OIT236" s="44"/>
      <c r="OIU236" s="44"/>
      <c r="OIV236" s="44"/>
      <c r="OIW236" s="44"/>
      <c r="OIX236" s="44"/>
      <c r="OIY236" s="44"/>
      <c r="OIZ236" s="44"/>
      <c r="OJA236" s="44"/>
      <c r="OJB236" s="44"/>
      <c r="OJC236" s="44"/>
      <c r="OJD236" s="44"/>
      <c r="OJE236" s="44"/>
      <c r="OJF236" s="44"/>
      <c r="OJG236" s="44"/>
      <c r="OJH236" s="44"/>
      <c r="OJI236" s="44"/>
      <c r="OJJ236" s="44"/>
      <c r="OJK236" s="44"/>
      <c r="OJL236" s="44"/>
      <c r="OJM236" s="44"/>
      <c r="OJN236" s="44"/>
      <c r="OJO236" s="44"/>
      <c r="OJP236" s="44"/>
      <c r="OJQ236" s="44"/>
      <c r="OJR236" s="44"/>
      <c r="OJS236" s="44"/>
      <c r="OJT236" s="44"/>
      <c r="OJU236" s="44"/>
      <c r="OJV236" s="44"/>
      <c r="OJW236" s="44"/>
      <c r="OJX236" s="44"/>
      <c r="OJY236" s="44"/>
      <c r="OJZ236" s="44"/>
      <c r="OKA236" s="44"/>
      <c r="OKB236" s="44"/>
      <c r="OKC236" s="44"/>
      <c r="OKD236" s="44"/>
      <c r="OKE236" s="44"/>
      <c r="OKF236" s="44"/>
      <c r="OKG236" s="44"/>
      <c r="OKH236" s="44"/>
      <c r="OKI236" s="44"/>
      <c r="OKJ236" s="44"/>
      <c r="OKK236" s="44"/>
      <c r="OKL236" s="44"/>
      <c r="OKM236" s="44"/>
      <c r="OKN236" s="44"/>
      <c r="OKO236" s="44"/>
      <c r="OKP236" s="44"/>
      <c r="OKQ236" s="44"/>
      <c r="OKR236" s="44"/>
      <c r="OKS236" s="44"/>
      <c r="OKT236" s="44"/>
      <c r="OKU236" s="44"/>
      <c r="OKV236" s="44"/>
      <c r="OKW236" s="44"/>
      <c r="OKX236" s="44"/>
      <c r="OKY236" s="44"/>
      <c r="OKZ236" s="44"/>
      <c r="OLA236" s="44"/>
      <c r="OLB236" s="44"/>
      <c r="OLC236" s="44"/>
      <c r="OLD236" s="44"/>
      <c r="OLE236" s="44"/>
      <c r="OLF236" s="44"/>
      <c r="OLG236" s="44"/>
      <c r="OLH236" s="44"/>
      <c r="OLI236" s="44"/>
      <c r="OLJ236" s="44"/>
      <c r="OLK236" s="44"/>
      <c r="OLL236" s="44"/>
      <c r="OLM236" s="44"/>
      <c r="OLN236" s="44"/>
      <c r="OLO236" s="44"/>
      <c r="OLP236" s="44"/>
      <c r="OLQ236" s="44"/>
      <c r="OLR236" s="44"/>
      <c r="OLS236" s="44"/>
      <c r="OLT236" s="44"/>
      <c r="OLU236" s="44"/>
      <c r="OLV236" s="44"/>
      <c r="OLW236" s="44"/>
      <c r="OLX236" s="44"/>
      <c r="OLY236" s="44"/>
      <c r="OLZ236" s="44"/>
      <c r="OMA236" s="44"/>
      <c r="OMB236" s="44"/>
      <c r="OMC236" s="44"/>
      <c r="OMD236" s="44"/>
      <c r="OME236" s="44"/>
      <c r="OMF236" s="44"/>
      <c r="OMG236" s="44"/>
      <c r="OMH236" s="44"/>
      <c r="OMI236" s="44"/>
      <c r="OMJ236" s="44"/>
      <c r="OMK236" s="44"/>
      <c r="OML236" s="44"/>
      <c r="OMM236" s="44"/>
      <c r="OMN236" s="44"/>
      <c r="OMO236" s="44"/>
      <c r="OMP236" s="44"/>
      <c r="OMQ236" s="44"/>
      <c r="OMR236" s="44"/>
      <c r="OMS236" s="44"/>
      <c r="OMT236" s="44"/>
      <c r="OMU236" s="44"/>
      <c r="OMV236" s="44"/>
      <c r="OMW236" s="44"/>
      <c r="OMX236" s="44"/>
      <c r="OMY236" s="44"/>
      <c r="OMZ236" s="44"/>
      <c r="ONA236" s="44"/>
      <c r="ONB236" s="44"/>
      <c r="ONC236" s="44"/>
      <c r="OND236" s="44"/>
      <c r="ONE236" s="44"/>
      <c r="ONF236" s="44"/>
      <c r="ONG236" s="44"/>
      <c r="ONH236" s="44"/>
      <c r="ONI236" s="44"/>
      <c r="ONJ236" s="44"/>
      <c r="ONK236" s="44"/>
      <c r="ONL236" s="44"/>
      <c r="ONM236" s="44"/>
      <c r="ONN236" s="44"/>
      <c r="ONO236" s="44"/>
      <c r="ONP236" s="44"/>
      <c r="ONQ236" s="44"/>
      <c r="ONR236" s="44"/>
      <c r="ONS236" s="44"/>
      <c r="ONT236" s="44"/>
      <c r="ONU236" s="44"/>
      <c r="ONV236" s="44"/>
      <c r="ONW236" s="44"/>
      <c r="ONX236" s="44"/>
      <c r="ONY236" s="44"/>
      <c r="ONZ236" s="44"/>
      <c r="OOA236" s="44"/>
      <c r="OOB236" s="44"/>
      <c r="OOC236" s="44"/>
      <c r="OOD236" s="44"/>
      <c r="OOE236" s="44"/>
      <c r="OOF236" s="44"/>
      <c r="OOG236" s="44"/>
      <c r="OOH236" s="44"/>
      <c r="OOI236" s="44"/>
      <c r="OOJ236" s="44"/>
      <c r="OOK236" s="44"/>
      <c r="OOL236" s="44"/>
      <c r="OOM236" s="44"/>
      <c r="OON236" s="44"/>
      <c r="OOO236" s="44"/>
      <c r="OOP236" s="44"/>
      <c r="OOQ236" s="44"/>
      <c r="OOR236" s="44"/>
      <c r="OOS236" s="44"/>
      <c r="OOT236" s="44"/>
      <c r="OOU236" s="44"/>
      <c r="OOV236" s="44"/>
      <c r="OOW236" s="44"/>
      <c r="OOX236" s="44"/>
      <c r="OOY236" s="44"/>
      <c r="OOZ236" s="44"/>
      <c r="OPA236" s="44"/>
      <c r="OPB236" s="44"/>
      <c r="OPC236" s="44"/>
      <c r="OPD236" s="44"/>
      <c r="OPE236" s="44"/>
      <c r="OPF236" s="44"/>
      <c r="OPG236" s="44"/>
      <c r="OPH236" s="44"/>
      <c r="OPI236" s="44"/>
      <c r="OPJ236" s="44"/>
      <c r="OPK236" s="44"/>
      <c r="OPL236" s="44"/>
      <c r="OPM236" s="44"/>
      <c r="OPN236" s="44"/>
      <c r="OPO236" s="44"/>
      <c r="OPP236" s="44"/>
      <c r="OPQ236" s="44"/>
      <c r="OPR236" s="44"/>
      <c r="OPS236" s="44"/>
      <c r="OPT236" s="44"/>
      <c r="OPU236" s="44"/>
      <c r="OPV236" s="44"/>
      <c r="OPW236" s="44"/>
      <c r="OPX236" s="44"/>
      <c r="OPY236" s="44"/>
      <c r="OPZ236" s="44"/>
      <c r="OQA236" s="44"/>
      <c r="OQB236" s="44"/>
      <c r="OQC236" s="44"/>
      <c r="OQD236" s="44"/>
      <c r="OQE236" s="44"/>
      <c r="OQF236" s="44"/>
      <c r="OQG236" s="44"/>
      <c r="OQH236" s="44"/>
      <c r="OQI236" s="44"/>
      <c r="OQJ236" s="44"/>
      <c r="OQK236" s="44"/>
      <c r="OQL236" s="44"/>
      <c r="OQM236" s="44"/>
      <c r="OQN236" s="44"/>
      <c r="OQO236" s="44"/>
      <c r="OQP236" s="44"/>
      <c r="OQQ236" s="44"/>
      <c r="OQR236" s="44"/>
      <c r="OQS236" s="44"/>
      <c r="OQT236" s="44"/>
      <c r="OQU236" s="44"/>
      <c r="OQV236" s="44"/>
      <c r="OQW236" s="44"/>
      <c r="OQX236" s="44"/>
      <c r="OQY236" s="44"/>
      <c r="OQZ236" s="44"/>
      <c r="ORA236" s="44"/>
      <c r="ORB236" s="44"/>
      <c r="ORC236" s="44"/>
      <c r="ORD236" s="44"/>
      <c r="ORE236" s="44"/>
      <c r="ORF236" s="44"/>
      <c r="ORG236" s="44"/>
      <c r="ORH236" s="44"/>
      <c r="ORI236" s="44"/>
      <c r="ORJ236" s="44"/>
      <c r="ORK236" s="44"/>
      <c r="ORL236" s="44"/>
      <c r="ORM236" s="44"/>
      <c r="ORN236" s="44"/>
      <c r="ORO236" s="44"/>
      <c r="ORP236" s="44"/>
      <c r="ORQ236" s="44"/>
      <c r="ORR236" s="44"/>
      <c r="ORS236" s="44"/>
      <c r="ORT236" s="44"/>
      <c r="ORU236" s="44"/>
      <c r="ORV236" s="44"/>
      <c r="ORW236" s="44"/>
      <c r="ORX236" s="44"/>
      <c r="ORY236" s="44"/>
      <c r="ORZ236" s="44"/>
      <c r="OSA236" s="44"/>
      <c r="OSB236" s="44"/>
      <c r="OSC236" s="44"/>
      <c r="OSD236" s="44"/>
      <c r="OSE236" s="44"/>
      <c r="OSF236" s="44"/>
      <c r="OSG236" s="44"/>
      <c r="OSH236" s="44"/>
      <c r="OSI236" s="44"/>
      <c r="OSJ236" s="44"/>
      <c r="OSK236" s="44"/>
      <c r="OSL236" s="44"/>
      <c r="OSM236" s="44"/>
      <c r="OSN236" s="44"/>
      <c r="OSO236" s="44"/>
      <c r="OSP236" s="44"/>
      <c r="OSQ236" s="44"/>
      <c r="OSR236" s="44"/>
      <c r="OSS236" s="44"/>
      <c r="OST236" s="44"/>
      <c r="OSU236" s="44"/>
      <c r="OSV236" s="44"/>
      <c r="OSW236" s="44"/>
      <c r="OSX236" s="44"/>
      <c r="OSY236" s="44"/>
      <c r="OSZ236" s="44"/>
      <c r="OTA236" s="44"/>
      <c r="OTB236" s="44"/>
      <c r="OTC236" s="44"/>
      <c r="OTD236" s="44"/>
      <c r="OTE236" s="44"/>
      <c r="OTF236" s="44"/>
      <c r="OTG236" s="44"/>
      <c r="OTH236" s="44"/>
      <c r="OTI236" s="44"/>
      <c r="OTJ236" s="44"/>
      <c r="OTK236" s="44"/>
      <c r="OTL236" s="44"/>
      <c r="OTM236" s="44"/>
      <c r="OTN236" s="44"/>
      <c r="OTO236" s="44"/>
      <c r="OTP236" s="44"/>
      <c r="OTQ236" s="44"/>
      <c r="OTR236" s="44"/>
      <c r="OTS236" s="44"/>
      <c r="OTT236" s="44"/>
      <c r="OTU236" s="44"/>
      <c r="OTV236" s="44"/>
      <c r="OTW236" s="44"/>
      <c r="OTX236" s="44"/>
      <c r="OTY236" s="44"/>
      <c r="OTZ236" s="44"/>
      <c r="OUA236" s="44"/>
      <c r="OUB236" s="44"/>
      <c r="OUC236" s="44"/>
      <c r="OUD236" s="44"/>
      <c r="OUE236" s="44"/>
      <c r="OUF236" s="44"/>
      <c r="OUG236" s="44"/>
      <c r="OUH236" s="44"/>
      <c r="OUI236" s="44"/>
      <c r="OUJ236" s="44"/>
      <c r="OUK236" s="44"/>
      <c r="OUL236" s="44"/>
      <c r="OUM236" s="44"/>
      <c r="OUN236" s="44"/>
      <c r="OUO236" s="44"/>
      <c r="OUP236" s="44"/>
      <c r="OUQ236" s="44"/>
      <c r="OUR236" s="44"/>
      <c r="OUS236" s="44"/>
      <c r="OUT236" s="44"/>
      <c r="OUU236" s="44"/>
      <c r="OUV236" s="44"/>
      <c r="OUW236" s="44"/>
      <c r="OUX236" s="44"/>
      <c r="OUY236" s="44"/>
      <c r="OUZ236" s="44"/>
      <c r="OVA236" s="44"/>
      <c r="OVB236" s="44"/>
      <c r="OVC236" s="44"/>
      <c r="OVD236" s="44"/>
      <c r="OVE236" s="44"/>
      <c r="OVF236" s="44"/>
      <c r="OVG236" s="44"/>
      <c r="OVH236" s="44"/>
      <c r="OVI236" s="44"/>
      <c r="OVJ236" s="44"/>
      <c r="OVK236" s="44"/>
      <c r="OVL236" s="44"/>
      <c r="OVM236" s="44"/>
      <c r="OVN236" s="44"/>
      <c r="OVO236" s="44"/>
      <c r="OVP236" s="44"/>
      <c r="OVQ236" s="44"/>
      <c r="OVR236" s="44"/>
      <c r="OVS236" s="44"/>
      <c r="OVT236" s="44"/>
      <c r="OVU236" s="44"/>
      <c r="OVV236" s="44"/>
      <c r="OVW236" s="44"/>
      <c r="OVX236" s="44"/>
      <c r="OVY236" s="44"/>
      <c r="OVZ236" s="44"/>
      <c r="OWA236" s="44"/>
      <c r="OWB236" s="44"/>
      <c r="OWC236" s="44"/>
      <c r="OWD236" s="44"/>
      <c r="OWE236" s="44"/>
      <c r="OWF236" s="44"/>
      <c r="OWG236" s="44"/>
      <c r="OWH236" s="44"/>
      <c r="OWI236" s="44"/>
      <c r="OWJ236" s="44"/>
      <c r="OWK236" s="44"/>
      <c r="OWL236" s="44"/>
      <c r="OWM236" s="44"/>
      <c r="OWN236" s="44"/>
      <c r="OWO236" s="44"/>
      <c r="OWP236" s="44"/>
      <c r="OWQ236" s="44"/>
      <c r="OWR236" s="44"/>
      <c r="OWS236" s="44"/>
      <c r="OWT236" s="44"/>
      <c r="OWU236" s="44"/>
      <c r="OWV236" s="44"/>
      <c r="OWW236" s="44"/>
      <c r="OWX236" s="44"/>
      <c r="OWY236" s="44"/>
      <c r="OWZ236" s="44"/>
      <c r="OXA236" s="44"/>
      <c r="OXB236" s="44"/>
      <c r="OXC236" s="44"/>
      <c r="OXD236" s="44"/>
      <c r="OXE236" s="44"/>
      <c r="OXF236" s="44"/>
      <c r="OXG236" s="44"/>
      <c r="OXH236" s="44"/>
      <c r="OXI236" s="44"/>
      <c r="OXJ236" s="44"/>
      <c r="OXK236" s="44"/>
      <c r="OXL236" s="44"/>
      <c r="OXM236" s="44"/>
      <c r="OXN236" s="44"/>
      <c r="OXO236" s="44"/>
      <c r="OXP236" s="44"/>
      <c r="OXQ236" s="44"/>
      <c r="OXR236" s="44"/>
      <c r="OXS236" s="44"/>
      <c r="OXT236" s="44"/>
      <c r="OXU236" s="44"/>
      <c r="OXV236" s="44"/>
      <c r="OXW236" s="44"/>
      <c r="OXX236" s="44"/>
      <c r="OXY236" s="44"/>
      <c r="OXZ236" s="44"/>
      <c r="OYA236" s="44"/>
      <c r="OYB236" s="44"/>
      <c r="OYC236" s="44"/>
      <c r="OYD236" s="44"/>
      <c r="OYE236" s="44"/>
      <c r="OYF236" s="44"/>
      <c r="OYG236" s="44"/>
      <c r="OYH236" s="44"/>
      <c r="OYI236" s="44"/>
      <c r="OYJ236" s="44"/>
      <c r="OYK236" s="44"/>
      <c r="OYL236" s="44"/>
      <c r="OYM236" s="44"/>
      <c r="OYN236" s="44"/>
      <c r="OYO236" s="44"/>
      <c r="OYP236" s="44"/>
      <c r="OYQ236" s="44"/>
      <c r="OYR236" s="44"/>
      <c r="OYS236" s="44"/>
      <c r="OYT236" s="44"/>
      <c r="OYU236" s="44"/>
      <c r="OYV236" s="44"/>
      <c r="OYW236" s="44"/>
      <c r="OYX236" s="44"/>
      <c r="OYY236" s="44"/>
      <c r="OYZ236" s="44"/>
      <c r="OZA236" s="44"/>
      <c r="OZB236" s="44"/>
      <c r="OZC236" s="44"/>
      <c r="OZD236" s="44"/>
      <c r="OZE236" s="44"/>
      <c r="OZF236" s="44"/>
      <c r="OZG236" s="44"/>
      <c r="OZH236" s="44"/>
      <c r="OZI236" s="44"/>
      <c r="OZJ236" s="44"/>
      <c r="OZK236" s="44"/>
      <c r="OZL236" s="44"/>
      <c r="OZM236" s="44"/>
      <c r="OZN236" s="44"/>
      <c r="OZO236" s="44"/>
      <c r="OZP236" s="44"/>
      <c r="OZQ236" s="44"/>
      <c r="OZR236" s="44"/>
      <c r="OZS236" s="44"/>
      <c r="OZT236" s="44"/>
      <c r="OZU236" s="44"/>
      <c r="OZV236" s="44"/>
      <c r="OZW236" s="44"/>
      <c r="OZX236" s="44"/>
      <c r="OZY236" s="44"/>
      <c r="OZZ236" s="44"/>
      <c r="PAA236" s="44"/>
      <c r="PAB236" s="44"/>
      <c r="PAC236" s="44"/>
      <c r="PAD236" s="44"/>
      <c r="PAE236" s="44"/>
      <c r="PAF236" s="44"/>
      <c r="PAG236" s="44"/>
      <c r="PAH236" s="44"/>
      <c r="PAI236" s="44"/>
      <c r="PAJ236" s="44"/>
      <c r="PAK236" s="44"/>
      <c r="PAL236" s="44"/>
      <c r="PAM236" s="44"/>
      <c r="PAN236" s="44"/>
      <c r="PAO236" s="44"/>
      <c r="PAP236" s="44"/>
      <c r="PAQ236" s="44"/>
      <c r="PAR236" s="44"/>
      <c r="PAS236" s="44"/>
      <c r="PAT236" s="44"/>
      <c r="PAU236" s="44"/>
      <c r="PAV236" s="44"/>
      <c r="PAW236" s="44"/>
      <c r="PAX236" s="44"/>
      <c r="PAY236" s="44"/>
      <c r="PAZ236" s="44"/>
      <c r="PBA236" s="44"/>
      <c r="PBB236" s="44"/>
      <c r="PBC236" s="44"/>
      <c r="PBD236" s="44"/>
      <c r="PBE236" s="44"/>
      <c r="PBF236" s="44"/>
      <c r="PBG236" s="44"/>
      <c r="PBH236" s="44"/>
      <c r="PBI236" s="44"/>
      <c r="PBJ236" s="44"/>
      <c r="PBK236" s="44"/>
      <c r="PBL236" s="44"/>
      <c r="PBM236" s="44"/>
      <c r="PBN236" s="44"/>
      <c r="PBO236" s="44"/>
      <c r="PBP236" s="44"/>
      <c r="PBQ236" s="44"/>
      <c r="PBR236" s="44"/>
      <c r="PBS236" s="44"/>
      <c r="PBT236" s="44"/>
      <c r="PBU236" s="44"/>
      <c r="PBV236" s="44"/>
      <c r="PBW236" s="44"/>
      <c r="PBX236" s="44"/>
      <c r="PBY236" s="44"/>
      <c r="PBZ236" s="44"/>
      <c r="PCA236" s="44"/>
      <c r="PCB236" s="44"/>
      <c r="PCC236" s="44"/>
      <c r="PCD236" s="44"/>
      <c r="PCE236" s="44"/>
      <c r="PCF236" s="44"/>
      <c r="PCG236" s="44"/>
      <c r="PCH236" s="44"/>
      <c r="PCI236" s="44"/>
      <c r="PCJ236" s="44"/>
      <c r="PCK236" s="44"/>
      <c r="PCL236" s="44"/>
      <c r="PCM236" s="44"/>
      <c r="PCN236" s="44"/>
      <c r="PCO236" s="44"/>
      <c r="PCP236" s="44"/>
      <c r="PCQ236" s="44"/>
      <c r="PCR236" s="44"/>
      <c r="PCS236" s="44"/>
      <c r="PCT236" s="44"/>
      <c r="PCU236" s="44"/>
      <c r="PCV236" s="44"/>
      <c r="PCW236" s="44"/>
      <c r="PCX236" s="44"/>
      <c r="PCY236" s="44"/>
      <c r="PCZ236" s="44"/>
      <c r="PDA236" s="44"/>
      <c r="PDB236" s="44"/>
      <c r="PDC236" s="44"/>
      <c r="PDD236" s="44"/>
      <c r="PDE236" s="44"/>
      <c r="PDF236" s="44"/>
      <c r="PDG236" s="44"/>
      <c r="PDH236" s="44"/>
      <c r="PDI236" s="44"/>
      <c r="PDJ236" s="44"/>
      <c r="PDK236" s="44"/>
      <c r="PDL236" s="44"/>
      <c r="PDM236" s="44"/>
      <c r="PDN236" s="44"/>
      <c r="PDO236" s="44"/>
      <c r="PDP236" s="44"/>
      <c r="PDQ236" s="44"/>
      <c r="PDR236" s="44"/>
      <c r="PDS236" s="44"/>
      <c r="PDT236" s="44"/>
      <c r="PDU236" s="44"/>
      <c r="PDV236" s="44"/>
      <c r="PDW236" s="44"/>
      <c r="PDX236" s="44"/>
      <c r="PDY236" s="44"/>
      <c r="PDZ236" s="44"/>
      <c r="PEA236" s="44"/>
      <c r="PEB236" s="44"/>
      <c r="PEC236" s="44"/>
      <c r="PED236" s="44"/>
      <c r="PEE236" s="44"/>
      <c r="PEF236" s="44"/>
      <c r="PEG236" s="44"/>
      <c r="PEH236" s="44"/>
      <c r="PEI236" s="44"/>
      <c r="PEJ236" s="44"/>
      <c r="PEK236" s="44"/>
      <c r="PEL236" s="44"/>
      <c r="PEM236" s="44"/>
      <c r="PEN236" s="44"/>
      <c r="PEO236" s="44"/>
      <c r="PEP236" s="44"/>
      <c r="PEQ236" s="44"/>
      <c r="PER236" s="44"/>
      <c r="PES236" s="44"/>
      <c r="PET236" s="44"/>
      <c r="PEU236" s="44"/>
      <c r="PEV236" s="44"/>
      <c r="PEW236" s="44"/>
      <c r="PEX236" s="44"/>
      <c r="PEY236" s="44"/>
      <c r="PEZ236" s="44"/>
      <c r="PFA236" s="44"/>
      <c r="PFB236" s="44"/>
      <c r="PFC236" s="44"/>
      <c r="PFD236" s="44"/>
      <c r="PFE236" s="44"/>
      <c r="PFF236" s="44"/>
      <c r="PFG236" s="44"/>
      <c r="PFH236" s="44"/>
      <c r="PFI236" s="44"/>
      <c r="PFJ236" s="44"/>
      <c r="PFK236" s="44"/>
      <c r="PFL236" s="44"/>
      <c r="PFM236" s="44"/>
      <c r="PFN236" s="44"/>
      <c r="PFO236" s="44"/>
      <c r="PFP236" s="44"/>
      <c r="PFQ236" s="44"/>
      <c r="PFR236" s="44"/>
      <c r="PFS236" s="44"/>
      <c r="PFT236" s="44"/>
      <c r="PFU236" s="44"/>
      <c r="PFV236" s="44"/>
      <c r="PFW236" s="44"/>
      <c r="PFX236" s="44"/>
      <c r="PFY236" s="44"/>
      <c r="PFZ236" s="44"/>
      <c r="PGA236" s="44"/>
      <c r="PGB236" s="44"/>
      <c r="PGC236" s="44"/>
      <c r="PGD236" s="44"/>
      <c r="PGE236" s="44"/>
      <c r="PGF236" s="44"/>
      <c r="PGG236" s="44"/>
      <c r="PGH236" s="44"/>
      <c r="PGI236" s="44"/>
      <c r="PGJ236" s="44"/>
      <c r="PGK236" s="44"/>
      <c r="PGL236" s="44"/>
      <c r="PGM236" s="44"/>
      <c r="PGN236" s="44"/>
      <c r="PGO236" s="44"/>
      <c r="PGP236" s="44"/>
      <c r="PGQ236" s="44"/>
      <c r="PGR236" s="44"/>
      <c r="PGS236" s="44"/>
      <c r="PGT236" s="44"/>
      <c r="PGU236" s="44"/>
      <c r="PGV236" s="44"/>
      <c r="PGW236" s="44"/>
      <c r="PGX236" s="44"/>
      <c r="PGY236" s="44"/>
      <c r="PGZ236" s="44"/>
      <c r="PHA236" s="44"/>
      <c r="PHB236" s="44"/>
      <c r="PHC236" s="44"/>
      <c r="PHD236" s="44"/>
      <c r="PHE236" s="44"/>
      <c r="PHF236" s="44"/>
      <c r="PHG236" s="44"/>
      <c r="PHH236" s="44"/>
      <c r="PHI236" s="44"/>
      <c r="PHJ236" s="44"/>
      <c r="PHK236" s="44"/>
      <c r="PHL236" s="44"/>
      <c r="PHM236" s="44"/>
      <c r="PHN236" s="44"/>
      <c r="PHO236" s="44"/>
      <c r="PHP236" s="44"/>
      <c r="PHQ236" s="44"/>
      <c r="PHR236" s="44"/>
      <c r="PHS236" s="44"/>
      <c r="PHT236" s="44"/>
      <c r="PHU236" s="44"/>
      <c r="PHV236" s="44"/>
      <c r="PHW236" s="44"/>
      <c r="PHX236" s="44"/>
      <c r="PHY236" s="44"/>
      <c r="PHZ236" s="44"/>
      <c r="PIA236" s="44"/>
      <c r="PIB236" s="44"/>
      <c r="PIC236" s="44"/>
      <c r="PID236" s="44"/>
      <c r="PIE236" s="44"/>
      <c r="PIF236" s="44"/>
      <c r="PIG236" s="44"/>
      <c r="PIH236" s="44"/>
      <c r="PII236" s="44"/>
      <c r="PIJ236" s="44"/>
      <c r="PIK236" s="44"/>
      <c r="PIL236" s="44"/>
      <c r="PIM236" s="44"/>
      <c r="PIN236" s="44"/>
      <c r="PIO236" s="44"/>
      <c r="PIP236" s="44"/>
      <c r="PIQ236" s="44"/>
      <c r="PIR236" s="44"/>
      <c r="PIS236" s="44"/>
      <c r="PIT236" s="44"/>
      <c r="PIU236" s="44"/>
      <c r="PIV236" s="44"/>
      <c r="PIW236" s="44"/>
      <c r="PIX236" s="44"/>
      <c r="PIY236" s="44"/>
      <c r="PIZ236" s="44"/>
      <c r="PJA236" s="44"/>
      <c r="PJB236" s="44"/>
      <c r="PJC236" s="44"/>
      <c r="PJD236" s="44"/>
      <c r="PJE236" s="44"/>
      <c r="PJF236" s="44"/>
      <c r="PJG236" s="44"/>
      <c r="PJH236" s="44"/>
      <c r="PJI236" s="44"/>
      <c r="PJJ236" s="44"/>
      <c r="PJK236" s="44"/>
      <c r="PJL236" s="44"/>
      <c r="PJM236" s="44"/>
      <c r="PJN236" s="44"/>
      <c r="PJO236" s="44"/>
      <c r="PJP236" s="44"/>
      <c r="PJQ236" s="44"/>
      <c r="PJR236" s="44"/>
      <c r="PJS236" s="44"/>
      <c r="PJT236" s="44"/>
      <c r="PJU236" s="44"/>
      <c r="PJV236" s="44"/>
      <c r="PJW236" s="44"/>
      <c r="PJX236" s="44"/>
      <c r="PJY236" s="44"/>
      <c r="PJZ236" s="44"/>
      <c r="PKA236" s="44"/>
      <c r="PKB236" s="44"/>
      <c r="PKC236" s="44"/>
      <c r="PKD236" s="44"/>
      <c r="PKE236" s="44"/>
      <c r="PKF236" s="44"/>
      <c r="PKG236" s="44"/>
      <c r="PKH236" s="44"/>
      <c r="PKI236" s="44"/>
      <c r="PKJ236" s="44"/>
      <c r="PKK236" s="44"/>
      <c r="PKL236" s="44"/>
      <c r="PKM236" s="44"/>
      <c r="PKN236" s="44"/>
      <c r="PKO236" s="44"/>
      <c r="PKP236" s="44"/>
      <c r="PKQ236" s="44"/>
      <c r="PKR236" s="44"/>
      <c r="PKS236" s="44"/>
      <c r="PKT236" s="44"/>
      <c r="PKU236" s="44"/>
      <c r="PKV236" s="44"/>
      <c r="PKW236" s="44"/>
      <c r="PKX236" s="44"/>
      <c r="PKY236" s="44"/>
      <c r="PKZ236" s="44"/>
      <c r="PLA236" s="44"/>
      <c r="PLB236" s="44"/>
      <c r="PLC236" s="44"/>
      <c r="PLD236" s="44"/>
      <c r="PLE236" s="44"/>
      <c r="PLF236" s="44"/>
      <c r="PLG236" s="44"/>
      <c r="PLH236" s="44"/>
      <c r="PLI236" s="44"/>
      <c r="PLJ236" s="44"/>
      <c r="PLK236" s="44"/>
      <c r="PLL236" s="44"/>
      <c r="PLM236" s="44"/>
      <c r="PLN236" s="44"/>
      <c r="PLO236" s="44"/>
      <c r="PLP236" s="44"/>
      <c r="PLQ236" s="44"/>
      <c r="PLR236" s="44"/>
      <c r="PLS236" s="44"/>
      <c r="PLT236" s="44"/>
      <c r="PLU236" s="44"/>
      <c r="PLV236" s="44"/>
      <c r="PLW236" s="44"/>
      <c r="PLX236" s="44"/>
      <c r="PLY236" s="44"/>
      <c r="PLZ236" s="44"/>
      <c r="PMA236" s="44"/>
      <c r="PMB236" s="44"/>
      <c r="PMC236" s="44"/>
      <c r="PMD236" s="44"/>
      <c r="PME236" s="44"/>
      <c r="PMF236" s="44"/>
      <c r="PMG236" s="44"/>
      <c r="PMH236" s="44"/>
      <c r="PMI236" s="44"/>
      <c r="PMJ236" s="44"/>
      <c r="PMK236" s="44"/>
      <c r="PML236" s="44"/>
      <c r="PMM236" s="44"/>
      <c r="PMN236" s="44"/>
      <c r="PMO236" s="44"/>
      <c r="PMP236" s="44"/>
      <c r="PMQ236" s="44"/>
      <c r="PMR236" s="44"/>
      <c r="PMS236" s="44"/>
      <c r="PMT236" s="44"/>
      <c r="PMU236" s="44"/>
      <c r="PMV236" s="44"/>
      <c r="PMW236" s="44"/>
      <c r="PMX236" s="44"/>
      <c r="PMY236" s="44"/>
      <c r="PMZ236" s="44"/>
      <c r="PNA236" s="44"/>
      <c r="PNB236" s="44"/>
      <c r="PNC236" s="44"/>
      <c r="PND236" s="44"/>
      <c r="PNE236" s="44"/>
      <c r="PNF236" s="44"/>
      <c r="PNG236" s="44"/>
      <c r="PNH236" s="44"/>
      <c r="PNI236" s="44"/>
      <c r="PNJ236" s="44"/>
      <c r="PNK236" s="44"/>
      <c r="PNL236" s="44"/>
      <c r="PNM236" s="44"/>
      <c r="PNN236" s="44"/>
      <c r="PNO236" s="44"/>
      <c r="PNP236" s="44"/>
      <c r="PNQ236" s="44"/>
      <c r="PNR236" s="44"/>
      <c r="PNS236" s="44"/>
      <c r="PNT236" s="44"/>
      <c r="PNU236" s="44"/>
      <c r="PNV236" s="44"/>
      <c r="PNW236" s="44"/>
      <c r="PNX236" s="44"/>
      <c r="PNY236" s="44"/>
      <c r="PNZ236" s="44"/>
      <c r="POA236" s="44"/>
      <c r="POB236" s="44"/>
      <c r="POC236" s="44"/>
      <c r="POD236" s="44"/>
      <c r="POE236" s="44"/>
      <c r="POF236" s="44"/>
      <c r="POG236" s="44"/>
      <c r="POH236" s="44"/>
      <c r="POI236" s="44"/>
      <c r="POJ236" s="44"/>
      <c r="POK236" s="44"/>
      <c r="POL236" s="44"/>
      <c r="POM236" s="44"/>
      <c r="PON236" s="44"/>
      <c r="POO236" s="44"/>
      <c r="POP236" s="44"/>
      <c r="POQ236" s="44"/>
      <c r="POR236" s="44"/>
      <c r="POS236" s="44"/>
      <c r="POT236" s="44"/>
      <c r="POU236" s="44"/>
      <c r="POV236" s="44"/>
      <c r="POW236" s="44"/>
      <c r="POX236" s="44"/>
      <c r="POY236" s="44"/>
      <c r="POZ236" s="44"/>
      <c r="PPA236" s="44"/>
      <c r="PPB236" s="44"/>
      <c r="PPC236" s="44"/>
      <c r="PPD236" s="44"/>
      <c r="PPE236" s="44"/>
      <c r="PPF236" s="44"/>
      <c r="PPG236" s="44"/>
      <c r="PPH236" s="44"/>
      <c r="PPI236" s="44"/>
      <c r="PPJ236" s="44"/>
      <c r="PPK236" s="44"/>
      <c r="PPL236" s="44"/>
      <c r="PPM236" s="44"/>
      <c r="PPN236" s="44"/>
      <c r="PPO236" s="44"/>
      <c r="PPP236" s="44"/>
      <c r="PPQ236" s="44"/>
      <c r="PPR236" s="44"/>
      <c r="PPS236" s="44"/>
      <c r="PPT236" s="44"/>
      <c r="PPU236" s="44"/>
      <c r="PPV236" s="44"/>
      <c r="PPW236" s="44"/>
      <c r="PPX236" s="44"/>
      <c r="PPY236" s="44"/>
      <c r="PPZ236" s="44"/>
      <c r="PQA236" s="44"/>
      <c r="PQB236" s="44"/>
      <c r="PQC236" s="44"/>
      <c r="PQD236" s="44"/>
      <c r="PQE236" s="44"/>
      <c r="PQF236" s="44"/>
      <c r="PQG236" s="44"/>
      <c r="PQH236" s="44"/>
      <c r="PQI236" s="44"/>
      <c r="PQJ236" s="44"/>
      <c r="PQK236" s="44"/>
      <c r="PQL236" s="44"/>
      <c r="PQM236" s="44"/>
      <c r="PQN236" s="44"/>
      <c r="PQO236" s="44"/>
      <c r="PQP236" s="44"/>
      <c r="PQQ236" s="44"/>
      <c r="PQR236" s="44"/>
      <c r="PQS236" s="44"/>
      <c r="PQT236" s="44"/>
      <c r="PQU236" s="44"/>
      <c r="PQV236" s="44"/>
      <c r="PQW236" s="44"/>
      <c r="PQX236" s="44"/>
      <c r="PQY236" s="44"/>
      <c r="PQZ236" s="44"/>
      <c r="PRA236" s="44"/>
      <c r="PRB236" s="44"/>
      <c r="PRC236" s="44"/>
      <c r="PRD236" s="44"/>
      <c r="PRE236" s="44"/>
      <c r="PRF236" s="44"/>
      <c r="PRG236" s="44"/>
      <c r="PRH236" s="44"/>
      <c r="PRI236" s="44"/>
      <c r="PRJ236" s="44"/>
      <c r="PRK236" s="44"/>
      <c r="PRL236" s="44"/>
      <c r="PRM236" s="44"/>
      <c r="PRN236" s="44"/>
      <c r="PRO236" s="44"/>
      <c r="PRP236" s="44"/>
      <c r="PRQ236" s="44"/>
      <c r="PRR236" s="44"/>
      <c r="PRS236" s="44"/>
      <c r="PRT236" s="44"/>
      <c r="PRU236" s="44"/>
      <c r="PRV236" s="44"/>
      <c r="PRW236" s="44"/>
      <c r="PRX236" s="44"/>
      <c r="PRY236" s="44"/>
      <c r="PRZ236" s="44"/>
      <c r="PSA236" s="44"/>
      <c r="PSB236" s="44"/>
      <c r="PSC236" s="44"/>
      <c r="PSD236" s="44"/>
      <c r="PSE236" s="44"/>
      <c r="PSF236" s="44"/>
      <c r="PSG236" s="44"/>
      <c r="PSH236" s="44"/>
      <c r="PSI236" s="44"/>
      <c r="PSJ236" s="44"/>
      <c r="PSK236" s="44"/>
      <c r="PSL236" s="44"/>
      <c r="PSM236" s="44"/>
      <c r="PSN236" s="44"/>
      <c r="PSO236" s="44"/>
      <c r="PSP236" s="44"/>
      <c r="PSQ236" s="44"/>
      <c r="PSR236" s="44"/>
      <c r="PSS236" s="44"/>
      <c r="PST236" s="44"/>
      <c r="PSU236" s="44"/>
      <c r="PSV236" s="44"/>
      <c r="PSW236" s="44"/>
      <c r="PSX236" s="44"/>
      <c r="PSY236" s="44"/>
      <c r="PSZ236" s="44"/>
      <c r="PTA236" s="44"/>
      <c r="PTB236" s="44"/>
      <c r="PTC236" s="44"/>
      <c r="PTD236" s="44"/>
      <c r="PTE236" s="44"/>
      <c r="PTF236" s="44"/>
      <c r="PTG236" s="44"/>
      <c r="PTH236" s="44"/>
      <c r="PTI236" s="44"/>
      <c r="PTJ236" s="44"/>
      <c r="PTK236" s="44"/>
      <c r="PTL236" s="44"/>
      <c r="PTM236" s="44"/>
      <c r="PTN236" s="44"/>
      <c r="PTO236" s="44"/>
      <c r="PTP236" s="44"/>
      <c r="PTQ236" s="44"/>
      <c r="PTR236" s="44"/>
      <c r="PTS236" s="44"/>
      <c r="PTT236" s="44"/>
      <c r="PTU236" s="44"/>
      <c r="PTV236" s="44"/>
      <c r="PTW236" s="44"/>
      <c r="PTX236" s="44"/>
      <c r="PTY236" s="44"/>
      <c r="PTZ236" s="44"/>
      <c r="PUA236" s="44"/>
      <c r="PUB236" s="44"/>
      <c r="PUC236" s="44"/>
      <c r="PUD236" s="44"/>
      <c r="PUE236" s="44"/>
      <c r="PUF236" s="44"/>
      <c r="PUG236" s="44"/>
      <c r="PUH236" s="44"/>
      <c r="PUI236" s="44"/>
      <c r="PUJ236" s="44"/>
      <c r="PUK236" s="44"/>
      <c r="PUL236" s="44"/>
      <c r="PUM236" s="44"/>
      <c r="PUN236" s="44"/>
      <c r="PUO236" s="44"/>
      <c r="PUP236" s="44"/>
      <c r="PUQ236" s="44"/>
      <c r="PUR236" s="44"/>
      <c r="PUS236" s="44"/>
      <c r="PUT236" s="44"/>
      <c r="PUU236" s="44"/>
      <c r="PUV236" s="44"/>
      <c r="PUW236" s="44"/>
      <c r="PUX236" s="44"/>
      <c r="PUY236" s="44"/>
      <c r="PUZ236" s="44"/>
      <c r="PVA236" s="44"/>
      <c r="PVB236" s="44"/>
      <c r="PVC236" s="44"/>
      <c r="PVD236" s="44"/>
      <c r="PVE236" s="44"/>
      <c r="PVF236" s="44"/>
      <c r="PVG236" s="44"/>
      <c r="PVH236" s="44"/>
      <c r="PVI236" s="44"/>
      <c r="PVJ236" s="44"/>
      <c r="PVK236" s="44"/>
      <c r="PVL236" s="44"/>
      <c r="PVM236" s="44"/>
      <c r="PVN236" s="44"/>
      <c r="PVO236" s="44"/>
      <c r="PVP236" s="44"/>
      <c r="PVQ236" s="44"/>
      <c r="PVR236" s="44"/>
      <c r="PVS236" s="44"/>
      <c r="PVT236" s="44"/>
      <c r="PVU236" s="44"/>
      <c r="PVV236" s="44"/>
      <c r="PVW236" s="44"/>
      <c r="PVX236" s="44"/>
      <c r="PVY236" s="44"/>
      <c r="PVZ236" s="44"/>
      <c r="PWA236" s="44"/>
      <c r="PWB236" s="44"/>
      <c r="PWC236" s="44"/>
      <c r="PWD236" s="44"/>
      <c r="PWE236" s="44"/>
      <c r="PWF236" s="44"/>
      <c r="PWG236" s="44"/>
      <c r="PWH236" s="44"/>
      <c r="PWI236" s="44"/>
      <c r="PWJ236" s="44"/>
      <c r="PWK236" s="44"/>
      <c r="PWL236" s="44"/>
      <c r="PWM236" s="44"/>
      <c r="PWN236" s="44"/>
      <c r="PWO236" s="44"/>
      <c r="PWP236" s="44"/>
      <c r="PWQ236" s="44"/>
      <c r="PWR236" s="44"/>
      <c r="PWS236" s="44"/>
      <c r="PWT236" s="44"/>
      <c r="PWU236" s="44"/>
      <c r="PWV236" s="44"/>
      <c r="PWW236" s="44"/>
      <c r="PWX236" s="44"/>
      <c r="PWY236" s="44"/>
      <c r="PWZ236" s="44"/>
      <c r="PXA236" s="44"/>
      <c r="PXB236" s="44"/>
      <c r="PXC236" s="44"/>
      <c r="PXD236" s="44"/>
      <c r="PXE236" s="44"/>
      <c r="PXF236" s="44"/>
      <c r="PXG236" s="44"/>
      <c r="PXH236" s="44"/>
      <c r="PXI236" s="44"/>
      <c r="PXJ236" s="44"/>
      <c r="PXK236" s="44"/>
      <c r="PXL236" s="44"/>
      <c r="PXM236" s="44"/>
      <c r="PXN236" s="44"/>
      <c r="PXO236" s="44"/>
      <c r="PXP236" s="44"/>
      <c r="PXQ236" s="44"/>
      <c r="PXR236" s="44"/>
      <c r="PXS236" s="44"/>
      <c r="PXT236" s="44"/>
      <c r="PXU236" s="44"/>
      <c r="PXV236" s="44"/>
      <c r="PXW236" s="44"/>
      <c r="PXX236" s="44"/>
      <c r="PXY236" s="44"/>
      <c r="PXZ236" s="44"/>
      <c r="PYA236" s="44"/>
      <c r="PYB236" s="44"/>
      <c r="PYC236" s="44"/>
      <c r="PYD236" s="44"/>
      <c r="PYE236" s="44"/>
      <c r="PYF236" s="44"/>
      <c r="PYG236" s="44"/>
      <c r="PYH236" s="44"/>
      <c r="PYI236" s="44"/>
      <c r="PYJ236" s="44"/>
      <c r="PYK236" s="44"/>
      <c r="PYL236" s="44"/>
      <c r="PYM236" s="44"/>
      <c r="PYN236" s="44"/>
      <c r="PYO236" s="44"/>
      <c r="PYP236" s="44"/>
      <c r="PYQ236" s="44"/>
      <c r="PYR236" s="44"/>
      <c r="PYS236" s="44"/>
      <c r="PYT236" s="44"/>
      <c r="PYU236" s="44"/>
      <c r="PYV236" s="44"/>
      <c r="PYW236" s="44"/>
      <c r="PYX236" s="44"/>
      <c r="PYY236" s="44"/>
      <c r="PYZ236" s="44"/>
      <c r="PZA236" s="44"/>
      <c r="PZB236" s="44"/>
      <c r="PZC236" s="44"/>
      <c r="PZD236" s="44"/>
      <c r="PZE236" s="44"/>
      <c r="PZF236" s="44"/>
      <c r="PZG236" s="44"/>
      <c r="PZH236" s="44"/>
      <c r="PZI236" s="44"/>
      <c r="PZJ236" s="44"/>
      <c r="PZK236" s="44"/>
      <c r="PZL236" s="44"/>
      <c r="PZM236" s="44"/>
      <c r="PZN236" s="44"/>
      <c r="PZO236" s="44"/>
      <c r="PZP236" s="44"/>
      <c r="PZQ236" s="44"/>
      <c r="PZR236" s="44"/>
      <c r="PZS236" s="44"/>
      <c r="PZT236" s="44"/>
      <c r="PZU236" s="44"/>
      <c r="PZV236" s="44"/>
      <c r="PZW236" s="44"/>
      <c r="PZX236" s="44"/>
      <c r="PZY236" s="44"/>
      <c r="PZZ236" s="44"/>
      <c r="QAA236" s="44"/>
      <c r="QAB236" s="44"/>
      <c r="QAC236" s="44"/>
      <c r="QAD236" s="44"/>
      <c r="QAE236" s="44"/>
      <c r="QAF236" s="44"/>
      <c r="QAG236" s="44"/>
      <c r="QAH236" s="44"/>
      <c r="QAI236" s="44"/>
      <c r="QAJ236" s="44"/>
      <c r="QAK236" s="44"/>
      <c r="QAL236" s="44"/>
      <c r="QAM236" s="44"/>
      <c r="QAN236" s="44"/>
      <c r="QAO236" s="44"/>
      <c r="QAP236" s="44"/>
      <c r="QAQ236" s="44"/>
      <c r="QAR236" s="44"/>
      <c r="QAS236" s="44"/>
      <c r="QAT236" s="44"/>
      <c r="QAU236" s="44"/>
      <c r="QAV236" s="44"/>
      <c r="QAW236" s="44"/>
      <c r="QAX236" s="44"/>
      <c r="QAY236" s="44"/>
      <c r="QAZ236" s="44"/>
      <c r="QBA236" s="44"/>
      <c r="QBB236" s="44"/>
      <c r="QBC236" s="44"/>
      <c r="QBD236" s="44"/>
      <c r="QBE236" s="44"/>
      <c r="QBF236" s="44"/>
      <c r="QBG236" s="44"/>
      <c r="QBH236" s="44"/>
      <c r="QBI236" s="44"/>
      <c r="QBJ236" s="44"/>
      <c r="QBK236" s="44"/>
      <c r="QBL236" s="44"/>
      <c r="QBM236" s="44"/>
      <c r="QBN236" s="44"/>
      <c r="QBO236" s="44"/>
      <c r="QBP236" s="44"/>
      <c r="QBQ236" s="44"/>
      <c r="QBR236" s="44"/>
      <c r="QBS236" s="44"/>
      <c r="QBT236" s="44"/>
      <c r="QBU236" s="44"/>
      <c r="QBV236" s="44"/>
      <c r="QBW236" s="44"/>
      <c r="QBX236" s="44"/>
      <c r="QBY236" s="44"/>
      <c r="QBZ236" s="44"/>
      <c r="QCA236" s="44"/>
      <c r="QCB236" s="44"/>
      <c r="QCC236" s="44"/>
      <c r="QCD236" s="44"/>
      <c r="QCE236" s="44"/>
      <c r="QCF236" s="44"/>
      <c r="QCG236" s="44"/>
      <c r="QCH236" s="44"/>
      <c r="QCI236" s="44"/>
      <c r="QCJ236" s="44"/>
      <c r="QCK236" s="44"/>
      <c r="QCL236" s="44"/>
      <c r="QCM236" s="44"/>
      <c r="QCN236" s="44"/>
      <c r="QCO236" s="44"/>
      <c r="QCP236" s="44"/>
      <c r="QCQ236" s="44"/>
      <c r="QCR236" s="44"/>
      <c r="QCS236" s="44"/>
      <c r="QCT236" s="44"/>
      <c r="QCU236" s="44"/>
      <c r="QCV236" s="44"/>
      <c r="QCW236" s="44"/>
      <c r="QCX236" s="44"/>
      <c r="QCY236" s="44"/>
      <c r="QCZ236" s="44"/>
      <c r="QDA236" s="44"/>
      <c r="QDB236" s="44"/>
      <c r="QDC236" s="44"/>
      <c r="QDD236" s="44"/>
      <c r="QDE236" s="44"/>
      <c r="QDF236" s="44"/>
      <c r="QDG236" s="44"/>
      <c r="QDH236" s="44"/>
      <c r="QDI236" s="44"/>
      <c r="QDJ236" s="44"/>
      <c r="QDK236" s="44"/>
      <c r="QDL236" s="44"/>
      <c r="QDM236" s="44"/>
      <c r="QDN236" s="44"/>
      <c r="QDO236" s="44"/>
      <c r="QDP236" s="44"/>
      <c r="QDQ236" s="44"/>
      <c r="QDR236" s="44"/>
      <c r="QDS236" s="44"/>
      <c r="QDT236" s="44"/>
      <c r="QDU236" s="44"/>
      <c r="QDV236" s="44"/>
      <c r="QDW236" s="44"/>
      <c r="QDX236" s="44"/>
      <c r="QDY236" s="44"/>
      <c r="QDZ236" s="44"/>
      <c r="QEA236" s="44"/>
      <c r="QEB236" s="44"/>
      <c r="QEC236" s="44"/>
      <c r="QED236" s="44"/>
      <c r="QEE236" s="44"/>
      <c r="QEF236" s="44"/>
      <c r="QEG236" s="44"/>
      <c r="QEH236" s="44"/>
      <c r="QEI236" s="44"/>
      <c r="QEJ236" s="44"/>
      <c r="QEK236" s="44"/>
      <c r="QEL236" s="44"/>
      <c r="QEM236" s="44"/>
      <c r="QEN236" s="44"/>
      <c r="QEO236" s="44"/>
      <c r="QEP236" s="44"/>
      <c r="QEQ236" s="44"/>
      <c r="QER236" s="44"/>
      <c r="QES236" s="44"/>
      <c r="QET236" s="44"/>
      <c r="QEU236" s="44"/>
      <c r="QEV236" s="44"/>
      <c r="QEW236" s="44"/>
      <c r="QEX236" s="44"/>
      <c r="QEY236" s="44"/>
      <c r="QEZ236" s="44"/>
      <c r="QFA236" s="44"/>
      <c r="QFB236" s="44"/>
      <c r="QFC236" s="44"/>
      <c r="QFD236" s="44"/>
      <c r="QFE236" s="44"/>
      <c r="QFF236" s="44"/>
      <c r="QFG236" s="44"/>
      <c r="QFH236" s="44"/>
      <c r="QFI236" s="44"/>
      <c r="QFJ236" s="44"/>
      <c r="QFK236" s="44"/>
      <c r="QFL236" s="44"/>
      <c r="QFM236" s="44"/>
      <c r="QFN236" s="44"/>
      <c r="QFO236" s="44"/>
      <c r="QFP236" s="44"/>
      <c r="QFQ236" s="44"/>
      <c r="QFR236" s="44"/>
      <c r="QFS236" s="44"/>
      <c r="QFT236" s="44"/>
      <c r="QFU236" s="44"/>
      <c r="QFV236" s="44"/>
      <c r="QFW236" s="44"/>
      <c r="QFX236" s="44"/>
      <c r="QFY236" s="44"/>
      <c r="QFZ236" s="44"/>
      <c r="QGA236" s="44"/>
      <c r="QGB236" s="44"/>
      <c r="QGC236" s="44"/>
      <c r="QGD236" s="44"/>
      <c r="QGE236" s="44"/>
      <c r="QGF236" s="44"/>
      <c r="QGG236" s="44"/>
      <c r="QGH236" s="44"/>
      <c r="QGI236" s="44"/>
      <c r="QGJ236" s="44"/>
      <c r="QGK236" s="44"/>
      <c r="QGL236" s="44"/>
      <c r="QGM236" s="44"/>
      <c r="QGN236" s="44"/>
      <c r="QGO236" s="44"/>
      <c r="QGP236" s="44"/>
      <c r="QGQ236" s="44"/>
      <c r="QGR236" s="44"/>
      <c r="QGS236" s="44"/>
      <c r="QGT236" s="44"/>
      <c r="QGU236" s="44"/>
      <c r="QGV236" s="44"/>
      <c r="QGW236" s="44"/>
      <c r="QGX236" s="44"/>
      <c r="QGY236" s="44"/>
      <c r="QGZ236" s="44"/>
      <c r="QHA236" s="44"/>
      <c r="QHB236" s="44"/>
      <c r="QHC236" s="44"/>
      <c r="QHD236" s="44"/>
      <c r="QHE236" s="44"/>
      <c r="QHF236" s="44"/>
      <c r="QHG236" s="44"/>
      <c r="QHH236" s="44"/>
      <c r="QHI236" s="44"/>
      <c r="QHJ236" s="44"/>
      <c r="QHK236" s="44"/>
      <c r="QHL236" s="44"/>
      <c r="QHM236" s="44"/>
      <c r="QHN236" s="44"/>
      <c r="QHO236" s="44"/>
      <c r="QHP236" s="44"/>
      <c r="QHQ236" s="44"/>
      <c r="QHR236" s="44"/>
      <c r="QHS236" s="44"/>
      <c r="QHT236" s="44"/>
      <c r="QHU236" s="44"/>
      <c r="QHV236" s="44"/>
      <c r="QHW236" s="44"/>
      <c r="QHX236" s="44"/>
      <c r="QHY236" s="44"/>
      <c r="QHZ236" s="44"/>
      <c r="QIA236" s="44"/>
      <c r="QIB236" s="44"/>
      <c r="QIC236" s="44"/>
      <c r="QID236" s="44"/>
      <c r="QIE236" s="44"/>
      <c r="QIF236" s="44"/>
      <c r="QIG236" s="44"/>
      <c r="QIH236" s="44"/>
      <c r="QII236" s="44"/>
      <c r="QIJ236" s="44"/>
      <c r="QIK236" s="44"/>
      <c r="QIL236" s="44"/>
      <c r="QIM236" s="44"/>
      <c r="QIN236" s="44"/>
      <c r="QIO236" s="44"/>
      <c r="QIP236" s="44"/>
      <c r="QIQ236" s="44"/>
      <c r="QIR236" s="44"/>
      <c r="QIS236" s="44"/>
      <c r="QIT236" s="44"/>
      <c r="QIU236" s="44"/>
      <c r="QIV236" s="44"/>
      <c r="QIW236" s="44"/>
      <c r="QIX236" s="44"/>
      <c r="QIY236" s="44"/>
      <c r="QIZ236" s="44"/>
      <c r="QJA236" s="44"/>
      <c r="QJB236" s="44"/>
      <c r="QJC236" s="44"/>
      <c r="QJD236" s="44"/>
      <c r="QJE236" s="44"/>
      <c r="QJF236" s="44"/>
      <c r="QJG236" s="44"/>
      <c r="QJH236" s="44"/>
      <c r="QJI236" s="44"/>
      <c r="QJJ236" s="44"/>
      <c r="QJK236" s="44"/>
      <c r="QJL236" s="44"/>
      <c r="QJM236" s="44"/>
      <c r="QJN236" s="44"/>
      <c r="QJO236" s="44"/>
      <c r="QJP236" s="44"/>
      <c r="QJQ236" s="44"/>
      <c r="QJR236" s="44"/>
      <c r="QJS236" s="44"/>
      <c r="QJT236" s="44"/>
      <c r="QJU236" s="44"/>
      <c r="QJV236" s="44"/>
      <c r="QJW236" s="44"/>
      <c r="QJX236" s="44"/>
      <c r="QJY236" s="44"/>
      <c r="QJZ236" s="44"/>
      <c r="QKA236" s="44"/>
      <c r="QKB236" s="44"/>
      <c r="QKC236" s="44"/>
      <c r="QKD236" s="44"/>
      <c r="QKE236" s="44"/>
      <c r="QKF236" s="44"/>
      <c r="QKG236" s="44"/>
      <c r="QKH236" s="44"/>
      <c r="QKI236" s="44"/>
      <c r="QKJ236" s="44"/>
      <c r="QKK236" s="44"/>
      <c r="QKL236" s="44"/>
      <c r="QKM236" s="44"/>
      <c r="QKN236" s="44"/>
      <c r="QKO236" s="44"/>
      <c r="QKP236" s="44"/>
      <c r="QKQ236" s="44"/>
      <c r="QKR236" s="44"/>
      <c r="QKS236" s="44"/>
      <c r="QKT236" s="44"/>
      <c r="QKU236" s="44"/>
      <c r="QKV236" s="44"/>
      <c r="QKW236" s="44"/>
      <c r="QKX236" s="44"/>
      <c r="QKY236" s="44"/>
      <c r="QKZ236" s="44"/>
      <c r="QLA236" s="44"/>
      <c r="QLB236" s="44"/>
      <c r="QLC236" s="44"/>
      <c r="QLD236" s="44"/>
      <c r="QLE236" s="44"/>
      <c r="QLF236" s="44"/>
      <c r="QLG236" s="44"/>
      <c r="QLH236" s="44"/>
      <c r="QLI236" s="44"/>
      <c r="QLJ236" s="44"/>
      <c r="QLK236" s="44"/>
      <c r="QLL236" s="44"/>
      <c r="QLM236" s="44"/>
      <c r="QLN236" s="44"/>
      <c r="QLO236" s="44"/>
      <c r="QLP236" s="44"/>
      <c r="QLQ236" s="44"/>
      <c r="QLR236" s="44"/>
      <c r="QLS236" s="44"/>
      <c r="QLT236" s="44"/>
      <c r="QLU236" s="44"/>
      <c r="QLV236" s="44"/>
      <c r="QLW236" s="44"/>
      <c r="QLX236" s="44"/>
      <c r="QLY236" s="44"/>
      <c r="QLZ236" s="44"/>
      <c r="QMA236" s="44"/>
      <c r="QMB236" s="44"/>
      <c r="QMC236" s="44"/>
      <c r="QMD236" s="44"/>
      <c r="QME236" s="44"/>
      <c r="QMF236" s="44"/>
      <c r="QMG236" s="44"/>
      <c r="QMH236" s="44"/>
      <c r="QMI236" s="44"/>
      <c r="QMJ236" s="44"/>
      <c r="QMK236" s="44"/>
      <c r="QML236" s="44"/>
      <c r="QMM236" s="44"/>
      <c r="QMN236" s="44"/>
      <c r="QMO236" s="44"/>
      <c r="QMP236" s="44"/>
      <c r="QMQ236" s="44"/>
      <c r="QMR236" s="44"/>
      <c r="QMS236" s="44"/>
      <c r="QMT236" s="44"/>
      <c r="QMU236" s="44"/>
      <c r="QMV236" s="44"/>
      <c r="QMW236" s="44"/>
      <c r="QMX236" s="44"/>
      <c r="QMY236" s="44"/>
      <c r="QMZ236" s="44"/>
      <c r="QNA236" s="44"/>
      <c r="QNB236" s="44"/>
      <c r="QNC236" s="44"/>
      <c r="QND236" s="44"/>
      <c r="QNE236" s="44"/>
      <c r="QNF236" s="44"/>
      <c r="QNG236" s="44"/>
      <c r="QNH236" s="44"/>
      <c r="QNI236" s="44"/>
      <c r="QNJ236" s="44"/>
      <c r="QNK236" s="44"/>
      <c r="QNL236" s="44"/>
      <c r="QNM236" s="44"/>
      <c r="QNN236" s="44"/>
      <c r="QNO236" s="44"/>
      <c r="QNP236" s="44"/>
      <c r="QNQ236" s="44"/>
      <c r="QNR236" s="44"/>
      <c r="QNS236" s="44"/>
      <c r="QNT236" s="44"/>
      <c r="QNU236" s="44"/>
      <c r="QNV236" s="44"/>
      <c r="QNW236" s="44"/>
      <c r="QNX236" s="44"/>
      <c r="QNY236" s="44"/>
      <c r="QNZ236" s="44"/>
      <c r="QOA236" s="44"/>
      <c r="QOB236" s="44"/>
      <c r="QOC236" s="44"/>
      <c r="QOD236" s="44"/>
      <c r="QOE236" s="44"/>
      <c r="QOF236" s="44"/>
      <c r="QOG236" s="44"/>
      <c r="QOH236" s="44"/>
      <c r="QOI236" s="44"/>
      <c r="QOJ236" s="44"/>
      <c r="QOK236" s="44"/>
      <c r="QOL236" s="44"/>
      <c r="QOM236" s="44"/>
      <c r="QON236" s="44"/>
      <c r="QOO236" s="44"/>
      <c r="QOP236" s="44"/>
      <c r="QOQ236" s="44"/>
      <c r="QOR236" s="44"/>
      <c r="QOS236" s="44"/>
      <c r="QOT236" s="44"/>
      <c r="QOU236" s="44"/>
      <c r="QOV236" s="44"/>
      <c r="QOW236" s="44"/>
      <c r="QOX236" s="44"/>
      <c r="QOY236" s="44"/>
      <c r="QOZ236" s="44"/>
      <c r="QPA236" s="44"/>
      <c r="QPB236" s="44"/>
      <c r="QPC236" s="44"/>
      <c r="QPD236" s="44"/>
      <c r="QPE236" s="44"/>
      <c r="QPF236" s="44"/>
      <c r="QPG236" s="44"/>
      <c r="QPH236" s="44"/>
      <c r="QPI236" s="44"/>
      <c r="QPJ236" s="44"/>
      <c r="QPK236" s="44"/>
      <c r="QPL236" s="44"/>
      <c r="QPM236" s="44"/>
      <c r="QPN236" s="44"/>
      <c r="QPO236" s="44"/>
      <c r="QPP236" s="44"/>
      <c r="QPQ236" s="44"/>
      <c r="QPR236" s="44"/>
      <c r="QPS236" s="44"/>
      <c r="QPT236" s="44"/>
      <c r="QPU236" s="44"/>
      <c r="QPV236" s="44"/>
      <c r="QPW236" s="44"/>
      <c r="QPX236" s="44"/>
      <c r="QPY236" s="44"/>
      <c r="QPZ236" s="44"/>
      <c r="QQA236" s="44"/>
      <c r="QQB236" s="44"/>
      <c r="QQC236" s="44"/>
      <c r="QQD236" s="44"/>
      <c r="QQE236" s="44"/>
      <c r="QQF236" s="44"/>
      <c r="QQG236" s="44"/>
      <c r="QQH236" s="44"/>
      <c r="QQI236" s="44"/>
      <c r="QQJ236" s="44"/>
      <c r="QQK236" s="44"/>
      <c r="QQL236" s="44"/>
      <c r="QQM236" s="44"/>
      <c r="QQN236" s="44"/>
      <c r="QQO236" s="44"/>
      <c r="QQP236" s="44"/>
      <c r="QQQ236" s="44"/>
      <c r="QQR236" s="44"/>
      <c r="QQS236" s="44"/>
      <c r="QQT236" s="44"/>
      <c r="QQU236" s="44"/>
      <c r="QQV236" s="44"/>
      <c r="QQW236" s="44"/>
      <c r="QQX236" s="44"/>
      <c r="QQY236" s="44"/>
      <c r="QQZ236" s="44"/>
      <c r="QRA236" s="44"/>
      <c r="QRB236" s="44"/>
      <c r="QRC236" s="44"/>
      <c r="QRD236" s="44"/>
      <c r="QRE236" s="44"/>
      <c r="QRF236" s="44"/>
      <c r="QRG236" s="44"/>
      <c r="QRH236" s="44"/>
      <c r="QRI236" s="44"/>
      <c r="QRJ236" s="44"/>
      <c r="QRK236" s="44"/>
      <c r="QRL236" s="44"/>
      <c r="QRM236" s="44"/>
      <c r="QRN236" s="44"/>
      <c r="QRO236" s="44"/>
      <c r="QRP236" s="44"/>
      <c r="QRQ236" s="44"/>
      <c r="QRR236" s="44"/>
      <c r="QRS236" s="44"/>
      <c r="QRT236" s="44"/>
      <c r="QRU236" s="44"/>
      <c r="QRV236" s="44"/>
      <c r="QRW236" s="44"/>
      <c r="QRX236" s="44"/>
      <c r="QRY236" s="44"/>
      <c r="QRZ236" s="44"/>
      <c r="QSA236" s="44"/>
      <c r="QSB236" s="44"/>
      <c r="QSC236" s="44"/>
      <c r="QSD236" s="44"/>
      <c r="QSE236" s="44"/>
      <c r="QSF236" s="44"/>
      <c r="QSG236" s="44"/>
      <c r="QSH236" s="44"/>
      <c r="QSI236" s="44"/>
      <c r="QSJ236" s="44"/>
      <c r="QSK236" s="44"/>
      <c r="QSL236" s="44"/>
      <c r="QSM236" s="44"/>
      <c r="QSN236" s="44"/>
      <c r="QSO236" s="44"/>
      <c r="QSP236" s="44"/>
      <c r="QSQ236" s="44"/>
      <c r="QSR236" s="44"/>
      <c r="QSS236" s="44"/>
      <c r="QST236" s="44"/>
      <c r="QSU236" s="44"/>
      <c r="QSV236" s="44"/>
      <c r="QSW236" s="44"/>
      <c r="QSX236" s="44"/>
      <c r="QSY236" s="44"/>
      <c r="QSZ236" s="44"/>
      <c r="QTA236" s="44"/>
      <c r="QTB236" s="44"/>
      <c r="QTC236" s="44"/>
      <c r="QTD236" s="44"/>
      <c r="QTE236" s="44"/>
      <c r="QTF236" s="44"/>
      <c r="QTG236" s="44"/>
      <c r="QTH236" s="44"/>
      <c r="QTI236" s="44"/>
      <c r="QTJ236" s="44"/>
      <c r="QTK236" s="44"/>
      <c r="QTL236" s="44"/>
      <c r="QTM236" s="44"/>
      <c r="QTN236" s="44"/>
      <c r="QTO236" s="44"/>
      <c r="QTP236" s="44"/>
      <c r="QTQ236" s="44"/>
      <c r="QTR236" s="44"/>
      <c r="QTS236" s="44"/>
      <c r="QTT236" s="44"/>
      <c r="QTU236" s="44"/>
      <c r="QTV236" s="44"/>
      <c r="QTW236" s="44"/>
      <c r="QTX236" s="44"/>
      <c r="QTY236" s="44"/>
      <c r="QTZ236" s="44"/>
      <c r="QUA236" s="44"/>
      <c r="QUB236" s="44"/>
      <c r="QUC236" s="44"/>
      <c r="QUD236" s="44"/>
      <c r="QUE236" s="44"/>
      <c r="QUF236" s="44"/>
      <c r="QUG236" s="44"/>
      <c r="QUH236" s="44"/>
      <c r="QUI236" s="44"/>
      <c r="QUJ236" s="44"/>
      <c r="QUK236" s="44"/>
      <c r="QUL236" s="44"/>
      <c r="QUM236" s="44"/>
      <c r="QUN236" s="44"/>
      <c r="QUO236" s="44"/>
      <c r="QUP236" s="44"/>
      <c r="QUQ236" s="44"/>
      <c r="QUR236" s="44"/>
      <c r="QUS236" s="44"/>
      <c r="QUT236" s="44"/>
      <c r="QUU236" s="44"/>
      <c r="QUV236" s="44"/>
      <c r="QUW236" s="44"/>
      <c r="QUX236" s="44"/>
      <c r="QUY236" s="44"/>
      <c r="QUZ236" s="44"/>
      <c r="QVA236" s="44"/>
      <c r="QVB236" s="44"/>
      <c r="QVC236" s="44"/>
      <c r="QVD236" s="44"/>
      <c r="QVE236" s="44"/>
      <c r="QVF236" s="44"/>
      <c r="QVG236" s="44"/>
      <c r="QVH236" s="44"/>
      <c r="QVI236" s="44"/>
      <c r="QVJ236" s="44"/>
      <c r="QVK236" s="44"/>
      <c r="QVL236" s="44"/>
      <c r="QVM236" s="44"/>
      <c r="QVN236" s="44"/>
      <c r="QVO236" s="44"/>
      <c r="QVP236" s="44"/>
      <c r="QVQ236" s="44"/>
      <c r="QVR236" s="44"/>
      <c r="QVS236" s="44"/>
      <c r="QVT236" s="44"/>
      <c r="QVU236" s="44"/>
      <c r="QVV236" s="44"/>
      <c r="QVW236" s="44"/>
      <c r="QVX236" s="44"/>
      <c r="QVY236" s="44"/>
      <c r="QVZ236" s="44"/>
      <c r="QWA236" s="44"/>
      <c r="QWB236" s="44"/>
      <c r="QWC236" s="44"/>
      <c r="QWD236" s="44"/>
      <c r="QWE236" s="44"/>
      <c r="QWF236" s="44"/>
      <c r="QWG236" s="44"/>
      <c r="QWH236" s="44"/>
      <c r="QWI236" s="44"/>
      <c r="QWJ236" s="44"/>
      <c r="QWK236" s="44"/>
      <c r="QWL236" s="44"/>
      <c r="QWM236" s="44"/>
      <c r="QWN236" s="44"/>
      <c r="QWO236" s="44"/>
      <c r="QWP236" s="44"/>
      <c r="QWQ236" s="44"/>
      <c r="QWR236" s="44"/>
      <c r="QWS236" s="44"/>
      <c r="QWT236" s="44"/>
      <c r="QWU236" s="44"/>
      <c r="QWV236" s="44"/>
      <c r="QWW236" s="44"/>
      <c r="QWX236" s="44"/>
      <c r="QWY236" s="44"/>
      <c r="QWZ236" s="44"/>
      <c r="QXA236" s="44"/>
      <c r="QXB236" s="44"/>
      <c r="QXC236" s="44"/>
      <c r="QXD236" s="44"/>
      <c r="QXE236" s="44"/>
      <c r="QXF236" s="44"/>
      <c r="QXG236" s="44"/>
      <c r="QXH236" s="44"/>
      <c r="QXI236" s="44"/>
      <c r="QXJ236" s="44"/>
      <c r="QXK236" s="44"/>
      <c r="QXL236" s="44"/>
      <c r="QXM236" s="44"/>
      <c r="QXN236" s="44"/>
      <c r="QXO236" s="44"/>
      <c r="QXP236" s="44"/>
      <c r="QXQ236" s="44"/>
      <c r="QXR236" s="44"/>
      <c r="QXS236" s="44"/>
      <c r="QXT236" s="44"/>
      <c r="QXU236" s="44"/>
      <c r="QXV236" s="44"/>
      <c r="QXW236" s="44"/>
      <c r="QXX236" s="44"/>
      <c r="QXY236" s="44"/>
      <c r="QXZ236" s="44"/>
      <c r="QYA236" s="44"/>
      <c r="QYB236" s="44"/>
      <c r="QYC236" s="44"/>
      <c r="QYD236" s="44"/>
      <c r="QYE236" s="44"/>
      <c r="QYF236" s="44"/>
      <c r="QYG236" s="44"/>
      <c r="QYH236" s="44"/>
      <c r="QYI236" s="44"/>
      <c r="QYJ236" s="44"/>
      <c r="QYK236" s="44"/>
      <c r="QYL236" s="44"/>
      <c r="QYM236" s="44"/>
      <c r="QYN236" s="44"/>
      <c r="QYO236" s="44"/>
      <c r="QYP236" s="44"/>
      <c r="QYQ236" s="44"/>
      <c r="QYR236" s="44"/>
      <c r="QYS236" s="44"/>
      <c r="QYT236" s="44"/>
      <c r="QYU236" s="44"/>
      <c r="QYV236" s="44"/>
      <c r="QYW236" s="44"/>
      <c r="QYX236" s="44"/>
      <c r="QYY236" s="44"/>
      <c r="QYZ236" s="44"/>
      <c r="QZA236" s="44"/>
      <c r="QZB236" s="44"/>
      <c r="QZC236" s="44"/>
      <c r="QZD236" s="44"/>
      <c r="QZE236" s="44"/>
      <c r="QZF236" s="44"/>
      <c r="QZG236" s="44"/>
      <c r="QZH236" s="44"/>
      <c r="QZI236" s="44"/>
      <c r="QZJ236" s="44"/>
      <c r="QZK236" s="44"/>
      <c r="QZL236" s="44"/>
      <c r="QZM236" s="44"/>
      <c r="QZN236" s="44"/>
      <c r="QZO236" s="44"/>
      <c r="QZP236" s="44"/>
      <c r="QZQ236" s="44"/>
      <c r="QZR236" s="44"/>
      <c r="QZS236" s="44"/>
      <c r="QZT236" s="44"/>
      <c r="QZU236" s="44"/>
      <c r="QZV236" s="44"/>
      <c r="QZW236" s="44"/>
      <c r="QZX236" s="44"/>
      <c r="QZY236" s="44"/>
      <c r="QZZ236" s="44"/>
      <c r="RAA236" s="44"/>
      <c r="RAB236" s="44"/>
      <c r="RAC236" s="44"/>
      <c r="RAD236" s="44"/>
      <c r="RAE236" s="44"/>
      <c r="RAF236" s="44"/>
      <c r="RAG236" s="44"/>
      <c r="RAH236" s="44"/>
      <c r="RAI236" s="44"/>
      <c r="RAJ236" s="44"/>
      <c r="RAK236" s="44"/>
      <c r="RAL236" s="44"/>
      <c r="RAM236" s="44"/>
      <c r="RAN236" s="44"/>
      <c r="RAO236" s="44"/>
      <c r="RAP236" s="44"/>
      <c r="RAQ236" s="44"/>
      <c r="RAR236" s="44"/>
      <c r="RAS236" s="44"/>
      <c r="RAT236" s="44"/>
      <c r="RAU236" s="44"/>
      <c r="RAV236" s="44"/>
      <c r="RAW236" s="44"/>
      <c r="RAX236" s="44"/>
      <c r="RAY236" s="44"/>
      <c r="RAZ236" s="44"/>
      <c r="RBA236" s="44"/>
      <c r="RBB236" s="44"/>
      <c r="RBC236" s="44"/>
      <c r="RBD236" s="44"/>
      <c r="RBE236" s="44"/>
      <c r="RBF236" s="44"/>
      <c r="RBG236" s="44"/>
      <c r="RBH236" s="44"/>
      <c r="RBI236" s="44"/>
      <c r="RBJ236" s="44"/>
      <c r="RBK236" s="44"/>
      <c r="RBL236" s="44"/>
      <c r="RBM236" s="44"/>
      <c r="RBN236" s="44"/>
      <c r="RBO236" s="44"/>
      <c r="RBP236" s="44"/>
      <c r="RBQ236" s="44"/>
      <c r="RBR236" s="44"/>
      <c r="RBS236" s="44"/>
      <c r="RBT236" s="44"/>
      <c r="RBU236" s="44"/>
      <c r="RBV236" s="44"/>
      <c r="RBW236" s="44"/>
      <c r="RBX236" s="44"/>
      <c r="RBY236" s="44"/>
      <c r="RBZ236" s="44"/>
      <c r="RCA236" s="44"/>
      <c r="RCB236" s="44"/>
      <c r="RCC236" s="44"/>
      <c r="RCD236" s="44"/>
      <c r="RCE236" s="44"/>
      <c r="RCF236" s="44"/>
      <c r="RCG236" s="44"/>
      <c r="RCH236" s="44"/>
      <c r="RCI236" s="44"/>
      <c r="RCJ236" s="44"/>
      <c r="RCK236" s="44"/>
      <c r="RCL236" s="44"/>
      <c r="RCM236" s="44"/>
      <c r="RCN236" s="44"/>
      <c r="RCO236" s="44"/>
      <c r="RCP236" s="44"/>
      <c r="RCQ236" s="44"/>
      <c r="RCR236" s="44"/>
      <c r="RCS236" s="44"/>
      <c r="RCT236" s="44"/>
      <c r="RCU236" s="44"/>
      <c r="RCV236" s="44"/>
      <c r="RCW236" s="44"/>
      <c r="RCX236" s="44"/>
      <c r="RCY236" s="44"/>
      <c r="RCZ236" s="44"/>
      <c r="RDA236" s="44"/>
      <c r="RDB236" s="44"/>
      <c r="RDC236" s="44"/>
      <c r="RDD236" s="44"/>
      <c r="RDE236" s="44"/>
      <c r="RDF236" s="44"/>
      <c r="RDG236" s="44"/>
      <c r="RDH236" s="44"/>
      <c r="RDI236" s="44"/>
      <c r="RDJ236" s="44"/>
      <c r="RDK236" s="44"/>
      <c r="RDL236" s="44"/>
      <c r="RDM236" s="44"/>
      <c r="RDN236" s="44"/>
      <c r="RDO236" s="44"/>
      <c r="RDP236" s="44"/>
      <c r="RDQ236" s="44"/>
      <c r="RDR236" s="44"/>
      <c r="RDS236" s="44"/>
      <c r="RDT236" s="44"/>
      <c r="RDU236" s="44"/>
      <c r="RDV236" s="44"/>
      <c r="RDW236" s="44"/>
      <c r="RDX236" s="44"/>
      <c r="RDY236" s="44"/>
      <c r="RDZ236" s="44"/>
      <c r="REA236" s="44"/>
      <c r="REB236" s="44"/>
      <c r="REC236" s="44"/>
      <c r="RED236" s="44"/>
      <c r="REE236" s="44"/>
      <c r="REF236" s="44"/>
      <c r="REG236" s="44"/>
      <c r="REH236" s="44"/>
      <c r="REI236" s="44"/>
      <c r="REJ236" s="44"/>
      <c r="REK236" s="44"/>
      <c r="REL236" s="44"/>
      <c r="REM236" s="44"/>
      <c r="REN236" s="44"/>
      <c r="REO236" s="44"/>
      <c r="REP236" s="44"/>
      <c r="REQ236" s="44"/>
      <c r="RER236" s="44"/>
      <c r="RES236" s="44"/>
      <c r="RET236" s="44"/>
      <c r="REU236" s="44"/>
      <c r="REV236" s="44"/>
      <c r="REW236" s="44"/>
      <c r="REX236" s="44"/>
      <c r="REY236" s="44"/>
      <c r="REZ236" s="44"/>
      <c r="RFA236" s="44"/>
      <c r="RFB236" s="44"/>
      <c r="RFC236" s="44"/>
      <c r="RFD236" s="44"/>
      <c r="RFE236" s="44"/>
      <c r="RFF236" s="44"/>
      <c r="RFG236" s="44"/>
      <c r="RFH236" s="44"/>
      <c r="RFI236" s="44"/>
      <c r="RFJ236" s="44"/>
      <c r="RFK236" s="44"/>
      <c r="RFL236" s="44"/>
      <c r="RFM236" s="44"/>
      <c r="RFN236" s="44"/>
      <c r="RFO236" s="44"/>
      <c r="RFP236" s="44"/>
      <c r="RFQ236" s="44"/>
      <c r="RFR236" s="44"/>
      <c r="RFS236" s="44"/>
      <c r="RFT236" s="44"/>
      <c r="RFU236" s="44"/>
      <c r="RFV236" s="44"/>
      <c r="RFW236" s="44"/>
      <c r="RFX236" s="44"/>
      <c r="RFY236" s="44"/>
      <c r="RFZ236" s="44"/>
      <c r="RGA236" s="44"/>
      <c r="RGB236" s="44"/>
      <c r="RGC236" s="44"/>
      <c r="RGD236" s="44"/>
      <c r="RGE236" s="44"/>
      <c r="RGF236" s="44"/>
      <c r="RGG236" s="44"/>
      <c r="RGH236" s="44"/>
      <c r="RGI236" s="44"/>
      <c r="RGJ236" s="44"/>
      <c r="RGK236" s="44"/>
      <c r="RGL236" s="44"/>
      <c r="RGM236" s="44"/>
      <c r="RGN236" s="44"/>
      <c r="RGO236" s="44"/>
      <c r="RGP236" s="44"/>
      <c r="RGQ236" s="44"/>
      <c r="RGR236" s="44"/>
      <c r="RGS236" s="44"/>
      <c r="RGT236" s="44"/>
      <c r="RGU236" s="44"/>
      <c r="RGV236" s="44"/>
      <c r="RGW236" s="44"/>
      <c r="RGX236" s="44"/>
      <c r="RGY236" s="44"/>
      <c r="RGZ236" s="44"/>
      <c r="RHA236" s="44"/>
      <c r="RHB236" s="44"/>
      <c r="RHC236" s="44"/>
      <c r="RHD236" s="44"/>
      <c r="RHE236" s="44"/>
      <c r="RHF236" s="44"/>
      <c r="RHG236" s="44"/>
      <c r="RHH236" s="44"/>
      <c r="RHI236" s="44"/>
      <c r="RHJ236" s="44"/>
      <c r="RHK236" s="44"/>
      <c r="RHL236" s="44"/>
      <c r="RHM236" s="44"/>
      <c r="RHN236" s="44"/>
      <c r="RHO236" s="44"/>
      <c r="RHP236" s="44"/>
      <c r="RHQ236" s="44"/>
      <c r="RHR236" s="44"/>
      <c r="RHS236" s="44"/>
      <c r="RHT236" s="44"/>
      <c r="RHU236" s="44"/>
      <c r="RHV236" s="44"/>
      <c r="RHW236" s="44"/>
      <c r="RHX236" s="44"/>
      <c r="RHY236" s="44"/>
      <c r="RHZ236" s="44"/>
      <c r="RIA236" s="44"/>
      <c r="RIB236" s="44"/>
      <c r="RIC236" s="44"/>
      <c r="RID236" s="44"/>
      <c r="RIE236" s="44"/>
      <c r="RIF236" s="44"/>
      <c r="RIG236" s="44"/>
      <c r="RIH236" s="44"/>
      <c r="RII236" s="44"/>
      <c r="RIJ236" s="44"/>
      <c r="RIK236" s="44"/>
      <c r="RIL236" s="44"/>
      <c r="RIM236" s="44"/>
      <c r="RIN236" s="44"/>
      <c r="RIO236" s="44"/>
      <c r="RIP236" s="44"/>
      <c r="RIQ236" s="44"/>
      <c r="RIR236" s="44"/>
      <c r="RIS236" s="44"/>
      <c r="RIT236" s="44"/>
      <c r="RIU236" s="44"/>
      <c r="RIV236" s="44"/>
      <c r="RIW236" s="44"/>
      <c r="RIX236" s="44"/>
      <c r="RIY236" s="44"/>
      <c r="RIZ236" s="44"/>
      <c r="RJA236" s="44"/>
      <c r="RJB236" s="44"/>
      <c r="RJC236" s="44"/>
      <c r="RJD236" s="44"/>
      <c r="RJE236" s="44"/>
      <c r="RJF236" s="44"/>
      <c r="RJG236" s="44"/>
      <c r="RJH236" s="44"/>
      <c r="RJI236" s="44"/>
      <c r="RJJ236" s="44"/>
      <c r="RJK236" s="44"/>
      <c r="RJL236" s="44"/>
      <c r="RJM236" s="44"/>
      <c r="RJN236" s="44"/>
      <c r="RJO236" s="44"/>
      <c r="RJP236" s="44"/>
      <c r="RJQ236" s="44"/>
      <c r="RJR236" s="44"/>
      <c r="RJS236" s="44"/>
      <c r="RJT236" s="44"/>
      <c r="RJU236" s="44"/>
      <c r="RJV236" s="44"/>
      <c r="RJW236" s="44"/>
      <c r="RJX236" s="44"/>
      <c r="RJY236" s="44"/>
      <c r="RJZ236" s="44"/>
      <c r="RKA236" s="44"/>
      <c r="RKB236" s="44"/>
      <c r="RKC236" s="44"/>
      <c r="RKD236" s="44"/>
      <c r="RKE236" s="44"/>
      <c r="RKF236" s="44"/>
      <c r="RKG236" s="44"/>
      <c r="RKH236" s="44"/>
      <c r="RKI236" s="44"/>
      <c r="RKJ236" s="44"/>
      <c r="RKK236" s="44"/>
      <c r="RKL236" s="44"/>
      <c r="RKM236" s="44"/>
      <c r="RKN236" s="44"/>
      <c r="RKO236" s="44"/>
      <c r="RKP236" s="44"/>
      <c r="RKQ236" s="44"/>
      <c r="RKR236" s="44"/>
      <c r="RKS236" s="44"/>
      <c r="RKT236" s="44"/>
      <c r="RKU236" s="44"/>
      <c r="RKV236" s="44"/>
      <c r="RKW236" s="44"/>
      <c r="RKX236" s="44"/>
      <c r="RKY236" s="44"/>
      <c r="RKZ236" s="44"/>
      <c r="RLA236" s="44"/>
      <c r="RLB236" s="44"/>
      <c r="RLC236" s="44"/>
      <c r="RLD236" s="44"/>
      <c r="RLE236" s="44"/>
      <c r="RLF236" s="44"/>
      <c r="RLG236" s="44"/>
      <c r="RLH236" s="44"/>
      <c r="RLI236" s="44"/>
      <c r="RLJ236" s="44"/>
      <c r="RLK236" s="44"/>
      <c r="RLL236" s="44"/>
      <c r="RLM236" s="44"/>
      <c r="RLN236" s="44"/>
      <c r="RLO236" s="44"/>
      <c r="RLP236" s="44"/>
      <c r="RLQ236" s="44"/>
      <c r="RLR236" s="44"/>
      <c r="RLS236" s="44"/>
      <c r="RLT236" s="44"/>
      <c r="RLU236" s="44"/>
      <c r="RLV236" s="44"/>
      <c r="RLW236" s="44"/>
      <c r="RLX236" s="44"/>
      <c r="RLY236" s="44"/>
      <c r="RLZ236" s="44"/>
      <c r="RMA236" s="44"/>
      <c r="RMB236" s="44"/>
      <c r="RMC236" s="44"/>
      <c r="RMD236" s="44"/>
      <c r="RME236" s="44"/>
      <c r="RMF236" s="44"/>
      <c r="RMG236" s="44"/>
      <c r="RMH236" s="44"/>
      <c r="RMI236" s="44"/>
      <c r="RMJ236" s="44"/>
      <c r="RMK236" s="44"/>
      <c r="RML236" s="44"/>
      <c r="RMM236" s="44"/>
      <c r="RMN236" s="44"/>
      <c r="RMO236" s="44"/>
      <c r="RMP236" s="44"/>
      <c r="RMQ236" s="44"/>
      <c r="RMR236" s="44"/>
      <c r="RMS236" s="44"/>
      <c r="RMT236" s="44"/>
      <c r="RMU236" s="44"/>
      <c r="RMV236" s="44"/>
      <c r="RMW236" s="44"/>
      <c r="RMX236" s="44"/>
      <c r="RMY236" s="44"/>
      <c r="RMZ236" s="44"/>
      <c r="RNA236" s="44"/>
      <c r="RNB236" s="44"/>
      <c r="RNC236" s="44"/>
      <c r="RND236" s="44"/>
      <c r="RNE236" s="44"/>
      <c r="RNF236" s="44"/>
      <c r="RNG236" s="44"/>
      <c r="RNH236" s="44"/>
      <c r="RNI236" s="44"/>
      <c r="RNJ236" s="44"/>
      <c r="RNK236" s="44"/>
      <c r="RNL236" s="44"/>
      <c r="RNM236" s="44"/>
      <c r="RNN236" s="44"/>
      <c r="RNO236" s="44"/>
      <c r="RNP236" s="44"/>
      <c r="RNQ236" s="44"/>
      <c r="RNR236" s="44"/>
      <c r="RNS236" s="44"/>
      <c r="RNT236" s="44"/>
      <c r="RNU236" s="44"/>
      <c r="RNV236" s="44"/>
      <c r="RNW236" s="44"/>
      <c r="RNX236" s="44"/>
      <c r="RNY236" s="44"/>
      <c r="RNZ236" s="44"/>
      <c r="ROA236" s="44"/>
      <c r="ROB236" s="44"/>
      <c r="ROC236" s="44"/>
      <c r="ROD236" s="44"/>
      <c r="ROE236" s="44"/>
      <c r="ROF236" s="44"/>
      <c r="ROG236" s="44"/>
      <c r="ROH236" s="44"/>
      <c r="ROI236" s="44"/>
      <c r="ROJ236" s="44"/>
      <c r="ROK236" s="44"/>
      <c r="ROL236" s="44"/>
      <c r="ROM236" s="44"/>
      <c r="RON236" s="44"/>
      <c r="ROO236" s="44"/>
      <c r="ROP236" s="44"/>
      <c r="ROQ236" s="44"/>
      <c r="ROR236" s="44"/>
      <c r="ROS236" s="44"/>
      <c r="ROT236" s="44"/>
      <c r="ROU236" s="44"/>
      <c r="ROV236" s="44"/>
      <c r="ROW236" s="44"/>
      <c r="ROX236" s="44"/>
      <c r="ROY236" s="44"/>
      <c r="ROZ236" s="44"/>
      <c r="RPA236" s="44"/>
      <c r="RPB236" s="44"/>
      <c r="RPC236" s="44"/>
      <c r="RPD236" s="44"/>
      <c r="RPE236" s="44"/>
      <c r="RPF236" s="44"/>
      <c r="RPG236" s="44"/>
      <c r="RPH236" s="44"/>
      <c r="RPI236" s="44"/>
      <c r="RPJ236" s="44"/>
      <c r="RPK236" s="44"/>
      <c r="RPL236" s="44"/>
      <c r="RPM236" s="44"/>
      <c r="RPN236" s="44"/>
      <c r="RPO236" s="44"/>
      <c r="RPP236" s="44"/>
      <c r="RPQ236" s="44"/>
      <c r="RPR236" s="44"/>
      <c r="RPS236" s="44"/>
      <c r="RPT236" s="44"/>
      <c r="RPU236" s="44"/>
      <c r="RPV236" s="44"/>
      <c r="RPW236" s="44"/>
      <c r="RPX236" s="44"/>
      <c r="RPY236" s="44"/>
      <c r="RPZ236" s="44"/>
      <c r="RQA236" s="44"/>
      <c r="RQB236" s="44"/>
      <c r="RQC236" s="44"/>
      <c r="RQD236" s="44"/>
      <c r="RQE236" s="44"/>
      <c r="RQF236" s="44"/>
      <c r="RQG236" s="44"/>
      <c r="RQH236" s="44"/>
      <c r="RQI236" s="44"/>
      <c r="RQJ236" s="44"/>
      <c r="RQK236" s="44"/>
      <c r="RQL236" s="44"/>
      <c r="RQM236" s="44"/>
      <c r="RQN236" s="44"/>
      <c r="RQO236" s="44"/>
      <c r="RQP236" s="44"/>
      <c r="RQQ236" s="44"/>
      <c r="RQR236" s="44"/>
      <c r="RQS236" s="44"/>
      <c r="RQT236" s="44"/>
      <c r="RQU236" s="44"/>
      <c r="RQV236" s="44"/>
      <c r="RQW236" s="44"/>
      <c r="RQX236" s="44"/>
      <c r="RQY236" s="44"/>
      <c r="RQZ236" s="44"/>
      <c r="RRA236" s="44"/>
      <c r="RRB236" s="44"/>
      <c r="RRC236" s="44"/>
      <c r="RRD236" s="44"/>
      <c r="RRE236" s="44"/>
      <c r="RRF236" s="44"/>
      <c r="RRG236" s="44"/>
      <c r="RRH236" s="44"/>
      <c r="RRI236" s="44"/>
      <c r="RRJ236" s="44"/>
      <c r="RRK236" s="44"/>
      <c r="RRL236" s="44"/>
      <c r="RRM236" s="44"/>
      <c r="RRN236" s="44"/>
      <c r="RRO236" s="44"/>
      <c r="RRP236" s="44"/>
      <c r="RRQ236" s="44"/>
      <c r="RRR236" s="44"/>
      <c r="RRS236" s="44"/>
      <c r="RRT236" s="44"/>
      <c r="RRU236" s="44"/>
      <c r="RRV236" s="44"/>
      <c r="RRW236" s="44"/>
      <c r="RRX236" s="44"/>
      <c r="RRY236" s="44"/>
      <c r="RRZ236" s="44"/>
      <c r="RSA236" s="44"/>
      <c r="RSB236" s="44"/>
      <c r="RSC236" s="44"/>
      <c r="RSD236" s="44"/>
      <c r="RSE236" s="44"/>
      <c r="RSF236" s="44"/>
      <c r="RSG236" s="44"/>
      <c r="RSH236" s="44"/>
      <c r="RSI236" s="44"/>
      <c r="RSJ236" s="44"/>
      <c r="RSK236" s="44"/>
      <c r="RSL236" s="44"/>
      <c r="RSM236" s="44"/>
      <c r="RSN236" s="44"/>
      <c r="RSO236" s="44"/>
      <c r="RSP236" s="44"/>
      <c r="RSQ236" s="44"/>
      <c r="RSR236" s="44"/>
      <c r="RSS236" s="44"/>
      <c r="RST236" s="44"/>
      <c r="RSU236" s="44"/>
      <c r="RSV236" s="44"/>
      <c r="RSW236" s="44"/>
      <c r="RSX236" s="44"/>
      <c r="RSY236" s="44"/>
      <c r="RSZ236" s="44"/>
      <c r="RTA236" s="44"/>
      <c r="RTB236" s="44"/>
      <c r="RTC236" s="44"/>
      <c r="RTD236" s="44"/>
      <c r="RTE236" s="44"/>
      <c r="RTF236" s="44"/>
      <c r="RTG236" s="44"/>
      <c r="RTH236" s="44"/>
      <c r="RTI236" s="44"/>
      <c r="RTJ236" s="44"/>
      <c r="RTK236" s="44"/>
      <c r="RTL236" s="44"/>
      <c r="RTM236" s="44"/>
      <c r="RTN236" s="44"/>
      <c r="RTO236" s="44"/>
      <c r="RTP236" s="44"/>
      <c r="RTQ236" s="44"/>
      <c r="RTR236" s="44"/>
      <c r="RTS236" s="44"/>
      <c r="RTT236" s="44"/>
      <c r="RTU236" s="44"/>
      <c r="RTV236" s="44"/>
      <c r="RTW236" s="44"/>
      <c r="RTX236" s="44"/>
      <c r="RTY236" s="44"/>
      <c r="RTZ236" s="44"/>
      <c r="RUA236" s="44"/>
      <c r="RUB236" s="44"/>
      <c r="RUC236" s="44"/>
      <c r="RUD236" s="44"/>
      <c r="RUE236" s="44"/>
      <c r="RUF236" s="44"/>
      <c r="RUG236" s="44"/>
      <c r="RUH236" s="44"/>
      <c r="RUI236" s="44"/>
      <c r="RUJ236" s="44"/>
      <c r="RUK236" s="44"/>
      <c r="RUL236" s="44"/>
      <c r="RUM236" s="44"/>
      <c r="RUN236" s="44"/>
      <c r="RUO236" s="44"/>
      <c r="RUP236" s="44"/>
      <c r="RUQ236" s="44"/>
      <c r="RUR236" s="44"/>
      <c r="RUS236" s="44"/>
      <c r="RUT236" s="44"/>
      <c r="RUU236" s="44"/>
      <c r="RUV236" s="44"/>
      <c r="RUW236" s="44"/>
      <c r="RUX236" s="44"/>
      <c r="RUY236" s="44"/>
      <c r="RUZ236" s="44"/>
      <c r="RVA236" s="44"/>
      <c r="RVB236" s="44"/>
      <c r="RVC236" s="44"/>
      <c r="RVD236" s="44"/>
      <c r="RVE236" s="44"/>
      <c r="RVF236" s="44"/>
      <c r="RVG236" s="44"/>
      <c r="RVH236" s="44"/>
      <c r="RVI236" s="44"/>
      <c r="RVJ236" s="44"/>
      <c r="RVK236" s="44"/>
      <c r="RVL236" s="44"/>
      <c r="RVM236" s="44"/>
      <c r="RVN236" s="44"/>
      <c r="RVO236" s="44"/>
      <c r="RVP236" s="44"/>
      <c r="RVQ236" s="44"/>
      <c r="RVR236" s="44"/>
      <c r="RVS236" s="44"/>
      <c r="RVT236" s="44"/>
      <c r="RVU236" s="44"/>
      <c r="RVV236" s="44"/>
      <c r="RVW236" s="44"/>
      <c r="RVX236" s="44"/>
      <c r="RVY236" s="44"/>
      <c r="RVZ236" s="44"/>
      <c r="RWA236" s="44"/>
      <c r="RWB236" s="44"/>
      <c r="RWC236" s="44"/>
      <c r="RWD236" s="44"/>
      <c r="RWE236" s="44"/>
      <c r="RWF236" s="44"/>
      <c r="RWG236" s="44"/>
      <c r="RWH236" s="44"/>
      <c r="RWI236" s="44"/>
      <c r="RWJ236" s="44"/>
      <c r="RWK236" s="44"/>
      <c r="RWL236" s="44"/>
      <c r="RWM236" s="44"/>
      <c r="RWN236" s="44"/>
      <c r="RWO236" s="44"/>
      <c r="RWP236" s="44"/>
      <c r="RWQ236" s="44"/>
      <c r="RWR236" s="44"/>
      <c r="RWS236" s="44"/>
      <c r="RWT236" s="44"/>
      <c r="RWU236" s="44"/>
      <c r="RWV236" s="44"/>
      <c r="RWW236" s="44"/>
      <c r="RWX236" s="44"/>
      <c r="RWY236" s="44"/>
      <c r="RWZ236" s="44"/>
      <c r="RXA236" s="44"/>
      <c r="RXB236" s="44"/>
      <c r="RXC236" s="44"/>
      <c r="RXD236" s="44"/>
      <c r="RXE236" s="44"/>
      <c r="RXF236" s="44"/>
      <c r="RXG236" s="44"/>
      <c r="RXH236" s="44"/>
      <c r="RXI236" s="44"/>
      <c r="RXJ236" s="44"/>
      <c r="RXK236" s="44"/>
      <c r="RXL236" s="44"/>
      <c r="RXM236" s="44"/>
      <c r="RXN236" s="44"/>
      <c r="RXO236" s="44"/>
      <c r="RXP236" s="44"/>
      <c r="RXQ236" s="44"/>
      <c r="RXR236" s="44"/>
      <c r="RXS236" s="44"/>
      <c r="RXT236" s="44"/>
      <c r="RXU236" s="44"/>
      <c r="RXV236" s="44"/>
      <c r="RXW236" s="44"/>
      <c r="RXX236" s="44"/>
      <c r="RXY236" s="44"/>
      <c r="RXZ236" s="44"/>
      <c r="RYA236" s="44"/>
      <c r="RYB236" s="44"/>
      <c r="RYC236" s="44"/>
      <c r="RYD236" s="44"/>
      <c r="RYE236" s="44"/>
      <c r="RYF236" s="44"/>
      <c r="RYG236" s="44"/>
      <c r="RYH236" s="44"/>
      <c r="RYI236" s="44"/>
      <c r="RYJ236" s="44"/>
      <c r="RYK236" s="44"/>
      <c r="RYL236" s="44"/>
      <c r="RYM236" s="44"/>
      <c r="RYN236" s="44"/>
      <c r="RYO236" s="44"/>
      <c r="RYP236" s="44"/>
      <c r="RYQ236" s="44"/>
      <c r="RYR236" s="44"/>
      <c r="RYS236" s="44"/>
      <c r="RYT236" s="44"/>
      <c r="RYU236" s="44"/>
      <c r="RYV236" s="44"/>
      <c r="RYW236" s="44"/>
      <c r="RYX236" s="44"/>
      <c r="RYY236" s="44"/>
      <c r="RYZ236" s="44"/>
      <c r="RZA236" s="44"/>
      <c r="RZB236" s="44"/>
      <c r="RZC236" s="44"/>
      <c r="RZD236" s="44"/>
      <c r="RZE236" s="44"/>
      <c r="RZF236" s="44"/>
      <c r="RZG236" s="44"/>
      <c r="RZH236" s="44"/>
      <c r="RZI236" s="44"/>
      <c r="RZJ236" s="44"/>
      <c r="RZK236" s="44"/>
      <c r="RZL236" s="44"/>
      <c r="RZM236" s="44"/>
      <c r="RZN236" s="44"/>
      <c r="RZO236" s="44"/>
      <c r="RZP236" s="44"/>
      <c r="RZQ236" s="44"/>
      <c r="RZR236" s="44"/>
      <c r="RZS236" s="44"/>
      <c r="RZT236" s="44"/>
      <c r="RZU236" s="44"/>
      <c r="RZV236" s="44"/>
      <c r="RZW236" s="44"/>
      <c r="RZX236" s="44"/>
      <c r="RZY236" s="44"/>
      <c r="RZZ236" s="44"/>
      <c r="SAA236" s="44"/>
      <c r="SAB236" s="44"/>
      <c r="SAC236" s="44"/>
      <c r="SAD236" s="44"/>
      <c r="SAE236" s="44"/>
      <c r="SAF236" s="44"/>
      <c r="SAG236" s="44"/>
      <c r="SAH236" s="44"/>
      <c r="SAI236" s="44"/>
      <c r="SAJ236" s="44"/>
      <c r="SAK236" s="44"/>
      <c r="SAL236" s="44"/>
      <c r="SAM236" s="44"/>
      <c r="SAN236" s="44"/>
      <c r="SAO236" s="44"/>
      <c r="SAP236" s="44"/>
      <c r="SAQ236" s="44"/>
      <c r="SAR236" s="44"/>
      <c r="SAS236" s="44"/>
      <c r="SAT236" s="44"/>
      <c r="SAU236" s="44"/>
      <c r="SAV236" s="44"/>
      <c r="SAW236" s="44"/>
      <c r="SAX236" s="44"/>
      <c r="SAY236" s="44"/>
      <c r="SAZ236" s="44"/>
      <c r="SBA236" s="44"/>
      <c r="SBB236" s="44"/>
      <c r="SBC236" s="44"/>
      <c r="SBD236" s="44"/>
      <c r="SBE236" s="44"/>
      <c r="SBF236" s="44"/>
      <c r="SBG236" s="44"/>
      <c r="SBH236" s="44"/>
      <c r="SBI236" s="44"/>
      <c r="SBJ236" s="44"/>
      <c r="SBK236" s="44"/>
      <c r="SBL236" s="44"/>
      <c r="SBM236" s="44"/>
      <c r="SBN236" s="44"/>
      <c r="SBO236" s="44"/>
      <c r="SBP236" s="44"/>
      <c r="SBQ236" s="44"/>
      <c r="SBR236" s="44"/>
      <c r="SBS236" s="44"/>
      <c r="SBT236" s="44"/>
      <c r="SBU236" s="44"/>
      <c r="SBV236" s="44"/>
      <c r="SBW236" s="44"/>
      <c r="SBX236" s="44"/>
      <c r="SBY236" s="44"/>
      <c r="SBZ236" s="44"/>
      <c r="SCA236" s="44"/>
      <c r="SCB236" s="44"/>
      <c r="SCC236" s="44"/>
      <c r="SCD236" s="44"/>
      <c r="SCE236" s="44"/>
      <c r="SCF236" s="44"/>
      <c r="SCG236" s="44"/>
      <c r="SCH236" s="44"/>
      <c r="SCI236" s="44"/>
      <c r="SCJ236" s="44"/>
      <c r="SCK236" s="44"/>
      <c r="SCL236" s="44"/>
      <c r="SCM236" s="44"/>
      <c r="SCN236" s="44"/>
      <c r="SCO236" s="44"/>
      <c r="SCP236" s="44"/>
      <c r="SCQ236" s="44"/>
      <c r="SCR236" s="44"/>
      <c r="SCS236" s="44"/>
      <c r="SCT236" s="44"/>
      <c r="SCU236" s="44"/>
      <c r="SCV236" s="44"/>
      <c r="SCW236" s="44"/>
      <c r="SCX236" s="44"/>
      <c r="SCY236" s="44"/>
      <c r="SCZ236" s="44"/>
      <c r="SDA236" s="44"/>
      <c r="SDB236" s="44"/>
      <c r="SDC236" s="44"/>
      <c r="SDD236" s="44"/>
      <c r="SDE236" s="44"/>
      <c r="SDF236" s="44"/>
      <c r="SDG236" s="44"/>
      <c r="SDH236" s="44"/>
      <c r="SDI236" s="44"/>
      <c r="SDJ236" s="44"/>
      <c r="SDK236" s="44"/>
      <c r="SDL236" s="44"/>
      <c r="SDM236" s="44"/>
      <c r="SDN236" s="44"/>
      <c r="SDO236" s="44"/>
      <c r="SDP236" s="44"/>
      <c r="SDQ236" s="44"/>
      <c r="SDR236" s="44"/>
      <c r="SDS236" s="44"/>
      <c r="SDT236" s="44"/>
      <c r="SDU236" s="44"/>
      <c r="SDV236" s="44"/>
      <c r="SDW236" s="44"/>
      <c r="SDX236" s="44"/>
      <c r="SDY236" s="44"/>
      <c r="SDZ236" s="44"/>
      <c r="SEA236" s="44"/>
      <c r="SEB236" s="44"/>
      <c r="SEC236" s="44"/>
      <c r="SED236" s="44"/>
      <c r="SEE236" s="44"/>
      <c r="SEF236" s="44"/>
      <c r="SEG236" s="44"/>
      <c r="SEH236" s="44"/>
      <c r="SEI236" s="44"/>
      <c r="SEJ236" s="44"/>
      <c r="SEK236" s="44"/>
      <c r="SEL236" s="44"/>
      <c r="SEM236" s="44"/>
      <c r="SEN236" s="44"/>
      <c r="SEO236" s="44"/>
      <c r="SEP236" s="44"/>
      <c r="SEQ236" s="44"/>
      <c r="SER236" s="44"/>
      <c r="SES236" s="44"/>
      <c r="SET236" s="44"/>
      <c r="SEU236" s="44"/>
      <c r="SEV236" s="44"/>
      <c r="SEW236" s="44"/>
      <c r="SEX236" s="44"/>
      <c r="SEY236" s="44"/>
      <c r="SEZ236" s="44"/>
      <c r="SFA236" s="44"/>
      <c r="SFB236" s="44"/>
      <c r="SFC236" s="44"/>
      <c r="SFD236" s="44"/>
      <c r="SFE236" s="44"/>
      <c r="SFF236" s="44"/>
      <c r="SFG236" s="44"/>
      <c r="SFH236" s="44"/>
      <c r="SFI236" s="44"/>
      <c r="SFJ236" s="44"/>
      <c r="SFK236" s="44"/>
      <c r="SFL236" s="44"/>
      <c r="SFM236" s="44"/>
      <c r="SFN236" s="44"/>
      <c r="SFO236" s="44"/>
      <c r="SFP236" s="44"/>
      <c r="SFQ236" s="44"/>
      <c r="SFR236" s="44"/>
      <c r="SFS236" s="44"/>
      <c r="SFT236" s="44"/>
      <c r="SFU236" s="44"/>
      <c r="SFV236" s="44"/>
      <c r="SFW236" s="44"/>
      <c r="SFX236" s="44"/>
      <c r="SFY236" s="44"/>
      <c r="SFZ236" s="44"/>
      <c r="SGA236" s="44"/>
      <c r="SGB236" s="44"/>
      <c r="SGC236" s="44"/>
      <c r="SGD236" s="44"/>
      <c r="SGE236" s="44"/>
      <c r="SGF236" s="44"/>
      <c r="SGG236" s="44"/>
      <c r="SGH236" s="44"/>
      <c r="SGI236" s="44"/>
      <c r="SGJ236" s="44"/>
      <c r="SGK236" s="44"/>
      <c r="SGL236" s="44"/>
      <c r="SGM236" s="44"/>
      <c r="SGN236" s="44"/>
      <c r="SGO236" s="44"/>
      <c r="SGP236" s="44"/>
      <c r="SGQ236" s="44"/>
      <c r="SGR236" s="44"/>
      <c r="SGS236" s="44"/>
      <c r="SGT236" s="44"/>
      <c r="SGU236" s="44"/>
      <c r="SGV236" s="44"/>
      <c r="SGW236" s="44"/>
      <c r="SGX236" s="44"/>
      <c r="SGY236" s="44"/>
      <c r="SGZ236" s="44"/>
      <c r="SHA236" s="44"/>
      <c r="SHB236" s="44"/>
      <c r="SHC236" s="44"/>
      <c r="SHD236" s="44"/>
      <c r="SHE236" s="44"/>
      <c r="SHF236" s="44"/>
      <c r="SHG236" s="44"/>
      <c r="SHH236" s="44"/>
      <c r="SHI236" s="44"/>
      <c r="SHJ236" s="44"/>
      <c r="SHK236" s="44"/>
      <c r="SHL236" s="44"/>
      <c r="SHM236" s="44"/>
      <c r="SHN236" s="44"/>
      <c r="SHO236" s="44"/>
      <c r="SHP236" s="44"/>
      <c r="SHQ236" s="44"/>
      <c r="SHR236" s="44"/>
      <c r="SHS236" s="44"/>
      <c r="SHT236" s="44"/>
      <c r="SHU236" s="44"/>
      <c r="SHV236" s="44"/>
      <c r="SHW236" s="44"/>
      <c r="SHX236" s="44"/>
      <c r="SHY236" s="44"/>
      <c r="SHZ236" s="44"/>
      <c r="SIA236" s="44"/>
      <c r="SIB236" s="44"/>
      <c r="SIC236" s="44"/>
      <c r="SID236" s="44"/>
      <c r="SIE236" s="44"/>
      <c r="SIF236" s="44"/>
      <c r="SIG236" s="44"/>
      <c r="SIH236" s="44"/>
      <c r="SII236" s="44"/>
      <c r="SIJ236" s="44"/>
      <c r="SIK236" s="44"/>
      <c r="SIL236" s="44"/>
      <c r="SIM236" s="44"/>
      <c r="SIN236" s="44"/>
      <c r="SIO236" s="44"/>
      <c r="SIP236" s="44"/>
      <c r="SIQ236" s="44"/>
      <c r="SIR236" s="44"/>
      <c r="SIS236" s="44"/>
      <c r="SIT236" s="44"/>
      <c r="SIU236" s="44"/>
      <c r="SIV236" s="44"/>
      <c r="SIW236" s="44"/>
      <c r="SIX236" s="44"/>
      <c r="SIY236" s="44"/>
      <c r="SIZ236" s="44"/>
      <c r="SJA236" s="44"/>
      <c r="SJB236" s="44"/>
      <c r="SJC236" s="44"/>
      <c r="SJD236" s="44"/>
      <c r="SJE236" s="44"/>
      <c r="SJF236" s="44"/>
      <c r="SJG236" s="44"/>
      <c r="SJH236" s="44"/>
      <c r="SJI236" s="44"/>
      <c r="SJJ236" s="44"/>
      <c r="SJK236" s="44"/>
      <c r="SJL236" s="44"/>
      <c r="SJM236" s="44"/>
      <c r="SJN236" s="44"/>
      <c r="SJO236" s="44"/>
      <c r="SJP236" s="44"/>
      <c r="SJQ236" s="44"/>
      <c r="SJR236" s="44"/>
      <c r="SJS236" s="44"/>
      <c r="SJT236" s="44"/>
      <c r="SJU236" s="44"/>
      <c r="SJV236" s="44"/>
      <c r="SJW236" s="44"/>
      <c r="SJX236" s="44"/>
      <c r="SJY236" s="44"/>
      <c r="SJZ236" s="44"/>
      <c r="SKA236" s="44"/>
      <c r="SKB236" s="44"/>
      <c r="SKC236" s="44"/>
      <c r="SKD236" s="44"/>
      <c r="SKE236" s="44"/>
      <c r="SKF236" s="44"/>
      <c r="SKG236" s="44"/>
      <c r="SKH236" s="44"/>
      <c r="SKI236" s="44"/>
      <c r="SKJ236" s="44"/>
      <c r="SKK236" s="44"/>
      <c r="SKL236" s="44"/>
      <c r="SKM236" s="44"/>
      <c r="SKN236" s="44"/>
      <c r="SKO236" s="44"/>
      <c r="SKP236" s="44"/>
      <c r="SKQ236" s="44"/>
      <c r="SKR236" s="44"/>
      <c r="SKS236" s="44"/>
      <c r="SKT236" s="44"/>
      <c r="SKU236" s="44"/>
      <c r="SKV236" s="44"/>
      <c r="SKW236" s="44"/>
      <c r="SKX236" s="44"/>
      <c r="SKY236" s="44"/>
      <c r="SKZ236" s="44"/>
      <c r="SLA236" s="44"/>
      <c r="SLB236" s="44"/>
      <c r="SLC236" s="44"/>
      <c r="SLD236" s="44"/>
      <c r="SLE236" s="44"/>
      <c r="SLF236" s="44"/>
      <c r="SLG236" s="44"/>
      <c r="SLH236" s="44"/>
      <c r="SLI236" s="44"/>
      <c r="SLJ236" s="44"/>
      <c r="SLK236" s="44"/>
      <c r="SLL236" s="44"/>
      <c r="SLM236" s="44"/>
      <c r="SLN236" s="44"/>
      <c r="SLO236" s="44"/>
      <c r="SLP236" s="44"/>
      <c r="SLQ236" s="44"/>
      <c r="SLR236" s="44"/>
      <c r="SLS236" s="44"/>
      <c r="SLT236" s="44"/>
      <c r="SLU236" s="44"/>
      <c r="SLV236" s="44"/>
      <c r="SLW236" s="44"/>
      <c r="SLX236" s="44"/>
      <c r="SLY236" s="44"/>
      <c r="SLZ236" s="44"/>
      <c r="SMA236" s="44"/>
      <c r="SMB236" s="44"/>
      <c r="SMC236" s="44"/>
      <c r="SMD236" s="44"/>
      <c r="SME236" s="44"/>
      <c r="SMF236" s="44"/>
      <c r="SMG236" s="44"/>
      <c r="SMH236" s="44"/>
      <c r="SMI236" s="44"/>
      <c r="SMJ236" s="44"/>
      <c r="SMK236" s="44"/>
      <c r="SML236" s="44"/>
      <c r="SMM236" s="44"/>
      <c r="SMN236" s="44"/>
      <c r="SMO236" s="44"/>
      <c r="SMP236" s="44"/>
      <c r="SMQ236" s="44"/>
      <c r="SMR236" s="44"/>
      <c r="SMS236" s="44"/>
      <c r="SMT236" s="44"/>
      <c r="SMU236" s="44"/>
      <c r="SMV236" s="44"/>
      <c r="SMW236" s="44"/>
      <c r="SMX236" s="44"/>
      <c r="SMY236" s="44"/>
      <c r="SMZ236" s="44"/>
      <c r="SNA236" s="44"/>
      <c r="SNB236" s="44"/>
      <c r="SNC236" s="44"/>
      <c r="SND236" s="44"/>
      <c r="SNE236" s="44"/>
      <c r="SNF236" s="44"/>
      <c r="SNG236" s="44"/>
      <c r="SNH236" s="44"/>
      <c r="SNI236" s="44"/>
      <c r="SNJ236" s="44"/>
      <c r="SNK236" s="44"/>
      <c r="SNL236" s="44"/>
      <c r="SNM236" s="44"/>
      <c r="SNN236" s="44"/>
      <c r="SNO236" s="44"/>
      <c r="SNP236" s="44"/>
      <c r="SNQ236" s="44"/>
      <c r="SNR236" s="44"/>
      <c r="SNS236" s="44"/>
      <c r="SNT236" s="44"/>
      <c r="SNU236" s="44"/>
      <c r="SNV236" s="44"/>
      <c r="SNW236" s="44"/>
      <c r="SNX236" s="44"/>
      <c r="SNY236" s="44"/>
      <c r="SNZ236" s="44"/>
      <c r="SOA236" s="44"/>
      <c r="SOB236" s="44"/>
      <c r="SOC236" s="44"/>
      <c r="SOD236" s="44"/>
      <c r="SOE236" s="44"/>
      <c r="SOF236" s="44"/>
      <c r="SOG236" s="44"/>
      <c r="SOH236" s="44"/>
      <c r="SOI236" s="44"/>
      <c r="SOJ236" s="44"/>
      <c r="SOK236" s="44"/>
      <c r="SOL236" s="44"/>
      <c r="SOM236" s="44"/>
      <c r="SON236" s="44"/>
      <c r="SOO236" s="44"/>
      <c r="SOP236" s="44"/>
      <c r="SOQ236" s="44"/>
      <c r="SOR236" s="44"/>
      <c r="SOS236" s="44"/>
      <c r="SOT236" s="44"/>
      <c r="SOU236" s="44"/>
      <c r="SOV236" s="44"/>
      <c r="SOW236" s="44"/>
      <c r="SOX236" s="44"/>
      <c r="SOY236" s="44"/>
      <c r="SOZ236" s="44"/>
      <c r="SPA236" s="44"/>
      <c r="SPB236" s="44"/>
      <c r="SPC236" s="44"/>
      <c r="SPD236" s="44"/>
      <c r="SPE236" s="44"/>
      <c r="SPF236" s="44"/>
      <c r="SPG236" s="44"/>
      <c r="SPH236" s="44"/>
      <c r="SPI236" s="44"/>
      <c r="SPJ236" s="44"/>
      <c r="SPK236" s="44"/>
      <c r="SPL236" s="44"/>
      <c r="SPM236" s="44"/>
      <c r="SPN236" s="44"/>
      <c r="SPO236" s="44"/>
      <c r="SPP236" s="44"/>
      <c r="SPQ236" s="44"/>
      <c r="SPR236" s="44"/>
      <c r="SPS236" s="44"/>
      <c r="SPT236" s="44"/>
      <c r="SPU236" s="44"/>
      <c r="SPV236" s="44"/>
      <c r="SPW236" s="44"/>
      <c r="SPX236" s="44"/>
      <c r="SPY236" s="44"/>
      <c r="SPZ236" s="44"/>
      <c r="SQA236" s="44"/>
      <c r="SQB236" s="44"/>
      <c r="SQC236" s="44"/>
      <c r="SQD236" s="44"/>
      <c r="SQE236" s="44"/>
      <c r="SQF236" s="44"/>
      <c r="SQG236" s="44"/>
      <c r="SQH236" s="44"/>
      <c r="SQI236" s="44"/>
      <c r="SQJ236" s="44"/>
      <c r="SQK236" s="44"/>
      <c r="SQL236" s="44"/>
      <c r="SQM236" s="44"/>
      <c r="SQN236" s="44"/>
      <c r="SQO236" s="44"/>
      <c r="SQP236" s="44"/>
      <c r="SQQ236" s="44"/>
      <c r="SQR236" s="44"/>
      <c r="SQS236" s="44"/>
      <c r="SQT236" s="44"/>
      <c r="SQU236" s="44"/>
      <c r="SQV236" s="44"/>
      <c r="SQW236" s="44"/>
      <c r="SQX236" s="44"/>
      <c r="SQY236" s="44"/>
      <c r="SQZ236" s="44"/>
      <c r="SRA236" s="44"/>
      <c r="SRB236" s="44"/>
      <c r="SRC236" s="44"/>
      <c r="SRD236" s="44"/>
      <c r="SRE236" s="44"/>
      <c r="SRF236" s="44"/>
      <c r="SRG236" s="44"/>
      <c r="SRH236" s="44"/>
      <c r="SRI236" s="44"/>
      <c r="SRJ236" s="44"/>
      <c r="SRK236" s="44"/>
      <c r="SRL236" s="44"/>
      <c r="SRM236" s="44"/>
      <c r="SRN236" s="44"/>
      <c r="SRO236" s="44"/>
      <c r="SRP236" s="44"/>
      <c r="SRQ236" s="44"/>
      <c r="SRR236" s="44"/>
      <c r="SRS236" s="44"/>
      <c r="SRT236" s="44"/>
      <c r="SRU236" s="44"/>
      <c r="SRV236" s="44"/>
      <c r="SRW236" s="44"/>
      <c r="SRX236" s="44"/>
      <c r="SRY236" s="44"/>
      <c r="SRZ236" s="44"/>
      <c r="SSA236" s="44"/>
      <c r="SSB236" s="44"/>
      <c r="SSC236" s="44"/>
      <c r="SSD236" s="44"/>
      <c r="SSE236" s="44"/>
      <c r="SSF236" s="44"/>
      <c r="SSG236" s="44"/>
      <c r="SSH236" s="44"/>
      <c r="SSI236" s="44"/>
      <c r="SSJ236" s="44"/>
      <c r="SSK236" s="44"/>
      <c r="SSL236" s="44"/>
      <c r="SSM236" s="44"/>
      <c r="SSN236" s="44"/>
      <c r="SSO236" s="44"/>
      <c r="SSP236" s="44"/>
      <c r="SSQ236" s="44"/>
      <c r="SSR236" s="44"/>
      <c r="SSS236" s="44"/>
      <c r="SST236" s="44"/>
      <c r="SSU236" s="44"/>
      <c r="SSV236" s="44"/>
      <c r="SSW236" s="44"/>
      <c r="SSX236" s="44"/>
      <c r="SSY236" s="44"/>
      <c r="SSZ236" s="44"/>
      <c r="STA236" s="44"/>
      <c r="STB236" s="44"/>
      <c r="STC236" s="44"/>
      <c r="STD236" s="44"/>
      <c r="STE236" s="44"/>
      <c r="STF236" s="44"/>
      <c r="STG236" s="44"/>
      <c r="STH236" s="44"/>
      <c r="STI236" s="44"/>
      <c r="STJ236" s="44"/>
      <c r="STK236" s="44"/>
      <c r="STL236" s="44"/>
      <c r="STM236" s="44"/>
      <c r="STN236" s="44"/>
      <c r="STO236" s="44"/>
      <c r="STP236" s="44"/>
      <c r="STQ236" s="44"/>
      <c r="STR236" s="44"/>
      <c r="STS236" s="44"/>
      <c r="STT236" s="44"/>
      <c r="STU236" s="44"/>
      <c r="STV236" s="44"/>
      <c r="STW236" s="44"/>
      <c r="STX236" s="44"/>
      <c r="STY236" s="44"/>
      <c r="STZ236" s="44"/>
      <c r="SUA236" s="44"/>
      <c r="SUB236" s="44"/>
      <c r="SUC236" s="44"/>
      <c r="SUD236" s="44"/>
      <c r="SUE236" s="44"/>
      <c r="SUF236" s="44"/>
      <c r="SUG236" s="44"/>
      <c r="SUH236" s="44"/>
      <c r="SUI236" s="44"/>
      <c r="SUJ236" s="44"/>
      <c r="SUK236" s="44"/>
      <c r="SUL236" s="44"/>
      <c r="SUM236" s="44"/>
      <c r="SUN236" s="44"/>
      <c r="SUO236" s="44"/>
      <c r="SUP236" s="44"/>
      <c r="SUQ236" s="44"/>
      <c r="SUR236" s="44"/>
      <c r="SUS236" s="44"/>
      <c r="SUT236" s="44"/>
      <c r="SUU236" s="44"/>
      <c r="SUV236" s="44"/>
      <c r="SUW236" s="44"/>
      <c r="SUX236" s="44"/>
      <c r="SUY236" s="44"/>
      <c r="SUZ236" s="44"/>
      <c r="SVA236" s="44"/>
      <c r="SVB236" s="44"/>
      <c r="SVC236" s="44"/>
      <c r="SVD236" s="44"/>
      <c r="SVE236" s="44"/>
      <c r="SVF236" s="44"/>
      <c r="SVG236" s="44"/>
      <c r="SVH236" s="44"/>
      <c r="SVI236" s="44"/>
      <c r="SVJ236" s="44"/>
      <c r="SVK236" s="44"/>
      <c r="SVL236" s="44"/>
      <c r="SVM236" s="44"/>
      <c r="SVN236" s="44"/>
      <c r="SVO236" s="44"/>
      <c r="SVP236" s="44"/>
      <c r="SVQ236" s="44"/>
      <c r="SVR236" s="44"/>
      <c r="SVS236" s="44"/>
      <c r="SVT236" s="44"/>
      <c r="SVU236" s="44"/>
      <c r="SVV236" s="44"/>
      <c r="SVW236" s="44"/>
      <c r="SVX236" s="44"/>
      <c r="SVY236" s="44"/>
      <c r="SVZ236" s="44"/>
      <c r="SWA236" s="44"/>
      <c r="SWB236" s="44"/>
      <c r="SWC236" s="44"/>
      <c r="SWD236" s="44"/>
      <c r="SWE236" s="44"/>
      <c r="SWF236" s="44"/>
      <c r="SWG236" s="44"/>
      <c r="SWH236" s="44"/>
      <c r="SWI236" s="44"/>
      <c r="SWJ236" s="44"/>
      <c r="SWK236" s="44"/>
      <c r="SWL236" s="44"/>
      <c r="SWM236" s="44"/>
      <c r="SWN236" s="44"/>
      <c r="SWO236" s="44"/>
      <c r="SWP236" s="44"/>
      <c r="SWQ236" s="44"/>
      <c r="SWR236" s="44"/>
      <c r="SWS236" s="44"/>
      <c r="SWT236" s="44"/>
      <c r="SWU236" s="44"/>
      <c r="SWV236" s="44"/>
      <c r="SWW236" s="44"/>
      <c r="SWX236" s="44"/>
      <c r="SWY236" s="44"/>
      <c r="SWZ236" s="44"/>
      <c r="SXA236" s="44"/>
      <c r="SXB236" s="44"/>
      <c r="SXC236" s="44"/>
      <c r="SXD236" s="44"/>
      <c r="SXE236" s="44"/>
      <c r="SXF236" s="44"/>
      <c r="SXG236" s="44"/>
      <c r="SXH236" s="44"/>
      <c r="SXI236" s="44"/>
      <c r="SXJ236" s="44"/>
      <c r="SXK236" s="44"/>
      <c r="SXL236" s="44"/>
      <c r="SXM236" s="44"/>
      <c r="SXN236" s="44"/>
      <c r="SXO236" s="44"/>
      <c r="SXP236" s="44"/>
      <c r="SXQ236" s="44"/>
      <c r="SXR236" s="44"/>
      <c r="SXS236" s="44"/>
      <c r="SXT236" s="44"/>
      <c r="SXU236" s="44"/>
      <c r="SXV236" s="44"/>
      <c r="SXW236" s="44"/>
      <c r="SXX236" s="44"/>
      <c r="SXY236" s="44"/>
      <c r="SXZ236" s="44"/>
      <c r="SYA236" s="44"/>
      <c r="SYB236" s="44"/>
      <c r="SYC236" s="44"/>
      <c r="SYD236" s="44"/>
      <c r="SYE236" s="44"/>
      <c r="SYF236" s="44"/>
      <c r="SYG236" s="44"/>
      <c r="SYH236" s="44"/>
      <c r="SYI236" s="44"/>
      <c r="SYJ236" s="44"/>
      <c r="SYK236" s="44"/>
      <c r="SYL236" s="44"/>
      <c r="SYM236" s="44"/>
      <c r="SYN236" s="44"/>
      <c r="SYO236" s="44"/>
      <c r="SYP236" s="44"/>
      <c r="SYQ236" s="44"/>
      <c r="SYR236" s="44"/>
      <c r="SYS236" s="44"/>
      <c r="SYT236" s="44"/>
      <c r="SYU236" s="44"/>
      <c r="SYV236" s="44"/>
      <c r="SYW236" s="44"/>
      <c r="SYX236" s="44"/>
      <c r="SYY236" s="44"/>
      <c r="SYZ236" s="44"/>
      <c r="SZA236" s="44"/>
      <c r="SZB236" s="44"/>
      <c r="SZC236" s="44"/>
      <c r="SZD236" s="44"/>
      <c r="SZE236" s="44"/>
      <c r="SZF236" s="44"/>
      <c r="SZG236" s="44"/>
      <c r="SZH236" s="44"/>
      <c r="SZI236" s="44"/>
      <c r="SZJ236" s="44"/>
      <c r="SZK236" s="44"/>
      <c r="SZL236" s="44"/>
      <c r="SZM236" s="44"/>
      <c r="SZN236" s="44"/>
      <c r="SZO236" s="44"/>
      <c r="SZP236" s="44"/>
      <c r="SZQ236" s="44"/>
      <c r="SZR236" s="44"/>
      <c r="SZS236" s="44"/>
      <c r="SZT236" s="44"/>
      <c r="SZU236" s="44"/>
      <c r="SZV236" s="44"/>
      <c r="SZW236" s="44"/>
      <c r="SZX236" s="44"/>
      <c r="SZY236" s="44"/>
      <c r="SZZ236" s="44"/>
      <c r="TAA236" s="44"/>
      <c r="TAB236" s="44"/>
      <c r="TAC236" s="44"/>
      <c r="TAD236" s="44"/>
      <c r="TAE236" s="44"/>
      <c r="TAF236" s="44"/>
      <c r="TAG236" s="44"/>
      <c r="TAH236" s="44"/>
      <c r="TAI236" s="44"/>
      <c r="TAJ236" s="44"/>
      <c r="TAK236" s="44"/>
      <c r="TAL236" s="44"/>
      <c r="TAM236" s="44"/>
      <c r="TAN236" s="44"/>
      <c r="TAO236" s="44"/>
      <c r="TAP236" s="44"/>
      <c r="TAQ236" s="44"/>
      <c r="TAR236" s="44"/>
      <c r="TAS236" s="44"/>
      <c r="TAT236" s="44"/>
      <c r="TAU236" s="44"/>
      <c r="TAV236" s="44"/>
      <c r="TAW236" s="44"/>
      <c r="TAX236" s="44"/>
      <c r="TAY236" s="44"/>
      <c r="TAZ236" s="44"/>
      <c r="TBA236" s="44"/>
      <c r="TBB236" s="44"/>
      <c r="TBC236" s="44"/>
      <c r="TBD236" s="44"/>
      <c r="TBE236" s="44"/>
      <c r="TBF236" s="44"/>
      <c r="TBG236" s="44"/>
      <c r="TBH236" s="44"/>
      <c r="TBI236" s="44"/>
      <c r="TBJ236" s="44"/>
      <c r="TBK236" s="44"/>
      <c r="TBL236" s="44"/>
      <c r="TBM236" s="44"/>
      <c r="TBN236" s="44"/>
      <c r="TBO236" s="44"/>
      <c r="TBP236" s="44"/>
      <c r="TBQ236" s="44"/>
      <c r="TBR236" s="44"/>
      <c r="TBS236" s="44"/>
      <c r="TBT236" s="44"/>
      <c r="TBU236" s="44"/>
      <c r="TBV236" s="44"/>
      <c r="TBW236" s="44"/>
      <c r="TBX236" s="44"/>
      <c r="TBY236" s="44"/>
      <c r="TBZ236" s="44"/>
      <c r="TCA236" s="44"/>
      <c r="TCB236" s="44"/>
      <c r="TCC236" s="44"/>
      <c r="TCD236" s="44"/>
      <c r="TCE236" s="44"/>
      <c r="TCF236" s="44"/>
      <c r="TCG236" s="44"/>
      <c r="TCH236" s="44"/>
      <c r="TCI236" s="44"/>
      <c r="TCJ236" s="44"/>
      <c r="TCK236" s="44"/>
      <c r="TCL236" s="44"/>
      <c r="TCM236" s="44"/>
      <c r="TCN236" s="44"/>
      <c r="TCO236" s="44"/>
      <c r="TCP236" s="44"/>
      <c r="TCQ236" s="44"/>
      <c r="TCR236" s="44"/>
      <c r="TCS236" s="44"/>
      <c r="TCT236" s="44"/>
      <c r="TCU236" s="44"/>
      <c r="TCV236" s="44"/>
      <c r="TCW236" s="44"/>
      <c r="TCX236" s="44"/>
      <c r="TCY236" s="44"/>
      <c r="TCZ236" s="44"/>
      <c r="TDA236" s="44"/>
      <c r="TDB236" s="44"/>
      <c r="TDC236" s="44"/>
      <c r="TDD236" s="44"/>
      <c r="TDE236" s="44"/>
      <c r="TDF236" s="44"/>
      <c r="TDG236" s="44"/>
      <c r="TDH236" s="44"/>
      <c r="TDI236" s="44"/>
      <c r="TDJ236" s="44"/>
      <c r="TDK236" s="44"/>
      <c r="TDL236" s="44"/>
      <c r="TDM236" s="44"/>
      <c r="TDN236" s="44"/>
      <c r="TDO236" s="44"/>
      <c r="TDP236" s="44"/>
      <c r="TDQ236" s="44"/>
      <c r="TDR236" s="44"/>
      <c r="TDS236" s="44"/>
      <c r="TDT236" s="44"/>
      <c r="TDU236" s="44"/>
      <c r="TDV236" s="44"/>
      <c r="TDW236" s="44"/>
      <c r="TDX236" s="44"/>
      <c r="TDY236" s="44"/>
      <c r="TDZ236" s="44"/>
      <c r="TEA236" s="44"/>
      <c r="TEB236" s="44"/>
      <c r="TEC236" s="44"/>
      <c r="TED236" s="44"/>
      <c r="TEE236" s="44"/>
      <c r="TEF236" s="44"/>
      <c r="TEG236" s="44"/>
      <c r="TEH236" s="44"/>
      <c r="TEI236" s="44"/>
      <c r="TEJ236" s="44"/>
      <c r="TEK236" s="44"/>
      <c r="TEL236" s="44"/>
      <c r="TEM236" s="44"/>
      <c r="TEN236" s="44"/>
      <c r="TEO236" s="44"/>
      <c r="TEP236" s="44"/>
      <c r="TEQ236" s="44"/>
      <c r="TER236" s="44"/>
      <c r="TES236" s="44"/>
      <c r="TET236" s="44"/>
      <c r="TEU236" s="44"/>
      <c r="TEV236" s="44"/>
      <c r="TEW236" s="44"/>
      <c r="TEX236" s="44"/>
      <c r="TEY236" s="44"/>
      <c r="TEZ236" s="44"/>
      <c r="TFA236" s="44"/>
      <c r="TFB236" s="44"/>
      <c r="TFC236" s="44"/>
      <c r="TFD236" s="44"/>
      <c r="TFE236" s="44"/>
      <c r="TFF236" s="44"/>
      <c r="TFG236" s="44"/>
      <c r="TFH236" s="44"/>
      <c r="TFI236" s="44"/>
      <c r="TFJ236" s="44"/>
      <c r="TFK236" s="44"/>
      <c r="TFL236" s="44"/>
      <c r="TFM236" s="44"/>
      <c r="TFN236" s="44"/>
      <c r="TFO236" s="44"/>
      <c r="TFP236" s="44"/>
      <c r="TFQ236" s="44"/>
      <c r="TFR236" s="44"/>
      <c r="TFS236" s="44"/>
      <c r="TFT236" s="44"/>
      <c r="TFU236" s="44"/>
      <c r="TFV236" s="44"/>
      <c r="TFW236" s="44"/>
      <c r="TFX236" s="44"/>
      <c r="TFY236" s="44"/>
      <c r="TFZ236" s="44"/>
      <c r="TGA236" s="44"/>
      <c r="TGB236" s="44"/>
      <c r="TGC236" s="44"/>
      <c r="TGD236" s="44"/>
      <c r="TGE236" s="44"/>
      <c r="TGF236" s="44"/>
      <c r="TGG236" s="44"/>
      <c r="TGH236" s="44"/>
      <c r="TGI236" s="44"/>
      <c r="TGJ236" s="44"/>
      <c r="TGK236" s="44"/>
      <c r="TGL236" s="44"/>
      <c r="TGM236" s="44"/>
      <c r="TGN236" s="44"/>
      <c r="TGO236" s="44"/>
      <c r="TGP236" s="44"/>
      <c r="TGQ236" s="44"/>
      <c r="TGR236" s="44"/>
      <c r="TGS236" s="44"/>
      <c r="TGT236" s="44"/>
      <c r="TGU236" s="44"/>
      <c r="TGV236" s="44"/>
      <c r="TGW236" s="44"/>
      <c r="TGX236" s="44"/>
      <c r="TGY236" s="44"/>
      <c r="TGZ236" s="44"/>
      <c r="THA236" s="44"/>
      <c r="THB236" s="44"/>
      <c r="THC236" s="44"/>
      <c r="THD236" s="44"/>
      <c r="THE236" s="44"/>
      <c r="THF236" s="44"/>
      <c r="THG236" s="44"/>
      <c r="THH236" s="44"/>
      <c r="THI236" s="44"/>
      <c r="THJ236" s="44"/>
      <c r="THK236" s="44"/>
      <c r="THL236" s="44"/>
      <c r="THM236" s="44"/>
      <c r="THN236" s="44"/>
      <c r="THO236" s="44"/>
      <c r="THP236" s="44"/>
      <c r="THQ236" s="44"/>
      <c r="THR236" s="44"/>
      <c r="THS236" s="44"/>
      <c r="THT236" s="44"/>
      <c r="THU236" s="44"/>
      <c r="THV236" s="44"/>
      <c r="THW236" s="44"/>
      <c r="THX236" s="44"/>
      <c r="THY236" s="44"/>
      <c r="THZ236" s="44"/>
      <c r="TIA236" s="44"/>
      <c r="TIB236" s="44"/>
      <c r="TIC236" s="44"/>
      <c r="TID236" s="44"/>
      <c r="TIE236" s="44"/>
      <c r="TIF236" s="44"/>
      <c r="TIG236" s="44"/>
      <c r="TIH236" s="44"/>
      <c r="TII236" s="44"/>
      <c r="TIJ236" s="44"/>
      <c r="TIK236" s="44"/>
      <c r="TIL236" s="44"/>
      <c r="TIM236" s="44"/>
      <c r="TIN236" s="44"/>
      <c r="TIO236" s="44"/>
      <c r="TIP236" s="44"/>
      <c r="TIQ236" s="44"/>
      <c r="TIR236" s="44"/>
      <c r="TIS236" s="44"/>
      <c r="TIT236" s="44"/>
      <c r="TIU236" s="44"/>
      <c r="TIV236" s="44"/>
      <c r="TIW236" s="44"/>
      <c r="TIX236" s="44"/>
      <c r="TIY236" s="44"/>
      <c r="TIZ236" s="44"/>
      <c r="TJA236" s="44"/>
      <c r="TJB236" s="44"/>
      <c r="TJC236" s="44"/>
      <c r="TJD236" s="44"/>
      <c r="TJE236" s="44"/>
      <c r="TJF236" s="44"/>
      <c r="TJG236" s="44"/>
      <c r="TJH236" s="44"/>
      <c r="TJI236" s="44"/>
      <c r="TJJ236" s="44"/>
      <c r="TJK236" s="44"/>
      <c r="TJL236" s="44"/>
      <c r="TJM236" s="44"/>
      <c r="TJN236" s="44"/>
      <c r="TJO236" s="44"/>
      <c r="TJP236" s="44"/>
      <c r="TJQ236" s="44"/>
      <c r="TJR236" s="44"/>
      <c r="TJS236" s="44"/>
      <c r="TJT236" s="44"/>
      <c r="TJU236" s="44"/>
      <c r="TJV236" s="44"/>
      <c r="TJW236" s="44"/>
      <c r="TJX236" s="44"/>
      <c r="TJY236" s="44"/>
      <c r="TJZ236" s="44"/>
      <c r="TKA236" s="44"/>
      <c r="TKB236" s="44"/>
      <c r="TKC236" s="44"/>
      <c r="TKD236" s="44"/>
      <c r="TKE236" s="44"/>
      <c r="TKF236" s="44"/>
      <c r="TKG236" s="44"/>
      <c r="TKH236" s="44"/>
      <c r="TKI236" s="44"/>
      <c r="TKJ236" s="44"/>
      <c r="TKK236" s="44"/>
      <c r="TKL236" s="44"/>
      <c r="TKM236" s="44"/>
      <c r="TKN236" s="44"/>
      <c r="TKO236" s="44"/>
      <c r="TKP236" s="44"/>
      <c r="TKQ236" s="44"/>
      <c r="TKR236" s="44"/>
      <c r="TKS236" s="44"/>
      <c r="TKT236" s="44"/>
      <c r="TKU236" s="44"/>
      <c r="TKV236" s="44"/>
      <c r="TKW236" s="44"/>
      <c r="TKX236" s="44"/>
      <c r="TKY236" s="44"/>
      <c r="TKZ236" s="44"/>
      <c r="TLA236" s="44"/>
      <c r="TLB236" s="44"/>
      <c r="TLC236" s="44"/>
      <c r="TLD236" s="44"/>
      <c r="TLE236" s="44"/>
      <c r="TLF236" s="44"/>
      <c r="TLG236" s="44"/>
      <c r="TLH236" s="44"/>
      <c r="TLI236" s="44"/>
      <c r="TLJ236" s="44"/>
      <c r="TLK236" s="44"/>
      <c r="TLL236" s="44"/>
      <c r="TLM236" s="44"/>
      <c r="TLN236" s="44"/>
      <c r="TLO236" s="44"/>
      <c r="TLP236" s="44"/>
      <c r="TLQ236" s="44"/>
      <c r="TLR236" s="44"/>
      <c r="TLS236" s="44"/>
      <c r="TLT236" s="44"/>
      <c r="TLU236" s="44"/>
      <c r="TLV236" s="44"/>
      <c r="TLW236" s="44"/>
      <c r="TLX236" s="44"/>
      <c r="TLY236" s="44"/>
      <c r="TLZ236" s="44"/>
      <c r="TMA236" s="44"/>
      <c r="TMB236" s="44"/>
      <c r="TMC236" s="44"/>
      <c r="TMD236" s="44"/>
      <c r="TME236" s="44"/>
      <c r="TMF236" s="44"/>
      <c r="TMG236" s="44"/>
      <c r="TMH236" s="44"/>
      <c r="TMI236" s="44"/>
      <c r="TMJ236" s="44"/>
      <c r="TMK236" s="44"/>
      <c r="TML236" s="44"/>
      <c r="TMM236" s="44"/>
      <c r="TMN236" s="44"/>
      <c r="TMO236" s="44"/>
      <c r="TMP236" s="44"/>
      <c r="TMQ236" s="44"/>
      <c r="TMR236" s="44"/>
      <c r="TMS236" s="44"/>
      <c r="TMT236" s="44"/>
      <c r="TMU236" s="44"/>
      <c r="TMV236" s="44"/>
      <c r="TMW236" s="44"/>
      <c r="TMX236" s="44"/>
      <c r="TMY236" s="44"/>
      <c r="TMZ236" s="44"/>
      <c r="TNA236" s="44"/>
      <c r="TNB236" s="44"/>
      <c r="TNC236" s="44"/>
      <c r="TND236" s="44"/>
      <c r="TNE236" s="44"/>
      <c r="TNF236" s="44"/>
      <c r="TNG236" s="44"/>
      <c r="TNH236" s="44"/>
      <c r="TNI236" s="44"/>
      <c r="TNJ236" s="44"/>
      <c r="TNK236" s="44"/>
      <c r="TNL236" s="44"/>
      <c r="TNM236" s="44"/>
      <c r="TNN236" s="44"/>
      <c r="TNO236" s="44"/>
      <c r="TNP236" s="44"/>
      <c r="TNQ236" s="44"/>
      <c r="TNR236" s="44"/>
      <c r="TNS236" s="44"/>
      <c r="TNT236" s="44"/>
      <c r="TNU236" s="44"/>
      <c r="TNV236" s="44"/>
      <c r="TNW236" s="44"/>
      <c r="TNX236" s="44"/>
      <c r="TNY236" s="44"/>
      <c r="TNZ236" s="44"/>
      <c r="TOA236" s="44"/>
      <c r="TOB236" s="44"/>
      <c r="TOC236" s="44"/>
      <c r="TOD236" s="44"/>
      <c r="TOE236" s="44"/>
      <c r="TOF236" s="44"/>
      <c r="TOG236" s="44"/>
      <c r="TOH236" s="44"/>
      <c r="TOI236" s="44"/>
      <c r="TOJ236" s="44"/>
      <c r="TOK236" s="44"/>
      <c r="TOL236" s="44"/>
      <c r="TOM236" s="44"/>
      <c r="TON236" s="44"/>
      <c r="TOO236" s="44"/>
      <c r="TOP236" s="44"/>
      <c r="TOQ236" s="44"/>
      <c r="TOR236" s="44"/>
      <c r="TOS236" s="44"/>
      <c r="TOT236" s="44"/>
      <c r="TOU236" s="44"/>
      <c r="TOV236" s="44"/>
      <c r="TOW236" s="44"/>
      <c r="TOX236" s="44"/>
      <c r="TOY236" s="44"/>
      <c r="TOZ236" s="44"/>
      <c r="TPA236" s="44"/>
      <c r="TPB236" s="44"/>
      <c r="TPC236" s="44"/>
      <c r="TPD236" s="44"/>
      <c r="TPE236" s="44"/>
      <c r="TPF236" s="44"/>
      <c r="TPG236" s="44"/>
      <c r="TPH236" s="44"/>
      <c r="TPI236" s="44"/>
      <c r="TPJ236" s="44"/>
      <c r="TPK236" s="44"/>
      <c r="TPL236" s="44"/>
      <c r="TPM236" s="44"/>
      <c r="TPN236" s="44"/>
      <c r="TPO236" s="44"/>
      <c r="TPP236" s="44"/>
      <c r="TPQ236" s="44"/>
      <c r="TPR236" s="44"/>
      <c r="TPS236" s="44"/>
      <c r="TPT236" s="44"/>
      <c r="TPU236" s="44"/>
      <c r="TPV236" s="44"/>
      <c r="TPW236" s="44"/>
      <c r="TPX236" s="44"/>
      <c r="TPY236" s="44"/>
      <c r="TPZ236" s="44"/>
      <c r="TQA236" s="44"/>
      <c r="TQB236" s="44"/>
      <c r="TQC236" s="44"/>
      <c r="TQD236" s="44"/>
      <c r="TQE236" s="44"/>
      <c r="TQF236" s="44"/>
      <c r="TQG236" s="44"/>
      <c r="TQH236" s="44"/>
      <c r="TQI236" s="44"/>
      <c r="TQJ236" s="44"/>
      <c r="TQK236" s="44"/>
      <c r="TQL236" s="44"/>
      <c r="TQM236" s="44"/>
      <c r="TQN236" s="44"/>
      <c r="TQO236" s="44"/>
      <c r="TQP236" s="44"/>
      <c r="TQQ236" s="44"/>
      <c r="TQR236" s="44"/>
      <c r="TQS236" s="44"/>
      <c r="TQT236" s="44"/>
      <c r="TQU236" s="44"/>
      <c r="TQV236" s="44"/>
      <c r="TQW236" s="44"/>
      <c r="TQX236" s="44"/>
      <c r="TQY236" s="44"/>
      <c r="TQZ236" s="44"/>
      <c r="TRA236" s="44"/>
      <c r="TRB236" s="44"/>
      <c r="TRC236" s="44"/>
      <c r="TRD236" s="44"/>
      <c r="TRE236" s="44"/>
      <c r="TRF236" s="44"/>
      <c r="TRG236" s="44"/>
      <c r="TRH236" s="44"/>
      <c r="TRI236" s="44"/>
      <c r="TRJ236" s="44"/>
      <c r="TRK236" s="44"/>
      <c r="TRL236" s="44"/>
      <c r="TRM236" s="44"/>
      <c r="TRN236" s="44"/>
      <c r="TRO236" s="44"/>
      <c r="TRP236" s="44"/>
      <c r="TRQ236" s="44"/>
      <c r="TRR236" s="44"/>
      <c r="TRS236" s="44"/>
      <c r="TRT236" s="44"/>
      <c r="TRU236" s="44"/>
      <c r="TRV236" s="44"/>
      <c r="TRW236" s="44"/>
      <c r="TRX236" s="44"/>
      <c r="TRY236" s="44"/>
      <c r="TRZ236" s="44"/>
      <c r="TSA236" s="44"/>
      <c r="TSB236" s="44"/>
      <c r="TSC236" s="44"/>
      <c r="TSD236" s="44"/>
      <c r="TSE236" s="44"/>
      <c r="TSF236" s="44"/>
      <c r="TSG236" s="44"/>
      <c r="TSH236" s="44"/>
      <c r="TSI236" s="44"/>
      <c r="TSJ236" s="44"/>
      <c r="TSK236" s="44"/>
      <c r="TSL236" s="44"/>
      <c r="TSM236" s="44"/>
      <c r="TSN236" s="44"/>
      <c r="TSO236" s="44"/>
      <c r="TSP236" s="44"/>
      <c r="TSQ236" s="44"/>
      <c r="TSR236" s="44"/>
      <c r="TSS236" s="44"/>
      <c r="TST236" s="44"/>
      <c r="TSU236" s="44"/>
      <c r="TSV236" s="44"/>
      <c r="TSW236" s="44"/>
      <c r="TSX236" s="44"/>
      <c r="TSY236" s="44"/>
      <c r="TSZ236" s="44"/>
      <c r="TTA236" s="44"/>
      <c r="TTB236" s="44"/>
      <c r="TTC236" s="44"/>
      <c r="TTD236" s="44"/>
      <c r="TTE236" s="44"/>
      <c r="TTF236" s="44"/>
      <c r="TTG236" s="44"/>
      <c r="TTH236" s="44"/>
      <c r="TTI236" s="44"/>
      <c r="TTJ236" s="44"/>
      <c r="TTK236" s="44"/>
      <c r="TTL236" s="44"/>
      <c r="TTM236" s="44"/>
      <c r="TTN236" s="44"/>
      <c r="TTO236" s="44"/>
      <c r="TTP236" s="44"/>
      <c r="TTQ236" s="44"/>
      <c r="TTR236" s="44"/>
      <c r="TTS236" s="44"/>
      <c r="TTT236" s="44"/>
      <c r="TTU236" s="44"/>
      <c r="TTV236" s="44"/>
      <c r="TTW236" s="44"/>
      <c r="TTX236" s="44"/>
      <c r="TTY236" s="44"/>
      <c r="TTZ236" s="44"/>
      <c r="TUA236" s="44"/>
      <c r="TUB236" s="44"/>
      <c r="TUC236" s="44"/>
      <c r="TUD236" s="44"/>
      <c r="TUE236" s="44"/>
      <c r="TUF236" s="44"/>
      <c r="TUG236" s="44"/>
      <c r="TUH236" s="44"/>
      <c r="TUI236" s="44"/>
      <c r="TUJ236" s="44"/>
      <c r="TUK236" s="44"/>
      <c r="TUL236" s="44"/>
      <c r="TUM236" s="44"/>
      <c r="TUN236" s="44"/>
      <c r="TUO236" s="44"/>
      <c r="TUP236" s="44"/>
      <c r="TUQ236" s="44"/>
      <c r="TUR236" s="44"/>
      <c r="TUS236" s="44"/>
      <c r="TUT236" s="44"/>
      <c r="TUU236" s="44"/>
      <c r="TUV236" s="44"/>
      <c r="TUW236" s="44"/>
      <c r="TUX236" s="44"/>
      <c r="TUY236" s="44"/>
      <c r="TUZ236" s="44"/>
      <c r="TVA236" s="44"/>
      <c r="TVB236" s="44"/>
      <c r="TVC236" s="44"/>
      <c r="TVD236" s="44"/>
      <c r="TVE236" s="44"/>
      <c r="TVF236" s="44"/>
      <c r="TVG236" s="44"/>
      <c r="TVH236" s="44"/>
      <c r="TVI236" s="44"/>
      <c r="TVJ236" s="44"/>
      <c r="TVK236" s="44"/>
      <c r="TVL236" s="44"/>
      <c r="TVM236" s="44"/>
      <c r="TVN236" s="44"/>
      <c r="TVO236" s="44"/>
      <c r="TVP236" s="44"/>
      <c r="TVQ236" s="44"/>
      <c r="TVR236" s="44"/>
      <c r="TVS236" s="44"/>
      <c r="TVT236" s="44"/>
      <c r="TVU236" s="44"/>
      <c r="TVV236" s="44"/>
      <c r="TVW236" s="44"/>
      <c r="TVX236" s="44"/>
      <c r="TVY236" s="44"/>
      <c r="TVZ236" s="44"/>
      <c r="TWA236" s="44"/>
      <c r="TWB236" s="44"/>
      <c r="TWC236" s="44"/>
      <c r="TWD236" s="44"/>
      <c r="TWE236" s="44"/>
      <c r="TWF236" s="44"/>
      <c r="TWG236" s="44"/>
      <c r="TWH236" s="44"/>
      <c r="TWI236" s="44"/>
      <c r="TWJ236" s="44"/>
      <c r="TWK236" s="44"/>
      <c r="TWL236" s="44"/>
      <c r="TWM236" s="44"/>
      <c r="TWN236" s="44"/>
      <c r="TWO236" s="44"/>
      <c r="TWP236" s="44"/>
      <c r="TWQ236" s="44"/>
      <c r="TWR236" s="44"/>
      <c r="TWS236" s="44"/>
      <c r="TWT236" s="44"/>
      <c r="TWU236" s="44"/>
      <c r="TWV236" s="44"/>
      <c r="TWW236" s="44"/>
      <c r="TWX236" s="44"/>
      <c r="TWY236" s="44"/>
      <c r="TWZ236" s="44"/>
      <c r="TXA236" s="44"/>
      <c r="TXB236" s="44"/>
      <c r="TXC236" s="44"/>
      <c r="TXD236" s="44"/>
      <c r="TXE236" s="44"/>
      <c r="TXF236" s="44"/>
      <c r="TXG236" s="44"/>
      <c r="TXH236" s="44"/>
      <c r="TXI236" s="44"/>
      <c r="TXJ236" s="44"/>
      <c r="TXK236" s="44"/>
      <c r="TXL236" s="44"/>
      <c r="TXM236" s="44"/>
      <c r="TXN236" s="44"/>
      <c r="TXO236" s="44"/>
      <c r="TXP236" s="44"/>
      <c r="TXQ236" s="44"/>
      <c r="TXR236" s="44"/>
      <c r="TXS236" s="44"/>
      <c r="TXT236" s="44"/>
      <c r="TXU236" s="44"/>
      <c r="TXV236" s="44"/>
      <c r="TXW236" s="44"/>
      <c r="TXX236" s="44"/>
      <c r="TXY236" s="44"/>
      <c r="TXZ236" s="44"/>
      <c r="TYA236" s="44"/>
      <c r="TYB236" s="44"/>
      <c r="TYC236" s="44"/>
      <c r="TYD236" s="44"/>
      <c r="TYE236" s="44"/>
      <c r="TYF236" s="44"/>
      <c r="TYG236" s="44"/>
      <c r="TYH236" s="44"/>
      <c r="TYI236" s="44"/>
      <c r="TYJ236" s="44"/>
      <c r="TYK236" s="44"/>
      <c r="TYL236" s="44"/>
      <c r="TYM236" s="44"/>
      <c r="TYN236" s="44"/>
      <c r="TYO236" s="44"/>
      <c r="TYP236" s="44"/>
      <c r="TYQ236" s="44"/>
      <c r="TYR236" s="44"/>
      <c r="TYS236" s="44"/>
      <c r="TYT236" s="44"/>
      <c r="TYU236" s="44"/>
      <c r="TYV236" s="44"/>
      <c r="TYW236" s="44"/>
      <c r="TYX236" s="44"/>
      <c r="TYY236" s="44"/>
      <c r="TYZ236" s="44"/>
      <c r="TZA236" s="44"/>
      <c r="TZB236" s="44"/>
      <c r="TZC236" s="44"/>
      <c r="TZD236" s="44"/>
      <c r="TZE236" s="44"/>
      <c r="TZF236" s="44"/>
      <c r="TZG236" s="44"/>
      <c r="TZH236" s="44"/>
      <c r="TZI236" s="44"/>
      <c r="TZJ236" s="44"/>
      <c r="TZK236" s="44"/>
      <c r="TZL236" s="44"/>
      <c r="TZM236" s="44"/>
      <c r="TZN236" s="44"/>
      <c r="TZO236" s="44"/>
      <c r="TZP236" s="44"/>
      <c r="TZQ236" s="44"/>
      <c r="TZR236" s="44"/>
      <c r="TZS236" s="44"/>
      <c r="TZT236" s="44"/>
      <c r="TZU236" s="44"/>
      <c r="TZV236" s="44"/>
      <c r="TZW236" s="44"/>
      <c r="TZX236" s="44"/>
      <c r="TZY236" s="44"/>
      <c r="TZZ236" s="44"/>
      <c r="UAA236" s="44"/>
      <c r="UAB236" s="44"/>
      <c r="UAC236" s="44"/>
      <c r="UAD236" s="44"/>
      <c r="UAE236" s="44"/>
      <c r="UAF236" s="44"/>
      <c r="UAG236" s="44"/>
      <c r="UAH236" s="44"/>
      <c r="UAI236" s="44"/>
      <c r="UAJ236" s="44"/>
      <c r="UAK236" s="44"/>
      <c r="UAL236" s="44"/>
      <c r="UAM236" s="44"/>
      <c r="UAN236" s="44"/>
      <c r="UAO236" s="44"/>
      <c r="UAP236" s="44"/>
      <c r="UAQ236" s="44"/>
      <c r="UAR236" s="44"/>
      <c r="UAS236" s="44"/>
      <c r="UAT236" s="44"/>
      <c r="UAU236" s="44"/>
      <c r="UAV236" s="44"/>
      <c r="UAW236" s="44"/>
      <c r="UAX236" s="44"/>
      <c r="UAY236" s="44"/>
      <c r="UAZ236" s="44"/>
      <c r="UBA236" s="44"/>
      <c r="UBB236" s="44"/>
      <c r="UBC236" s="44"/>
      <c r="UBD236" s="44"/>
      <c r="UBE236" s="44"/>
      <c r="UBF236" s="44"/>
      <c r="UBG236" s="44"/>
      <c r="UBH236" s="44"/>
      <c r="UBI236" s="44"/>
      <c r="UBJ236" s="44"/>
      <c r="UBK236" s="44"/>
      <c r="UBL236" s="44"/>
      <c r="UBM236" s="44"/>
      <c r="UBN236" s="44"/>
      <c r="UBO236" s="44"/>
      <c r="UBP236" s="44"/>
      <c r="UBQ236" s="44"/>
      <c r="UBR236" s="44"/>
      <c r="UBS236" s="44"/>
      <c r="UBT236" s="44"/>
      <c r="UBU236" s="44"/>
      <c r="UBV236" s="44"/>
      <c r="UBW236" s="44"/>
      <c r="UBX236" s="44"/>
      <c r="UBY236" s="44"/>
      <c r="UBZ236" s="44"/>
      <c r="UCA236" s="44"/>
      <c r="UCB236" s="44"/>
      <c r="UCC236" s="44"/>
      <c r="UCD236" s="44"/>
      <c r="UCE236" s="44"/>
      <c r="UCF236" s="44"/>
      <c r="UCG236" s="44"/>
      <c r="UCH236" s="44"/>
      <c r="UCI236" s="44"/>
      <c r="UCJ236" s="44"/>
      <c r="UCK236" s="44"/>
      <c r="UCL236" s="44"/>
      <c r="UCM236" s="44"/>
      <c r="UCN236" s="44"/>
      <c r="UCO236" s="44"/>
      <c r="UCP236" s="44"/>
      <c r="UCQ236" s="44"/>
      <c r="UCR236" s="44"/>
      <c r="UCS236" s="44"/>
      <c r="UCT236" s="44"/>
      <c r="UCU236" s="44"/>
      <c r="UCV236" s="44"/>
      <c r="UCW236" s="44"/>
      <c r="UCX236" s="44"/>
      <c r="UCY236" s="44"/>
      <c r="UCZ236" s="44"/>
      <c r="UDA236" s="44"/>
      <c r="UDB236" s="44"/>
      <c r="UDC236" s="44"/>
      <c r="UDD236" s="44"/>
      <c r="UDE236" s="44"/>
      <c r="UDF236" s="44"/>
      <c r="UDG236" s="44"/>
      <c r="UDH236" s="44"/>
      <c r="UDI236" s="44"/>
      <c r="UDJ236" s="44"/>
      <c r="UDK236" s="44"/>
      <c r="UDL236" s="44"/>
      <c r="UDM236" s="44"/>
      <c r="UDN236" s="44"/>
      <c r="UDO236" s="44"/>
      <c r="UDP236" s="44"/>
      <c r="UDQ236" s="44"/>
      <c r="UDR236" s="44"/>
      <c r="UDS236" s="44"/>
      <c r="UDT236" s="44"/>
      <c r="UDU236" s="44"/>
      <c r="UDV236" s="44"/>
      <c r="UDW236" s="44"/>
      <c r="UDX236" s="44"/>
      <c r="UDY236" s="44"/>
      <c r="UDZ236" s="44"/>
      <c r="UEA236" s="44"/>
      <c r="UEB236" s="44"/>
      <c r="UEC236" s="44"/>
      <c r="UED236" s="44"/>
      <c r="UEE236" s="44"/>
      <c r="UEF236" s="44"/>
      <c r="UEG236" s="44"/>
      <c r="UEH236" s="44"/>
      <c r="UEI236" s="44"/>
      <c r="UEJ236" s="44"/>
      <c r="UEK236" s="44"/>
      <c r="UEL236" s="44"/>
      <c r="UEM236" s="44"/>
      <c r="UEN236" s="44"/>
      <c r="UEO236" s="44"/>
      <c r="UEP236" s="44"/>
      <c r="UEQ236" s="44"/>
      <c r="UER236" s="44"/>
      <c r="UES236" s="44"/>
      <c r="UET236" s="44"/>
      <c r="UEU236" s="44"/>
      <c r="UEV236" s="44"/>
      <c r="UEW236" s="44"/>
      <c r="UEX236" s="44"/>
      <c r="UEY236" s="44"/>
      <c r="UEZ236" s="44"/>
      <c r="UFA236" s="44"/>
      <c r="UFB236" s="44"/>
      <c r="UFC236" s="44"/>
      <c r="UFD236" s="44"/>
      <c r="UFE236" s="44"/>
      <c r="UFF236" s="44"/>
      <c r="UFG236" s="44"/>
      <c r="UFH236" s="44"/>
      <c r="UFI236" s="44"/>
      <c r="UFJ236" s="44"/>
      <c r="UFK236" s="44"/>
      <c r="UFL236" s="44"/>
      <c r="UFM236" s="44"/>
      <c r="UFN236" s="44"/>
      <c r="UFO236" s="44"/>
      <c r="UFP236" s="44"/>
      <c r="UFQ236" s="44"/>
      <c r="UFR236" s="44"/>
      <c r="UFS236" s="44"/>
      <c r="UFT236" s="44"/>
      <c r="UFU236" s="44"/>
      <c r="UFV236" s="44"/>
      <c r="UFW236" s="44"/>
      <c r="UFX236" s="44"/>
      <c r="UFY236" s="44"/>
      <c r="UFZ236" s="44"/>
      <c r="UGA236" s="44"/>
      <c r="UGB236" s="44"/>
      <c r="UGC236" s="44"/>
      <c r="UGD236" s="44"/>
      <c r="UGE236" s="44"/>
      <c r="UGF236" s="44"/>
      <c r="UGG236" s="44"/>
      <c r="UGH236" s="44"/>
      <c r="UGI236" s="44"/>
      <c r="UGJ236" s="44"/>
      <c r="UGK236" s="44"/>
      <c r="UGL236" s="44"/>
      <c r="UGM236" s="44"/>
      <c r="UGN236" s="44"/>
      <c r="UGO236" s="44"/>
      <c r="UGP236" s="44"/>
      <c r="UGQ236" s="44"/>
      <c r="UGR236" s="44"/>
      <c r="UGS236" s="44"/>
      <c r="UGT236" s="44"/>
      <c r="UGU236" s="44"/>
      <c r="UGV236" s="44"/>
      <c r="UGW236" s="44"/>
      <c r="UGX236" s="44"/>
      <c r="UGY236" s="44"/>
      <c r="UGZ236" s="44"/>
      <c r="UHA236" s="44"/>
      <c r="UHB236" s="44"/>
      <c r="UHC236" s="44"/>
      <c r="UHD236" s="44"/>
      <c r="UHE236" s="44"/>
      <c r="UHF236" s="44"/>
      <c r="UHG236" s="44"/>
      <c r="UHH236" s="44"/>
      <c r="UHI236" s="44"/>
      <c r="UHJ236" s="44"/>
      <c r="UHK236" s="44"/>
      <c r="UHL236" s="44"/>
      <c r="UHM236" s="44"/>
      <c r="UHN236" s="44"/>
      <c r="UHO236" s="44"/>
      <c r="UHP236" s="44"/>
      <c r="UHQ236" s="44"/>
      <c r="UHR236" s="44"/>
      <c r="UHS236" s="44"/>
      <c r="UHT236" s="44"/>
      <c r="UHU236" s="44"/>
      <c r="UHV236" s="44"/>
      <c r="UHW236" s="44"/>
      <c r="UHX236" s="44"/>
      <c r="UHY236" s="44"/>
      <c r="UHZ236" s="44"/>
      <c r="UIA236" s="44"/>
      <c r="UIB236" s="44"/>
      <c r="UIC236" s="44"/>
      <c r="UID236" s="44"/>
      <c r="UIE236" s="44"/>
      <c r="UIF236" s="44"/>
      <c r="UIG236" s="44"/>
      <c r="UIH236" s="44"/>
      <c r="UII236" s="44"/>
      <c r="UIJ236" s="44"/>
      <c r="UIK236" s="44"/>
      <c r="UIL236" s="44"/>
      <c r="UIM236" s="44"/>
      <c r="UIN236" s="44"/>
      <c r="UIO236" s="44"/>
      <c r="UIP236" s="44"/>
      <c r="UIQ236" s="44"/>
      <c r="UIR236" s="44"/>
      <c r="UIS236" s="44"/>
      <c r="UIT236" s="44"/>
      <c r="UIU236" s="44"/>
      <c r="UIV236" s="44"/>
      <c r="UIW236" s="44"/>
      <c r="UIX236" s="44"/>
      <c r="UIY236" s="44"/>
      <c r="UIZ236" s="44"/>
      <c r="UJA236" s="44"/>
      <c r="UJB236" s="44"/>
      <c r="UJC236" s="44"/>
      <c r="UJD236" s="44"/>
      <c r="UJE236" s="44"/>
      <c r="UJF236" s="44"/>
      <c r="UJG236" s="44"/>
      <c r="UJH236" s="44"/>
      <c r="UJI236" s="44"/>
      <c r="UJJ236" s="44"/>
      <c r="UJK236" s="44"/>
      <c r="UJL236" s="44"/>
      <c r="UJM236" s="44"/>
      <c r="UJN236" s="44"/>
      <c r="UJO236" s="44"/>
      <c r="UJP236" s="44"/>
      <c r="UJQ236" s="44"/>
      <c r="UJR236" s="44"/>
      <c r="UJS236" s="44"/>
      <c r="UJT236" s="44"/>
      <c r="UJU236" s="44"/>
      <c r="UJV236" s="44"/>
      <c r="UJW236" s="44"/>
      <c r="UJX236" s="44"/>
      <c r="UJY236" s="44"/>
      <c r="UJZ236" s="44"/>
      <c r="UKA236" s="44"/>
      <c r="UKB236" s="44"/>
      <c r="UKC236" s="44"/>
      <c r="UKD236" s="44"/>
      <c r="UKE236" s="44"/>
      <c r="UKF236" s="44"/>
      <c r="UKG236" s="44"/>
      <c r="UKH236" s="44"/>
      <c r="UKI236" s="44"/>
      <c r="UKJ236" s="44"/>
      <c r="UKK236" s="44"/>
      <c r="UKL236" s="44"/>
      <c r="UKM236" s="44"/>
      <c r="UKN236" s="44"/>
      <c r="UKO236" s="44"/>
      <c r="UKP236" s="44"/>
      <c r="UKQ236" s="44"/>
      <c r="UKR236" s="44"/>
      <c r="UKS236" s="44"/>
      <c r="UKT236" s="44"/>
      <c r="UKU236" s="44"/>
      <c r="UKV236" s="44"/>
      <c r="UKW236" s="44"/>
      <c r="UKX236" s="44"/>
      <c r="UKY236" s="44"/>
      <c r="UKZ236" s="44"/>
      <c r="ULA236" s="44"/>
      <c r="ULB236" s="44"/>
      <c r="ULC236" s="44"/>
      <c r="ULD236" s="44"/>
      <c r="ULE236" s="44"/>
      <c r="ULF236" s="44"/>
      <c r="ULG236" s="44"/>
      <c r="ULH236" s="44"/>
      <c r="ULI236" s="44"/>
      <c r="ULJ236" s="44"/>
      <c r="ULK236" s="44"/>
      <c r="ULL236" s="44"/>
      <c r="ULM236" s="44"/>
      <c r="ULN236" s="44"/>
      <c r="ULO236" s="44"/>
      <c r="ULP236" s="44"/>
      <c r="ULQ236" s="44"/>
      <c r="ULR236" s="44"/>
      <c r="ULS236" s="44"/>
      <c r="ULT236" s="44"/>
      <c r="ULU236" s="44"/>
      <c r="ULV236" s="44"/>
      <c r="ULW236" s="44"/>
      <c r="ULX236" s="44"/>
      <c r="ULY236" s="44"/>
      <c r="ULZ236" s="44"/>
      <c r="UMA236" s="44"/>
      <c r="UMB236" s="44"/>
      <c r="UMC236" s="44"/>
      <c r="UMD236" s="44"/>
      <c r="UME236" s="44"/>
      <c r="UMF236" s="44"/>
      <c r="UMG236" s="44"/>
      <c r="UMH236" s="44"/>
      <c r="UMI236" s="44"/>
      <c r="UMJ236" s="44"/>
      <c r="UMK236" s="44"/>
      <c r="UML236" s="44"/>
      <c r="UMM236" s="44"/>
      <c r="UMN236" s="44"/>
      <c r="UMO236" s="44"/>
      <c r="UMP236" s="44"/>
      <c r="UMQ236" s="44"/>
      <c r="UMR236" s="44"/>
      <c r="UMS236" s="44"/>
      <c r="UMT236" s="44"/>
      <c r="UMU236" s="44"/>
      <c r="UMV236" s="44"/>
      <c r="UMW236" s="44"/>
      <c r="UMX236" s="44"/>
      <c r="UMY236" s="44"/>
      <c r="UMZ236" s="44"/>
      <c r="UNA236" s="44"/>
      <c r="UNB236" s="44"/>
      <c r="UNC236" s="44"/>
      <c r="UND236" s="44"/>
      <c r="UNE236" s="44"/>
      <c r="UNF236" s="44"/>
      <c r="UNG236" s="44"/>
      <c r="UNH236" s="44"/>
      <c r="UNI236" s="44"/>
      <c r="UNJ236" s="44"/>
      <c r="UNK236" s="44"/>
      <c r="UNL236" s="44"/>
      <c r="UNM236" s="44"/>
      <c r="UNN236" s="44"/>
      <c r="UNO236" s="44"/>
      <c r="UNP236" s="44"/>
      <c r="UNQ236" s="44"/>
      <c r="UNR236" s="44"/>
      <c r="UNS236" s="44"/>
      <c r="UNT236" s="44"/>
      <c r="UNU236" s="44"/>
      <c r="UNV236" s="44"/>
      <c r="UNW236" s="44"/>
      <c r="UNX236" s="44"/>
      <c r="UNY236" s="44"/>
      <c r="UNZ236" s="44"/>
      <c r="UOA236" s="44"/>
      <c r="UOB236" s="44"/>
      <c r="UOC236" s="44"/>
      <c r="UOD236" s="44"/>
      <c r="UOE236" s="44"/>
      <c r="UOF236" s="44"/>
      <c r="UOG236" s="44"/>
      <c r="UOH236" s="44"/>
      <c r="UOI236" s="44"/>
      <c r="UOJ236" s="44"/>
      <c r="UOK236" s="44"/>
      <c r="UOL236" s="44"/>
      <c r="UOM236" s="44"/>
      <c r="UON236" s="44"/>
      <c r="UOO236" s="44"/>
      <c r="UOP236" s="44"/>
      <c r="UOQ236" s="44"/>
      <c r="UOR236" s="44"/>
      <c r="UOS236" s="44"/>
      <c r="UOT236" s="44"/>
      <c r="UOU236" s="44"/>
      <c r="UOV236" s="44"/>
      <c r="UOW236" s="44"/>
      <c r="UOX236" s="44"/>
      <c r="UOY236" s="44"/>
      <c r="UOZ236" s="44"/>
      <c r="UPA236" s="44"/>
      <c r="UPB236" s="44"/>
      <c r="UPC236" s="44"/>
      <c r="UPD236" s="44"/>
      <c r="UPE236" s="44"/>
      <c r="UPF236" s="44"/>
      <c r="UPG236" s="44"/>
      <c r="UPH236" s="44"/>
      <c r="UPI236" s="44"/>
      <c r="UPJ236" s="44"/>
      <c r="UPK236" s="44"/>
      <c r="UPL236" s="44"/>
      <c r="UPM236" s="44"/>
      <c r="UPN236" s="44"/>
      <c r="UPO236" s="44"/>
      <c r="UPP236" s="44"/>
      <c r="UPQ236" s="44"/>
      <c r="UPR236" s="44"/>
      <c r="UPS236" s="44"/>
      <c r="UPT236" s="44"/>
      <c r="UPU236" s="44"/>
      <c r="UPV236" s="44"/>
      <c r="UPW236" s="44"/>
      <c r="UPX236" s="44"/>
      <c r="UPY236" s="44"/>
      <c r="UPZ236" s="44"/>
      <c r="UQA236" s="44"/>
      <c r="UQB236" s="44"/>
      <c r="UQC236" s="44"/>
      <c r="UQD236" s="44"/>
      <c r="UQE236" s="44"/>
      <c r="UQF236" s="44"/>
      <c r="UQG236" s="44"/>
      <c r="UQH236" s="44"/>
      <c r="UQI236" s="44"/>
      <c r="UQJ236" s="44"/>
      <c r="UQK236" s="44"/>
      <c r="UQL236" s="44"/>
      <c r="UQM236" s="44"/>
      <c r="UQN236" s="44"/>
      <c r="UQO236" s="44"/>
      <c r="UQP236" s="44"/>
      <c r="UQQ236" s="44"/>
      <c r="UQR236" s="44"/>
      <c r="UQS236" s="44"/>
      <c r="UQT236" s="44"/>
      <c r="UQU236" s="44"/>
      <c r="UQV236" s="44"/>
      <c r="UQW236" s="44"/>
      <c r="UQX236" s="44"/>
      <c r="UQY236" s="44"/>
      <c r="UQZ236" s="44"/>
      <c r="URA236" s="44"/>
      <c r="URB236" s="44"/>
      <c r="URC236" s="44"/>
      <c r="URD236" s="44"/>
      <c r="URE236" s="44"/>
      <c r="URF236" s="44"/>
      <c r="URG236" s="44"/>
      <c r="URH236" s="44"/>
      <c r="URI236" s="44"/>
      <c r="URJ236" s="44"/>
      <c r="URK236" s="44"/>
      <c r="URL236" s="44"/>
      <c r="URM236" s="44"/>
      <c r="URN236" s="44"/>
      <c r="URO236" s="44"/>
      <c r="URP236" s="44"/>
      <c r="URQ236" s="44"/>
      <c r="URR236" s="44"/>
      <c r="URS236" s="44"/>
      <c r="URT236" s="44"/>
      <c r="URU236" s="44"/>
      <c r="URV236" s="44"/>
      <c r="URW236" s="44"/>
      <c r="URX236" s="44"/>
      <c r="URY236" s="44"/>
      <c r="URZ236" s="44"/>
      <c r="USA236" s="44"/>
      <c r="USB236" s="44"/>
      <c r="USC236" s="44"/>
      <c r="USD236" s="44"/>
      <c r="USE236" s="44"/>
      <c r="USF236" s="44"/>
      <c r="USG236" s="44"/>
      <c r="USH236" s="44"/>
      <c r="USI236" s="44"/>
      <c r="USJ236" s="44"/>
      <c r="USK236" s="44"/>
      <c r="USL236" s="44"/>
      <c r="USM236" s="44"/>
      <c r="USN236" s="44"/>
      <c r="USO236" s="44"/>
      <c r="USP236" s="44"/>
      <c r="USQ236" s="44"/>
      <c r="USR236" s="44"/>
      <c r="USS236" s="44"/>
      <c r="UST236" s="44"/>
      <c r="USU236" s="44"/>
      <c r="USV236" s="44"/>
      <c r="USW236" s="44"/>
      <c r="USX236" s="44"/>
      <c r="USY236" s="44"/>
      <c r="USZ236" s="44"/>
      <c r="UTA236" s="44"/>
      <c r="UTB236" s="44"/>
      <c r="UTC236" s="44"/>
      <c r="UTD236" s="44"/>
      <c r="UTE236" s="44"/>
      <c r="UTF236" s="44"/>
      <c r="UTG236" s="44"/>
      <c r="UTH236" s="44"/>
      <c r="UTI236" s="44"/>
      <c r="UTJ236" s="44"/>
      <c r="UTK236" s="44"/>
      <c r="UTL236" s="44"/>
      <c r="UTM236" s="44"/>
      <c r="UTN236" s="44"/>
      <c r="UTO236" s="44"/>
      <c r="UTP236" s="44"/>
      <c r="UTQ236" s="44"/>
      <c r="UTR236" s="44"/>
      <c r="UTS236" s="44"/>
      <c r="UTT236" s="44"/>
      <c r="UTU236" s="44"/>
      <c r="UTV236" s="44"/>
      <c r="UTW236" s="44"/>
      <c r="UTX236" s="44"/>
      <c r="UTY236" s="44"/>
      <c r="UTZ236" s="44"/>
      <c r="UUA236" s="44"/>
      <c r="UUB236" s="44"/>
      <c r="UUC236" s="44"/>
      <c r="UUD236" s="44"/>
      <c r="UUE236" s="44"/>
      <c r="UUF236" s="44"/>
      <c r="UUG236" s="44"/>
      <c r="UUH236" s="44"/>
      <c r="UUI236" s="44"/>
      <c r="UUJ236" s="44"/>
      <c r="UUK236" s="44"/>
      <c r="UUL236" s="44"/>
      <c r="UUM236" s="44"/>
      <c r="UUN236" s="44"/>
      <c r="UUO236" s="44"/>
      <c r="UUP236" s="44"/>
      <c r="UUQ236" s="44"/>
      <c r="UUR236" s="44"/>
      <c r="UUS236" s="44"/>
      <c r="UUT236" s="44"/>
      <c r="UUU236" s="44"/>
      <c r="UUV236" s="44"/>
      <c r="UUW236" s="44"/>
      <c r="UUX236" s="44"/>
      <c r="UUY236" s="44"/>
      <c r="UUZ236" s="44"/>
      <c r="UVA236" s="44"/>
      <c r="UVB236" s="44"/>
      <c r="UVC236" s="44"/>
      <c r="UVD236" s="44"/>
      <c r="UVE236" s="44"/>
      <c r="UVF236" s="44"/>
      <c r="UVG236" s="44"/>
      <c r="UVH236" s="44"/>
      <c r="UVI236" s="44"/>
      <c r="UVJ236" s="44"/>
      <c r="UVK236" s="44"/>
      <c r="UVL236" s="44"/>
      <c r="UVM236" s="44"/>
      <c r="UVN236" s="44"/>
      <c r="UVO236" s="44"/>
      <c r="UVP236" s="44"/>
      <c r="UVQ236" s="44"/>
      <c r="UVR236" s="44"/>
      <c r="UVS236" s="44"/>
      <c r="UVT236" s="44"/>
      <c r="UVU236" s="44"/>
      <c r="UVV236" s="44"/>
      <c r="UVW236" s="44"/>
      <c r="UVX236" s="44"/>
      <c r="UVY236" s="44"/>
      <c r="UVZ236" s="44"/>
      <c r="UWA236" s="44"/>
      <c r="UWB236" s="44"/>
      <c r="UWC236" s="44"/>
      <c r="UWD236" s="44"/>
      <c r="UWE236" s="44"/>
      <c r="UWF236" s="44"/>
      <c r="UWG236" s="44"/>
      <c r="UWH236" s="44"/>
      <c r="UWI236" s="44"/>
      <c r="UWJ236" s="44"/>
      <c r="UWK236" s="44"/>
      <c r="UWL236" s="44"/>
      <c r="UWM236" s="44"/>
      <c r="UWN236" s="44"/>
      <c r="UWO236" s="44"/>
      <c r="UWP236" s="44"/>
      <c r="UWQ236" s="44"/>
      <c r="UWR236" s="44"/>
      <c r="UWS236" s="44"/>
      <c r="UWT236" s="44"/>
      <c r="UWU236" s="44"/>
      <c r="UWV236" s="44"/>
      <c r="UWW236" s="44"/>
      <c r="UWX236" s="44"/>
      <c r="UWY236" s="44"/>
      <c r="UWZ236" s="44"/>
      <c r="UXA236" s="44"/>
      <c r="UXB236" s="44"/>
      <c r="UXC236" s="44"/>
      <c r="UXD236" s="44"/>
      <c r="UXE236" s="44"/>
      <c r="UXF236" s="44"/>
      <c r="UXG236" s="44"/>
      <c r="UXH236" s="44"/>
      <c r="UXI236" s="44"/>
      <c r="UXJ236" s="44"/>
      <c r="UXK236" s="44"/>
      <c r="UXL236" s="44"/>
      <c r="UXM236" s="44"/>
      <c r="UXN236" s="44"/>
      <c r="UXO236" s="44"/>
      <c r="UXP236" s="44"/>
      <c r="UXQ236" s="44"/>
      <c r="UXR236" s="44"/>
      <c r="UXS236" s="44"/>
      <c r="UXT236" s="44"/>
      <c r="UXU236" s="44"/>
      <c r="UXV236" s="44"/>
      <c r="UXW236" s="44"/>
      <c r="UXX236" s="44"/>
      <c r="UXY236" s="44"/>
      <c r="UXZ236" s="44"/>
      <c r="UYA236" s="44"/>
      <c r="UYB236" s="44"/>
      <c r="UYC236" s="44"/>
      <c r="UYD236" s="44"/>
      <c r="UYE236" s="44"/>
      <c r="UYF236" s="44"/>
      <c r="UYG236" s="44"/>
      <c r="UYH236" s="44"/>
      <c r="UYI236" s="44"/>
      <c r="UYJ236" s="44"/>
      <c r="UYK236" s="44"/>
      <c r="UYL236" s="44"/>
      <c r="UYM236" s="44"/>
      <c r="UYN236" s="44"/>
      <c r="UYO236" s="44"/>
      <c r="UYP236" s="44"/>
      <c r="UYQ236" s="44"/>
      <c r="UYR236" s="44"/>
      <c r="UYS236" s="44"/>
      <c r="UYT236" s="44"/>
      <c r="UYU236" s="44"/>
      <c r="UYV236" s="44"/>
      <c r="UYW236" s="44"/>
      <c r="UYX236" s="44"/>
      <c r="UYY236" s="44"/>
      <c r="UYZ236" s="44"/>
      <c r="UZA236" s="44"/>
      <c r="UZB236" s="44"/>
      <c r="UZC236" s="44"/>
      <c r="UZD236" s="44"/>
      <c r="UZE236" s="44"/>
      <c r="UZF236" s="44"/>
      <c r="UZG236" s="44"/>
      <c r="UZH236" s="44"/>
      <c r="UZI236" s="44"/>
      <c r="UZJ236" s="44"/>
      <c r="UZK236" s="44"/>
      <c r="UZL236" s="44"/>
      <c r="UZM236" s="44"/>
      <c r="UZN236" s="44"/>
      <c r="UZO236" s="44"/>
      <c r="UZP236" s="44"/>
      <c r="UZQ236" s="44"/>
      <c r="UZR236" s="44"/>
      <c r="UZS236" s="44"/>
      <c r="UZT236" s="44"/>
      <c r="UZU236" s="44"/>
      <c r="UZV236" s="44"/>
      <c r="UZW236" s="44"/>
      <c r="UZX236" s="44"/>
      <c r="UZY236" s="44"/>
      <c r="UZZ236" s="44"/>
      <c r="VAA236" s="44"/>
      <c r="VAB236" s="44"/>
      <c r="VAC236" s="44"/>
      <c r="VAD236" s="44"/>
      <c r="VAE236" s="44"/>
      <c r="VAF236" s="44"/>
      <c r="VAG236" s="44"/>
      <c r="VAH236" s="44"/>
      <c r="VAI236" s="44"/>
      <c r="VAJ236" s="44"/>
      <c r="VAK236" s="44"/>
      <c r="VAL236" s="44"/>
      <c r="VAM236" s="44"/>
      <c r="VAN236" s="44"/>
      <c r="VAO236" s="44"/>
      <c r="VAP236" s="44"/>
      <c r="VAQ236" s="44"/>
      <c r="VAR236" s="44"/>
      <c r="VAS236" s="44"/>
      <c r="VAT236" s="44"/>
      <c r="VAU236" s="44"/>
      <c r="VAV236" s="44"/>
      <c r="VAW236" s="44"/>
      <c r="VAX236" s="44"/>
      <c r="VAY236" s="44"/>
      <c r="VAZ236" s="44"/>
      <c r="VBA236" s="44"/>
      <c r="VBB236" s="44"/>
      <c r="VBC236" s="44"/>
      <c r="VBD236" s="44"/>
      <c r="VBE236" s="44"/>
      <c r="VBF236" s="44"/>
      <c r="VBG236" s="44"/>
      <c r="VBH236" s="44"/>
      <c r="VBI236" s="44"/>
      <c r="VBJ236" s="44"/>
      <c r="VBK236" s="44"/>
      <c r="VBL236" s="44"/>
      <c r="VBM236" s="44"/>
      <c r="VBN236" s="44"/>
      <c r="VBO236" s="44"/>
      <c r="VBP236" s="44"/>
      <c r="VBQ236" s="44"/>
      <c r="VBR236" s="44"/>
      <c r="VBS236" s="44"/>
      <c r="VBT236" s="44"/>
      <c r="VBU236" s="44"/>
      <c r="VBV236" s="44"/>
      <c r="VBW236" s="44"/>
      <c r="VBX236" s="44"/>
      <c r="VBY236" s="44"/>
      <c r="VBZ236" s="44"/>
      <c r="VCA236" s="44"/>
      <c r="VCB236" s="44"/>
      <c r="VCC236" s="44"/>
      <c r="VCD236" s="44"/>
      <c r="VCE236" s="44"/>
      <c r="VCF236" s="44"/>
      <c r="VCG236" s="44"/>
      <c r="VCH236" s="44"/>
      <c r="VCI236" s="44"/>
      <c r="VCJ236" s="44"/>
      <c r="VCK236" s="44"/>
      <c r="VCL236" s="44"/>
      <c r="VCM236" s="44"/>
      <c r="VCN236" s="44"/>
      <c r="VCO236" s="44"/>
      <c r="VCP236" s="44"/>
      <c r="VCQ236" s="44"/>
      <c r="VCR236" s="44"/>
      <c r="VCS236" s="44"/>
      <c r="VCT236" s="44"/>
      <c r="VCU236" s="44"/>
      <c r="VCV236" s="44"/>
      <c r="VCW236" s="44"/>
      <c r="VCX236" s="44"/>
      <c r="VCY236" s="44"/>
      <c r="VCZ236" s="44"/>
      <c r="VDA236" s="44"/>
      <c r="VDB236" s="44"/>
      <c r="VDC236" s="44"/>
      <c r="VDD236" s="44"/>
      <c r="VDE236" s="44"/>
      <c r="VDF236" s="44"/>
      <c r="VDG236" s="44"/>
      <c r="VDH236" s="44"/>
      <c r="VDI236" s="44"/>
      <c r="VDJ236" s="44"/>
      <c r="VDK236" s="44"/>
      <c r="VDL236" s="44"/>
      <c r="VDM236" s="44"/>
      <c r="VDN236" s="44"/>
      <c r="VDO236" s="44"/>
      <c r="VDP236" s="44"/>
      <c r="VDQ236" s="44"/>
      <c r="VDR236" s="44"/>
      <c r="VDS236" s="44"/>
      <c r="VDT236" s="44"/>
      <c r="VDU236" s="44"/>
      <c r="VDV236" s="44"/>
      <c r="VDW236" s="44"/>
      <c r="VDX236" s="44"/>
      <c r="VDY236" s="44"/>
      <c r="VDZ236" s="44"/>
      <c r="VEA236" s="44"/>
      <c r="VEB236" s="44"/>
      <c r="VEC236" s="44"/>
      <c r="VED236" s="44"/>
      <c r="VEE236" s="44"/>
      <c r="VEF236" s="44"/>
      <c r="VEG236" s="44"/>
      <c r="VEH236" s="44"/>
      <c r="VEI236" s="44"/>
      <c r="VEJ236" s="44"/>
      <c r="VEK236" s="44"/>
      <c r="VEL236" s="44"/>
      <c r="VEM236" s="44"/>
      <c r="VEN236" s="44"/>
      <c r="VEO236" s="44"/>
      <c r="VEP236" s="44"/>
      <c r="VEQ236" s="44"/>
      <c r="VER236" s="44"/>
      <c r="VES236" s="44"/>
      <c r="VET236" s="44"/>
      <c r="VEU236" s="44"/>
      <c r="VEV236" s="44"/>
      <c r="VEW236" s="44"/>
      <c r="VEX236" s="44"/>
      <c r="VEY236" s="44"/>
      <c r="VEZ236" s="44"/>
      <c r="VFA236" s="44"/>
      <c r="VFB236" s="44"/>
      <c r="VFC236" s="44"/>
      <c r="VFD236" s="44"/>
      <c r="VFE236" s="44"/>
      <c r="VFF236" s="44"/>
      <c r="VFG236" s="44"/>
      <c r="VFH236" s="44"/>
      <c r="VFI236" s="44"/>
      <c r="VFJ236" s="44"/>
      <c r="VFK236" s="44"/>
      <c r="VFL236" s="44"/>
      <c r="VFM236" s="44"/>
      <c r="VFN236" s="44"/>
      <c r="VFO236" s="44"/>
      <c r="VFP236" s="44"/>
      <c r="VFQ236" s="44"/>
      <c r="VFR236" s="44"/>
      <c r="VFS236" s="44"/>
      <c r="VFT236" s="44"/>
      <c r="VFU236" s="44"/>
      <c r="VFV236" s="44"/>
      <c r="VFW236" s="44"/>
      <c r="VFX236" s="44"/>
      <c r="VFY236" s="44"/>
      <c r="VFZ236" s="44"/>
      <c r="VGA236" s="44"/>
      <c r="VGB236" s="44"/>
      <c r="VGC236" s="44"/>
      <c r="VGD236" s="44"/>
      <c r="VGE236" s="44"/>
      <c r="VGF236" s="44"/>
      <c r="VGG236" s="44"/>
      <c r="VGH236" s="44"/>
      <c r="VGI236" s="44"/>
      <c r="VGJ236" s="44"/>
      <c r="VGK236" s="44"/>
      <c r="VGL236" s="44"/>
      <c r="VGM236" s="44"/>
      <c r="VGN236" s="44"/>
      <c r="VGO236" s="44"/>
      <c r="VGP236" s="44"/>
      <c r="VGQ236" s="44"/>
      <c r="VGR236" s="44"/>
      <c r="VGS236" s="44"/>
      <c r="VGT236" s="44"/>
      <c r="VGU236" s="44"/>
      <c r="VGV236" s="44"/>
      <c r="VGW236" s="44"/>
      <c r="VGX236" s="44"/>
      <c r="VGY236" s="44"/>
      <c r="VGZ236" s="44"/>
      <c r="VHA236" s="44"/>
      <c r="VHB236" s="44"/>
      <c r="VHC236" s="44"/>
      <c r="VHD236" s="44"/>
      <c r="VHE236" s="44"/>
      <c r="VHF236" s="44"/>
      <c r="VHG236" s="44"/>
      <c r="VHH236" s="44"/>
      <c r="VHI236" s="44"/>
      <c r="VHJ236" s="44"/>
      <c r="VHK236" s="44"/>
      <c r="VHL236" s="44"/>
      <c r="VHM236" s="44"/>
      <c r="VHN236" s="44"/>
      <c r="VHO236" s="44"/>
      <c r="VHP236" s="44"/>
      <c r="VHQ236" s="44"/>
      <c r="VHR236" s="44"/>
      <c r="VHS236" s="44"/>
      <c r="VHT236" s="44"/>
      <c r="VHU236" s="44"/>
      <c r="VHV236" s="44"/>
      <c r="VHW236" s="44"/>
      <c r="VHX236" s="44"/>
      <c r="VHY236" s="44"/>
      <c r="VHZ236" s="44"/>
      <c r="VIA236" s="44"/>
      <c r="VIB236" s="44"/>
      <c r="VIC236" s="44"/>
      <c r="VID236" s="44"/>
      <c r="VIE236" s="44"/>
      <c r="VIF236" s="44"/>
      <c r="VIG236" s="44"/>
      <c r="VIH236" s="44"/>
      <c r="VII236" s="44"/>
      <c r="VIJ236" s="44"/>
      <c r="VIK236" s="44"/>
      <c r="VIL236" s="44"/>
      <c r="VIM236" s="44"/>
      <c r="VIN236" s="44"/>
      <c r="VIO236" s="44"/>
      <c r="VIP236" s="44"/>
      <c r="VIQ236" s="44"/>
      <c r="VIR236" s="44"/>
      <c r="VIS236" s="44"/>
      <c r="VIT236" s="44"/>
      <c r="VIU236" s="44"/>
      <c r="VIV236" s="44"/>
      <c r="VIW236" s="44"/>
      <c r="VIX236" s="44"/>
      <c r="VIY236" s="44"/>
      <c r="VIZ236" s="44"/>
      <c r="VJA236" s="44"/>
      <c r="VJB236" s="44"/>
      <c r="VJC236" s="44"/>
      <c r="VJD236" s="44"/>
      <c r="VJE236" s="44"/>
      <c r="VJF236" s="44"/>
      <c r="VJG236" s="44"/>
      <c r="VJH236" s="44"/>
      <c r="VJI236" s="44"/>
      <c r="VJJ236" s="44"/>
      <c r="VJK236" s="44"/>
      <c r="VJL236" s="44"/>
      <c r="VJM236" s="44"/>
      <c r="VJN236" s="44"/>
      <c r="VJO236" s="44"/>
      <c r="VJP236" s="44"/>
      <c r="VJQ236" s="44"/>
      <c r="VJR236" s="44"/>
      <c r="VJS236" s="44"/>
      <c r="VJT236" s="44"/>
      <c r="VJU236" s="44"/>
      <c r="VJV236" s="44"/>
      <c r="VJW236" s="44"/>
      <c r="VJX236" s="44"/>
      <c r="VJY236" s="44"/>
      <c r="VJZ236" s="44"/>
      <c r="VKA236" s="44"/>
      <c r="VKB236" s="44"/>
      <c r="VKC236" s="44"/>
      <c r="VKD236" s="44"/>
      <c r="VKE236" s="44"/>
      <c r="VKF236" s="44"/>
      <c r="VKG236" s="44"/>
      <c r="VKH236" s="44"/>
      <c r="VKI236" s="44"/>
      <c r="VKJ236" s="44"/>
      <c r="VKK236" s="44"/>
      <c r="VKL236" s="44"/>
      <c r="VKM236" s="44"/>
      <c r="VKN236" s="44"/>
      <c r="VKO236" s="44"/>
      <c r="VKP236" s="44"/>
      <c r="VKQ236" s="44"/>
      <c r="VKR236" s="44"/>
      <c r="VKS236" s="44"/>
      <c r="VKT236" s="44"/>
      <c r="VKU236" s="44"/>
      <c r="VKV236" s="44"/>
      <c r="VKW236" s="44"/>
      <c r="VKX236" s="44"/>
      <c r="VKY236" s="44"/>
      <c r="VKZ236" s="44"/>
      <c r="VLA236" s="44"/>
      <c r="VLB236" s="44"/>
      <c r="VLC236" s="44"/>
      <c r="VLD236" s="44"/>
      <c r="VLE236" s="44"/>
      <c r="VLF236" s="44"/>
      <c r="VLG236" s="44"/>
      <c r="VLH236" s="44"/>
      <c r="VLI236" s="44"/>
      <c r="VLJ236" s="44"/>
      <c r="VLK236" s="44"/>
      <c r="VLL236" s="44"/>
      <c r="VLM236" s="44"/>
      <c r="VLN236" s="44"/>
      <c r="VLO236" s="44"/>
      <c r="VLP236" s="44"/>
      <c r="VLQ236" s="44"/>
      <c r="VLR236" s="44"/>
      <c r="VLS236" s="44"/>
      <c r="VLT236" s="44"/>
      <c r="VLU236" s="44"/>
      <c r="VLV236" s="44"/>
      <c r="VLW236" s="44"/>
      <c r="VLX236" s="44"/>
      <c r="VLY236" s="44"/>
      <c r="VLZ236" s="44"/>
      <c r="VMA236" s="44"/>
      <c r="VMB236" s="44"/>
      <c r="VMC236" s="44"/>
      <c r="VMD236" s="44"/>
      <c r="VME236" s="44"/>
      <c r="VMF236" s="44"/>
      <c r="VMG236" s="44"/>
      <c r="VMH236" s="44"/>
      <c r="VMI236" s="44"/>
      <c r="VMJ236" s="44"/>
      <c r="VMK236" s="44"/>
      <c r="VML236" s="44"/>
      <c r="VMM236" s="44"/>
      <c r="VMN236" s="44"/>
      <c r="VMO236" s="44"/>
      <c r="VMP236" s="44"/>
      <c r="VMQ236" s="44"/>
      <c r="VMR236" s="44"/>
      <c r="VMS236" s="44"/>
      <c r="VMT236" s="44"/>
      <c r="VMU236" s="44"/>
      <c r="VMV236" s="44"/>
      <c r="VMW236" s="44"/>
      <c r="VMX236" s="44"/>
      <c r="VMY236" s="44"/>
      <c r="VMZ236" s="44"/>
      <c r="VNA236" s="44"/>
      <c r="VNB236" s="44"/>
      <c r="VNC236" s="44"/>
      <c r="VND236" s="44"/>
      <c r="VNE236" s="44"/>
      <c r="VNF236" s="44"/>
      <c r="VNG236" s="44"/>
      <c r="VNH236" s="44"/>
      <c r="VNI236" s="44"/>
      <c r="VNJ236" s="44"/>
      <c r="VNK236" s="44"/>
      <c r="VNL236" s="44"/>
      <c r="VNM236" s="44"/>
      <c r="VNN236" s="44"/>
      <c r="VNO236" s="44"/>
      <c r="VNP236" s="44"/>
      <c r="VNQ236" s="44"/>
      <c r="VNR236" s="44"/>
      <c r="VNS236" s="44"/>
      <c r="VNT236" s="44"/>
      <c r="VNU236" s="44"/>
      <c r="VNV236" s="44"/>
      <c r="VNW236" s="44"/>
      <c r="VNX236" s="44"/>
      <c r="VNY236" s="44"/>
      <c r="VNZ236" s="44"/>
      <c r="VOA236" s="44"/>
      <c r="VOB236" s="44"/>
      <c r="VOC236" s="44"/>
      <c r="VOD236" s="44"/>
      <c r="VOE236" s="44"/>
      <c r="VOF236" s="44"/>
      <c r="VOG236" s="44"/>
      <c r="VOH236" s="44"/>
      <c r="VOI236" s="44"/>
      <c r="VOJ236" s="44"/>
      <c r="VOK236" s="44"/>
      <c r="VOL236" s="44"/>
      <c r="VOM236" s="44"/>
      <c r="VON236" s="44"/>
      <c r="VOO236" s="44"/>
      <c r="VOP236" s="44"/>
      <c r="VOQ236" s="44"/>
      <c r="VOR236" s="44"/>
      <c r="VOS236" s="44"/>
      <c r="VOT236" s="44"/>
      <c r="VOU236" s="44"/>
      <c r="VOV236" s="44"/>
      <c r="VOW236" s="44"/>
      <c r="VOX236" s="44"/>
      <c r="VOY236" s="44"/>
      <c r="VOZ236" s="44"/>
      <c r="VPA236" s="44"/>
      <c r="VPB236" s="44"/>
      <c r="VPC236" s="44"/>
      <c r="VPD236" s="44"/>
      <c r="VPE236" s="44"/>
      <c r="VPF236" s="44"/>
      <c r="VPG236" s="44"/>
      <c r="VPH236" s="44"/>
      <c r="VPI236" s="44"/>
      <c r="VPJ236" s="44"/>
      <c r="VPK236" s="44"/>
      <c r="VPL236" s="44"/>
      <c r="VPM236" s="44"/>
      <c r="VPN236" s="44"/>
      <c r="VPO236" s="44"/>
      <c r="VPP236" s="44"/>
      <c r="VPQ236" s="44"/>
      <c r="VPR236" s="44"/>
      <c r="VPS236" s="44"/>
      <c r="VPT236" s="44"/>
      <c r="VPU236" s="44"/>
      <c r="VPV236" s="44"/>
      <c r="VPW236" s="44"/>
      <c r="VPX236" s="44"/>
      <c r="VPY236" s="44"/>
      <c r="VPZ236" s="44"/>
      <c r="VQA236" s="44"/>
      <c r="VQB236" s="44"/>
      <c r="VQC236" s="44"/>
      <c r="VQD236" s="44"/>
      <c r="VQE236" s="44"/>
      <c r="VQF236" s="44"/>
      <c r="VQG236" s="44"/>
      <c r="VQH236" s="44"/>
      <c r="VQI236" s="44"/>
      <c r="VQJ236" s="44"/>
      <c r="VQK236" s="44"/>
      <c r="VQL236" s="44"/>
      <c r="VQM236" s="44"/>
      <c r="VQN236" s="44"/>
      <c r="VQO236" s="44"/>
      <c r="VQP236" s="44"/>
      <c r="VQQ236" s="44"/>
      <c r="VQR236" s="44"/>
      <c r="VQS236" s="44"/>
      <c r="VQT236" s="44"/>
      <c r="VQU236" s="44"/>
      <c r="VQV236" s="44"/>
      <c r="VQW236" s="44"/>
      <c r="VQX236" s="44"/>
      <c r="VQY236" s="44"/>
      <c r="VQZ236" s="44"/>
      <c r="VRA236" s="44"/>
      <c r="VRB236" s="44"/>
      <c r="VRC236" s="44"/>
      <c r="VRD236" s="44"/>
      <c r="VRE236" s="44"/>
      <c r="VRF236" s="44"/>
      <c r="VRG236" s="44"/>
      <c r="VRH236" s="44"/>
      <c r="VRI236" s="44"/>
      <c r="VRJ236" s="44"/>
      <c r="VRK236" s="44"/>
      <c r="VRL236" s="44"/>
      <c r="VRM236" s="44"/>
      <c r="VRN236" s="44"/>
      <c r="VRO236" s="44"/>
      <c r="VRP236" s="44"/>
      <c r="VRQ236" s="44"/>
      <c r="VRR236" s="44"/>
      <c r="VRS236" s="44"/>
      <c r="VRT236" s="44"/>
      <c r="VRU236" s="44"/>
      <c r="VRV236" s="44"/>
      <c r="VRW236" s="44"/>
      <c r="VRX236" s="44"/>
      <c r="VRY236" s="44"/>
      <c r="VRZ236" s="44"/>
      <c r="VSA236" s="44"/>
      <c r="VSB236" s="44"/>
      <c r="VSC236" s="44"/>
      <c r="VSD236" s="44"/>
      <c r="VSE236" s="44"/>
      <c r="VSF236" s="44"/>
      <c r="VSG236" s="44"/>
      <c r="VSH236" s="44"/>
      <c r="VSI236" s="44"/>
      <c r="VSJ236" s="44"/>
      <c r="VSK236" s="44"/>
      <c r="VSL236" s="44"/>
      <c r="VSM236" s="44"/>
      <c r="VSN236" s="44"/>
      <c r="VSO236" s="44"/>
      <c r="VSP236" s="44"/>
      <c r="VSQ236" s="44"/>
      <c r="VSR236" s="44"/>
      <c r="VSS236" s="44"/>
      <c r="VST236" s="44"/>
      <c r="VSU236" s="44"/>
      <c r="VSV236" s="44"/>
      <c r="VSW236" s="44"/>
      <c r="VSX236" s="44"/>
      <c r="VSY236" s="44"/>
      <c r="VSZ236" s="44"/>
      <c r="VTA236" s="44"/>
      <c r="VTB236" s="44"/>
      <c r="VTC236" s="44"/>
      <c r="VTD236" s="44"/>
      <c r="VTE236" s="44"/>
      <c r="VTF236" s="44"/>
      <c r="VTG236" s="44"/>
      <c r="VTH236" s="44"/>
      <c r="VTI236" s="44"/>
      <c r="VTJ236" s="44"/>
      <c r="VTK236" s="44"/>
      <c r="VTL236" s="44"/>
      <c r="VTM236" s="44"/>
      <c r="VTN236" s="44"/>
      <c r="VTO236" s="44"/>
      <c r="VTP236" s="44"/>
      <c r="VTQ236" s="44"/>
      <c r="VTR236" s="44"/>
      <c r="VTS236" s="44"/>
      <c r="VTT236" s="44"/>
      <c r="VTU236" s="44"/>
      <c r="VTV236" s="44"/>
      <c r="VTW236" s="44"/>
      <c r="VTX236" s="44"/>
      <c r="VTY236" s="44"/>
      <c r="VTZ236" s="44"/>
      <c r="VUA236" s="44"/>
      <c r="VUB236" s="44"/>
      <c r="VUC236" s="44"/>
      <c r="VUD236" s="44"/>
      <c r="VUE236" s="44"/>
      <c r="VUF236" s="44"/>
      <c r="VUG236" s="44"/>
      <c r="VUH236" s="44"/>
      <c r="VUI236" s="44"/>
      <c r="VUJ236" s="44"/>
      <c r="VUK236" s="44"/>
      <c r="VUL236" s="44"/>
      <c r="VUM236" s="44"/>
      <c r="VUN236" s="44"/>
      <c r="VUO236" s="44"/>
      <c r="VUP236" s="44"/>
      <c r="VUQ236" s="44"/>
      <c r="VUR236" s="44"/>
      <c r="VUS236" s="44"/>
      <c r="VUT236" s="44"/>
      <c r="VUU236" s="44"/>
      <c r="VUV236" s="44"/>
      <c r="VUW236" s="44"/>
      <c r="VUX236" s="44"/>
      <c r="VUY236" s="44"/>
      <c r="VUZ236" s="44"/>
      <c r="VVA236" s="44"/>
      <c r="VVB236" s="44"/>
      <c r="VVC236" s="44"/>
      <c r="VVD236" s="44"/>
      <c r="VVE236" s="44"/>
      <c r="VVF236" s="44"/>
      <c r="VVG236" s="44"/>
      <c r="VVH236" s="44"/>
      <c r="VVI236" s="44"/>
      <c r="VVJ236" s="44"/>
      <c r="VVK236" s="44"/>
      <c r="VVL236" s="44"/>
      <c r="VVM236" s="44"/>
      <c r="VVN236" s="44"/>
      <c r="VVO236" s="44"/>
      <c r="VVP236" s="44"/>
      <c r="VVQ236" s="44"/>
      <c r="VVR236" s="44"/>
      <c r="VVS236" s="44"/>
      <c r="VVT236" s="44"/>
      <c r="VVU236" s="44"/>
      <c r="VVV236" s="44"/>
      <c r="VVW236" s="44"/>
      <c r="VVX236" s="44"/>
      <c r="VVY236" s="44"/>
      <c r="VVZ236" s="44"/>
      <c r="VWA236" s="44"/>
      <c r="VWB236" s="44"/>
      <c r="VWC236" s="44"/>
      <c r="VWD236" s="44"/>
      <c r="VWE236" s="44"/>
      <c r="VWF236" s="44"/>
      <c r="VWG236" s="44"/>
      <c r="VWH236" s="44"/>
      <c r="VWI236" s="44"/>
      <c r="VWJ236" s="44"/>
      <c r="VWK236" s="44"/>
      <c r="VWL236" s="44"/>
      <c r="VWM236" s="44"/>
      <c r="VWN236" s="44"/>
      <c r="VWO236" s="44"/>
      <c r="VWP236" s="44"/>
      <c r="VWQ236" s="44"/>
      <c r="VWR236" s="44"/>
      <c r="VWS236" s="44"/>
      <c r="VWT236" s="44"/>
      <c r="VWU236" s="44"/>
      <c r="VWV236" s="44"/>
      <c r="VWW236" s="44"/>
      <c r="VWX236" s="44"/>
      <c r="VWY236" s="44"/>
      <c r="VWZ236" s="44"/>
      <c r="VXA236" s="44"/>
      <c r="VXB236" s="44"/>
      <c r="VXC236" s="44"/>
      <c r="VXD236" s="44"/>
      <c r="VXE236" s="44"/>
      <c r="VXF236" s="44"/>
      <c r="VXG236" s="44"/>
      <c r="VXH236" s="44"/>
      <c r="VXI236" s="44"/>
      <c r="VXJ236" s="44"/>
      <c r="VXK236" s="44"/>
      <c r="VXL236" s="44"/>
      <c r="VXM236" s="44"/>
      <c r="VXN236" s="44"/>
      <c r="VXO236" s="44"/>
      <c r="VXP236" s="44"/>
      <c r="VXQ236" s="44"/>
      <c r="VXR236" s="44"/>
      <c r="VXS236" s="44"/>
      <c r="VXT236" s="44"/>
      <c r="VXU236" s="44"/>
      <c r="VXV236" s="44"/>
      <c r="VXW236" s="44"/>
      <c r="VXX236" s="44"/>
      <c r="VXY236" s="44"/>
      <c r="VXZ236" s="44"/>
      <c r="VYA236" s="44"/>
      <c r="VYB236" s="44"/>
      <c r="VYC236" s="44"/>
      <c r="VYD236" s="44"/>
      <c r="VYE236" s="44"/>
      <c r="VYF236" s="44"/>
      <c r="VYG236" s="44"/>
      <c r="VYH236" s="44"/>
      <c r="VYI236" s="44"/>
      <c r="VYJ236" s="44"/>
      <c r="VYK236" s="44"/>
      <c r="VYL236" s="44"/>
      <c r="VYM236" s="44"/>
      <c r="VYN236" s="44"/>
      <c r="VYO236" s="44"/>
      <c r="VYP236" s="44"/>
      <c r="VYQ236" s="44"/>
      <c r="VYR236" s="44"/>
      <c r="VYS236" s="44"/>
      <c r="VYT236" s="44"/>
      <c r="VYU236" s="44"/>
      <c r="VYV236" s="44"/>
      <c r="VYW236" s="44"/>
      <c r="VYX236" s="44"/>
      <c r="VYY236" s="44"/>
      <c r="VYZ236" s="44"/>
      <c r="VZA236" s="44"/>
      <c r="VZB236" s="44"/>
      <c r="VZC236" s="44"/>
      <c r="VZD236" s="44"/>
      <c r="VZE236" s="44"/>
      <c r="VZF236" s="44"/>
      <c r="VZG236" s="44"/>
      <c r="VZH236" s="44"/>
      <c r="VZI236" s="44"/>
      <c r="VZJ236" s="44"/>
      <c r="VZK236" s="44"/>
      <c r="VZL236" s="44"/>
      <c r="VZM236" s="44"/>
      <c r="VZN236" s="44"/>
      <c r="VZO236" s="44"/>
      <c r="VZP236" s="44"/>
      <c r="VZQ236" s="44"/>
      <c r="VZR236" s="44"/>
      <c r="VZS236" s="44"/>
      <c r="VZT236" s="44"/>
      <c r="VZU236" s="44"/>
      <c r="VZV236" s="44"/>
      <c r="VZW236" s="44"/>
      <c r="VZX236" s="44"/>
      <c r="VZY236" s="44"/>
      <c r="VZZ236" s="44"/>
      <c r="WAA236" s="44"/>
      <c r="WAB236" s="44"/>
      <c r="WAC236" s="44"/>
      <c r="WAD236" s="44"/>
      <c r="WAE236" s="44"/>
      <c r="WAF236" s="44"/>
      <c r="WAG236" s="44"/>
      <c r="WAH236" s="44"/>
      <c r="WAI236" s="44"/>
      <c r="WAJ236" s="44"/>
      <c r="WAK236" s="44"/>
      <c r="WAL236" s="44"/>
      <c r="WAM236" s="44"/>
      <c r="WAN236" s="44"/>
      <c r="WAO236" s="44"/>
      <c r="WAP236" s="44"/>
      <c r="WAQ236" s="44"/>
      <c r="WAR236" s="44"/>
      <c r="WAS236" s="44"/>
      <c r="WAT236" s="44"/>
      <c r="WAU236" s="44"/>
      <c r="WAV236" s="44"/>
      <c r="WAW236" s="44"/>
      <c r="WAX236" s="44"/>
      <c r="WAY236" s="44"/>
      <c r="WAZ236" s="44"/>
      <c r="WBA236" s="44"/>
      <c r="WBB236" s="44"/>
      <c r="WBC236" s="44"/>
      <c r="WBD236" s="44"/>
      <c r="WBE236" s="44"/>
      <c r="WBF236" s="44"/>
      <c r="WBG236" s="44"/>
      <c r="WBH236" s="44"/>
      <c r="WBI236" s="44"/>
      <c r="WBJ236" s="44"/>
      <c r="WBK236" s="44"/>
      <c r="WBL236" s="44"/>
      <c r="WBM236" s="44"/>
      <c r="WBN236" s="44"/>
      <c r="WBO236" s="44"/>
      <c r="WBP236" s="44"/>
      <c r="WBQ236" s="44"/>
      <c r="WBR236" s="44"/>
      <c r="WBS236" s="44"/>
      <c r="WBT236" s="44"/>
      <c r="WBU236" s="44"/>
      <c r="WBV236" s="44"/>
      <c r="WBW236" s="44"/>
      <c r="WBX236" s="44"/>
      <c r="WBY236" s="44"/>
      <c r="WBZ236" s="44"/>
      <c r="WCA236" s="44"/>
      <c r="WCB236" s="44"/>
      <c r="WCC236" s="44"/>
      <c r="WCD236" s="44"/>
      <c r="WCE236" s="44"/>
      <c r="WCF236" s="44"/>
      <c r="WCG236" s="44"/>
      <c r="WCH236" s="44"/>
      <c r="WCI236" s="44"/>
      <c r="WCJ236" s="44"/>
      <c r="WCK236" s="44"/>
      <c r="WCL236" s="44"/>
      <c r="WCM236" s="44"/>
      <c r="WCN236" s="44"/>
      <c r="WCO236" s="44"/>
      <c r="WCP236" s="44"/>
      <c r="WCQ236" s="44"/>
      <c r="WCR236" s="44"/>
      <c r="WCS236" s="44"/>
      <c r="WCT236" s="44"/>
      <c r="WCU236" s="44"/>
      <c r="WCV236" s="44"/>
      <c r="WCW236" s="44"/>
      <c r="WCX236" s="44"/>
      <c r="WCY236" s="44"/>
      <c r="WCZ236" s="44"/>
      <c r="WDA236" s="44"/>
      <c r="WDB236" s="44"/>
      <c r="WDC236" s="44"/>
      <c r="WDD236" s="44"/>
      <c r="WDE236" s="44"/>
      <c r="WDF236" s="44"/>
      <c r="WDG236" s="44"/>
      <c r="WDH236" s="44"/>
      <c r="WDI236" s="44"/>
      <c r="WDJ236" s="44"/>
      <c r="WDK236" s="44"/>
      <c r="WDL236" s="44"/>
      <c r="WDM236" s="44"/>
      <c r="WDN236" s="44"/>
      <c r="WDO236" s="44"/>
      <c r="WDP236" s="44"/>
      <c r="WDQ236" s="44"/>
      <c r="WDR236" s="44"/>
      <c r="WDS236" s="44"/>
      <c r="WDT236" s="44"/>
      <c r="WDU236" s="44"/>
      <c r="WDV236" s="44"/>
      <c r="WDW236" s="44"/>
      <c r="WDX236" s="44"/>
      <c r="WDY236" s="44"/>
      <c r="WDZ236" s="44"/>
      <c r="WEA236" s="44"/>
      <c r="WEB236" s="44"/>
      <c r="WEC236" s="44"/>
      <c r="WED236" s="44"/>
      <c r="WEE236" s="44"/>
      <c r="WEF236" s="44"/>
      <c r="WEG236" s="44"/>
      <c r="WEH236" s="44"/>
      <c r="WEI236" s="44"/>
      <c r="WEJ236" s="44"/>
      <c r="WEK236" s="44"/>
      <c r="WEL236" s="44"/>
      <c r="WEM236" s="44"/>
      <c r="WEN236" s="44"/>
      <c r="WEO236" s="44"/>
      <c r="WEP236" s="44"/>
      <c r="WEQ236" s="44"/>
      <c r="WER236" s="44"/>
      <c r="WES236" s="44"/>
      <c r="WET236" s="44"/>
      <c r="WEU236" s="44"/>
      <c r="WEV236" s="44"/>
      <c r="WEW236" s="44"/>
      <c r="WEX236" s="44"/>
      <c r="WEY236" s="44"/>
      <c r="WEZ236" s="44"/>
      <c r="WFA236" s="44"/>
      <c r="WFB236" s="44"/>
      <c r="WFC236" s="44"/>
      <c r="WFD236" s="44"/>
      <c r="WFE236" s="44"/>
      <c r="WFF236" s="44"/>
      <c r="WFG236" s="44"/>
      <c r="WFH236" s="44"/>
      <c r="WFI236" s="44"/>
      <c r="WFJ236" s="44"/>
      <c r="WFK236" s="44"/>
      <c r="WFL236" s="44"/>
      <c r="WFM236" s="44"/>
      <c r="WFN236" s="44"/>
      <c r="WFO236" s="44"/>
      <c r="WFP236" s="44"/>
      <c r="WFQ236" s="44"/>
      <c r="WFR236" s="44"/>
      <c r="WFS236" s="44"/>
      <c r="WFT236" s="44"/>
      <c r="WFU236" s="44"/>
      <c r="WFV236" s="44"/>
      <c r="WFW236" s="44"/>
      <c r="WFX236" s="44"/>
      <c r="WFY236" s="44"/>
      <c r="WFZ236" s="44"/>
      <c r="WGA236" s="44"/>
      <c r="WGB236" s="44"/>
      <c r="WGC236" s="44"/>
      <c r="WGD236" s="44"/>
      <c r="WGE236" s="44"/>
      <c r="WGF236" s="44"/>
      <c r="WGG236" s="44"/>
      <c r="WGH236" s="44"/>
      <c r="WGI236" s="44"/>
      <c r="WGJ236" s="44"/>
      <c r="WGK236" s="44"/>
      <c r="WGL236" s="44"/>
      <c r="WGM236" s="44"/>
      <c r="WGN236" s="44"/>
      <c r="WGO236" s="44"/>
      <c r="WGP236" s="44"/>
      <c r="WGQ236" s="44"/>
      <c r="WGR236" s="44"/>
      <c r="WGS236" s="44"/>
      <c r="WGT236" s="44"/>
      <c r="WGU236" s="44"/>
      <c r="WGV236" s="44"/>
      <c r="WGW236" s="44"/>
      <c r="WGX236" s="44"/>
      <c r="WGY236" s="44"/>
      <c r="WGZ236" s="44"/>
      <c r="WHA236" s="44"/>
      <c r="WHB236" s="44"/>
      <c r="WHC236" s="44"/>
      <c r="WHD236" s="44"/>
      <c r="WHE236" s="44"/>
      <c r="WHF236" s="44"/>
      <c r="WHG236" s="44"/>
      <c r="WHH236" s="44"/>
      <c r="WHI236" s="44"/>
      <c r="WHJ236" s="44"/>
      <c r="WHK236" s="44"/>
      <c r="WHL236" s="44"/>
      <c r="WHM236" s="44"/>
      <c r="WHN236" s="44"/>
      <c r="WHO236" s="44"/>
      <c r="WHP236" s="44"/>
      <c r="WHQ236" s="44"/>
      <c r="WHR236" s="44"/>
      <c r="WHS236" s="44"/>
      <c r="WHT236" s="44"/>
      <c r="WHU236" s="44"/>
      <c r="WHV236" s="44"/>
      <c r="WHW236" s="44"/>
      <c r="WHX236" s="44"/>
      <c r="WHY236" s="44"/>
      <c r="WHZ236" s="44"/>
      <c r="WIA236" s="44"/>
      <c r="WIB236" s="44"/>
      <c r="WIC236" s="44"/>
      <c r="WID236" s="44"/>
      <c r="WIE236" s="44"/>
      <c r="WIF236" s="44"/>
      <c r="WIG236" s="44"/>
      <c r="WIH236" s="44"/>
      <c r="WII236" s="44"/>
      <c r="WIJ236" s="44"/>
      <c r="WIK236" s="44"/>
      <c r="WIL236" s="44"/>
      <c r="WIM236" s="44"/>
      <c r="WIN236" s="44"/>
      <c r="WIO236" s="44"/>
      <c r="WIP236" s="44"/>
      <c r="WIQ236" s="44"/>
      <c r="WIR236" s="44"/>
      <c r="WIS236" s="44"/>
      <c r="WIT236" s="44"/>
      <c r="WIU236" s="44"/>
      <c r="WIV236" s="44"/>
      <c r="WIW236" s="44"/>
      <c r="WIX236" s="44"/>
      <c r="WIY236" s="44"/>
      <c r="WIZ236" s="44"/>
      <c r="WJA236" s="44"/>
      <c r="WJB236" s="44"/>
      <c r="WJC236" s="44"/>
      <c r="WJD236" s="44"/>
      <c r="WJE236" s="44"/>
      <c r="WJF236" s="44"/>
      <c r="WJG236" s="44"/>
      <c r="WJH236" s="44"/>
      <c r="WJI236" s="44"/>
      <c r="WJJ236" s="44"/>
      <c r="WJK236" s="44"/>
      <c r="WJL236" s="44"/>
      <c r="WJM236" s="44"/>
      <c r="WJN236" s="44"/>
      <c r="WJO236" s="44"/>
      <c r="WJP236" s="44"/>
      <c r="WJQ236" s="44"/>
      <c r="WJR236" s="44"/>
      <c r="WJS236" s="44"/>
      <c r="WJT236" s="44"/>
      <c r="WJU236" s="44"/>
      <c r="WJV236" s="44"/>
      <c r="WJW236" s="44"/>
      <c r="WJX236" s="44"/>
      <c r="WJY236" s="44"/>
      <c r="WJZ236" s="44"/>
      <c r="WKA236" s="44"/>
      <c r="WKB236" s="44"/>
      <c r="WKC236" s="44"/>
      <c r="WKD236" s="44"/>
      <c r="WKE236" s="44"/>
      <c r="WKF236" s="44"/>
      <c r="WKG236" s="44"/>
      <c r="WKH236" s="44"/>
      <c r="WKI236" s="44"/>
      <c r="WKJ236" s="44"/>
      <c r="WKK236" s="44"/>
      <c r="WKL236" s="44"/>
      <c r="WKM236" s="44"/>
      <c r="WKN236" s="44"/>
      <c r="WKO236" s="44"/>
      <c r="WKP236" s="44"/>
      <c r="WKQ236" s="44"/>
      <c r="WKR236" s="44"/>
      <c r="WKS236" s="44"/>
      <c r="WKT236" s="44"/>
      <c r="WKU236" s="44"/>
      <c r="WKV236" s="44"/>
      <c r="WKW236" s="44"/>
      <c r="WKX236" s="44"/>
      <c r="WKY236" s="44"/>
      <c r="WKZ236" s="44"/>
      <c r="WLA236" s="44"/>
      <c r="WLB236" s="44"/>
      <c r="WLC236" s="44"/>
      <c r="WLD236" s="44"/>
      <c r="WLE236" s="44"/>
      <c r="WLF236" s="44"/>
      <c r="WLG236" s="44"/>
      <c r="WLH236" s="44"/>
      <c r="WLI236" s="44"/>
      <c r="WLJ236" s="44"/>
      <c r="WLK236" s="44"/>
      <c r="WLL236" s="44"/>
      <c r="WLM236" s="44"/>
      <c r="WLN236" s="44"/>
      <c r="WLO236" s="44"/>
      <c r="WLP236" s="44"/>
      <c r="WLQ236" s="44"/>
      <c r="WLR236" s="44"/>
      <c r="WLS236" s="44"/>
      <c r="WLT236" s="44"/>
      <c r="WLU236" s="44"/>
      <c r="WLV236" s="44"/>
      <c r="WLW236" s="44"/>
      <c r="WLX236" s="44"/>
      <c r="WLY236" s="44"/>
      <c r="WLZ236" s="44"/>
      <c r="WMA236" s="44"/>
      <c r="WMB236" s="44"/>
      <c r="WMC236" s="44"/>
      <c r="WMD236" s="44"/>
      <c r="WME236" s="44"/>
      <c r="WMF236" s="44"/>
      <c r="WMG236" s="44"/>
      <c r="WMH236" s="44"/>
      <c r="WMI236" s="44"/>
      <c r="WMJ236" s="44"/>
      <c r="WMK236" s="44"/>
      <c r="WML236" s="44"/>
      <c r="WMM236" s="44"/>
      <c r="WMN236" s="44"/>
      <c r="WMO236" s="44"/>
      <c r="WMP236" s="44"/>
      <c r="WMQ236" s="44"/>
      <c r="WMR236" s="44"/>
      <c r="WMS236" s="44"/>
      <c r="WMT236" s="44"/>
      <c r="WMU236" s="44"/>
      <c r="WMV236" s="44"/>
      <c r="WMW236" s="44"/>
      <c r="WMX236" s="44"/>
      <c r="WMY236" s="44"/>
      <c r="WMZ236" s="44"/>
      <c r="WNA236" s="44"/>
      <c r="WNB236" s="44"/>
      <c r="WNC236" s="44"/>
      <c r="WND236" s="44"/>
      <c r="WNE236" s="44"/>
      <c r="WNF236" s="44"/>
      <c r="WNG236" s="44"/>
      <c r="WNH236" s="44"/>
      <c r="WNI236" s="44"/>
      <c r="WNJ236" s="44"/>
      <c r="WNK236" s="44"/>
      <c r="WNL236" s="44"/>
      <c r="WNM236" s="44"/>
      <c r="WNN236" s="44"/>
      <c r="WNO236" s="44"/>
      <c r="WNP236" s="44"/>
      <c r="WNQ236" s="44"/>
      <c r="WNR236" s="44"/>
      <c r="WNS236" s="44"/>
      <c r="WNT236" s="44"/>
      <c r="WNU236" s="44"/>
      <c r="WNV236" s="44"/>
      <c r="WNW236" s="44"/>
      <c r="WNX236" s="44"/>
      <c r="WNY236" s="44"/>
      <c r="WNZ236" s="44"/>
      <c r="WOA236" s="44"/>
      <c r="WOB236" s="44"/>
      <c r="WOC236" s="44"/>
      <c r="WOD236" s="44"/>
      <c r="WOE236" s="44"/>
      <c r="WOF236" s="44"/>
      <c r="WOG236" s="44"/>
      <c r="WOH236" s="44"/>
      <c r="WOI236" s="44"/>
      <c r="WOJ236" s="44"/>
      <c r="WOK236" s="44"/>
      <c r="WOL236" s="44"/>
      <c r="WOM236" s="44"/>
      <c r="WON236" s="44"/>
      <c r="WOO236" s="44"/>
      <c r="WOP236" s="44"/>
      <c r="WOQ236" s="44"/>
      <c r="WOR236" s="44"/>
      <c r="WOS236" s="44"/>
      <c r="WOT236" s="44"/>
      <c r="WOU236" s="44"/>
      <c r="WOV236" s="44"/>
      <c r="WOW236" s="44"/>
      <c r="WOX236" s="44"/>
      <c r="WOY236" s="44"/>
      <c r="WOZ236" s="44"/>
      <c r="WPA236" s="44"/>
      <c r="WPB236" s="44"/>
      <c r="WPC236" s="44"/>
      <c r="WPD236" s="44"/>
      <c r="WPE236" s="44"/>
      <c r="WPF236" s="44"/>
      <c r="WPG236" s="44"/>
      <c r="WPH236" s="44"/>
      <c r="WPI236" s="44"/>
      <c r="WPJ236" s="44"/>
      <c r="WPK236" s="44"/>
      <c r="WPL236" s="44"/>
      <c r="WPM236" s="44"/>
      <c r="WPN236" s="44"/>
      <c r="WPO236" s="44"/>
      <c r="WPP236" s="44"/>
      <c r="WPQ236" s="44"/>
      <c r="WPR236" s="44"/>
      <c r="WPS236" s="44"/>
      <c r="WPT236" s="44"/>
      <c r="WPU236" s="44"/>
      <c r="WPV236" s="44"/>
      <c r="WPW236" s="44"/>
      <c r="WPX236" s="44"/>
      <c r="WPY236" s="44"/>
      <c r="WPZ236" s="44"/>
      <c r="WQA236" s="44"/>
      <c r="WQB236" s="44"/>
      <c r="WQC236" s="44"/>
      <c r="WQD236" s="44"/>
      <c r="WQE236" s="44"/>
      <c r="WQF236" s="44"/>
      <c r="WQG236" s="44"/>
      <c r="WQH236" s="44"/>
      <c r="WQI236" s="44"/>
      <c r="WQJ236" s="44"/>
      <c r="WQK236" s="44"/>
      <c r="WQL236" s="44"/>
      <c r="WQM236" s="44"/>
      <c r="WQN236" s="44"/>
      <c r="WQO236" s="44"/>
      <c r="WQP236" s="44"/>
      <c r="WQQ236" s="44"/>
      <c r="WQR236" s="44"/>
      <c r="WQS236" s="44"/>
      <c r="WQT236" s="44"/>
      <c r="WQU236" s="44"/>
      <c r="WQV236" s="44"/>
      <c r="WQW236" s="44"/>
      <c r="WQX236" s="44"/>
      <c r="WQY236" s="44"/>
      <c r="WQZ236" s="44"/>
      <c r="WRA236" s="44"/>
      <c r="WRB236" s="44"/>
      <c r="WRC236" s="44"/>
      <c r="WRD236" s="44"/>
      <c r="WRE236" s="44"/>
      <c r="WRF236" s="44"/>
      <c r="WRG236" s="44"/>
      <c r="WRH236" s="44"/>
      <c r="WRI236" s="44"/>
      <c r="WRJ236" s="44"/>
      <c r="WRK236" s="44"/>
      <c r="WRL236" s="44"/>
      <c r="WRM236" s="44"/>
      <c r="WRN236" s="44"/>
      <c r="WRO236" s="44"/>
      <c r="WRP236" s="44"/>
      <c r="WRQ236" s="44"/>
      <c r="WRR236" s="44"/>
      <c r="WRS236" s="44"/>
      <c r="WRT236" s="44"/>
      <c r="WRU236" s="44"/>
      <c r="WRV236" s="44"/>
      <c r="WRW236" s="44"/>
      <c r="WRX236" s="44"/>
      <c r="WRY236" s="44"/>
      <c r="WRZ236" s="44"/>
      <c r="WSA236" s="44"/>
      <c r="WSB236" s="44"/>
      <c r="WSC236" s="44"/>
      <c r="WSD236" s="44"/>
      <c r="WSE236" s="44"/>
      <c r="WSF236" s="44"/>
      <c r="WSG236" s="44"/>
      <c r="WSH236" s="44"/>
      <c r="WSI236" s="44"/>
      <c r="WSJ236" s="44"/>
      <c r="WSK236" s="44"/>
      <c r="WSL236" s="44"/>
      <c r="WSM236" s="44"/>
      <c r="WSN236" s="44"/>
      <c r="WSO236" s="44"/>
      <c r="WSP236" s="44"/>
      <c r="WSQ236" s="44"/>
      <c r="WSR236" s="44"/>
      <c r="WSS236" s="44"/>
      <c r="WST236" s="44"/>
      <c r="WSU236" s="44"/>
      <c r="WSV236" s="44"/>
      <c r="WSW236" s="44"/>
      <c r="WSX236" s="44"/>
      <c r="WSY236" s="44"/>
      <c r="WSZ236" s="44"/>
      <c r="WTA236" s="44"/>
      <c r="WTB236" s="44"/>
      <c r="WTC236" s="44"/>
      <c r="WTD236" s="44"/>
      <c r="WTE236" s="44"/>
      <c r="WTF236" s="44"/>
      <c r="WTG236" s="44"/>
      <c r="WTH236" s="44"/>
      <c r="WTI236" s="44"/>
      <c r="WTJ236" s="44"/>
      <c r="WTK236" s="44"/>
      <c r="WTL236" s="44"/>
      <c r="WTM236" s="44"/>
      <c r="WTN236" s="44"/>
      <c r="WTO236" s="44"/>
      <c r="WTP236" s="44"/>
      <c r="WTQ236" s="44"/>
      <c r="WTR236" s="44"/>
      <c r="WTS236" s="44"/>
      <c r="WTT236" s="44"/>
      <c r="WTU236" s="44"/>
      <c r="WTV236" s="44"/>
      <c r="WTW236" s="44"/>
      <c r="WTX236" s="44"/>
      <c r="WTY236" s="44"/>
      <c r="WTZ236" s="44"/>
      <c r="WUA236" s="44"/>
      <c r="WUB236" s="44"/>
      <c r="WUC236" s="44"/>
      <c r="WUD236" s="44"/>
      <c r="WUE236" s="44"/>
      <c r="WUF236" s="44"/>
      <c r="WUG236" s="44"/>
      <c r="WUH236" s="44"/>
      <c r="WUI236" s="44"/>
      <c r="WUJ236" s="44"/>
      <c r="WUK236" s="44"/>
      <c r="WUL236" s="44"/>
      <c r="WUM236" s="44"/>
      <c r="WUN236" s="44"/>
      <c r="WUO236" s="44"/>
      <c r="WUP236" s="44"/>
      <c r="WUQ236" s="44"/>
      <c r="WUR236" s="44"/>
      <c r="WUS236" s="44"/>
      <c r="WUT236" s="44"/>
      <c r="WUU236" s="44"/>
      <c r="WUV236" s="44"/>
      <c r="WUW236" s="44"/>
      <c r="WUX236" s="44"/>
      <c r="WUY236" s="44"/>
      <c r="WUZ236" s="44"/>
      <c r="WVA236" s="44"/>
      <c r="WVB236" s="44"/>
      <c r="WVC236" s="44"/>
      <c r="WVD236" s="44"/>
      <c r="WVE236" s="44"/>
      <c r="WVF236" s="44"/>
      <c r="WVG236" s="44"/>
      <c r="WVH236" s="44"/>
      <c r="WVI236" s="44"/>
      <c r="WVJ236" s="44"/>
      <c r="WVK236" s="44"/>
      <c r="WVL236" s="44"/>
      <c r="WVM236" s="44"/>
      <c r="WVN236" s="44"/>
      <c r="WVO236" s="44"/>
      <c r="WVP236" s="44"/>
      <c r="WVQ236" s="44"/>
      <c r="WVR236" s="44"/>
      <c r="WVS236" s="44"/>
      <c r="WVT236" s="44"/>
      <c r="WVU236" s="44"/>
      <c r="WVV236" s="44"/>
      <c r="WVW236" s="44"/>
      <c r="WVX236" s="44"/>
      <c r="WVY236" s="44"/>
      <c r="WVZ236" s="44"/>
      <c r="WWA236" s="44"/>
      <c r="WWB236" s="44"/>
      <c r="WWC236" s="44"/>
      <c r="WWD236" s="44"/>
      <c r="WWE236" s="44"/>
      <c r="WWF236" s="44"/>
      <c r="WWG236" s="44"/>
      <c r="WWH236" s="44"/>
      <c r="WWI236" s="44"/>
      <c r="WWJ236" s="44"/>
    </row>
    <row r="237" spans="1:16156" s="44" customFormat="1" ht="38.25" x14ac:dyDescent="0.2">
      <c r="A237" s="708" t="s">
        <v>562</v>
      </c>
      <c r="B237" s="591" t="s">
        <v>563</v>
      </c>
      <c r="C237" s="709" t="s">
        <v>203</v>
      </c>
      <c r="D237" s="690" t="s">
        <v>21</v>
      </c>
      <c r="E237" s="710" t="s">
        <v>21</v>
      </c>
      <c r="F237" s="710" t="s">
        <v>21</v>
      </c>
      <c r="G237" s="710" t="s">
        <v>21</v>
      </c>
      <c r="H237" s="711" t="s">
        <v>21</v>
      </c>
      <c r="I237" s="712" t="s">
        <v>69</v>
      </c>
      <c r="J237" s="713" t="s">
        <v>69</v>
      </c>
      <c r="K237" s="690" t="s">
        <v>69</v>
      </c>
      <c r="L237" s="710" t="s">
        <v>69</v>
      </c>
      <c r="M237" s="710" t="s">
        <v>69</v>
      </c>
      <c r="N237" s="710" t="s">
        <v>69</v>
      </c>
      <c r="O237" s="711" t="s">
        <v>69</v>
      </c>
      <c r="P237" s="712" t="s">
        <v>69</v>
      </c>
      <c r="Q237" s="713" t="s">
        <v>69</v>
      </c>
      <c r="R237" s="690">
        <v>81</v>
      </c>
      <c r="S237" s="710">
        <v>78</v>
      </c>
      <c r="T237" s="710">
        <v>68</v>
      </c>
      <c r="U237" s="710">
        <v>66</v>
      </c>
      <c r="V237" s="711">
        <v>52</v>
      </c>
      <c r="W237" s="712">
        <f t="shared" si="86"/>
        <v>0.84615384615384615</v>
      </c>
      <c r="X237" s="713">
        <f t="shared" si="87"/>
        <v>0.97058823529411764</v>
      </c>
      <c r="Y237" s="690" t="s">
        <v>69</v>
      </c>
      <c r="Z237" s="710" t="s">
        <v>69</v>
      </c>
      <c r="AA237" s="710" t="s">
        <v>69</v>
      </c>
      <c r="AB237" s="710" t="s">
        <v>69</v>
      </c>
      <c r="AC237" s="711" t="s">
        <v>69</v>
      </c>
      <c r="AD237" s="712" t="s">
        <v>69</v>
      </c>
      <c r="AE237" s="713" t="s">
        <v>69</v>
      </c>
      <c r="AF237" s="662" t="s">
        <v>69</v>
      </c>
      <c r="AG237" s="663" t="s">
        <v>69</v>
      </c>
      <c r="AH237" s="663" t="s">
        <v>69</v>
      </c>
      <c r="AI237" s="663" t="s">
        <v>69</v>
      </c>
      <c r="AJ237" s="664" t="s">
        <v>69</v>
      </c>
      <c r="AK237" s="665" t="s">
        <v>69</v>
      </c>
      <c r="AL237" s="666" t="s">
        <v>69</v>
      </c>
      <c r="AM237" s="662">
        <v>78</v>
      </c>
      <c r="AN237" s="663">
        <v>78</v>
      </c>
      <c r="AO237" s="663">
        <v>78</v>
      </c>
      <c r="AP237" s="663">
        <v>66</v>
      </c>
      <c r="AQ237" s="664">
        <v>49</v>
      </c>
      <c r="AR237" s="665" t="s">
        <v>69</v>
      </c>
      <c r="AS237" s="666" t="s">
        <v>69</v>
      </c>
      <c r="AT237" s="136"/>
      <c r="AU237" s="136"/>
      <c r="AV237" s="136"/>
      <c r="AW237" s="136"/>
      <c r="AX237" s="136"/>
      <c r="AY237" s="136"/>
      <c r="AZ237" s="136"/>
      <c r="BA237" s="136"/>
      <c r="BB237" s="136"/>
      <c r="BC237" s="136"/>
      <c r="BD237" s="136"/>
      <c r="BE237" s="136"/>
      <c r="BF237" s="136"/>
      <c r="BG237" s="136"/>
      <c r="BH237" s="136"/>
      <c r="BI237" s="136"/>
      <c r="BJ237" s="136"/>
      <c r="BK237" s="136"/>
      <c r="BL237" s="136"/>
      <c r="BM237" s="136"/>
      <c r="BN237" s="136"/>
      <c r="BO237" s="136"/>
      <c r="BP237" s="136"/>
      <c r="BQ237" s="136"/>
      <c r="BR237" s="136"/>
      <c r="BS237" s="136"/>
      <c r="BT237" s="136"/>
      <c r="BU237" s="136"/>
      <c r="BV237" s="136"/>
      <c r="BW237" s="136"/>
      <c r="BX237" s="136"/>
      <c r="BY237" s="136"/>
      <c r="BZ237" s="136"/>
      <c r="CA237" s="136"/>
      <c r="CB237" s="136"/>
      <c r="CC237" s="136"/>
      <c r="CD237" s="136"/>
      <c r="CE237" s="136"/>
      <c r="CF237" s="136"/>
      <c r="CG237" s="136"/>
      <c r="CH237" s="136"/>
      <c r="CI237" s="136"/>
      <c r="CJ237" s="136"/>
      <c r="CK237" s="136"/>
      <c r="CL237" s="136"/>
      <c r="CM237" s="136"/>
      <c r="CN237" s="136"/>
      <c r="CO237" s="136"/>
      <c r="CP237" s="136"/>
      <c r="CQ237" s="136"/>
      <c r="CR237" s="136"/>
      <c r="CS237" s="136"/>
      <c r="CT237" s="136"/>
      <c r="CU237" s="136"/>
      <c r="CV237" s="136"/>
      <c r="CW237" s="136"/>
      <c r="CX237" s="136"/>
      <c r="CY237" s="136"/>
      <c r="CZ237" s="136"/>
      <c r="DA237" s="136"/>
      <c r="DB237" s="136"/>
      <c r="DC237" s="136"/>
      <c r="DD237" s="136"/>
      <c r="DE237" s="136"/>
      <c r="DF237" s="136"/>
      <c r="DG237" s="136"/>
      <c r="DH237" s="136"/>
      <c r="DI237" s="136"/>
      <c r="DJ237" s="136"/>
      <c r="DK237" s="136"/>
      <c r="DL237" s="136"/>
      <c r="DM237" s="136"/>
      <c r="DN237" s="136"/>
      <c r="DO237" s="136"/>
      <c r="DP237" s="136"/>
      <c r="DQ237" s="136"/>
      <c r="DR237" s="136"/>
      <c r="DS237" s="136"/>
      <c r="DT237" s="136"/>
      <c r="DU237" s="136"/>
      <c r="DV237" s="136"/>
      <c r="DW237" s="136"/>
      <c r="DX237" s="136"/>
      <c r="DY237" s="136"/>
      <c r="DZ237" s="136"/>
      <c r="EA237" s="136"/>
      <c r="EB237" s="136"/>
      <c r="EC237" s="136"/>
      <c r="ED237" s="136"/>
      <c r="EE237" s="136"/>
      <c r="EF237" s="136"/>
      <c r="EG237" s="136"/>
      <c r="EH237" s="136"/>
      <c r="EI237" s="136"/>
      <c r="EJ237" s="136"/>
      <c r="EK237" s="136"/>
      <c r="EL237" s="136"/>
      <c r="EM237" s="136"/>
      <c r="EN237" s="136"/>
      <c r="EO237" s="136"/>
      <c r="EP237" s="136"/>
      <c r="EQ237" s="136"/>
      <c r="ER237" s="136"/>
      <c r="ES237" s="136"/>
      <c r="ET237" s="136"/>
      <c r="EU237" s="136"/>
      <c r="EV237" s="136"/>
      <c r="EW237" s="136"/>
      <c r="EX237" s="136"/>
      <c r="EY237" s="136"/>
      <c r="EZ237" s="136"/>
      <c r="FA237" s="136"/>
      <c r="FB237" s="136"/>
      <c r="FC237" s="136"/>
      <c r="FD237" s="136"/>
      <c r="FE237" s="136"/>
      <c r="FF237" s="136"/>
      <c r="FG237" s="136"/>
      <c r="FH237" s="136"/>
      <c r="FI237" s="136"/>
      <c r="FJ237" s="136"/>
      <c r="FK237" s="136"/>
      <c r="FL237" s="136"/>
      <c r="FM237" s="136"/>
      <c r="FN237" s="136"/>
      <c r="FO237" s="136"/>
      <c r="FP237" s="136"/>
      <c r="FQ237" s="136"/>
      <c r="FR237" s="136"/>
      <c r="FS237" s="136"/>
      <c r="FT237" s="136"/>
      <c r="FU237" s="136"/>
      <c r="FV237" s="136"/>
      <c r="FW237" s="136"/>
      <c r="FX237" s="136"/>
      <c r="FY237" s="136"/>
      <c r="FZ237" s="136"/>
      <c r="GA237" s="136"/>
      <c r="GB237" s="136"/>
      <c r="GC237" s="136"/>
      <c r="GD237" s="136"/>
      <c r="GE237" s="136"/>
      <c r="GF237" s="136"/>
      <c r="GG237" s="136"/>
      <c r="GH237" s="136"/>
      <c r="GI237" s="136"/>
      <c r="GJ237" s="136"/>
      <c r="GK237" s="136"/>
      <c r="GL237" s="136"/>
      <c r="GM237" s="136"/>
      <c r="GN237" s="136"/>
      <c r="GO237" s="136"/>
      <c r="GP237" s="136"/>
      <c r="GQ237" s="136"/>
      <c r="GR237" s="136"/>
      <c r="GS237" s="136"/>
      <c r="GT237" s="136"/>
      <c r="GU237" s="136"/>
      <c r="GV237" s="136"/>
      <c r="GW237" s="136"/>
      <c r="GX237" s="136"/>
      <c r="GY237" s="136"/>
      <c r="GZ237" s="136"/>
      <c r="HA237" s="136"/>
      <c r="HB237" s="136"/>
      <c r="HC237" s="136"/>
      <c r="HD237" s="136"/>
      <c r="HE237" s="136"/>
      <c r="HF237" s="136"/>
      <c r="HG237" s="136"/>
      <c r="HH237" s="136"/>
      <c r="HI237" s="136"/>
      <c r="HJ237" s="136"/>
      <c r="HK237" s="136"/>
      <c r="HL237" s="136"/>
      <c r="HM237" s="136"/>
      <c r="HN237" s="136"/>
      <c r="HO237" s="136"/>
      <c r="HP237" s="136"/>
      <c r="HQ237" s="136"/>
      <c r="HR237" s="136"/>
      <c r="HS237" s="136"/>
      <c r="HT237" s="136"/>
      <c r="HU237" s="136"/>
      <c r="HV237" s="136"/>
      <c r="HW237" s="136"/>
      <c r="HX237" s="136"/>
      <c r="HY237" s="136"/>
      <c r="HZ237" s="136"/>
      <c r="IA237" s="136"/>
      <c r="IB237" s="136"/>
      <c r="IC237" s="136"/>
      <c r="ID237" s="136"/>
      <c r="IE237" s="136"/>
      <c r="IF237" s="136"/>
      <c r="IG237" s="136"/>
      <c r="IH237" s="136"/>
      <c r="II237" s="136"/>
      <c r="IJ237" s="136"/>
      <c r="IK237" s="136"/>
      <c r="IL237" s="136"/>
      <c r="IM237" s="136"/>
      <c r="IN237" s="136"/>
      <c r="IO237" s="136"/>
      <c r="IP237" s="136"/>
      <c r="IQ237" s="136"/>
      <c r="IR237" s="136"/>
      <c r="IS237" s="136"/>
      <c r="IT237" s="136"/>
      <c r="IU237" s="136"/>
      <c r="IV237" s="136"/>
      <c r="IW237" s="136"/>
      <c r="IX237" s="136"/>
      <c r="IY237" s="136"/>
      <c r="IZ237" s="136"/>
      <c r="JA237" s="136"/>
      <c r="JB237" s="136"/>
      <c r="JC237" s="136"/>
      <c r="JD237" s="136"/>
      <c r="JE237" s="136"/>
      <c r="JF237" s="136"/>
      <c r="JG237" s="136"/>
      <c r="JH237" s="136"/>
      <c r="JI237" s="136"/>
      <c r="JJ237" s="136"/>
      <c r="JK237" s="136"/>
      <c r="JL237" s="136"/>
      <c r="JM237" s="136"/>
      <c r="JN237" s="136"/>
      <c r="JO237" s="136"/>
      <c r="JP237" s="136"/>
      <c r="JQ237" s="136"/>
      <c r="JR237" s="136"/>
      <c r="JS237" s="136"/>
      <c r="JT237" s="136"/>
      <c r="JU237" s="136"/>
      <c r="JV237" s="136"/>
      <c r="JW237" s="136"/>
      <c r="JX237" s="136"/>
      <c r="JY237" s="136"/>
      <c r="JZ237" s="136"/>
      <c r="KA237" s="136"/>
      <c r="KB237" s="136"/>
      <c r="KC237" s="136"/>
      <c r="KD237" s="136"/>
      <c r="KE237" s="136"/>
      <c r="KF237" s="136"/>
      <c r="KG237" s="136"/>
      <c r="KH237" s="136"/>
      <c r="KI237" s="136"/>
      <c r="KJ237" s="136"/>
      <c r="KK237" s="136"/>
      <c r="KL237" s="136"/>
      <c r="KM237" s="136"/>
      <c r="KN237" s="136"/>
      <c r="KO237" s="136"/>
      <c r="KP237" s="136"/>
      <c r="KQ237" s="136"/>
      <c r="KR237" s="136"/>
      <c r="KS237" s="136"/>
      <c r="KT237" s="136"/>
      <c r="KU237" s="136"/>
      <c r="KV237" s="136"/>
      <c r="KW237" s="136"/>
      <c r="KX237" s="136"/>
      <c r="KY237" s="136"/>
      <c r="KZ237" s="136"/>
      <c r="LA237" s="136"/>
      <c r="LB237" s="136"/>
      <c r="LC237" s="136"/>
      <c r="LD237" s="136"/>
      <c r="LE237" s="136"/>
      <c r="LF237" s="136"/>
      <c r="LG237" s="136"/>
      <c r="LH237" s="136"/>
      <c r="LI237" s="136"/>
      <c r="LJ237" s="136"/>
      <c r="LK237" s="136"/>
      <c r="LL237" s="136"/>
      <c r="LM237" s="136"/>
      <c r="LN237" s="136"/>
      <c r="LO237" s="136"/>
      <c r="LP237" s="136"/>
      <c r="LQ237" s="136"/>
      <c r="LR237" s="136"/>
      <c r="LS237" s="136"/>
      <c r="LT237" s="136"/>
      <c r="LU237" s="136"/>
      <c r="LV237" s="136"/>
      <c r="LW237" s="136"/>
      <c r="LX237" s="136"/>
      <c r="LY237" s="136"/>
      <c r="LZ237" s="136"/>
      <c r="MA237" s="136"/>
      <c r="MB237" s="136"/>
      <c r="MC237" s="136"/>
      <c r="MD237" s="136"/>
      <c r="ME237" s="136"/>
      <c r="MF237" s="136"/>
      <c r="MG237" s="136"/>
      <c r="MH237" s="136"/>
      <c r="MI237" s="136"/>
      <c r="MJ237" s="136"/>
      <c r="MK237" s="136"/>
      <c r="ML237" s="136"/>
      <c r="MM237" s="136"/>
      <c r="MN237" s="136"/>
      <c r="MO237" s="136"/>
      <c r="MP237" s="136"/>
      <c r="MQ237" s="136"/>
      <c r="MR237" s="136"/>
      <c r="MS237" s="136"/>
      <c r="MT237" s="136"/>
      <c r="MU237" s="136"/>
      <c r="MV237" s="136"/>
      <c r="MW237" s="136"/>
      <c r="MX237" s="136"/>
      <c r="MY237" s="136"/>
      <c r="MZ237" s="136"/>
      <c r="NA237" s="136"/>
      <c r="NB237" s="136"/>
      <c r="NC237" s="136"/>
      <c r="ND237" s="136"/>
      <c r="NE237" s="136"/>
      <c r="NF237" s="136"/>
      <c r="NG237" s="136"/>
      <c r="NH237" s="136"/>
      <c r="NI237" s="136"/>
      <c r="NJ237" s="136"/>
      <c r="NK237" s="136"/>
      <c r="NL237" s="136"/>
      <c r="NM237" s="136"/>
      <c r="NN237" s="136"/>
      <c r="NO237" s="136"/>
      <c r="NP237" s="136"/>
      <c r="NQ237" s="136"/>
      <c r="NR237" s="136"/>
      <c r="NS237" s="136"/>
      <c r="NT237" s="136"/>
      <c r="NU237" s="136"/>
      <c r="NV237" s="136"/>
      <c r="NW237" s="136"/>
      <c r="NX237" s="136"/>
      <c r="NY237" s="136"/>
      <c r="NZ237" s="136"/>
      <c r="OA237" s="136"/>
      <c r="OB237" s="136"/>
      <c r="OC237" s="136"/>
      <c r="OD237" s="136"/>
      <c r="OE237" s="136"/>
      <c r="OF237" s="136"/>
      <c r="OG237" s="136"/>
      <c r="OH237" s="136"/>
      <c r="OI237" s="136"/>
      <c r="OJ237" s="136"/>
      <c r="OK237" s="136"/>
      <c r="OL237" s="136"/>
      <c r="OM237" s="136"/>
      <c r="ON237" s="136"/>
      <c r="OO237" s="136"/>
      <c r="OP237" s="136"/>
      <c r="OQ237" s="136"/>
      <c r="OR237" s="136"/>
      <c r="OS237" s="136"/>
      <c r="OT237" s="136"/>
      <c r="OU237" s="136"/>
      <c r="OV237" s="136"/>
      <c r="OW237" s="136"/>
      <c r="OX237" s="136"/>
      <c r="OY237" s="136"/>
      <c r="OZ237" s="136"/>
      <c r="PA237" s="136"/>
      <c r="PB237" s="136"/>
      <c r="PC237" s="136"/>
      <c r="PD237" s="136"/>
      <c r="PE237" s="136"/>
      <c r="PF237" s="136"/>
      <c r="PG237" s="136"/>
      <c r="PH237" s="136"/>
      <c r="PI237" s="136"/>
      <c r="PJ237" s="136"/>
      <c r="PK237" s="136"/>
      <c r="PL237" s="136"/>
      <c r="PM237" s="136"/>
      <c r="PN237" s="136"/>
      <c r="PO237" s="136"/>
      <c r="PP237" s="136"/>
      <c r="PQ237" s="136"/>
      <c r="PR237" s="136"/>
      <c r="PS237" s="136"/>
      <c r="PT237" s="136"/>
      <c r="PU237" s="136"/>
      <c r="PV237" s="136"/>
      <c r="PW237" s="136"/>
      <c r="PX237" s="136"/>
      <c r="PY237" s="136"/>
      <c r="PZ237" s="136"/>
      <c r="QA237" s="136"/>
      <c r="QB237" s="136"/>
      <c r="QC237" s="136"/>
      <c r="QD237" s="136"/>
      <c r="QE237" s="136"/>
      <c r="QF237" s="136"/>
      <c r="QG237" s="136"/>
      <c r="QH237" s="136"/>
      <c r="QI237" s="136"/>
      <c r="QJ237" s="136"/>
      <c r="QK237" s="136"/>
      <c r="QL237" s="136"/>
      <c r="QM237" s="136"/>
      <c r="QN237" s="136"/>
      <c r="QO237" s="136"/>
      <c r="QP237" s="136"/>
      <c r="QQ237" s="136"/>
      <c r="QR237" s="136"/>
      <c r="QS237" s="136"/>
      <c r="QT237" s="136"/>
      <c r="QU237" s="136"/>
      <c r="QV237" s="136"/>
      <c r="QW237" s="136"/>
      <c r="QX237" s="136"/>
      <c r="QY237" s="136"/>
      <c r="QZ237" s="136"/>
      <c r="RA237" s="136"/>
      <c r="RB237" s="136"/>
      <c r="RC237" s="136"/>
      <c r="RD237" s="136"/>
      <c r="RE237" s="136"/>
      <c r="RF237" s="136"/>
      <c r="RG237" s="136"/>
      <c r="RH237" s="136"/>
      <c r="RI237" s="136"/>
      <c r="RJ237" s="136"/>
      <c r="RK237" s="136"/>
      <c r="RL237" s="136"/>
      <c r="RM237" s="136"/>
      <c r="RN237" s="136"/>
      <c r="RO237" s="136"/>
      <c r="RP237" s="136"/>
      <c r="RQ237" s="136"/>
      <c r="RR237" s="136"/>
      <c r="RS237" s="136"/>
      <c r="RT237" s="136"/>
      <c r="RU237" s="136"/>
      <c r="RV237" s="136"/>
      <c r="RW237" s="136"/>
      <c r="RX237" s="136"/>
      <c r="RY237" s="136"/>
      <c r="RZ237" s="136"/>
      <c r="SA237" s="136"/>
      <c r="SB237" s="136"/>
      <c r="SC237" s="136"/>
      <c r="SD237" s="136"/>
      <c r="SE237" s="136"/>
      <c r="SF237" s="136"/>
      <c r="SG237" s="136"/>
      <c r="SH237" s="136"/>
      <c r="SI237" s="136"/>
      <c r="SJ237" s="136"/>
      <c r="SK237" s="136"/>
      <c r="SL237" s="136"/>
      <c r="SM237" s="136"/>
      <c r="SN237" s="136"/>
      <c r="SO237" s="136"/>
      <c r="SP237" s="136"/>
      <c r="SQ237" s="136"/>
      <c r="SR237" s="136"/>
      <c r="SS237" s="136"/>
      <c r="ST237" s="136"/>
      <c r="SU237" s="136"/>
      <c r="SV237" s="136"/>
      <c r="SW237" s="136"/>
      <c r="SX237" s="136"/>
      <c r="SY237" s="136"/>
      <c r="SZ237" s="136"/>
      <c r="TA237" s="136"/>
      <c r="TB237" s="136"/>
      <c r="TC237" s="136"/>
      <c r="TD237" s="136"/>
      <c r="TE237" s="136"/>
      <c r="TF237" s="136"/>
      <c r="TG237" s="136"/>
      <c r="TH237" s="136"/>
      <c r="TI237" s="136"/>
      <c r="TJ237" s="136"/>
      <c r="TK237" s="136"/>
      <c r="TL237" s="136"/>
      <c r="TM237" s="136"/>
      <c r="TN237" s="136"/>
      <c r="TO237" s="136"/>
      <c r="TP237" s="136"/>
      <c r="TQ237" s="136"/>
      <c r="TR237" s="136"/>
      <c r="TS237" s="136"/>
      <c r="TT237" s="136"/>
      <c r="TU237" s="136"/>
      <c r="TV237" s="136"/>
      <c r="TW237" s="136"/>
      <c r="TX237" s="136"/>
      <c r="TY237" s="136"/>
      <c r="TZ237" s="136"/>
      <c r="UA237" s="136"/>
      <c r="UB237" s="136"/>
      <c r="UC237" s="136"/>
      <c r="UD237" s="136"/>
      <c r="UE237" s="136"/>
      <c r="UF237" s="136"/>
      <c r="UG237" s="136"/>
      <c r="UH237" s="136"/>
      <c r="UI237" s="136"/>
      <c r="UJ237" s="136"/>
      <c r="UK237" s="136"/>
      <c r="UL237" s="136"/>
      <c r="UM237" s="136"/>
      <c r="UN237" s="136"/>
      <c r="UO237" s="136"/>
      <c r="UP237" s="136"/>
      <c r="UQ237" s="136"/>
      <c r="UR237" s="136"/>
      <c r="US237" s="136"/>
      <c r="UT237" s="136"/>
      <c r="UU237" s="136"/>
      <c r="UV237" s="136"/>
      <c r="UW237" s="136"/>
      <c r="UX237" s="136"/>
      <c r="UY237" s="136"/>
      <c r="UZ237" s="136"/>
      <c r="VA237" s="136"/>
      <c r="VB237" s="136"/>
      <c r="VC237" s="136"/>
      <c r="VD237" s="136"/>
      <c r="VE237" s="136"/>
      <c r="VF237" s="136"/>
      <c r="VG237" s="136"/>
      <c r="VH237" s="136"/>
      <c r="VI237" s="136"/>
      <c r="VJ237" s="136"/>
      <c r="VK237" s="136"/>
      <c r="VL237" s="136"/>
      <c r="VM237" s="136"/>
      <c r="VN237" s="136"/>
      <c r="VO237" s="136"/>
      <c r="VP237" s="136"/>
      <c r="VQ237" s="136"/>
      <c r="VR237" s="136"/>
      <c r="VS237" s="136"/>
      <c r="VT237" s="136"/>
      <c r="VU237" s="136"/>
      <c r="VV237" s="136"/>
      <c r="VW237" s="136"/>
      <c r="VX237" s="136"/>
      <c r="VY237" s="136"/>
      <c r="VZ237" s="136"/>
      <c r="WA237" s="136"/>
      <c r="WB237" s="136"/>
      <c r="WC237" s="136"/>
      <c r="WD237" s="136"/>
      <c r="WE237" s="136"/>
      <c r="WF237" s="136"/>
      <c r="WG237" s="136"/>
      <c r="WH237" s="136"/>
      <c r="WI237" s="136"/>
      <c r="WJ237" s="136"/>
      <c r="WK237" s="136"/>
      <c r="WL237" s="136"/>
      <c r="WM237" s="136"/>
      <c r="WN237" s="136"/>
      <c r="WO237" s="136"/>
      <c r="WP237" s="136"/>
      <c r="WQ237" s="136"/>
      <c r="WR237" s="136"/>
      <c r="WS237" s="136"/>
      <c r="WT237" s="136"/>
      <c r="WU237" s="136"/>
      <c r="WV237" s="136"/>
      <c r="WW237" s="136"/>
      <c r="WX237" s="136"/>
      <c r="WY237" s="136"/>
      <c r="WZ237" s="136"/>
      <c r="XA237" s="136"/>
      <c r="XB237" s="136"/>
      <c r="XC237" s="136"/>
      <c r="XD237" s="136"/>
      <c r="XE237" s="136"/>
      <c r="XF237" s="136"/>
      <c r="XG237" s="136"/>
      <c r="XH237" s="136"/>
      <c r="XI237" s="136"/>
      <c r="XJ237" s="136"/>
      <c r="XK237" s="136"/>
      <c r="XL237" s="136"/>
      <c r="XM237" s="136"/>
      <c r="XN237" s="136"/>
      <c r="XO237" s="136"/>
      <c r="XP237" s="136"/>
      <c r="XQ237" s="136"/>
      <c r="XR237" s="136"/>
      <c r="XS237" s="136"/>
      <c r="XT237" s="136"/>
      <c r="XU237" s="136"/>
      <c r="XV237" s="136"/>
      <c r="XW237" s="136"/>
      <c r="XX237" s="136"/>
      <c r="XY237" s="136"/>
      <c r="XZ237" s="136"/>
      <c r="YA237" s="136"/>
      <c r="YB237" s="136"/>
      <c r="YC237" s="136"/>
      <c r="YD237" s="136"/>
      <c r="YE237" s="136"/>
      <c r="YF237" s="136"/>
      <c r="YG237" s="136"/>
      <c r="YH237" s="136"/>
      <c r="YI237" s="136"/>
      <c r="YJ237" s="136"/>
      <c r="YK237" s="136"/>
      <c r="YL237" s="136"/>
      <c r="YM237" s="136"/>
      <c r="YN237" s="136"/>
      <c r="YO237" s="136"/>
      <c r="YP237" s="136"/>
      <c r="YQ237" s="136"/>
      <c r="YR237" s="136"/>
      <c r="YS237" s="136"/>
      <c r="YT237" s="136"/>
      <c r="YU237" s="136"/>
      <c r="YV237" s="136"/>
      <c r="YW237" s="136"/>
      <c r="YX237" s="136"/>
      <c r="YY237" s="136"/>
      <c r="YZ237" s="136"/>
      <c r="ZA237" s="136"/>
      <c r="ZB237" s="136"/>
      <c r="ZC237" s="136"/>
      <c r="ZD237" s="136"/>
      <c r="ZE237" s="136"/>
      <c r="ZF237" s="136"/>
      <c r="ZG237" s="136"/>
      <c r="ZH237" s="136"/>
      <c r="ZI237" s="136"/>
      <c r="ZJ237" s="136"/>
      <c r="ZK237" s="136"/>
      <c r="ZL237" s="136"/>
      <c r="ZM237" s="136"/>
      <c r="ZN237" s="136"/>
      <c r="ZO237" s="136"/>
      <c r="ZP237" s="136"/>
      <c r="ZQ237" s="136"/>
      <c r="ZR237" s="136"/>
      <c r="ZS237" s="136"/>
      <c r="ZT237" s="136"/>
      <c r="ZU237" s="136"/>
      <c r="ZV237" s="136"/>
      <c r="ZW237" s="136"/>
      <c r="ZX237" s="136"/>
      <c r="ZY237" s="136"/>
      <c r="ZZ237" s="136"/>
      <c r="AAA237" s="136"/>
      <c r="AAB237" s="136"/>
      <c r="AAC237" s="136"/>
      <c r="AAD237" s="136"/>
      <c r="AAE237" s="136"/>
      <c r="AAF237" s="136"/>
      <c r="AAG237" s="136"/>
      <c r="AAH237" s="136"/>
      <c r="AAI237" s="136"/>
      <c r="AAJ237" s="136"/>
      <c r="AAK237" s="136"/>
      <c r="AAL237" s="136"/>
      <c r="AAM237" s="136"/>
      <c r="AAN237" s="136"/>
      <c r="AAO237" s="136"/>
      <c r="AAP237" s="136"/>
      <c r="AAQ237" s="136"/>
      <c r="AAR237" s="136"/>
      <c r="AAS237" s="136"/>
      <c r="AAT237" s="136"/>
      <c r="AAU237" s="136"/>
      <c r="AAV237" s="136"/>
      <c r="AAW237" s="136"/>
      <c r="AAX237" s="136"/>
      <c r="AAY237" s="136"/>
      <c r="AAZ237" s="136"/>
      <c r="ABA237" s="136"/>
      <c r="ABB237" s="136"/>
      <c r="ABC237" s="136"/>
      <c r="ABD237" s="136"/>
      <c r="ABE237" s="136"/>
      <c r="ABF237" s="136"/>
      <c r="ABG237" s="136"/>
      <c r="ABH237" s="136"/>
      <c r="ABI237" s="136"/>
      <c r="ABJ237" s="136"/>
      <c r="ABK237" s="136"/>
      <c r="ABL237" s="136"/>
      <c r="ABM237" s="136"/>
      <c r="ABN237" s="136"/>
      <c r="ABO237" s="136"/>
      <c r="ABP237" s="136"/>
      <c r="ABQ237" s="136"/>
      <c r="ABR237" s="136"/>
      <c r="ABS237" s="136"/>
      <c r="ABT237" s="136"/>
      <c r="ABU237" s="136"/>
      <c r="ABV237" s="136"/>
      <c r="ABW237" s="136"/>
      <c r="ABX237" s="136"/>
      <c r="ABY237" s="136"/>
      <c r="ABZ237" s="136"/>
      <c r="ACA237" s="136"/>
      <c r="ACB237" s="136"/>
      <c r="ACC237" s="136"/>
      <c r="ACD237" s="136"/>
      <c r="ACE237" s="136"/>
      <c r="ACF237" s="136"/>
      <c r="ACG237" s="136"/>
      <c r="ACH237" s="136"/>
      <c r="ACI237" s="136"/>
      <c r="ACJ237" s="136"/>
      <c r="ACK237" s="136"/>
      <c r="ACL237" s="136"/>
      <c r="ACM237" s="136"/>
      <c r="ACN237" s="136"/>
      <c r="ACO237" s="136"/>
      <c r="ACP237" s="136"/>
      <c r="ACQ237" s="136"/>
      <c r="ACR237" s="136"/>
      <c r="ACS237" s="136"/>
      <c r="ACT237" s="136"/>
      <c r="ACU237" s="136"/>
      <c r="ACV237" s="136"/>
      <c r="ACW237" s="136"/>
      <c r="ACX237" s="136"/>
      <c r="ACY237" s="136"/>
      <c r="ACZ237" s="136"/>
      <c r="ADA237" s="136"/>
      <c r="ADB237" s="136"/>
      <c r="ADC237" s="136"/>
      <c r="ADD237" s="136"/>
      <c r="ADE237" s="136"/>
      <c r="ADF237" s="136"/>
      <c r="ADG237" s="136"/>
      <c r="ADH237" s="136"/>
      <c r="ADI237" s="136"/>
      <c r="ADJ237" s="136"/>
      <c r="ADK237" s="136"/>
      <c r="ADL237" s="136"/>
      <c r="ADM237" s="136"/>
      <c r="ADN237" s="136"/>
      <c r="ADO237" s="136"/>
      <c r="ADP237" s="136"/>
      <c r="ADQ237" s="136"/>
      <c r="ADR237" s="136"/>
      <c r="ADS237" s="136"/>
      <c r="ADT237" s="136"/>
      <c r="ADU237" s="136"/>
      <c r="ADV237" s="136"/>
      <c r="ADW237" s="136"/>
      <c r="ADX237" s="136"/>
      <c r="ADY237" s="136"/>
      <c r="ADZ237" s="136"/>
      <c r="AEA237" s="136"/>
      <c r="AEB237" s="136"/>
      <c r="AEC237" s="136"/>
      <c r="AED237" s="136"/>
      <c r="AEE237" s="136"/>
      <c r="AEF237" s="136"/>
      <c r="AEG237" s="136"/>
      <c r="AEH237" s="136"/>
      <c r="AEI237" s="136"/>
      <c r="AEJ237" s="136"/>
      <c r="AEK237" s="136"/>
      <c r="AEL237" s="136"/>
      <c r="AEM237" s="136"/>
      <c r="AEN237" s="136"/>
      <c r="AEO237" s="136"/>
      <c r="AEP237" s="136"/>
      <c r="AEQ237" s="136"/>
      <c r="AER237" s="136"/>
      <c r="AES237" s="136"/>
      <c r="AET237" s="136"/>
      <c r="AEU237" s="136"/>
      <c r="AEV237" s="136"/>
      <c r="AEW237" s="136"/>
      <c r="AEX237" s="136"/>
      <c r="AEY237" s="136"/>
      <c r="AEZ237" s="136"/>
      <c r="AFA237" s="136"/>
      <c r="AFB237" s="136"/>
      <c r="AFC237" s="136"/>
      <c r="AFD237" s="136"/>
      <c r="AFE237" s="136"/>
      <c r="AFF237" s="136"/>
      <c r="AFG237" s="136"/>
      <c r="AFH237" s="136"/>
      <c r="AFI237" s="136"/>
      <c r="AFJ237" s="136"/>
      <c r="AFK237" s="136"/>
      <c r="AFL237" s="136"/>
      <c r="AFM237" s="136"/>
      <c r="AFN237" s="136"/>
      <c r="AFO237" s="136"/>
      <c r="AFP237" s="136"/>
      <c r="AFQ237" s="136"/>
      <c r="AFR237" s="136"/>
      <c r="AFS237" s="136"/>
      <c r="AFT237" s="136"/>
      <c r="AFU237" s="136"/>
      <c r="AFV237" s="136"/>
      <c r="AFW237" s="136"/>
      <c r="AFX237" s="136"/>
      <c r="AFY237" s="136"/>
      <c r="AFZ237" s="136"/>
      <c r="AGA237" s="136"/>
      <c r="AGB237" s="136"/>
      <c r="AGC237" s="136"/>
      <c r="AGD237" s="136"/>
      <c r="AGE237" s="136"/>
      <c r="AGF237" s="136"/>
      <c r="AGG237" s="136"/>
      <c r="AGH237" s="136"/>
      <c r="AGI237" s="136"/>
      <c r="AGJ237" s="136"/>
      <c r="AGK237" s="136"/>
      <c r="AGL237" s="136"/>
      <c r="AGM237" s="136"/>
      <c r="AGN237" s="136"/>
      <c r="AGO237" s="136"/>
      <c r="AGP237" s="136"/>
      <c r="AGQ237" s="136"/>
      <c r="AGR237" s="136"/>
      <c r="AGS237" s="136"/>
      <c r="AGT237" s="136"/>
      <c r="AGU237" s="136"/>
      <c r="AGV237" s="136"/>
      <c r="AGW237" s="136"/>
      <c r="AGX237" s="136"/>
      <c r="AGY237" s="136"/>
      <c r="AGZ237" s="136"/>
      <c r="AHA237" s="136"/>
      <c r="AHB237" s="136"/>
      <c r="AHC237" s="136"/>
      <c r="AHD237" s="136"/>
      <c r="AHE237" s="136"/>
      <c r="AHF237" s="136"/>
      <c r="AHG237" s="136"/>
      <c r="AHH237" s="136"/>
      <c r="AHI237" s="136"/>
      <c r="AHJ237" s="136"/>
      <c r="AHK237" s="136"/>
      <c r="AHL237" s="136"/>
      <c r="AHM237" s="136"/>
      <c r="AHN237" s="136"/>
      <c r="AHO237" s="136"/>
      <c r="AHP237" s="136"/>
      <c r="AHQ237" s="136"/>
      <c r="AHR237" s="136"/>
      <c r="AHS237" s="136"/>
      <c r="AHT237" s="136"/>
      <c r="AHU237" s="136"/>
      <c r="AHV237" s="136"/>
      <c r="AHW237" s="136"/>
      <c r="AHX237" s="136"/>
      <c r="AHY237" s="136"/>
      <c r="AHZ237" s="136"/>
      <c r="AIA237" s="136"/>
      <c r="AIB237" s="136"/>
      <c r="AIC237" s="136"/>
      <c r="AID237" s="136"/>
      <c r="AIE237" s="136"/>
      <c r="AIF237" s="136"/>
      <c r="AIG237" s="136"/>
      <c r="AIH237" s="136"/>
      <c r="AII237" s="136"/>
      <c r="AIJ237" s="136"/>
      <c r="AIK237" s="136"/>
      <c r="AIL237" s="136"/>
      <c r="AIM237" s="136"/>
      <c r="AIN237" s="136"/>
      <c r="AIO237" s="136"/>
      <c r="AIP237" s="136"/>
      <c r="AIQ237" s="136"/>
      <c r="AIR237" s="136"/>
      <c r="AIS237" s="136"/>
      <c r="AIT237" s="136"/>
      <c r="AIU237" s="136"/>
      <c r="AIV237" s="136"/>
      <c r="AIW237" s="136"/>
      <c r="AIX237" s="136"/>
      <c r="AIY237" s="136"/>
      <c r="AIZ237" s="136"/>
      <c r="AJA237" s="136"/>
      <c r="AJB237" s="136"/>
      <c r="AJC237" s="136"/>
      <c r="AJD237" s="136"/>
      <c r="AJE237" s="136"/>
      <c r="AJF237" s="136"/>
      <c r="AJG237" s="136"/>
      <c r="AJH237" s="136"/>
      <c r="AJI237" s="136"/>
      <c r="AJJ237" s="136"/>
      <c r="AJK237" s="136"/>
      <c r="AJL237" s="136"/>
      <c r="AJM237" s="136"/>
      <c r="AJN237" s="136"/>
      <c r="AJO237" s="136"/>
      <c r="AJP237" s="136"/>
      <c r="AJQ237" s="136"/>
      <c r="AJR237" s="136"/>
      <c r="AJS237" s="136"/>
      <c r="AJT237" s="136"/>
      <c r="AJU237" s="136"/>
      <c r="AJV237" s="136"/>
      <c r="AJW237" s="136"/>
      <c r="AJX237" s="136"/>
      <c r="AJY237" s="136"/>
      <c r="AJZ237" s="136"/>
      <c r="AKA237" s="136"/>
      <c r="AKB237" s="136"/>
      <c r="AKC237" s="136"/>
      <c r="AKD237" s="136"/>
      <c r="AKE237" s="136"/>
      <c r="AKF237" s="136"/>
      <c r="AKG237" s="136"/>
      <c r="AKH237" s="136"/>
      <c r="AKI237" s="136"/>
      <c r="AKJ237" s="136"/>
      <c r="AKK237" s="136"/>
      <c r="AKL237" s="136"/>
      <c r="AKM237" s="136"/>
      <c r="AKN237" s="136"/>
      <c r="AKO237" s="136"/>
      <c r="AKP237" s="136"/>
      <c r="AKQ237" s="136"/>
      <c r="AKR237" s="136"/>
      <c r="AKS237" s="136"/>
      <c r="AKT237" s="136"/>
      <c r="AKU237" s="136"/>
      <c r="AKV237" s="136"/>
      <c r="AKW237" s="136"/>
      <c r="AKX237" s="136"/>
      <c r="AKY237" s="136"/>
      <c r="AKZ237" s="136"/>
      <c r="ALA237" s="136"/>
      <c r="ALB237" s="136"/>
      <c r="ALC237" s="136"/>
      <c r="ALD237" s="136"/>
      <c r="ALE237" s="136"/>
      <c r="ALF237" s="136"/>
      <c r="ALG237" s="136"/>
      <c r="ALH237" s="136"/>
      <c r="ALI237" s="136"/>
      <c r="ALJ237" s="136"/>
      <c r="ALK237" s="136"/>
      <c r="ALL237" s="136"/>
      <c r="ALM237" s="136"/>
      <c r="ALN237" s="136"/>
      <c r="ALO237" s="136"/>
      <c r="ALP237" s="136"/>
      <c r="ALQ237" s="136"/>
      <c r="ALR237" s="136"/>
      <c r="ALS237" s="136"/>
      <c r="ALT237" s="136"/>
      <c r="ALU237" s="136"/>
      <c r="ALV237" s="136"/>
      <c r="ALW237" s="136"/>
      <c r="ALX237" s="136"/>
      <c r="ALY237" s="136"/>
      <c r="ALZ237" s="136"/>
      <c r="AMA237" s="136"/>
      <c r="AMB237" s="136"/>
      <c r="AMC237" s="136"/>
      <c r="AMD237" s="136"/>
      <c r="AME237" s="136"/>
      <c r="AMF237" s="136"/>
      <c r="AMG237" s="136"/>
      <c r="AMH237" s="136"/>
      <c r="AMI237" s="136"/>
      <c r="AMJ237" s="136"/>
      <c r="AMK237" s="136"/>
      <c r="AML237" s="136"/>
      <c r="AMM237" s="136"/>
      <c r="AMN237" s="136"/>
      <c r="AMO237" s="136"/>
      <c r="AMP237" s="136"/>
      <c r="AMQ237" s="136"/>
      <c r="AMR237" s="136"/>
      <c r="AMS237" s="136"/>
      <c r="AMT237" s="136"/>
      <c r="AMU237" s="136"/>
      <c r="AMV237" s="136"/>
      <c r="AMW237" s="136"/>
      <c r="AMX237" s="136"/>
      <c r="AMY237" s="136"/>
      <c r="AMZ237" s="136"/>
      <c r="ANA237" s="136"/>
      <c r="ANB237" s="136"/>
      <c r="ANC237" s="136"/>
      <c r="AND237" s="136"/>
      <c r="ANE237" s="136"/>
      <c r="ANF237" s="136"/>
      <c r="ANG237" s="136"/>
      <c r="ANH237" s="136"/>
      <c r="ANI237" s="136"/>
      <c r="ANJ237" s="136"/>
      <c r="ANK237" s="136"/>
      <c r="ANL237" s="136"/>
      <c r="ANM237" s="136"/>
      <c r="ANN237" s="136"/>
      <c r="ANO237" s="136"/>
      <c r="ANP237" s="136"/>
      <c r="ANQ237" s="136"/>
      <c r="ANR237" s="136"/>
      <c r="ANS237" s="136"/>
      <c r="ANT237" s="136"/>
      <c r="ANU237" s="136"/>
      <c r="ANV237" s="136"/>
      <c r="ANW237" s="136"/>
      <c r="ANX237" s="136"/>
      <c r="ANY237" s="136"/>
      <c r="ANZ237" s="136"/>
      <c r="AOA237" s="136"/>
      <c r="AOB237" s="136"/>
      <c r="AOC237" s="136"/>
      <c r="AOD237" s="136"/>
      <c r="AOE237" s="136"/>
      <c r="AOF237" s="136"/>
      <c r="AOG237" s="136"/>
      <c r="AOH237" s="136"/>
      <c r="AOI237" s="136"/>
      <c r="AOJ237" s="136"/>
      <c r="AOK237" s="136"/>
      <c r="AOL237" s="136"/>
      <c r="AOM237" s="136"/>
      <c r="AON237" s="136"/>
      <c r="AOO237" s="136"/>
      <c r="AOP237" s="136"/>
      <c r="AOQ237" s="136"/>
      <c r="AOR237" s="136"/>
      <c r="AOS237" s="136"/>
      <c r="AOT237" s="136"/>
      <c r="AOU237" s="136"/>
      <c r="AOV237" s="136"/>
      <c r="AOW237" s="136"/>
      <c r="AOX237" s="136"/>
      <c r="AOY237" s="136"/>
      <c r="AOZ237" s="136"/>
      <c r="APA237" s="136"/>
      <c r="APB237" s="136"/>
      <c r="APC237" s="136"/>
      <c r="APD237" s="136"/>
      <c r="APE237" s="136"/>
      <c r="APF237" s="136"/>
      <c r="APG237" s="136"/>
      <c r="APH237" s="136"/>
      <c r="API237" s="136"/>
      <c r="APJ237" s="136"/>
      <c r="APK237" s="136"/>
      <c r="APL237" s="136"/>
      <c r="APM237" s="136"/>
      <c r="APN237" s="136"/>
      <c r="APO237" s="136"/>
      <c r="APP237" s="136"/>
      <c r="APQ237" s="136"/>
      <c r="APR237" s="136"/>
      <c r="APS237" s="136"/>
      <c r="APT237" s="136"/>
      <c r="APU237" s="136"/>
      <c r="APV237" s="136"/>
      <c r="APW237" s="136"/>
      <c r="APX237" s="136"/>
      <c r="APY237" s="136"/>
      <c r="APZ237" s="136"/>
      <c r="AQA237" s="136"/>
      <c r="AQB237" s="136"/>
      <c r="AQC237" s="136"/>
      <c r="AQD237" s="136"/>
      <c r="AQE237" s="136"/>
      <c r="AQF237" s="136"/>
      <c r="AQG237" s="136"/>
      <c r="AQH237" s="136"/>
      <c r="AQI237" s="136"/>
      <c r="AQJ237" s="136"/>
      <c r="AQK237" s="136"/>
      <c r="AQL237" s="136"/>
      <c r="AQM237" s="136"/>
      <c r="AQN237" s="136"/>
      <c r="AQO237" s="136"/>
      <c r="AQP237" s="136"/>
      <c r="AQQ237" s="136"/>
      <c r="AQR237" s="136"/>
      <c r="AQS237" s="136"/>
      <c r="AQT237" s="136"/>
      <c r="AQU237" s="136"/>
      <c r="AQV237" s="136"/>
      <c r="AQW237" s="136"/>
      <c r="AQX237" s="136"/>
      <c r="AQY237" s="136"/>
      <c r="AQZ237" s="136"/>
      <c r="ARA237" s="136"/>
      <c r="ARB237" s="136"/>
      <c r="ARC237" s="136"/>
      <c r="ARD237" s="136"/>
      <c r="ARE237" s="136"/>
      <c r="ARF237" s="136"/>
      <c r="ARG237" s="136"/>
      <c r="ARH237" s="136"/>
      <c r="ARI237" s="136"/>
      <c r="ARJ237" s="136"/>
      <c r="ARK237" s="136"/>
      <c r="ARL237" s="136"/>
      <c r="ARM237" s="136"/>
      <c r="ARN237" s="136"/>
      <c r="ARO237" s="136"/>
      <c r="ARP237" s="136"/>
      <c r="ARQ237" s="136"/>
      <c r="ARR237" s="136"/>
      <c r="ARS237" s="136"/>
      <c r="ART237" s="136"/>
      <c r="ARU237" s="136"/>
      <c r="ARV237" s="136"/>
      <c r="ARW237" s="136"/>
      <c r="ARX237" s="136"/>
      <c r="ARY237" s="136"/>
      <c r="ARZ237" s="136"/>
      <c r="ASA237" s="136"/>
      <c r="ASB237" s="136"/>
      <c r="ASC237" s="136"/>
      <c r="ASD237" s="136"/>
      <c r="ASE237" s="136"/>
      <c r="ASF237" s="136"/>
      <c r="ASG237" s="136"/>
      <c r="ASH237" s="136"/>
      <c r="ASI237" s="136"/>
      <c r="ASJ237" s="136"/>
      <c r="ASK237" s="136"/>
      <c r="ASL237" s="136"/>
      <c r="ASM237" s="136"/>
      <c r="ASN237" s="136"/>
      <c r="ASO237" s="136"/>
      <c r="ASP237" s="136"/>
      <c r="ASQ237" s="136"/>
      <c r="ASR237" s="136"/>
      <c r="ASS237" s="136"/>
      <c r="AST237" s="136"/>
      <c r="ASU237" s="136"/>
      <c r="ASV237" s="136"/>
      <c r="ASW237" s="136"/>
      <c r="ASX237" s="136"/>
      <c r="ASY237" s="136"/>
      <c r="ASZ237" s="136"/>
      <c r="ATA237" s="136"/>
      <c r="ATB237" s="136"/>
      <c r="ATC237" s="136"/>
      <c r="ATD237" s="136"/>
      <c r="ATE237" s="136"/>
      <c r="ATF237" s="136"/>
      <c r="ATG237" s="136"/>
      <c r="ATH237" s="136"/>
      <c r="ATI237" s="136"/>
      <c r="ATJ237" s="136"/>
      <c r="ATK237" s="136"/>
      <c r="ATL237" s="136"/>
      <c r="ATM237" s="136"/>
      <c r="ATN237" s="136"/>
      <c r="ATO237" s="136"/>
      <c r="ATP237" s="136"/>
      <c r="ATQ237" s="136"/>
      <c r="ATR237" s="136"/>
      <c r="ATS237" s="136"/>
      <c r="ATT237" s="136"/>
      <c r="ATU237" s="136"/>
      <c r="ATV237" s="136"/>
      <c r="ATW237" s="136"/>
      <c r="ATX237" s="136"/>
      <c r="ATY237" s="136"/>
      <c r="ATZ237" s="136"/>
      <c r="AUA237" s="136"/>
      <c r="AUB237" s="136"/>
      <c r="AUC237" s="136"/>
      <c r="AUD237" s="136"/>
      <c r="AUE237" s="136"/>
      <c r="AUF237" s="136"/>
      <c r="AUG237" s="136"/>
      <c r="AUH237" s="136"/>
      <c r="AUI237" s="136"/>
      <c r="AUJ237" s="136"/>
      <c r="AUK237" s="136"/>
      <c r="AUL237" s="136"/>
      <c r="AUM237" s="136"/>
      <c r="AUN237" s="136"/>
      <c r="AUO237" s="136"/>
      <c r="AUP237" s="136"/>
      <c r="AUQ237" s="136"/>
      <c r="AUR237" s="136"/>
      <c r="AUS237" s="136"/>
      <c r="AUT237" s="136"/>
      <c r="AUU237" s="136"/>
      <c r="AUV237" s="136"/>
      <c r="AUW237" s="136"/>
      <c r="AUX237" s="136"/>
      <c r="AUY237" s="136"/>
      <c r="AUZ237" s="136"/>
      <c r="AVA237" s="136"/>
      <c r="AVB237" s="136"/>
      <c r="AVC237" s="136"/>
      <c r="AVD237" s="136"/>
      <c r="AVE237" s="136"/>
      <c r="AVF237" s="136"/>
      <c r="AVG237" s="136"/>
      <c r="AVH237" s="136"/>
      <c r="AVI237" s="136"/>
      <c r="AVJ237" s="136"/>
      <c r="AVK237" s="136"/>
      <c r="AVL237" s="136"/>
      <c r="AVM237" s="136"/>
      <c r="AVN237" s="136"/>
      <c r="AVO237" s="136"/>
      <c r="AVP237" s="136"/>
      <c r="AVQ237" s="136"/>
      <c r="AVR237" s="136"/>
      <c r="AVS237" s="136"/>
      <c r="AVT237" s="136"/>
      <c r="AVU237" s="136"/>
      <c r="AVV237" s="136"/>
      <c r="AVW237" s="136"/>
      <c r="AVX237" s="136"/>
      <c r="AVY237" s="136"/>
      <c r="AVZ237" s="136"/>
      <c r="AWA237" s="136"/>
      <c r="AWB237" s="136"/>
      <c r="AWC237" s="136"/>
      <c r="AWD237" s="136"/>
      <c r="AWE237" s="136"/>
      <c r="AWF237" s="136"/>
      <c r="AWG237" s="136"/>
      <c r="AWH237" s="136"/>
      <c r="AWI237" s="136"/>
      <c r="AWJ237" s="136"/>
      <c r="AWK237" s="136"/>
      <c r="AWL237" s="136"/>
      <c r="AWM237" s="136"/>
      <c r="AWN237" s="136"/>
      <c r="AWO237" s="136"/>
      <c r="AWP237" s="136"/>
      <c r="AWQ237" s="136"/>
      <c r="AWR237" s="136"/>
      <c r="AWS237" s="136"/>
      <c r="AWT237" s="136"/>
      <c r="AWU237" s="136"/>
      <c r="AWV237" s="136"/>
      <c r="AWW237" s="136"/>
      <c r="AWX237" s="136"/>
      <c r="AWY237" s="136"/>
      <c r="AWZ237" s="136"/>
      <c r="AXA237" s="136"/>
      <c r="AXB237" s="136"/>
      <c r="AXC237" s="136"/>
      <c r="AXD237" s="136"/>
      <c r="AXE237" s="136"/>
      <c r="AXF237" s="136"/>
      <c r="AXG237" s="136"/>
      <c r="AXH237" s="136"/>
      <c r="AXI237" s="136"/>
      <c r="AXJ237" s="136"/>
      <c r="AXK237" s="136"/>
      <c r="AXL237" s="136"/>
      <c r="AXM237" s="136"/>
      <c r="AXN237" s="136"/>
      <c r="AXO237" s="136"/>
      <c r="AXP237" s="136"/>
      <c r="AXQ237" s="136"/>
      <c r="AXR237" s="136"/>
      <c r="AXS237" s="136"/>
      <c r="AXT237" s="136"/>
      <c r="AXU237" s="136"/>
      <c r="AXV237" s="136"/>
      <c r="AXW237" s="136"/>
      <c r="AXX237" s="136"/>
      <c r="AXY237" s="136"/>
      <c r="AXZ237" s="136"/>
      <c r="AYA237" s="136"/>
      <c r="AYB237" s="136"/>
      <c r="AYC237" s="136"/>
      <c r="AYD237" s="136"/>
      <c r="AYE237" s="136"/>
      <c r="AYF237" s="136"/>
      <c r="AYG237" s="136"/>
      <c r="AYH237" s="136"/>
      <c r="AYI237" s="136"/>
      <c r="AYJ237" s="136"/>
      <c r="AYK237" s="136"/>
      <c r="AYL237" s="136"/>
      <c r="AYM237" s="136"/>
      <c r="AYN237" s="136"/>
      <c r="AYO237" s="136"/>
      <c r="AYP237" s="136"/>
      <c r="AYQ237" s="136"/>
      <c r="AYR237" s="136"/>
      <c r="AYS237" s="136"/>
      <c r="AYT237" s="136"/>
      <c r="AYU237" s="136"/>
      <c r="AYV237" s="136"/>
      <c r="AYW237" s="136"/>
      <c r="AYX237" s="136"/>
      <c r="AYY237" s="136"/>
      <c r="AYZ237" s="136"/>
      <c r="AZA237" s="136"/>
      <c r="AZB237" s="136"/>
      <c r="AZC237" s="136"/>
      <c r="AZD237" s="136"/>
      <c r="AZE237" s="136"/>
      <c r="AZF237" s="136"/>
      <c r="AZG237" s="136"/>
      <c r="AZH237" s="136"/>
      <c r="AZI237" s="136"/>
      <c r="AZJ237" s="136"/>
      <c r="AZK237" s="136"/>
      <c r="AZL237" s="136"/>
      <c r="AZM237" s="136"/>
      <c r="AZN237" s="136"/>
      <c r="AZO237" s="136"/>
      <c r="AZP237" s="136"/>
      <c r="AZQ237" s="136"/>
      <c r="AZR237" s="136"/>
      <c r="AZS237" s="136"/>
      <c r="AZT237" s="136"/>
      <c r="AZU237" s="136"/>
      <c r="AZV237" s="136"/>
      <c r="AZW237" s="136"/>
      <c r="AZX237" s="136"/>
      <c r="AZY237" s="136"/>
      <c r="AZZ237" s="136"/>
      <c r="BAA237" s="136"/>
      <c r="BAB237" s="136"/>
      <c r="BAC237" s="136"/>
      <c r="BAD237" s="136"/>
      <c r="BAE237" s="136"/>
      <c r="BAF237" s="136"/>
      <c r="BAG237" s="136"/>
      <c r="BAH237" s="136"/>
      <c r="BAI237" s="136"/>
      <c r="BAJ237" s="136"/>
      <c r="BAK237" s="136"/>
      <c r="BAL237" s="136"/>
      <c r="BAM237" s="136"/>
      <c r="BAN237" s="136"/>
      <c r="BAO237" s="136"/>
      <c r="BAP237" s="136"/>
      <c r="BAQ237" s="136"/>
      <c r="BAR237" s="136"/>
      <c r="BAS237" s="136"/>
      <c r="BAT237" s="136"/>
      <c r="BAU237" s="136"/>
      <c r="BAV237" s="136"/>
      <c r="BAW237" s="136"/>
      <c r="BAX237" s="136"/>
      <c r="BAY237" s="136"/>
      <c r="BAZ237" s="136"/>
      <c r="BBA237" s="136"/>
      <c r="BBB237" s="136"/>
      <c r="BBC237" s="136"/>
      <c r="BBD237" s="136"/>
      <c r="BBE237" s="136"/>
      <c r="BBF237" s="136"/>
      <c r="BBG237" s="136"/>
      <c r="BBH237" s="136"/>
      <c r="BBI237" s="136"/>
      <c r="BBJ237" s="136"/>
      <c r="BBK237" s="136"/>
      <c r="BBL237" s="136"/>
      <c r="BBM237" s="136"/>
      <c r="BBN237" s="136"/>
      <c r="BBO237" s="136"/>
      <c r="BBP237" s="136"/>
      <c r="BBQ237" s="136"/>
      <c r="BBR237" s="136"/>
      <c r="BBS237" s="136"/>
      <c r="BBT237" s="136"/>
      <c r="BBU237" s="136"/>
      <c r="BBV237" s="136"/>
      <c r="BBW237" s="136"/>
      <c r="BBX237" s="136"/>
      <c r="BBY237" s="136"/>
      <c r="BBZ237" s="136"/>
      <c r="BCA237" s="136"/>
      <c r="BCB237" s="136"/>
      <c r="BCC237" s="136"/>
      <c r="BCD237" s="136"/>
      <c r="BCE237" s="136"/>
      <c r="BCF237" s="136"/>
      <c r="BCG237" s="136"/>
      <c r="BCH237" s="136"/>
      <c r="BCI237" s="136"/>
      <c r="BCJ237" s="136"/>
      <c r="BCK237" s="136"/>
      <c r="BCL237" s="136"/>
      <c r="BCM237" s="136"/>
      <c r="BCN237" s="136"/>
      <c r="BCO237" s="136"/>
      <c r="BCP237" s="136"/>
      <c r="BCQ237" s="136"/>
      <c r="BCR237" s="136"/>
      <c r="BCS237" s="136"/>
      <c r="BCT237" s="136"/>
      <c r="BCU237" s="136"/>
      <c r="BCV237" s="136"/>
      <c r="BCW237" s="136"/>
      <c r="BCX237" s="136"/>
      <c r="BCY237" s="136"/>
      <c r="BCZ237" s="136"/>
      <c r="BDA237" s="136"/>
      <c r="BDB237" s="136"/>
      <c r="BDC237" s="136"/>
      <c r="BDD237" s="136"/>
      <c r="BDE237" s="136"/>
      <c r="BDF237" s="136"/>
      <c r="BDG237" s="136"/>
      <c r="BDH237" s="136"/>
      <c r="BDI237" s="136"/>
      <c r="BDJ237" s="136"/>
      <c r="BDK237" s="136"/>
      <c r="BDL237" s="136"/>
      <c r="BDM237" s="136"/>
      <c r="BDN237" s="136"/>
      <c r="BDO237" s="136"/>
      <c r="BDP237" s="136"/>
      <c r="BDQ237" s="136"/>
      <c r="BDR237" s="136"/>
      <c r="BDS237" s="136"/>
      <c r="BDT237" s="136"/>
      <c r="BDU237" s="136"/>
      <c r="BDV237" s="136"/>
      <c r="BDW237" s="136"/>
      <c r="BDX237" s="136"/>
      <c r="BDY237" s="136"/>
      <c r="BDZ237" s="136"/>
      <c r="BEA237" s="136"/>
      <c r="BEB237" s="136"/>
      <c r="BEC237" s="136"/>
      <c r="BED237" s="136"/>
      <c r="BEE237" s="136"/>
      <c r="BEF237" s="136"/>
      <c r="BEG237" s="136"/>
      <c r="BEH237" s="136"/>
      <c r="BEI237" s="136"/>
      <c r="BEJ237" s="136"/>
      <c r="BEK237" s="136"/>
      <c r="BEL237" s="136"/>
      <c r="BEM237" s="136"/>
      <c r="BEN237" s="136"/>
      <c r="BEO237" s="136"/>
      <c r="BEP237" s="136"/>
      <c r="BEQ237" s="136"/>
      <c r="BER237" s="136"/>
      <c r="BES237" s="136"/>
      <c r="BET237" s="136"/>
      <c r="BEU237" s="136"/>
      <c r="BEV237" s="136"/>
      <c r="BEW237" s="136"/>
      <c r="BEX237" s="136"/>
      <c r="BEY237" s="136"/>
      <c r="BEZ237" s="136"/>
      <c r="BFA237" s="136"/>
      <c r="BFB237" s="136"/>
      <c r="BFC237" s="136"/>
      <c r="BFD237" s="136"/>
      <c r="BFE237" s="136"/>
      <c r="BFF237" s="136"/>
      <c r="BFG237" s="136"/>
      <c r="BFH237" s="136"/>
      <c r="BFI237" s="136"/>
      <c r="BFJ237" s="136"/>
      <c r="BFK237" s="136"/>
      <c r="BFL237" s="136"/>
      <c r="BFM237" s="136"/>
      <c r="BFN237" s="136"/>
      <c r="BFO237" s="136"/>
      <c r="BFP237" s="136"/>
      <c r="BFQ237" s="136"/>
      <c r="BFR237" s="136"/>
      <c r="BFS237" s="136"/>
      <c r="BFT237" s="136"/>
      <c r="BFU237" s="136"/>
      <c r="BFV237" s="136"/>
      <c r="BFW237" s="136"/>
      <c r="BFX237" s="136"/>
      <c r="BFY237" s="136"/>
      <c r="BFZ237" s="136"/>
      <c r="BGA237" s="136"/>
      <c r="BGB237" s="136"/>
      <c r="BGC237" s="136"/>
      <c r="BGD237" s="136"/>
      <c r="BGE237" s="136"/>
      <c r="BGF237" s="136"/>
      <c r="BGG237" s="136"/>
      <c r="BGH237" s="136"/>
      <c r="BGI237" s="136"/>
      <c r="BGJ237" s="136"/>
      <c r="BGK237" s="136"/>
      <c r="BGL237" s="136"/>
      <c r="BGM237" s="136"/>
      <c r="BGN237" s="136"/>
      <c r="BGO237" s="136"/>
      <c r="BGP237" s="136"/>
      <c r="BGQ237" s="136"/>
      <c r="BGR237" s="136"/>
      <c r="BGS237" s="136"/>
      <c r="BGT237" s="136"/>
      <c r="BGU237" s="136"/>
      <c r="BGV237" s="136"/>
      <c r="BGW237" s="136"/>
      <c r="BGX237" s="136"/>
      <c r="BGY237" s="136"/>
      <c r="BGZ237" s="136"/>
      <c r="BHA237" s="136"/>
      <c r="BHB237" s="136"/>
      <c r="BHC237" s="136"/>
      <c r="BHD237" s="136"/>
      <c r="BHE237" s="136"/>
      <c r="BHF237" s="136"/>
      <c r="BHG237" s="136"/>
      <c r="BHH237" s="136"/>
      <c r="BHI237" s="136"/>
      <c r="BHJ237" s="136"/>
      <c r="BHK237" s="136"/>
      <c r="BHL237" s="136"/>
      <c r="BHM237" s="136"/>
      <c r="BHN237" s="136"/>
      <c r="BHO237" s="136"/>
      <c r="BHP237" s="136"/>
      <c r="BHQ237" s="136"/>
      <c r="BHR237" s="136"/>
      <c r="BHS237" s="136"/>
      <c r="BHT237" s="136"/>
      <c r="BHU237" s="136"/>
      <c r="BHV237" s="136"/>
      <c r="BHW237" s="136"/>
      <c r="BHX237" s="136"/>
      <c r="BHY237" s="136"/>
      <c r="BHZ237" s="136"/>
      <c r="BIA237" s="136"/>
      <c r="BIB237" s="136"/>
      <c r="BIC237" s="136"/>
      <c r="BID237" s="136"/>
      <c r="BIE237" s="136"/>
      <c r="BIF237" s="136"/>
      <c r="BIG237" s="136"/>
      <c r="BIH237" s="136"/>
      <c r="BII237" s="136"/>
      <c r="BIJ237" s="136"/>
      <c r="BIK237" s="136"/>
      <c r="BIL237" s="136"/>
      <c r="BIM237" s="136"/>
      <c r="BIN237" s="136"/>
      <c r="BIO237" s="136"/>
      <c r="BIP237" s="136"/>
      <c r="BIQ237" s="136"/>
      <c r="BIR237" s="136"/>
      <c r="BIS237" s="136"/>
      <c r="BIT237" s="136"/>
      <c r="BIU237" s="136"/>
      <c r="BIV237" s="136"/>
      <c r="BIW237" s="136"/>
      <c r="BIX237" s="136"/>
      <c r="BIY237" s="136"/>
      <c r="BIZ237" s="136"/>
      <c r="BJA237" s="136"/>
      <c r="BJB237" s="136"/>
      <c r="BJC237" s="136"/>
      <c r="BJD237" s="136"/>
      <c r="BJE237" s="136"/>
      <c r="BJF237" s="136"/>
      <c r="BJG237" s="136"/>
      <c r="BJH237" s="136"/>
      <c r="BJI237" s="136"/>
      <c r="BJJ237" s="136"/>
      <c r="BJK237" s="136"/>
      <c r="BJL237" s="136"/>
      <c r="BJM237" s="136"/>
      <c r="BJN237" s="136"/>
      <c r="BJO237" s="136"/>
      <c r="BJP237" s="136"/>
      <c r="BJQ237" s="136"/>
      <c r="BJR237" s="136"/>
      <c r="BJS237" s="136"/>
      <c r="BJT237" s="136"/>
      <c r="BJU237" s="136"/>
      <c r="BJV237" s="136"/>
      <c r="BJW237" s="136"/>
      <c r="BJX237" s="136"/>
      <c r="BJY237" s="136"/>
      <c r="BJZ237" s="136"/>
      <c r="BKA237" s="136"/>
      <c r="BKB237" s="136"/>
      <c r="BKC237" s="136"/>
      <c r="BKD237" s="136"/>
      <c r="BKE237" s="136"/>
      <c r="BKF237" s="136"/>
      <c r="BKG237" s="136"/>
      <c r="BKH237" s="136"/>
      <c r="BKI237" s="136"/>
      <c r="BKJ237" s="136"/>
      <c r="BKK237" s="136"/>
      <c r="BKL237" s="136"/>
      <c r="BKM237" s="136"/>
      <c r="BKN237" s="136"/>
      <c r="BKO237" s="136"/>
      <c r="BKP237" s="136"/>
      <c r="BKQ237" s="136"/>
      <c r="BKR237" s="136"/>
      <c r="BKS237" s="136"/>
      <c r="BKT237" s="136"/>
      <c r="BKU237" s="136"/>
      <c r="BKV237" s="136"/>
      <c r="BKW237" s="136"/>
      <c r="BKX237" s="136"/>
      <c r="BKY237" s="136"/>
      <c r="BKZ237" s="136"/>
      <c r="BLA237" s="136"/>
      <c r="BLB237" s="136"/>
      <c r="BLC237" s="136"/>
      <c r="BLD237" s="136"/>
      <c r="BLE237" s="136"/>
      <c r="BLF237" s="136"/>
      <c r="BLG237" s="136"/>
      <c r="BLH237" s="136"/>
      <c r="BLI237" s="136"/>
      <c r="BLJ237" s="136"/>
      <c r="BLK237" s="136"/>
      <c r="BLL237" s="136"/>
      <c r="BLM237" s="136"/>
      <c r="BLN237" s="136"/>
      <c r="BLO237" s="136"/>
      <c r="BLP237" s="136"/>
      <c r="BLQ237" s="136"/>
      <c r="BLR237" s="136"/>
      <c r="BLS237" s="136"/>
      <c r="BLT237" s="136"/>
      <c r="BLU237" s="136"/>
      <c r="BLV237" s="136"/>
      <c r="BLW237" s="136"/>
      <c r="BLX237" s="136"/>
      <c r="BLY237" s="136"/>
      <c r="BLZ237" s="136"/>
      <c r="BMA237" s="136"/>
      <c r="BMB237" s="136"/>
      <c r="BMC237" s="136"/>
      <c r="BMD237" s="136"/>
      <c r="BME237" s="136"/>
      <c r="BMF237" s="136"/>
      <c r="BMG237" s="136"/>
      <c r="BMH237" s="136"/>
      <c r="BMI237" s="136"/>
      <c r="BMJ237" s="136"/>
      <c r="BMK237" s="136"/>
      <c r="BML237" s="136"/>
      <c r="BMM237" s="136"/>
      <c r="BMN237" s="136"/>
      <c r="BMO237" s="136"/>
      <c r="BMP237" s="136"/>
      <c r="BMQ237" s="136"/>
      <c r="BMR237" s="136"/>
      <c r="BMS237" s="136"/>
      <c r="BMT237" s="136"/>
      <c r="BMU237" s="136"/>
      <c r="BMV237" s="136"/>
      <c r="BMW237" s="136"/>
      <c r="BMX237" s="136"/>
      <c r="BMY237" s="136"/>
      <c r="BMZ237" s="136"/>
      <c r="BNA237" s="136"/>
      <c r="BNB237" s="136"/>
      <c r="BNC237" s="136"/>
      <c r="BND237" s="136"/>
      <c r="BNE237" s="136"/>
      <c r="BNF237" s="136"/>
      <c r="BNG237" s="136"/>
      <c r="BNH237" s="136"/>
      <c r="BNI237" s="136"/>
      <c r="BNJ237" s="136"/>
      <c r="BNK237" s="136"/>
      <c r="BNL237" s="136"/>
      <c r="BNM237" s="136"/>
      <c r="BNN237" s="136"/>
      <c r="BNO237" s="136"/>
      <c r="BNP237" s="136"/>
      <c r="BNQ237" s="136"/>
      <c r="BNR237" s="136"/>
      <c r="BNS237" s="136"/>
      <c r="BNT237" s="136"/>
      <c r="BNU237" s="136"/>
      <c r="BNV237" s="136"/>
      <c r="BNW237" s="136"/>
      <c r="BNX237" s="136"/>
      <c r="BNY237" s="136"/>
      <c r="BNZ237" s="136"/>
      <c r="BOA237" s="136"/>
      <c r="BOB237" s="136"/>
      <c r="BOC237" s="136"/>
      <c r="BOD237" s="136"/>
      <c r="BOE237" s="136"/>
      <c r="BOF237" s="136"/>
      <c r="BOG237" s="136"/>
      <c r="BOH237" s="136"/>
      <c r="BOI237" s="136"/>
      <c r="BOJ237" s="136"/>
      <c r="BOK237" s="136"/>
      <c r="BOL237" s="136"/>
      <c r="BOM237" s="136"/>
      <c r="BON237" s="136"/>
      <c r="BOO237" s="136"/>
      <c r="BOP237" s="136"/>
      <c r="BOQ237" s="136"/>
      <c r="BOR237" s="136"/>
      <c r="BOS237" s="136"/>
      <c r="BOT237" s="136"/>
      <c r="BOU237" s="136"/>
      <c r="BOV237" s="136"/>
      <c r="BOW237" s="136"/>
      <c r="BOX237" s="136"/>
      <c r="BOY237" s="136"/>
      <c r="BOZ237" s="136"/>
      <c r="BPA237" s="136"/>
      <c r="BPB237" s="136"/>
      <c r="BPC237" s="136"/>
      <c r="BPD237" s="136"/>
      <c r="BPE237" s="136"/>
      <c r="BPF237" s="136"/>
      <c r="BPG237" s="136"/>
      <c r="BPH237" s="136"/>
      <c r="BPI237" s="136"/>
      <c r="BPJ237" s="136"/>
      <c r="BPK237" s="136"/>
      <c r="BPL237" s="136"/>
      <c r="BPM237" s="136"/>
      <c r="BPN237" s="136"/>
      <c r="BPO237" s="136"/>
      <c r="BPP237" s="136"/>
      <c r="BPQ237" s="136"/>
      <c r="BPR237" s="136"/>
      <c r="BPS237" s="136"/>
      <c r="BPT237" s="136"/>
      <c r="BPU237" s="136"/>
      <c r="BPV237" s="136"/>
      <c r="BPW237" s="136"/>
      <c r="BPX237" s="136"/>
      <c r="BPY237" s="136"/>
      <c r="BPZ237" s="136"/>
      <c r="BQA237" s="136"/>
      <c r="BQB237" s="136"/>
      <c r="BQC237" s="136"/>
      <c r="BQD237" s="136"/>
      <c r="BQE237" s="136"/>
      <c r="BQF237" s="136"/>
      <c r="BQG237" s="136"/>
      <c r="BQH237" s="136"/>
      <c r="BQI237" s="136"/>
      <c r="BQJ237" s="136"/>
      <c r="BQK237" s="136"/>
      <c r="BQL237" s="136"/>
      <c r="BQM237" s="136"/>
      <c r="BQN237" s="136"/>
      <c r="BQO237" s="136"/>
      <c r="BQP237" s="136"/>
      <c r="BQQ237" s="136"/>
      <c r="BQR237" s="136"/>
      <c r="BQS237" s="136"/>
      <c r="BQT237" s="136"/>
      <c r="BQU237" s="136"/>
      <c r="BQV237" s="136"/>
      <c r="BQW237" s="136"/>
      <c r="BQX237" s="136"/>
      <c r="BQY237" s="136"/>
      <c r="BQZ237" s="136"/>
      <c r="BRA237" s="136"/>
      <c r="BRB237" s="136"/>
      <c r="BRC237" s="136"/>
      <c r="BRD237" s="136"/>
      <c r="BRE237" s="136"/>
      <c r="BRF237" s="136"/>
      <c r="BRG237" s="136"/>
      <c r="BRH237" s="136"/>
      <c r="BRI237" s="136"/>
      <c r="BRJ237" s="136"/>
      <c r="BRK237" s="136"/>
      <c r="BRL237" s="136"/>
      <c r="BRM237" s="136"/>
      <c r="BRN237" s="136"/>
      <c r="BRO237" s="136"/>
      <c r="BRP237" s="136"/>
      <c r="BRQ237" s="136"/>
      <c r="BRR237" s="136"/>
      <c r="BRS237" s="136"/>
      <c r="BRT237" s="136"/>
      <c r="BRU237" s="136"/>
      <c r="BRV237" s="136"/>
      <c r="BRW237" s="136"/>
      <c r="BRX237" s="136"/>
      <c r="BRY237" s="136"/>
      <c r="BRZ237" s="136"/>
      <c r="BSA237" s="136"/>
      <c r="BSB237" s="136"/>
      <c r="BSC237" s="136"/>
      <c r="BSD237" s="136"/>
      <c r="BSE237" s="136"/>
      <c r="BSF237" s="136"/>
      <c r="BSG237" s="136"/>
      <c r="BSH237" s="136"/>
      <c r="BSI237" s="136"/>
      <c r="BSJ237" s="136"/>
      <c r="BSK237" s="136"/>
      <c r="BSL237" s="136"/>
      <c r="BSM237" s="136"/>
      <c r="BSN237" s="136"/>
      <c r="BSO237" s="136"/>
      <c r="BSP237" s="136"/>
      <c r="BSQ237" s="136"/>
      <c r="BSR237" s="136"/>
      <c r="BSS237" s="136"/>
      <c r="BST237" s="136"/>
      <c r="BSU237" s="136"/>
      <c r="BSV237" s="136"/>
      <c r="BSW237" s="136"/>
      <c r="BSX237" s="136"/>
      <c r="BSY237" s="136"/>
      <c r="BSZ237" s="136"/>
      <c r="BTA237" s="136"/>
      <c r="BTB237" s="136"/>
      <c r="BTC237" s="136"/>
      <c r="BTD237" s="136"/>
      <c r="BTE237" s="136"/>
      <c r="BTF237" s="136"/>
      <c r="BTG237" s="136"/>
      <c r="BTH237" s="136"/>
      <c r="BTI237" s="136"/>
      <c r="BTJ237" s="136"/>
      <c r="BTK237" s="136"/>
      <c r="BTL237" s="136"/>
      <c r="BTM237" s="136"/>
      <c r="BTN237" s="136"/>
      <c r="BTO237" s="136"/>
      <c r="BTP237" s="136"/>
      <c r="BTQ237" s="136"/>
      <c r="BTR237" s="136"/>
      <c r="BTS237" s="136"/>
      <c r="BTT237" s="136"/>
      <c r="BTU237" s="136"/>
      <c r="BTV237" s="136"/>
      <c r="BTW237" s="136"/>
      <c r="BTX237" s="136"/>
      <c r="BTY237" s="136"/>
      <c r="BTZ237" s="136"/>
      <c r="BUA237" s="136"/>
      <c r="BUB237" s="136"/>
      <c r="BUC237" s="136"/>
      <c r="BUD237" s="136"/>
      <c r="BUE237" s="136"/>
      <c r="BUF237" s="136"/>
      <c r="BUG237" s="136"/>
      <c r="BUH237" s="136"/>
      <c r="BUI237" s="136"/>
      <c r="BUJ237" s="136"/>
      <c r="BUK237" s="136"/>
      <c r="BUL237" s="136"/>
      <c r="BUM237" s="136"/>
      <c r="BUN237" s="136"/>
      <c r="BUO237" s="136"/>
      <c r="BUP237" s="136"/>
      <c r="BUQ237" s="136"/>
      <c r="BUR237" s="136"/>
      <c r="BUS237" s="136"/>
      <c r="BUT237" s="136"/>
      <c r="BUU237" s="136"/>
      <c r="BUV237" s="136"/>
      <c r="BUW237" s="136"/>
      <c r="BUX237" s="136"/>
      <c r="BUY237" s="136"/>
      <c r="BUZ237" s="136"/>
      <c r="BVA237" s="136"/>
      <c r="BVB237" s="136"/>
      <c r="BVC237" s="136"/>
      <c r="BVD237" s="136"/>
      <c r="BVE237" s="136"/>
      <c r="BVF237" s="136"/>
      <c r="BVG237" s="136"/>
      <c r="BVH237" s="136"/>
      <c r="BVI237" s="136"/>
      <c r="BVJ237" s="136"/>
      <c r="BVK237" s="136"/>
      <c r="BVL237" s="136"/>
      <c r="BVM237" s="136"/>
      <c r="BVN237" s="136"/>
      <c r="BVO237" s="136"/>
      <c r="BVP237" s="136"/>
      <c r="BVQ237" s="136"/>
      <c r="BVR237" s="136"/>
      <c r="BVS237" s="136"/>
      <c r="BVT237" s="136"/>
      <c r="BVU237" s="136"/>
      <c r="BVV237" s="136"/>
      <c r="BVW237" s="136"/>
      <c r="BVX237" s="136"/>
      <c r="BVY237" s="136"/>
      <c r="BVZ237" s="136"/>
      <c r="BWA237" s="136"/>
      <c r="BWB237" s="136"/>
      <c r="BWC237" s="136"/>
      <c r="BWD237" s="136"/>
      <c r="BWE237" s="136"/>
      <c r="BWF237" s="136"/>
      <c r="BWG237" s="136"/>
      <c r="BWH237" s="136"/>
      <c r="BWI237" s="136"/>
      <c r="BWJ237" s="136"/>
      <c r="BWK237" s="136"/>
      <c r="BWL237" s="136"/>
      <c r="BWM237" s="136"/>
      <c r="BWN237" s="136"/>
      <c r="BWO237" s="136"/>
      <c r="BWP237" s="136"/>
      <c r="BWQ237" s="136"/>
      <c r="BWR237" s="136"/>
      <c r="BWS237" s="136"/>
      <c r="BWT237" s="136"/>
      <c r="BWU237" s="136"/>
      <c r="BWV237" s="136"/>
      <c r="BWW237" s="136"/>
      <c r="BWX237" s="136"/>
      <c r="BWY237" s="136"/>
      <c r="BWZ237" s="136"/>
      <c r="BXA237" s="136"/>
      <c r="BXB237" s="136"/>
      <c r="BXC237" s="136"/>
      <c r="BXD237" s="136"/>
      <c r="BXE237" s="136"/>
      <c r="BXF237" s="136"/>
      <c r="BXG237" s="136"/>
      <c r="BXH237" s="136"/>
      <c r="BXI237" s="136"/>
      <c r="BXJ237" s="136"/>
      <c r="BXK237" s="136"/>
      <c r="BXL237" s="136"/>
      <c r="BXM237" s="136"/>
      <c r="BXN237" s="136"/>
      <c r="BXO237" s="136"/>
      <c r="BXP237" s="136"/>
      <c r="BXQ237" s="136"/>
      <c r="BXR237" s="136"/>
      <c r="BXS237" s="136"/>
      <c r="BXT237" s="136"/>
      <c r="BXU237" s="136"/>
      <c r="BXV237" s="136"/>
      <c r="BXW237" s="136"/>
      <c r="BXX237" s="136"/>
      <c r="BXY237" s="136"/>
      <c r="BXZ237" s="136"/>
      <c r="BYA237" s="136"/>
      <c r="BYB237" s="136"/>
      <c r="BYC237" s="136"/>
      <c r="BYD237" s="136"/>
      <c r="BYE237" s="136"/>
      <c r="BYF237" s="136"/>
      <c r="BYG237" s="136"/>
      <c r="BYH237" s="136"/>
      <c r="BYI237" s="136"/>
      <c r="BYJ237" s="136"/>
      <c r="BYK237" s="136"/>
      <c r="BYL237" s="136"/>
      <c r="BYM237" s="136"/>
      <c r="BYN237" s="136"/>
      <c r="BYO237" s="136"/>
      <c r="BYP237" s="136"/>
      <c r="BYQ237" s="136"/>
      <c r="BYR237" s="136"/>
      <c r="BYS237" s="136"/>
      <c r="BYT237" s="136"/>
      <c r="BYU237" s="136"/>
      <c r="BYV237" s="136"/>
      <c r="BYW237" s="136"/>
      <c r="BYX237" s="136"/>
      <c r="BYY237" s="136"/>
      <c r="BYZ237" s="136"/>
      <c r="BZA237" s="136"/>
      <c r="BZB237" s="136"/>
      <c r="BZC237" s="136"/>
      <c r="BZD237" s="136"/>
      <c r="BZE237" s="136"/>
      <c r="BZF237" s="136"/>
      <c r="BZG237" s="136"/>
      <c r="BZH237" s="136"/>
      <c r="BZI237" s="136"/>
      <c r="BZJ237" s="136"/>
      <c r="BZK237" s="136"/>
      <c r="BZL237" s="136"/>
      <c r="BZM237" s="136"/>
      <c r="BZN237" s="136"/>
      <c r="BZO237" s="136"/>
      <c r="BZP237" s="136"/>
      <c r="BZQ237" s="136"/>
      <c r="BZR237" s="136"/>
      <c r="BZS237" s="136"/>
      <c r="BZT237" s="136"/>
      <c r="BZU237" s="136"/>
      <c r="BZV237" s="136"/>
      <c r="BZW237" s="136"/>
      <c r="BZX237" s="136"/>
      <c r="BZY237" s="136"/>
      <c r="BZZ237" s="136"/>
      <c r="CAA237" s="136"/>
      <c r="CAB237" s="136"/>
      <c r="CAC237" s="136"/>
      <c r="CAD237" s="136"/>
      <c r="CAE237" s="136"/>
      <c r="CAF237" s="136"/>
      <c r="CAG237" s="136"/>
      <c r="CAH237" s="136"/>
      <c r="CAI237" s="136"/>
      <c r="CAJ237" s="136"/>
      <c r="CAK237" s="136"/>
      <c r="CAL237" s="136"/>
      <c r="CAM237" s="136"/>
      <c r="CAN237" s="136"/>
      <c r="CAO237" s="136"/>
      <c r="CAP237" s="136"/>
      <c r="CAQ237" s="136"/>
      <c r="CAR237" s="136"/>
      <c r="CAS237" s="136"/>
      <c r="CAT237" s="136"/>
      <c r="CAU237" s="136"/>
      <c r="CAV237" s="136"/>
      <c r="CAW237" s="136"/>
      <c r="CAX237" s="136"/>
      <c r="CAY237" s="136"/>
      <c r="CAZ237" s="136"/>
      <c r="CBA237" s="136"/>
      <c r="CBB237" s="136"/>
      <c r="CBC237" s="136"/>
      <c r="CBD237" s="136"/>
      <c r="CBE237" s="136"/>
      <c r="CBF237" s="136"/>
      <c r="CBG237" s="136"/>
      <c r="CBH237" s="136"/>
      <c r="CBI237" s="136"/>
      <c r="CBJ237" s="136"/>
      <c r="CBK237" s="136"/>
      <c r="CBL237" s="136"/>
      <c r="CBM237" s="136"/>
      <c r="CBN237" s="136"/>
      <c r="CBO237" s="136"/>
      <c r="CBP237" s="136"/>
      <c r="CBQ237" s="136"/>
      <c r="CBR237" s="136"/>
      <c r="CBS237" s="136"/>
      <c r="CBT237" s="136"/>
      <c r="CBU237" s="136"/>
      <c r="CBV237" s="136"/>
      <c r="CBW237" s="136"/>
      <c r="CBX237" s="136"/>
      <c r="CBY237" s="136"/>
      <c r="CBZ237" s="136"/>
      <c r="CCA237" s="136"/>
      <c r="CCB237" s="136"/>
      <c r="CCC237" s="136"/>
      <c r="CCD237" s="136"/>
      <c r="CCE237" s="136"/>
      <c r="CCF237" s="136"/>
      <c r="CCG237" s="136"/>
      <c r="CCH237" s="136"/>
      <c r="CCI237" s="136"/>
      <c r="CCJ237" s="136"/>
      <c r="CCK237" s="136"/>
      <c r="CCL237" s="136"/>
      <c r="CCM237" s="136"/>
      <c r="CCN237" s="136"/>
      <c r="CCO237" s="136"/>
      <c r="CCP237" s="136"/>
      <c r="CCQ237" s="136"/>
      <c r="CCR237" s="136"/>
      <c r="CCS237" s="136"/>
      <c r="CCT237" s="136"/>
      <c r="CCU237" s="136"/>
      <c r="CCV237" s="136"/>
      <c r="CCW237" s="136"/>
      <c r="CCX237" s="136"/>
      <c r="CCY237" s="136"/>
      <c r="CCZ237" s="136"/>
      <c r="CDA237" s="136"/>
      <c r="CDB237" s="136"/>
      <c r="CDC237" s="136"/>
      <c r="CDD237" s="136"/>
      <c r="CDE237" s="136"/>
      <c r="CDF237" s="136"/>
      <c r="CDG237" s="136"/>
      <c r="CDH237" s="136"/>
      <c r="CDI237" s="136"/>
      <c r="CDJ237" s="136"/>
      <c r="CDK237" s="136"/>
      <c r="CDL237" s="136"/>
      <c r="CDM237" s="136"/>
      <c r="CDN237" s="136"/>
      <c r="CDO237" s="136"/>
      <c r="CDP237" s="136"/>
      <c r="CDQ237" s="136"/>
      <c r="CDR237" s="136"/>
      <c r="CDS237" s="136"/>
      <c r="CDT237" s="136"/>
      <c r="CDU237" s="136"/>
      <c r="CDV237" s="136"/>
      <c r="CDW237" s="136"/>
      <c r="CDX237" s="136"/>
      <c r="CDY237" s="136"/>
      <c r="CDZ237" s="136"/>
      <c r="CEA237" s="136"/>
      <c r="CEB237" s="136"/>
      <c r="CEC237" s="136"/>
      <c r="CED237" s="136"/>
      <c r="CEE237" s="136"/>
      <c r="CEF237" s="136"/>
      <c r="CEG237" s="136"/>
      <c r="CEH237" s="136"/>
      <c r="CEI237" s="136"/>
      <c r="CEJ237" s="136"/>
      <c r="CEK237" s="136"/>
      <c r="CEL237" s="136"/>
      <c r="CEM237" s="136"/>
      <c r="CEN237" s="136"/>
      <c r="CEO237" s="136"/>
      <c r="CEP237" s="136"/>
      <c r="CEQ237" s="136"/>
      <c r="CER237" s="136"/>
      <c r="CES237" s="136"/>
      <c r="CET237" s="136"/>
      <c r="CEU237" s="136"/>
      <c r="CEV237" s="136"/>
      <c r="CEW237" s="136"/>
      <c r="CEX237" s="136"/>
      <c r="CEY237" s="136"/>
      <c r="CEZ237" s="136"/>
      <c r="CFA237" s="136"/>
      <c r="CFB237" s="136"/>
      <c r="CFC237" s="136"/>
      <c r="CFD237" s="136"/>
      <c r="CFE237" s="136"/>
      <c r="CFF237" s="136"/>
      <c r="CFG237" s="136"/>
      <c r="CFH237" s="136"/>
      <c r="CFI237" s="136"/>
      <c r="CFJ237" s="136"/>
      <c r="CFK237" s="136"/>
      <c r="CFL237" s="136"/>
      <c r="CFM237" s="136"/>
      <c r="CFN237" s="136"/>
      <c r="CFO237" s="136"/>
      <c r="CFP237" s="136"/>
      <c r="CFQ237" s="136"/>
      <c r="CFR237" s="136"/>
      <c r="CFS237" s="136"/>
      <c r="CFT237" s="136"/>
      <c r="CFU237" s="136"/>
      <c r="CFV237" s="136"/>
      <c r="CFW237" s="136"/>
      <c r="CFX237" s="136"/>
      <c r="CFY237" s="136"/>
      <c r="CFZ237" s="136"/>
      <c r="CGA237" s="136"/>
      <c r="CGB237" s="136"/>
      <c r="CGC237" s="136"/>
      <c r="CGD237" s="136"/>
      <c r="CGE237" s="136"/>
      <c r="CGF237" s="136"/>
      <c r="CGG237" s="136"/>
      <c r="CGH237" s="136"/>
      <c r="CGI237" s="136"/>
      <c r="CGJ237" s="136"/>
      <c r="CGK237" s="136"/>
      <c r="CGL237" s="136"/>
      <c r="CGM237" s="136"/>
      <c r="CGN237" s="136"/>
      <c r="CGO237" s="136"/>
      <c r="CGP237" s="136"/>
      <c r="CGQ237" s="136"/>
      <c r="CGR237" s="136"/>
      <c r="CGS237" s="136"/>
      <c r="CGT237" s="136"/>
      <c r="CGU237" s="136"/>
      <c r="CGV237" s="136"/>
      <c r="CGW237" s="136"/>
      <c r="CGX237" s="136"/>
      <c r="CGY237" s="136"/>
      <c r="CGZ237" s="136"/>
      <c r="CHA237" s="136"/>
      <c r="CHB237" s="136"/>
      <c r="CHC237" s="136"/>
      <c r="CHD237" s="136"/>
      <c r="CHE237" s="136"/>
      <c r="CHF237" s="136"/>
      <c r="CHG237" s="136"/>
      <c r="CHH237" s="136"/>
      <c r="CHI237" s="136"/>
      <c r="CHJ237" s="136"/>
      <c r="CHK237" s="136"/>
      <c r="CHL237" s="136"/>
      <c r="CHM237" s="136"/>
      <c r="CHN237" s="136"/>
      <c r="CHO237" s="136"/>
      <c r="CHP237" s="136"/>
      <c r="CHQ237" s="136"/>
      <c r="CHR237" s="136"/>
      <c r="CHS237" s="136"/>
      <c r="CHT237" s="136"/>
      <c r="CHU237" s="136"/>
      <c r="CHV237" s="136"/>
      <c r="CHW237" s="136"/>
      <c r="CHX237" s="136"/>
      <c r="CHY237" s="136"/>
      <c r="CHZ237" s="136"/>
      <c r="CIA237" s="136"/>
      <c r="CIB237" s="136"/>
      <c r="CIC237" s="136"/>
      <c r="CID237" s="136"/>
      <c r="CIE237" s="136"/>
      <c r="CIF237" s="136"/>
      <c r="CIG237" s="136"/>
      <c r="CIH237" s="136"/>
      <c r="CII237" s="136"/>
      <c r="CIJ237" s="136"/>
      <c r="CIK237" s="136"/>
      <c r="CIL237" s="136"/>
      <c r="CIM237" s="136"/>
      <c r="CIN237" s="136"/>
      <c r="CIO237" s="136"/>
      <c r="CIP237" s="136"/>
      <c r="CIQ237" s="136"/>
      <c r="CIR237" s="136"/>
      <c r="CIS237" s="136"/>
      <c r="CIT237" s="136"/>
      <c r="CIU237" s="136"/>
      <c r="CIV237" s="136"/>
      <c r="CIW237" s="136"/>
      <c r="CIX237" s="136"/>
      <c r="CIY237" s="136"/>
      <c r="CIZ237" s="136"/>
      <c r="CJA237" s="136"/>
      <c r="CJB237" s="136"/>
      <c r="CJC237" s="136"/>
      <c r="CJD237" s="136"/>
      <c r="CJE237" s="136"/>
      <c r="CJF237" s="136"/>
      <c r="CJG237" s="136"/>
      <c r="CJH237" s="136"/>
      <c r="CJI237" s="136"/>
      <c r="CJJ237" s="136"/>
      <c r="CJK237" s="136"/>
      <c r="CJL237" s="136"/>
      <c r="CJM237" s="136"/>
      <c r="CJN237" s="136"/>
      <c r="CJO237" s="136"/>
      <c r="CJP237" s="136"/>
      <c r="CJQ237" s="136"/>
      <c r="CJR237" s="136"/>
      <c r="CJS237" s="136"/>
      <c r="CJT237" s="136"/>
      <c r="CJU237" s="136"/>
      <c r="CJV237" s="136"/>
      <c r="CJW237" s="136"/>
      <c r="CJX237" s="136"/>
      <c r="CJY237" s="136"/>
      <c r="CJZ237" s="136"/>
      <c r="CKA237" s="136"/>
      <c r="CKB237" s="136"/>
      <c r="CKC237" s="136"/>
      <c r="CKD237" s="136"/>
      <c r="CKE237" s="136"/>
      <c r="CKF237" s="136"/>
      <c r="CKG237" s="136"/>
      <c r="CKH237" s="136"/>
      <c r="CKI237" s="136"/>
      <c r="CKJ237" s="136"/>
      <c r="CKK237" s="136"/>
      <c r="CKL237" s="136"/>
      <c r="CKM237" s="136"/>
      <c r="CKN237" s="136"/>
      <c r="CKO237" s="136"/>
      <c r="CKP237" s="136"/>
      <c r="CKQ237" s="136"/>
      <c r="CKR237" s="136"/>
      <c r="CKS237" s="136"/>
      <c r="CKT237" s="136"/>
      <c r="CKU237" s="136"/>
      <c r="CKV237" s="136"/>
      <c r="CKW237" s="136"/>
      <c r="CKX237" s="136"/>
      <c r="CKY237" s="136"/>
      <c r="CKZ237" s="136"/>
      <c r="CLA237" s="136"/>
      <c r="CLB237" s="136"/>
      <c r="CLC237" s="136"/>
      <c r="CLD237" s="136"/>
      <c r="CLE237" s="136"/>
      <c r="CLF237" s="136"/>
      <c r="CLG237" s="136"/>
      <c r="CLH237" s="136"/>
      <c r="CLI237" s="136"/>
      <c r="CLJ237" s="136"/>
      <c r="CLK237" s="136"/>
      <c r="CLL237" s="136"/>
      <c r="CLM237" s="136"/>
      <c r="CLN237" s="136"/>
      <c r="CLO237" s="136"/>
      <c r="CLP237" s="136"/>
      <c r="CLQ237" s="136"/>
      <c r="CLR237" s="136"/>
      <c r="CLS237" s="136"/>
      <c r="CLT237" s="136"/>
      <c r="CLU237" s="136"/>
      <c r="CLV237" s="136"/>
      <c r="CLW237" s="136"/>
      <c r="CLX237" s="136"/>
      <c r="CLY237" s="136"/>
      <c r="CLZ237" s="136"/>
      <c r="CMA237" s="136"/>
      <c r="CMB237" s="136"/>
      <c r="CMC237" s="136"/>
      <c r="CMD237" s="136"/>
      <c r="CME237" s="136"/>
      <c r="CMF237" s="136"/>
      <c r="CMG237" s="136"/>
      <c r="CMH237" s="136"/>
      <c r="CMI237" s="136"/>
      <c r="CMJ237" s="136"/>
      <c r="CMK237" s="136"/>
      <c r="CML237" s="136"/>
      <c r="CMM237" s="136"/>
      <c r="CMN237" s="136"/>
      <c r="CMO237" s="136"/>
      <c r="CMP237" s="136"/>
      <c r="CMQ237" s="136"/>
      <c r="CMR237" s="136"/>
      <c r="CMS237" s="136"/>
      <c r="CMT237" s="136"/>
      <c r="CMU237" s="136"/>
      <c r="CMV237" s="136"/>
      <c r="CMW237" s="136"/>
      <c r="CMX237" s="136"/>
      <c r="CMY237" s="136"/>
      <c r="CMZ237" s="136"/>
      <c r="CNA237" s="136"/>
      <c r="CNB237" s="136"/>
      <c r="CNC237" s="136"/>
      <c r="CND237" s="136"/>
      <c r="CNE237" s="136"/>
      <c r="CNF237" s="136"/>
      <c r="CNG237" s="136"/>
      <c r="CNH237" s="136"/>
      <c r="CNI237" s="136"/>
      <c r="CNJ237" s="136"/>
      <c r="CNK237" s="136"/>
      <c r="CNL237" s="136"/>
      <c r="CNM237" s="136"/>
      <c r="CNN237" s="136"/>
      <c r="CNO237" s="136"/>
      <c r="CNP237" s="136"/>
      <c r="CNQ237" s="136"/>
      <c r="CNR237" s="136"/>
      <c r="CNS237" s="136"/>
      <c r="CNT237" s="136"/>
      <c r="CNU237" s="136"/>
      <c r="CNV237" s="136"/>
      <c r="CNW237" s="136"/>
      <c r="CNX237" s="136"/>
      <c r="CNY237" s="136"/>
      <c r="CNZ237" s="136"/>
      <c r="COA237" s="136"/>
      <c r="COB237" s="136"/>
      <c r="COC237" s="136"/>
      <c r="COD237" s="136"/>
      <c r="COE237" s="136"/>
      <c r="COF237" s="136"/>
      <c r="COG237" s="136"/>
      <c r="COH237" s="136"/>
      <c r="COI237" s="136"/>
      <c r="COJ237" s="136"/>
      <c r="COK237" s="136"/>
      <c r="COL237" s="136"/>
      <c r="COM237" s="136"/>
      <c r="CON237" s="136"/>
      <c r="COO237" s="136"/>
      <c r="COP237" s="136"/>
      <c r="COQ237" s="136"/>
      <c r="COR237" s="136"/>
      <c r="COS237" s="136"/>
      <c r="COT237" s="136"/>
      <c r="COU237" s="136"/>
      <c r="COV237" s="136"/>
      <c r="COW237" s="136"/>
      <c r="COX237" s="136"/>
      <c r="COY237" s="136"/>
      <c r="COZ237" s="136"/>
      <c r="CPA237" s="136"/>
      <c r="CPB237" s="136"/>
      <c r="CPC237" s="136"/>
      <c r="CPD237" s="136"/>
      <c r="CPE237" s="136"/>
      <c r="CPF237" s="136"/>
      <c r="CPG237" s="136"/>
      <c r="CPH237" s="136"/>
      <c r="CPI237" s="136"/>
      <c r="CPJ237" s="136"/>
      <c r="CPK237" s="136"/>
      <c r="CPL237" s="136"/>
      <c r="CPM237" s="136"/>
      <c r="CPN237" s="136"/>
      <c r="CPO237" s="136"/>
      <c r="CPP237" s="136"/>
      <c r="CPQ237" s="136"/>
      <c r="CPR237" s="136"/>
      <c r="CPS237" s="136"/>
      <c r="CPT237" s="136"/>
      <c r="CPU237" s="136"/>
      <c r="CPV237" s="136"/>
      <c r="CPW237" s="136"/>
      <c r="CPX237" s="136"/>
      <c r="CPY237" s="136"/>
      <c r="CPZ237" s="136"/>
      <c r="CQA237" s="136"/>
      <c r="CQB237" s="136"/>
      <c r="CQC237" s="136"/>
      <c r="CQD237" s="136"/>
      <c r="CQE237" s="136"/>
      <c r="CQF237" s="136"/>
      <c r="CQG237" s="136"/>
      <c r="CQH237" s="136"/>
      <c r="CQI237" s="136"/>
      <c r="CQJ237" s="136"/>
      <c r="CQK237" s="136"/>
      <c r="CQL237" s="136"/>
      <c r="CQM237" s="136"/>
      <c r="CQN237" s="136"/>
      <c r="CQO237" s="136"/>
      <c r="CQP237" s="136"/>
      <c r="CQQ237" s="136"/>
      <c r="CQR237" s="136"/>
      <c r="CQS237" s="136"/>
      <c r="CQT237" s="136"/>
      <c r="CQU237" s="136"/>
      <c r="CQV237" s="136"/>
      <c r="CQW237" s="136"/>
      <c r="CQX237" s="136"/>
      <c r="CQY237" s="136"/>
      <c r="CQZ237" s="136"/>
      <c r="CRA237" s="136"/>
      <c r="CRB237" s="136"/>
      <c r="CRC237" s="136"/>
      <c r="CRD237" s="136"/>
      <c r="CRE237" s="136"/>
      <c r="CRF237" s="136"/>
      <c r="CRG237" s="136"/>
      <c r="CRH237" s="136"/>
      <c r="CRI237" s="136"/>
      <c r="CRJ237" s="136"/>
      <c r="CRK237" s="136"/>
      <c r="CRL237" s="136"/>
      <c r="CRM237" s="136"/>
      <c r="CRN237" s="136"/>
      <c r="CRO237" s="136"/>
      <c r="CRP237" s="136"/>
      <c r="CRQ237" s="136"/>
      <c r="CRR237" s="136"/>
      <c r="CRS237" s="136"/>
      <c r="CRT237" s="136"/>
      <c r="CRU237" s="136"/>
      <c r="CRV237" s="136"/>
      <c r="CRW237" s="136"/>
      <c r="CRX237" s="136"/>
      <c r="CRY237" s="136"/>
      <c r="CRZ237" s="136"/>
      <c r="CSA237" s="136"/>
      <c r="CSB237" s="136"/>
      <c r="CSC237" s="136"/>
      <c r="CSD237" s="136"/>
      <c r="CSE237" s="136"/>
      <c r="CSF237" s="136"/>
      <c r="CSG237" s="136"/>
      <c r="CSH237" s="136"/>
      <c r="CSI237" s="136"/>
      <c r="CSJ237" s="136"/>
      <c r="CSK237" s="136"/>
      <c r="CSL237" s="136"/>
      <c r="CSM237" s="136"/>
      <c r="CSN237" s="136"/>
      <c r="CSO237" s="136"/>
      <c r="CSP237" s="136"/>
      <c r="CSQ237" s="136"/>
      <c r="CSR237" s="136"/>
      <c r="CSS237" s="136"/>
      <c r="CST237" s="136"/>
      <c r="CSU237" s="136"/>
      <c r="CSV237" s="136"/>
      <c r="CSW237" s="136"/>
      <c r="CSX237" s="136"/>
      <c r="CSY237" s="136"/>
      <c r="CSZ237" s="136"/>
      <c r="CTA237" s="136"/>
      <c r="CTB237" s="136"/>
      <c r="CTC237" s="136"/>
      <c r="CTD237" s="136"/>
      <c r="CTE237" s="136"/>
      <c r="CTF237" s="136"/>
      <c r="CTG237" s="136"/>
      <c r="CTH237" s="136"/>
      <c r="CTI237" s="136"/>
      <c r="CTJ237" s="136"/>
      <c r="CTK237" s="136"/>
      <c r="CTL237" s="136"/>
      <c r="CTM237" s="136"/>
      <c r="CTN237" s="136"/>
      <c r="CTO237" s="136"/>
      <c r="CTP237" s="136"/>
      <c r="CTQ237" s="136"/>
      <c r="CTR237" s="136"/>
      <c r="CTS237" s="136"/>
      <c r="CTT237" s="136"/>
      <c r="CTU237" s="136"/>
      <c r="CTV237" s="136"/>
      <c r="CTW237" s="136"/>
      <c r="CTX237" s="136"/>
      <c r="CTY237" s="136"/>
      <c r="CTZ237" s="136"/>
      <c r="CUA237" s="136"/>
      <c r="CUB237" s="136"/>
      <c r="CUC237" s="136"/>
      <c r="CUD237" s="136"/>
      <c r="CUE237" s="136"/>
      <c r="CUF237" s="136"/>
      <c r="CUG237" s="136"/>
      <c r="CUH237" s="136"/>
      <c r="CUI237" s="136"/>
      <c r="CUJ237" s="136"/>
      <c r="CUK237" s="136"/>
      <c r="CUL237" s="136"/>
      <c r="CUM237" s="136"/>
      <c r="CUN237" s="136"/>
      <c r="CUO237" s="136"/>
      <c r="CUP237" s="136"/>
      <c r="CUQ237" s="136"/>
      <c r="CUR237" s="136"/>
      <c r="CUS237" s="136"/>
      <c r="CUT237" s="136"/>
      <c r="CUU237" s="136"/>
      <c r="CUV237" s="136"/>
      <c r="CUW237" s="136"/>
      <c r="CUX237" s="136"/>
      <c r="CUY237" s="136"/>
      <c r="CUZ237" s="136"/>
      <c r="CVA237" s="136"/>
      <c r="CVB237" s="136"/>
      <c r="CVC237" s="136"/>
      <c r="CVD237" s="136"/>
      <c r="CVE237" s="136"/>
      <c r="CVF237" s="136"/>
      <c r="CVG237" s="136"/>
      <c r="CVH237" s="136"/>
      <c r="CVI237" s="136"/>
      <c r="CVJ237" s="136"/>
      <c r="CVK237" s="136"/>
      <c r="CVL237" s="136"/>
      <c r="CVM237" s="136"/>
      <c r="CVN237" s="136"/>
      <c r="CVO237" s="136"/>
      <c r="CVP237" s="136"/>
      <c r="CVQ237" s="136"/>
      <c r="CVR237" s="136"/>
      <c r="CVS237" s="136"/>
      <c r="CVT237" s="136"/>
      <c r="CVU237" s="136"/>
      <c r="CVV237" s="136"/>
      <c r="CVW237" s="136"/>
      <c r="CVX237" s="136"/>
      <c r="CVY237" s="136"/>
      <c r="CVZ237" s="136"/>
      <c r="CWA237" s="136"/>
      <c r="CWB237" s="136"/>
      <c r="CWC237" s="136"/>
      <c r="CWD237" s="136"/>
      <c r="CWE237" s="136"/>
      <c r="CWF237" s="136"/>
      <c r="CWG237" s="136"/>
      <c r="CWH237" s="136"/>
      <c r="CWI237" s="136"/>
      <c r="CWJ237" s="136"/>
      <c r="CWK237" s="136"/>
      <c r="CWL237" s="136"/>
      <c r="CWM237" s="136"/>
      <c r="CWN237" s="136"/>
      <c r="CWO237" s="136"/>
      <c r="CWP237" s="136"/>
      <c r="CWQ237" s="136"/>
      <c r="CWR237" s="136"/>
      <c r="CWS237" s="136"/>
      <c r="CWT237" s="136"/>
      <c r="CWU237" s="136"/>
      <c r="CWV237" s="136"/>
      <c r="CWW237" s="136"/>
      <c r="CWX237" s="136"/>
      <c r="CWY237" s="136"/>
      <c r="CWZ237" s="136"/>
      <c r="CXA237" s="136"/>
      <c r="CXB237" s="136"/>
      <c r="CXC237" s="136"/>
      <c r="CXD237" s="136"/>
      <c r="CXE237" s="136"/>
      <c r="CXF237" s="136"/>
      <c r="CXG237" s="136"/>
      <c r="CXH237" s="136"/>
      <c r="CXI237" s="136"/>
      <c r="CXJ237" s="136"/>
      <c r="CXK237" s="136"/>
      <c r="CXL237" s="136"/>
      <c r="CXM237" s="136"/>
      <c r="CXN237" s="136"/>
      <c r="CXO237" s="136"/>
      <c r="CXP237" s="136"/>
      <c r="CXQ237" s="136"/>
      <c r="CXR237" s="136"/>
      <c r="CXS237" s="136"/>
      <c r="CXT237" s="136"/>
      <c r="CXU237" s="136"/>
      <c r="CXV237" s="136"/>
      <c r="CXW237" s="136"/>
      <c r="CXX237" s="136"/>
      <c r="CXY237" s="136"/>
      <c r="CXZ237" s="136"/>
      <c r="CYA237" s="136"/>
      <c r="CYB237" s="136"/>
      <c r="CYC237" s="136"/>
      <c r="CYD237" s="136"/>
      <c r="CYE237" s="136"/>
      <c r="CYF237" s="136"/>
      <c r="CYG237" s="136"/>
      <c r="CYH237" s="136"/>
      <c r="CYI237" s="136"/>
      <c r="CYJ237" s="136"/>
      <c r="CYK237" s="136"/>
      <c r="CYL237" s="136"/>
      <c r="CYM237" s="136"/>
      <c r="CYN237" s="136"/>
      <c r="CYO237" s="136"/>
      <c r="CYP237" s="136"/>
      <c r="CYQ237" s="136"/>
      <c r="CYR237" s="136"/>
      <c r="CYS237" s="136"/>
      <c r="CYT237" s="136"/>
      <c r="CYU237" s="136"/>
      <c r="CYV237" s="136"/>
      <c r="CYW237" s="136"/>
      <c r="CYX237" s="136"/>
      <c r="CYY237" s="136"/>
      <c r="CYZ237" s="136"/>
      <c r="CZA237" s="136"/>
      <c r="CZB237" s="136"/>
      <c r="CZC237" s="136"/>
      <c r="CZD237" s="136"/>
      <c r="CZE237" s="136"/>
      <c r="CZF237" s="136"/>
      <c r="CZG237" s="136"/>
      <c r="CZH237" s="136"/>
      <c r="CZI237" s="136"/>
      <c r="CZJ237" s="136"/>
      <c r="CZK237" s="136"/>
      <c r="CZL237" s="136"/>
      <c r="CZM237" s="136"/>
      <c r="CZN237" s="136"/>
      <c r="CZO237" s="136"/>
      <c r="CZP237" s="136"/>
      <c r="CZQ237" s="136"/>
      <c r="CZR237" s="136"/>
      <c r="CZS237" s="136"/>
      <c r="CZT237" s="136"/>
      <c r="CZU237" s="136"/>
      <c r="CZV237" s="136"/>
      <c r="CZW237" s="136"/>
      <c r="CZX237" s="136"/>
      <c r="CZY237" s="136"/>
      <c r="CZZ237" s="136"/>
      <c r="DAA237" s="136"/>
      <c r="DAB237" s="136"/>
      <c r="DAC237" s="136"/>
      <c r="DAD237" s="136"/>
      <c r="DAE237" s="136"/>
      <c r="DAF237" s="136"/>
      <c r="DAG237" s="136"/>
      <c r="DAH237" s="136"/>
      <c r="DAI237" s="136"/>
      <c r="DAJ237" s="136"/>
      <c r="DAK237" s="136"/>
      <c r="DAL237" s="136"/>
      <c r="DAM237" s="136"/>
      <c r="DAN237" s="136"/>
      <c r="DAO237" s="136"/>
      <c r="DAP237" s="136"/>
      <c r="DAQ237" s="136"/>
      <c r="DAR237" s="136"/>
      <c r="DAS237" s="136"/>
      <c r="DAT237" s="136"/>
      <c r="DAU237" s="136"/>
      <c r="DAV237" s="136"/>
      <c r="DAW237" s="136"/>
      <c r="DAX237" s="136"/>
      <c r="DAY237" s="136"/>
      <c r="DAZ237" s="136"/>
      <c r="DBA237" s="136"/>
      <c r="DBB237" s="136"/>
      <c r="DBC237" s="136"/>
      <c r="DBD237" s="136"/>
      <c r="DBE237" s="136"/>
      <c r="DBF237" s="136"/>
      <c r="DBG237" s="136"/>
      <c r="DBH237" s="136"/>
      <c r="DBI237" s="136"/>
      <c r="DBJ237" s="136"/>
      <c r="DBK237" s="136"/>
      <c r="DBL237" s="136"/>
      <c r="DBM237" s="136"/>
      <c r="DBN237" s="136"/>
      <c r="DBO237" s="136"/>
      <c r="DBP237" s="136"/>
      <c r="DBQ237" s="136"/>
      <c r="DBR237" s="136"/>
      <c r="DBS237" s="136"/>
      <c r="DBT237" s="136"/>
      <c r="DBU237" s="136"/>
      <c r="DBV237" s="136"/>
      <c r="DBW237" s="136"/>
      <c r="DBX237" s="136"/>
      <c r="DBY237" s="136"/>
      <c r="DBZ237" s="136"/>
      <c r="DCA237" s="136"/>
      <c r="DCB237" s="136"/>
      <c r="DCC237" s="136"/>
      <c r="DCD237" s="136"/>
      <c r="DCE237" s="136"/>
      <c r="DCF237" s="136"/>
      <c r="DCG237" s="136"/>
      <c r="DCH237" s="136"/>
      <c r="DCI237" s="136"/>
      <c r="DCJ237" s="136"/>
      <c r="DCK237" s="136"/>
      <c r="DCL237" s="136"/>
      <c r="DCM237" s="136"/>
      <c r="DCN237" s="136"/>
      <c r="DCO237" s="136"/>
      <c r="DCP237" s="136"/>
      <c r="DCQ237" s="136"/>
      <c r="DCR237" s="136"/>
      <c r="DCS237" s="136"/>
      <c r="DCT237" s="136"/>
      <c r="DCU237" s="136"/>
      <c r="DCV237" s="136"/>
      <c r="DCW237" s="136"/>
      <c r="DCX237" s="136"/>
      <c r="DCY237" s="136"/>
      <c r="DCZ237" s="136"/>
      <c r="DDA237" s="136"/>
      <c r="DDB237" s="136"/>
      <c r="DDC237" s="136"/>
      <c r="DDD237" s="136"/>
      <c r="DDE237" s="136"/>
      <c r="DDF237" s="136"/>
      <c r="DDG237" s="136"/>
      <c r="DDH237" s="136"/>
      <c r="DDI237" s="136"/>
      <c r="DDJ237" s="136"/>
      <c r="DDK237" s="136"/>
      <c r="DDL237" s="136"/>
      <c r="DDM237" s="136"/>
      <c r="DDN237" s="136"/>
      <c r="DDO237" s="136"/>
      <c r="DDP237" s="136"/>
      <c r="DDQ237" s="136"/>
      <c r="DDR237" s="136"/>
      <c r="DDS237" s="136"/>
      <c r="DDT237" s="136"/>
      <c r="DDU237" s="136"/>
      <c r="DDV237" s="136"/>
      <c r="DDW237" s="136"/>
      <c r="DDX237" s="136"/>
      <c r="DDY237" s="136"/>
      <c r="DDZ237" s="136"/>
      <c r="DEA237" s="136"/>
      <c r="DEB237" s="136"/>
      <c r="DEC237" s="136"/>
      <c r="DED237" s="136"/>
      <c r="DEE237" s="136"/>
      <c r="DEF237" s="136"/>
      <c r="DEG237" s="136"/>
      <c r="DEH237" s="136"/>
      <c r="DEI237" s="136"/>
      <c r="DEJ237" s="136"/>
      <c r="DEK237" s="136"/>
      <c r="DEL237" s="136"/>
      <c r="DEM237" s="136"/>
      <c r="DEN237" s="136"/>
      <c r="DEO237" s="136"/>
      <c r="DEP237" s="136"/>
      <c r="DEQ237" s="136"/>
      <c r="DER237" s="136"/>
      <c r="DES237" s="136"/>
      <c r="DET237" s="136"/>
      <c r="DEU237" s="136"/>
      <c r="DEV237" s="136"/>
      <c r="DEW237" s="136"/>
      <c r="DEX237" s="136"/>
      <c r="DEY237" s="136"/>
      <c r="DEZ237" s="136"/>
      <c r="DFA237" s="136"/>
      <c r="DFB237" s="136"/>
      <c r="DFC237" s="136"/>
      <c r="DFD237" s="136"/>
      <c r="DFE237" s="136"/>
      <c r="DFF237" s="136"/>
      <c r="DFG237" s="136"/>
      <c r="DFH237" s="136"/>
      <c r="DFI237" s="136"/>
      <c r="DFJ237" s="136"/>
      <c r="DFK237" s="136"/>
      <c r="DFL237" s="136"/>
      <c r="DFM237" s="136"/>
      <c r="DFN237" s="136"/>
      <c r="DFO237" s="136"/>
      <c r="DFP237" s="136"/>
      <c r="DFQ237" s="136"/>
      <c r="DFR237" s="136"/>
      <c r="DFS237" s="136"/>
      <c r="DFT237" s="136"/>
      <c r="DFU237" s="136"/>
      <c r="DFV237" s="136"/>
      <c r="DFW237" s="136"/>
      <c r="DFX237" s="136"/>
      <c r="DFY237" s="136"/>
      <c r="DFZ237" s="136"/>
      <c r="DGA237" s="136"/>
      <c r="DGB237" s="136"/>
      <c r="DGC237" s="136"/>
      <c r="DGD237" s="136"/>
      <c r="DGE237" s="136"/>
      <c r="DGF237" s="136"/>
      <c r="DGG237" s="136"/>
      <c r="DGH237" s="136"/>
      <c r="DGI237" s="136"/>
      <c r="DGJ237" s="136"/>
      <c r="DGK237" s="136"/>
      <c r="DGL237" s="136"/>
      <c r="DGM237" s="136"/>
      <c r="DGN237" s="136"/>
      <c r="DGO237" s="136"/>
      <c r="DGP237" s="136"/>
      <c r="DGQ237" s="136"/>
      <c r="DGR237" s="136"/>
      <c r="DGS237" s="136"/>
      <c r="DGT237" s="136"/>
      <c r="DGU237" s="136"/>
      <c r="DGV237" s="136"/>
      <c r="DGW237" s="136"/>
      <c r="DGX237" s="136"/>
      <c r="DGY237" s="136"/>
      <c r="DGZ237" s="136"/>
      <c r="DHA237" s="136"/>
      <c r="DHB237" s="136"/>
      <c r="DHC237" s="136"/>
      <c r="DHD237" s="136"/>
      <c r="DHE237" s="136"/>
      <c r="DHF237" s="136"/>
      <c r="DHG237" s="136"/>
      <c r="DHH237" s="136"/>
      <c r="DHI237" s="136"/>
      <c r="DHJ237" s="136"/>
      <c r="DHK237" s="136"/>
      <c r="DHL237" s="136"/>
      <c r="DHM237" s="136"/>
      <c r="DHN237" s="136"/>
      <c r="DHO237" s="136"/>
      <c r="DHP237" s="136"/>
      <c r="DHQ237" s="136"/>
      <c r="DHR237" s="136"/>
      <c r="DHS237" s="136"/>
      <c r="DHT237" s="136"/>
      <c r="DHU237" s="136"/>
      <c r="DHV237" s="136"/>
      <c r="DHW237" s="136"/>
      <c r="DHX237" s="136"/>
      <c r="DHY237" s="136"/>
      <c r="DHZ237" s="136"/>
      <c r="DIA237" s="136"/>
      <c r="DIB237" s="136"/>
      <c r="DIC237" s="136"/>
      <c r="DID237" s="136"/>
      <c r="DIE237" s="136"/>
      <c r="DIF237" s="136"/>
      <c r="DIG237" s="136"/>
      <c r="DIH237" s="136"/>
      <c r="DII237" s="136"/>
      <c r="DIJ237" s="136"/>
      <c r="DIK237" s="136"/>
      <c r="DIL237" s="136"/>
      <c r="DIM237" s="136"/>
      <c r="DIN237" s="136"/>
      <c r="DIO237" s="136"/>
      <c r="DIP237" s="136"/>
      <c r="DIQ237" s="136"/>
      <c r="DIR237" s="136"/>
      <c r="DIS237" s="136"/>
      <c r="DIT237" s="136"/>
      <c r="DIU237" s="136"/>
      <c r="DIV237" s="136"/>
      <c r="DIW237" s="136"/>
      <c r="DIX237" s="136"/>
      <c r="DIY237" s="136"/>
      <c r="DIZ237" s="136"/>
      <c r="DJA237" s="136"/>
      <c r="DJB237" s="136"/>
      <c r="DJC237" s="136"/>
      <c r="DJD237" s="136"/>
      <c r="DJE237" s="136"/>
      <c r="DJF237" s="136"/>
      <c r="DJG237" s="136"/>
      <c r="DJH237" s="136"/>
      <c r="DJI237" s="136"/>
      <c r="DJJ237" s="136"/>
      <c r="DJK237" s="136"/>
      <c r="DJL237" s="136"/>
      <c r="DJM237" s="136"/>
      <c r="DJN237" s="136"/>
      <c r="DJO237" s="136"/>
      <c r="DJP237" s="136"/>
      <c r="DJQ237" s="136"/>
      <c r="DJR237" s="136"/>
      <c r="DJS237" s="136"/>
      <c r="DJT237" s="136"/>
      <c r="DJU237" s="136"/>
      <c r="DJV237" s="136"/>
      <c r="DJW237" s="136"/>
      <c r="DJX237" s="136"/>
      <c r="DJY237" s="136"/>
      <c r="DJZ237" s="136"/>
      <c r="DKA237" s="136"/>
      <c r="DKB237" s="136"/>
      <c r="DKC237" s="136"/>
      <c r="DKD237" s="136"/>
      <c r="DKE237" s="136"/>
      <c r="DKF237" s="136"/>
      <c r="DKG237" s="136"/>
      <c r="DKH237" s="136"/>
      <c r="DKI237" s="136"/>
      <c r="DKJ237" s="136"/>
      <c r="DKK237" s="136"/>
      <c r="DKL237" s="136"/>
      <c r="DKM237" s="136"/>
      <c r="DKN237" s="136"/>
      <c r="DKO237" s="136"/>
      <c r="DKP237" s="136"/>
      <c r="DKQ237" s="136"/>
      <c r="DKR237" s="136"/>
      <c r="DKS237" s="136"/>
      <c r="DKT237" s="136"/>
      <c r="DKU237" s="136"/>
      <c r="DKV237" s="136"/>
      <c r="DKW237" s="136"/>
      <c r="DKX237" s="136"/>
      <c r="DKY237" s="136"/>
      <c r="DKZ237" s="136"/>
      <c r="DLA237" s="136"/>
      <c r="DLB237" s="136"/>
      <c r="DLC237" s="136"/>
      <c r="DLD237" s="136"/>
      <c r="DLE237" s="136"/>
      <c r="DLF237" s="136"/>
      <c r="DLG237" s="136"/>
      <c r="DLH237" s="136"/>
      <c r="DLI237" s="136"/>
      <c r="DLJ237" s="136"/>
      <c r="DLK237" s="136"/>
      <c r="DLL237" s="136"/>
      <c r="DLM237" s="136"/>
      <c r="DLN237" s="136"/>
      <c r="DLO237" s="136"/>
      <c r="DLP237" s="136"/>
      <c r="DLQ237" s="136"/>
      <c r="DLR237" s="136"/>
      <c r="DLS237" s="136"/>
      <c r="DLT237" s="136"/>
      <c r="DLU237" s="136"/>
      <c r="DLV237" s="136"/>
      <c r="DLW237" s="136"/>
      <c r="DLX237" s="136"/>
      <c r="DLY237" s="136"/>
      <c r="DLZ237" s="136"/>
      <c r="DMA237" s="136"/>
      <c r="DMB237" s="136"/>
      <c r="DMC237" s="136"/>
      <c r="DMD237" s="136"/>
      <c r="DME237" s="136"/>
      <c r="DMF237" s="136"/>
      <c r="DMG237" s="136"/>
      <c r="DMH237" s="136"/>
      <c r="DMI237" s="136"/>
      <c r="DMJ237" s="136"/>
      <c r="DMK237" s="136"/>
      <c r="DML237" s="136"/>
      <c r="DMM237" s="136"/>
      <c r="DMN237" s="136"/>
      <c r="DMO237" s="136"/>
      <c r="DMP237" s="136"/>
      <c r="DMQ237" s="136"/>
      <c r="DMR237" s="136"/>
      <c r="DMS237" s="136"/>
      <c r="DMT237" s="136"/>
      <c r="DMU237" s="136"/>
      <c r="DMV237" s="136"/>
      <c r="DMW237" s="136"/>
      <c r="DMX237" s="136"/>
      <c r="DMY237" s="136"/>
      <c r="DMZ237" s="136"/>
      <c r="DNA237" s="136"/>
      <c r="DNB237" s="136"/>
      <c r="DNC237" s="136"/>
      <c r="DND237" s="136"/>
      <c r="DNE237" s="136"/>
      <c r="DNF237" s="136"/>
      <c r="DNG237" s="136"/>
      <c r="DNH237" s="136"/>
      <c r="DNI237" s="136"/>
      <c r="DNJ237" s="136"/>
      <c r="DNK237" s="136"/>
      <c r="DNL237" s="136"/>
      <c r="DNM237" s="136"/>
      <c r="DNN237" s="136"/>
      <c r="DNO237" s="136"/>
      <c r="DNP237" s="136"/>
      <c r="DNQ237" s="136"/>
      <c r="DNR237" s="136"/>
      <c r="DNS237" s="136"/>
      <c r="DNT237" s="136"/>
      <c r="DNU237" s="136"/>
      <c r="DNV237" s="136"/>
      <c r="DNW237" s="136"/>
      <c r="DNX237" s="136"/>
      <c r="DNY237" s="136"/>
      <c r="DNZ237" s="136"/>
      <c r="DOA237" s="136"/>
      <c r="DOB237" s="136"/>
      <c r="DOC237" s="136"/>
      <c r="DOD237" s="136"/>
      <c r="DOE237" s="136"/>
      <c r="DOF237" s="136"/>
      <c r="DOG237" s="136"/>
      <c r="DOH237" s="136"/>
      <c r="DOI237" s="136"/>
      <c r="DOJ237" s="136"/>
      <c r="DOK237" s="136"/>
      <c r="DOL237" s="136"/>
      <c r="DOM237" s="136"/>
      <c r="DON237" s="136"/>
      <c r="DOO237" s="136"/>
      <c r="DOP237" s="136"/>
      <c r="DOQ237" s="136"/>
      <c r="DOR237" s="136"/>
      <c r="DOS237" s="136"/>
      <c r="DOT237" s="136"/>
      <c r="DOU237" s="136"/>
      <c r="DOV237" s="136"/>
      <c r="DOW237" s="136"/>
      <c r="DOX237" s="136"/>
      <c r="DOY237" s="136"/>
      <c r="DOZ237" s="136"/>
      <c r="DPA237" s="136"/>
      <c r="DPB237" s="136"/>
      <c r="DPC237" s="136"/>
      <c r="DPD237" s="136"/>
      <c r="DPE237" s="136"/>
      <c r="DPF237" s="136"/>
      <c r="DPG237" s="136"/>
      <c r="DPH237" s="136"/>
      <c r="DPI237" s="136"/>
      <c r="DPJ237" s="136"/>
      <c r="DPK237" s="136"/>
      <c r="DPL237" s="136"/>
      <c r="DPM237" s="136"/>
      <c r="DPN237" s="136"/>
      <c r="DPO237" s="136"/>
      <c r="DPP237" s="136"/>
      <c r="DPQ237" s="136"/>
      <c r="DPR237" s="136"/>
      <c r="DPS237" s="136"/>
      <c r="DPT237" s="136"/>
      <c r="DPU237" s="136"/>
      <c r="DPV237" s="136"/>
      <c r="DPW237" s="136"/>
      <c r="DPX237" s="136"/>
      <c r="DPY237" s="136"/>
      <c r="DPZ237" s="136"/>
      <c r="DQA237" s="136"/>
      <c r="DQB237" s="136"/>
      <c r="DQC237" s="136"/>
      <c r="DQD237" s="136"/>
      <c r="DQE237" s="136"/>
      <c r="DQF237" s="136"/>
      <c r="DQG237" s="136"/>
      <c r="DQH237" s="136"/>
      <c r="DQI237" s="136"/>
      <c r="DQJ237" s="136"/>
      <c r="DQK237" s="136"/>
      <c r="DQL237" s="136"/>
      <c r="DQM237" s="136"/>
      <c r="DQN237" s="136"/>
      <c r="DQO237" s="136"/>
      <c r="DQP237" s="136"/>
      <c r="DQQ237" s="136"/>
      <c r="DQR237" s="136"/>
      <c r="DQS237" s="136"/>
      <c r="DQT237" s="136"/>
      <c r="DQU237" s="136"/>
      <c r="DQV237" s="136"/>
      <c r="DQW237" s="136"/>
      <c r="DQX237" s="136"/>
      <c r="DQY237" s="136"/>
      <c r="DQZ237" s="136"/>
      <c r="DRA237" s="136"/>
      <c r="DRB237" s="136"/>
      <c r="DRC237" s="136"/>
      <c r="DRD237" s="136"/>
      <c r="DRE237" s="136"/>
      <c r="DRF237" s="136"/>
      <c r="DRG237" s="136"/>
      <c r="DRH237" s="136"/>
      <c r="DRI237" s="136"/>
      <c r="DRJ237" s="136"/>
      <c r="DRK237" s="136"/>
      <c r="DRL237" s="136"/>
      <c r="DRM237" s="136"/>
      <c r="DRN237" s="136"/>
      <c r="DRO237" s="136"/>
      <c r="DRP237" s="136"/>
      <c r="DRQ237" s="136"/>
      <c r="DRR237" s="136"/>
      <c r="DRS237" s="136"/>
      <c r="DRT237" s="136"/>
      <c r="DRU237" s="136"/>
      <c r="DRV237" s="136"/>
      <c r="DRW237" s="136"/>
      <c r="DRX237" s="136"/>
      <c r="DRY237" s="136"/>
      <c r="DRZ237" s="136"/>
      <c r="DSA237" s="136"/>
      <c r="DSB237" s="136"/>
      <c r="DSC237" s="136"/>
      <c r="DSD237" s="136"/>
      <c r="DSE237" s="136"/>
      <c r="DSF237" s="136"/>
      <c r="DSG237" s="136"/>
      <c r="DSH237" s="136"/>
      <c r="DSI237" s="136"/>
      <c r="DSJ237" s="136"/>
      <c r="DSK237" s="136"/>
      <c r="DSL237" s="136"/>
      <c r="DSM237" s="136"/>
      <c r="DSN237" s="136"/>
      <c r="DSO237" s="136"/>
      <c r="DSP237" s="136"/>
      <c r="DSQ237" s="136"/>
      <c r="DSR237" s="136"/>
      <c r="DSS237" s="136"/>
      <c r="DST237" s="136"/>
      <c r="DSU237" s="136"/>
      <c r="DSV237" s="136"/>
      <c r="DSW237" s="136"/>
      <c r="DSX237" s="136"/>
      <c r="DSY237" s="136"/>
      <c r="DSZ237" s="136"/>
      <c r="DTA237" s="136"/>
      <c r="DTB237" s="136"/>
      <c r="DTC237" s="136"/>
      <c r="DTD237" s="136"/>
      <c r="DTE237" s="136"/>
      <c r="DTF237" s="136"/>
      <c r="DTG237" s="136"/>
      <c r="DTH237" s="136"/>
      <c r="DTI237" s="136"/>
      <c r="DTJ237" s="136"/>
      <c r="DTK237" s="136"/>
      <c r="DTL237" s="136"/>
      <c r="DTM237" s="136"/>
      <c r="DTN237" s="136"/>
      <c r="DTO237" s="136"/>
      <c r="DTP237" s="136"/>
      <c r="DTQ237" s="136"/>
      <c r="DTR237" s="136"/>
      <c r="DTS237" s="136"/>
      <c r="DTT237" s="136"/>
      <c r="DTU237" s="136"/>
      <c r="DTV237" s="136"/>
      <c r="DTW237" s="136"/>
      <c r="DTX237" s="136"/>
      <c r="DTY237" s="136"/>
      <c r="DTZ237" s="136"/>
      <c r="DUA237" s="136"/>
      <c r="DUB237" s="136"/>
      <c r="DUC237" s="136"/>
      <c r="DUD237" s="136"/>
      <c r="DUE237" s="136"/>
      <c r="DUF237" s="136"/>
      <c r="DUG237" s="136"/>
      <c r="DUH237" s="136"/>
      <c r="DUI237" s="136"/>
      <c r="DUJ237" s="136"/>
      <c r="DUK237" s="136"/>
      <c r="DUL237" s="136"/>
      <c r="DUM237" s="136"/>
      <c r="DUN237" s="136"/>
      <c r="DUO237" s="136"/>
      <c r="DUP237" s="136"/>
      <c r="DUQ237" s="136"/>
      <c r="DUR237" s="136"/>
      <c r="DUS237" s="136"/>
      <c r="DUT237" s="136"/>
      <c r="DUU237" s="136"/>
      <c r="DUV237" s="136"/>
      <c r="DUW237" s="136"/>
      <c r="DUX237" s="136"/>
      <c r="DUY237" s="136"/>
      <c r="DUZ237" s="136"/>
      <c r="DVA237" s="136"/>
      <c r="DVB237" s="136"/>
      <c r="DVC237" s="136"/>
      <c r="DVD237" s="136"/>
      <c r="DVE237" s="136"/>
      <c r="DVF237" s="136"/>
      <c r="DVG237" s="136"/>
      <c r="DVH237" s="136"/>
      <c r="DVI237" s="136"/>
      <c r="DVJ237" s="136"/>
      <c r="DVK237" s="136"/>
      <c r="DVL237" s="136"/>
      <c r="DVM237" s="136"/>
      <c r="DVN237" s="136"/>
      <c r="DVO237" s="136"/>
      <c r="DVP237" s="136"/>
      <c r="DVQ237" s="136"/>
      <c r="DVR237" s="136"/>
      <c r="DVS237" s="136"/>
      <c r="DVT237" s="136"/>
      <c r="DVU237" s="136"/>
      <c r="DVV237" s="136"/>
      <c r="DVW237" s="136"/>
      <c r="DVX237" s="136"/>
      <c r="DVY237" s="136"/>
      <c r="DVZ237" s="136"/>
      <c r="DWA237" s="136"/>
      <c r="DWB237" s="136"/>
      <c r="DWC237" s="136"/>
      <c r="DWD237" s="136"/>
      <c r="DWE237" s="136"/>
      <c r="DWF237" s="136"/>
      <c r="DWG237" s="136"/>
      <c r="DWH237" s="136"/>
      <c r="DWI237" s="136"/>
      <c r="DWJ237" s="136"/>
      <c r="DWK237" s="136"/>
      <c r="DWL237" s="136"/>
      <c r="DWM237" s="136"/>
      <c r="DWN237" s="136"/>
      <c r="DWO237" s="136"/>
      <c r="DWP237" s="136"/>
      <c r="DWQ237" s="136"/>
      <c r="DWR237" s="136"/>
      <c r="DWS237" s="136"/>
      <c r="DWT237" s="136"/>
      <c r="DWU237" s="136"/>
      <c r="DWV237" s="136"/>
      <c r="DWW237" s="136"/>
      <c r="DWX237" s="136"/>
      <c r="DWY237" s="136"/>
      <c r="DWZ237" s="136"/>
      <c r="DXA237" s="136"/>
      <c r="DXB237" s="136"/>
      <c r="DXC237" s="136"/>
      <c r="DXD237" s="136"/>
      <c r="DXE237" s="136"/>
      <c r="DXF237" s="136"/>
      <c r="DXG237" s="136"/>
      <c r="DXH237" s="136"/>
      <c r="DXI237" s="136"/>
      <c r="DXJ237" s="136"/>
      <c r="DXK237" s="136"/>
      <c r="DXL237" s="136"/>
      <c r="DXM237" s="136"/>
      <c r="DXN237" s="136"/>
      <c r="DXO237" s="136"/>
      <c r="DXP237" s="136"/>
      <c r="DXQ237" s="136"/>
      <c r="DXR237" s="136"/>
      <c r="DXS237" s="136"/>
      <c r="DXT237" s="136"/>
      <c r="DXU237" s="136"/>
      <c r="DXV237" s="136"/>
      <c r="DXW237" s="136"/>
      <c r="DXX237" s="136"/>
      <c r="DXY237" s="136"/>
      <c r="DXZ237" s="136"/>
      <c r="DYA237" s="136"/>
      <c r="DYB237" s="136"/>
      <c r="DYC237" s="136"/>
      <c r="DYD237" s="136"/>
      <c r="DYE237" s="136"/>
      <c r="DYF237" s="136"/>
      <c r="DYG237" s="136"/>
      <c r="DYH237" s="136"/>
      <c r="DYI237" s="136"/>
      <c r="DYJ237" s="136"/>
      <c r="DYK237" s="136"/>
      <c r="DYL237" s="136"/>
      <c r="DYM237" s="136"/>
      <c r="DYN237" s="136"/>
      <c r="DYO237" s="136"/>
      <c r="DYP237" s="136"/>
      <c r="DYQ237" s="136"/>
      <c r="DYR237" s="136"/>
      <c r="DYS237" s="136"/>
      <c r="DYT237" s="136"/>
      <c r="DYU237" s="136"/>
      <c r="DYV237" s="136"/>
      <c r="DYW237" s="136"/>
      <c r="DYX237" s="136"/>
      <c r="DYY237" s="136"/>
      <c r="DYZ237" s="136"/>
      <c r="DZA237" s="136"/>
      <c r="DZB237" s="136"/>
      <c r="DZC237" s="136"/>
      <c r="DZD237" s="136"/>
      <c r="DZE237" s="136"/>
      <c r="DZF237" s="136"/>
      <c r="DZG237" s="136"/>
      <c r="DZH237" s="136"/>
      <c r="DZI237" s="136"/>
      <c r="DZJ237" s="136"/>
      <c r="DZK237" s="136"/>
      <c r="DZL237" s="136"/>
      <c r="DZM237" s="136"/>
      <c r="DZN237" s="136"/>
      <c r="DZO237" s="136"/>
      <c r="DZP237" s="136"/>
      <c r="DZQ237" s="136"/>
      <c r="DZR237" s="136"/>
      <c r="DZS237" s="136"/>
      <c r="DZT237" s="136"/>
      <c r="DZU237" s="136"/>
      <c r="DZV237" s="136"/>
      <c r="DZW237" s="136"/>
      <c r="DZX237" s="136"/>
      <c r="DZY237" s="136"/>
      <c r="DZZ237" s="136"/>
      <c r="EAA237" s="136"/>
      <c r="EAB237" s="136"/>
      <c r="EAC237" s="136"/>
      <c r="EAD237" s="136"/>
      <c r="EAE237" s="136"/>
      <c r="EAF237" s="136"/>
      <c r="EAG237" s="136"/>
      <c r="EAH237" s="136"/>
      <c r="EAI237" s="136"/>
      <c r="EAJ237" s="136"/>
      <c r="EAK237" s="136"/>
      <c r="EAL237" s="136"/>
      <c r="EAM237" s="136"/>
      <c r="EAN237" s="136"/>
      <c r="EAO237" s="136"/>
      <c r="EAP237" s="136"/>
      <c r="EAQ237" s="136"/>
      <c r="EAR237" s="136"/>
      <c r="EAS237" s="136"/>
      <c r="EAT237" s="136"/>
      <c r="EAU237" s="136"/>
      <c r="EAV237" s="136"/>
      <c r="EAW237" s="136"/>
      <c r="EAX237" s="136"/>
      <c r="EAY237" s="136"/>
      <c r="EAZ237" s="136"/>
      <c r="EBA237" s="136"/>
      <c r="EBB237" s="136"/>
      <c r="EBC237" s="136"/>
      <c r="EBD237" s="136"/>
      <c r="EBE237" s="136"/>
      <c r="EBF237" s="136"/>
      <c r="EBG237" s="136"/>
      <c r="EBH237" s="136"/>
      <c r="EBI237" s="136"/>
      <c r="EBJ237" s="136"/>
      <c r="EBK237" s="136"/>
      <c r="EBL237" s="136"/>
      <c r="EBM237" s="136"/>
      <c r="EBN237" s="136"/>
      <c r="EBO237" s="136"/>
      <c r="EBP237" s="136"/>
      <c r="EBQ237" s="136"/>
      <c r="EBR237" s="136"/>
      <c r="EBS237" s="136"/>
      <c r="EBT237" s="136"/>
      <c r="EBU237" s="136"/>
      <c r="EBV237" s="136"/>
      <c r="EBW237" s="136"/>
      <c r="EBX237" s="136"/>
      <c r="EBY237" s="136"/>
      <c r="EBZ237" s="136"/>
      <c r="ECA237" s="136"/>
      <c r="ECB237" s="136"/>
      <c r="ECC237" s="136"/>
      <c r="ECD237" s="136"/>
      <c r="ECE237" s="136"/>
      <c r="ECF237" s="136"/>
      <c r="ECG237" s="136"/>
      <c r="ECH237" s="136"/>
      <c r="ECI237" s="136"/>
      <c r="ECJ237" s="136"/>
      <c r="ECK237" s="136"/>
      <c r="ECL237" s="136"/>
      <c r="ECM237" s="136"/>
      <c r="ECN237" s="136"/>
      <c r="ECO237" s="136"/>
      <c r="ECP237" s="136"/>
      <c r="ECQ237" s="136"/>
      <c r="ECR237" s="136"/>
      <c r="ECS237" s="136"/>
      <c r="ECT237" s="136"/>
      <c r="ECU237" s="136"/>
      <c r="ECV237" s="136"/>
      <c r="ECW237" s="136"/>
      <c r="ECX237" s="136"/>
      <c r="ECY237" s="136"/>
      <c r="ECZ237" s="136"/>
      <c r="EDA237" s="136"/>
      <c r="EDB237" s="136"/>
      <c r="EDC237" s="136"/>
      <c r="EDD237" s="136"/>
      <c r="EDE237" s="136"/>
      <c r="EDF237" s="136"/>
      <c r="EDG237" s="136"/>
      <c r="EDH237" s="136"/>
      <c r="EDI237" s="136"/>
      <c r="EDJ237" s="136"/>
      <c r="EDK237" s="136"/>
      <c r="EDL237" s="136"/>
      <c r="EDM237" s="136"/>
      <c r="EDN237" s="136"/>
      <c r="EDO237" s="136"/>
      <c r="EDP237" s="136"/>
      <c r="EDQ237" s="136"/>
      <c r="EDR237" s="136"/>
      <c r="EDS237" s="136"/>
      <c r="EDT237" s="136"/>
      <c r="EDU237" s="136"/>
      <c r="EDV237" s="136"/>
      <c r="EDW237" s="136"/>
      <c r="EDX237" s="136"/>
      <c r="EDY237" s="136"/>
      <c r="EDZ237" s="136"/>
      <c r="EEA237" s="136"/>
      <c r="EEB237" s="136"/>
      <c r="EEC237" s="136"/>
      <c r="EED237" s="136"/>
      <c r="EEE237" s="136"/>
      <c r="EEF237" s="136"/>
      <c r="EEG237" s="136"/>
      <c r="EEH237" s="136"/>
      <c r="EEI237" s="136"/>
      <c r="EEJ237" s="136"/>
      <c r="EEK237" s="136"/>
      <c r="EEL237" s="136"/>
      <c r="EEM237" s="136"/>
      <c r="EEN237" s="136"/>
      <c r="EEO237" s="136"/>
      <c r="EEP237" s="136"/>
      <c r="EEQ237" s="136"/>
      <c r="EER237" s="136"/>
      <c r="EES237" s="136"/>
      <c r="EET237" s="136"/>
      <c r="EEU237" s="136"/>
      <c r="EEV237" s="136"/>
      <c r="EEW237" s="136"/>
      <c r="EEX237" s="136"/>
      <c r="EEY237" s="136"/>
      <c r="EEZ237" s="136"/>
      <c r="EFA237" s="136"/>
      <c r="EFB237" s="136"/>
      <c r="EFC237" s="136"/>
      <c r="EFD237" s="136"/>
      <c r="EFE237" s="136"/>
      <c r="EFF237" s="136"/>
      <c r="EFG237" s="136"/>
      <c r="EFH237" s="136"/>
      <c r="EFI237" s="136"/>
      <c r="EFJ237" s="136"/>
      <c r="EFK237" s="136"/>
      <c r="EFL237" s="136"/>
      <c r="EFM237" s="136"/>
      <c r="EFN237" s="136"/>
      <c r="EFO237" s="136"/>
      <c r="EFP237" s="136"/>
      <c r="EFQ237" s="136"/>
      <c r="EFR237" s="136"/>
      <c r="EFS237" s="136"/>
      <c r="EFT237" s="136"/>
      <c r="EFU237" s="136"/>
      <c r="EFV237" s="136"/>
      <c r="EFW237" s="136"/>
      <c r="EFX237" s="136"/>
      <c r="EFY237" s="136"/>
      <c r="EFZ237" s="136"/>
      <c r="EGA237" s="136"/>
      <c r="EGB237" s="136"/>
      <c r="EGC237" s="136"/>
      <c r="EGD237" s="136"/>
      <c r="EGE237" s="136"/>
      <c r="EGF237" s="136"/>
      <c r="EGG237" s="136"/>
      <c r="EGH237" s="136"/>
      <c r="EGI237" s="136"/>
      <c r="EGJ237" s="136"/>
      <c r="EGK237" s="136"/>
      <c r="EGL237" s="136"/>
      <c r="EGM237" s="136"/>
      <c r="EGN237" s="136"/>
      <c r="EGO237" s="136"/>
      <c r="EGP237" s="136"/>
      <c r="EGQ237" s="136"/>
      <c r="EGR237" s="136"/>
      <c r="EGS237" s="136"/>
      <c r="EGT237" s="136"/>
      <c r="EGU237" s="136"/>
      <c r="EGV237" s="136"/>
      <c r="EGW237" s="136"/>
      <c r="EGX237" s="136"/>
      <c r="EGY237" s="136"/>
      <c r="EGZ237" s="136"/>
      <c r="EHA237" s="136"/>
      <c r="EHB237" s="136"/>
      <c r="EHC237" s="136"/>
      <c r="EHD237" s="136"/>
      <c r="EHE237" s="136"/>
      <c r="EHF237" s="136"/>
      <c r="EHG237" s="136"/>
      <c r="EHH237" s="136"/>
      <c r="EHI237" s="136"/>
      <c r="EHJ237" s="136"/>
      <c r="EHK237" s="136"/>
      <c r="EHL237" s="136"/>
      <c r="EHM237" s="136"/>
      <c r="EHN237" s="136"/>
      <c r="EHO237" s="136"/>
      <c r="EHP237" s="136"/>
      <c r="EHQ237" s="136"/>
      <c r="EHR237" s="136"/>
      <c r="EHS237" s="136"/>
      <c r="EHT237" s="136"/>
      <c r="EHU237" s="136"/>
      <c r="EHV237" s="136"/>
      <c r="EHW237" s="136"/>
      <c r="EHX237" s="136"/>
      <c r="EHY237" s="136"/>
      <c r="EHZ237" s="136"/>
      <c r="EIA237" s="136"/>
      <c r="EIB237" s="136"/>
      <c r="EIC237" s="136"/>
      <c r="EID237" s="136"/>
      <c r="EIE237" s="136"/>
      <c r="EIF237" s="136"/>
      <c r="EIG237" s="136"/>
      <c r="EIH237" s="136"/>
      <c r="EII237" s="136"/>
      <c r="EIJ237" s="136"/>
      <c r="EIK237" s="136"/>
      <c r="EIL237" s="136"/>
      <c r="EIM237" s="136"/>
      <c r="EIN237" s="136"/>
      <c r="EIO237" s="136"/>
      <c r="EIP237" s="136"/>
      <c r="EIQ237" s="136"/>
      <c r="EIR237" s="136"/>
      <c r="EIS237" s="136"/>
      <c r="EIT237" s="136"/>
      <c r="EIU237" s="136"/>
      <c r="EIV237" s="136"/>
      <c r="EIW237" s="136"/>
      <c r="EIX237" s="136"/>
      <c r="EIY237" s="136"/>
      <c r="EIZ237" s="136"/>
      <c r="EJA237" s="136"/>
      <c r="EJB237" s="136"/>
      <c r="EJC237" s="136"/>
      <c r="EJD237" s="136"/>
      <c r="EJE237" s="136"/>
      <c r="EJF237" s="136"/>
      <c r="EJG237" s="136"/>
      <c r="EJH237" s="136"/>
      <c r="EJI237" s="136"/>
      <c r="EJJ237" s="136"/>
      <c r="EJK237" s="136"/>
      <c r="EJL237" s="136"/>
      <c r="EJM237" s="136"/>
      <c r="EJN237" s="136"/>
      <c r="EJO237" s="136"/>
      <c r="EJP237" s="136"/>
      <c r="EJQ237" s="136"/>
      <c r="EJR237" s="136"/>
      <c r="EJS237" s="136"/>
      <c r="EJT237" s="136"/>
      <c r="EJU237" s="136"/>
      <c r="EJV237" s="136"/>
      <c r="EJW237" s="136"/>
      <c r="EJX237" s="136"/>
      <c r="EJY237" s="136"/>
      <c r="EJZ237" s="136"/>
      <c r="EKA237" s="136"/>
      <c r="EKB237" s="136"/>
      <c r="EKC237" s="136"/>
      <c r="EKD237" s="136"/>
      <c r="EKE237" s="136"/>
      <c r="EKF237" s="136"/>
      <c r="EKG237" s="136"/>
      <c r="EKH237" s="136"/>
      <c r="EKI237" s="136"/>
      <c r="EKJ237" s="136"/>
      <c r="EKK237" s="136"/>
      <c r="EKL237" s="136"/>
      <c r="EKM237" s="136"/>
      <c r="EKN237" s="136"/>
      <c r="EKO237" s="136"/>
      <c r="EKP237" s="136"/>
      <c r="EKQ237" s="136"/>
      <c r="EKR237" s="136"/>
      <c r="EKS237" s="136"/>
      <c r="EKT237" s="136"/>
      <c r="EKU237" s="136"/>
      <c r="EKV237" s="136"/>
      <c r="EKW237" s="136"/>
      <c r="EKX237" s="136"/>
      <c r="EKY237" s="136"/>
      <c r="EKZ237" s="136"/>
      <c r="ELA237" s="136"/>
      <c r="ELB237" s="136"/>
      <c r="ELC237" s="136"/>
      <c r="ELD237" s="136"/>
      <c r="ELE237" s="136"/>
      <c r="ELF237" s="136"/>
      <c r="ELG237" s="136"/>
      <c r="ELH237" s="136"/>
      <c r="ELI237" s="136"/>
      <c r="ELJ237" s="136"/>
      <c r="ELK237" s="136"/>
      <c r="ELL237" s="136"/>
      <c r="ELM237" s="136"/>
      <c r="ELN237" s="136"/>
      <c r="ELO237" s="136"/>
      <c r="ELP237" s="136"/>
      <c r="ELQ237" s="136"/>
      <c r="ELR237" s="136"/>
      <c r="ELS237" s="136"/>
      <c r="ELT237" s="136"/>
      <c r="ELU237" s="136"/>
      <c r="ELV237" s="136"/>
      <c r="ELW237" s="136"/>
      <c r="ELX237" s="136"/>
      <c r="ELY237" s="136"/>
      <c r="ELZ237" s="136"/>
      <c r="EMA237" s="136"/>
      <c r="EMB237" s="136"/>
      <c r="EMC237" s="136"/>
      <c r="EMD237" s="136"/>
      <c r="EME237" s="136"/>
      <c r="EMF237" s="136"/>
      <c r="EMG237" s="136"/>
      <c r="EMH237" s="136"/>
      <c r="EMI237" s="136"/>
      <c r="EMJ237" s="136"/>
      <c r="EMK237" s="136"/>
      <c r="EML237" s="136"/>
      <c r="EMM237" s="136"/>
      <c r="EMN237" s="136"/>
      <c r="EMO237" s="136"/>
      <c r="EMP237" s="136"/>
      <c r="EMQ237" s="136"/>
      <c r="EMR237" s="136"/>
      <c r="EMS237" s="136"/>
      <c r="EMT237" s="136"/>
      <c r="EMU237" s="136"/>
      <c r="EMV237" s="136"/>
      <c r="EMW237" s="136"/>
      <c r="EMX237" s="136"/>
      <c r="EMY237" s="136"/>
      <c r="EMZ237" s="136"/>
      <c r="ENA237" s="136"/>
      <c r="ENB237" s="136"/>
      <c r="ENC237" s="136"/>
      <c r="END237" s="136"/>
      <c r="ENE237" s="136"/>
      <c r="ENF237" s="136"/>
      <c r="ENG237" s="136"/>
      <c r="ENH237" s="136"/>
      <c r="ENI237" s="136"/>
      <c r="ENJ237" s="136"/>
      <c r="ENK237" s="136"/>
      <c r="ENL237" s="136"/>
      <c r="ENM237" s="136"/>
      <c r="ENN237" s="136"/>
      <c r="ENO237" s="136"/>
      <c r="ENP237" s="136"/>
      <c r="ENQ237" s="136"/>
      <c r="ENR237" s="136"/>
      <c r="ENS237" s="136"/>
      <c r="ENT237" s="136"/>
      <c r="ENU237" s="136"/>
      <c r="ENV237" s="136"/>
      <c r="ENW237" s="136"/>
      <c r="ENX237" s="136"/>
      <c r="ENY237" s="136"/>
      <c r="ENZ237" s="136"/>
      <c r="EOA237" s="136"/>
      <c r="EOB237" s="136"/>
      <c r="EOC237" s="136"/>
      <c r="EOD237" s="136"/>
      <c r="EOE237" s="136"/>
      <c r="EOF237" s="136"/>
      <c r="EOG237" s="136"/>
      <c r="EOH237" s="136"/>
      <c r="EOI237" s="136"/>
      <c r="EOJ237" s="136"/>
      <c r="EOK237" s="136"/>
      <c r="EOL237" s="136"/>
      <c r="EOM237" s="136"/>
      <c r="EON237" s="136"/>
      <c r="EOO237" s="136"/>
      <c r="EOP237" s="136"/>
      <c r="EOQ237" s="136"/>
      <c r="EOR237" s="136"/>
      <c r="EOS237" s="136"/>
      <c r="EOT237" s="136"/>
      <c r="EOU237" s="136"/>
      <c r="EOV237" s="136"/>
      <c r="EOW237" s="136"/>
      <c r="EOX237" s="136"/>
      <c r="EOY237" s="136"/>
      <c r="EOZ237" s="136"/>
      <c r="EPA237" s="136"/>
      <c r="EPB237" s="136"/>
      <c r="EPC237" s="136"/>
      <c r="EPD237" s="136"/>
      <c r="EPE237" s="136"/>
      <c r="EPF237" s="136"/>
      <c r="EPG237" s="136"/>
      <c r="EPH237" s="136"/>
      <c r="EPI237" s="136"/>
      <c r="EPJ237" s="136"/>
      <c r="EPK237" s="136"/>
      <c r="EPL237" s="136"/>
      <c r="EPM237" s="136"/>
      <c r="EPN237" s="136"/>
      <c r="EPO237" s="136"/>
      <c r="EPP237" s="136"/>
      <c r="EPQ237" s="136"/>
      <c r="EPR237" s="136"/>
      <c r="EPS237" s="136"/>
      <c r="EPT237" s="136"/>
      <c r="EPU237" s="136"/>
      <c r="EPV237" s="136"/>
      <c r="EPW237" s="136"/>
      <c r="EPX237" s="136"/>
      <c r="EPY237" s="136"/>
      <c r="EPZ237" s="136"/>
      <c r="EQA237" s="136"/>
      <c r="EQB237" s="136"/>
      <c r="EQC237" s="136"/>
      <c r="EQD237" s="136"/>
      <c r="EQE237" s="136"/>
      <c r="EQF237" s="136"/>
      <c r="EQG237" s="136"/>
      <c r="EQH237" s="136"/>
      <c r="EQI237" s="136"/>
      <c r="EQJ237" s="136"/>
      <c r="EQK237" s="136"/>
      <c r="EQL237" s="136"/>
      <c r="EQM237" s="136"/>
      <c r="EQN237" s="136"/>
      <c r="EQO237" s="136"/>
      <c r="EQP237" s="136"/>
      <c r="EQQ237" s="136"/>
      <c r="EQR237" s="136"/>
      <c r="EQS237" s="136"/>
      <c r="EQT237" s="136"/>
      <c r="EQU237" s="136"/>
      <c r="EQV237" s="136"/>
      <c r="EQW237" s="136"/>
      <c r="EQX237" s="136"/>
      <c r="EQY237" s="136"/>
      <c r="EQZ237" s="136"/>
      <c r="ERA237" s="136"/>
      <c r="ERB237" s="136"/>
      <c r="ERC237" s="136"/>
      <c r="ERD237" s="136"/>
      <c r="ERE237" s="136"/>
      <c r="ERF237" s="136"/>
      <c r="ERG237" s="136"/>
      <c r="ERH237" s="136"/>
      <c r="ERI237" s="136"/>
      <c r="ERJ237" s="136"/>
      <c r="ERK237" s="136"/>
      <c r="ERL237" s="136"/>
      <c r="ERM237" s="136"/>
      <c r="ERN237" s="136"/>
      <c r="ERO237" s="136"/>
      <c r="ERP237" s="136"/>
      <c r="ERQ237" s="136"/>
      <c r="ERR237" s="136"/>
      <c r="ERS237" s="136"/>
      <c r="ERT237" s="136"/>
      <c r="ERU237" s="136"/>
      <c r="ERV237" s="136"/>
      <c r="ERW237" s="136"/>
      <c r="ERX237" s="136"/>
      <c r="ERY237" s="136"/>
      <c r="ERZ237" s="136"/>
      <c r="ESA237" s="136"/>
      <c r="ESB237" s="136"/>
      <c r="ESC237" s="136"/>
      <c r="ESD237" s="136"/>
      <c r="ESE237" s="136"/>
      <c r="ESF237" s="136"/>
      <c r="ESG237" s="136"/>
      <c r="ESH237" s="136"/>
      <c r="ESI237" s="136"/>
      <c r="ESJ237" s="136"/>
      <c r="ESK237" s="136"/>
      <c r="ESL237" s="136"/>
      <c r="ESM237" s="136"/>
      <c r="ESN237" s="136"/>
      <c r="ESO237" s="136"/>
      <c r="ESP237" s="136"/>
      <c r="ESQ237" s="136"/>
      <c r="ESR237" s="136"/>
      <c r="ESS237" s="136"/>
      <c r="EST237" s="136"/>
      <c r="ESU237" s="136"/>
      <c r="ESV237" s="136"/>
      <c r="ESW237" s="136"/>
      <c r="ESX237" s="136"/>
      <c r="ESY237" s="136"/>
      <c r="ESZ237" s="136"/>
      <c r="ETA237" s="136"/>
      <c r="ETB237" s="136"/>
      <c r="ETC237" s="136"/>
      <c r="ETD237" s="136"/>
      <c r="ETE237" s="136"/>
      <c r="ETF237" s="136"/>
      <c r="ETG237" s="136"/>
      <c r="ETH237" s="136"/>
      <c r="ETI237" s="136"/>
      <c r="ETJ237" s="136"/>
      <c r="ETK237" s="136"/>
      <c r="ETL237" s="136"/>
      <c r="ETM237" s="136"/>
      <c r="ETN237" s="136"/>
      <c r="ETO237" s="136"/>
      <c r="ETP237" s="136"/>
      <c r="ETQ237" s="136"/>
      <c r="ETR237" s="136"/>
      <c r="ETS237" s="136"/>
      <c r="ETT237" s="136"/>
      <c r="ETU237" s="136"/>
      <c r="ETV237" s="136"/>
      <c r="ETW237" s="136"/>
      <c r="ETX237" s="136"/>
      <c r="ETY237" s="136"/>
      <c r="ETZ237" s="136"/>
      <c r="EUA237" s="136"/>
      <c r="EUB237" s="136"/>
      <c r="EUC237" s="136"/>
      <c r="EUD237" s="136"/>
      <c r="EUE237" s="136"/>
      <c r="EUF237" s="136"/>
      <c r="EUG237" s="136"/>
      <c r="EUH237" s="136"/>
      <c r="EUI237" s="136"/>
      <c r="EUJ237" s="136"/>
      <c r="EUK237" s="136"/>
      <c r="EUL237" s="136"/>
      <c r="EUM237" s="136"/>
      <c r="EUN237" s="136"/>
      <c r="EUO237" s="136"/>
      <c r="EUP237" s="136"/>
      <c r="EUQ237" s="136"/>
      <c r="EUR237" s="136"/>
      <c r="EUS237" s="136"/>
      <c r="EUT237" s="136"/>
      <c r="EUU237" s="136"/>
      <c r="EUV237" s="136"/>
      <c r="EUW237" s="136"/>
      <c r="EUX237" s="136"/>
      <c r="EUY237" s="136"/>
      <c r="EUZ237" s="136"/>
      <c r="EVA237" s="136"/>
      <c r="EVB237" s="136"/>
      <c r="EVC237" s="136"/>
      <c r="EVD237" s="136"/>
      <c r="EVE237" s="136"/>
      <c r="EVF237" s="136"/>
      <c r="EVG237" s="136"/>
      <c r="EVH237" s="136"/>
      <c r="EVI237" s="136"/>
      <c r="EVJ237" s="136"/>
      <c r="EVK237" s="136"/>
      <c r="EVL237" s="136"/>
      <c r="EVM237" s="136"/>
      <c r="EVN237" s="136"/>
      <c r="EVO237" s="136"/>
      <c r="EVP237" s="136"/>
      <c r="EVQ237" s="136"/>
      <c r="EVR237" s="136"/>
      <c r="EVS237" s="136"/>
      <c r="EVT237" s="136"/>
      <c r="EVU237" s="136"/>
      <c r="EVV237" s="136"/>
      <c r="EVW237" s="136"/>
      <c r="EVX237" s="136"/>
      <c r="EVY237" s="136"/>
      <c r="EVZ237" s="136"/>
      <c r="EWA237" s="136"/>
      <c r="EWB237" s="136"/>
      <c r="EWC237" s="136"/>
      <c r="EWD237" s="136"/>
      <c r="EWE237" s="136"/>
      <c r="EWF237" s="136"/>
      <c r="EWG237" s="136"/>
      <c r="EWH237" s="136"/>
      <c r="EWI237" s="136"/>
      <c r="EWJ237" s="136"/>
      <c r="EWK237" s="136"/>
      <c r="EWL237" s="136"/>
      <c r="EWM237" s="136"/>
      <c r="EWN237" s="136"/>
      <c r="EWO237" s="136"/>
      <c r="EWP237" s="136"/>
      <c r="EWQ237" s="136"/>
      <c r="EWR237" s="136"/>
      <c r="EWS237" s="136"/>
      <c r="EWT237" s="136"/>
      <c r="EWU237" s="136"/>
      <c r="EWV237" s="136"/>
      <c r="EWW237" s="136"/>
      <c r="EWX237" s="136"/>
      <c r="EWY237" s="136"/>
      <c r="EWZ237" s="136"/>
      <c r="EXA237" s="136"/>
      <c r="EXB237" s="136"/>
      <c r="EXC237" s="136"/>
      <c r="EXD237" s="136"/>
      <c r="EXE237" s="136"/>
      <c r="EXF237" s="136"/>
      <c r="EXG237" s="136"/>
      <c r="EXH237" s="136"/>
      <c r="EXI237" s="136"/>
      <c r="EXJ237" s="136"/>
      <c r="EXK237" s="136"/>
      <c r="EXL237" s="136"/>
      <c r="EXM237" s="136"/>
      <c r="EXN237" s="136"/>
      <c r="EXO237" s="136"/>
      <c r="EXP237" s="136"/>
      <c r="EXQ237" s="136"/>
      <c r="EXR237" s="136"/>
      <c r="EXS237" s="136"/>
      <c r="EXT237" s="136"/>
      <c r="EXU237" s="136"/>
      <c r="EXV237" s="136"/>
      <c r="EXW237" s="136"/>
      <c r="EXX237" s="136"/>
      <c r="EXY237" s="136"/>
      <c r="EXZ237" s="136"/>
      <c r="EYA237" s="136"/>
      <c r="EYB237" s="136"/>
      <c r="EYC237" s="136"/>
      <c r="EYD237" s="136"/>
      <c r="EYE237" s="136"/>
      <c r="EYF237" s="136"/>
      <c r="EYG237" s="136"/>
      <c r="EYH237" s="136"/>
      <c r="EYI237" s="136"/>
      <c r="EYJ237" s="136"/>
      <c r="EYK237" s="136"/>
      <c r="EYL237" s="136"/>
      <c r="EYM237" s="136"/>
      <c r="EYN237" s="136"/>
      <c r="EYO237" s="136"/>
      <c r="EYP237" s="136"/>
      <c r="EYQ237" s="136"/>
      <c r="EYR237" s="136"/>
      <c r="EYS237" s="136"/>
      <c r="EYT237" s="136"/>
      <c r="EYU237" s="136"/>
      <c r="EYV237" s="136"/>
      <c r="EYW237" s="136"/>
      <c r="EYX237" s="136"/>
      <c r="EYY237" s="136"/>
      <c r="EYZ237" s="136"/>
      <c r="EZA237" s="136"/>
      <c r="EZB237" s="136"/>
      <c r="EZC237" s="136"/>
      <c r="EZD237" s="136"/>
      <c r="EZE237" s="136"/>
      <c r="EZF237" s="136"/>
      <c r="EZG237" s="136"/>
      <c r="EZH237" s="136"/>
      <c r="EZI237" s="136"/>
      <c r="EZJ237" s="136"/>
      <c r="EZK237" s="136"/>
      <c r="EZL237" s="136"/>
      <c r="EZM237" s="136"/>
      <c r="EZN237" s="136"/>
      <c r="EZO237" s="136"/>
      <c r="EZP237" s="136"/>
      <c r="EZQ237" s="136"/>
      <c r="EZR237" s="136"/>
      <c r="EZS237" s="136"/>
      <c r="EZT237" s="136"/>
      <c r="EZU237" s="136"/>
      <c r="EZV237" s="136"/>
      <c r="EZW237" s="136"/>
      <c r="EZX237" s="136"/>
      <c r="EZY237" s="136"/>
      <c r="EZZ237" s="136"/>
      <c r="FAA237" s="136"/>
      <c r="FAB237" s="136"/>
      <c r="FAC237" s="136"/>
      <c r="FAD237" s="136"/>
      <c r="FAE237" s="136"/>
      <c r="FAF237" s="136"/>
      <c r="FAG237" s="136"/>
      <c r="FAH237" s="136"/>
      <c r="FAI237" s="136"/>
      <c r="FAJ237" s="136"/>
      <c r="FAK237" s="136"/>
      <c r="FAL237" s="136"/>
      <c r="FAM237" s="136"/>
      <c r="FAN237" s="136"/>
      <c r="FAO237" s="136"/>
      <c r="FAP237" s="136"/>
      <c r="FAQ237" s="136"/>
      <c r="FAR237" s="136"/>
      <c r="FAS237" s="136"/>
      <c r="FAT237" s="136"/>
      <c r="FAU237" s="136"/>
      <c r="FAV237" s="136"/>
      <c r="FAW237" s="136"/>
      <c r="FAX237" s="136"/>
      <c r="FAY237" s="136"/>
      <c r="FAZ237" s="136"/>
      <c r="FBA237" s="136"/>
      <c r="FBB237" s="136"/>
      <c r="FBC237" s="136"/>
      <c r="FBD237" s="136"/>
      <c r="FBE237" s="136"/>
      <c r="FBF237" s="136"/>
      <c r="FBG237" s="136"/>
      <c r="FBH237" s="136"/>
      <c r="FBI237" s="136"/>
      <c r="FBJ237" s="136"/>
      <c r="FBK237" s="136"/>
      <c r="FBL237" s="136"/>
      <c r="FBM237" s="136"/>
      <c r="FBN237" s="136"/>
      <c r="FBO237" s="136"/>
      <c r="FBP237" s="136"/>
      <c r="FBQ237" s="136"/>
      <c r="FBR237" s="136"/>
      <c r="FBS237" s="136"/>
      <c r="FBT237" s="136"/>
      <c r="FBU237" s="136"/>
      <c r="FBV237" s="136"/>
      <c r="FBW237" s="136"/>
      <c r="FBX237" s="136"/>
      <c r="FBY237" s="136"/>
      <c r="FBZ237" s="136"/>
      <c r="FCA237" s="136"/>
      <c r="FCB237" s="136"/>
      <c r="FCC237" s="136"/>
      <c r="FCD237" s="136"/>
      <c r="FCE237" s="136"/>
      <c r="FCF237" s="136"/>
      <c r="FCG237" s="136"/>
      <c r="FCH237" s="136"/>
      <c r="FCI237" s="136"/>
      <c r="FCJ237" s="136"/>
      <c r="FCK237" s="136"/>
      <c r="FCL237" s="136"/>
      <c r="FCM237" s="136"/>
      <c r="FCN237" s="136"/>
      <c r="FCO237" s="136"/>
      <c r="FCP237" s="136"/>
      <c r="FCQ237" s="136"/>
      <c r="FCR237" s="136"/>
      <c r="FCS237" s="136"/>
      <c r="FCT237" s="136"/>
      <c r="FCU237" s="136"/>
      <c r="FCV237" s="136"/>
      <c r="FCW237" s="136"/>
      <c r="FCX237" s="136"/>
      <c r="FCY237" s="136"/>
      <c r="FCZ237" s="136"/>
      <c r="FDA237" s="136"/>
      <c r="FDB237" s="136"/>
      <c r="FDC237" s="136"/>
      <c r="FDD237" s="136"/>
      <c r="FDE237" s="136"/>
      <c r="FDF237" s="136"/>
      <c r="FDG237" s="136"/>
      <c r="FDH237" s="136"/>
      <c r="FDI237" s="136"/>
      <c r="FDJ237" s="136"/>
      <c r="FDK237" s="136"/>
      <c r="FDL237" s="136"/>
      <c r="FDM237" s="136"/>
      <c r="FDN237" s="136"/>
      <c r="FDO237" s="136"/>
      <c r="FDP237" s="136"/>
      <c r="FDQ237" s="136"/>
      <c r="FDR237" s="136"/>
      <c r="FDS237" s="136"/>
      <c r="FDT237" s="136"/>
      <c r="FDU237" s="136"/>
      <c r="FDV237" s="136"/>
      <c r="FDW237" s="136"/>
      <c r="FDX237" s="136"/>
      <c r="FDY237" s="136"/>
      <c r="FDZ237" s="136"/>
      <c r="FEA237" s="136"/>
      <c r="FEB237" s="136"/>
      <c r="FEC237" s="136"/>
      <c r="FED237" s="136"/>
      <c r="FEE237" s="136"/>
      <c r="FEF237" s="136"/>
      <c r="FEG237" s="136"/>
      <c r="FEH237" s="136"/>
      <c r="FEI237" s="136"/>
      <c r="FEJ237" s="136"/>
      <c r="FEK237" s="136"/>
      <c r="FEL237" s="136"/>
      <c r="FEM237" s="136"/>
      <c r="FEN237" s="136"/>
      <c r="FEO237" s="136"/>
      <c r="FEP237" s="136"/>
      <c r="FEQ237" s="136"/>
      <c r="FER237" s="136"/>
      <c r="FES237" s="136"/>
      <c r="FET237" s="136"/>
      <c r="FEU237" s="136"/>
      <c r="FEV237" s="136"/>
      <c r="FEW237" s="136"/>
      <c r="FEX237" s="136"/>
      <c r="FEY237" s="136"/>
      <c r="FEZ237" s="136"/>
      <c r="FFA237" s="136"/>
      <c r="FFB237" s="136"/>
      <c r="FFC237" s="136"/>
      <c r="FFD237" s="136"/>
      <c r="FFE237" s="136"/>
      <c r="FFF237" s="136"/>
      <c r="FFG237" s="136"/>
      <c r="FFH237" s="136"/>
      <c r="FFI237" s="136"/>
      <c r="FFJ237" s="136"/>
      <c r="FFK237" s="136"/>
      <c r="FFL237" s="136"/>
      <c r="FFM237" s="136"/>
      <c r="FFN237" s="136"/>
      <c r="FFO237" s="136"/>
      <c r="FFP237" s="136"/>
      <c r="FFQ237" s="136"/>
      <c r="FFR237" s="136"/>
      <c r="FFS237" s="136"/>
      <c r="FFT237" s="136"/>
      <c r="FFU237" s="136"/>
      <c r="FFV237" s="136"/>
      <c r="FFW237" s="136"/>
      <c r="FFX237" s="136"/>
      <c r="FFY237" s="136"/>
      <c r="FFZ237" s="136"/>
      <c r="FGA237" s="136"/>
      <c r="FGB237" s="136"/>
      <c r="FGC237" s="136"/>
      <c r="FGD237" s="136"/>
      <c r="FGE237" s="136"/>
      <c r="FGF237" s="136"/>
      <c r="FGG237" s="136"/>
      <c r="FGH237" s="136"/>
      <c r="FGI237" s="136"/>
      <c r="FGJ237" s="136"/>
      <c r="FGK237" s="136"/>
      <c r="FGL237" s="136"/>
      <c r="FGM237" s="136"/>
      <c r="FGN237" s="136"/>
      <c r="FGO237" s="136"/>
      <c r="FGP237" s="136"/>
      <c r="FGQ237" s="136"/>
      <c r="FGR237" s="136"/>
      <c r="FGS237" s="136"/>
      <c r="FGT237" s="136"/>
      <c r="FGU237" s="136"/>
      <c r="FGV237" s="136"/>
      <c r="FGW237" s="136"/>
      <c r="FGX237" s="136"/>
      <c r="FGY237" s="136"/>
      <c r="FGZ237" s="136"/>
      <c r="FHA237" s="136"/>
      <c r="FHB237" s="136"/>
      <c r="FHC237" s="136"/>
      <c r="FHD237" s="136"/>
      <c r="FHE237" s="136"/>
      <c r="FHF237" s="136"/>
      <c r="FHG237" s="136"/>
      <c r="FHH237" s="136"/>
      <c r="FHI237" s="136"/>
      <c r="FHJ237" s="136"/>
      <c r="FHK237" s="136"/>
      <c r="FHL237" s="136"/>
      <c r="FHM237" s="136"/>
      <c r="FHN237" s="136"/>
      <c r="FHO237" s="136"/>
      <c r="FHP237" s="136"/>
      <c r="FHQ237" s="136"/>
      <c r="FHR237" s="136"/>
      <c r="FHS237" s="136"/>
      <c r="FHT237" s="136"/>
      <c r="FHU237" s="136"/>
      <c r="FHV237" s="136"/>
      <c r="FHW237" s="136"/>
      <c r="FHX237" s="136"/>
      <c r="FHY237" s="136"/>
      <c r="FHZ237" s="136"/>
      <c r="FIA237" s="136"/>
      <c r="FIB237" s="136"/>
      <c r="FIC237" s="136"/>
      <c r="FID237" s="136"/>
      <c r="FIE237" s="136"/>
      <c r="FIF237" s="136"/>
      <c r="FIG237" s="136"/>
      <c r="FIH237" s="136"/>
      <c r="FII237" s="136"/>
      <c r="FIJ237" s="136"/>
      <c r="FIK237" s="136"/>
      <c r="FIL237" s="136"/>
      <c r="FIM237" s="136"/>
      <c r="FIN237" s="136"/>
      <c r="FIO237" s="136"/>
      <c r="FIP237" s="136"/>
      <c r="FIQ237" s="136"/>
      <c r="FIR237" s="136"/>
      <c r="FIS237" s="136"/>
      <c r="FIT237" s="136"/>
      <c r="FIU237" s="136"/>
      <c r="FIV237" s="136"/>
      <c r="FIW237" s="136"/>
      <c r="FIX237" s="136"/>
      <c r="FIY237" s="136"/>
      <c r="FIZ237" s="136"/>
      <c r="FJA237" s="136"/>
      <c r="FJB237" s="136"/>
      <c r="FJC237" s="136"/>
      <c r="FJD237" s="136"/>
      <c r="FJE237" s="136"/>
      <c r="FJF237" s="136"/>
      <c r="FJG237" s="136"/>
      <c r="FJH237" s="136"/>
      <c r="FJI237" s="136"/>
      <c r="FJJ237" s="136"/>
      <c r="FJK237" s="136"/>
      <c r="FJL237" s="136"/>
      <c r="FJM237" s="136"/>
      <c r="FJN237" s="136"/>
      <c r="FJO237" s="136"/>
      <c r="FJP237" s="136"/>
      <c r="FJQ237" s="136"/>
      <c r="FJR237" s="136"/>
      <c r="FJS237" s="136"/>
      <c r="FJT237" s="136"/>
      <c r="FJU237" s="136"/>
      <c r="FJV237" s="136"/>
      <c r="FJW237" s="136"/>
      <c r="FJX237" s="136"/>
      <c r="FJY237" s="136"/>
      <c r="FJZ237" s="136"/>
      <c r="FKA237" s="136"/>
      <c r="FKB237" s="136"/>
      <c r="FKC237" s="136"/>
      <c r="FKD237" s="136"/>
      <c r="FKE237" s="136"/>
      <c r="FKF237" s="136"/>
      <c r="FKG237" s="136"/>
      <c r="FKH237" s="136"/>
      <c r="FKI237" s="136"/>
      <c r="FKJ237" s="136"/>
      <c r="FKK237" s="136"/>
      <c r="FKL237" s="136"/>
      <c r="FKM237" s="136"/>
      <c r="FKN237" s="136"/>
      <c r="FKO237" s="136"/>
      <c r="FKP237" s="136"/>
      <c r="FKQ237" s="136"/>
      <c r="FKR237" s="136"/>
      <c r="FKS237" s="136"/>
      <c r="FKT237" s="136"/>
      <c r="FKU237" s="136"/>
      <c r="FKV237" s="136"/>
      <c r="FKW237" s="136"/>
      <c r="FKX237" s="136"/>
      <c r="FKY237" s="136"/>
      <c r="FKZ237" s="136"/>
      <c r="FLA237" s="136"/>
      <c r="FLB237" s="136"/>
      <c r="FLC237" s="136"/>
      <c r="FLD237" s="136"/>
      <c r="FLE237" s="136"/>
      <c r="FLF237" s="136"/>
      <c r="FLG237" s="136"/>
      <c r="FLH237" s="136"/>
      <c r="FLI237" s="136"/>
      <c r="FLJ237" s="136"/>
      <c r="FLK237" s="136"/>
      <c r="FLL237" s="136"/>
      <c r="FLM237" s="136"/>
      <c r="FLN237" s="136"/>
      <c r="FLO237" s="136"/>
      <c r="FLP237" s="136"/>
      <c r="FLQ237" s="136"/>
      <c r="FLR237" s="136"/>
      <c r="FLS237" s="136"/>
      <c r="FLT237" s="136"/>
      <c r="FLU237" s="136"/>
      <c r="FLV237" s="136"/>
      <c r="FLW237" s="136"/>
      <c r="FLX237" s="136"/>
      <c r="FLY237" s="136"/>
      <c r="FLZ237" s="136"/>
      <c r="FMA237" s="136"/>
      <c r="FMB237" s="136"/>
      <c r="FMC237" s="136"/>
      <c r="FMD237" s="136"/>
      <c r="FME237" s="136"/>
      <c r="FMF237" s="136"/>
      <c r="FMG237" s="136"/>
      <c r="FMH237" s="136"/>
      <c r="FMI237" s="136"/>
      <c r="FMJ237" s="136"/>
      <c r="FMK237" s="136"/>
      <c r="FML237" s="136"/>
      <c r="FMM237" s="136"/>
      <c r="FMN237" s="136"/>
      <c r="FMO237" s="136"/>
      <c r="FMP237" s="136"/>
      <c r="FMQ237" s="136"/>
      <c r="FMR237" s="136"/>
      <c r="FMS237" s="136"/>
      <c r="FMT237" s="136"/>
      <c r="FMU237" s="136"/>
      <c r="FMV237" s="136"/>
      <c r="FMW237" s="136"/>
      <c r="FMX237" s="136"/>
      <c r="FMY237" s="136"/>
      <c r="FMZ237" s="136"/>
      <c r="FNA237" s="136"/>
      <c r="FNB237" s="136"/>
      <c r="FNC237" s="136"/>
      <c r="FND237" s="136"/>
      <c r="FNE237" s="136"/>
      <c r="FNF237" s="136"/>
      <c r="FNG237" s="136"/>
      <c r="FNH237" s="136"/>
      <c r="FNI237" s="136"/>
      <c r="FNJ237" s="136"/>
      <c r="FNK237" s="136"/>
      <c r="FNL237" s="136"/>
      <c r="FNM237" s="136"/>
      <c r="FNN237" s="136"/>
      <c r="FNO237" s="136"/>
      <c r="FNP237" s="136"/>
      <c r="FNQ237" s="136"/>
      <c r="FNR237" s="136"/>
      <c r="FNS237" s="136"/>
      <c r="FNT237" s="136"/>
      <c r="FNU237" s="136"/>
      <c r="FNV237" s="136"/>
      <c r="FNW237" s="136"/>
      <c r="FNX237" s="136"/>
      <c r="FNY237" s="136"/>
      <c r="FNZ237" s="136"/>
      <c r="FOA237" s="136"/>
      <c r="FOB237" s="136"/>
      <c r="FOC237" s="136"/>
      <c r="FOD237" s="136"/>
      <c r="FOE237" s="136"/>
      <c r="FOF237" s="136"/>
      <c r="FOG237" s="136"/>
      <c r="FOH237" s="136"/>
      <c r="FOI237" s="136"/>
      <c r="FOJ237" s="136"/>
      <c r="FOK237" s="136"/>
      <c r="FOL237" s="136"/>
      <c r="FOM237" s="136"/>
      <c r="FON237" s="136"/>
      <c r="FOO237" s="136"/>
      <c r="FOP237" s="136"/>
      <c r="FOQ237" s="136"/>
      <c r="FOR237" s="136"/>
      <c r="FOS237" s="136"/>
      <c r="FOT237" s="136"/>
      <c r="FOU237" s="136"/>
      <c r="FOV237" s="136"/>
      <c r="FOW237" s="136"/>
      <c r="FOX237" s="136"/>
      <c r="FOY237" s="136"/>
      <c r="FOZ237" s="136"/>
      <c r="FPA237" s="136"/>
      <c r="FPB237" s="136"/>
      <c r="FPC237" s="136"/>
      <c r="FPD237" s="136"/>
      <c r="FPE237" s="136"/>
      <c r="FPF237" s="136"/>
      <c r="FPG237" s="136"/>
      <c r="FPH237" s="136"/>
      <c r="FPI237" s="136"/>
      <c r="FPJ237" s="136"/>
      <c r="FPK237" s="136"/>
      <c r="FPL237" s="136"/>
      <c r="FPM237" s="136"/>
      <c r="FPN237" s="136"/>
      <c r="FPO237" s="136"/>
      <c r="FPP237" s="136"/>
      <c r="FPQ237" s="136"/>
      <c r="FPR237" s="136"/>
      <c r="FPS237" s="136"/>
      <c r="FPT237" s="136"/>
      <c r="FPU237" s="136"/>
      <c r="FPV237" s="136"/>
      <c r="FPW237" s="136"/>
      <c r="FPX237" s="136"/>
      <c r="FPY237" s="136"/>
      <c r="FPZ237" s="136"/>
      <c r="FQA237" s="136"/>
      <c r="FQB237" s="136"/>
      <c r="FQC237" s="136"/>
      <c r="FQD237" s="136"/>
      <c r="FQE237" s="136"/>
      <c r="FQF237" s="136"/>
      <c r="FQG237" s="136"/>
      <c r="FQH237" s="136"/>
      <c r="FQI237" s="136"/>
      <c r="FQJ237" s="136"/>
      <c r="FQK237" s="136"/>
      <c r="FQL237" s="136"/>
      <c r="FQM237" s="136"/>
      <c r="FQN237" s="136"/>
      <c r="FQO237" s="136"/>
      <c r="FQP237" s="136"/>
      <c r="FQQ237" s="136"/>
      <c r="FQR237" s="136"/>
      <c r="FQS237" s="136"/>
      <c r="FQT237" s="136"/>
      <c r="FQU237" s="136"/>
      <c r="FQV237" s="136"/>
      <c r="FQW237" s="136"/>
      <c r="FQX237" s="136"/>
      <c r="FQY237" s="136"/>
      <c r="FQZ237" s="136"/>
      <c r="FRA237" s="136"/>
      <c r="FRB237" s="136"/>
      <c r="FRC237" s="136"/>
      <c r="FRD237" s="136"/>
      <c r="FRE237" s="136"/>
      <c r="FRF237" s="136"/>
      <c r="FRG237" s="136"/>
      <c r="FRH237" s="136"/>
      <c r="FRI237" s="136"/>
      <c r="FRJ237" s="136"/>
      <c r="FRK237" s="136"/>
      <c r="FRL237" s="136"/>
      <c r="FRM237" s="136"/>
      <c r="FRN237" s="136"/>
      <c r="FRO237" s="136"/>
      <c r="FRP237" s="136"/>
      <c r="FRQ237" s="136"/>
      <c r="FRR237" s="136"/>
      <c r="FRS237" s="136"/>
      <c r="FRT237" s="136"/>
      <c r="FRU237" s="136"/>
      <c r="FRV237" s="136"/>
      <c r="FRW237" s="136"/>
      <c r="FRX237" s="136"/>
      <c r="FRY237" s="136"/>
      <c r="FRZ237" s="136"/>
      <c r="FSA237" s="136"/>
      <c r="FSB237" s="136"/>
      <c r="FSC237" s="136"/>
      <c r="FSD237" s="136"/>
      <c r="FSE237" s="136"/>
      <c r="FSF237" s="136"/>
      <c r="FSG237" s="136"/>
      <c r="FSH237" s="136"/>
      <c r="FSI237" s="136"/>
      <c r="FSJ237" s="136"/>
      <c r="FSK237" s="136"/>
      <c r="FSL237" s="136"/>
      <c r="FSM237" s="136"/>
      <c r="FSN237" s="136"/>
      <c r="FSO237" s="136"/>
      <c r="FSP237" s="136"/>
      <c r="FSQ237" s="136"/>
      <c r="FSR237" s="136"/>
      <c r="FSS237" s="136"/>
      <c r="FST237" s="136"/>
      <c r="FSU237" s="136"/>
      <c r="FSV237" s="136"/>
      <c r="FSW237" s="136"/>
      <c r="FSX237" s="136"/>
      <c r="FSY237" s="136"/>
      <c r="FSZ237" s="136"/>
      <c r="FTA237" s="136"/>
      <c r="FTB237" s="136"/>
      <c r="FTC237" s="136"/>
      <c r="FTD237" s="136"/>
      <c r="FTE237" s="136"/>
      <c r="FTF237" s="136"/>
      <c r="FTG237" s="136"/>
      <c r="FTH237" s="136"/>
      <c r="FTI237" s="136"/>
      <c r="FTJ237" s="136"/>
      <c r="FTK237" s="136"/>
      <c r="FTL237" s="136"/>
      <c r="FTM237" s="136"/>
      <c r="FTN237" s="136"/>
      <c r="FTO237" s="136"/>
      <c r="FTP237" s="136"/>
      <c r="FTQ237" s="136"/>
      <c r="FTR237" s="136"/>
      <c r="FTS237" s="136"/>
      <c r="FTT237" s="136"/>
      <c r="FTU237" s="136"/>
      <c r="FTV237" s="136"/>
      <c r="FTW237" s="136"/>
      <c r="FTX237" s="136"/>
      <c r="FTY237" s="136"/>
      <c r="FTZ237" s="136"/>
      <c r="FUA237" s="136"/>
      <c r="FUB237" s="136"/>
      <c r="FUC237" s="136"/>
      <c r="FUD237" s="136"/>
      <c r="FUE237" s="136"/>
      <c r="FUF237" s="136"/>
      <c r="FUG237" s="136"/>
      <c r="FUH237" s="136"/>
      <c r="FUI237" s="136"/>
      <c r="FUJ237" s="136"/>
      <c r="FUK237" s="136"/>
      <c r="FUL237" s="136"/>
      <c r="FUM237" s="136"/>
      <c r="FUN237" s="136"/>
      <c r="FUO237" s="136"/>
      <c r="FUP237" s="136"/>
      <c r="FUQ237" s="136"/>
      <c r="FUR237" s="136"/>
      <c r="FUS237" s="136"/>
      <c r="FUT237" s="136"/>
      <c r="FUU237" s="136"/>
      <c r="FUV237" s="136"/>
      <c r="FUW237" s="136"/>
      <c r="FUX237" s="136"/>
      <c r="FUY237" s="136"/>
      <c r="FUZ237" s="136"/>
      <c r="FVA237" s="136"/>
      <c r="FVB237" s="136"/>
      <c r="FVC237" s="136"/>
      <c r="FVD237" s="136"/>
      <c r="FVE237" s="136"/>
      <c r="FVF237" s="136"/>
      <c r="FVG237" s="136"/>
      <c r="FVH237" s="136"/>
      <c r="FVI237" s="136"/>
      <c r="FVJ237" s="136"/>
      <c r="FVK237" s="136"/>
      <c r="FVL237" s="136"/>
      <c r="FVM237" s="136"/>
      <c r="FVN237" s="136"/>
      <c r="FVO237" s="136"/>
      <c r="FVP237" s="136"/>
      <c r="FVQ237" s="136"/>
      <c r="FVR237" s="136"/>
      <c r="FVS237" s="136"/>
      <c r="FVT237" s="136"/>
      <c r="FVU237" s="136"/>
      <c r="FVV237" s="136"/>
      <c r="FVW237" s="136"/>
      <c r="FVX237" s="136"/>
      <c r="FVY237" s="136"/>
      <c r="FVZ237" s="136"/>
      <c r="FWA237" s="136"/>
      <c r="FWB237" s="136"/>
      <c r="FWC237" s="136"/>
      <c r="FWD237" s="136"/>
      <c r="FWE237" s="136"/>
      <c r="FWF237" s="136"/>
      <c r="FWG237" s="136"/>
      <c r="FWH237" s="136"/>
      <c r="FWI237" s="136"/>
      <c r="FWJ237" s="136"/>
      <c r="FWK237" s="136"/>
      <c r="FWL237" s="136"/>
      <c r="FWM237" s="136"/>
      <c r="FWN237" s="136"/>
      <c r="FWO237" s="136"/>
      <c r="FWP237" s="136"/>
      <c r="FWQ237" s="136"/>
      <c r="FWR237" s="136"/>
      <c r="FWS237" s="136"/>
      <c r="FWT237" s="136"/>
      <c r="FWU237" s="136"/>
      <c r="FWV237" s="136"/>
      <c r="FWW237" s="136"/>
      <c r="FWX237" s="136"/>
      <c r="FWY237" s="136"/>
      <c r="FWZ237" s="136"/>
      <c r="FXA237" s="136"/>
      <c r="FXB237" s="136"/>
      <c r="FXC237" s="136"/>
      <c r="FXD237" s="136"/>
      <c r="FXE237" s="136"/>
      <c r="FXF237" s="136"/>
      <c r="FXG237" s="136"/>
      <c r="FXH237" s="136"/>
      <c r="FXI237" s="136"/>
      <c r="FXJ237" s="136"/>
      <c r="FXK237" s="136"/>
      <c r="FXL237" s="136"/>
      <c r="FXM237" s="136"/>
      <c r="FXN237" s="136"/>
      <c r="FXO237" s="136"/>
      <c r="FXP237" s="136"/>
      <c r="FXQ237" s="136"/>
      <c r="FXR237" s="136"/>
      <c r="FXS237" s="136"/>
      <c r="FXT237" s="136"/>
      <c r="FXU237" s="136"/>
      <c r="FXV237" s="136"/>
      <c r="FXW237" s="136"/>
      <c r="FXX237" s="136"/>
      <c r="FXY237" s="136"/>
      <c r="FXZ237" s="136"/>
      <c r="FYA237" s="136"/>
      <c r="FYB237" s="136"/>
      <c r="FYC237" s="136"/>
      <c r="FYD237" s="136"/>
      <c r="FYE237" s="136"/>
      <c r="FYF237" s="136"/>
      <c r="FYG237" s="136"/>
      <c r="FYH237" s="136"/>
      <c r="FYI237" s="136"/>
      <c r="FYJ237" s="136"/>
      <c r="FYK237" s="136"/>
      <c r="FYL237" s="136"/>
      <c r="FYM237" s="136"/>
      <c r="FYN237" s="136"/>
      <c r="FYO237" s="136"/>
      <c r="FYP237" s="136"/>
      <c r="FYQ237" s="136"/>
      <c r="FYR237" s="136"/>
      <c r="FYS237" s="136"/>
      <c r="FYT237" s="136"/>
      <c r="FYU237" s="136"/>
      <c r="FYV237" s="136"/>
      <c r="FYW237" s="136"/>
      <c r="FYX237" s="136"/>
      <c r="FYY237" s="136"/>
      <c r="FYZ237" s="136"/>
      <c r="FZA237" s="136"/>
      <c r="FZB237" s="136"/>
      <c r="FZC237" s="136"/>
      <c r="FZD237" s="136"/>
      <c r="FZE237" s="136"/>
      <c r="FZF237" s="136"/>
      <c r="FZG237" s="136"/>
      <c r="FZH237" s="136"/>
      <c r="FZI237" s="136"/>
      <c r="FZJ237" s="136"/>
      <c r="FZK237" s="136"/>
      <c r="FZL237" s="136"/>
      <c r="FZM237" s="136"/>
      <c r="FZN237" s="136"/>
      <c r="FZO237" s="136"/>
      <c r="FZP237" s="136"/>
      <c r="FZQ237" s="136"/>
      <c r="FZR237" s="136"/>
      <c r="FZS237" s="136"/>
      <c r="FZT237" s="136"/>
      <c r="FZU237" s="136"/>
      <c r="FZV237" s="136"/>
      <c r="FZW237" s="136"/>
      <c r="FZX237" s="136"/>
      <c r="FZY237" s="136"/>
      <c r="FZZ237" s="136"/>
      <c r="GAA237" s="136"/>
      <c r="GAB237" s="136"/>
      <c r="GAC237" s="136"/>
      <c r="GAD237" s="136"/>
      <c r="GAE237" s="136"/>
      <c r="GAF237" s="136"/>
      <c r="GAG237" s="136"/>
      <c r="GAH237" s="136"/>
      <c r="GAI237" s="136"/>
      <c r="GAJ237" s="136"/>
      <c r="GAK237" s="136"/>
      <c r="GAL237" s="136"/>
      <c r="GAM237" s="136"/>
      <c r="GAN237" s="136"/>
      <c r="GAO237" s="136"/>
      <c r="GAP237" s="136"/>
      <c r="GAQ237" s="136"/>
      <c r="GAR237" s="136"/>
      <c r="GAS237" s="136"/>
      <c r="GAT237" s="136"/>
      <c r="GAU237" s="136"/>
      <c r="GAV237" s="136"/>
      <c r="GAW237" s="136"/>
      <c r="GAX237" s="136"/>
      <c r="GAY237" s="136"/>
      <c r="GAZ237" s="136"/>
      <c r="GBA237" s="136"/>
      <c r="GBB237" s="136"/>
      <c r="GBC237" s="136"/>
      <c r="GBD237" s="136"/>
      <c r="GBE237" s="136"/>
      <c r="GBF237" s="136"/>
      <c r="GBG237" s="136"/>
      <c r="GBH237" s="136"/>
      <c r="GBI237" s="136"/>
      <c r="GBJ237" s="136"/>
      <c r="GBK237" s="136"/>
      <c r="GBL237" s="136"/>
      <c r="GBM237" s="136"/>
      <c r="GBN237" s="136"/>
      <c r="GBO237" s="136"/>
      <c r="GBP237" s="136"/>
      <c r="GBQ237" s="136"/>
      <c r="GBR237" s="136"/>
      <c r="GBS237" s="136"/>
      <c r="GBT237" s="136"/>
      <c r="GBU237" s="136"/>
      <c r="GBV237" s="136"/>
      <c r="GBW237" s="136"/>
      <c r="GBX237" s="136"/>
      <c r="GBY237" s="136"/>
      <c r="GBZ237" s="136"/>
      <c r="GCA237" s="136"/>
      <c r="GCB237" s="136"/>
      <c r="GCC237" s="136"/>
      <c r="GCD237" s="136"/>
      <c r="GCE237" s="136"/>
      <c r="GCF237" s="136"/>
      <c r="GCG237" s="136"/>
      <c r="GCH237" s="136"/>
      <c r="GCI237" s="136"/>
      <c r="GCJ237" s="136"/>
      <c r="GCK237" s="136"/>
      <c r="GCL237" s="136"/>
      <c r="GCM237" s="136"/>
      <c r="GCN237" s="136"/>
      <c r="GCO237" s="136"/>
      <c r="GCP237" s="136"/>
      <c r="GCQ237" s="136"/>
      <c r="GCR237" s="136"/>
      <c r="GCS237" s="136"/>
      <c r="GCT237" s="136"/>
      <c r="GCU237" s="136"/>
      <c r="GCV237" s="136"/>
      <c r="GCW237" s="136"/>
      <c r="GCX237" s="136"/>
      <c r="GCY237" s="136"/>
      <c r="GCZ237" s="136"/>
      <c r="GDA237" s="136"/>
      <c r="GDB237" s="136"/>
      <c r="GDC237" s="136"/>
      <c r="GDD237" s="136"/>
      <c r="GDE237" s="136"/>
      <c r="GDF237" s="136"/>
      <c r="GDG237" s="136"/>
      <c r="GDH237" s="136"/>
      <c r="GDI237" s="136"/>
      <c r="GDJ237" s="136"/>
      <c r="GDK237" s="136"/>
      <c r="GDL237" s="136"/>
      <c r="GDM237" s="136"/>
      <c r="GDN237" s="136"/>
      <c r="GDO237" s="136"/>
      <c r="GDP237" s="136"/>
      <c r="GDQ237" s="136"/>
      <c r="GDR237" s="136"/>
      <c r="GDS237" s="136"/>
      <c r="GDT237" s="136"/>
      <c r="GDU237" s="136"/>
      <c r="GDV237" s="136"/>
      <c r="GDW237" s="136"/>
      <c r="GDX237" s="136"/>
      <c r="GDY237" s="136"/>
      <c r="GDZ237" s="136"/>
      <c r="GEA237" s="136"/>
      <c r="GEB237" s="136"/>
      <c r="GEC237" s="136"/>
      <c r="GED237" s="136"/>
      <c r="GEE237" s="136"/>
      <c r="GEF237" s="136"/>
      <c r="GEG237" s="136"/>
      <c r="GEH237" s="136"/>
      <c r="GEI237" s="136"/>
      <c r="GEJ237" s="136"/>
      <c r="GEK237" s="136"/>
      <c r="GEL237" s="136"/>
      <c r="GEM237" s="136"/>
      <c r="GEN237" s="136"/>
      <c r="GEO237" s="136"/>
      <c r="GEP237" s="136"/>
      <c r="GEQ237" s="136"/>
      <c r="GER237" s="136"/>
      <c r="GES237" s="136"/>
      <c r="GET237" s="136"/>
      <c r="GEU237" s="136"/>
      <c r="GEV237" s="136"/>
      <c r="GEW237" s="136"/>
      <c r="GEX237" s="136"/>
      <c r="GEY237" s="136"/>
      <c r="GEZ237" s="136"/>
      <c r="GFA237" s="136"/>
      <c r="GFB237" s="136"/>
      <c r="GFC237" s="136"/>
      <c r="GFD237" s="136"/>
      <c r="GFE237" s="136"/>
      <c r="GFF237" s="136"/>
      <c r="GFG237" s="136"/>
      <c r="GFH237" s="136"/>
      <c r="GFI237" s="136"/>
      <c r="GFJ237" s="136"/>
      <c r="GFK237" s="136"/>
      <c r="GFL237" s="136"/>
      <c r="GFM237" s="136"/>
      <c r="GFN237" s="136"/>
      <c r="GFO237" s="136"/>
      <c r="GFP237" s="136"/>
      <c r="GFQ237" s="136"/>
      <c r="GFR237" s="136"/>
      <c r="GFS237" s="136"/>
      <c r="GFT237" s="136"/>
      <c r="GFU237" s="136"/>
      <c r="GFV237" s="136"/>
      <c r="GFW237" s="136"/>
      <c r="GFX237" s="136"/>
      <c r="GFY237" s="136"/>
      <c r="GFZ237" s="136"/>
      <c r="GGA237" s="136"/>
      <c r="GGB237" s="136"/>
      <c r="GGC237" s="136"/>
      <c r="GGD237" s="136"/>
      <c r="GGE237" s="136"/>
      <c r="GGF237" s="136"/>
      <c r="GGG237" s="136"/>
      <c r="GGH237" s="136"/>
      <c r="GGI237" s="136"/>
      <c r="GGJ237" s="136"/>
      <c r="GGK237" s="136"/>
      <c r="GGL237" s="136"/>
      <c r="GGM237" s="136"/>
      <c r="GGN237" s="136"/>
      <c r="GGO237" s="136"/>
      <c r="GGP237" s="136"/>
      <c r="GGQ237" s="136"/>
      <c r="GGR237" s="136"/>
      <c r="GGS237" s="136"/>
      <c r="GGT237" s="136"/>
      <c r="GGU237" s="136"/>
      <c r="GGV237" s="136"/>
      <c r="GGW237" s="136"/>
      <c r="GGX237" s="136"/>
      <c r="GGY237" s="136"/>
      <c r="GGZ237" s="136"/>
      <c r="GHA237" s="136"/>
      <c r="GHB237" s="136"/>
      <c r="GHC237" s="136"/>
      <c r="GHD237" s="136"/>
      <c r="GHE237" s="136"/>
      <c r="GHF237" s="136"/>
      <c r="GHG237" s="136"/>
      <c r="GHH237" s="136"/>
      <c r="GHI237" s="136"/>
      <c r="GHJ237" s="136"/>
      <c r="GHK237" s="136"/>
      <c r="GHL237" s="136"/>
      <c r="GHM237" s="136"/>
      <c r="GHN237" s="136"/>
      <c r="GHO237" s="136"/>
      <c r="GHP237" s="136"/>
      <c r="GHQ237" s="136"/>
      <c r="GHR237" s="136"/>
      <c r="GHS237" s="136"/>
      <c r="GHT237" s="136"/>
      <c r="GHU237" s="136"/>
      <c r="GHV237" s="136"/>
      <c r="GHW237" s="136"/>
      <c r="GHX237" s="136"/>
      <c r="GHY237" s="136"/>
      <c r="GHZ237" s="136"/>
      <c r="GIA237" s="136"/>
      <c r="GIB237" s="136"/>
      <c r="GIC237" s="136"/>
      <c r="GID237" s="136"/>
      <c r="GIE237" s="136"/>
      <c r="GIF237" s="136"/>
      <c r="GIG237" s="136"/>
      <c r="GIH237" s="136"/>
      <c r="GII237" s="136"/>
      <c r="GIJ237" s="136"/>
      <c r="GIK237" s="136"/>
      <c r="GIL237" s="136"/>
      <c r="GIM237" s="136"/>
      <c r="GIN237" s="136"/>
      <c r="GIO237" s="136"/>
      <c r="GIP237" s="136"/>
      <c r="GIQ237" s="136"/>
      <c r="GIR237" s="136"/>
      <c r="GIS237" s="136"/>
      <c r="GIT237" s="136"/>
      <c r="GIU237" s="136"/>
      <c r="GIV237" s="136"/>
      <c r="GIW237" s="136"/>
      <c r="GIX237" s="136"/>
      <c r="GIY237" s="136"/>
      <c r="GIZ237" s="136"/>
      <c r="GJA237" s="136"/>
      <c r="GJB237" s="136"/>
      <c r="GJC237" s="136"/>
      <c r="GJD237" s="136"/>
      <c r="GJE237" s="136"/>
      <c r="GJF237" s="136"/>
      <c r="GJG237" s="136"/>
      <c r="GJH237" s="136"/>
      <c r="GJI237" s="136"/>
      <c r="GJJ237" s="136"/>
      <c r="GJK237" s="136"/>
      <c r="GJL237" s="136"/>
      <c r="GJM237" s="136"/>
      <c r="GJN237" s="136"/>
      <c r="GJO237" s="136"/>
      <c r="GJP237" s="136"/>
      <c r="GJQ237" s="136"/>
      <c r="GJR237" s="136"/>
      <c r="GJS237" s="136"/>
      <c r="GJT237" s="136"/>
      <c r="GJU237" s="136"/>
      <c r="GJV237" s="136"/>
      <c r="GJW237" s="136"/>
      <c r="GJX237" s="136"/>
      <c r="GJY237" s="136"/>
      <c r="GJZ237" s="136"/>
      <c r="GKA237" s="136"/>
      <c r="GKB237" s="136"/>
      <c r="GKC237" s="136"/>
      <c r="GKD237" s="136"/>
      <c r="GKE237" s="136"/>
      <c r="GKF237" s="136"/>
      <c r="GKG237" s="136"/>
      <c r="GKH237" s="136"/>
      <c r="GKI237" s="136"/>
      <c r="GKJ237" s="136"/>
      <c r="GKK237" s="136"/>
      <c r="GKL237" s="136"/>
      <c r="GKM237" s="136"/>
      <c r="GKN237" s="136"/>
      <c r="GKO237" s="136"/>
      <c r="GKP237" s="136"/>
      <c r="GKQ237" s="136"/>
      <c r="GKR237" s="136"/>
      <c r="GKS237" s="136"/>
      <c r="GKT237" s="136"/>
      <c r="GKU237" s="136"/>
      <c r="GKV237" s="136"/>
      <c r="GKW237" s="136"/>
      <c r="GKX237" s="136"/>
      <c r="GKY237" s="136"/>
      <c r="GKZ237" s="136"/>
      <c r="GLA237" s="136"/>
      <c r="GLB237" s="136"/>
      <c r="GLC237" s="136"/>
      <c r="GLD237" s="136"/>
      <c r="GLE237" s="136"/>
      <c r="GLF237" s="136"/>
      <c r="GLG237" s="136"/>
      <c r="GLH237" s="136"/>
      <c r="GLI237" s="136"/>
      <c r="GLJ237" s="136"/>
      <c r="GLK237" s="136"/>
      <c r="GLL237" s="136"/>
      <c r="GLM237" s="136"/>
      <c r="GLN237" s="136"/>
      <c r="GLO237" s="136"/>
      <c r="GLP237" s="136"/>
      <c r="GLQ237" s="136"/>
      <c r="GLR237" s="136"/>
      <c r="GLS237" s="136"/>
      <c r="GLT237" s="136"/>
      <c r="GLU237" s="136"/>
      <c r="GLV237" s="136"/>
      <c r="GLW237" s="136"/>
      <c r="GLX237" s="136"/>
      <c r="GLY237" s="136"/>
      <c r="GLZ237" s="136"/>
      <c r="GMA237" s="136"/>
      <c r="GMB237" s="136"/>
      <c r="GMC237" s="136"/>
      <c r="GMD237" s="136"/>
      <c r="GME237" s="136"/>
      <c r="GMF237" s="136"/>
      <c r="GMG237" s="136"/>
      <c r="GMH237" s="136"/>
      <c r="GMI237" s="136"/>
      <c r="GMJ237" s="136"/>
      <c r="GMK237" s="136"/>
      <c r="GML237" s="136"/>
      <c r="GMM237" s="136"/>
      <c r="GMN237" s="136"/>
      <c r="GMO237" s="136"/>
      <c r="GMP237" s="136"/>
      <c r="GMQ237" s="136"/>
      <c r="GMR237" s="136"/>
      <c r="GMS237" s="136"/>
      <c r="GMT237" s="136"/>
      <c r="GMU237" s="136"/>
      <c r="GMV237" s="136"/>
      <c r="GMW237" s="136"/>
      <c r="GMX237" s="136"/>
      <c r="GMY237" s="136"/>
      <c r="GMZ237" s="136"/>
      <c r="GNA237" s="136"/>
      <c r="GNB237" s="136"/>
      <c r="GNC237" s="136"/>
      <c r="GND237" s="136"/>
      <c r="GNE237" s="136"/>
      <c r="GNF237" s="136"/>
      <c r="GNG237" s="136"/>
      <c r="GNH237" s="136"/>
      <c r="GNI237" s="136"/>
      <c r="GNJ237" s="136"/>
      <c r="GNK237" s="136"/>
      <c r="GNL237" s="136"/>
      <c r="GNM237" s="136"/>
      <c r="GNN237" s="136"/>
      <c r="GNO237" s="136"/>
      <c r="GNP237" s="136"/>
      <c r="GNQ237" s="136"/>
      <c r="GNR237" s="136"/>
      <c r="GNS237" s="136"/>
      <c r="GNT237" s="136"/>
      <c r="GNU237" s="136"/>
      <c r="GNV237" s="136"/>
      <c r="GNW237" s="136"/>
      <c r="GNX237" s="136"/>
      <c r="GNY237" s="136"/>
      <c r="GNZ237" s="136"/>
      <c r="GOA237" s="136"/>
      <c r="GOB237" s="136"/>
      <c r="GOC237" s="136"/>
      <c r="GOD237" s="136"/>
      <c r="GOE237" s="136"/>
      <c r="GOF237" s="136"/>
      <c r="GOG237" s="136"/>
      <c r="GOH237" s="136"/>
      <c r="GOI237" s="136"/>
      <c r="GOJ237" s="136"/>
      <c r="GOK237" s="136"/>
      <c r="GOL237" s="136"/>
      <c r="GOM237" s="136"/>
      <c r="GON237" s="136"/>
      <c r="GOO237" s="136"/>
      <c r="GOP237" s="136"/>
      <c r="GOQ237" s="136"/>
      <c r="GOR237" s="136"/>
      <c r="GOS237" s="136"/>
      <c r="GOT237" s="136"/>
      <c r="GOU237" s="136"/>
      <c r="GOV237" s="136"/>
      <c r="GOW237" s="136"/>
      <c r="GOX237" s="136"/>
      <c r="GOY237" s="136"/>
      <c r="GOZ237" s="136"/>
      <c r="GPA237" s="136"/>
      <c r="GPB237" s="136"/>
      <c r="GPC237" s="136"/>
      <c r="GPD237" s="136"/>
      <c r="GPE237" s="136"/>
      <c r="GPF237" s="136"/>
      <c r="GPG237" s="136"/>
      <c r="GPH237" s="136"/>
      <c r="GPI237" s="136"/>
      <c r="GPJ237" s="136"/>
      <c r="GPK237" s="136"/>
      <c r="GPL237" s="136"/>
      <c r="GPM237" s="136"/>
      <c r="GPN237" s="136"/>
      <c r="GPO237" s="136"/>
      <c r="GPP237" s="136"/>
      <c r="GPQ237" s="136"/>
      <c r="GPR237" s="136"/>
      <c r="GPS237" s="136"/>
      <c r="GPT237" s="136"/>
      <c r="GPU237" s="136"/>
      <c r="GPV237" s="136"/>
      <c r="GPW237" s="136"/>
      <c r="GPX237" s="136"/>
      <c r="GPY237" s="136"/>
      <c r="GPZ237" s="136"/>
      <c r="GQA237" s="136"/>
      <c r="GQB237" s="136"/>
      <c r="GQC237" s="136"/>
      <c r="GQD237" s="136"/>
      <c r="GQE237" s="136"/>
      <c r="GQF237" s="136"/>
      <c r="GQG237" s="136"/>
      <c r="GQH237" s="136"/>
      <c r="GQI237" s="136"/>
      <c r="GQJ237" s="136"/>
      <c r="GQK237" s="136"/>
      <c r="GQL237" s="136"/>
      <c r="GQM237" s="136"/>
      <c r="GQN237" s="136"/>
      <c r="GQO237" s="136"/>
      <c r="GQP237" s="136"/>
      <c r="GQQ237" s="136"/>
      <c r="GQR237" s="136"/>
      <c r="GQS237" s="136"/>
      <c r="GQT237" s="136"/>
      <c r="GQU237" s="136"/>
      <c r="GQV237" s="136"/>
      <c r="GQW237" s="136"/>
      <c r="GQX237" s="136"/>
      <c r="GQY237" s="136"/>
      <c r="GQZ237" s="136"/>
      <c r="GRA237" s="136"/>
      <c r="GRB237" s="136"/>
      <c r="GRC237" s="136"/>
      <c r="GRD237" s="136"/>
      <c r="GRE237" s="136"/>
      <c r="GRF237" s="136"/>
      <c r="GRG237" s="136"/>
      <c r="GRH237" s="136"/>
      <c r="GRI237" s="136"/>
      <c r="GRJ237" s="136"/>
      <c r="GRK237" s="136"/>
      <c r="GRL237" s="136"/>
      <c r="GRM237" s="136"/>
      <c r="GRN237" s="136"/>
      <c r="GRO237" s="136"/>
      <c r="GRP237" s="136"/>
      <c r="GRQ237" s="136"/>
      <c r="GRR237" s="136"/>
      <c r="GRS237" s="136"/>
      <c r="GRT237" s="136"/>
      <c r="GRU237" s="136"/>
      <c r="GRV237" s="136"/>
      <c r="GRW237" s="136"/>
      <c r="GRX237" s="136"/>
      <c r="GRY237" s="136"/>
      <c r="GRZ237" s="136"/>
      <c r="GSA237" s="136"/>
      <c r="GSB237" s="136"/>
      <c r="GSC237" s="136"/>
      <c r="GSD237" s="136"/>
      <c r="GSE237" s="136"/>
      <c r="GSF237" s="136"/>
      <c r="GSG237" s="136"/>
      <c r="GSH237" s="136"/>
      <c r="GSI237" s="136"/>
      <c r="GSJ237" s="136"/>
      <c r="GSK237" s="136"/>
      <c r="GSL237" s="136"/>
      <c r="GSM237" s="136"/>
      <c r="GSN237" s="136"/>
      <c r="GSO237" s="136"/>
      <c r="GSP237" s="136"/>
      <c r="GSQ237" s="136"/>
      <c r="GSR237" s="136"/>
      <c r="GSS237" s="136"/>
      <c r="GST237" s="136"/>
      <c r="GSU237" s="136"/>
      <c r="GSV237" s="136"/>
      <c r="GSW237" s="136"/>
      <c r="GSX237" s="136"/>
      <c r="GSY237" s="136"/>
      <c r="GSZ237" s="136"/>
      <c r="GTA237" s="136"/>
      <c r="GTB237" s="136"/>
      <c r="GTC237" s="136"/>
      <c r="GTD237" s="136"/>
      <c r="GTE237" s="136"/>
      <c r="GTF237" s="136"/>
      <c r="GTG237" s="136"/>
      <c r="GTH237" s="136"/>
      <c r="GTI237" s="136"/>
      <c r="GTJ237" s="136"/>
      <c r="GTK237" s="136"/>
      <c r="GTL237" s="136"/>
      <c r="GTM237" s="136"/>
      <c r="GTN237" s="136"/>
      <c r="GTO237" s="136"/>
      <c r="GTP237" s="136"/>
      <c r="GTQ237" s="136"/>
      <c r="GTR237" s="136"/>
      <c r="GTS237" s="136"/>
      <c r="GTT237" s="136"/>
      <c r="GTU237" s="136"/>
      <c r="GTV237" s="136"/>
      <c r="GTW237" s="136"/>
      <c r="GTX237" s="136"/>
      <c r="GTY237" s="136"/>
      <c r="GTZ237" s="136"/>
      <c r="GUA237" s="136"/>
      <c r="GUB237" s="136"/>
      <c r="GUC237" s="136"/>
      <c r="GUD237" s="136"/>
      <c r="GUE237" s="136"/>
      <c r="GUF237" s="136"/>
      <c r="GUG237" s="136"/>
      <c r="GUH237" s="136"/>
      <c r="GUI237" s="136"/>
      <c r="GUJ237" s="136"/>
      <c r="GUK237" s="136"/>
      <c r="GUL237" s="136"/>
      <c r="GUM237" s="136"/>
      <c r="GUN237" s="136"/>
      <c r="GUO237" s="136"/>
      <c r="GUP237" s="136"/>
      <c r="GUQ237" s="136"/>
      <c r="GUR237" s="136"/>
      <c r="GUS237" s="136"/>
      <c r="GUT237" s="136"/>
      <c r="GUU237" s="136"/>
      <c r="GUV237" s="136"/>
      <c r="GUW237" s="136"/>
      <c r="GUX237" s="136"/>
      <c r="GUY237" s="136"/>
      <c r="GUZ237" s="136"/>
      <c r="GVA237" s="136"/>
      <c r="GVB237" s="136"/>
      <c r="GVC237" s="136"/>
      <c r="GVD237" s="136"/>
      <c r="GVE237" s="136"/>
      <c r="GVF237" s="136"/>
      <c r="GVG237" s="136"/>
      <c r="GVH237" s="136"/>
      <c r="GVI237" s="136"/>
      <c r="GVJ237" s="136"/>
      <c r="GVK237" s="136"/>
      <c r="GVL237" s="136"/>
      <c r="GVM237" s="136"/>
      <c r="GVN237" s="136"/>
      <c r="GVO237" s="136"/>
      <c r="GVP237" s="136"/>
      <c r="GVQ237" s="136"/>
      <c r="GVR237" s="136"/>
      <c r="GVS237" s="136"/>
      <c r="GVT237" s="136"/>
      <c r="GVU237" s="136"/>
      <c r="GVV237" s="136"/>
      <c r="GVW237" s="136"/>
      <c r="GVX237" s="136"/>
      <c r="GVY237" s="136"/>
      <c r="GVZ237" s="136"/>
      <c r="GWA237" s="136"/>
      <c r="GWB237" s="136"/>
      <c r="GWC237" s="136"/>
      <c r="GWD237" s="136"/>
      <c r="GWE237" s="136"/>
      <c r="GWF237" s="136"/>
      <c r="GWG237" s="136"/>
      <c r="GWH237" s="136"/>
      <c r="GWI237" s="136"/>
      <c r="GWJ237" s="136"/>
      <c r="GWK237" s="136"/>
      <c r="GWL237" s="136"/>
      <c r="GWM237" s="136"/>
      <c r="GWN237" s="136"/>
      <c r="GWO237" s="136"/>
      <c r="GWP237" s="136"/>
      <c r="GWQ237" s="136"/>
      <c r="GWR237" s="136"/>
      <c r="GWS237" s="136"/>
      <c r="GWT237" s="136"/>
      <c r="GWU237" s="136"/>
      <c r="GWV237" s="136"/>
      <c r="GWW237" s="136"/>
      <c r="GWX237" s="136"/>
      <c r="GWY237" s="136"/>
      <c r="GWZ237" s="136"/>
      <c r="GXA237" s="136"/>
      <c r="GXB237" s="136"/>
      <c r="GXC237" s="136"/>
      <c r="GXD237" s="136"/>
      <c r="GXE237" s="136"/>
      <c r="GXF237" s="136"/>
      <c r="GXG237" s="136"/>
      <c r="GXH237" s="136"/>
      <c r="GXI237" s="136"/>
      <c r="GXJ237" s="136"/>
      <c r="GXK237" s="136"/>
      <c r="GXL237" s="136"/>
      <c r="GXM237" s="136"/>
      <c r="GXN237" s="136"/>
      <c r="GXO237" s="136"/>
      <c r="GXP237" s="136"/>
      <c r="GXQ237" s="136"/>
      <c r="GXR237" s="136"/>
      <c r="GXS237" s="136"/>
      <c r="GXT237" s="136"/>
      <c r="GXU237" s="136"/>
      <c r="GXV237" s="136"/>
      <c r="GXW237" s="136"/>
      <c r="GXX237" s="136"/>
      <c r="GXY237" s="136"/>
      <c r="GXZ237" s="136"/>
      <c r="GYA237" s="136"/>
      <c r="GYB237" s="136"/>
      <c r="GYC237" s="136"/>
      <c r="GYD237" s="136"/>
      <c r="GYE237" s="136"/>
      <c r="GYF237" s="136"/>
      <c r="GYG237" s="136"/>
      <c r="GYH237" s="136"/>
      <c r="GYI237" s="136"/>
      <c r="GYJ237" s="136"/>
      <c r="GYK237" s="136"/>
      <c r="GYL237" s="136"/>
      <c r="GYM237" s="136"/>
      <c r="GYN237" s="136"/>
      <c r="GYO237" s="136"/>
      <c r="GYP237" s="136"/>
      <c r="GYQ237" s="136"/>
      <c r="GYR237" s="136"/>
      <c r="GYS237" s="136"/>
      <c r="GYT237" s="136"/>
      <c r="GYU237" s="136"/>
      <c r="GYV237" s="136"/>
      <c r="GYW237" s="136"/>
      <c r="GYX237" s="136"/>
      <c r="GYY237" s="136"/>
      <c r="GYZ237" s="136"/>
      <c r="GZA237" s="136"/>
      <c r="GZB237" s="136"/>
      <c r="GZC237" s="136"/>
      <c r="GZD237" s="136"/>
      <c r="GZE237" s="136"/>
      <c r="GZF237" s="136"/>
      <c r="GZG237" s="136"/>
      <c r="GZH237" s="136"/>
      <c r="GZI237" s="136"/>
      <c r="GZJ237" s="136"/>
      <c r="GZK237" s="136"/>
      <c r="GZL237" s="136"/>
      <c r="GZM237" s="136"/>
      <c r="GZN237" s="136"/>
      <c r="GZO237" s="136"/>
      <c r="GZP237" s="136"/>
      <c r="GZQ237" s="136"/>
      <c r="GZR237" s="136"/>
      <c r="GZS237" s="136"/>
      <c r="GZT237" s="136"/>
      <c r="GZU237" s="136"/>
      <c r="GZV237" s="136"/>
      <c r="GZW237" s="136"/>
      <c r="GZX237" s="136"/>
      <c r="GZY237" s="136"/>
      <c r="GZZ237" s="136"/>
      <c r="HAA237" s="136"/>
      <c r="HAB237" s="136"/>
      <c r="HAC237" s="136"/>
      <c r="HAD237" s="136"/>
      <c r="HAE237" s="136"/>
      <c r="HAF237" s="136"/>
      <c r="HAG237" s="136"/>
      <c r="HAH237" s="136"/>
      <c r="HAI237" s="136"/>
      <c r="HAJ237" s="136"/>
      <c r="HAK237" s="136"/>
      <c r="HAL237" s="136"/>
      <c r="HAM237" s="136"/>
      <c r="HAN237" s="136"/>
      <c r="HAO237" s="136"/>
      <c r="HAP237" s="136"/>
      <c r="HAQ237" s="136"/>
      <c r="HAR237" s="136"/>
      <c r="HAS237" s="136"/>
      <c r="HAT237" s="136"/>
      <c r="HAU237" s="136"/>
      <c r="HAV237" s="136"/>
      <c r="HAW237" s="136"/>
      <c r="HAX237" s="136"/>
      <c r="HAY237" s="136"/>
      <c r="HAZ237" s="136"/>
      <c r="HBA237" s="136"/>
      <c r="HBB237" s="136"/>
      <c r="HBC237" s="136"/>
      <c r="HBD237" s="136"/>
      <c r="HBE237" s="136"/>
      <c r="HBF237" s="136"/>
      <c r="HBG237" s="136"/>
      <c r="HBH237" s="136"/>
      <c r="HBI237" s="136"/>
      <c r="HBJ237" s="136"/>
      <c r="HBK237" s="136"/>
      <c r="HBL237" s="136"/>
      <c r="HBM237" s="136"/>
      <c r="HBN237" s="136"/>
      <c r="HBO237" s="136"/>
      <c r="HBP237" s="136"/>
      <c r="HBQ237" s="136"/>
      <c r="HBR237" s="136"/>
      <c r="HBS237" s="136"/>
      <c r="HBT237" s="136"/>
      <c r="HBU237" s="136"/>
      <c r="HBV237" s="136"/>
      <c r="HBW237" s="136"/>
      <c r="HBX237" s="136"/>
      <c r="HBY237" s="136"/>
      <c r="HBZ237" s="136"/>
      <c r="HCA237" s="136"/>
      <c r="HCB237" s="136"/>
      <c r="HCC237" s="136"/>
      <c r="HCD237" s="136"/>
      <c r="HCE237" s="136"/>
      <c r="HCF237" s="136"/>
      <c r="HCG237" s="136"/>
      <c r="HCH237" s="136"/>
      <c r="HCI237" s="136"/>
      <c r="HCJ237" s="136"/>
      <c r="HCK237" s="136"/>
      <c r="HCL237" s="136"/>
      <c r="HCM237" s="136"/>
      <c r="HCN237" s="136"/>
      <c r="HCO237" s="136"/>
      <c r="HCP237" s="136"/>
      <c r="HCQ237" s="136"/>
      <c r="HCR237" s="136"/>
      <c r="HCS237" s="136"/>
      <c r="HCT237" s="136"/>
      <c r="HCU237" s="136"/>
      <c r="HCV237" s="136"/>
      <c r="HCW237" s="136"/>
      <c r="HCX237" s="136"/>
      <c r="HCY237" s="136"/>
      <c r="HCZ237" s="136"/>
      <c r="HDA237" s="136"/>
      <c r="HDB237" s="136"/>
      <c r="HDC237" s="136"/>
      <c r="HDD237" s="136"/>
      <c r="HDE237" s="136"/>
      <c r="HDF237" s="136"/>
      <c r="HDG237" s="136"/>
      <c r="HDH237" s="136"/>
      <c r="HDI237" s="136"/>
      <c r="HDJ237" s="136"/>
      <c r="HDK237" s="136"/>
      <c r="HDL237" s="136"/>
      <c r="HDM237" s="136"/>
      <c r="HDN237" s="136"/>
      <c r="HDO237" s="136"/>
      <c r="HDP237" s="136"/>
      <c r="HDQ237" s="136"/>
      <c r="HDR237" s="136"/>
      <c r="HDS237" s="136"/>
      <c r="HDT237" s="136"/>
      <c r="HDU237" s="136"/>
      <c r="HDV237" s="136"/>
      <c r="HDW237" s="136"/>
      <c r="HDX237" s="136"/>
      <c r="HDY237" s="136"/>
      <c r="HDZ237" s="136"/>
      <c r="HEA237" s="136"/>
      <c r="HEB237" s="136"/>
      <c r="HEC237" s="136"/>
      <c r="HED237" s="136"/>
      <c r="HEE237" s="136"/>
      <c r="HEF237" s="136"/>
      <c r="HEG237" s="136"/>
      <c r="HEH237" s="136"/>
      <c r="HEI237" s="136"/>
      <c r="HEJ237" s="136"/>
      <c r="HEK237" s="136"/>
      <c r="HEL237" s="136"/>
      <c r="HEM237" s="136"/>
      <c r="HEN237" s="136"/>
      <c r="HEO237" s="136"/>
      <c r="HEP237" s="136"/>
      <c r="HEQ237" s="136"/>
      <c r="HER237" s="136"/>
      <c r="HES237" s="136"/>
      <c r="HET237" s="136"/>
      <c r="HEU237" s="136"/>
      <c r="HEV237" s="136"/>
      <c r="HEW237" s="136"/>
      <c r="HEX237" s="136"/>
      <c r="HEY237" s="136"/>
      <c r="HEZ237" s="136"/>
      <c r="HFA237" s="136"/>
      <c r="HFB237" s="136"/>
      <c r="HFC237" s="136"/>
      <c r="HFD237" s="136"/>
      <c r="HFE237" s="136"/>
      <c r="HFF237" s="136"/>
      <c r="HFG237" s="136"/>
      <c r="HFH237" s="136"/>
      <c r="HFI237" s="136"/>
      <c r="HFJ237" s="136"/>
      <c r="HFK237" s="136"/>
      <c r="HFL237" s="136"/>
      <c r="HFM237" s="136"/>
      <c r="HFN237" s="136"/>
      <c r="HFO237" s="136"/>
      <c r="HFP237" s="136"/>
      <c r="HFQ237" s="136"/>
      <c r="HFR237" s="136"/>
      <c r="HFS237" s="136"/>
      <c r="HFT237" s="136"/>
      <c r="HFU237" s="136"/>
      <c r="HFV237" s="136"/>
      <c r="HFW237" s="136"/>
      <c r="HFX237" s="136"/>
      <c r="HFY237" s="136"/>
      <c r="HFZ237" s="136"/>
      <c r="HGA237" s="136"/>
      <c r="HGB237" s="136"/>
      <c r="HGC237" s="136"/>
      <c r="HGD237" s="136"/>
      <c r="HGE237" s="136"/>
      <c r="HGF237" s="136"/>
      <c r="HGG237" s="136"/>
      <c r="HGH237" s="136"/>
      <c r="HGI237" s="136"/>
      <c r="HGJ237" s="136"/>
      <c r="HGK237" s="136"/>
      <c r="HGL237" s="136"/>
      <c r="HGM237" s="136"/>
      <c r="HGN237" s="136"/>
      <c r="HGO237" s="136"/>
      <c r="HGP237" s="136"/>
      <c r="HGQ237" s="136"/>
      <c r="HGR237" s="136"/>
      <c r="HGS237" s="136"/>
      <c r="HGT237" s="136"/>
      <c r="HGU237" s="136"/>
      <c r="HGV237" s="136"/>
      <c r="HGW237" s="136"/>
      <c r="HGX237" s="136"/>
      <c r="HGY237" s="136"/>
      <c r="HGZ237" s="136"/>
      <c r="HHA237" s="136"/>
      <c r="HHB237" s="136"/>
      <c r="HHC237" s="136"/>
      <c r="HHD237" s="136"/>
      <c r="HHE237" s="136"/>
      <c r="HHF237" s="136"/>
      <c r="HHG237" s="136"/>
      <c r="HHH237" s="136"/>
      <c r="HHI237" s="136"/>
      <c r="HHJ237" s="136"/>
      <c r="HHK237" s="136"/>
      <c r="HHL237" s="136"/>
      <c r="HHM237" s="136"/>
      <c r="HHN237" s="136"/>
      <c r="HHO237" s="136"/>
      <c r="HHP237" s="136"/>
      <c r="HHQ237" s="136"/>
      <c r="HHR237" s="136"/>
      <c r="HHS237" s="136"/>
      <c r="HHT237" s="136"/>
      <c r="HHU237" s="136"/>
      <c r="HHV237" s="136"/>
      <c r="HHW237" s="136"/>
      <c r="HHX237" s="136"/>
      <c r="HHY237" s="136"/>
      <c r="HHZ237" s="136"/>
      <c r="HIA237" s="136"/>
      <c r="HIB237" s="136"/>
      <c r="HIC237" s="136"/>
      <c r="HID237" s="136"/>
      <c r="HIE237" s="136"/>
      <c r="HIF237" s="136"/>
      <c r="HIG237" s="136"/>
      <c r="HIH237" s="136"/>
      <c r="HII237" s="136"/>
      <c r="HIJ237" s="136"/>
      <c r="HIK237" s="136"/>
      <c r="HIL237" s="136"/>
      <c r="HIM237" s="136"/>
      <c r="HIN237" s="136"/>
      <c r="HIO237" s="136"/>
      <c r="HIP237" s="136"/>
      <c r="HIQ237" s="136"/>
      <c r="HIR237" s="136"/>
      <c r="HIS237" s="136"/>
      <c r="HIT237" s="136"/>
      <c r="HIU237" s="136"/>
      <c r="HIV237" s="136"/>
      <c r="HIW237" s="136"/>
      <c r="HIX237" s="136"/>
      <c r="HIY237" s="136"/>
      <c r="HIZ237" s="136"/>
      <c r="HJA237" s="136"/>
      <c r="HJB237" s="136"/>
      <c r="HJC237" s="136"/>
      <c r="HJD237" s="136"/>
      <c r="HJE237" s="136"/>
      <c r="HJF237" s="136"/>
      <c r="HJG237" s="136"/>
      <c r="HJH237" s="136"/>
      <c r="HJI237" s="136"/>
      <c r="HJJ237" s="136"/>
      <c r="HJK237" s="136"/>
      <c r="HJL237" s="136"/>
      <c r="HJM237" s="136"/>
      <c r="HJN237" s="136"/>
      <c r="HJO237" s="136"/>
      <c r="HJP237" s="136"/>
      <c r="HJQ237" s="136"/>
      <c r="HJR237" s="136"/>
      <c r="HJS237" s="136"/>
      <c r="HJT237" s="136"/>
      <c r="HJU237" s="136"/>
      <c r="HJV237" s="136"/>
      <c r="HJW237" s="136"/>
      <c r="HJX237" s="136"/>
      <c r="HJY237" s="136"/>
      <c r="HJZ237" s="136"/>
      <c r="HKA237" s="136"/>
      <c r="HKB237" s="136"/>
      <c r="HKC237" s="136"/>
      <c r="HKD237" s="136"/>
      <c r="HKE237" s="136"/>
      <c r="HKF237" s="136"/>
      <c r="HKG237" s="136"/>
      <c r="HKH237" s="136"/>
      <c r="HKI237" s="136"/>
      <c r="HKJ237" s="136"/>
      <c r="HKK237" s="136"/>
      <c r="HKL237" s="136"/>
      <c r="HKM237" s="136"/>
      <c r="HKN237" s="136"/>
      <c r="HKO237" s="136"/>
      <c r="HKP237" s="136"/>
      <c r="HKQ237" s="136"/>
      <c r="HKR237" s="136"/>
      <c r="HKS237" s="136"/>
      <c r="HKT237" s="136"/>
      <c r="HKU237" s="136"/>
      <c r="HKV237" s="136"/>
      <c r="HKW237" s="136"/>
      <c r="HKX237" s="136"/>
      <c r="HKY237" s="136"/>
      <c r="HKZ237" s="136"/>
      <c r="HLA237" s="136"/>
      <c r="HLB237" s="136"/>
      <c r="HLC237" s="136"/>
      <c r="HLD237" s="136"/>
      <c r="HLE237" s="136"/>
      <c r="HLF237" s="136"/>
      <c r="HLG237" s="136"/>
      <c r="HLH237" s="136"/>
      <c r="HLI237" s="136"/>
      <c r="HLJ237" s="136"/>
      <c r="HLK237" s="136"/>
      <c r="HLL237" s="136"/>
      <c r="HLM237" s="136"/>
      <c r="HLN237" s="136"/>
      <c r="HLO237" s="136"/>
      <c r="HLP237" s="136"/>
      <c r="HLQ237" s="136"/>
      <c r="HLR237" s="136"/>
      <c r="HLS237" s="136"/>
      <c r="HLT237" s="136"/>
      <c r="HLU237" s="136"/>
      <c r="HLV237" s="136"/>
      <c r="HLW237" s="136"/>
      <c r="HLX237" s="136"/>
      <c r="HLY237" s="136"/>
      <c r="HLZ237" s="136"/>
      <c r="HMA237" s="136"/>
      <c r="HMB237" s="136"/>
      <c r="HMC237" s="136"/>
      <c r="HMD237" s="136"/>
      <c r="HME237" s="136"/>
      <c r="HMF237" s="136"/>
      <c r="HMG237" s="136"/>
      <c r="HMH237" s="136"/>
      <c r="HMI237" s="136"/>
      <c r="HMJ237" s="136"/>
      <c r="HMK237" s="136"/>
      <c r="HML237" s="136"/>
      <c r="HMM237" s="136"/>
      <c r="HMN237" s="136"/>
      <c r="HMO237" s="136"/>
      <c r="HMP237" s="136"/>
      <c r="HMQ237" s="136"/>
      <c r="HMR237" s="136"/>
      <c r="HMS237" s="136"/>
      <c r="HMT237" s="136"/>
      <c r="HMU237" s="136"/>
      <c r="HMV237" s="136"/>
      <c r="HMW237" s="136"/>
      <c r="HMX237" s="136"/>
      <c r="HMY237" s="136"/>
      <c r="HMZ237" s="136"/>
      <c r="HNA237" s="136"/>
      <c r="HNB237" s="136"/>
      <c r="HNC237" s="136"/>
      <c r="HND237" s="136"/>
      <c r="HNE237" s="136"/>
      <c r="HNF237" s="136"/>
      <c r="HNG237" s="136"/>
      <c r="HNH237" s="136"/>
      <c r="HNI237" s="136"/>
      <c r="HNJ237" s="136"/>
      <c r="HNK237" s="136"/>
      <c r="HNL237" s="136"/>
      <c r="HNM237" s="136"/>
      <c r="HNN237" s="136"/>
      <c r="HNO237" s="136"/>
      <c r="HNP237" s="136"/>
      <c r="HNQ237" s="136"/>
      <c r="HNR237" s="136"/>
      <c r="HNS237" s="136"/>
      <c r="HNT237" s="136"/>
      <c r="HNU237" s="136"/>
      <c r="HNV237" s="136"/>
      <c r="HNW237" s="136"/>
      <c r="HNX237" s="136"/>
      <c r="HNY237" s="136"/>
      <c r="HNZ237" s="136"/>
      <c r="HOA237" s="136"/>
      <c r="HOB237" s="136"/>
      <c r="HOC237" s="136"/>
      <c r="HOD237" s="136"/>
      <c r="HOE237" s="136"/>
      <c r="HOF237" s="136"/>
      <c r="HOG237" s="136"/>
      <c r="HOH237" s="136"/>
      <c r="HOI237" s="136"/>
      <c r="HOJ237" s="136"/>
      <c r="HOK237" s="136"/>
      <c r="HOL237" s="136"/>
      <c r="HOM237" s="136"/>
      <c r="HON237" s="136"/>
      <c r="HOO237" s="136"/>
      <c r="HOP237" s="136"/>
      <c r="HOQ237" s="136"/>
      <c r="HOR237" s="136"/>
      <c r="HOS237" s="136"/>
      <c r="HOT237" s="136"/>
      <c r="HOU237" s="136"/>
      <c r="HOV237" s="136"/>
      <c r="HOW237" s="136"/>
      <c r="HOX237" s="136"/>
      <c r="HOY237" s="136"/>
      <c r="HOZ237" s="136"/>
      <c r="HPA237" s="136"/>
      <c r="HPB237" s="136"/>
      <c r="HPC237" s="136"/>
      <c r="HPD237" s="136"/>
      <c r="HPE237" s="136"/>
      <c r="HPF237" s="136"/>
      <c r="HPG237" s="136"/>
      <c r="HPH237" s="136"/>
      <c r="HPI237" s="136"/>
      <c r="HPJ237" s="136"/>
      <c r="HPK237" s="136"/>
      <c r="HPL237" s="136"/>
      <c r="HPM237" s="136"/>
      <c r="HPN237" s="136"/>
      <c r="HPO237" s="136"/>
      <c r="HPP237" s="136"/>
      <c r="HPQ237" s="136"/>
      <c r="HPR237" s="136"/>
      <c r="HPS237" s="136"/>
      <c r="HPT237" s="136"/>
      <c r="HPU237" s="136"/>
      <c r="HPV237" s="136"/>
      <c r="HPW237" s="136"/>
      <c r="HPX237" s="136"/>
      <c r="HPY237" s="136"/>
      <c r="HPZ237" s="136"/>
      <c r="HQA237" s="136"/>
      <c r="HQB237" s="136"/>
      <c r="HQC237" s="136"/>
      <c r="HQD237" s="136"/>
      <c r="HQE237" s="136"/>
      <c r="HQF237" s="136"/>
      <c r="HQG237" s="136"/>
      <c r="HQH237" s="136"/>
      <c r="HQI237" s="136"/>
      <c r="HQJ237" s="136"/>
      <c r="HQK237" s="136"/>
      <c r="HQL237" s="136"/>
      <c r="HQM237" s="136"/>
      <c r="HQN237" s="136"/>
      <c r="HQO237" s="136"/>
      <c r="HQP237" s="136"/>
      <c r="HQQ237" s="136"/>
      <c r="HQR237" s="136"/>
      <c r="HQS237" s="136"/>
      <c r="HQT237" s="136"/>
      <c r="HQU237" s="136"/>
      <c r="HQV237" s="136"/>
      <c r="HQW237" s="136"/>
      <c r="HQX237" s="136"/>
      <c r="HQY237" s="136"/>
      <c r="HQZ237" s="136"/>
      <c r="HRA237" s="136"/>
      <c r="HRB237" s="136"/>
      <c r="HRC237" s="136"/>
      <c r="HRD237" s="136"/>
      <c r="HRE237" s="136"/>
      <c r="HRF237" s="136"/>
      <c r="HRG237" s="136"/>
      <c r="HRH237" s="136"/>
      <c r="HRI237" s="136"/>
      <c r="HRJ237" s="136"/>
      <c r="HRK237" s="136"/>
      <c r="HRL237" s="136"/>
      <c r="HRM237" s="136"/>
      <c r="HRN237" s="136"/>
      <c r="HRO237" s="136"/>
      <c r="HRP237" s="136"/>
      <c r="HRQ237" s="136"/>
      <c r="HRR237" s="136"/>
      <c r="HRS237" s="136"/>
      <c r="HRT237" s="136"/>
      <c r="HRU237" s="136"/>
      <c r="HRV237" s="136"/>
      <c r="HRW237" s="136"/>
      <c r="HRX237" s="136"/>
      <c r="HRY237" s="136"/>
      <c r="HRZ237" s="136"/>
      <c r="HSA237" s="136"/>
      <c r="HSB237" s="136"/>
      <c r="HSC237" s="136"/>
      <c r="HSD237" s="136"/>
      <c r="HSE237" s="136"/>
      <c r="HSF237" s="136"/>
      <c r="HSG237" s="136"/>
      <c r="HSH237" s="136"/>
      <c r="HSI237" s="136"/>
      <c r="HSJ237" s="136"/>
      <c r="HSK237" s="136"/>
      <c r="HSL237" s="136"/>
      <c r="HSM237" s="136"/>
      <c r="HSN237" s="136"/>
      <c r="HSO237" s="136"/>
      <c r="HSP237" s="136"/>
      <c r="HSQ237" s="136"/>
      <c r="HSR237" s="136"/>
      <c r="HSS237" s="136"/>
      <c r="HST237" s="136"/>
      <c r="HSU237" s="136"/>
      <c r="HSV237" s="136"/>
      <c r="HSW237" s="136"/>
      <c r="HSX237" s="136"/>
      <c r="HSY237" s="136"/>
      <c r="HSZ237" s="136"/>
      <c r="HTA237" s="136"/>
      <c r="HTB237" s="136"/>
      <c r="HTC237" s="136"/>
      <c r="HTD237" s="136"/>
      <c r="HTE237" s="136"/>
      <c r="HTF237" s="136"/>
      <c r="HTG237" s="136"/>
      <c r="HTH237" s="136"/>
      <c r="HTI237" s="136"/>
      <c r="HTJ237" s="136"/>
      <c r="HTK237" s="136"/>
      <c r="HTL237" s="136"/>
      <c r="HTM237" s="136"/>
      <c r="HTN237" s="136"/>
      <c r="HTO237" s="136"/>
      <c r="HTP237" s="136"/>
      <c r="HTQ237" s="136"/>
      <c r="HTR237" s="136"/>
      <c r="HTS237" s="136"/>
      <c r="HTT237" s="136"/>
      <c r="HTU237" s="136"/>
      <c r="HTV237" s="136"/>
      <c r="HTW237" s="136"/>
      <c r="HTX237" s="136"/>
      <c r="HTY237" s="136"/>
      <c r="HTZ237" s="136"/>
      <c r="HUA237" s="136"/>
      <c r="HUB237" s="136"/>
      <c r="HUC237" s="136"/>
      <c r="HUD237" s="136"/>
      <c r="HUE237" s="136"/>
      <c r="HUF237" s="136"/>
      <c r="HUG237" s="136"/>
      <c r="HUH237" s="136"/>
      <c r="HUI237" s="136"/>
      <c r="HUJ237" s="136"/>
      <c r="HUK237" s="136"/>
      <c r="HUL237" s="136"/>
      <c r="HUM237" s="136"/>
      <c r="HUN237" s="136"/>
      <c r="HUO237" s="136"/>
      <c r="HUP237" s="136"/>
      <c r="HUQ237" s="136"/>
      <c r="HUR237" s="136"/>
      <c r="HUS237" s="136"/>
      <c r="HUT237" s="136"/>
      <c r="HUU237" s="136"/>
      <c r="HUV237" s="136"/>
      <c r="HUW237" s="136"/>
      <c r="HUX237" s="136"/>
      <c r="HUY237" s="136"/>
      <c r="HUZ237" s="136"/>
      <c r="HVA237" s="136"/>
      <c r="HVB237" s="136"/>
      <c r="HVC237" s="136"/>
      <c r="HVD237" s="136"/>
      <c r="HVE237" s="136"/>
      <c r="HVF237" s="136"/>
      <c r="HVG237" s="136"/>
      <c r="HVH237" s="136"/>
      <c r="HVI237" s="136"/>
      <c r="HVJ237" s="136"/>
      <c r="HVK237" s="136"/>
      <c r="HVL237" s="136"/>
      <c r="HVM237" s="136"/>
      <c r="HVN237" s="136"/>
      <c r="HVO237" s="136"/>
      <c r="HVP237" s="136"/>
      <c r="HVQ237" s="136"/>
      <c r="HVR237" s="136"/>
      <c r="HVS237" s="136"/>
      <c r="HVT237" s="136"/>
      <c r="HVU237" s="136"/>
      <c r="HVV237" s="136"/>
      <c r="HVW237" s="136"/>
      <c r="HVX237" s="136"/>
      <c r="HVY237" s="136"/>
      <c r="HVZ237" s="136"/>
      <c r="HWA237" s="136"/>
      <c r="HWB237" s="136"/>
      <c r="HWC237" s="136"/>
      <c r="HWD237" s="136"/>
      <c r="HWE237" s="136"/>
      <c r="HWF237" s="136"/>
      <c r="HWG237" s="136"/>
      <c r="HWH237" s="136"/>
      <c r="HWI237" s="136"/>
      <c r="HWJ237" s="136"/>
      <c r="HWK237" s="136"/>
      <c r="HWL237" s="136"/>
      <c r="HWM237" s="136"/>
      <c r="HWN237" s="136"/>
      <c r="HWO237" s="136"/>
      <c r="HWP237" s="136"/>
      <c r="HWQ237" s="136"/>
      <c r="HWR237" s="136"/>
      <c r="HWS237" s="136"/>
      <c r="HWT237" s="136"/>
      <c r="HWU237" s="136"/>
      <c r="HWV237" s="136"/>
      <c r="HWW237" s="136"/>
      <c r="HWX237" s="136"/>
      <c r="HWY237" s="136"/>
      <c r="HWZ237" s="136"/>
      <c r="HXA237" s="136"/>
      <c r="HXB237" s="136"/>
      <c r="HXC237" s="136"/>
      <c r="HXD237" s="136"/>
      <c r="HXE237" s="136"/>
      <c r="HXF237" s="136"/>
      <c r="HXG237" s="136"/>
      <c r="HXH237" s="136"/>
      <c r="HXI237" s="136"/>
      <c r="HXJ237" s="136"/>
      <c r="HXK237" s="136"/>
      <c r="HXL237" s="136"/>
      <c r="HXM237" s="136"/>
      <c r="HXN237" s="136"/>
      <c r="HXO237" s="136"/>
      <c r="HXP237" s="136"/>
      <c r="HXQ237" s="136"/>
      <c r="HXR237" s="136"/>
      <c r="HXS237" s="136"/>
      <c r="HXT237" s="136"/>
      <c r="HXU237" s="136"/>
      <c r="HXV237" s="136"/>
      <c r="HXW237" s="136"/>
      <c r="HXX237" s="136"/>
      <c r="HXY237" s="136"/>
      <c r="HXZ237" s="136"/>
      <c r="HYA237" s="136"/>
      <c r="HYB237" s="136"/>
      <c r="HYC237" s="136"/>
      <c r="HYD237" s="136"/>
      <c r="HYE237" s="136"/>
      <c r="HYF237" s="136"/>
      <c r="HYG237" s="136"/>
      <c r="HYH237" s="136"/>
      <c r="HYI237" s="136"/>
      <c r="HYJ237" s="136"/>
      <c r="HYK237" s="136"/>
      <c r="HYL237" s="136"/>
      <c r="HYM237" s="136"/>
      <c r="HYN237" s="136"/>
      <c r="HYO237" s="136"/>
      <c r="HYP237" s="136"/>
      <c r="HYQ237" s="136"/>
      <c r="HYR237" s="136"/>
      <c r="HYS237" s="136"/>
      <c r="HYT237" s="136"/>
      <c r="HYU237" s="136"/>
      <c r="HYV237" s="136"/>
      <c r="HYW237" s="136"/>
      <c r="HYX237" s="136"/>
      <c r="HYY237" s="136"/>
      <c r="HYZ237" s="136"/>
      <c r="HZA237" s="136"/>
      <c r="HZB237" s="136"/>
      <c r="HZC237" s="136"/>
      <c r="HZD237" s="136"/>
      <c r="HZE237" s="136"/>
      <c r="HZF237" s="136"/>
      <c r="HZG237" s="136"/>
      <c r="HZH237" s="136"/>
      <c r="HZI237" s="136"/>
      <c r="HZJ237" s="136"/>
      <c r="HZK237" s="136"/>
      <c r="HZL237" s="136"/>
      <c r="HZM237" s="136"/>
      <c r="HZN237" s="136"/>
      <c r="HZO237" s="136"/>
      <c r="HZP237" s="136"/>
      <c r="HZQ237" s="136"/>
      <c r="HZR237" s="136"/>
      <c r="HZS237" s="136"/>
      <c r="HZT237" s="136"/>
      <c r="HZU237" s="136"/>
      <c r="HZV237" s="136"/>
      <c r="HZW237" s="136"/>
      <c r="HZX237" s="136"/>
      <c r="HZY237" s="136"/>
      <c r="HZZ237" s="136"/>
      <c r="IAA237" s="136"/>
      <c r="IAB237" s="136"/>
      <c r="IAC237" s="136"/>
      <c r="IAD237" s="136"/>
      <c r="IAE237" s="136"/>
      <c r="IAF237" s="136"/>
      <c r="IAG237" s="136"/>
      <c r="IAH237" s="136"/>
      <c r="IAI237" s="136"/>
      <c r="IAJ237" s="136"/>
      <c r="IAK237" s="136"/>
      <c r="IAL237" s="136"/>
      <c r="IAM237" s="136"/>
      <c r="IAN237" s="136"/>
      <c r="IAO237" s="136"/>
      <c r="IAP237" s="136"/>
      <c r="IAQ237" s="136"/>
      <c r="IAR237" s="136"/>
      <c r="IAS237" s="136"/>
      <c r="IAT237" s="136"/>
      <c r="IAU237" s="136"/>
      <c r="IAV237" s="136"/>
      <c r="IAW237" s="136"/>
      <c r="IAX237" s="136"/>
      <c r="IAY237" s="136"/>
      <c r="IAZ237" s="136"/>
      <c r="IBA237" s="136"/>
      <c r="IBB237" s="136"/>
      <c r="IBC237" s="136"/>
      <c r="IBD237" s="136"/>
      <c r="IBE237" s="136"/>
      <c r="IBF237" s="136"/>
      <c r="IBG237" s="136"/>
      <c r="IBH237" s="136"/>
      <c r="IBI237" s="136"/>
      <c r="IBJ237" s="136"/>
      <c r="IBK237" s="136"/>
      <c r="IBL237" s="136"/>
      <c r="IBM237" s="136"/>
      <c r="IBN237" s="136"/>
      <c r="IBO237" s="136"/>
      <c r="IBP237" s="136"/>
      <c r="IBQ237" s="136"/>
      <c r="IBR237" s="136"/>
      <c r="IBS237" s="136"/>
      <c r="IBT237" s="136"/>
      <c r="IBU237" s="136"/>
      <c r="IBV237" s="136"/>
      <c r="IBW237" s="136"/>
      <c r="IBX237" s="136"/>
      <c r="IBY237" s="136"/>
      <c r="IBZ237" s="136"/>
      <c r="ICA237" s="136"/>
      <c r="ICB237" s="136"/>
      <c r="ICC237" s="136"/>
      <c r="ICD237" s="136"/>
      <c r="ICE237" s="136"/>
      <c r="ICF237" s="136"/>
      <c r="ICG237" s="136"/>
      <c r="ICH237" s="136"/>
      <c r="ICI237" s="136"/>
      <c r="ICJ237" s="136"/>
      <c r="ICK237" s="136"/>
      <c r="ICL237" s="136"/>
      <c r="ICM237" s="136"/>
      <c r="ICN237" s="136"/>
      <c r="ICO237" s="136"/>
      <c r="ICP237" s="136"/>
      <c r="ICQ237" s="136"/>
      <c r="ICR237" s="136"/>
      <c r="ICS237" s="136"/>
      <c r="ICT237" s="136"/>
      <c r="ICU237" s="136"/>
      <c r="ICV237" s="136"/>
      <c r="ICW237" s="136"/>
      <c r="ICX237" s="136"/>
      <c r="ICY237" s="136"/>
      <c r="ICZ237" s="136"/>
      <c r="IDA237" s="136"/>
      <c r="IDB237" s="136"/>
      <c r="IDC237" s="136"/>
      <c r="IDD237" s="136"/>
      <c r="IDE237" s="136"/>
      <c r="IDF237" s="136"/>
      <c r="IDG237" s="136"/>
      <c r="IDH237" s="136"/>
      <c r="IDI237" s="136"/>
      <c r="IDJ237" s="136"/>
      <c r="IDK237" s="136"/>
      <c r="IDL237" s="136"/>
      <c r="IDM237" s="136"/>
      <c r="IDN237" s="136"/>
      <c r="IDO237" s="136"/>
      <c r="IDP237" s="136"/>
      <c r="IDQ237" s="136"/>
      <c r="IDR237" s="136"/>
      <c r="IDS237" s="136"/>
      <c r="IDT237" s="136"/>
      <c r="IDU237" s="136"/>
      <c r="IDV237" s="136"/>
      <c r="IDW237" s="136"/>
      <c r="IDX237" s="136"/>
      <c r="IDY237" s="136"/>
      <c r="IDZ237" s="136"/>
      <c r="IEA237" s="136"/>
      <c r="IEB237" s="136"/>
      <c r="IEC237" s="136"/>
      <c r="IED237" s="136"/>
      <c r="IEE237" s="136"/>
      <c r="IEF237" s="136"/>
      <c r="IEG237" s="136"/>
      <c r="IEH237" s="136"/>
      <c r="IEI237" s="136"/>
      <c r="IEJ237" s="136"/>
      <c r="IEK237" s="136"/>
      <c r="IEL237" s="136"/>
      <c r="IEM237" s="136"/>
      <c r="IEN237" s="136"/>
      <c r="IEO237" s="136"/>
      <c r="IEP237" s="136"/>
      <c r="IEQ237" s="136"/>
      <c r="IER237" s="136"/>
      <c r="IES237" s="136"/>
      <c r="IET237" s="136"/>
      <c r="IEU237" s="136"/>
      <c r="IEV237" s="136"/>
      <c r="IEW237" s="136"/>
      <c r="IEX237" s="136"/>
      <c r="IEY237" s="136"/>
      <c r="IEZ237" s="136"/>
      <c r="IFA237" s="136"/>
      <c r="IFB237" s="136"/>
      <c r="IFC237" s="136"/>
      <c r="IFD237" s="136"/>
      <c r="IFE237" s="136"/>
      <c r="IFF237" s="136"/>
      <c r="IFG237" s="136"/>
      <c r="IFH237" s="136"/>
      <c r="IFI237" s="136"/>
      <c r="IFJ237" s="136"/>
      <c r="IFK237" s="136"/>
      <c r="IFL237" s="136"/>
      <c r="IFM237" s="136"/>
      <c r="IFN237" s="136"/>
      <c r="IFO237" s="136"/>
      <c r="IFP237" s="136"/>
      <c r="IFQ237" s="136"/>
      <c r="IFR237" s="136"/>
      <c r="IFS237" s="136"/>
      <c r="IFT237" s="136"/>
      <c r="IFU237" s="136"/>
      <c r="IFV237" s="136"/>
      <c r="IFW237" s="136"/>
      <c r="IFX237" s="136"/>
      <c r="IFY237" s="136"/>
      <c r="IFZ237" s="136"/>
      <c r="IGA237" s="136"/>
      <c r="IGB237" s="136"/>
      <c r="IGC237" s="136"/>
      <c r="IGD237" s="136"/>
      <c r="IGE237" s="136"/>
      <c r="IGF237" s="136"/>
      <c r="IGG237" s="136"/>
      <c r="IGH237" s="136"/>
      <c r="IGI237" s="136"/>
      <c r="IGJ237" s="136"/>
      <c r="IGK237" s="136"/>
      <c r="IGL237" s="136"/>
      <c r="IGM237" s="136"/>
      <c r="IGN237" s="136"/>
      <c r="IGO237" s="136"/>
      <c r="IGP237" s="136"/>
      <c r="IGQ237" s="136"/>
      <c r="IGR237" s="136"/>
      <c r="IGS237" s="136"/>
      <c r="IGT237" s="136"/>
      <c r="IGU237" s="136"/>
      <c r="IGV237" s="136"/>
      <c r="IGW237" s="136"/>
      <c r="IGX237" s="136"/>
      <c r="IGY237" s="136"/>
      <c r="IGZ237" s="136"/>
      <c r="IHA237" s="136"/>
      <c r="IHB237" s="136"/>
      <c r="IHC237" s="136"/>
      <c r="IHD237" s="136"/>
      <c r="IHE237" s="136"/>
      <c r="IHF237" s="136"/>
      <c r="IHG237" s="136"/>
      <c r="IHH237" s="136"/>
      <c r="IHI237" s="136"/>
      <c r="IHJ237" s="136"/>
      <c r="IHK237" s="136"/>
      <c r="IHL237" s="136"/>
      <c r="IHM237" s="136"/>
      <c r="IHN237" s="136"/>
      <c r="IHO237" s="136"/>
      <c r="IHP237" s="136"/>
      <c r="IHQ237" s="136"/>
      <c r="IHR237" s="136"/>
      <c r="IHS237" s="136"/>
      <c r="IHT237" s="136"/>
      <c r="IHU237" s="136"/>
      <c r="IHV237" s="136"/>
      <c r="IHW237" s="136"/>
      <c r="IHX237" s="136"/>
      <c r="IHY237" s="136"/>
      <c r="IHZ237" s="136"/>
      <c r="IIA237" s="136"/>
      <c r="IIB237" s="136"/>
      <c r="IIC237" s="136"/>
      <c r="IID237" s="136"/>
      <c r="IIE237" s="136"/>
      <c r="IIF237" s="136"/>
      <c r="IIG237" s="136"/>
      <c r="IIH237" s="136"/>
      <c r="III237" s="136"/>
      <c r="IIJ237" s="136"/>
      <c r="IIK237" s="136"/>
      <c r="IIL237" s="136"/>
      <c r="IIM237" s="136"/>
      <c r="IIN237" s="136"/>
      <c r="IIO237" s="136"/>
      <c r="IIP237" s="136"/>
      <c r="IIQ237" s="136"/>
      <c r="IIR237" s="136"/>
      <c r="IIS237" s="136"/>
      <c r="IIT237" s="136"/>
      <c r="IIU237" s="136"/>
      <c r="IIV237" s="136"/>
      <c r="IIW237" s="136"/>
      <c r="IIX237" s="136"/>
      <c r="IIY237" s="136"/>
      <c r="IIZ237" s="136"/>
      <c r="IJA237" s="136"/>
      <c r="IJB237" s="136"/>
      <c r="IJC237" s="136"/>
      <c r="IJD237" s="136"/>
      <c r="IJE237" s="136"/>
      <c r="IJF237" s="136"/>
      <c r="IJG237" s="136"/>
      <c r="IJH237" s="136"/>
      <c r="IJI237" s="136"/>
      <c r="IJJ237" s="136"/>
      <c r="IJK237" s="136"/>
      <c r="IJL237" s="136"/>
      <c r="IJM237" s="136"/>
      <c r="IJN237" s="136"/>
      <c r="IJO237" s="136"/>
      <c r="IJP237" s="136"/>
      <c r="IJQ237" s="136"/>
      <c r="IJR237" s="136"/>
      <c r="IJS237" s="136"/>
      <c r="IJT237" s="136"/>
      <c r="IJU237" s="136"/>
      <c r="IJV237" s="136"/>
      <c r="IJW237" s="136"/>
      <c r="IJX237" s="136"/>
      <c r="IJY237" s="136"/>
      <c r="IJZ237" s="136"/>
      <c r="IKA237" s="136"/>
      <c r="IKB237" s="136"/>
      <c r="IKC237" s="136"/>
      <c r="IKD237" s="136"/>
      <c r="IKE237" s="136"/>
      <c r="IKF237" s="136"/>
      <c r="IKG237" s="136"/>
      <c r="IKH237" s="136"/>
      <c r="IKI237" s="136"/>
      <c r="IKJ237" s="136"/>
      <c r="IKK237" s="136"/>
      <c r="IKL237" s="136"/>
      <c r="IKM237" s="136"/>
      <c r="IKN237" s="136"/>
      <c r="IKO237" s="136"/>
      <c r="IKP237" s="136"/>
      <c r="IKQ237" s="136"/>
      <c r="IKR237" s="136"/>
      <c r="IKS237" s="136"/>
      <c r="IKT237" s="136"/>
      <c r="IKU237" s="136"/>
      <c r="IKV237" s="136"/>
      <c r="IKW237" s="136"/>
      <c r="IKX237" s="136"/>
      <c r="IKY237" s="136"/>
      <c r="IKZ237" s="136"/>
      <c r="ILA237" s="136"/>
      <c r="ILB237" s="136"/>
      <c r="ILC237" s="136"/>
      <c r="ILD237" s="136"/>
      <c r="ILE237" s="136"/>
      <c r="ILF237" s="136"/>
      <c r="ILG237" s="136"/>
      <c r="ILH237" s="136"/>
      <c r="ILI237" s="136"/>
      <c r="ILJ237" s="136"/>
      <c r="ILK237" s="136"/>
      <c r="ILL237" s="136"/>
      <c r="ILM237" s="136"/>
      <c r="ILN237" s="136"/>
      <c r="ILO237" s="136"/>
      <c r="ILP237" s="136"/>
      <c r="ILQ237" s="136"/>
      <c r="ILR237" s="136"/>
      <c r="ILS237" s="136"/>
      <c r="ILT237" s="136"/>
      <c r="ILU237" s="136"/>
      <c r="ILV237" s="136"/>
      <c r="ILW237" s="136"/>
      <c r="ILX237" s="136"/>
      <c r="ILY237" s="136"/>
      <c r="ILZ237" s="136"/>
      <c r="IMA237" s="136"/>
      <c r="IMB237" s="136"/>
      <c r="IMC237" s="136"/>
      <c r="IMD237" s="136"/>
      <c r="IME237" s="136"/>
      <c r="IMF237" s="136"/>
      <c r="IMG237" s="136"/>
      <c r="IMH237" s="136"/>
      <c r="IMI237" s="136"/>
      <c r="IMJ237" s="136"/>
      <c r="IMK237" s="136"/>
      <c r="IML237" s="136"/>
      <c r="IMM237" s="136"/>
      <c r="IMN237" s="136"/>
      <c r="IMO237" s="136"/>
      <c r="IMP237" s="136"/>
      <c r="IMQ237" s="136"/>
      <c r="IMR237" s="136"/>
      <c r="IMS237" s="136"/>
      <c r="IMT237" s="136"/>
      <c r="IMU237" s="136"/>
      <c r="IMV237" s="136"/>
      <c r="IMW237" s="136"/>
      <c r="IMX237" s="136"/>
      <c r="IMY237" s="136"/>
      <c r="IMZ237" s="136"/>
      <c r="INA237" s="136"/>
      <c r="INB237" s="136"/>
      <c r="INC237" s="136"/>
      <c r="IND237" s="136"/>
      <c r="INE237" s="136"/>
      <c r="INF237" s="136"/>
      <c r="ING237" s="136"/>
      <c r="INH237" s="136"/>
      <c r="INI237" s="136"/>
      <c r="INJ237" s="136"/>
      <c r="INK237" s="136"/>
      <c r="INL237" s="136"/>
      <c r="INM237" s="136"/>
      <c r="INN237" s="136"/>
      <c r="INO237" s="136"/>
      <c r="INP237" s="136"/>
      <c r="INQ237" s="136"/>
      <c r="INR237" s="136"/>
      <c r="INS237" s="136"/>
      <c r="INT237" s="136"/>
      <c r="INU237" s="136"/>
      <c r="INV237" s="136"/>
      <c r="INW237" s="136"/>
      <c r="INX237" s="136"/>
      <c r="INY237" s="136"/>
      <c r="INZ237" s="136"/>
      <c r="IOA237" s="136"/>
      <c r="IOB237" s="136"/>
      <c r="IOC237" s="136"/>
      <c r="IOD237" s="136"/>
      <c r="IOE237" s="136"/>
      <c r="IOF237" s="136"/>
      <c r="IOG237" s="136"/>
      <c r="IOH237" s="136"/>
      <c r="IOI237" s="136"/>
      <c r="IOJ237" s="136"/>
      <c r="IOK237" s="136"/>
      <c r="IOL237" s="136"/>
      <c r="IOM237" s="136"/>
      <c r="ION237" s="136"/>
      <c r="IOO237" s="136"/>
      <c r="IOP237" s="136"/>
      <c r="IOQ237" s="136"/>
      <c r="IOR237" s="136"/>
      <c r="IOS237" s="136"/>
      <c r="IOT237" s="136"/>
      <c r="IOU237" s="136"/>
      <c r="IOV237" s="136"/>
      <c r="IOW237" s="136"/>
      <c r="IOX237" s="136"/>
      <c r="IOY237" s="136"/>
      <c r="IOZ237" s="136"/>
      <c r="IPA237" s="136"/>
      <c r="IPB237" s="136"/>
      <c r="IPC237" s="136"/>
      <c r="IPD237" s="136"/>
      <c r="IPE237" s="136"/>
      <c r="IPF237" s="136"/>
      <c r="IPG237" s="136"/>
      <c r="IPH237" s="136"/>
      <c r="IPI237" s="136"/>
      <c r="IPJ237" s="136"/>
      <c r="IPK237" s="136"/>
      <c r="IPL237" s="136"/>
      <c r="IPM237" s="136"/>
      <c r="IPN237" s="136"/>
      <c r="IPO237" s="136"/>
      <c r="IPP237" s="136"/>
      <c r="IPQ237" s="136"/>
      <c r="IPR237" s="136"/>
      <c r="IPS237" s="136"/>
      <c r="IPT237" s="136"/>
      <c r="IPU237" s="136"/>
      <c r="IPV237" s="136"/>
      <c r="IPW237" s="136"/>
      <c r="IPX237" s="136"/>
      <c r="IPY237" s="136"/>
      <c r="IPZ237" s="136"/>
      <c r="IQA237" s="136"/>
      <c r="IQB237" s="136"/>
      <c r="IQC237" s="136"/>
      <c r="IQD237" s="136"/>
      <c r="IQE237" s="136"/>
      <c r="IQF237" s="136"/>
      <c r="IQG237" s="136"/>
      <c r="IQH237" s="136"/>
      <c r="IQI237" s="136"/>
      <c r="IQJ237" s="136"/>
      <c r="IQK237" s="136"/>
      <c r="IQL237" s="136"/>
      <c r="IQM237" s="136"/>
      <c r="IQN237" s="136"/>
      <c r="IQO237" s="136"/>
      <c r="IQP237" s="136"/>
      <c r="IQQ237" s="136"/>
      <c r="IQR237" s="136"/>
      <c r="IQS237" s="136"/>
      <c r="IQT237" s="136"/>
      <c r="IQU237" s="136"/>
      <c r="IQV237" s="136"/>
      <c r="IQW237" s="136"/>
      <c r="IQX237" s="136"/>
      <c r="IQY237" s="136"/>
      <c r="IQZ237" s="136"/>
      <c r="IRA237" s="136"/>
      <c r="IRB237" s="136"/>
      <c r="IRC237" s="136"/>
      <c r="IRD237" s="136"/>
      <c r="IRE237" s="136"/>
      <c r="IRF237" s="136"/>
      <c r="IRG237" s="136"/>
      <c r="IRH237" s="136"/>
      <c r="IRI237" s="136"/>
      <c r="IRJ237" s="136"/>
      <c r="IRK237" s="136"/>
      <c r="IRL237" s="136"/>
      <c r="IRM237" s="136"/>
      <c r="IRN237" s="136"/>
      <c r="IRO237" s="136"/>
      <c r="IRP237" s="136"/>
      <c r="IRQ237" s="136"/>
      <c r="IRR237" s="136"/>
      <c r="IRS237" s="136"/>
      <c r="IRT237" s="136"/>
      <c r="IRU237" s="136"/>
      <c r="IRV237" s="136"/>
      <c r="IRW237" s="136"/>
      <c r="IRX237" s="136"/>
      <c r="IRY237" s="136"/>
      <c r="IRZ237" s="136"/>
      <c r="ISA237" s="136"/>
      <c r="ISB237" s="136"/>
      <c r="ISC237" s="136"/>
      <c r="ISD237" s="136"/>
      <c r="ISE237" s="136"/>
      <c r="ISF237" s="136"/>
      <c r="ISG237" s="136"/>
      <c r="ISH237" s="136"/>
      <c r="ISI237" s="136"/>
      <c r="ISJ237" s="136"/>
      <c r="ISK237" s="136"/>
      <c r="ISL237" s="136"/>
      <c r="ISM237" s="136"/>
      <c r="ISN237" s="136"/>
      <c r="ISO237" s="136"/>
      <c r="ISP237" s="136"/>
      <c r="ISQ237" s="136"/>
      <c r="ISR237" s="136"/>
      <c r="ISS237" s="136"/>
      <c r="IST237" s="136"/>
      <c r="ISU237" s="136"/>
      <c r="ISV237" s="136"/>
      <c r="ISW237" s="136"/>
      <c r="ISX237" s="136"/>
      <c r="ISY237" s="136"/>
      <c r="ISZ237" s="136"/>
      <c r="ITA237" s="136"/>
      <c r="ITB237" s="136"/>
      <c r="ITC237" s="136"/>
      <c r="ITD237" s="136"/>
      <c r="ITE237" s="136"/>
      <c r="ITF237" s="136"/>
      <c r="ITG237" s="136"/>
      <c r="ITH237" s="136"/>
      <c r="ITI237" s="136"/>
      <c r="ITJ237" s="136"/>
      <c r="ITK237" s="136"/>
      <c r="ITL237" s="136"/>
      <c r="ITM237" s="136"/>
      <c r="ITN237" s="136"/>
      <c r="ITO237" s="136"/>
      <c r="ITP237" s="136"/>
      <c r="ITQ237" s="136"/>
      <c r="ITR237" s="136"/>
      <c r="ITS237" s="136"/>
      <c r="ITT237" s="136"/>
      <c r="ITU237" s="136"/>
      <c r="ITV237" s="136"/>
      <c r="ITW237" s="136"/>
      <c r="ITX237" s="136"/>
      <c r="ITY237" s="136"/>
      <c r="ITZ237" s="136"/>
      <c r="IUA237" s="136"/>
      <c r="IUB237" s="136"/>
      <c r="IUC237" s="136"/>
      <c r="IUD237" s="136"/>
      <c r="IUE237" s="136"/>
      <c r="IUF237" s="136"/>
      <c r="IUG237" s="136"/>
      <c r="IUH237" s="136"/>
      <c r="IUI237" s="136"/>
      <c r="IUJ237" s="136"/>
      <c r="IUK237" s="136"/>
      <c r="IUL237" s="136"/>
      <c r="IUM237" s="136"/>
      <c r="IUN237" s="136"/>
      <c r="IUO237" s="136"/>
      <c r="IUP237" s="136"/>
      <c r="IUQ237" s="136"/>
      <c r="IUR237" s="136"/>
      <c r="IUS237" s="136"/>
      <c r="IUT237" s="136"/>
      <c r="IUU237" s="136"/>
      <c r="IUV237" s="136"/>
      <c r="IUW237" s="136"/>
      <c r="IUX237" s="136"/>
      <c r="IUY237" s="136"/>
      <c r="IUZ237" s="136"/>
      <c r="IVA237" s="136"/>
      <c r="IVB237" s="136"/>
      <c r="IVC237" s="136"/>
      <c r="IVD237" s="136"/>
      <c r="IVE237" s="136"/>
      <c r="IVF237" s="136"/>
      <c r="IVG237" s="136"/>
      <c r="IVH237" s="136"/>
      <c r="IVI237" s="136"/>
      <c r="IVJ237" s="136"/>
      <c r="IVK237" s="136"/>
      <c r="IVL237" s="136"/>
      <c r="IVM237" s="136"/>
      <c r="IVN237" s="136"/>
      <c r="IVO237" s="136"/>
      <c r="IVP237" s="136"/>
      <c r="IVQ237" s="136"/>
      <c r="IVR237" s="136"/>
      <c r="IVS237" s="136"/>
      <c r="IVT237" s="136"/>
      <c r="IVU237" s="136"/>
      <c r="IVV237" s="136"/>
      <c r="IVW237" s="136"/>
      <c r="IVX237" s="136"/>
      <c r="IVY237" s="136"/>
      <c r="IVZ237" s="136"/>
      <c r="IWA237" s="136"/>
      <c r="IWB237" s="136"/>
      <c r="IWC237" s="136"/>
      <c r="IWD237" s="136"/>
      <c r="IWE237" s="136"/>
      <c r="IWF237" s="136"/>
      <c r="IWG237" s="136"/>
      <c r="IWH237" s="136"/>
      <c r="IWI237" s="136"/>
      <c r="IWJ237" s="136"/>
      <c r="IWK237" s="136"/>
      <c r="IWL237" s="136"/>
      <c r="IWM237" s="136"/>
      <c r="IWN237" s="136"/>
      <c r="IWO237" s="136"/>
      <c r="IWP237" s="136"/>
      <c r="IWQ237" s="136"/>
      <c r="IWR237" s="136"/>
      <c r="IWS237" s="136"/>
      <c r="IWT237" s="136"/>
      <c r="IWU237" s="136"/>
      <c r="IWV237" s="136"/>
      <c r="IWW237" s="136"/>
      <c r="IWX237" s="136"/>
      <c r="IWY237" s="136"/>
      <c r="IWZ237" s="136"/>
      <c r="IXA237" s="136"/>
      <c r="IXB237" s="136"/>
      <c r="IXC237" s="136"/>
      <c r="IXD237" s="136"/>
      <c r="IXE237" s="136"/>
      <c r="IXF237" s="136"/>
      <c r="IXG237" s="136"/>
      <c r="IXH237" s="136"/>
      <c r="IXI237" s="136"/>
      <c r="IXJ237" s="136"/>
      <c r="IXK237" s="136"/>
      <c r="IXL237" s="136"/>
      <c r="IXM237" s="136"/>
      <c r="IXN237" s="136"/>
      <c r="IXO237" s="136"/>
      <c r="IXP237" s="136"/>
      <c r="IXQ237" s="136"/>
      <c r="IXR237" s="136"/>
      <c r="IXS237" s="136"/>
      <c r="IXT237" s="136"/>
      <c r="IXU237" s="136"/>
      <c r="IXV237" s="136"/>
      <c r="IXW237" s="136"/>
      <c r="IXX237" s="136"/>
      <c r="IXY237" s="136"/>
      <c r="IXZ237" s="136"/>
      <c r="IYA237" s="136"/>
      <c r="IYB237" s="136"/>
      <c r="IYC237" s="136"/>
      <c r="IYD237" s="136"/>
      <c r="IYE237" s="136"/>
      <c r="IYF237" s="136"/>
      <c r="IYG237" s="136"/>
      <c r="IYH237" s="136"/>
      <c r="IYI237" s="136"/>
      <c r="IYJ237" s="136"/>
      <c r="IYK237" s="136"/>
      <c r="IYL237" s="136"/>
      <c r="IYM237" s="136"/>
      <c r="IYN237" s="136"/>
      <c r="IYO237" s="136"/>
      <c r="IYP237" s="136"/>
      <c r="IYQ237" s="136"/>
      <c r="IYR237" s="136"/>
      <c r="IYS237" s="136"/>
      <c r="IYT237" s="136"/>
      <c r="IYU237" s="136"/>
      <c r="IYV237" s="136"/>
      <c r="IYW237" s="136"/>
      <c r="IYX237" s="136"/>
      <c r="IYY237" s="136"/>
      <c r="IYZ237" s="136"/>
      <c r="IZA237" s="136"/>
      <c r="IZB237" s="136"/>
      <c r="IZC237" s="136"/>
      <c r="IZD237" s="136"/>
      <c r="IZE237" s="136"/>
      <c r="IZF237" s="136"/>
      <c r="IZG237" s="136"/>
      <c r="IZH237" s="136"/>
      <c r="IZI237" s="136"/>
      <c r="IZJ237" s="136"/>
      <c r="IZK237" s="136"/>
      <c r="IZL237" s="136"/>
      <c r="IZM237" s="136"/>
      <c r="IZN237" s="136"/>
      <c r="IZO237" s="136"/>
      <c r="IZP237" s="136"/>
      <c r="IZQ237" s="136"/>
      <c r="IZR237" s="136"/>
      <c r="IZS237" s="136"/>
      <c r="IZT237" s="136"/>
      <c r="IZU237" s="136"/>
      <c r="IZV237" s="136"/>
      <c r="IZW237" s="136"/>
      <c r="IZX237" s="136"/>
      <c r="IZY237" s="136"/>
      <c r="IZZ237" s="136"/>
      <c r="JAA237" s="136"/>
      <c r="JAB237" s="136"/>
      <c r="JAC237" s="136"/>
      <c r="JAD237" s="136"/>
      <c r="JAE237" s="136"/>
      <c r="JAF237" s="136"/>
      <c r="JAG237" s="136"/>
      <c r="JAH237" s="136"/>
      <c r="JAI237" s="136"/>
      <c r="JAJ237" s="136"/>
      <c r="JAK237" s="136"/>
      <c r="JAL237" s="136"/>
      <c r="JAM237" s="136"/>
      <c r="JAN237" s="136"/>
      <c r="JAO237" s="136"/>
      <c r="JAP237" s="136"/>
      <c r="JAQ237" s="136"/>
      <c r="JAR237" s="136"/>
      <c r="JAS237" s="136"/>
      <c r="JAT237" s="136"/>
      <c r="JAU237" s="136"/>
      <c r="JAV237" s="136"/>
      <c r="JAW237" s="136"/>
      <c r="JAX237" s="136"/>
      <c r="JAY237" s="136"/>
      <c r="JAZ237" s="136"/>
      <c r="JBA237" s="136"/>
      <c r="JBB237" s="136"/>
      <c r="JBC237" s="136"/>
      <c r="JBD237" s="136"/>
      <c r="JBE237" s="136"/>
      <c r="JBF237" s="136"/>
      <c r="JBG237" s="136"/>
      <c r="JBH237" s="136"/>
      <c r="JBI237" s="136"/>
      <c r="JBJ237" s="136"/>
      <c r="JBK237" s="136"/>
      <c r="JBL237" s="136"/>
      <c r="JBM237" s="136"/>
      <c r="JBN237" s="136"/>
      <c r="JBO237" s="136"/>
      <c r="JBP237" s="136"/>
      <c r="JBQ237" s="136"/>
      <c r="JBR237" s="136"/>
      <c r="JBS237" s="136"/>
      <c r="JBT237" s="136"/>
      <c r="JBU237" s="136"/>
      <c r="JBV237" s="136"/>
      <c r="JBW237" s="136"/>
      <c r="JBX237" s="136"/>
      <c r="JBY237" s="136"/>
      <c r="JBZ237" s="136"/>
      <c r="JCA237" s="136"/>
      <c r="JCB237" s="136"/>
      <c r="JCC237" s="136"/>
      <c r="JCD237" s="136"/>
      <c r="JCE237" s="136"/>
      <c r="JCF237" s="136"/>
      <c r="JCG237" s="136"/>
      <c r="JCH237" s="136"/>
      <c r="JCI237" s="136"/>
      <c r="JCJ237" s="136"/>
      <c r="JCK237" s="136"/>
      <c r="JCL237" s="136"/>
      <c r="JCM237" s="136"/>
      <c r="JCN237" s="136"/>
      <c r="JCO237" s="136"/>
      <c r="JCP237" s="136"/>
      <c r="JCQ237" s="136"/>
      <c r="JCR237" s="136"/>
      <c r="JCS237" s="136"/>
      <c r="JCT237" s="136"/>
      <c r="JCU237" s="136"/>
      <c r="JCV237" s="136"/>
      <c r="JCW237" s="136"/>
      <c r="JCX237" s="136"/>
      <c r="JCY237" s="136"/>
      <c r="JCZ237" s="136"/>
      <c r="JDA237" s="136"/>
      <c r="JDB237" s="136"/>
      <c r="JDC237" s="136"/>
      <c r="JDD237" s="136"/>
      <c r="JDE237" s="136"/>
      <c r="JDF237" s="136"/>
      <c r="JDG237" s="136"/>
      <c r="JDH237" s="136"/>
      <c r="JDI237" s="136"/>
      <c r="JDJ237" s="136"/>
      <c r="JDK237" s="136"/>
      <c r="JDL237" s="136"/>
      <c r="JDM237" s="136"/>
      <c r="JDN237" s="136"/>
      <c r="JDO237" s="136"/>
      <c r="JDP237" s="136"/>
      <c r="JDQ237" s="136"/>
      <c r="JDR237" s="136"/>
      <c r="JDS237" s="136"/>
      <c r="JDT237" s="136"/>
      <c r="JDU237" s="136"/>
      <c r="JDV237" s="136"/>
      <c r="JDW237" s="136"/>
      <c r="JDX237" s="136"/>
      <c r="JDY237" s="136"/>
      <c r="JDZ237" s="136"/>
      <c r="JEA237" s="136"/>
      <c r="JEB237" s="136"/>
      <c r="JEC237" s="136"/>
      <c r="JED237" s="136"/>
      <c r="JEE237" s="136"/>
      <c r="JEF237" s="136"/>
      <c r="JEG237" s="136"/>
      <c r="JEH237" s="136"/>
      <c r="JEI237" s="136"/>
      <c r="JEJ237" s="136"/>
      <c r="JEK237" s="136"/>
      <c r="JEL237" s="136"/>
      <c r="JEM237" s="136"/>
      <c r="JEN237" s="136"/>
      <c r="JEO237" s="136"/>
      <c r="JEP237" s="136"/>
      <c r="JEQ237" s="136"/>
      <c r="JER237" s="136"/>
      <c r="JES237" s="136"/>
      <c r="JET237" s="136"/>
      <c r="JEU237" s="136"/>
      <c r="JEV237" s="136"/>
      <c r="JEW237" s="136"/>
      <c r="JEX237" s="136"/>
      <c r="JEY237" s="136"/>
      <c r="JEZ237" s="136"/>
      <c r="JFA237" s="136"/>
      <c r="JFB237" s="136"/>
      <c r="JFC237" s="136"/>
      <c r="JFD237" s="136"/>
      <c r="JFE237" s="136"/>
      <c r="JFF237" s="136"/>
      <c r="JFG237" s="136"/>
      <c r="JFH237" s="136"/>
      <c r="JFI237" s="136"/>
      <c r="JFJ237" s="136"/>
      <c r="JFK237" s="136"/>
      <c r="JFL237" s="136"/>
      <c r="JFM237" s="136"/>
      <c r="JFN237" s="136"/>
      <c r="JFO237" s="136"/>
      <c r="JFP237" s="136"/>
      <c r="JFQ237" s="136"/>
      <c r="JFR237" s="136"/>
      <c r="JFS237" s="136"/>
      <c r="JFT237" s="136"/>
      <c r="JFU237" s="136"/>
      <c r="JFV237" s="136"/>
      <c r="JFW237" s="136"/>
      <c r="JFX237" s="136"/>
      <c r="JFY237" s="136"/>
      <c r="JFZ237" s="136"/>
      <c r="JGA237" s="136"/>
      <c r="JGB237" s="136"/>
      <c r="JGC237" s="136"/>
      <c r="JGD237" s="136"/>
      <c r="JGE237" s="136"/>
      <c r="JGF237" s="136"/>
      <c r="JGG237" s="136"/>
      <c r="JGH237" s="136"/>
      <c r="JGI237" s="136"/>
      <c r="JGJ237" s="136"/>
      <c r="JGK237" s="136"/>
      <c r="JGL237" s="136"/>
      <c r="JGM237" s="136"/>
      <c r="JGN237" s="136"/>
      <c r="JGO237" s="136"/>
      <c r="JGP237" s="136"/>
      <c r="JGQ237" s="136"/>
      <c r="JGR237" s="136"/>
      <c r="JGS237" s="136"/>
      <c r="JGT237" s="136"/>
      <c r="JGU237" s="136"/>
      <c r="JGV237" s="136"/>
      <c r="JGW237" s="136"/>
      <c r="JGX237" s="136"/>
      <c r="JGY237" s="136"/>
      <c r="JGZ237" s="136"/>
      <c r="JHA237" s="136"/>
      <c r="JHB237" s="136"/>
      <c r="JHC237" s="136"/>
      <c r="JHD237" s="136"/>
      <c r="JHE237" s="136"/>
      <c r="JHF237" s="136"/>
      <c r="JHG237" s="136"/>
      <c r="JHH237" s="136"/>
      <c r="JHI237" s="136"/>
      <c r="JHJ237" s="136"/>
      <c r="JHK237" s="136"/>
      <c r="JHL237" s="136"/>
      <c r="JHM237" s="136"/>
      <c r="JHN237" s="136"/>
      <c r="JHO237" s="136"/>
      <c r="JHP237" s="136"/>
      <c r="JHQ237" s="136"/>
      <c r="JHR237" s="136"/>
      <c r="JHS237" s="136"/>
      <c r="JHT237" s="136"/>
      <c r="JHU237" s="136"/>
      <c r="JHV237" s="136"/>
      <c r="JHW237" s="136"/>
      <c r="JHX237" s="136"/>
      <c r="JHY237" s="136"/>
      <c r="JHZ237" s="136"/>
      <c r="JIA237" s="136"/>
      <c r="JIB237" s="136"/>
      <c r="JIC237" s="136"/>
      <c r="JID237" s="136"/>
      <c r="JIE237" s="136"/>
      <c r="JIF237" s="136"/>
      <c r="JIG237" s="136"/>
      <c r="JIH237" s="136"/>
      <c r="JII237" s="136"/>
      <c r="JIJ237" s="136"/>
      <c r="JIK237" s="136"/>
      <c r="JIL237" s="136"/>
      <c r="JIM237" s="136"/>
      <c r="JIN237" s="136"/>
      <c r="JIO237" s="136"/>
      <c r="JIP237" s="136"/>
      <c r="JIQ237" s="136"/>
      <c r="JIR237" s="136"/>
      <c r="JIS237" s="136"/>
      <c r="JIT237" s="136"/>
      <c r="JIU237" s="136"/>
      <c r="JIV237" s="136"/>
      <c r="JIW237" s="136"/>
      <c r="JIX237" s="136"/>
      <c r="JIY237" s="136"/>
      <c r="JIZ237" s="136"/>
      <c r="JJA237" s="136"/>
      <c r="JJB237" s="136"/>
      <c r="JJC237" s="136"/>
      <c r="JJD237" s="136"/>
      <c r="JJE237" s="136"/>
      <c r="JJF237" s="136"/>
      <c r="JJG237" s="136"/>
      <c r="JJH237" s="136"/>
      <c r="JJI237" s="136"/>
      <c r="JJJ237" s="136"/>
      <c r="JJK237" s="136"/>
      <c r="JJL237" s="136"/>
      <c r="JJM237" s="136"/>
      <c r="JJN237" s="136"/>
      <c r="JJO237" s="136"/>
      <c r="JJP237" s="136"/>
      <c r="JJQ237" s="136"/>
      <c r="JJR237" s="136"/>
      <c r="JJS237" s="136"/>
      <c r="JJT237" s="136"/>
      <c r="JJU237" s="136"/>
      <c r="JJV237" s="136"/>
      <c r="JJW237" s="136"/>
      <c r="JJX237" s="136"/>
      <c r="JJY237" s="136"/>
      <c r="JJZ237" s="136"/>
      <c r="JKA237" s="136"/>
      <c r="JKB237" s="136"/>
      <c r="JKC237" s="136"/>
      <c r="JKD237" s="136"/>
      <c r="JKE237" s="136"/>
      <c r="JKF237" s="136"/>
      <c r="JKG237" s="136"/>
      <c r="JKH237" s="136"/>
      <c r="JKI237" s="136"/>
      <c r="JKJ237" s="136"/>
      <c r="JKK237" s="136"/>
      <c r="JKL237" s="136"/>
      <c r="JKM237" s="136"/>
      <c r="JKN237" s="136"/>
      <c r="JKO237" s="136"/>
      <c r="JKP237" s="136"/>
      <c r="JKQ237" s="136"/>
      <c r="JKR237" s="136"/>
      <c r="JKS237" s="136"/>
      <c r="JKT237" s="136"/>
      <c r="JKU237" s="136"/>
      <c r="JKV237" s="136"/>
      <c r="JKW237" s="136"/>
      <c r="JKX237" s="136"/>
      <c r="JKY237" s="136"/>
      <c r="JKZ237" s="136"/>
      <c r="JLA237" s="136"/>
      <c r="JLB237" s="136"/>
      <c r="JLC237" s="136"/>
      <c r="JLD237" s="136"/>
      <c r="JLE237" s="136"/>
      <c r="JLF237" s="136"/>
      <c r="JLG237" s="136"/>
      <c r="JLH237" s="136"/>
      <c r="JLI237" s="136"/>
      <c r="JLJ237" s="136"/>
      <c r="JLK237" s="136"/>
      <c r="JLL237" s="136"/>
      <c r="JLM237" s="136"/>
      <c r="JLN237" s="136"/>
      <c r="JLO237" s="136"/>
      <c r="JLP237" s="136"/>
      <c r="JLQ237" s="136"/>
      <c r="JLR237" s="136"/>
      <c r="JLS237" s="136"/>
      <c r="JLT237" s="136"/>
      <c r="JLU237" s="136"/>
      <c r="JLV237" s="136"/>
      <c r="JLW237" s="136"/>
      <c r="JLX237" s="136"/>
      <c r="JLY237" s="136"/>
      <c r="JLZ237" s="136"/>
      <c r="JMA237" s="136"/>
      <c r="JMB237" s="136"/>
      <c r="JMC237" s="136"/>
      <c r="JMD237" s="136"/>
      <c r="JME237" s="136"/>
      <c r="JMF237" s="136"/>
      <c r="JMG237" s="136"/>
      <c r="JMH237" s="136"/>
      <c r="JMI237" s="136"/>
      <c r="JMJ237" s="136"/>
      <c r="JMK237" s="136"/>
      <c r="JML237" s="136"/>
      <c r="JMM237" s="136"/>
      <c r="JMN237" s="136"/>
      <c r="JMO237" s="136"/>
      <c r="JMP237" s="136"/>
      <c r="JMQ237" s="136"/>
      <c r="JMR237" s="136"/>
      <c r="JMS237" s="136"/>
      <c r="JMT237" s="136"/>
      <c r="JMU237" s="136"/>
      <c r="JMV237" s="136"/>
      <c r="JMW237" s="136"/>
      <c r="JMX237" s="136"/>
      <c r="JMY237" s="136"/>
      <c r="JMZ237" s="136"/>
      <c r="JNA237" s="136"/>
      <c r="JNB237" s="136"/>
      <c r="JNC237" s="136"/>
      <c r="JND237" s="136"/>
      <c r="JNE237" s="136"/>
      <c r="JNF237" s="136"/>
      <c r="JNG237" s="136"/>
      <c r="JNH237" s="136"/>
      <c r="JNI237" s="136"/>
      <c r="JNJ237" s="136"/>
      <c r="JNK237" s="136"/>
      <c r="JNL237" s="136"/>
      <c r="JNM237" s="136"/>
      <c r="JNN237" s="136"/>
      <c r="JNO237" s="136"/>
      <c r="JNP237" s="136"/>
      <c r="JNQ237" s="136"/>
      <c r="JNR237" s="136"/>
      <c r="JNS237" s="136"/>
      <c r="JNT237" s="136"/>
      <c r="JNU237" s="136"/>
      <c r="JNV237" s="136"/>
      <c r="JNW237" s="136"/>
      <c r="JNX237" s="136"/>
      <c r="JNY237" s="136"/>
      <c r="JNZ237" s="136"/>
      <c r="JOA237" s="136"/>
      <c r="JOB237" s="136"/>
      <c r="JOC237" s="136"/>
      <c r="JOD237" s="136"/>
      <c r="JOE237" s="136"/>
      <c r="JOF237" s="136"/>
      <c r="JOG237" s="136"/>
      <c r="JOH237" s="136"/>
      <c r="JOI237" s="136"/>
      <c r="JOJ237" s="136"/>
      <c r="JOK237" s="136"/>
      <c r="JOL237" s="136"/>
      <c r="JOM237" s="136"/>
      <c r="JON237" s="136"/>
      <c r="JOO237" s="136"/>
      <c r="JOP237" s="136"/>
      <c r="JOQ237" s="136"/>
      <c r="JOR237" s="136"/>
      <c r="JOS237" s="136"/>
      <c r="JOT237" s="136"/>
      <c r="JOU237" s="136"/>
      <c r="JOV237" s="136"/>
      <c r="JOW237" s="136"/>
      <c r="JOX237" s="136"/>
      <c r="JOY237" s="136"/>
      <c r="JOZ237" s="136"/>
      <c r="JPA237" s="136"/>
      <c r="JPB237" s="136"/>
      <c r="JPC237" s="136"/>
      <c r="JPD237" s="136"/>
      <c r="JPE237" s="136"/>
      <c r="JPF237" s="136"/>
      <c r="JPG237" s="136"/>
      <c r="JPH237" s="136"/>
      <c r="JPI237" s="136"/>
      <c r="JPJ237" s="136"/>
      <c r="JPK237" s="136"/>
      <c r="JPL237" s="136"/>
      <c r="JPM237" s="136"/>
      <c r="JPN237" s="136"/>
      <c r="JPO237" s="136"/>
      <c r="JPP237" s="136"/>
      <c r="JPQ237" s="136"/>
      <c r="JPR237" s="136"/>
      <c r="JPS237" s="136"/>
      <c r="JPT237" s="136"/>
      <c r="JPU237" s="136"/>
      <c r="JPV237" s="136"/>
      <c r="JPW237" s="136"/>
      <c r="JPX237" s="136"/>
      <c r="JPY237" s="136"/>
      <c r="JPZ237" s="136"/>
      <c r="JQA237" s="136"/>
      <c r="JQB237" s="136"/>
      <c r="JQC237" s="136"/>
      <c r="JQD237" s="136"/>
      <c r="JQE237" s="136"/>
      <c r="JQF237" s="136"/>
      <c r="JQG237" s="136"/>
      <c r="JQH237" s="136"/>
      <c r="JQI237" s="136"/>
      <c r="JQJ237" s="136"/>
      <c r="JQK237" s="136"/>
      <c r="JQL237" s="136"/>
      <c r="JQM237" s="136"/>
      <c r="JQN237" s="136"/>
      <c r="JQO237" s="136"/>
      <c r="JQP237" s="136"/>
      <c r="JQQ237" s="136"/>
      <c r="JQR237" s="136"/>
      <c r="JQS237" s="136"/>
      <c r="JQT237" s="136"/>
      <c r="JQU237" s="136"/>
      <c r="JQV237" s="136"/>
      <c r="JQW237" s="136"/>
      <c r="JQX237" s="136"/>
      <c r="JQY237" s="136"/>
      <c r="JQZ237" s="136"/>
      <c r="JRA237" s="136"/>
      <c r="JRB237" s="136"/>
      <c r="JRC237" s="136"/>
      <c r="JRD237" s="136"/>
      <c r="JRE237" s="136"/>
      <c r="JRF237" s="136"/>
      <c r="JRG237" s="136"/>
      <c r="JRH237" s="136"/>
      <c r="JRI237" s="136"/>
      <c r="JRJ237" s="136"/>
      <c r="JRK237" s="136"/>
      <c r="JRL237" s="136"/>
      <c r="JRM237" s="136"/>
      <c r="JRN237" s="136"/>
      <c r="JRO237" s="136"/>
      <c r="JRP237" s="136"/>
      <c r="JRQ237" s="136"/>
      <c r="JRR237" s="136"/>
      <c r="JRS237" s="136"/>
      <c r="JRT237" s="136"/>
      <c r="JRU237" s="136"/>
      <c r="JRV237" s="136"/>
      <c r="JRW237" s="136"/>
      <c r="JRX237" s="136"/>
      <c r="JRY237" s="136"/>
      <c r="JRZ237" s="136"/>
      <c r="JSA237" s="136"/>
      <c r="JSB237" s="136"/>
      <c r="JSC237" s="136"/>
      <c r="JSD237" s="136"/>
      <c r="JSE237" s="136"/>
      <c r="JSF237" s="136"/>
      <c r="JSG237" s="136"/>
      <c r="JSH237" s="136"/>
      <c r="JSI237" s="136"/>
      <c r="JSJ237" s="136"/>
      <c r="JSK237" s="136"/>
      <c r="JSL237" s="136"/>
      <c r="JSM237" s="136"/>
      <c r="JSN237" s="136"/>
      <c r="JSO237" s="136"/>
      <c r="JSP237" s="136"/>
      <c r="JSQ237" s="136"/>
      <c r="JSR237" s="136"/>
      <c r="JSS237" s="136"/>
      <c r="JST237" s="136"/>
      <c r="JSU237" s="136"/>
      <c r="JSV237" s="136"/>
      <c r="JSW237" s="136"/>
      <c r="JSX237" s="136"/>
      <c r="JSY237" s="136"/>
      <c r="JSZ237" s="136"/>
      <c r="JTA237" s="136"/>
      <c r="JTB237" s="136"/>
      <c r="JTC237" s="136"/>
      <c r="JTD237" s="136"/>
      <c r="JTE237" s="136"/>
      <c r="JTF237" s="136"/>
      <c r="JTG237" s="136"/>
      <c r="JTH237" s="136"/>
      <c r="JTI237" s="136"/>
      <c r="JTJ237" s="136"/>
      <c r="JTK237" s="136"/>
      <c r="JTL237" s="136"/>
      <c r="JTM237" s="136"/>
      <c r="JTN237" s="136"/>
      <c r="JTO237" s="136"/>
      <c r="JTP237" s="136"/>
      <c r="JTQ237" s="136"/>
      <c r="JTR237" s="136"/>
      <c r="JTS237" s="136"/>
      <c r="JTT237" s="136"/>
      <c r="JTU237" s="136"/>
      <c r="JTV237" s="136"/>
      <c r="JTW237" s="136"/>
      <c r="JTX237" s="136"/>
      <c r="JTY237" s="136"/>
      <c r="JTZ237" s="136"/>
      <c r="JUA237" s="136"/>
      <c r="JUB237" s="136"/>
      <c r="JUC237" s="136"/>
      <c r="JUD237" s="136"/>
      <c r="JUE237" s="136"/>
      <c r="JUF237" s="136"/>
      <c r="JUG237" s="136"/>
      <c r="JUH237" s="136"/>
      <c r="JUI237" s="136"/>
      <c r="JUJ237" s="136"/>
      <c r="JUK237" s="136"/>
      <c r="JUL237" s="136"/>
      <c r="JUM237" s="136"/>
      <c r="JUN237" s="136"/>
      <c r="JUO237" s="136"/>
      <c r="JUP237" s="136"/>
      <c r="JUQ237" s="136"/>
      <c r="JUR237" s="136"/>
      <c r="JUS237" s="136"/>
      <c r="JUT237" s="136"/>
      <c r="JUU237" s="136"/>
      <c r="JUV237" s="136"/>
      <c r="JUW237" s="136"/>
      <c r="JUX237" s="136"/>
      <c r="JUY237" s="136"/>
      <c r="JUZ237" s="136"/>
      <c r="JVA237" s="136"/>
      <c r="JVB237" s="136"/>
      <c r="JVC237" s="136"/>
      <c r="JVD237" s="136"/>
      <c r="JVE237" s="136"/>
      <c r="JVF237" s="136"/>
      <c r="JVG237" s="136"/>
      <c r="JVH237" s="136"/>
      <c r="JVI237" s="136"/>
      <c r="JVJ237" s="136"/>
      <c r="JVK237" s="136"/>
      <c r="JVL237" s="136"/>
      <c r="JVM237" s="136"/>
      <c r="JVN237" s="136"/>
      <c r="JVO237" s="136"/>
      <c r="JVP237" s="136"/>
      <c r="JVQ237" s="136"/>
      <c r="JVR237" s="136"/>
      <c r="JVS237" s="136"/>
      <c r="JVT237" s="136"/>
      <c r="JVU237" s="136"/>
      <c r="JVV237" s="136"/>
      <c r="JVW237" s="136"/>
      <c r="JVX237" s="136"/>
      <c r="JVY237" s="136"/>
      <c r="JVZ237" s="136"/>
      <c r="JWA237" s="136"/>
      <c r="JWB237" s="136"/>
      <c r="JWC237" s="136"/>
      <c r="JWD237" s="136"/>
      <c r="JWE237" s="136"/>
      <c r="JWF237" s="136"/>
      <c r="JWG237" s="136"/>
      <c r="JWH237" s="136"/>
      <c r="JWI237" s="136"/>
      <c r="JWJ237" s="136"/>
      <c r="JWK237" s="136"/>
      <c r="JWL237" s="136"/>
      <c r="JWM237" s="136"/>
      <c r="JWN237" s="136"/>
      <c r="JWO237" s="136"/>
      <c r="JWP237" s="136"/>
      <c r="JWQ237" s="136"/>
      <c r="JWR237" s="136"/>
      <c r="JWS237" s="136"/>
      <c r="JWT237" s="136"/>
      <c r="JWU237" s="136"/>
      <c r="JWV237" s="136"/>
      <c r="JWW237" s="136"/>
      <c r="JWX237" s="136"/>
      <c r="JWY237" s="136"/>
      <c r="JWZ237" s="136"/>
      <c r="JXA237" s="136"/>
      <c r="JXB237" s="136"/>
      <c r="JXC237" s="136"/>
      <c r="JXD237" s="136"/>
      <c r="JXE237" s="136"/>
      <c r="JXF237" s="136"/>
      <c r="JXG237" s="136"/>
      <c r="JXH237" s="136"/>
      <c r="JXI237" s="136"/>
      <c r="JXJ237" s="136"/>
      <c r="JXK237" s="136"/>
      <c r="JXL237" s="136"/>
      <c r="JXM237" s="136"/>
      <c r="JXN237" s="136"/>
      <c r="JXO237" s="136"/>
      <c r="JXP237" s="136"/>
      <c r="JXQ237" s="136"/>
      <c r="JXR237" s="136"/>
      <c r="JXS237" s="136"/>
      <c r="JXT237" s="136"/>
      <c r="JXU237" s="136"/>
      <c r="JXV237" s="136"/>
      <c r="JXW237" s="136"/>
      <c r="JXX237" s="136"/>
      <c r="JXY237" s="136"/>
      <c r="JXZ237" s="136"/>
      <c r="JYA237" s="136"/>
      <c r="JYB237" s="136"/>
      <c r="JYC237" s="136"/>
      <c r="JYD237" s="136"/>
      <c r="JYE237" s="136"/>
      <c r="JYF237" s="136"/>
      <c r="JYG237" s="136"/>
      <c r="JYH237" s="136"/>
      <c r="JYI237" s="136"/>
      <c r="JYJ237" s="136"/>
      <c r="JYK237" s="136"/>
      <c r="JYL237" s="136"/>
      <c r="JYM237" s="136"/>
      <c r="JYN237" s="136"/>
      <c r="JYO237" s="136"/>
      <c r="JYP237" s="136"/>
      <c r="JYQ237" s="136"/>
      <c r="JYR237" s="136"/>
      <c r="JYS237" s="136"/>
      <c r="JYT237" s="136"/>
      <c r="JYU237" s="136"/>
      <c r="JYV237" s="136"/>
      <c r="JYW237" s="136"/>
      <c r="JYX237" s="136"/>
      <c r="JYY237" s="136"/>
      <c r="JYZ237" s="136"/>
      <c r="JZA237" s="136"/>
      <c r="JZB237" s="136"/>
      <c r="JZC237" s="136"/>
      <c r="JZD237" s="136"/>
      <c r="JZE237" s="136"/>
      <c r="JZF237" s="136"/>
      <c r="JZG237" s="136"/>
      <c r="JZH237" s="136"/>
      <c r="JZI237" s="136"/>
      <c r="JZJ237" s="136"/>
      <c r="JZK237" s="136"/>
      <c r="JZL237" s="136"/>
      <c r="JZM237" s="136"/>
      <c r="JZN237" s="136"/>
      <c r="JZO237" s="136"/>
      <c r="JZP237" s="136"/>
      <c r="JZQ237" s="136"/>
      <c r="JZR237" s="136"/>
      <c r="JZS237" s="136"/>
      <c r="JZT237" s="136"/>
      <c r="JZU237" s="136"/>
      <c r="JZV237" s="136"/>
      <c r="JZW237" s="136"/>
      <c r="JZX237" s="136"/>
      <c r="JZY237" s="136"/>
      <c r="JZZ237" s="136"/>
      <c r="KAA237" s="136"/>
      <c r="KAB237" s="136"/>
      <c r="KAC237" s="136"/>
      <c r="KAD237" s="136"/>
      <c r="KAE237" s="136"/>
      <c r="KAF237" s="136"/>
      <c r="KAG237" s="136"/>
      <c r="KAH237" s="136"/>
      <c r="KAI237" s="136"/>
      <c r="KAJ237" s="136"/>
      <c r="KAK237" s="136"/>
      <c r="KAL237" s="136"/>
      <c r="KAM237" s="136"/>
      <c r="KAN237" s="136"/>
      <c r="KAO237" s="136"/>
      <c r="KAP237" s="136"/>
      <c r="KAQ237" s="136"/>
      <c r="KAR237" s="136"/>
      <c r="KAS237" s="136"/>
      <c r="KAT237" s="136"/>
      <c r="KAU237" s="136"/>
      <c r="KAV237" s="136"/>
      <c r="KAW237" s="136"/>
      <c r="KAX237" s="136"/>
      <c r="KAY237" s="136"/>
      <c r="KAZ237" s="136"/>
      <c r="KBA237" s="136"/>
      <c r="KBB237" s="136"/>
      <c r="KBC237" s="136"/>
      <c r="KBD237" s="136"/>
      <c r="KBE237" s="136"/>
      <c r="KBF237" s="136"/>
      <c r="KBG237" s="136"/>
      <c r="KBH237" s="136"/>
      <c r="KBI237" s="136"/>
      <c r="KBJ237" s="136"/>
      <c r="KBK237" s="136"/>
      <c r="KBL237" s="136"/>
      <c r="KBM237" s="136"/>
      <c r="KBN237" s="136"/>
      <c r="KBO237" s="136"/>
      <c r="KBP237" s="136"/>
      <c r="KBQ237" s="136"/>
      <c r="KBR237" s="136"/>
      <c r="KBS237" s="136"/>
      <c r="KBT237" s="136"/>
      <c r="KBU237" s="136"/>
      <c r="KBV237" s="136"/>
      <c r="KBW237" s="136"/>
      <c r="KBX237" s="136"/>
      <c r="KBY237" s="136"/>
      <c r="KBZ237" s="136"/>
      <c r="KCA237" s="136"/>
      <c r="KCB237" s="136"/>
      <c r="KCC237" s="136"/>
      <c r="KCD237" s="136"/>
      <c r="KCE237" s="136"/>
      <c r="KCF237" s="136"/>
      <c r="KCG237" s="136"/>
      <c r="KCH237" s="136"/>
      <c r="KCI237" s="136"/>
      <c r="KCJ237" s="136"/>
      <c r="KCK237" s="136"/>
      <c r="KCL237" s="136"/>
      <c r="KCM237" s="136"/>
      <c r="KCN237" s="136"/>
      <c r="KCO237" s="136"/>
      <c r="KCP237" s="136"/>
      <c r="KCQ237" s="136"/>
      <c r="KCR237" s="136"/>
      <c r="KCS237" s="136"/>
      <c r="KCT237" s="136"/>
      <c r="KCU237" s="136"/>
      <c r="KCV237" s="136"/>
      <c r="KCW237" s="136"/>
      <c r="KCX237" s="136"/>
      <c r="KCY237" s="136"/>
      <c r="KCZ237" s="136"/>
      <c r="KDA237" s="136"/>
      <c r="KDB237" s="136"/>
      <c r="KDC237" s="136"/>
      <c r="KDD237" s="136"/>
      <c r="KDE237" s="136"/>
      <c r="KDF237" s="136"/>
      <c r="KDG237" s="136"/>
      <c r="KDH237" s="136"/>
      <c r="KDI237" s="136"/>
      <c r="KDJ237" s="136"/>
      <c r="KDK237" s="136"/>
      <c r="KDL237" s="136"/>
      <c r="KDM237" s="136"/>
      <c r="KDN237" s="136"/>
      <c r="KDO237" s="136"/>
      <c r="KDP237" s="136"/>
      <c r="KDQ237" s="136"/>
      <c r="KDR237" s="136"/>
      <c r="KDS237" s="136"/>
      <c r="KDT237" s="136"/>
      <c r="KDU237" s="136"/>
      <c r="KDV237" s="136"/>
      <c r="KDW237" s="136"/>
      <c r="KDX237" s="136"/>
      <c r="KDY237" s="136"/>
      <c r="KDZ237" s="136"/>
      <c r="KEA237" s="136"/>
      <c r="KEB237" s="136"/>
      <c r="KEC237" s="136"/>
      <c r="KED237" s="136"/>
      <c r="KEE237" s="136"/>
      <c r="KEF237" s="136"/>
      <c r="KEG237" s="136"/>
      <c r="KEH237" s="136"/>
      <c r="KEI237" s="136"/>
      <c r="KEJ237" s="136"/>
      <c r="KEK237" s="136"/>
      <c r="KEL237" s="136"/>
      <c r="KEM237" s="136"/>
      <c r="KEN237" s="136"/>
      <c r="KEO237" s="136"/>
      <c r="KEP237" s="136"/>
      <c r="KEQ237" s="136"/>
      <c r="KER237" s="136"/>
      <c r="KES237" s="136"/>
      <c r="KET237" s="136"/>
      <c r="KEU237" s="136"/>
      <c r="KEV237" s="136"/>
      <c r="KEW237" s="136"/>
      <c r="KEX237" s="136"/>
      <c r="KEY237" s="136"/>
      <c r="KEZ237" s="136"/>
      <c r="KFA237" s="136"/>
      <c r="KFB237" s="136"/>
      <c r="KFC237" s="136"/>
      <c r="KFD237" s="136"/>
      <c r="KFE237" s="136"/>
      <c r="KFF237" s="136"/>
      <c r="KFG237" s="136"/>
      <c r="KFH237" s="136"/>
      <c r="KFI237" s="136"/>
      <c r="KFJ237" s="136"/>
      <c r="KFK237" s="136"/>
      <c r="KFL237" s="136"/>
      <c r="KFM237" s="136"/>
      <c r="KFN237" s="136"/>
      <c r="KFO237" s="136"/>
      <c r="KFP237" s="136"/>
      <c r="KFQ237" s="136"/>
      <c r="KFR237" s="136"/>
      <c r="KFS237" s="136"/>
      <c r="KFT237" s="136"/>
      <c r="KFU237" s="136"/>
      <c r="KFV237" s="136"/>
      <c r="KFW237" s="136"/>
      <c r="KFX237" s="136"/>
      <c r="KFY237" s="136"/>
      <c r="KFZ237" s="136"/>
      <c r="KGA237" s="136"/>
      <c r="KGB237" s="136"/>
      <c r="KGC237" s="136"/>
      <c r="KGD237" s="136"/>
      <c r="KGE237" s="136"/>
      <c r="KGF237" s="136"/>
      <c r="KGG237" s="136"/>
      <c r="KGH237" s="136"/>
      <c r="KGI237" s="136"/>
      <c r="KGJ237" s="136"/>
      <c r="KGK237" s="136"/>
      <c r="KGL237" s="136"/>
      <c r="KGM237" s="136"/>
      <c r="KGN237" s="136"/>
      <c r="KGO237" s="136"/>
      <c r="KGP237" s="136"/>
      <c r="KGQ237" s="136"/>
      <c r="KGR237" s="136"/>
      <c r="KGS237" s="136"/>
      <c r="KGT237" s="136"/>
      <c r="KGU237" s="136"/>
      <c r="KGV237" s="136"/>
      <c r="KGW237" s="136"/>
      <c r="KGX237" s="136"/>
      <c r="KGY237" s="136"/>
      <c r="KGZ237" s="136"/>
      <c r="KHA237" s="136"/>
      <c r="KHB237" s="136"/>
      <c r="KHC237" s="136"/>
      <c r="KHD237" s="136"/>
      <c r="KHE237" s="136"/>
      <c r="KHF237" s="136"/>
      <c r="KHG237" s="136"/>
      <c r="KHH237" s="136"/>
      <c r="KHI237" s="136"/>
      <c r="KHJ237" s="136"/>
      <c r="KHK237" s="136"/>
      <c r="KHL237" s="136"/>
      <c r="KHM237" s="136"/>
      <c r="KHN237" s="136"/>
      <c r="KHO237" s="136"/>
      <c r="KHP237" s="136"/>
      <c r="KHQ237" s="136"/>
      <c r="KHR237" s="136"/>
      <c r="KHS237" s="136"/>
      <c r="KHT237" s="136"/>
      <c r="KHU237" s="136"/>
      <c r="KHV237" s="136"/>
      <c r="KHW237" s="136"/>
      <c r="KHX237" s="136"/>
      <c r="KHY237" s="136"/>
      <c r="KHZ237" s="136"/>
      <c r="KIA237" s="136"/>
      <c r="KIB237" s="136"/>
      <c r="KIC237" s="136"/>
      <c r="KID237" s="136"/>
      <c r="KIE237" s="136"/>
      <c r="KIF237" s="136"/>
      <c r="KIG237" s="136"/>
      <c r="KIH237" s="136"/>
      <c r="KII237" s="136"/>
      <c r="KIJ237" s="136"/>
      <c r="KIK237" s="136"/>
      <c r="KIL237" s="136"/>
      <c r="KIM237" s="136"/>
      <c r="KIN237" s="136"/>
      <c r="KIO237" s="136"/>
      <c r="KIP237" s="136"/>
      <c r="KIQ237" s="136"/>
      <c r="KIR237" s="136"/>
      <c r="KIS237" s="136"/>
      <c r="KIT237" s="136"/>
      <c r="KIU237" s="136"/>
      <c r="KIV237" s="136"/>
      <c r="KIW237" s="136"/>
      <c r="KIX237" s="136"/>
      <c r="KIY237" s="136"/>
      <c r="KIZ237" s="136"/>
      <c r="KJA237" s="136"/>
      <c r="KJB237" s="136"/>
      <c r="KJC237" s="136"/>
      <c r="KJD237" s="136"/>
      <c r="KJE237" s="136"/>
      <c r="KJF237" s="136"/>
      <c r="KJG237" s="136"/>
      <c r="KJH237" s="136"/>
      <c r="KJI237" s="136"/>
      <c r="KJJ237" s="136"/>
      <c r="KJK237" s="136"/>
      <c r="KJL237" s="136"/>
      <c r="KJM237" s="136"/>
      <c r="KJN237" s="136"/>
      <c r="KJO237" s="136"/>
      <c r="KJP237" s="136"/>
      <c r="KJQ237" s="136"/>
      <c r="KJR237" s="136"/>
      <c r="KJS237" s="136"/>
      <c r="KJT237" s="136"/>
      <c r="KJU237" s="136"/>
      <c r="KJV237" s="136"/>
      <c r="KJW237" s="136"/>
      <c r="KJX237" s="136"/>
      <c r="KJY237" s="136"/>
      <c r="KJZ237" s="136"/>
      <c r="KKA237" s="136"/>
      <c r="KKB237" s="136"/>
      <c r="KKC237" s="136"/>
      <c r="KKD237" s="136"/>
      <c r="KKE237" s="136"/>
      <c r="KKF237" s="136"/>
      <c r="KKG237" s="136"/>
      <c r="KKH237" s="136"/>
      <c r="KKI237" s="136"/>
      <c r="KKJ237" s="136"/>
      <c r="KKK237" s="136"/>
      <c r="KKL237" s="136"/>
      <c r="KKM237" s="136"/>
      <c r="KKN237" s="136"/>
      <c r="KKO237" s="136"/>
      <c r="KKP237" s="136"/>
      <c r="KKQ237" s="136"/>
      <c r="KKR237" s="136"/>
      <c r="KKS237" s="136"/>
      <c r="KKT237" s="136"/>
      <c r="KKU237" s="136"/>
      <c r="KKV237" s="136"/>
      <c r="KKW237" s="136"/>
      <c r="KKX237" s="136"/>
      <c r="KKY237" s="136"/>
      <c r="KKZ237" s="136"/>
      <c r="KLA237" s="136"/>
      <c r="KLB237" s="136"/>
      <c r="KLC237" s="136"/>
      <c r="KLD237" s="136"/>
      <c r="KLE237" s="136"/>
      <c r="KLF237" s="136"/>
      <c r="KLG237" s="136"/>
      <c r="KLH237" s="136"/>
      <c r="KLI237" s="136"/>
      <c r="KLJ237" s="136"/>
      <c r="KLK237" s="136"/>
      <c r="KLL237" s="136"/>
      <c r="KLM237" s="136"/>
      <c r="KLN237" s="136"/>
      <c r="KLO237" s="136"/>
      <c r="KLP237" s="136"/>
      <c r="KLQ237" s="136"/>
      <c r="KLR237" s="136"/>
      <c r="KLS237" s="136"/>
      <c r="KLT237" s="136"/>
      <c r="KLU237" s="136"/>
      <c r="KLV237" s="136"/>
      <c r="KLW237" s="136"/>
      <c r="KLX237" s="136"/>
      <c r="KLY237" s="136"/>
      <c r="KLZ237" s="136"/>
      <c r="KMA237" s="136"/>
      <c r="KMB237" s="136"/>
      <c r="KMC237" s="136"/>
      <c r="KMD237" s="136"/>
      <c r="KME237" s="136"/>
      <c r="KMF237" s="136"/>
      <c r="KMG237" s="136"/>
      <c r="KMH237" s="136"/>
      <c r="KMI237" s="136"/>
      <c r="KMJ237" s="136"/>
      <c r="KMK237" s="136"/>
      <c r="KML237" s="136"/>
      <c r="KMM237" s="136"/>
      <c r="KMN237" s="136"/>
      <c r="KMO237" s="136"/>
      <c r="KMP237" s="136"/>
      <c r="KMQ237" s="136"/>
      <c r="KMR237" s="136"/>
      <c r="KMS237" s="136"/>
      <c r="KMT237" s="136"/>
      <c r="KMU237" s="136"/>
      <c r="KMV237" s="136"/>
      <c r="KMW237" s="136"/>
      <c r="KMX237" s="136"/>
      <c r="KMY237" s="136"/>
      <c r="KMZ237" s="136"/>
      <c r="KNA237" s="136"/>
      <c r="KNB237" s="136"/>
      <c r="KNC237" s="136"/>
      <c r="KND237" s="136"/>
      <c r="KNE237" s="136"/>
      <c r="KNF237" s="136"/>
      <c r="KNG237" s="136"/>
      <c r="KNH237" s="136"/>
      <c r="KNI237" s="136"/>
      <c r="KNJ237" s="136"/>
      <c r="KNK237" s="136"/>
      <c r="KNL237" s="136"/>
      <c r="KNM237" s="136"/>
      <c r="KNN237" s="136"/>
      <c r="KNO237" s="136"/>
      <c r="KNP237" s="136"/>
      <c r="KNQ237" s="136"/>
      <c r="KNR237" s="136"/>
      <c r="KNS237" s="136"/>
      <c r="KNT237" s="136"/>
      <c r="KNU237" s="136"/>
      <c r="KNV237" s="136"/>
      <c r="KNW237" s="136"/>
      <c r="KNX237" s="136"/>
      <c r="KNY237" s="136"/>
      <c r="KNZ237" s="136"/>
      <c r="KOA237" s="136"/>
      <c r="KOB237" s="136"/>
      <c r="KOC237" s="136"/>
      <c r="KOD237" s="136"/>
      <c r="KOE237" s="136"/>
      <c r="KOF237" s="136"/>
      <c r="KOG237" s="136"/>
      <c r="KOH237" s="136"/>
      <c r="KOI237" s="136"/>
      <c r="KOJ237" s="136"/>
      <c r="KOK237" s="136"/>
      <c r="KOL237" s="136"/>
      <c r="KOM237" s="136"/>
      <c r="KON237" s="136"/>
      <c r="KOO237" s="136"/>
      <c r="KOP237" s="136"/>
      <c r="KOQ237" s="136"/>
      <c r="KOR237" s="136"/>
      <c r="KOS237" s="136"/>
      <c r="KOT237" s="136"/>
      <c r="KOU237" s="136"/>
      <c r="KOV237" s="136"/>
      <c r="KOW237" s="136"/>
      <c r="KOX237" s="136"/>
      <c r="KOY237" s="136"/>
      <c r="KOZ237" s="136"/>
      <c r="KPA237" s="136"/>
      <c r="KPB237" s="136"/>
      <c r="KPC237" s="136"/>
      <c r="KPD237" s="136"/>
      <c r="KPE237" s="136"/>
      <c r="KPF237" s="136"/>
      <c r="KPG237" s="136"/>
      <c r="KPH237" s="136"/>
      <c r="KPI237" s="136"/>
      <c r="KPJ237" s="136"/>
      <c r="KPK237" s="136"/>
      <c r="KPL237" s="136"/>
      <c r="KPM237" s="136"/>
      <c r="KPN237" s="136"/>
      <c r="KPO237" s="136"/>
      <c r="KPP237" s="136"/>
      <c r="KPQ237" s="136"/>
      <c r="KPR237" s="136"/>
      <c r="KPS237" s="136"/>
      <c r="KPT237" s="136"/>
      <c r="KPU237" s="136"/>
      <c r="KPV237" s="136"/>
      <c r="KPW237" s="136"/>
      <c r="KPX237" s="136"/>
      <c r="KPY237" s="136"/>
      <c r="KPZ237" s="136"/>
      <c r="KQA237" s="136"/>
      <c r="KQB237" s="136"/>
      <c r="KQC237" s="136"/>
      <c r="KQD237" s="136"/>
      <c r="KQE237" s="136"/>
      <c r="KQF237" s="136"/>
      <c r="KQG237" s="136"/>
      <c r="KQH237" s="136"/>
      <c r="KQI237" s="136"/>
      <c r="KQJ237" s="136"/>
      <c r="KQK237" s="136"/>
      <c r="KQL237" s="136"/>
      <c r="KQM237" s="136"/>
      <c r="KQN237" s="136"/>
      <c r="KQO237" s="136"/>
      <c r="KQP237" s="136"/>
      <c r="KQQ237" s="136"/>
      <c r="KQR237" s="136"/>
      <c r="KQS237" s="136"/>
      <c r="KQT237" s="136"/>
      <c r="KQU237" s="136"/>
      <c r="KQV237" s="136"/>
      <c r="KQW237" s="136"/>
      <c r="KQX237" s="136"/>
      <c r="KQY237" s="136"/>
      <c r="KQZ237" s="136"/>
      <c r="KRA237" s="136"/>
      <c r="KRB237" s="136"/>
      <c r="KRC237" s="136"/>
      <c r="KRD237" s="136"/>
      <c r="KRE237" s="136"/>
      <c r="KRF237" s="136"/>
      <c r="KRG237" s="136"/>
      <c r="KRH237" s="136"/>
      <c r="KRI237" s="136"/>
      <c r="KRJ237" s="136"/>
      <c r="KRK237" s="136"/>
      <c r="KRL237" s="136"/>
      <c r="KRM237" s="136"/>
      <c r="KRN237" s="136"/>
      <c r="KRO237" s="136"/>
      <c r="KRP237" s="136"/>
      <c r="KRQ237" s="136"/>
      <c r="KRR237" s="136"/>
      <c r="KRS237" s="136"/>
      <c r="KRT237" s="136"/>
      <c r="KRU237" s="136"/>
      <c r="KRV237" s="136"/>
      <c r="KRW237" s="136"/>
      <c r="KRX237" s="136"/>
      <c r="KRY237" s="136"/>
      <c r="KRZ237" s="136"/>
      <c r="KSA237" s="136"/>
      <c r="KSB237" s="136"/>
      <c r="KSC237" s="136"/>
      <c r="KSD237" s="136"/>
      <c r="KSE237" s="136"/>
      <c r="KSF237" s="136"/>
      <c r="KSG237" s="136"/>
      <c r="KSH237" s="136"/>
      <c r="KSI237" s="136"/>
      <c r="KSJ237" s="136"/>
      <c r="KSK237" s="136"/>
      <c r="KSL237" s="136"/>
      <c r="KSM237" s="136"/>
      <c r="KSN237" s="136"/>
      <c r="KSO237" s="136"/>
      <c r="KSP237" s="136"/>
      <c r="KSQ237" s="136"/>
      <c r="KSR237" s="136"/>
      <c r="KSS237" s="136"/>
      <c r="KST237" s="136"/>
      <c r="KSU237" s="136"/>
      <c r="KSV237" s="136"/>
      <c r="KSW237" s="136"/>
      <c r="KSX237" s="136"/>
      <c r="KSY237" s="136"/>
      <c r="KSZ237" s="136"/>
      <c r="KTA237" s="136"/>
      <c r="KTB237" s="136"/>
      <c r="KTC237" s="136"/>
      <c r="KTD237" s="136"/>
      <c r="KTE237" s="136"/>
      <c r="KTF237" s="136"/>
      <c r="KTG237" s="136"/>
      <c r="KTH237" s="136"/>
      <c r="KTI237" s="136"/>
      <c r="KTJ237" s="136"/>
      <c r="KTK237" s="136"/>
      <c r="KTL237" s="136"/>
      <c r="KTM237" s="136"/>
      <c r="KTN237" s="136"/>
      <c r="KTO237" s="136"/>
      <c r="KTP237" s="136"/>
      <c r="KTQ237" s="136"/>
      <c r="KTR237" s="136"/>
      <c r="KTS237" s="136"/>
      <c r="KTT237" s="136"/>
      <c r="KTU237" s="136"/>
      <c r="KTV237" s="136"/>
      <c r="KTW237" s="136"/>
      <c r="KTX237" s="136"/>
      <c r="KTY237" s="136"/>
      <c r="KTZ237" s="136"/>
      <c r="KUA237" s="136"/>
      <c r="KUB237" s="136"/>
      <c r="KUC237" s="136"/>
      <c r="KUD237" s="136"/>
      <c r="KUE237" s="136"/>
      <c r="KUF237" s="136"/>
      <c r="KUG237" s="136"/>
      <c r="KUH237" s="136"/>
      <c r="KUI237" s="136"/>
      <c r="KUJ237" s="136"/>
      <c r="KUK237" s="136"/>
      <c r="KUL237" s="136"/>
      <c r="KUM237" s="136"/>
      <c r="KUN237" s="136"/>
      <c r="KUO237" s="136"/>
      <c r="KUP237" s="136"/>
      <c r="KUQ237" s="136"/>
      <c r="KUR237" s="136"/>
      <c r="KUS237" s="136"/>
      <c r="KUT237" s="136"/>
      <c r="KUU237" s="136"/>
      <c r="KUV237" s="136"/>
      <c r="KUW237" s="136"/>
      <c r="KUX237" s="136"/>
      <c r="KUY237" s="136"/>
      <c r="KUZ237" s="136"/>
      <c r="KVA237" s="136"/>
      <c r="KVB237" s="136"/>
      <c r="KVC237" s="136"/>
      <c r="KVD237" s="136"/>
      <c r="KVE237" s="136"/>
      <c r="KVF237" s="136"/>
      <c r="KVG237" s="136"/>
      <c r="KVH237" s="136"/>
      <c r="KVI237" s="136"/>
      <c r="KVJ237" s="136"/>
      <c r="KVK237" s="136"/>
      <c r="KVL237" s="136"/>
      <c r="KVM237" s="136"/>
      <c r="KVN237" s="136"/>
      <c r="KVO237" s="136"/>
      <c r="KVP237" s="136"/>
      <c r="KVQ237" s="136"/>
      <c r="KVR237" s="136"/>
      <c r="KVS237" s="136"/>
      <c r="KVT237" s="136"/>
      <c r="KVU237" s="136"/>
      <c r="KVV237" s="136"/>
      <c r="KVW237" s="136"/>
      <c r="KVX237" s="136"/>
      <c r="KVY237" s="136"/>
      <c r="KVZ237" s="136"/>
      <c r="KWA237" s="136"/>
      <c r="KWB237" s="136"/>
      <c r="KWC237" s="136"/>
      <c r="KWD237" s="136"/>
      <c r="KWE237" s="136"/>
      <c r="KWF237" s="136"/>
      <c r="KWG237" s="136"/>
      <c r="KWH237" s="136"/>
      <c r="KWI237" s="136"/>
      <c r="KWJ237" s="136"/>
      <c r="KWK237" s="136"/>
      <c r="KWL237" s="136"/>
      <c r="KWM237" s="136"/>
      <c r="KWN237" s="136"/>
      <c r="KWO237" s="136"/>
      <c r="KWP237" s="136"/>
      <c r="KWQ237" s="136"/>
      <c r="KWR237" s="136"/>
      <c r="KWS237" s="136"/>
      <c r="KWT237" s="136"/>
      <c r="KWU237" s="136"/>
      <c r="KWV237" s="136"/>
      <c r="KWW237" s="136"/>
      <c r="KWX237" s="136"/>
      <c r="KWY237" s="136"/>
      <c r="KWZ237" s="136"/>
      <c r="KXA237" s="136"/>
      <c r="KXB237" s="136"/>
      <c r="KXC237" s="136"/>
      <c r="KXD237" s="136"/>
      <c r="KXE237" s="136"/>
      <c r="KXF237" s="136"/>
      <c r="KXG237" s="136"/>
      <c r="KXH237" s="136"/>
      <c r="KXI237" s="136"/>
      <c r="KXJ237" s="136"/>
      <c r="KXK237" s="136"/>
      <c r="KXL237" s="136"/>
      <c r="KXM237" s="136"/>
      <c r="KXN237" s="136"/>
      <c r="KXO237" s="136"/>
      <c r="KXP237" s="136"/>
      <c r="KXQ237" s="136"/>
      <c r="KXR237" s="136"/>
      <c r="KXS237" s="136"/>
      <c r="KXT237" s="136"/>
      <c r="KXU237" s="136"/>
      <c r="KXV237" s="136"/>
      <c r="KXW237" s="136"/>
      <c r="KXX237" s="136"/>
      <c r="KXY237" s="136"/>
      <c r="KXZ237" s="136"/>
      <c r="KYA237" s="136"/>
      <c r="KYB237" s="136"/>
      <c r="KYC237" s="136"/>
      <c r="KYD237" s="136"/>
      <c r="KYE237" s="136"/>
      <c r="KYF237" s="136"/>
      <c r="KYG237" s="136"/>
      <c r="KYH237" s="136"/>
      <c r="KYI237" s="136"/>
      <c r="KYJ237" s="136"/>
      <c r="KYK237" s="136"/>
      <c r="KYL237" s="136"/>
      <c r="KYM237" s="136"/>
      <c r="KYN237" s="136"/>
      <c r="KYO237" s="136"/>
      <c r="KYP237" s="136"/>
      <c r="KYQ237" s="136"/>
      <c r="KYR237" s="136"/>
      <c r="KYS237" s="136"/>
      <c r="KYT237" s="136"/>
      <c r="KYU237" s="136"/>
      <c r="KYV237" s="136"/>
      <c r="KYW237" s="136"/>
      <c r="KYX237" s="136"/>
      <c r="KYY237" s="136"/>
      <c r="KYZ237" s="136"/>
      <c r="KZA237" s="136"/>
      <c r="KZB237" s="136"/>
      <c r="KZC237" s="136"/>
      <c r="KZD237" s="136"/>
      <c r="KZE237" s="136"/>
      <c r="KZF237" s="136"/>
      <c r="KZG237" s="136"/>
      <c r="KZH237" s="136"/>
      <c r="KZI237" s="136"/>
      <c r="KZJ237" s="136"/>
      <c r="KZK237" s="136"/>
      <c r="KZL237" s="136"/>
      <c r="KZM237" s="136"/>
      <c r="KZN237" s="136"/>
      <c r="KZO237" s="136"/>
      <c r="KZP237" s="136"/>
      <c r="KZQ237" s="136"/>
      <c r="KZR237" s="136"/>
      <c r="KZS237" s="136"/>
      <c r="KZT237" s="136"/>
      <c r="KZU237" s="136"/>
      <c r="KZV237" s="136"/>
      <c r="KZW237" s="136"/>
      <c r="KZX237" s="136"/>
      <c r="KZY237" s="136"/>
      <c r="KZZ237" s="136"/>
      <c r="LAA237" s="136"/>
      <c r="LAB237" s="136"/>
      <c r="LAC237" s="136"/>
      <c r="LAD237" s="136"/>
      <c r="LAE237" s="136"/>
      <c r="LAF237" s="136"/>
      <c r="LAG237" s="136"/>
      <c r="LAH237" s="136"/>
      <c r="LAI237" s="136"/>
      <c r="LAJ237" s="136"/>
      <c r="LAK237" s="136"/>
      <c r="LAL237" s="136"/>
      <c r="LAM237" s="136"/>
      <c r="LAN237" s="136"/>
      <c r="LAO237" s="136"/>
      <c r="LAP237" s="136"/>
      <c r="LAQ237" s="136"/>
      <c r="LAR237" s="136"/>
      <c r="LAS237" s="136"/>
      <c r="LAT237" s="136"/>
      <c r="LAU237" s="136"/>
      <c r="LAV237" s="136"/>
      <c r="LAW237" s="136"/>
      <c r="LAX237" s="136"/>
      <c r="LAY237" s="136"/>
      <c r="LAZ237" s="136"/>
      <c r="LBA237" s="136"/>
      <c r="LBB237" s="136"/>
      <c r="LBC237" s="136"/>
      <c r="LBD237" s="136"/>
      <c r="LBE237" s="136"/>
      <c r="LBF237" s="136"/>
      <c r="LBG237" s="136"/>
      <c r="LBH237" s="136"/>
      <c r="LBI237" s="136"/>
      <c r="LBJ237" s="136"/>
      <c r="LBK237" s="136"/>
      <c r="LBL237" s="136"/>
      <c r="LBM237" s="136"/>
      <c r="LBN237" s="136"/>
      <c r="LBO237" s="136"/>
      <c r="LBP237" s="136"/>
      <c r="LBQ237" s="136"/>
      <c r="LBR237" s="136"/>
      <c r="LBS237" s="136"/>
      <c r="LBT237" s="136"/>
      <c r="LBU237" s="136"/>
      <c r="LBV237" s="136"/>
      <c r="LBW237" s="136"/>
      <c r="LBX237" s="136"/>
      <c r="LBY237" s="136"/>
      <c r="LBZ237" s="136"/>
      <c r="LCA237" s="136"/>
      <c r="LCB237" s="136"/>
      <c r="LCC237" s="136"/>
      <c r="LCD237" s="136"/>
      <c r="LCE237" s="136"/>
      <c r="LCF237" s="136"/>
      <c r="LCG237" s="136"/>
      <c r="LCH237" s="136"/>
      <c r="LCI237" s="136"/>
      <c r="LCJ237" s="136"/>
      <c r="LCK237" s="136"/>
      <c r="LCL237" s="136"/>
      <c r="LCM237" s="136"/>
      <c r="LCN237" s="136"/>
      <c r="LCO237" s="136"/>
      <c r="LCP237" s="136"/>
      <c r="LCQ237" s="136"/>
      <c r="LCR237" s="136"/>
      <c r="LCS237" s="136"/>
      <c r="LCT237" s="136"/>
      <c r="LCU237" s="136"/>
      <c r="LCV237" s="136"/>
      <c r="LCW237" s="136"/>
      <c r="LCX237" s="136"/>
      <c r="LCY237" s="136"/>
      <c r="LCZ237" s="136"/>
      <c r="LDA237" s="136"/>
      <c r="LDB237" s="136"/>
      <c r="LDC237" s="136"/>
      <c r="LDD237" s="136"/>
      <c r="LDE237" s="136"/>
      <c r="LDF237" s="136"/>
      <c r="LDG237" s="136"/>
      <c r="LDH237" s="136"/>
      <c r="LDI237" s="136"/>
      <c r="LDJ237" s="136"/>
      <c r="LDK237" s="136"/>
      <c r="LDL237" s="136"/>
      <c r="LDM237" s="136"/>
      <c r="LDN237" s="136"/>
      <c r="LDO237" s="136"/>
      <c r="LDP237" s="136"/>
      <c r="LDQ237" s="136"/>
      <c r="LDR237" s="136"/>
      <c r="LDS237" s="136"/>
      <c r="LDT237" s="136"/>
      <c r="LDU237" s="136"/>
      <c r="LDV237" s="136"/>
      <c r="LDW237" s="136"/>
      <c r="LDX237" s="136"/>
      <c r="LDY237" s="136"/>
      <c r="LDZ237" s="136"/>
      <c r="LEA237" s="136"/>
      <c r="LEB237" s="136"/>
      <c r="LEC237" s="136"/>
      <c r="LED237" s="136"/>
      <c r="LEE237" s="136"/>
      <c r="LEF237" s="136"/>
      <c r="LEG237" s="136"/>
      <c r="LEH237" s="136"/>
      <c r="LEI237" s="136"/>
      <c r="LEJ237" s="136"/>
      <c r="LEK237" s="136"/>
      <c r="LEL237" s="136"/>
      <c r="LEM237" s="136"/>
      <c r="LEN237" s="136"/>
      <c r="LEO237" s="136"/>
      <c r="LEP237" s="136"/>
      <c r="LEQ237" s="136"/>
      <c r="LER237" s="136"/>
      <c r="LES237" s="136"/>
      <c r="LET237" s="136"/>
      <c r="LEU237" s="136"/>
      <c r="LEV237" s="136"/>
      <c r="LEW237" s="136"/>
      <c r="LEX237" s="136"/>
      <c r="LEY237" s="136"/>
      <c r="LEZ237" s="136"/>
      <c r="LFA237" s="136"/>
      <c r="LFB237" s="136"/>
      <c r="LFC237" s="136"/>
      <c r="LFD237" s="136"/>
      <c r="LFE237" s="136"/>
      <c r="LFF237" s="136"/>
      <c r="LFG237" s="136"/>
      <c r="LFH237" s="136"/>
      <c r="LFI237" s="136"/>
      <c r="LFJ237" s="136"/>
      <c r="LFK237" s="136"/>
      <c r="LFL237" s="136"/>
      <c r="LFM237" s="136"/>
      <c r="LFN237" s="136"/>
      <c r="LFO237" s="136"/>
      <c r="LFP237" s="136"/>
      <c r="LFQ237" s="136"/>
      <c r="LFR237" s="136"/>
      <c r="LFS237" s="136"/>
      <c r="LFT237" s="136"/>
      <c r="LFU237" s="136"/>
      <c r="LFV237" s="136"/>
      <c r="LFW237" s="136"/>
      <c r="LFX237" s="136"/>
      <c r="LFY237" s="136"/>
      <c r="LFZ237" s="136"/>
      <c r="LGA237" s="136"/>
      <c r="LGB237" s="136"/>
      <c r="LGC237" s="136"/>
      <c r="LGD237" s="136"/>
      <c r="LGE237" s="136"/>
      <c r="LGF237" s="136"/>
      <c r="LGG237" s="136"/>
      <c r="LGH237" s="136"/>
      <c r="LGI237" s="136"/>
      <c r="LGJ237" s="136"/>
      <c r="LGK237" s="136"/>
      <c r="LGL237" s="136"/>
      <c r="LGM237" s="136"/>
      <c r="LGN237" s="136"/>
      <c r="LGO237" s="136"/>
      <c r="LGP237" s="136"/>
      <c r="LGQ237" s="136"/>
      <c r="LGR237" s="136"/>
      <c r="LGS237" s="136"/>
      <c r="LGT237" s="136"/>
      <c r="LGU237" s="136"/>
      <c r="LGV237" s="136"/>
      <c r="LGW237" s="136"/>
      <c r="LGX237" s="136"/>
      <c r="LGY237" s="136"/>
      <c r="LGZ237" s="136"/>
      <c r="LHA237" s="136"/>
      <c r="LHB237" s="136"/>
      <c r="LHC237" s="136"/>
      <c r="LHD237" s="136"/>
      <c r="LHE237" s="136"/>
      <c r="LHF237" s="136"/>
      <c r="LHG237" s="136"/>
      <c r="LHH237" s="136"/>
      <c r="LHI237" s="136"/>
      <c r="LHJ237" s="136"/>
      <c r="LHK237" s="136"/>
      <c r="LHL237" s="136"/>
      <c r="LHM237" s="136"/>
      <c r="LHN237" s="136"/>
      <c r="LHO237" s="136"/>
      <c r="LHP237" s="136"/>
      <c r="LHQ237" s="136"/>
      <c r="LHR237" s="136"/>
      <c r="LHS237" s="136"/>
      <c r="LHT237" s="136"/>
      <c r="LHU237" s="136"/>
      <c r="LHV237" s="136"/>
      <c r="LHW237" s="136"/>
      <c r="LHX237" s="136"/>
      <c r="LHY237" s="136"/>
      <c r="LHZ237" s="136"/>
      <c r="LIA237" s="136"/>
      <c r="LIB237" s="136"/>
      <c r="LIC237" s="136"/>
      <c r="LID237" s="136"/>
      <c r="LIE237" s="136"/>
      <c r="LIF237" s="136"/>
      <c r="LIG237" s="136"/>
      <c r="LIH237" s="136"/>
      <c r="LII237" s="136"/>
      <c r="LIJ237" s="136"/>
      <c r="LIK237" s="136"/>
      <c r="LIL237" s="136"/>
      <c r="LIM237" s="136"/>
      <c r="LIN237" s="136"/>
      <c r="LIO237" s="136"/>
      <c r="LIP237" s="136"/>
      <c r="LIQ237" s="136"/>
      <c r="LIR237" s="136"/>
      <c r="LIS237" s="136"/>
      <c r="LIT237" s="136"/>
      <c r="LIU237" s="136"/>
      <c r="LIV237" s="136"/>
      <c r="LIW237" s="136"/>
      <c r="LIX237" s="136"/>
      <c r="LIY237" s="136"/>
      <c r="LIZ237" s="136"/>
      <c r="LJA237" s="136"/>
      <c r="LJB237" s="136"/>
      <c r="LJC237" s="136"/>
      <c r="LJD237" s="136"/>
      <c r="LJE237" s="136"/>
      <c r="LJF237" s="136"/>
      <c r="LJG237" s="136"/>
      <c r="LJH237" s="136"/>
      <c r="LJI237" s="136"/>
      <c r="LJJ237" s="136"/>
      <c r="LJK237" s="136"/>
      <c r="LJL237" s="136"/>
      <c r="LJM237" s="136"/>
      <c r="LJN237" s="136"/>
      <c r="LJO237" s="136"/>
      <c r="LJP237" s="136"/>
      <c r="LJQ237" s="136"/>
      <c r="LJR237" s="136"/>
      <c r="LJS237" s="136"/>
      <c r="LJT237" s="136"/>
      <c r="LJU237" s="136"/>
      <c r="LJV237" s="136"/>
      <c r="LJW237" s="136"/>
      <c r="LJX237" s="136"/>
      <c r="LJY237" s="136"/>
      <c r="LJZ237" s="136"/>
      <c r="LKA237" s="136"/>
      <c r="LKB237" s="136"/>
      <c r="LKC237" s="136"/>
      <c r="LKD237" s="136"/>
      <c r="LKE237" s="136"/>
      <c r="LKF237" s="136"/>
      <c r="LKG237" s="136"/>
      <c r="LKH237" s="136"/>
      <c r="LKI237" s="136"/>
      <c r="LKJ237" s="136"/>
      <c r="LKK237" s="136"/>
      <c r="LKL237" s="136"/>
      <c r="LKM237" s="136"/>
      <c r="LKN237" s="136"/>
      <c r="LKO237" s="136"/>
      <c r="LKP237" s="136"/>
      <c r="LKQ237" s="136"/>
      <c r="LKR237" s="136"/>
      <c r="LKS237" s="136"/>
      <c r="LKT237" s="136"/>
      <c r="LKU237" s="136"/>
      <c r="LKV237" s="136"/>
      <c r="LKW237" s="136"/>
      <c r="LKX237" s="136"/>
      <c r="LKY237" s="136"/>
      <c r="LKZ237" s="136"/>
      <c r="LLA237" s="136"/>
      <c r="LLB237" s="136"/>
      <c r="LLC237" s="136"/>
      <c r="LLD237" s="136"/>
      <c r="LLE237" s="136"/>
      <c r="LLF237" s="136"/>
      <c r="LLG237" s="136"/>
      <c r="LLH237" s="136"/>
      <c r="LLI237" s="136"/>
      <c r="LLJ237" s="136"/>
      <c r="LLK237" s="136"/>
      <c r="LLL237" s="136"/>
      <c r="LLM237" s="136"/>
      <c r="LLN237" s="136"/>
      <c r="LLO237" s="136"/>
      <c r="LLP237" s="136"/>
      <c r="LLQ237" s="136"/>
      <c r="LLR237" s="136"/>
      <c r="LLS237" s="136"/>
      <c r="LLT237" s="136"/>
      <c r="LLU237" s="136"/>
      <c r="LLV237" s="136"/>
      <c r="LLW237" s="136"/>
      <c r="LLX237" s="136"/>
      <c r="LLY237" s="136"/>
      <c r="LLZ237" s="136"/>
      <c r="LMA237" s="136"/>
      <c r="LMB237" s="136"/>
      <c r="LMC237" s="136"/>
      <c r="LMD237" s="136"/>
      <c r="LME237" s="136"/>
      <c r="LMF237" s="136"/>
      <c r="LMG237" s="136"/>
      <c r="LMH237" s="136"/>
      <c r="LMI237" s="136"/>
      <c r="LMJ237" s="136"/>
      <c r="LMK237" s="136"/>
      <c r="LML237" s="136"/>
      <c r="LMM237" s="136"/>
      <c r="LMN237" s="136"/>
      <c r="LMO237" s="136"/>
      <c r="LMP237" s="136"/>
      <c r="LMQ237" s="136"/>
      <c r="LMR237" s="136"/>
      <c r="LMS237" s="136"/>
      <c r="LMT237" s="136"/>
      <c r="LMU237" s="136"/>
      <c r="LMV237" s="136"/>
      <c r="LMW237" s="136"/>
      <c r="LMX237" s="136"/>
      <c r="LMY237" s="136"/>
      <c r="LMZ237" s="136"/>
      <c r="LNA237" s="136"/>
      <c r="LNB237" s="136"/>
      <c r="LNC237" s="136"/>
      <c r="LND237" s="136"/>
      <c r="LNE237" s="136"/>
      <c r="LNF237" s="136"/>
      <c r="LNG237" s="136"/>
      <c r="LNH237" s="136"/>
      <c r="LNI237" s="136"/>
      <c r="LNJ237" s="136"/>
      <c r="LNK237" s="136"/>
      <c r="LNL237" s="136"/>
      <c r="LNM237" s="136"/>
      <c r="LNN237" s="136"/>
      <c r="LNO237" s="136"/>
      <c r="LNP237" s="136"/>
      <c r="LNQ237" s="136"/>
      <c r="LNR237" s="136"/>
      <c r="LNS237" s="136"/>
      <c r="LNT237" s="136"/>
      <c r="LNU237" s="136"/>
      <c r="LNV237" s="136"/>
      <c r="LNW237" s="136"/>
      <c r="LNX237" s="136"/>
      <c r="LNY237" s="136"/>
      <c r="LNZ237" s="136"/>
      <c r="LOA237" s="136"/>
      <c r="LOB237" s="136"/>
      <c r="LOC237" s="136"/>
      <c r="LOD237" s="136"/>
      <c r="LOE237" s="136"/>
      <c r="LOF237" s="136"/>
      <c r="LOG237" s="136"/>
      <c r="LOH237" s="136"/>
      <c r="LOI237" s="136"/>
      <c r="LOJ237" s="136"/>
      <c r="LOK237" s="136"/>
      <c r="LOL237" s="136"/>
      <c r="LOM237" s="136"/>
      <c r="LON237" s="136"/>
      <c r="LOO237" s="136"/>
      <c r="LOP237" s="136"/>
      <c r="LOQ237" s="136"/>
      <c r="LOR237" s="136"/>
      <c r="LOS237" s="136"/>
      <c r="LOT237" s="136"/>
      <c r="LOU237" s="136"/>
      <c r="LOV237" s="136"/>
      <c r="LOW237" s="136"/>
      <c r="LOX237" s="136"/>
      <c r="LOY237" s="136"/>
      <c r="LOZ237" s="136"/>
      <c r="LPA237" s="136"/>
      <c r="LPB237" s="136"/>
      <c r="LPC237" s="136"/>
      <c r="LPD237" s="136"/>
      <c r="LPE237" s="136"/>
      <c r="LPF237" s="136"/>
      <c r="LPG237" s="136"/>
      <c r="LPH237" s="136"/>
      <c r="LPI237" s="136"/>
      <c r="LPJ237" s="136"/>
      <c r="LPK237" s="136"/>
      <c r="LPL237" s="136"/>
      <c r="LPM237" s="136"/>
      <c r="LPN237" s="136"/>
      <c r="LPO237" s="136"/>
      <c r="LPP237" s="136"/>
      <c r="LPQ237" s="136"/>
      <c r="LPR237" s="136"/>
      <c r="LPS237" s="136"/>
      <c r="LPT237" s="136"/>
      <c r="LPU237" s="136"/>
      <c r="LPV237" s="136"/>
      <c r="LPW237" s="136"/>
      <c r="LPX237" s="136"/>
      <c r="LPY237" s="136"/>
      <c r="LPZ237" s="136"/>
      <c r="LQA237" s="136"/>
      <c r="LQB237" s="136"/>
      <c r="LQC237" s="136"/>
      <c r="LQD237" s="136"/>
      <c r="LQE237" s="136"/>
      <c r="LQF237" s="136"/>
      <c r="LQG237" s="136"/>
      <c r="LQH237" s="136"/>
      <c r="LQI237" s="136"/>
      <c r="LQJ237" s="136"/>
      <c r="LQK237" s="136"/>
      <c r="LQL237" s="136"/>
      <c r="LQM237" s="136"/>
      <c r="LQN237" s="136"/>
      <c r="LQO237" s="136"/>
      <c r="LQP237" s="136"/>
      <c r="LQQ237" s="136"/>
      <c r="LQR237" s="136"/>
      <c r="LQS237" s="136"/>
      <c r="LQT237" s="136"/>
      <c r="LQU237" s="136"/>
      <c r="LQV237" s="136"/>
      <c r="LQW237" s="136"/>
      <c r="LQX237" s="136"/>
      <c r="LQY237" s="136"/>
      <c r="LQZ237" s="136"/>
      <c r="LRA237" s="136"/>
      <c r="LRB237" s="136"/>
      <c r="LRC237" s="136"/>
      <c r="LRD237" s="136"/>
      <c r="LRE237" s="136"/>
      <c r="LRF237" s="136"/>
      <c r="LRG237" s="136"/>
      <c r="LRH237" s="136"/>
      <c r="LRI237" s="136"/>
      <c r="LRJ237" s="136"/>
      <c r="LRK237" s="136"/>
      <c r="LRL237" s="136"/>
      <c r="LRM237" s="136"/>
      <c r="LRN237" s="136"/>
      <c r="LRO237" s="136"/>
      <c r="LRP237" s="136"/>
      <c r="LRQ237" s="136"/>
      <c r="LRR237" s="136"/>
      <c r="LRS237" s="136"/>
      <c r="LRT237" s="136"/>
      <c r="LRU237" s="136"/>
      <c r="LRV237" s="136"/>
      <c r="LRW237" s="136"/>
      <c r="LRX237" s="136"/>
      <c r="LRY237" s="136"/>
      <c r="LRZ237" s="136"/>
      <c r="LSA237" s="136"/>
      <c r="LSB237" s="136"/>
      <c r="LSC237" s="136"/>
      <c r="LSD237" s="136"/>
      <c r="LSE237" s="136"/>
      <c r="LSF237" s="136"/>
      <c r="LSG237" s="136"/>
      <c r="LSH237" s="136"/>
      <c r="LSI237" s="136"/>
      <c r="LSJ237" s="136"/>
      <c r="LSK237" s="136"/>
      <c r="LSL237" s="136"/>
      <c r="LSM237" s="136"/>
      <c r="LSN237" s="136"/>
      <c r="LSO237" s="136"/>
      <c r="LSP237" s="136"/>
      <c r="LSQ237" s="136"/>
      <c r="LSR237" s="136"/>
      <c r="LSS237" s="136"/>
      <c r="LST237" s="136"/>
      <c r="LSU237" s="136"/>
      <c r="LSV237" s="136"/>
      <c r="LSW237" s="136"/>
      <c r="LSX237" s="136"/>
      <c r="LSY237" s="136"/>
      <c r="LSZ237" s="136"/>
      <c r="LTA237" s="136"/>
      <c r="LTB237" s="136"/>
      <c r="LTC237" s="136"/>
      <c r="LTD237" s="136"/>
      <c r="LTE237" s="136"/>
      <c r="LTF237" s="136"/>
      <c r="LTG237" s="136"/>
      <c r="LTH237" s="136"/>
      <c r="LTI237" s="136"/>
      <c r="LTJ237" s="136"/>
      <c r="LTK237" s="136"/>
      <c r="LTL237" s="136"/>
      <c r="LTM237" s="136"/>
      <c r="LTN237" s="136"/>
      <c r="LTO237" s="136"/>
      <c r="LTP237" s="136"/>
      <c r="LTQ237" s="136"/>
      <c r="LTR237" s="136"/>
      <c r="LTS237" s="136"/>
      <c r="LTT237" s="136"/>
      <c r="LTU237" s="136"/>
      <c r="LTV237" s="136"/>
      <c r="LTW237" s="136"/>
      <c r="LTX237" s="136"/>
      <c r="LTY237" s="136"/>
      <c r="LTZ237" s="136"/>
      <c r="LUA237" s="136"/>
      <c r="LUB237" s="136"/>
      <c r="LUC237" s="136"/>
      <c r="LUD237" s="136"/>
      <c r="LUE237" s="136"/>
      <c r="LUF237" s="136"/>
      <c r="LUG237" s="136"/>
      <c r="LUH237" s="136"/>
      <c r="LUI237" s="136"/>
      <c r="LUJ237" s="136"/>
      <c r="LUK237" s="136"/>
      <c r="LUL237" s="136"/>
      <c r="LUM237" s="136"/>
      <c r="LUN237" s="136"/>
      <c r="LUO237" s="136"/>
      <c r="LUP237" s="136"/>
      <c r="LUQ237" s="136"/>
      <c r="LUR237" s="136"/>
      <c r="LUS237" s="136"/>
      <c r="LUT237" s="136"/>
      <c r="LUU237" s="136"/>
      <c r="LUV237" s="136"/>
      <c r="LUW237" s="136"/>
      <c r="LUX237" s="136"/>
      <c r="LUY237" s="136"/>
      <c r="LUZ237" s="136"/>
      <c r="LVA237" s="136"/>
      <c r="LVB237" s="136"/>
      <c r="LVC237" s="136"/>
      <c r="LVD237" s="136"/>
      <c r="LVE237" s="136"/>
      <c r="LVF237" s="136"/>
      <c r="LVG237" s="136"/>
      <c r="LVH237" s="136"/>
      <c r="LVI237" s="136"/>
      <c r="LVJ237" s="136"/>
      <c r="LVK237" s="136"/>
      <c r="LVL237" s="136"/>
      <c r="LVM237" s="136"/>
      <c r="LVN237" s="136"/>
      <c r="LVO237" s="136"/>
      <c r="LVP237" s="136"/>
      <c r="LVQ237" s="136"/>
      <c r="LVR237" s="136"/>
      <c r="LVS237" s="136"/>
      <c r="LVT237" s="136"/>
      <c r="LVU237" s="136"/>
      <c r="LVV237" s="136"/>
      <c r="LVW237" s="136"/>
      <c r="LVX237" s="136"/>
      <c r="LVY237" s="136"/>
      <c r="LVZ237" s="136"/>
      <c r="LWA237" s="136"/>
      <c r="LWB237" s="136"/>
      <c r="LWC237" s="136"/>
      <c r="LWD237" s="136"/>
      <c r="LWE237" s="136"/>
      <c r="LWF237" s="136"/>
      <c r="LWG237" s="136"/>
      <c r="LWH237" s="136"/>
      <c r="LWI237" s="136"/>
      <c r="LWJ237" s="136"/>
      <c r="LWK237" s="136"/>
      <c r="LWL237" s="136"/>
      <c r="LWM237" s="136"/>
      <c r="LWN237" s="136"/>
      <c r="LWO237" s="136"/>
      <c r="LWP237" s="136"/>
      <c r="LWQ237" s="136"/>
      <c r="LWR237" s="136"/>
      <c r="LWS237" s="136"/>
      <c r="LWT237" s="136"/>
      <c r="LWU237" s="136"/>
      <c r="LWV237" s="136"/>
      <c r="LWW237" s="136"/>
      <c r="LWX237" s="136"/>
      <c r="LWY237" s="136"/>
      <c r="LWZ237" s="136"/>
      <c r="LXA237" s="136"/>
      <c r="LXB237" s="136"/>
      <c r="LXC237" s="136"/>
      <c r="LXD237" s="136"/>
      <c r="LXE237" s="136"/>
      <c r="LXF237" s="136"/>
      <c r="LXG237" s="136"/>
      <c r="LXH237" s="136"/>
      <c r="LXI237" s="136"/>
      <c r="LXJ237" s="136"/>
      <c r="LXK237" s="136"/>
      <c r="LXL237" s="136"/>
      <c r="LXM237" s="136"/>
      <c r="LXN237" s="136"/>
      <c r="LXO237" s="136"/>
      <c r="LXP237" s="136"/>
      <c r="LXQ237" s="136"/>
      <c r="LXR237" s="136"/>
      <c r="LXS237" s="136"/>
      <c r="LXT237" s="136"/>
      <c r="LXU237" s="136"/>
      <c r="LXV237" s="136"/>
      <c r="LXW237" s="136"/>
      <c r="LXX237" s="136"/>
      <c r="LXY237" s="136"/>
      <c r="LXZ237" s="136"/>
      <c r="LYA237" s="136"/>
      <c r="LYB237" s="136"/>
      <c r="LYC237" s="136"/>
      <c r="LYD237" s="136"/>
      <c r="LYE237" s="136"/>
      <c r="LYF237" s="136"/>
      <c r="LYG237" s="136"/>
      <c r="LYH237" s="136"/>
      <c r="LYI237" s="136"/>
      <c r="LYJ237" s="136"/>
      <c r="LYK237" s="136"/>
      <c r="LYL237" s="136"/>
      <c r="LYM237" s="136"/>
      <c r="LYN237" s="136"/>
      <c r="LYO237" s="136"/>
      <c r="LYP237" s="136"/>
      <c r="LYQ237" s="136"/>
      <c r="LYR237" s="136"/>
      <c r="LYS237" s="136"/>
      <c r="LYT237" s="136"/>
      <c r="LYU237" s="136"/>
      <c r="LYV237" s="136"/>
      <c r="LYW237" s="136"/>
      <c r="LYX237" s="136"/>
      <c r="LYY237" s="136"/>
      <c r="LYZ237" s="136"/>
      <c r="LZA237" s="136"/>
      <c r="LZB237" s="136"/>
      <c r="LZC237" s="136"/>
      <c r="LZD237" s="136"/>
      <c r="LZE237" s="136"/>
      <c r="LZF237" s="136"/>
      <c r="LZG237" s="136"/>
      <c r="LZH237" s="136"/>
      <c r="LZI237" s="136"/>
      <c r="LZJ237" s="136"/>
      <c r="LZK237" s="136"/>
      <c r="LZL237" s="136"/>
      <c r="LZM237" s="136"/>
      <c r="LZN237" s="136"/>
      <c r="LZO237" s="136"/>
      <c r="LZP237" s="136"/>
      <c r="LZQ237" s="136"/>
      <c r="LZR237" s="136"/>
      <c r="LZS237" s="136"/>
      <c r="LZT237" s="136"/>
      <c r="LZU237" s="136"/>
      <c r="LZV237" s="136"/>
      <c r="LZW237" s="136"/>
      <c r="LZX237" s="136"/>
      <c r="LZY237" s="136"/>
      <c r="LZZ237" s="136"/>
      <c r="MAA237" s="136"/>
      <c r="MAB237" s="136"/>
      <c r="MAC237" s="136"/>
      <c r="MAD237" s="136"/>
      <c r="MAE237" s="136"/>
      <c r="MAF237" s="136"/>
      <c r="MAG237" s="136"/>
      <c r="MAH237" s="136"/>
      <c r="MAI237" s="136"/>
      <c r="MAJ237" s="136"/>
      <c r="MAK237" s="136"/>
      <c r="MAL237" s="136"/>
      <c r="MAM237" s="136"/>
      <c r="MAN237" s="136"/>
      <c r="MAO237" s="136"/>
      <c r="MAP237" s="136"/>
      <c r="MAQ237" s="136"/>
      <c r="MAR237" s="136"/>
      <c r="MAS237" s="136"/>
      <c r="MAT237" s="136"/>
      <c r="MAU237" s="136"/>
      <c r="MAV237" s="136"/>
      <c r="MAW237" s="136"/>
      <c r="MAX237" s="136"/>
      <c r="MAY237" s="136"/>
      <c r="MAZ237" s="136"/>
      <c r="MBA237" s="136"/>
      <c r="MBB237" s="136"/>
      <c r="MBC237" s="136"/>
      <c r="MBD237" s="136"/>
      <c r="MBE237" s="136"/>
      <c r="MBF237" s="136"/>
      <c r="MBG237" s="136"/>
      <c r="MBH237" s="136"/>
      <c r="MBI237" s="136"/>
      <c r="MBJ237" s="136"/>
      <c r="MBK237" s="136"/>
      <c r="MBL237" s="136"/>
      <c r="MBM237" s="136"/>
      <c r="MBN237" s="136"/>
      <c r="MBO237" s="136"/>
      <c r="MBP237" s="136"/>
      <c r="MBQ237" s="136"/>
      <c r="MBR237" s="136"/>
      <c r="MBS237" s="136"/>
      <c r="MBT237" s="136"/>
      <c r="MBU237" s="136"/>
      <c r="MBV237" s="136"/>
      <c r="MBW237" s="136"/>
      <c r="MBX237" s="136"/>
      <c r="MBY237" s="136"/>
      <c r="MBZ237" s="136"/>
      <c r="MCA237" s="136"/>
      <c r="MCB237" s="136"/>
      <c r="MCC237" s="136"/>
      <c r="MCD237" s="136"/>
      <c r="MCE237" s="136"/>
      <c r="MCF237" s="136"/>
      <c r="MCG237" s="136"/>
      <c r="MCH237" s="136"/>
      <c r="MCI237" s="136"/>
      <c r="MCJ237" s="136"/>
      <c r="MCK237" s="136"/>
      <c r="MCL237" s="136"/>
      <c r="MCM237" s="136"/>
      <c r="MCN237" s="136"/>
      <c r="MCO237" s="136"/>
      <c r="MCP237" s="136"/>
      <c r="MCQ237" s="136"/>
      <c r="MCR237" s="136"/>
      <c r="MCS237" s="136"/>
      <c r="MCT237" s="136"/>
      <c r="MCU237" s="136"/>
      <c r="MCV237" s="136"/>
      <c r="MCW237" s="136"/>
      <c r="MCX237" s="136"/>
      <c r="MCY237" s="136"/>
      <c r="MCZ237" s="136"/>
      <c r="MDA237" s="136"/>
      <c r="MDB237" s="136"/>
      <c r="MDC237" s="136"/>
      <c r="MDD237" s="136"/>
      <c r="MDE237" s="136"/>
      <c r="MDF237" s="136"/>
      <c r="MDG237" s="136"/>
      <c r="MDH237" s="136"/>
      <c r="MDI237" s="136"/>
      <c r="MDJ237" s="136"/>
      <c r="MDK237" s="136"/>
      <c r="MDL237" s="136"/>
      <c r="MDM237" s="136"/>
      <c r="MDN237" s="136"/>
      <c r="MDO237" s="136"/>
      <c r="MDP237" s="136"/>
      <c r="MDQ237" s="136"/>
      <c r="MDR237" s="136"/>
      <c r="MDS237" s="136"/>
      <c r="MDT237" s="136"/>
      <c r="MDU237" s="136"/>
      <c r="MDV237" s="136"/>
      <c r="MDW237" s="136"/>
      <c r="MDX237" s="136"/>
      <c r="MDY237" s="136"/>
      <c r="MDZ237" s="136"/>
      <c r="MEA237" s="136"/>
      <c r="MEB237" s="136"/>
      <c r="MEC237" s="136"/>
      <c r="MED237" s="136"/>
      <c r="MEE237" s="136"/>
      <c r="MEF237" s="136"/>
      <c r="MEG237" s="136"/>
      <c r="MEH237" s="136"/>
      <c r="MEI237" s="136"/>
      <c r="MEJ237" s="136"/>
      <c r="MEK237" s="136"/>
      <c r="MEL237" s="136"/>
      <c r="MEM237" s="136"/>
      <c r="MEN237" s="136"/>
      <c r="MEO237" s="136"/>
      <c r="MEP237" s="136"/>
      <c r="MEQ237" s="136"/>
      <c r="MER237" s="136"/>
      <c r="MES237" s="136"/>
      <c r="MET237" s="136"/>
      <c r="MEU237" s="136"/>
      <c r="MEV237" s="136"/>
      <c r="MEW237" s="136"/>
      <c r="MEX237" s="136"/>
      <c r="MEY237" s="136"/>
      <c r="MEZ237" s="136"/>
      <c r="MFA237" s="136"/>
      <c r="MFB237" s="136"/>
      <c r="MFC237" s="136"/>
      <c r="MFD237" s="136"/>
      <c r="MFE237" s="136"/>
      <c r="MFF237" s="136"/>
      <c r="MFG237" s="136"/>
      <c r="MFH237" s="136"/>
      <c r="MFI237" s="136"/>
      <c r="MFJ237" s="136"/>
      <c r="MFK237" s="136"/>
      <c r="MFL237" s="136"/>
      <c r="MFM237" s="136"/>
      <c r="MFN237" s="136"/>
      <c r="MFO237" s="136"/>
      <c r="MFP237" s="136"/>
      <c r="MFQ237" s="136"/>
      <c r="MFR237" s="136"/>
      <c r="MFS237" s="136"/>
      <c r="MFT237" s="136"/>
      <c r="MFU237" s="136"/>
      <c r="MFV237" s="136"/>
      <c r="MFW237" s="136"/>
      <c r="MFX237" s="136"/>
      <c r="MFY237" s="136"/>
      <c r="MFZ237" s="136"/>
      <c r="MGA237" s="136"/>
      <c r="MGB237" s="136"/>
      <c r="MGC237" s="136"/>
      <c r="MGD237" s="136"/>
      <c r="MGE237" s="136"/>
      <c r="MGF237" s="136"/>
      <c r="MGG237" s="136"/>
      <c r="MGH237" s="136"/>
      <c r="MGI237" s="136"/>
      <c r="MGJ237" s="136"/>
      <c r="MGK237" s="136"/>
      <c r="MGL237" s="136"/>
      <c r="MGM237" s="136"/>
      <c r="MGN237" s="136"/>
      <c r="MGO237" s="136"/>
      <c r="MGP237" s="136"/>
      <c r="MGQ237" s="136"/>
      <c r="MGR237" s="136"/>
      <c r="MGS237" s="136"/>
      <c r="MGT237" s="136"/>
      <c r="MGU237" s="136"/>
      <c r="MGV237" s="136"/>
      <c r="MGW237" s="136"/>
      <c r="MGX237" s="136"/>
      <c r="MGY237" s="136"/>
      <c r="MGZ237" s="136"/>
      <c r="MHA237" s="136"/>
      <c r="MHB237" s="136"/>
      <c r="MHC237" s="136"/>
      <c r="MHD237" s="136"/>
      <c r="MHE237" s="136"/>
      <c r="MHF237" s="136"/>
      <c r="MHG237" s="136"/>
      <c r="MHH237" s="136"/>
      <c r="MHI237" s="136"/>
      <c r="MHJ237" s="136"/>
      <c r="MHK237" s="136"/>
      <c r="MHL237" s="136"/>
      <c r="MHM237" s="136"/>
      <c r="MHN237" s="136"/>
      <c r="MHO237" s="136"/>
      <c r="MHP237" s="136"/>
      <c r="MHQ237" s="136"/>
      <c r="MHR237" s="136"/>
      <c r="MHS237" s="136"/>
      <c r="MHT237" s="136"/>
      <c r="MHU237" s="136"/>
      <c r="MHV237" s="136"/>
      <c r="MHW237" s="136"/>
      <c r="MHX237" s="136"/>
      <c r="MHY237" s="136"/>
      <c r="MHZ237" s="136"/>
      <c r="MIA237" s="136"/>
      <c r="MIB237" s="136"/>
      <c r="MIC237" s="136"/>
      <c r="MID237" s="136"/>
      <c r="MIE237" s="136"/>
      <c r="MIF237" s="136"/>
      <c r="MIG237" s="136"/>
      <c r="MIH237" s="136"/>
      <c r="MII237" s="136"/>
      <c r="MIJ237" s="136"/>
      <c r="MIK237" s="136"/>
      <c r="MIL237" s="136"/>
      <c r="MIM237" s="136"/>
      <c r="MIN237" s="136"/>
      <c r="MIO237" s="136"/>
      <c r="MIP237" s="136"/>
      <c r="MIQ237" s="136"/>
      <c r="MIR237" s="136"/>
      <c r="MIS237" s="136"/>
      <c r="MIT237" s="136"/>
      <c r="MIU237" s="136"/>
      <c r="MIV237" s="136"/>
      <c r="MIW237" s="136"/>
      <c r="MIX237" s="136"/>
      <c r="MIY237" s="136"/>
      <c r="MIZ237" s="136"/>
      <c r="MJA237" s="136"/>
      <c r="MJB237" s="136"/>
      <c r="MJC237" s="136"/>
      <c r="MJD237" s="136"/>
      <c r="MJE237" s="136"/>
      <c r="MJF237" s="136"/>
      <c r="MJG237" s="136"/>
      <c r="MJH237" s="136"/>
      <c r="MJI237" s="136"/>
      <c r="MJJ237" s="136"/>
      <c r="MJK237" s="136"/>
      <c r="MJL237" s="136"/>
      <c r="MJM237" s="136"/>
      <c r="MJN237" s="136"/>
      <c r="MJO237" s="136"/>
      <c r="MJP237" s="136"/>
      <c r="MJQ237" s="136"/>
      <c r="MJR237" s="136"/>
      <c r="MJS237" s="136"/>
      <c r="MJT237" s="136"/>
      <c r="MJU237" s="136"/>
      <c r="MJV237" s="136"/>
      <c r="MJW237" s="136"/>
      <c r="MJX237" s="136"/>
      <c r="MJY237" s="136"/>
      <c r="MJZ237" s="136"/>
      <c r="MKA237" s="136"/>
      <c r="MKB237" s="136"/>
      <c r="MKC237" s="136"/>
      <c r="MKD237" s="136"/>
      <c r="MKE237" s="136"/>
      <c r="MKF237" s="136"/>
      <c r="MKG237" s="136"/>
      <c r="MKH237" s="136"/>
      <c r="MKI237" s="136"/>
      <c r="MKJ237" s="136"/>
      <c r="MKK237" s="136"/>
      <c r="MKL237" s="136"/>
      <c r="MKM237" s="136"/>
      <c r="MKN237" s="136"/>
      <c r="MKO237" s="136"/>
      <c r="MKP237" s="136"/>
      <c r="MKQ237" s="136"/>
      <c r="MKR237" s="136"/>
      <c r="MKS237" s="136"/>
      <c r="MKT237" s="136"/>
      <c r="MKU237" s="136"/>
      <c r="MKV237" s="136"/>
      <c r="MKW237" s="136"/>
      <c r="MKX237" s="136"/>
      <c r="MKY237" s="136"/>
      <c r="MKZ237" s="136"/>
      <c r="MLA237" s="136"/>
      <c r="MLB237" s="136"/>
      <c r="MLC237" s="136"/>
      <c r="MLD237" s="136"/>
      <c r="MLE237" s="136"/>
      <c r="MLF237" s="136"/>
      <c r="MLG237" s="136"/>
      <c r="MLH237" s="136"/>
      <c r="MLI237" s="136"/>
      <c r="MLJ237" s="136"/>
      <c r="MLK237" s="136"/>
      <c r="MLL237" s="136"/>
      <c r="MLM237" s="136"/>
      <c r="MLN237" s="136"/>
      <c r="MLO237" s="136"/>
      <c r="MLP237" s="136"/>
      <c r="MLQ237" s="136"/>
      <c r="MLR237" s="136"/>
      <c r="MLS237" s="136"/>
      <c r="MLT237" s="136"/>
      <c r="MLU237" s="136"/>
      <c r="MLV237" s="136"/>
      <c r="MLW237" s="136"/>
      <c r="MLX237" s="136"/>
      <c r="MLY237" s="136"/>
      <c r="MLZ237" s="136"/>
      <c r="MMA237" s="136"/>
      <c r="MMB237" s="136"/>
      <c r="MMC237" s="136"/>
      <c r="MMD237" s="136"/>
      <c r="MME237" s="136"/>
      <c r="MMF237" s="136"/>
      <c r="MMG237" s="136"/>
      <c r="MMH237" s="136"/>
      <c r="MMI237" s="136"/>
      <c r="MMJ237" s="136"/>
      <c r="MMK237" s="136"/>
      <c r="MML237" s="136"/>
      <c r="MMM237" s="136"/>
      <c r="MMN237" s="136"/>
      <c r="MMO237" s="136"/>
      <c r="MMP237" s="136"/>
      <c r="MMQ237" s="136"/>
      <c r="MMR237" s="136"/>
      <c r="MMS237" s="136"/>
      <c r="MMT237" s="136"/>
      <c r="MMU237" s="136"/>
      <c r="MMV237" s="136"/>
      <c r="MMW237" s="136"/>
      <c r="MMX237" s="136"/>
      <c r="MMY237" s="136"/>
      <c r="MMZ237" s="136"/>
      <c r="MNA237" s="136"/>
      <c r="MNB237" s="136"/>
      <c r="MNC237" s="136"/>
      <c r="MND237" s="136"/>
      <c r="MNE237" s="136"/>
      <c r="MNF237" s="136"/>
      <c r="MNG237" s="136"/>
      <c r="MNH237" s="136"/>
      <c r="MNI237" s="136"/>
      <c r="MNJ237" s="136"/>
      <c r="MNK237" s="136"/>
      <c r="MNL237" s="136"/>
      <c r="MNM237" s="136"/>
      <c r="MNN237" s="136"/>
      <c r="MNO237" s="136"/>
      <c r="MNP237" s="136"/>
      <c r="MNQ237" s="136"/>
      <c r="MNR237" s="136"/>
      <c r="MNS237" s="136"/>
      <c r="MNT237" s="136"/>
      <c r="MNU237" s="136"/>
      <c r="MNV237" s="136"/>
      <c r="MNW237" s="136"/>
      <c r="MNX237" s="136"/>
      <c r="MNY237" s="136"/>
      <c r="MNZ237" s="136"/>
      <c r="MOA237" s="136"/>
      <c r="MOB237" s="136"/>
      <c r="MOC237" s="136"/>
      <c r="MOD237" s="136"/>
      <c r="MOE237" s="136"/>
      <c r="MOF237" s="136"/>
      <c r="MOG237" s="136"/>
      <c r="MOH237" s="136"/>
      <c r="MOI237" s="136"/>
      <c r="MOJ237" s="136"/>
      <c r="MOK237" s="136"/>
      <c r="MOL237" s="136"/>
      <c r="MOM237" s="136"/>
      <c r="MON237" s="136"/>
      <c r="MOO237" s="136"/>
      <c r="MOP237" s="136"/>
      <c r="MOQ237" s="136"/>
      <c r="MOR237" s="136"/>
      <c r="MOS237" s="136"/>
      <c r="MOT237" s="136"/>
      <c r="MOU237" s="136"/>
      <c r="MOV237" s="136"/>
      <c r="MOW237" s="136"/>
      <c r="MOX237" s="136"/>
      <c r="MOY237" s="136"/>
      <c r="MOZ237" s="136"/>
      <c r="MPA237" s="136"/>
      <c r="MPB237" s="136"/>
      <c r="MPC237" s="136"/>
      <c r="MPD237" s="136"/>
      <c r="MPE237" s="136"/>
      <c r="MPF237" s="136"/>
      <c r="MPG237" s="136"/>
      <c r="MPH237" s="136"/>
      <c r="MPI237" s="136"/>
      <c r="MPJ237" s="136"/>
      <c r="MPK237" s="136"/>
      <c r="MPL237" s="136"/>
      <c r="MPM237" s="136"/>
      <c r="MPN237" s="136"/>
      <c r="MPO237" s="136"/>
      <c r="MPP237" s="136"/>
      <c r="MPQ237" s="136"/>
      <c r="MPR237" s="136"/>
      <c r="MPS237" s="136"/>
      <c r="MPT237" s="136"/>
      <c r="MPU237" s="136"/>
      <c r="MPV237" s="136"/>
      <c r="MPW237" s="136"/>
      <c r="MPX237" s="136"/>
      <c r="MPY237" s="136"/>
      <c r="MPZ237" s="136"/>
      <c r="MQA237" s="136"/>
      <c r="MQB237" s="136"/>
      <c r="MQC237" s="136"/>
      <c r="MQD237" s="136"/>
      <c r="MQE237" s="136"/>
      <c r="MQF237" s="136"/>
      <c r="MQG237" s="136"/>
      <c r="MQH237" s="136"/>
      <c r="MQI237" s="136"/>
      <c r="MQJ237" s="136"/>
      <c r="MQK237" s="136"/>
      <c r="MQL237" s="136"/>
      <c r="MQM237" s="136"/>
      <c r="MQN237" s="136"/>
      <c r="MQO237" s="136"/>
      <c r="MQP237" s="136"/>
      <c r="MQQ237" s="136"/>
      <c r="MQR237" s="136"/>
      <c r="MQS237" s="136"/>
      <c r="MQT237" s="136"/>
      <c r="MQU237" s="136"/>
      <c r="MQV237" s="136"/>
      <c r="MQW237" s="136"/>
      <c r="MQX237" s="136"/>
      <c r="MQY237" s="136"/>
      <c r="MQZ237" s="136"/>
      <c r="MRA237" s="136"/>
      <c r="MRB237" s="136"/>
      <c r="MRC237" s="136"/>
      <c r="MRD237" s="136"/>
      <c r="MRE237" s="136"/>
      <c r="MRF237" s="136"/>
      <c r="MRG237" s="136"/>
      <c r="MRH237" s="136"/>
      <c r="MRI237" s="136"/>
      <c r="MRJ237" s="136"/>
      <c r="MRK237" s="136"/>
      <c r="MRL237" s="136"/>
      <c r="MRM237" s="136"/>
      <c r="MRN237" s="136"/>
      <c r="MRO237" s="136"/>
      <c r="MRP237" s="136"/>
      <c r="MRQ237" s="136"/>
      <c r="MRR237" s="136"/>
      <c r="MRS237" s="136"/>
      <c r="MRT237" s="136"/>
      <c r="MRU237" s="136"/>
      <c r="MRV237" s="136"/>
      <c r="MRW237" s="136"/>
      <c r="MRX237" s="136"/>
      <c r="MRY237" s="136"/>
      <c r="MRZ237" s="136"/>
      <c r="MSA237" s="136"/>
      <c r="MSB237" s="136"/>
      <c r="MSC237" s="136"/>
      <c r="MSD237" s="136"/>
      <c r="MSE237" s="136"/>
      <c r="MSF237" s="136"/>
      <c r="MSG237" s="136"/>
      <c r="MSH237" s="136"/>
      <c r="MSI237" s="136"/>
      <c r="MSJ237" s="136"/>
      <c r="MSK237" s="136"/>
      <c r="MSL237" s="136"/>
      <c r="MSM237" s="136"/>
      <c r="MSN237" s="136"/>
      <c r="MSO237" s="136"/>
      <c r="MSP237" s="136"/>
      <c r="MSQ237" s="136"/>
      <c r="MSR237" s="136"/>
      <c r="MSS237" s="136"/>
      <c r="MST237" s="136"/>
      <c r="MSU237" s="136"/>
      <c r="MSV237" s="136"/>
      <c r="MSW237" s="136"/>
      <c r="MSX237" s="136"/>
      <c r="MSY237" s="136"/>
      <c r="MSZ237" s="136"/>
      <c r="MTA237" s="136"/>
      <c r="MTB237" s="136"/>
      <c r="MTC237" s="136"/>
      <c r="MTD237" s="136"/>
      <c r="MTE237" s="136"/>
      <c r="MTF237" s="136"/>
      <c r="MTG237" s="136"/>
      <c r="MTH237" s="136"/>
      <c r="MTI237" s="136"/>
      <c r="MTJ237" s="136"/>
      <c r="MTK237" s="136"/>
      <c r="MTL237" s="136"/>
      <c r="MTM237" s="136"/>
      <c r="MTN237" s="136"/>
      <c r="MTO237" s="136"/>
      <c r="MTP237" s="136"/>
      <c r="MTQ237" s="136"/>
      <c r="MTR237" s="136"/>
      <c r="MTS237" s="136"/>
      <c r="MTT237" s="136"/>
      <c r="MTU237" s="136"/>
      <c r="MTV237" s="136"/>
      <c r="MTW237" s="136"/>
      <c r="MTX237" s="136"/>
      <c r="MTY237" s="136"/>
      <c r="MTZ237" s="136"/>
      <c r="MUA237" s="136"/>
      <c r="MUB237" s="136"/>
      <c r="MUC237" s="136"/>
      <c r="MUD237" s="136"/>
      <c r="MUE237" s="136"/>
      <c r="MUF237" s="136"/>
      <c r="MUG237" s="136"/>
      <c r="MUH237" s="136"/>
      <c r="MUI237" s="136"/>
      <c r="MUJ237" s="136"/>
      <c r="MUK237" s="136"/>
      <c r="MUL237" s="136"/>
      <c r="MUM237" s="136"/>
      <c r="MUN237" s="136"/>
      <c r="MUO237" s="136"/>
      <c r="MUP237" s="136"/>
      <c r="MUQ237" s="136"/>
      <c r="MUR237" s="136"/>
      <c r="MUS237" s="136"/>
      <c r="MUT237" s="136"/>
      <c r="MUU237" s="136"/>
      <c r="MUV237" s="136"/>
      <c r="MUW237" s="136"/>
      <c r="MUX237" s="136"/>
      <c r="MUY237" s="136"/>
      <c r="MUZ237" s="136"/>
      <c r="MVA237" s="136"/>
      <c r="MVB237" s="136"/>
      <c r="MVC237" s="136"/>
      <c r="MVD237" s="136"/>
      <c r="MVE237" s="136"/>
      <c r="MVF237" s="136"/>
      <c r="MVG237" s="136"/>
      <c r="MVH237" s="136"/>
      <c r="MVI237" s="136"/>
      <c r="MVJ237" s="136"/>
      <c r="MVK237" s="136"/>
      <c r="MVL237" s="136"/>
      <c r="MVM237" s="136"/>
      <c r="MVN237" s="136"/>
      <c r="MVO237" s="136"/>
      <c r="MVP237" s="136"/>
      <c r="MVQ237" s="136"/>
      <c r="MVR237" s="136"/>
      <c r="MVS237" s="136"/>
      <c r="MVT237" s="136"/>
      <c r="MVU237" s="136"/>
      <c r="MVV237" s="136"/>
      <c r="MVW237" s="136"/>
      <c r="MVX237" s="136"/>
      <c r="MVY237" s="136"/>
      <c r="MVZ237" s="136"/>
      <c r="MWA237" s="136"/>
      <c r="MWB237" s="136"/>
      <c r="MWC237" s="136"/>
      <c r="MWD237" s="136"/>
      <c r="MWE237" s="136"/>
      <c r="MWF237" s="136"/>
      <c r="MWG237" s="136"/>
      <c r="MWH237" s="136"/>
      <c r="MWI237" s="136"/>
      <c r="MWJ237" s="136"/>
      <c r="MWK237" s="136"/>
      <c r="MWL237" s="136"/>
      <c r="MWM237" s="136"/>
      <c r="MWN237" s="136"/>
      <c r="MWO237" s="136"/>
      <c r="MWP237" s="136"/>
      <c r="MWQ237" s="136"/>
      <c r="MWR237" s="136"/>
      <c r="MWS237" s="136"/>
      <c r="MWT237" s="136"/>
      <c r="MWU237" s="136"/>
      <c r="MWV237" s="136"/>
      <c r="MWW237" s="136"/>
      <c r="MWX237" s="136"/>
      <c r="MWY237" s="136"/>
      <c r="MWZ237" s="136"/>
      <c r="MXA237" s="136"/>
      <c r="MXB237" s="136"/>
      <c r="MXC237" s="136"/>
      <c r="MXD237" s="136"/>
      <c r="MXE237" s="136"/>
      <c r="MXF237" s="136"/>
      <c r="MXG237" s="136"/>
      <c r="MXH237" s="136"/>
      <c r="MXI237" s="136"/>
      <c r="MXJ237" s="136"/>
      <c r="MXK237" s="136"/>
      <c r="MXL237" s="136"/>
      <c r="MXM237" s="136"/>
      <c r="MXN237" s="136"/>
      <c r="MXO237" s="136"/>
      <c r="MXP237" s="136"/>
      <c r="MXQ237" s="136"/>
      <c r="MXR237" s="136"/>
      <c r="MXS237" s="136"/>
      <c r="MXT237" s="136"/>
      <c r="MXU237" s="136"/>
      <c r="MXV237" s="136"/>
      <c r="MXW237" s="136"/>
      <c r="MXX237" s="136"/>
      <c r="MXY237" s="136"/>
      <c r="MXZ237" s="136"/>
      <c r="MYA237" s="136"/>
      <c r="MYB237" s="136"/>
      <c r="MYC237" s="136"/>
      <c r="MYD237" s="136"/>
      <c r="MYE237" s="136"/>
      <c r="MYF237" s="136"/>
      <c r="MYG237" s="136"/>
      <c r="MYH237" s="136"/>
      <c r="MYI237" s="136"/>
      <c r="MYJ237" s="136"/>
      <c r="MYK237" s="136"/>
      <c r="MYL237" s="136"/>
      <c r="MYM237" s="136"/>
      <c r="MYN237" s="136"/>
      <c r="MYO237" s="136"/>
      <c r="MYP237" s="136"/>
      <c r="MYQ237" s="136"/>
      <c r="MYR237" s="136"/>
      <c r="MYS237" s="136"/>
      <c r="MYT237" s="136"/>
      <c r="MYU237" s="136"/>
      <c r="MYV237" s="136"/>
      <c r="MYW237" s="136"/>
      <c r="MYX237" s="136"/>
      <c r="MYY237" s="136"/>
      <c r="MYZ237" s="136"/>
      <c r="MZA237" s="136"/>
      <c r="MZB237" s="136"/>
      <c r="MZC237" s="136"/>
      <c r="MZD237" s="136"/>
      <c r="MZE237" s="136"/>
      <c r="MZF237" s="136"/>
      <c r="MZG237" s="136"/>
      <c r="MZH237" s="136"/>
      <c r="MZI237" s="136"/>
      <c r="MZJ237" s="136"/>
      <c r="MZK237" s="136"/>
      <c r="MZL237" s="136"/>
      <c r="MZM237" s="136"/>
      <c r="MZN237" s="136"/>
      <c r="MZO237" s="136"/>
      <c r="MZP237" s="136"/>
      <c r="MZQ237" s="136"/>
      <c r="MZR237" s="136"/>
      <c r="MZS237" s="136"/>
      <c r="MZT237" s="136"/>
      <c r="MZU237" s="136"/>
      <c r="MZV237" s="136"/>
      <c r="MZW237" s="136"/>
      <c r="MZX237" s="136"/>
      <c r="MZY237" s="136"/>
      <c r="MZZ237" s="136"/>
      <c r="NAA237" s="136"/>
      <c r="NAB237" s="136"/>
      <c r="NAC237" s="136"/>
      <c r="NAD237" s="136"/>
      <c r="NAE237" s="136"/>
      <c r="NAF237" s="136"/>
      <c r="NAG237" s="136"/>
      <c r="NAH237" s="136"/>
      <c r="NAI237" s="136"/>
      <c r="NAJ237" s="136"/>
      <c r="NAK237" s="136"/>
      <c r="NAL237" s="136"/>
      <c r="NAM237" s="136"/>
      <c r="NAN237" s="136"/>
      <c r="NAO237" s="136"/>
      <c r="NAP237" s="136"/>
      <c r="NAQ237" s="136"/>
      <c r="NAR237" s="136"/>
      <c r="NAS237" s="136"/>
      <c r="NAT237" s="136"/>
      <c r="NAU237" s="136"/>
      <c r="NAV237" s="136"/>
      <c r="NAW237" s="136"/>
      <c r="NAX237" s="136"/>
      <c r="NAY237" s="136"/>
      <c r="NAZ237" s="136"/>
      <c r="NBA237" s="136"/>
      <c r="NBB237" s="136"/>
      <c r="NBC237" s="136"/>
      <c r="NBD237" s="136"/>
      <c r="NBE237" s="136"/>
      <c r="NBF237" s="136"/>
      <c r="NBG237" s="136"/>
      <c r="NBH237" s="136"/>
      <c r="NBI237" s="136"/>
      <c r="NBJ237" s="136"/>
      <c r="NBK237" s="136"/>
      <c r="NBL237" s="136"/>
      <c r="NBM237" s="136"/>
      <c r="NBN237" s="136"/>
      <c r="NBO237" s="136"/>
      <c r="NBP237" s="136"/>
      <c r="NBQ237" s="136"/>
      <c r="NBR237" s="136"/>
      <c r="NBS237" s="136"/>
      <c r="NBT237" s="136"/>
      <c r="NBU237" s="136"/>
      <c r="NBV237" s="136"/>
      <c r="NBW237" s="136"/>
      <c r="NBX237" s="136"/>
      <c r="NBY237" s="136"/>
      <c r="NBZ237" s="136"/>
      <c r="NCA237" s="136"/>
      <c r="NCB237" s="136"/>
      <c r="NCC237" s="136"/>
      <c r="NCD237" s="136"/>
      <c r="NCE237" s="136"/>
      <c r="NCF237" s="136"/>
      <c r="NCG237" s="136"/>
      <c r="NCH237" s="136"/>
      <c r="NCI237" s="136"/>
      <c r="NCJ237" s="136"/>
      <c r="NCK237" s="136"/>
      <c r="NCL237" s="136"/>
      <c r="NCM237" s="136"/>
      <c r="NCN237" s="136"/>
      <c r="NCO237" s="136"/>
      <c r="NCP237" s="136"/>
      <c r="NCQ237" s="136"/>
      <c r="NCR237" s="136"/>
      <c r="NCS237" s="136"/>
      <c r="NCT237" s="136"/>
      <c r="NCU237" s="136"/>
      <c r="NCV237" s="136"/>
      <c r="NCW237" s="136"/>
      <c r="NCX237" s="136"/>
      <c r="NCY237" s="136"/>
      <c r="NCZ237" s="136"/>
      <c r="NDA237" s="136"/>
      <c r="NDB237" s="136"/>
      <c r="NDC237" s="136"/>
      <c r="NDD237" s="136"/>
      <c r="NDE237" s="136"/>
      <c r="NDF237" s="136"/>
      <c r="NDG237" s="136"/>
      <c r="NDH237" s="136"/>
      <c r="NDI237" s="136"/>
      <c r="NDJ237" s="136"/>
      <c r="NDK237" s="136"/>
      <c r="NDL237" s="136"/>
      <c r="NDM237" s="136"/>
      <c r="NDN237" s="136"/>
      <c r="NDO237" s="136"/>
      <c r="NDP237" s="136"/>
      <c r="NDQ237" s="136"/>
      <c r="NDR237" s="136"/>
      <c r="NDS237" s="136"/>
      <c r="NDT237" s="136"/>
      <c r="NDU237" s="136"/>
      <c r="NDV237" s="136"/>
      <c r="NDW237" s="136"/>
      <c r="NDX237" s="136"/>
      <c r="NDY237" s="136"/>
      <c r="NDZ237" s="136"/>
      <c r="NEA237" s="136"/>
      <c r="NEB237" s="136"/>
      <c r="NEC237" s="136"/>
      <c r="NED237" s="136"/>
      <c r="NEE237" s="136"/>
      <c r="NEF237" s="136"/>
      <c r="NEG237" s="136"/>
      <c r="NEH237" s="136"/>
      <c r="NEI237" s="136"/>
      <c r="NEJ237" s="136"/>
      <c r="NEK237" s="136"/>
      <c r="NEL237" s="136"/>
      <c r="NEM237" s="136"/>
      <c r="NEN237" s="136"/>
      <c r="NEO237" s="136"/>
      <c r="NEP237" s="136"/>
      <c r="NEQ237" s="136"/>
      <c r="NER237" s="136"/>
      <c r="NES237" s="136"/>
      <c r="NET237" s="136"/>
      <c r="NEU237" s="136"/>
      <c r="NEV237" s="136"/>
      <c r="NEW237" s="136"/>
      <c r="NEX237" s="136"/>
      <c r="NEY237" s="136"/>
      <c r="NEZ237" s="136"/>
      <c r="NFA237" s="136"/>
      <c r="NFB237" s="136"/>
      <c r="NFC237" s="136"/>
      <c r="NFD237" s="136"/>
      <c r="NFE237" s="136"/>
      <c r="NFF237" s="136"/>
      <c r="NFG237" s="136"/>
      <c r="NFH237" s="136"/>
      <c r="NFI237" s="136"/>
      <c r="NFJ237" s="136"/>
      <c r="NFK237" s="136"/>
      <c r="NFL237" s="136"/>
      <c r="NFM237" s="136"/>
      <c r="NFN237" s="136"/>
      <c r="NFO237" s="136"/>
      <c r="NFP237" s="136"/>
      <c r="NFQ237" s="136"/>
      <c r="NFR237" s="136"/>
      <c r="NFS237" s="136"/>
      <c r="NFT237" s="136"/>
      <c r="NFU237" s="136"/>
      <c r="NFV237" s="136"/>
      <c r="NFW237" s="136"/>
      <c r="NFX237" s="136"/>
      <c r="NFY237" s="136"/>
      <c r="NFZ237" s="136"/>
      <c r="NGA237" s="136"/>
      <c r="NGB237" s="136"/>
      <c r="NGC237" s="136"/>
      <c r="NGD237" s="136"/>
      <c r="NGE237" s="136"/>
      <c r="NGF237" s="136"/>
      <c r="NGG237" s="136"/>
      <c r="NGH237" s="136"/>
      <c r="NGI237" s="136"/>
      <c r="NGJ237" s="136"/>
      <c r="NGK237" s="136"/>
      <c r="NGL237" s="136"/>
      <c r="NGM237" s="136"/>
      <c r="NGN237" s="136"/>
      <c r="NGO237" s="136"/>
      <c r="NGP237" s="136"/>
      <c r="NGQ237" s="136"/>
      <c r="NGR237" s="136"/>
      <c r="NGS237" s="136"/>
      <c r="NGT237" s="136"/>
      <c r="NGU237" s="136"/>
      <c r="NGV237" s="136"/>
      <c r="NGW237" s="136"/>
      <c r="NGX237" s="136"/>
      <c r="NGY237" s="136"/>
      <c r="NGZ237" s="136"/>
      <c r="NHA237" s="136"/>
      <c r="NHB237" s="136"/>
      <c r="NHC237" s="136"/>
      <c r="NHD237" s="136"/>
      <c r="NHE237" s="136"/>
      <c r="NHF237" s="136"/>
      <c r="NHG237" s="136"/>
      <c r="NHH237" s="136"/>
      <c r="NHI237" s="136"/>
      <c r="NHJ237" s="136"/>
      <c r="NHK237" s="136"/>
      <c r="NHL237" s="136"/>
      <c r="NHM237" s="136"/>
      <c r="NHN237" s="136"/>
      <c r="NHO237" s="136"/>
      <c r="NHP237" s="136"/>
      <c r="NHQ237" s="136"/>
      <c r="NHR237" s="136"/>
      <c r="NHS237" s="136"/>
      <c r="NHT237" s="136"/>
      <c r="NHU237" s="136"/>
      <c r="NHV237" s="136"/>
      <c r="NHW237" s="136"/>
      <c r="NHX237" s="136"/>
      <c r="NHY237" s="136"/>
      <c r="NHZ237" s="136"/>
      <c r="NIA237" s="136"/>
      <c r="NIB237" s="136"/>
      <c r="NIC237" s="136"/>
      <c r="NID237" s="136"/>
      <c r="NIE237" s="136"/>
      <c r="NIF237" s="136"/>
      <c r="NIG237" s="136"/>
      <c r="NIH237" s="136"/>
      <c r="NII237" s="136"/>
      <c r="NIJ237" s="136"/>
      <c r="NIK237" s="136"/>
      <c r="NIL237" s="136"/>
      <c r="NIM237" s="136"/>
      <c r="NIN237" s="136"/>
      <c r="NIO237" s="136"/>
      <c r="NIP237" s="136"/>
      <c r="NIQ237" s="136"/>
      <c r="NIR237" s="136"/>
      <c r="NIS237" s="136"/>
      <c r="NIT237" s="136"/>
      <c r="NIU237" s="136"/>
      <c r="NIV237" s="136"/>
      <c r="NIW237" s="136"/>
      <c r="NIX237" s="136"/>
      <c r="NIY237" s="136"/>
      <c r="NIZ237" s="136"/>
      <c r="NJA237" s="136"/>
      <c r="NJB237" s="136"/>
      <c r="NJC237" s="136"/>
      <c r="NJD237" s="136"/>
      <c r="NJE237" s="136"/>
      <c r="NJF237" s="136"/>
      <c r="NJG237" s="136"/>
      <c r="NJH237" s="136"/>
      <c r="NJI237" s="136"/>
      <c r="NJJ237" s="136"/>
      <c r="NJK237" s="136"/>
      <c r="NJL237" s="136"/>
      <c r="NJM237" s="136"/>
      <c r="NJN237" s="136"/>
      <c r="NJO237" s="136"/>
      <c r="NJP237" s="136"/>
      <c r="NJQ237" s="136"/>
      <c r="NJR237" s="136"/>
      <c r="NJS237" s="136"/>
      <c r="NJT237" s="136"/>
      <c r="NJU237" s="136"/>
      <c r="NJV237" s="136"/>
      <c r="NJW237" s="136"/>
      <c r="NJX237" s="136"/>
      <c r="NJY237" s="136"/>
      <c r="NJZ237" s="136"/>
      <c r="NKA237" s="136"/>
      <c r="NKB237" s="136"/>
      <c r="NKC237" s="136"/>
      <c r="NKD237" s="136"/>
      <c r="NKE237" s="136"/>
      <c r="NKF237" s="136"/>
      <c r="NKG237" s="136"/>
      <c r="NKH237" s="136"/>
      <c r="NKI237" s="136"/>
      <c r="NKJ237" s="136"/>
      <c r="NKK237" s="136"/>
      <c r="NKL237" s="136"/>
      <c r="NKM237" s="136"/>
      <c r="NKN237" s="136"/>
      <c r="NKO237" s="136"/>
      <c r="NKP237" s="136"/>
      <c r="NKQ237" s="136"/>
      <c r="NKR237" s="136"/>
      <c r="NKS237" s="136"/>
      <c r="NKT237" s="136"/>
      <c r="NKU237" s="136"/>
      <c r="NKV237" s="136"/>
      <c r="NKW237" s="136"/>
      <c r="NKX237" s="136"/>
      <c r="NKY237" s="136"/>
      <c r="NKZ237" s="136"/>
      <c r="NLA237" s="136"/>
      <c r="NLB237" s="136"/>
      <c r="NLC237" s="136"/>
      <c r="NLD237" s="136"/>
      <c r="NLE237" s="136"/>
      <c r="NLF237" s="136"/>
      <c r="NLG237" s="136"/>
      <c r="NLH237" s="136"/>
      <c r="NLI237" s="136"/>
      <c r="NLJ237" s="136"/>
      <c r="NLK237" s="136"/>
      <c r="NLL237" s="136"/>
      <c r="NLM237" s="136"/>
      <c r="NLN237" s="136"/>
      <c r="NLO237" s="136"/>
      <c r="NLP237" s="136"/>
      <c r="NLQ237" s="136"/>
      <c r="NLR237" s="136"/>
      <c r="NLS237" s="136"/>
      <c r="NLT237" s="136"/>
      <c r="NLU237" s="136"/>
      <c r="NLV237" s="136"/>
      <c r="NLW237" s="136"/>
      <c r="NLX237" s="136"/>
      <c r="NLY237" s="136"/>
      <c r="NLZ237" s="136"/>
      <c r="NMA237" s="136"/>
      <c r="NMB237" s="136"/>
      <c r="NMC237" s="136"/>
      <c r="NMD237" s="136"/>
      <c r="NME237" s="136"/>
      <c r="NMF237" s="136"/>
      <c r="NMG237" s="136"/>
      <c r="NMH237" s="136"/>
      <c r="NMI237" s="136"/>
      <c r="NMJ237" s="136"/>
      <c r="NMK237" s="136"/>
      <c r="NML237" s="136"/>
      <c r="NMM237" s="136"/>
      <c r="NMN237" s="136"/>
      <c r="NMO237" s="136"/>
      <c r="NMP237" s="136"/>
      <c r="NMQ237" s="136"/>
      <c r="NMR237" s="136"/>
      <c r="NMS237" s="136"/>
      <c r="NMT237" s="136"/>
      <c r="NMU237" s="136"/>
      <c r="NMV237" s="136"/>
      <c r="NMW237" s="136"/>
      <c r="NMX237" s="136"/>
      <c r="NMY237" s="136"/>
      <c r="NMZ237" s="136"/>
      <c r="NNA237" s="136"/>
      <c r="NNB237" s="136"/>
      <c r="NNC237" s="136"/>
      <c r="NND237" s="136"/>
      <c r="NNE237" s="136"/>
      <c r="NNF237" s="136"/>
      <c r="NNG237" s="136"/>
      <c r="NNH237" s="136"/>
      <c r="NNI237" s="136"/>
      <c r="NNJ237" s="136"/>
      <c r="NNK237" s="136"/>
      <c r="NNL237" s="136"/>
      <c r="NNM237" s="136"/>
      <c r="NNN237" s="136"/>
      <c r="NNO237" s="136"/>
      <c r="NNP237" s="136"/>
      <c r="NNQ237" s="136"/>
      <c r="NNR237" s="136"/>
      <c r="NNS237" s="136"/>
      <c r="NNT237" s="136"/>
      <c r="NNU237" s="136"/>
      <c r="NNV237" s="136"/>
      <c r="NNW237" s="136"/>
      <c r="NNX237" s="136"/>
      <c r="NNY237" s="136"/>
      <c r="NNZ237" s="136"/>
      <c r="NOA237" s="136"/>
      <c r="NOB237" s="136"/>
      <c r="NOC237" s="136"/>
      <c r="NOD237" s="136"/>
      <c r="NOE237" s="136"/>
      <c r="NOF237" s="136"/>
      <c r="NOG237" s="136"/>
      <c r="NOH237" s="136"/>
      <c r="NOI237" s="136"/>
      <c r="NOJ237" s="136"/>
      <c r="NOK237" s="136"/>
      <c r="NOL237" s="136"/>
      <c r="NOM237" s="136"/>
      <c r="NON237" s="136"/>
      <c r="NOO237" s="136"/>
      <c r="NOP237" s="136"/>
      <c r="NOQ237" s="136"/>
      <c r="NOR237" s="136"/>
      <c r="NOS237" s="136"/>
      <c r="NOT237" s="136"/>
      <c r="NOU237" s="136"/>
      <c r="NOV237" s="136"/>
      <c r="NOW237" s="136"/>
      <c r="NOX237" s="136"/>
      <c r="NOY237" s="136"/>
      <c r="NOZ237" s="136"/>
      <c r="NPA237" s="136"/>
      <c r="NPB237" s="136"/>
      <c r="NPC237" s="136"/>
      <c r="NPD237" s="136"/>
      <c r="NPE237" s="136"/>
      <c r="NPF237" s="136"/>
      <c r="NPG237" s="136"/>
      <c r="NPH237" s="136"/>
      <c r="NPI237" s="136"/>
      <c r="NPJ237" s="136"/>
      <c r="NPK237" s="136"/>
      <c r="NPL237" s="136"/>
      <c r="NPM237" s="136"/>
      <c r="NPN237" s="136"/>
      <c r="NPO237" s="136"/>
      <c r="NPP237" s="136"/>
      <c r="NPQ237" s="136"/>
      <c r="NPR237" s="136"/>
      <c r="NPS237" s="136"/>
      <c r="NPT237" s="136"/>
      <c r="NPU237" s="136"/>
      <c r="NPV237" s="136"/>
      <c r="NPW237" s="136"/>
      <c r="NPX237" s="136"/>
      <c r="NPY237" s="136"/>
      <c r="NPZ237" s="136"/>
      <c r="NQA237" s="136"/>
      <c r="NQB237" s="136"/>
      <c r="NQC237" s="136"/>
      <c r="NQD237" s="136"/>
      <c r="NQE237" s="136"/>
      <c r="NQF237" s="136"/>
      <c r="NQG237" s="136"/>
      <c r="NQH237" s="136"/>
      <c r="NQI237" s="136"/>
      <c r="NQJ237" s="136"/>
      <c r="NQK237" s="136"/>
      <c r="NQL237" s="136"/>
      <c r="NQM237" s="136"/>
      <c r="NQN237" s="136"/>
      <c r="NQO237" s="136"/>
      <c r="NQP237" s="136"/>
      <c r="NQQ237" s="136"/>
      <c r="NQR237" s="136"/>
      <c r="NQS237" s="136"/>
      <c r="NQT237" s="136"/>
      <c r="NQU237" s="136"/>
      <c r="NQV237" s="136"/>
      <c r="NQW237" s="136"/>
      <c r="NQX237" s="136"/>
      <c r="NQY237" s="136"/>
      <c r="NQZ237" s="136"/>
      <c r="NRA237" s="136"/>
      <c r="NRB237" s="136"/>
      <c r="NRC237" s="136"/>
      <c r="NRD237" s="136"/>
      <c r="NRE237" s="136"/>
      <c r="NRF237" s="136"/>
      <c r="NRG237" s="136"/>
      <c r="NRH237" s="136"/>
      <c r="NRI237" s="136"/>
      <c r="NRJ237" s="136"/>
      <c r="NRK237" s="136"/>
      <c r="NRL237" s="136"/>
      <c r="NRM237" s="136"/>
      <c r="NRN237" s="136"/>
      <c r="NRO237" s="136"/>
      <c r="NRP237" s="136"/>
      <c r="NRQ237" s="136"/>
      <c r="NRR237" s="136"/>
      <c r="NRS237" s="136"/>
      <c r="NRT237" s="136"/>
      <c r="NRU237" s="136"/>
      <c r="NRV237" s="136"/>
      <c r="NRW237" s="136"/>
      <c r="NRX237" s="136"/>
      <c r="NRY237" s="136"/>
      <c r="NRZ237" s="136"/>
      <c r="NSA237" s="136"/>
      <c r="NSB237" s="136"/>
      <c r="NSC237" s="136"/>
      <c r="NSD237" s="136"/>
      <c r="NSE237" s="136"/>
      <c r="NSF237" s="136"/>
      <c r="NSG237" s="136"/>
      <c r="NSH237" s="136"/>
      <c r="NSI237" s="136"/>
      <c r="NSJ237" s="136"/>
      <c r="NSK237" s="136"/>
      <c r="NSL237" s="136"/>
      <c r="NSM237" s="136"/>
      <c r="NSN237" s="136"/>
      <c r="NSO237" s="136"/>
      <c r="NSP237" s="136"/>
      <c r="NSQ237" s="136"/>
      <c r="NSR237" s="136"/>
      <c r="NSS237" s="136"/>
      <c r="NST237" s="136"/>
      <c r="NSU237" s="136"/>
      <c r="NSV237" s="136"/>
      <c r="NSW237" s="136"/>
      <c r="NSX237" s="136"/>
      <c r="NSY237" s="136"/>
      <c r="NSZ237" s="136"/>
      <c r="NTA237" s="136"/>
      <c r="NTB237" s="136"/>
      <c r="NTC237" s="136"/>
      <c r="NTD237" s="136"/>
      <c r="NTE237" s="136"/>
      <c r="NTF237" s="136"/>
      <c r="NTG237" s="136"/>
      <c r="NTH237" s="136"/>
      <c r="NTI237" s="136"/>
      <c r="NTJ237" s="136"/>
      <c r="NTK237" s="136"/>
      <c r="NTL237" s="136"/>
      <c r="NTM237" s="136"/>
      <c r="NTN237" s="136"/>
      <c r="NTO237" s="136"/>
      <c r="NTP237" s="136"/>
      <c r="NTQ237" s="136"/>
      <c r="NTR237" s="136"/>
      <c r="NTS237" s="136"/>
      <c r="NTT237" s="136"/>
      <c r="NTU237" s="136"/>
      <c r="NTV237" s="136"/>
      <c r="NTW237" s="136"/>
      <c r="NTX237" s="136"/>
      <c r="NTY237" s="136"/>
      <c r="NTZ237" s="136"/>
      <c r="NUA237" s="136"/>
      <c r="NUB237" s="136"/>
      <c r="NUC237" s="136"/>
      <c r="NUD237" s="136"/>
      <c r="NUE237" s="136"/>
      <c r="NUF237" s="136"/>
      <c r="NUG237" s="136"/>
      <c r="NUH237" s="136"/>
      <c r="NUI237" s="136"/>
      <c r="NUJ237" s="136"/>
      <c r="NUK237" s="136"/>
      <c r="NUL237" s="136"/>
      <c r="NUM237" s="136"/>
      <c r="NUN237" s="136"/>
      <c r="NUO237" s="136"/>
      <c r="NUP237" s="136"/>
      <c r="NUQ237" s="136"/>
      <c r="NUR237" s="136"/>
      <c r="NUS237" s="136"/>
      <c r="NUT237" s="136"/>
      <c r="NUU237" s="136"/>
      <c r="NUV237" s="136"/>
      <c r="NUW237" s="136"/>
      <c r="NUX237" s="136"/>
      <c r="NUY237" s="136"/>
      <c r="NUZ237" s="136"/>
      <c r="NVA237" s="136"/>
      <c r="NVB237" s="136"/>
      <c r="NVC237" s="136"/>
      <c r="NVD237" s="136"/>
      <c r="NVE237" s="136"/>
      <c r="NVF237" s="136"/>
      <c r="NVG237" s="136"/>
      <c r="NVH237" s="136"/>
      <c r="NVI237" s="136"/>
      <c r="NVJ237" s="136"/>
      <c r="NVK237" s="136"/>
      <c r="NVL237" s="136"/>
      <c r="NVM237" s="136"/>
      <c r="NVN237" s="136"/>
      <c r="NVO237" s="136"/>
      <c r="NVP237" s="136"/>
      <c r="NVQ237" s="136"/>
      <c r="NVR237" s="136"/>
      <c r="NVS237" s="136"/>
      <c r="NVT237" s="136"/>
      <c r="NVU237" s="136"/>
      <c r="NVV237" s="136"/>
      <c r="NVW237" s="136"/>
      <c r="NVX237" s="136"/>
      <c r="NVY237" s="136"/>
      <c r="NVZ237" s="136"/>
      <c r="NWA237" s="136"/>
      <c r="NWB237" s="136"/>
      <c r="NWC237" s="136"/>
      <c r="NWD237" s="136"/>
      <c r="NWE237" s="136"/>
      <c r="NWF237" s="136"/>
      <c r="NWG237" s="136"/>
      <c r="NWH237" s="136"/>
      <c r="NWI237" s="136"/>
      <c r="NWJ237" s="136"/>
      <c r="NWK237" s="136"/>
      <c r="NWL237" s="136"/>
      <c r="NWM237" s="136"/>
      <c r="NWN237" s="136"/>
      <c r="NWO237" s="136"/>
      <c r="NWP237" s="136"/>
      <c r="NWQ237" s="136"/>
      <c r="NWR237" s="136"/>
      <c r="NWS237" s="136"/>
      <c r="NWT237" s="136"/>
      <c r="NWU237" s="136"/>
      <c r="NWV237" s="136"/>
      <c r="NWW237" s="136"/>
      <c r="NWX237" s="136"/>
      <c r="NWY237" s="136"/>
      <c r="NWZ237" s="136"/>
      <c r="NXA237" s="136"/>
      <c r="NXB237" s="136"/>
      <c r="NXC237" s="136"/>
      <c r="NXD237" s="136"/>
      <c r="NXE237" s="136"/>
      <c r="NXF237" s="136"/>
      <c r="NXG237" s="136"/>
      <c r="NXH237" s="136"/>
      <c r="NXI237" s="136"/>
      <c r="NXJ237" s="136"/>
      <c r="NXK237" s="136"/>
      <c r="NXL237" s="136"/>
      <c r="NXM237" s="136"/>
      <c r="NXN237" s="136"/>
      <c r="NXO237" s="136"/>
      <c r="NXP237" s="136"/>
      <c r="NXQ237" s="136"/>
      <c r="NXR237" s="136"/>
      <c r="NXS237" s="136"/>
      <c r="NXT237" s="136"/>
      <c r="NXU237" s="136"/>
      <c r="NXV237" s="136"/>
      <c r="NXW237" s="136"/>
      <c r="NXX237" s="136"/>
      <c r="NXY237" s="136"/>
      <c r="NXZ237" s="136"/>
      <c r="NYA237" s="136"/>
      <c r="NYB237" s="136"/>
      <c r="NYC237" s="136"/>
      <c r="NYD237" s="136"/>
      <c r="NYE237" s="136"/>
      <c r="NYF237" s="136"/>
      <c r="NYG237" s="136"/>
      <c r="NYH237" s="136"/>
      <c r="NYI237" s="136"/>
      <c r="NYJ237" s="136"/>
      <c r="NYK237" s="136"/>
      <c r="NYL237" s="136"/>
      <c r="NYM237" s="136"/>
      <c r="NYN237" s="136"/>
      <c r="NYO237" s="136"/>
      <c r="NYP237" s="136"/>
      <c r="NYQ237" s="136"/>
      <c r="NYR237" s="136"/>
      <c r="NYS237" s="136"/>
      <c r="NYT237" s="136"/>
      <c r="NYU237" s="136"/>
      <c r="NYV237" s="136"/>
      <c r="NYW237" s="136"/>
      <c r="NYX237" s="136"/>
      <c r="NYY237" s="136"/>
      <c r="NYZ237" s="136"/>
      <c r="NZA237" s="136"/>
      <c r="NZB237" s="136"/>
      <c r="NZC237" s="136"/>
      <c r="NZD237" s="136"/>
      <c r="NZE237" s="136"/>
      <c r="NZF237" s="136"/>
      <c r="NZG237" s="136"/>
      <c r="NZH237" s="136"/>
      <c r="NZI237" s="136"/>
      <c r="NZJ237" s="136"/>
      <c r="NZK237" s="136"/>
      <c r="NZL237" s="136"/>
      <c r="NZM237" s="136"/>
      <c r="NZN237" s="136"/>
      <c r="NZO237" s="136"/>
      <c r="NZP237" s="136"/>
      <c r="NZQ237" s="136"/>
      <c r="NZR237" s="136"/>
      <c r="NZS237" s="136"/>
      <c r="NZT237" s="136"/>
      <c r="NZU237" s="136"/>
      <c r="NZV237" s="136"/>
      <c r="NZW237" s="136"/>
      <c r="NZX237" s="136"/>
      <c r="NZY237" s="136"/>
      <c r="NZZ237" s="136"/>
      <c r="OAA237" s="136"/>
      <c r="OAB237" s="136"/>
      <c r="OAC237" s="136"/>
      <c r="OAD237" s="136"/>
      <c r="OAE237" s="136"/>
      <c r="OAF237" s="136"/>
      <c r="OAG237" s="136"/>
      <c r="OAH237" s="136"/>
      <c r="OAI237" s="136"/>
      <c r="OAJ237" s="136"/>
      <c r="OAK237" s="136"/>
      <c r="OAL237" s="136"/>
      <c r="OAM237" s="136"/>
      <c r="OAN237" s="136"/>
      <c r="OAO237" s="136"/>
      <c r="OAP237" s="136"/>
      <c r="OAQ237" s="136"/>
      <c r="OAR237" s="136"/>
      <c r="OAS237" s="136"/>
      <c r="OAT237" s="136"/>
      <c r="OAU237" s="136"/>
      <c r="OAV237" s="136"/>
      <c r="OAW237" s="136"/>
      <c r="OAX237" s="136"/>
      <c r="OAY237" s="136"/>
      <c r="OAZ237" s="136"/>
      <c r="OBA237" s="136"/>
      <c r="OBB237" s="136"/>
      <c r="OBC237" s="136"/>
      <c r="OBD237" s="136"/>
      <c r="OBE237" s="136"/>
      <c r="OBF237" s="136"/>
      <c r="OBG237" s="136"/>
      <c r="OBH237" s="136"/>
      <c r="OBI237" s="136"/>
      <c r="OBJ237" s="136"/>
      <c r="OBK237" s="136"/>
      <c r="OBL237" s="136"/>
      <c r="OBM237" s="136"/>
      <c r="OBN237" s="136"/>
      <c r="OBO237" s="136"/>
      <c r="OBP237" s="136"/>
      <c r="OBQ237" s="136"/>
      <c r="OBR237" s="136"/>
      <c r="OBS237" s="136"/>
      <c r="OBT237" s="136"/>
      <c r="OBU237" s="136"/>
      <c r="OBV237" s="136"/>
      <c r="OBW237" s="136"/>
      <c r="OBX237" s="136"/>
      <c r="OBY237" s="136"/>
      <c r="OBZ237" s="136"/>
      <c r="OCA237" s="136"/>
      <c r="OCB237" s="136"/>
      <c r="OCC237" s="136"/>
      <c r="OCD237" s="136"/>
      <c r="OCE237" s="136"/>
      <c r="OCF237" s="136"/>
      <c r="OCG237" s="136"/>
      <c r="OCH237" s="136"/>
      <c r="OCI237" s="136"/>
      <c r="OCJ237" s="136"/>
      <c r="OCK237" s="136"/>
      <c r="OCL237" s="136"/>
      <c r="OCM237" s="136"/>
      <c r="OCN237" s="136"/>
      <c r="OCO237" s="136"/>
      <c r="OCP237" s="136"/>
      <c r="OCQ237" s="136"/>
      <c r="OCR237" s="136"/>
      <c r="OCS237" s="136"/>
      <c r="OCT237" s="136"/>
      <c r="OCU237" s="136"/>
      <c r="OCV237" s="136"/>
      <c r="OCW237" s="136"/>
      <c r="OCX237" s="136"/>
      <c r="OCY237" s="136"/>
      <c r="OCZ237" s="136"/>
      <c r="ODA237" s="136"/>
      <c r="ODB237" s="136"/>
      <c r="ODC237" s="136"/>
      <c r="ODD237" s="136"/>
      <c r="ODE237" s="136"/>
      <c r="ODF237" s="136"/>
      <c r="ODG237" s="136"/>
      <c r="ODH237" s="136"/>
      <c r="ODI237" s="136"/>
      <c r="ODJ237" s="136"/>
      <c r="ODK237" s="136"/>
      <c r="ODL237" s="136"/>
      <c r="ODM237" s="136"/>
      <c r="ODN237" s="136"/>
      <c r="ODO237" s="136"/>
      <c r="ODP237" s="136"/>
      <c r="ODQ237" s="136"/>
      <c r="ODR237" s="136"/>
      <c r="ODS237" s="136"/>
      <c r="ODT237" s="136"/>
      <c r="ODU237" s="136"/>
      <c r="ODV237" s="136"/>
      <c r="ODW237" s="136"/>
      <c r="ODX237" s="136"/>
      <c r="ODY237" s="136"/>
      <c r="ODZ237" s="136"/>
      <c r="OEA237" s="136"/>
      <c r="OEB237" s="136"/>
      <c r="OEC237" s="136"/>
      <c r="OED237" s="136"/>
      <c r="OEE237" s="136"/>
      <c r="OEF237" s="136"/>
      <c r="OEG237" s="136"/>
      <c r="OEH237" s="136"/>
      <c r="OEI237" s="136"/>
      <c r="OEJ237" s="136"/>
      <c r="OEK237" s="136"/>
      <c r="OEL237" s="136"/>
      <c r="OEM237" s="136"/>
      <c r="OEN237" s="136"/>
      <c r="OEO237" s="136"/>
      <c r="OEP237" s="136"/>
      <c r="OEQ237" s="136"/>
      <c r="OER237" s="136"/>
      <c r="OES237" s="136"/>
      <c r="OET237" s="136"/>
      <c r="OEU237" s="136"/>
      <c r="OEV237" s="136"/>
      <c r="OEW237" s="136"/>
      <c r="OEX237" s="136"/>
      <c r="OEY237" s="136"/>
      <c r="OEZ237" s="136"/>
      <c r="OFA237" s="136"/>
      <c r="OFB237" s="136"/>
      <c r="OFC237" s="136"/>
      <c r="OFD237" s="136"/>
      <c r="OFE237" s="136"/>
      <c r="OFF237" s="136"/>
      <c r="OFG237" s="136"/>
      <c r="OFH237" s="136"/>
      <c r="OFI237" s="136"/>
      <c r="OFJ237" s="136"/>
      <c r="OFK237" s="136"/>
      <c r="OFL237" s="136"/>
      <c r="OFM237" s="136"/>
      <c r="OFN237" s="136"/>
      <c r="OFO237" s="136"/>
      <c r="OFP237" s="136"/>
      <c r="OFQ237" s="136"/>
      <c r="OFR237" s="136"/>
      <c r="OFS237" s="136"/>
      <c r="OFT237" s="136"/>
      <c r="OFU237" s="136"/>
      <c r="OFV237" s="136"/>
      <c r="OFW237" s="136"/>
      <c r="OFX237" s="136"/>
      <c r="OFY237" s="136"/>
      <c r="OFZ237" s="136"/>
      <c r="OGA237" s="136"/>
      <c r="OGB237" s="136"/>
      <c r="OGC237" s="136"/>
      <c r="OGD237" s="136"/>
      <c r="OGE237" s="136"/>
      <c r="OGF237" s="136"/>
      <c r="OGG237" s="136"/>
      <c r="OGH237" s="136"/>
      <c r="OGI237" s="136"/>
      <c r="OGJ237" s="136"/>
      <c r="OGK237" s="136"/>
      <c r="OGL237" s="136"/>
      <c r="OGM237" s="136"/>
      <c r="OGN237" s="136"/>
      <c r="OGO237" s="136"/>
      <c r="OGP237" s="136"/>
      <c r="OGQ237" s="136"/>
      <c r="OGR237" s="136"/>
      <c r="OGS237" s="136"/>
      <c r="OGT237" s="136"/>
      <c r="OGU237" s="136"/>
      <c r="OGV237" s="136"/>
      <c r="OGW237" s="136"/>
      <c r="OGX237" s="136"/>
      <c r="OGY237" s="136"/>
      <c r="OGZ237" s="136"/>
      <c r="OHA237" s="136"/>
      <c r="OHB237" s="136"/>
      <c r="OHC237" s="136"/>
      <c r="OHD237" s="136"/>
      <c r="OHE237" s="136"/>
      <c r="OHF237" s="136"/>
      <c r="OHG237" s="136"/>
      <c r="OHH237" s="136"/>
      <c r="OHI237" s="136"/>
      <c r="OHJ237" s="136"/>
      <c r="OHK237" s="136"/>
      <c r="OHL237" s="136"/>
      <c r="OHM237" s="136"/>
      <c r="OHN237" s="136"/>
      <c r="OHO237" s="136"/>
      <c r="OHP237" s="136"/>
      <c r="OHQ237" s="136"/>
      <c r="OHR237" s="136"/>
      <c r="OHS237" s="136"/>
      <c r="OHT237" s="136"/>
      <c r="OHU237" s="136"/>
      <c r="OHV237" s="136"/>
      <c r="OHW237" s="136"/>
      <c r="OHX237" s="136"/>
      <c r="OHY237" s="136"/>
      <c r="OHZ237" s="136"/>
      <c r="OIA237" s="136"/>
      <c r="OIB237" s="136"/>
      <c r="OIC237" s="136"/>
      <c r="OID237" s="136"/>
      <c r="OIE237" s="136"/>
      <c r="OIF237" s="136"/>
      <c r="OIG237" s="136"/>
      <c r="OIH237" s="136"/>
      <c r="OII237" s="136"/>
      <c r="OIJ237" s="136"/>
      <c r="OIK237" s="136"/>
      <c r="OIL237" s="136"/>
      <c r="OIM237" s="136"/>
      <c r="OIN237" s="136"/>
      <c r="OIO237" s="136"/>
      <c r="OIP237" s="136"/>
      <c r="OIQ237" s="136"/>
      <c r="OIR237" s="136"/>
      <c r="OIS237" s="136"/>
      <c r="OIT237" s="136"/>
      <c r="OIU237" s="136"/>
      <c r="OIV237" s="136"/>
      <c r="OIW237" s="136"/>
      <c r="OIX237" s="136"/>
      <c r="OIY237" s="136"/>
      <c r="OIZ237" s="136"/>
      <c r="OJA237" s="136"/>
      <c r="OJB237" s="136"/>
      <c r="OJC237" s="136"/>
      <c r="OJD237" s="136"/>
      <c r="OJE237" s="136"/>
      <c r="OJF237" s="136"/>
      <c r="OJG237" s="136"/>
      <c r="OJH237" s="136"/>
      <c r="OJI237" s="136"/>
      <c r="OJJ237" s="136"/>
      <c r="OJK237" s="136"/>
      <c r="OJL237" s="136"/>
      <c r="OJM237" s="136"/>
      <c r="OJN237" s="136"/>
      <c r="OJO237" s="136"/>
      <c r="OJP237" s="136"/>
      <c r="OJQ237" s="136"/>
      <c r="OJR237" s="136"/>
      <c r="OJS237" s="136"/>
      <c r="OJT237" s="136"/>
      <c r="OJU237" s="136"/>
      <c r="OJV237" s="136"/>
      <c r="OJW237" s="136"/>
      <c r="OJX237" s="136"/>
      <c r="OJY237" s="136"/>
      <c r="OJZ237" s="136"/>
      <c r="OKA237" s="136"/>
      <c r="OKB237" s="136"/>
      <c r="OKC237" s="136"/>
      <c r="OKD237" s="136"/>
      <c r="OKE237" s="136"/>
      <c r="OKF237" s="136"/>
      <c r="OKG237" s="136"/>
      <c r="OKH237" s="136"/>
      <c r="OKI237" s="136"/>
      <c r="OKJ237" s="136"/>
      <c r="OKK237" s="136"/>
      <c r="OKL237" s="136"/>
      <c r="OKM237" s="136"/>
      <c r="OKN237" s="136"/>
      <c r="OKO237" s="136"/>
      <c r="OKP237" s="136"/>
      <c r="OKQ237" s="136"/>
      <c r="OKR237" s="136"/>
      <c r="OKS237" s="136"/>
      <c r="OKT237" s="136"/>
      <c r="OKU237" s="136"/>
      <c r="OKV237" s="136"/>
      <c r="OKW237" s="136"/>
      <c r="OKX237" s="136"/>
      <c r="OKY237" s="136"/>
      <c r="OKZ237" s="136"/>
      <c r="OLA237" s="136"/>
      <c r="OLB237" s="136"/>
      <c r="OLC237" s="136"/>
      <c r="OLD237" s="136"/>
      <c r="OLE237" s="136"/>
      <c r="OLF237" s="136"/>
      <c r="OLG237" s="136"/>
      <c r="OLH237" s="136"/>
      <c r="OLI237" s="136"/>
      <c r="OLJ237" s="136"/>
      <c r="OLK237" s="136"/>
      <c r="OLL237" s="136"/>
      <c r="OLM237" s="136"/>
      <c r="OLN237" s="136"/>
      <c r="OLO237" s="136"/>
      <c r="OLP237" s="136"/>
      <c r="OLQ237" s="136"/>
      <c r="OLR237" s="136"/>
      <c r="OLS237" s="136"/>
      <c r="OLT237" s="136"/>
      <c r="OLU237" s="136"/>
      <c r="OLV237" s="136"/>
      <c r="OLW237" s="136"/>
      <c r="OLX237" s="136"/>
      <c r="OLY237" s="136"/>
      <c r="OLZ237" s="136"/>
      <c r="OMA237" s="136"/>
      <c r="OMB237" s="136"/>
      <c r="OMC237" s="136"/>
      <c r="OMD237" s="136"/>
      <c r="OME237" s="136"/>
      <c r="OMF237" s="136"/>
      <c r="OMG237" s="136"/>
      <c r="OMH237" s="136"/>
      <c r="OMI237" s="136"/>
      <c r="OMJ237" s="136"/>
      <c r="OMK237" s="136"/>
      <c r="OML237" s="136"/>
      <c r="OMM237" s="136"/>
      <c r="OMN237" s="136"/>
      <c r="OMO237" s="136"/>
      <c r="OMP237" s="136"/>
      <c r="OMQ237" s="136"/>
      <c r="OMR237" s="136"/>
      <c r="OMS237" s="136"/>
      <c r="OMT237" s="136"/>
      <c r="OMU237" s="136"/>
      <c r="OMV237" s="136"/>
      <c r="OMW237" s="136"/>
      <c r="OMX237" s="136"/>
      <c r="OMY237" s="136"/>
      <c r="OMZ237" s="136"/>
      <c r="ONA237" s="136"/>
      <c r="ONB237" s="136"/>
      <c r="ONC237" s="136"/>
      <c r="OND237" s="136"/>
      <c r="ONE237" s="136"/>
      <c r="ONF237" s="136"/>
      <c r="ONG237" s="136"/>
      <c r="ONH237" s="136"/>
      <c r="ONI237" s="136"/>
      <c r="ONJ237" s="136"/>
      <c r="ONK237" s="136"/>
      <c r="ONL237" s="136"/>
      <c r="ONM237" s="136"/>
      <c r="ONN237" s="136"/>
      <c r="ONO237" s="136"/>
      <c r="ONP237" s="136"/>
      <c r="ONQ237" s="136"/>
      <c r="ONR237" s="136"/>
      <c r="ONS237" s="136"/>
      <c r="ONT237" s="136"/>
      <c r="ONU237" s="136"/>
      <c r="ONV237" s="136"/>
      <c r="ONW237" s="136"/>
      <c r="ONX237" s="136"/>
      <c r="ONY237" s="136"/>
      <c r="ONZ237" s="136"/>
      <c r="OOA237" s="136"/>
      <c r="OOB237" s="136"/>
      <c r="OOC237" s="136"/>
      <c r="OOD237" s="136"/>
      <c r="OOE237" s="136"/>
      <c r="OOF237" s="136"/>
      <c r="OOG237" s="136"/>
      <c r="OOH237" s="136"/>
      <c r="OOI237" s="136"/>
      <c r="OOJ237" s="136"/>
      <c r="OOK237" s="136"/>
      <c r="OOL237" s="136"/>
      <c r="OOM237" s="136"/>
      <c r="OON237" s="136"/>
      <c r="OOO237" s="136"/>
      <c r="OOP237" s="136"/>
      <c r="OOQ237" s="136"/>
      <c r="OOR237" s="136"/>
      <c r="OOS237" s="136"/>
      <c r="OOT237" s="136"/>
      <c r="OOU237" s="136"/>
      <c r="OOV237" s="136"/>
      <c r="OOW237" s="136"/>
      <c r="OOX237" s="136"/>
      <c r="OOY237" s="136"/>
      <c r="OOZ237" s="136"/>
      <c r="OPA237" s="136"/>
      <c r="OPB237" s="136"/>
      <c r="OPC237" s="136"/>
      <c r="OPD237" s="136"/>
      <c r="OPE237" s="136"/>
      <c r="OPF237" s="136"/>
      <c r="OPG237" s="136"/>
      <c r="OPH237" s="136"/>
      <c r="OPI237" s="136"/>
      <c r="OPJ237" s="136"/>
      <c r="OPK237" s="136"/>
      <c r="OPL237" s="136"/>
      <c r="OPM237" s="136"/>
      <c r="OPN237" s="136"/>
      <c r="OPO237" s="136"/>
      <c r="OPP237" s="136"/>
      <c r="OPQ237" s="136"/>
      <c r="OPR237" s="136"/>
      <c r="OPS237" s="136"/>
      <c r="OPT237" s="136"/>
      <c r="OPU237" s="136"/>
      <c r="OPV237" s="136"/>
      <c r="OPW237" s="136"/>
      <c r="OPX237" s="136"/>
      <c r="OPY237" s="136"/>
      <c r="OPZ237" s="136"/>
      <c r="OQA237" s="136"/>
      <c r="OQB237" s="136"/>
      <c r="OQC237" s="136"/>
      <c r="OQD237" s="136"/>
      <c r="OQE237" s="136"/>
      <c r="OQF237" s="136"/>
      <c r="OQG237" s="136"/>
      <c r="OQH237" s="136"/>
      <c r="OQI237" s="136"/>
      <c r="OQJ237" s="136"/>
      <c r="OQK237" s="136"/>
      <c r="OQL237" s="136"/>
      <c r="OQM237" s="136"/>
      <c r="OQN237" s="136"/>
      <c r="OQO237" s="136"/>
      <c r="OQP237" s="136"/>
      <c r="OQQ237" s="136"/>
      <c r="OQR237" s="136"/>
      <c r="OQS237" s="136"/>
      <c r="OQT237" s="136"/>
      <c r="OQU237" s="136"/>
      <c r="OQV237" s="136"/>
      <c r="OQW237" s="136"/>
      <c r="OQX237" s="136"/>
      <c r="OQY237" s="136"/>
      <c r="OQZ237" s="136"/>
      <c r="ORA237" s="136"/>
      <c r="ORB237" s="136"/>
      <c r="ORC237" s="136"/>
      <c r="ORD237" s="136"/>
      <c r="ORE237" s="136"/>
      <c r="ORF237" s="136"/>
      <c r="ORG237" s="136"/>
      <c r="ORH237" s="136"/>
      <c r="ORI237" s="136"/>
      <c r="ORJ237" s="136"/>
      <c r="ORK237" s="136"/>
      <c r="ORL237" s="136"/>
      <c r="ORM237" s="136"/>
      <c r="ORN237" s="136"/>
      <c r="ORO237" s="136"/>
      <c r="ORP237" s="136"/>
      <c r="ORQ237" s="136"/>
      <c r="ORR237" s="136"/>
      <c r="ORS237" s="136"/>
      <c r="ORT237" s="136"/>
      <c r="ORU237" s="136"/>
      <c r="ORV237" s="136"/>
      <c r="ORW237" s="136"/>
      <c r="ORX237" s="136"/>
      <c r="ORY237" s="136"/>
      <c r="ORZ237" s="136"/>
      <c r="OSA237" s="136"/>
      <c r="OSB237" s="136"/>
      <c r="OSC237" s="136"/>
      <c r="OSD237" s="136"/>
      <c r="OSE237" s="136"/>
      <c r="OSF237" s="136"/>
      <c r="OSG237" s="136"/>
      <c r="OSH237" s="136"/>
      <c r="OSI237" s="136"/>
      <c r="OSJ237" s="136"/>
      <c r="OSK237" s="136"/>
      <c r="OSL237" s="136"/>
      <c r="OSM237" s="136"/>
      <c r="OSN237" s="136"/>
      <c r="OSO237" s="136"/>
      <c r="OSP237" s="136"/>
      <c r="OSQ237" s="136"/>
      <c r="OSR237" s="136"/>
      <c r="OSS237" s="136"/>
      <c r="OST237" s="136"/>
      <c r="OSU237" s="136"/>
      <c r="OSV237" s="136"/>
      <c r="OSW237" s="136"/>
      <c r="OSX237" s="136"/>
      <c r="OSY237" s="136"/>
      <c r="OSZ237" s="136"/>
      <c r="OTA237" s="136"/>
      <c r="OTB237" s="136"/>
      <c r="OTC237" s="136"/>
      <c r="OTD237" s="136"/>
      <c r="OTE237" s="136"/>
      <c r="OTF237" s="136"/>
      <c r="OTG237" s="136"/>
      <c r="OTH237" s="136"/>
      <c r="OTI237" s="136"/>
      <c r="OTJ237" s="136"/>
      <c r="OTK237" s="136"/>
      <c r="OTL237" s="136"/>
      <c r="OTM237" s="136"/>
      <c r="OTN237" s="136"/>
      <c r="OTO237" s="136"/>
      <c r="OTP237" s="136"/>
      <c r="OTQ237" s="136"/>
      <c r="OTR237" s="136"/>
      <c r="OTS237" s="136"/>
      <c r="OTT237" s="136"/>
      <c r="OTU237" s="136"/>
      <c r="OTV237" s="136"/>
      <c r="OTW237" s="136"/>
      <c r="OTX237" s="136"/>
      <c r="OTY237" s="136"/>
      <c r="OTZ237" s="136"/>
      <c r="OUA237" s="136"/>
      <c r="OUB237" s="136"/>
      <c r="OUC237" s="136"/>
      <c r="OUD237" s="136"/>
      <c r="OUE237" s="136"/>
      <c r="OUF237" s="136"/>
      <c r="OUG237" s="136"/>
      <c r="OUH237" s="136"/>
      <c r="OUI237" s="136"/>
      <c r="OUJ237" s="136"/>
      <c r="OUK237" s="136"/>
      <c r="OUL237" s="136"/>
      <c r="OUM237" s="136"/>
      <c r="OUN237" s="136"/>
      <c r="OUO237" s="136"/>
      <c r="OUP237" s="136"/>
      <c r="OUQ237" s="136"/>
      <c r="OUR237" s="136"/>
      <c r="OUS237" s="136"/>
      <c r="OUT237" s="136"/>
      <c r="OUU237" s="136"/>
      <c r="OUV237" s="136"/>
      <c r="OUW237" s="136"/>
      <c r="OUX237" s="136"/>
      <c r="OUY237" s="136"/>
      <c r="OUZ237" s="136"/>
      <c r="OVA237" s="136"/>
      <c r="OVB237" s="136"/>
      <c r="OVC237" s="136"/>
      <c r="OVD237" s="136"/>
      <c r="OVE237" s="136"/>
      <c r="OVF237" s="136"/>
      <c r="OVG237" s="136"/>
      <c r="OVH237" s="136"/>
      <c r="OVI237" s="136"/>
      <c r="OVJ237" s="136"/>
      <c r="OVK237" s="136"/>
      <c r="OVL237" s="136"/>
      <c r="OVM237" s="136"/>
      <c r="OVN237" s="136"/>
      <c r="OVO237" s="136"/>
      <c r="OVP237" s="136"/>
      <c r="OVQ237" s="136"/>
      <c r="OVR237" s="136"/>
      <c r="OVS237" s="136"/>
      <c r="OVT237" s="136"/>
      <c r="OVU237" s="136"/>
      <c r="OVV237" s="136"/>
      <c r="OVW237" s="136"/>
      <c r="OVX237" s="136"/>
      <c r="OVY237" s="136"/>
      <c r="OVZ237" s="136"/>
      <c r="OWA237" s="136"/>
      <c r="OWB237" s="136"/>
      <c r="OWC237" s="136"/>
      <c r="OWD237" s="136"/>
      <c r="OWE237" s="136"/>
      <c r="OWF237" s="136"/>
      <c r="OWG237" s="136"/>
      <c r="OWH237" s="136"/>
      <c r="OWI237" s="136"/>
      <c r="OWJ237" s="136"/>
      <c r="OWK237" s="136"/>
      <c r="OWL237" s="136"/>
      <c r="OWM237" s="136"/>
      <c r="OWN237" s="136"/>
      <c r="OWO237" s="136"/>
      <c r="OWP237" s="136"/>
      <c r="OWQ237" s="136"/>
      <c r="OWR237" s="136"/>
      <c r="OWS237" s="136"/>
      <c r="OWT237" s="136"/>
      <c r="OWU237" s="136"/>
      <c r="OWV237" s="136"/>
      <c r="OWW237" s="136"/>
      <c r="OWX237" s="136"/>
      <c r="OWY237" s="136"/>
      <c r="OWZ237" s="136"/>
      <c r="OXA237" s="136"/>
      <c r="OXB237" s="136"/>
      <c r="OXC237" s="136"/>
      <c r="OXD237" s="136"/>
      <c r="OXE237" s="136"/>
      <c r="OXF237" s="136"/>
      <c r="OXG237" s="136"/>
      <c r="OXH237" s="136"/>
      <c r="OXI237" s="136"/>
      <c r="OXJ237" s="136"/>
      <c r="OXK237" s="136"/>
      <c r="OXL237" s="136"/>
      <c r="OXM237" s="136"/>
      <c r="OXN237" s="136"/>
      <c r="OXO237" s="136"/>
      <c r="OXP237" s="136"/>
      <c r="OXQ237" s="136"/>
      <c r="OXR237" s="136"/>
      <c r="OXS237" s="136"/>
      <c r="OXT237" s="136"/>
      <c r="OXU237" s="136"/>
      <c r="OXV237" s="136"/>
      <c r="OXW237" s="136"/>
      <c r="OXX237" s="136"/>
      <c r="OXY237" s="136"/>
      <c r="OXZ237" s="136"/>
      <c r="OYA237" s="136"/>
      <c r="OYB237" s="136"/>
      <c r="OYC237" s="136"/>
      <c r="OYD237" s="136"/>
      <c r="OYE237" s="136"/>
      <c r="OYF237" s="136"/>
      <c r="OYG237" s="136"/>
      <c r="OYH237" s="136"/>
      <c r="OYI237" s="136"/>
      <c r="OYJ237" s="136"/>
      <c r="OYK237" s="136"/>
      <c r="OYL237" s="136"/>
      <c r="OYM237" s="136"/>
      <c r="OYN237" s="136"/>
      <c r="OYO237" s="136"/>
      <c r="OYP237" s="136"/>
      <c r="OYQ237" s="136"/>
      <c r="OYR237" s="136"/>
      <c r="OYS237" s="136"/>
      <c r="OYT237" s="136"/>
      <c r="OYU237" s="136"/>
      <c r="OYV237" s="136"/>
      <c r="OYW237" s="136"/>
      <c r="OYX237" s="136"/>
      <c r="OYY237" s="136"/>
      <c r="OYZ237" s="136"/>
      <c r="OZA237" s="136"/>
      <c r="OZB237" s="136"/>
      <c r="OZC237" s="136"/>
      <c r="OZD237" s="136"/>
      <c r="OZE237" s="136"/>
      <c r="OZF237" s="136"/>
      <c r="OZG237" s="136"/>
      <c r="OZH237" s="136"/>
      <c r="OZI237" s="136"/>
      <c r="OZJ237" s="136"/>
      <c r="OZK237" s="136"/>
      <c r="OZL237" s="136"/>
      <c r="OZM237" s="136"/>
      <c r="OZN237" s="136"/>
      <c r="OZO237" s="136"/>
      <c r="OZP237" s="136"/>
      <c r="OZQ237" s="136"/>
      <c r="OZR237" s="136"/>
      <c r="OZS237" s="136"/>
      <c r="OZT237" s="136"/>
      <c r="OZU237" s="136"/>
      <c r="OZV237" s="136"/>
      <c r="OZW237" s="136"/>
      <c r="OZX237" s="136"/>
      <c r="OZY237" s="136"/>
      <c r="OZZ237" s="136"/>
      <c r="PAA237" s="136"/>
      <c r="PAB237" s="136"/>
      <c r="PAC237" s="136"/>
      <c r="PAD237" s="136"/>
      <c r="PAE237" s="136"/>
      <c r="PAF237" s="136"/>
      <c r="PAG237" s="136"/>
      <c r="PAH237" s="136"/>
      <c r="PAI237" s="136"/>
      <c r="PAJ237" s="136"/>
      <c r="PAK237" s="136"/>
      <c r="PAL237" s="136"/>
      <c r="PAM237" s="136"/>
      <c r="PAN237" s="136"/>
      <c r="PAO237" s="136"/>
      <c r="PAP237" s="136"/>
      <c r="PAQ237" s="136"/>
      <c r="PAR237" s="136"/>
      <c r="PAS237" s="136"/>
      <c r="PAT237" s="136"/>
      <c r="PAU237" s="136"/>
      <c r="PAV237" s="136"/>
      <c r="PAW237" s="136"/>
      <c r="PAX237" s="136"/>
      <c r="PAY237" s="136"/>
      <c r="PAZ237" s="136"/>
      <c r="PBA237" s="136"/>
      <c r="PBB237" s="136"/>
      <c r="PBC237" s="136"/>
      <c r="PBD237" s="136"/>
      <c r="PBE237" s="136"/>
      <c r="PBF237" s="136"/>
      <c r="PBG237" s="136"/>
      <c r="PBH237" s="136"/>
      <c r="PBI237" s="136"/>
      <c r="PBJ237" s="136"/>
      <c r="PBK237" s="136"/>
      <c r="PBL237" s="136"/>
      <c r="PBM237" s="136"/>
      <c r="PBN237" s="136"/>
      <c r="PBO237" s="136"/>
      <c r="PBP237" s="136"/>
      <c r="PBQ237" s="136"/>
      <c r="PBR237" s="136"/>
      <c r="PBS237" s="136"/>
      <c r="PBT237" s="136"/>
      <c r="PBU237" s="136"/>
      <c r="PBV237" s="136"/>
      <c r="PBW237" s="136"/>
      <c r="PBX237" s="136"/>
      <c r="PBY237" s="136"/>
      <c r="PBZ237" s="136"/>
      <c r="PCA237" s="136"/>
      <c r="PCB237" s="136"/>
      <c r="PCC237" s="136"/>
      <c r="PCD237" s="136"/>
      <c r="PCE237" s="136"/>
      <c r="PCF237" s="136"/>
      <c r="PCG237" s="136"/>
      <c r="PCH237" s="136"/>
      <c r="PCI237" s="136"/>
      <c r="PCJ237" s="136"/>
      <c r="PCK237" s="136"/>
      <c r="PCL237" s="136"/>
      <c r="PCM237" s="136"/>
      <c r="PCN237" s="136"/>
      <c r="PCO237" s="136"/>
      <c r="PCP237" s="136"/>
      <c r="PCQ237" s="136"/>
      <c r="PCR237" s="136"/>
      <c r="PCS237" s="136"/>
      <c r="PCT237" s="136"/>
      <c r="PCU237" s="136"/>
      <c r="PCV237" s="136"/>
      <c r="PCW237" s="136"/>
      <c r="PCX237" s="136"/>
      <c r="PCY237" s="136"/>
      <c r="PCZ237" s="136"/>
      <c r="PDA237" s="136"/>
      <c r="PDB237" s="136"/>
      <c r="PDC237" s="136"/>
      <c r="PDD237" s="136"/>
      <c r="PDE237" s="136"/>
      <c r="PDF237" s="136"/>
      <c r="PDG237" s="136"/>
      <c r="PDH237" s="136"/>
      <c r="PDI237" s="136"/>
      <c r="PDJ237" s="136"/>
      <c r="PDK237" s="136"/>
      <c r="PDL237" s="136"/>
      <c r="PDM237" s="136"/>
      <c r="PDN237" s="136"/>
      <c r="PDO237" s="136"/>
      <c r="PDP237" s="136"/>
      <c r="PDQ237" s="136"/>
      <c r="PDR237" s="136"/>
      <c r="PDS237" s="136"/>
      <c r="PDT237" s="136"/>
      <c r="PDU237" s="136"/>
      <c r="PDV237" s="136"/>
      <c r="PDW237" s="136"/>
      <c r="PDX237" s="136"/>
      <c r="PDY237" s="136"/>
      <c r="PDZ237" s="136"/>
      <c r="PEA237" s="136"/>
      <c r="PEB237" s="136"/>
      <c r="PEC237" s="136"/>
      <c r="PED237" s="136"/>
      <c r="PEE237" s="136"/>
      <c r="PEF237" s="136"/>
      <c r="PEG237" s="136"/>
      <c r="PEH237" s="136"/>
      <c r="PEI237" s="136"/>
      <c r="PEJ237" s="136"/>
      <c r="PEK237" s="136"/>
      <c r="PEL237" s="136"/>
      <c r="PEM237" s="136"/>
      <c r="PEN237" s="136"/>
      <c r="PEO237" s="136"/>
      <c r="PEP237" s="136"/>
      <c r="PEQ237" s="136"/>
      <c r="PER237" s="136"/>
      <c r="PES237" s="136"/>
      <c r="PET237" s="136"/>
      <c r="PEU237" s="136"/>
      <c r="PEV237" s="136"/>
      <c r="PEW237" s="136"/>
      <c r="PEX237" s="136"/>
      <c r="PEY237" s="136"/>
      <c r="PEZ237" s="136"/>
      <c r="PFA237" s="136"/>
      <c r="PFB237" s="136"/>
      <c r="PFC237" s="136"/>
      <c r="PFD237" s="136"/>
      <c r="PFE237" s="136"/>
      <c r="PFF237" s="136"/>
      <c r="PFG237" s="136"/>
      <c r="PFH237" s="136"/>
      <c r="PFI237" s="136"/>
      <c r="PFJ237" s="136"/>
      <c r="PFK237" s="136"/>
      <c r="PFL237" s="136"/>
      <c r="PFM237" s="136"/>
      <c r="PFN237" s="136"/>
      <c r="PFO237" s="136"/>
      <c r="PFP237" s="136"/>
      <c r="PFQ237" s="136"/>
      <c r="PFR237" s="136"/>
      <c r="PFS237" s="136"/>
      <c r="PFT237" s="136"/>
      <c r="PFU237" s="136"/>
      <c r="PFV237" s="136"/>
      <c r="PFW237" s="136"/>
      <c r="PFX237" s="136"/>
      <c r="PFY237" s="136"/>
      <c r="PFZ237" s="136"/>
      <c r="PGA237" s="136"/>
      <c r="PGB237" s="136"/>
      <c r="PGC237" s="136"/>
      <c r="PGD237" s="136"/>
      <c r="PGE237" s="136"/>
      <c r="PGF237" s="136"/>
      <c r="PGG237" s="136"/>
      <c r="PGH237" s="136"/>
      <c r="PGI237" s="136"/>
      <c r="PGJ237" s="136"/>
      <c r="PGK237" s="136"/>
      <c r="PGL237" s="136"/>
      <c r="PGM237" s="136"/>
      <c r="PGN237" s="136"/>
      <c r="PGO237" s="136"/>
      <c r="PGP237" s="136"/>
      <c r="PGQ237" s="136"/>
      <c r="PGR237" s="136"/>
      <c r="PGS237" s="136"/>
      <c r="PGT237" s="136"/>
      <c r="PGU237" s="136"/>
      <c r="PGV237" s="136"/>
      <c r="PGW237" s="136"/>
      <c r="PGX237" s="136"/>
      <c r="PGY237" s="136"/>
      <c r="PGZ237" s="136"/>
      <c r="PHA237" s="136"/>
      <c r="PHB237" s="136"/>
      <c r="PHC237" s="136"/>
      <c r="PHD237" s="136"/>
      <c r="PHE237" s="136"/>
      <c r="PHF237" s="136"/>
      <c r="PHG237" s="136"/>
      <c r="PHH237" s="136"/>
      <c r="PHI237" s="136"/>
      <c r="PHJ237" s="136"/>
      <c r="PHK237" s="136"/>
      <c r="PHL237" s="136"/>
      <c r="PHM237" s="136"/>
      <c r="PHN237" s="136"/>
      <c r="PHO237" s="136"/>
      <c r="PHP237" s="136"/>
      <c r="PHQ237" s="136"/>
      <c r="PHR237" s="136"/>
      <c r="PHS237" s="136"/>
      <c r="PHT237" s="136"/>
      <c r="PHU237" s="136"/>
      <c r="PHV237" s="136"/>
      <c r="PHW237" s="136"/>
      <c r="PHX237" s="136"/>
      <c r="PHY237" s="136"/>
      <c r="PHZ237" s="136"/>
      <c r="PIA237" s="136"/>
      <c r="PIB237" s="136"/>
      <c r="PIC237" s="136"/>
      <c r="PID237" s="136"/>
      <c r="PIE237" s="136"/>
      <c r="PIF237" s="136"/>
      <c r="PIG237" s="136"/>
      <c r="PIH237" s="136"/>
      <c r="PII237" s="136"/>
      <c r="PIJ237" s="136"/>
      <c r="PIK237" s="136"/>
      <c r="PIL237" s="136"/>
      <c r="PIM237" s="136"/>
      <c r="PIN237" s="136"/>
      <c r="PIO237" s="136"/>
      <c r="PIP237" s="136"/>
      <c r="PIQ237" s="136"/>
      <c r="PIR237" s="136"/>
      <c r="PIS237" s="136"/>
      <c r="PIT237" s="136"/>
      <c r="PIU237" s="136"/>
      <c r="PIV237" s="136"/>
      <c r="PIW237" s="136"/>
      <c r="PIX237" s="136"/>
      <c r="PIY237" s="136"/>
      <c r="PIZ237" s="136"/>
      <c r="PJA237" s="136"/>
      <c r="PJB237" s="136"/>
      <c r="PJC237" s="136"/>
      <c r="PJD237" s="136"/>
      <c r="PJE237" s="136"/>
      <c r="PJF237" s="136"/>
      <c r="PJG237" s="136"/>
      <c r="PJH237" s="136"/>
      <c r="PJI237" s="136"/>
      <c r="PJJ237" s="136"/>
      <c r="PJK237" s="136"/>
      <c r="PJL237" s="136"/>
      <c r="PJM237" s="136"/>
      <c r="PJN237" s="136"/>
      <c r="PJO237" s="136"/>
      <c r="PJP237" s="136"/>
      <c r="PJQ237" s="136"/>
      <c r="PJR237" s="136"/>
      <c r="PJS237" s="136"/>
      <c r="PJT237" s="136"/>
      <c r="PJU237" s="136"/>
      <c r="PJV237" s="136"/>
      <c r="PJW237" s="136"/>
      <c r="PJX237" s="136"/>
      <c r="PJY237" s="136"/>
      <c r="PJZ237" s="136"/>
      <c r="PKA237" s="136"/>
      <c r="PKB237" s="136"/>
      <c r="PKC237" s="136"/>
      <c r="PKD237" s="136"/>
      <c r="PKE237" s="136"/>
      <c r="PKF237" s="136"/>
      <c r="PKG237" s="136"/>
      <c r="PKH237" s="136"/>
      <c r="PKI237" s="136"/>
      <c r="PKJ237" s="136"/>
      <c r="PKK237" s="136"/>
      <c r="PKL237" s="136"/>
      <c r="PKM237" s="136"/>
      <c r="PKN237" s="136"/>
      <c r="PKO237" s="136"/>
      <c r="PKP237" s="136"/>
      <c r="PKQ237" s="136"/>
      <c r="PKR237" s="136"/>
      <c r="PKS237" s="136"/>
      <c r="PKT237" s="136"/>
      <c r="PKU237" s="136"/>
      <c r="PKV237" s="136"/>
      <c r="PKW237" s="136"/>
      <c r="PKX237" s="136"/>
      <c r="PKY237" s="136"/>
      <c r="PKZ237" s="136"/>
      <c r="PLA237" s="136"/>
      <c r="PLB237" s="136"/>
      <c r="PLC237" s="136"/>
      <c r="PLD237" s="136"/>
      <c r="PLE237" s="136"/>
      <c r="PLF237" s="136"/>
      <c r="PLG237" s="136"/>
      <c r="PLH237" s="136"/>
      <c r="PLI237" s="136"/>
      <c r="PLJ237" s="136"/>
      <c r="PLK237" s="136"/>
      <c r="PLL237" s="136"/>
      <c r="PLM237" s="136"/>
      <c r="PLN237" s="136"/>
      <c r="PLO237" s="136"/>
      <c r="PLP237" s="136"/>
      <c r="PLQ237" s="136"/>
      <c r="PLR237" s="136"/>
      <c r="PLS237" s="136"/>
      <c r="PLT237" s="136"/>
      <c r="PLU237" s="136"/>
      <c r="PLV237" s="136"/>
      <c r="PLW237" s="136"/>
      <c r="PLX237" s="136"/>
      <c r="PLY237" s="136"/>
      <c r="PLZ237" s="136"/>
      <c r="PMA237" s="136"/>
      <c r="PMB237" s="136"/>
      <c r="PMC237" s="136"/>
      <c r="PMD237" s="136"/>
      <c r="PME237" s="136"/>
      <c r="PMF237" s="136"/>
      <c r="PMG237" s="136"/>
      <c r="PMH237" s="136"/>
      <c r="PMI237" s="136"/>
      <c r="PMJ237" s="136"/>
      <c r="PMK237" s="136"/>
      <c r="PML237" s="136"/>
      <c r="PMM237" s="136"/>
      <c r="PMN237" s="136"/>
      <c r="PMO237" s="136"/>
      <c r="PMP237" s="136"/>
      <c r="PMQ237" s="136"/>
      <c r="PMR237" s="136"/>
      <c r="PMS237" s="136"/>
      <c r="PMT237" s="136"/>
      <c r="PMU237" s="136"/>
      <c r="PMV237" s="136"/>
      <c r="PMW237" s="136"/>
      <c r="PMX237" s="136"/>
      <c r="PMY237" s="136"/>
      <c r="PMZ237" s="136"/>
      <c r="PNA237" s="136"/>
      <c r="PNB237" s="136"/>
      <c r="PNC237" s="136"/>
      <c r="PND237" s="136"/>
      <c r="PNE237" s="136"/>
      <c r="PNF237" s="136"/>
      <c r="PNG237" s="136"/>
      <c r="PNH237" s="136"/>
      <c r="PNI237" s="136"/>
      <c r="PNJ237" s="136"/>
      <c r="PNK237" s="136"/>
      <c r="PNL237" s="136"/>
      <c r="PNM237" s="136"/>
      <c r="PNN237" s="136"/>
      <c r="PNO237" s="136"/>
      <c r="PNP237" s="136"/>
      <c r="PNQ237" s="136"/>
      <c r="PNR237" s="136"/>
      <c r="PNS237" s="136"/>
      <c r="PNT237" s="136"/>
      <c r="PNU237" s="136"/>
      <c r="PNV237" s="136"/>
      <c r="PNW237" s="136"/>
      <c r="PNX237" s="136"/>
      <c r="PNY237" s="136"/>
      <c r="PNZ237" s="136"/>
      <c r="POA237" s="136"/>
      <c r="POB237" s="136"/>
      <c r="POC237" s="136"/>
      <c r="POD237" s="136"/>
      <c r="POE237" s="136"/>
      <c r="POF237" s="136"/>
      <c r="POG237" s="136"/>
      <c r="POH237" s="136"/>
      <c r="POI237" s="136"/>
      <c r="POJ237" s="136"/>
      <c r="POK237" s="136"/>
      <c r="POL237" s="136"/>
      <c r="POM237" s="136"/>
      <c r="PON237" s="136"/>
      <c r="POO237" s="136"/>
      <c r="POP237" s="136"/>
      <c r="POQ237" s="136"/>
      <c r="POR237" s="136"/>
      <c r="POS237" s="136"/>
      <c r="POT237" s="136"/>
      <c r="POU237" s="136"/>
      <c r="POV237" s="136"/>
      <c r="POW237" s="136"/>
      <c r="POX237" s="136"/>
      <c r="POY237" s="136"/>
      <c r="POZ237" s="136"/>
      <c r="PPA237" s="136"/>
      <c r="PPB237" s="136"/>
      <c r="PPC237" s="136"/>
      <c r="PPD237" s="136"/>
      <c r="PPE237" s="136"/>
      <c r="PPF237" s="136"/>
      <c r="PPG237" s="136"/>
      <c r="PPH237" s="136"/>
      <c r="PPI237" s="136"/>
      <c r="PPJ237" s="136"/>
      <c r="PPK237" s="136"/>
      <c r="PPL237" s="136"/>
      <c r="PPM237" s="136"/>
      <c r="PPN237" s="136"/>
      <c r="PPO237" s="136"/>
      <c r="PPP237" s="136"/>
      <c r="PPQ237" s="136"/>
      <c r="PPR237" s="136"/>
      <c r="PPS237" s="136"/>
      <c r="PPT237" s="136"/>
      <c r="PPU237" s="136"/>
      <c r="PPV237" s="136"/>
      <c r="PPW237" s="136"/>
      <c r="PPX237" s="136"/>
      <c r="PPY237" s="136"/>
      <c r="PPZ237" s="136"/>
      <c r="PQA237" s="136"/>
      <c r="PQB237" s="136"/>
      <c r="PQC237" s="136"/>
      <c r="PQD237" s="136"/>
      <c r="PQE237" s="136"/>
      <c r="PQF237" s="136"/>
      <c r="PQG237" s="136"/>
      <c r="PQH237" s="136"/>
      <c r="PQI237" s="136"/>
      <c r="PQJ237" s="136"/>
      <c r="PQK237" s="136"/>
      <c r="PQL237" s="136"/>
      <c r="PQM237" s="136"/>
      <c r="PQN237" s="136"/>
      <c r="PQO237" s="136"/>
      <c r="PQP237" s="136"/>
      <c r="PQQ237" s="136"/>
      <c r="PQR237" s="136"/>
      <c r="PQS237" s="136"/>
      <c r="PQT237" s="136"/>
      <c r="PQU237" s="136"/>
      <c r="PQV237" s="136"/>
      <c r="PQW237" s="136"/>
      <c r="PQX237" s="136"/>
      <c r="PQY237" s="136"/>
      <c r="PQZ237" s="136"/>
      <c r="PRA237" s="136"/>
      <c r="PRB237" s="136"/>
      <c r="PRC237" s="136"/>
      <c r="PRD237" s="136"/>
      <c r="PRE237" s="136"/>
      <c r="PRF237" s="136"/>
      <c r="PRG237" s="136"/>
      <c r="PRH237" s="136"/>
      <c r="PRI237" s="136"/>
      <c r="PRJ237" s="136"/>
      <c r="PRK237" s="136"/>
      <c r="PRL237" s="136"/>
      <c r="PRM237" s="136"/>
      <c r="PRN237" s="136"/>
      <c r="PRO237" s="136"/>
      <c r="PRP237" s="136"/>
      <c r="PRQ237" s="136"/>
      <c r="PRR237" s="136"/>
      <c r="PRS237" s="136"/>
      <c r="PRT237" s="136"/>
      <c r="PRU237" s="136"/>
      <c r="PRV237" s="136"/>
      <c r="PRW237" s="136"/>
      <c r="PRX237" s="136"/>
      <c r="PRY237" s="136"/>
      <c r="PRZ237" s="136"/>
      <c r="PSA237" s="136"/>
      <c r="PSB237" s="136"/>
      <c r="PSC237" s="136"/>
      <c r="PSD237" s="136"/>
      <c r="PSE237" s="136"/>
      <c r="PSF237" s="136"/>
      <c r="PSG237" s="136"/>
      <c r="PSH237" s="136"/>
      <c r="PSI237" s="136"/>
      <c r="PSJ237" s="136"/>
      <c r="PSK237" s="136"/>
      <c r="PSL237" s="136"/>
      <c r="PSM237" s="136"/>
      <c r="PSN237" s="136"/>
      <c r="PSO237" s="136"/>
      <c r="PSP237" s="136"/>
      <c r="PSQ237" s="136"/>
      <c r="PSR237" s="136"/>
      <c r="PSS237" s="136"/>
      <c r="PST237" s="136"/>
      <c r="PSU237" s="136"/>
      <c r="PSV237" s="136"/>
      <c r="PSW237" s="136"/>
      <c r="PSX237" s="136"/>
      <c r="PSY237" s="136"/>
      <c r="PSZ237" s="136"/>
      <c r="PTA237" s="136"/>
      <c r="PTB237" s="136"/>
      <c r="PTC237" s="136"/>
      <c r="PTD237" s="136"/>
      <c r="PTE237" s="136"/>
      <c r="PTF237" s="136"/>
      <c r="PTG237" s="136"/>
      <c r="PTH237" s="136"/>
      <c r="PTI237" s="136"/>
      <c r="PTJ237" s="136"/>
      <c r="PTK237" s="136"/>
      <c r="PTL237" s="136"/>
      <c r="PTM237" s="136"/>
      <c r="PTN237" s="136"/>
      <c r="PTO237" s="136"/>
      <c r="PTP237" s="136"/>
      <c r="PTQ237" s="136"/>
      <c r="PTR237" s="136"/>
      <c r="PTS237" s="136"/>
      <c r="PTT237" s="136"/>
      <c r="PTU237" s="136"/>
      <c r="PTV237" s="136"/>
      <c r="PTW237" s="136"/>
      <c r="PTX237" s="136"/>
      <c r="PTY237" s="136"/>
      <c r="PTZ237" s="136"/>
      <c r="PUA237" s="136"/>
      <c r="PUB237" s="136"/>
      <c r="PUC237" s="136"/>
      <c r="PUD237" s="136"/>
      <c r="PUE237" s="136"/>
      <c r="PUF237" s="136"/>
      <c r="PUG237" s="136"/>
      <c r="PUH237" s="136"/>
      <c r="PUI237" s="136"/>
      <c r="PUJ237" s="136"/>
      <c r="PUK237" s="136"/>
      <c r="PUL237" s="136"/>
      <c r="PUM237" s="136"/>
      <c r="PUN237" s="136"/>
      <c r="PUO237" s="136"/>
      <c r="PUP237" s="136"/>
      <c r="PUQ237" s="136"/>
      <c r="PUR237" s="136"/>
      <c r="PUS237" s="136"/>
      <c r="PUT237" s="136"/>
      <c r="PUU237" s="136"/>
      <c r="PUV237" s="136"/>
      <c r="PUW237" s="136"/>
      <c r="PUX237" s="136"/>
      <c r="PUY237" s="136"/>
      <c r="PUZ237" s="136"/>
      <c r="PVA237" s="136"/>
      <c r="PVB237" s="136"/>
      <c r="PVC237" s="136"/>
      <c r="PVD237" s="136"/>
      <c r="PVE237" s="136"/>
      <c r="PVF237" s="136"/>
      <c r="PVG237" s="136"/>
      <c r="PVH237" s="136"/>
      <c r="PVI237" s="136"/>
      <c r="PVJ237" s="136"/>
      <c r="PVK237" s="136"/>
      <c r="PVL237" s="136"/>
      <c r="PVM237" s="136"/>
      <c r="PVN237" s="136"/>
      <c r="PVO237" s="136"/>
      <c r="PVP237" s="136"/>
      <c r="PVQ237" s="136"/>
      <c r="PVR237" s="136"/>
      <c r="PVS237" s="136"/>
      <c r="PVT237" s="136"/>
      <c r="PVU237" s="136"/>
      <c r="PVV237" s="136"/>
      <c r="PVW237" s="136"/>
      <c r="PVX237" s="136"/>
      <c r="PVY237" s="136"/>
      <c r="PVZ237" s="136"/>
      <c r="PWA237" s="136"/>
      <c r="PWB237" s="136"/>
      <c r="PWC237" s="136"/>
      <c r="PWD237" s="136"/>
      <c r="PWE237" s="136"/>
      <c r="PWF237" s="136"/>
      <c r="PWG237" s="136"/>
      <c r="PWH237" s="136"/>
      <c r="PWI237" s="136"/>
      <c r="PWJ237" s="136"/>
      <c r="PWK237" s="136"/>
      <c r="PWL237" s="136"/>
      <c r="PWM237" s="136"/>
      <c r="PWN237" s="136"/>
      <c r="PWO237" s="136"/>
      <c r="PWP237" s="136"/>
      <c r="PWQ237" s="136"/>
      <c r="PWR237" s="136"/>
      <c r="PWS237" s="136"/>
      <c r="PWT237" s="136"/>
      <c r="PWU237" s="136"/>
      <c r="PWV237" s="136"/>
      <c r="PWW237" s="136"/>
      <c r="PWX237" s="136"/>
      <c r="PWY237" s="136"/>
      <c r="PWZ237" s="136"/>
      <c r="PXA237" s="136"/>
      <c r="PXB237" s="136"/>
      <c r="PXC237" s="136"/>
      <c r="PXD237" s="136"/>
      <c r="PXE237" s="136"/>
      <c r="PXF237" s="136"/>
      <c r="PXG237" s="136"/>
      <c r="PXH237" s="136"/>
      <c r="PXI237" s="136"/>
      <c r="PXJ237" s="136"/>
      <c r="PXK237" s="136"/>
      <c r="PXL237" s="136"/>
      <c r="PXM237" s="136"/>
      <c r="PXN237" s="136"/>
      <c r="PXO237" s="136"/>
      <c r="PXP237" s="136"/>
      <c r="PXQ237" s="136"/>
      <c r="PXR237" s="136"/>
      <c r="PXS237" s="136"/>
      <c r="PXT237" s="136"/>
      <c r="PXU237" s="136"/>
      <c r="PXV237" s="136"/>
      <c r="PXW237" s="136"/>
      <c r="PXX237" s="136"/>
      <c r="PXY237" s="136"/>
      <c r="PXZ237" s="136"/>
      <c r="PYA237" s="136"/>
      <c r="PYB237" s="136"/>
      <c r="PYC237" s="136"/>
      <c r="PYD237" s="136"/>
      <c r="PYE237" s="136"/>
      <c r="PYF237" s="136"/>
      <c r="PYG237" s="136"/>
      <c r="PYH237" s="136"/>
      <c r="PYI237" s="136"/>
      <c r="PYJ237" s="136"/>
      <c r="PYK237" s="136"/>
      <c r="PYL237" s="136"/>
      <c r="PYM237" s="136"/>
      <c r="PYN237" s="136"/>
      <c r="PYO237" s="136"/>
      <c r="PYP237" s="136"/>
      <c r="PYQ237" s="136"/>
      <c r="PYR237" s="136"/>
      <c r="PYS237" s="136"/>
      <c r="PYT237" s="136"/>
      <c r="PYU237" s="136"/>
      <c r="PYV237" s="136"/>
      <c r="PYW237" s="136"/>
      <c r="PYX237" s="136"/>
      <c r="PYY237" s="136"/>
      <c r="PYZ237" s="136"/>
      <c r="PZA237" s="136"/>
      <c r="PZB237" s="136"/>
      <c r="PZC237" s="136"/>
      <c r="PZD237" s="136"/>
      <c r="PZE237" s="136"/>
      <c r="PZF237" s="136"/>
      <c r="PZG237" s="136"/>
      <c r="PZH237" s="136"/>
      <c r="PZI237" s="136"/>
      <c r="PZJ237" s="136"/>
      <c r="PZK237" s="136"/>
      <c r="PZL237" s="136"/>
      <c r="PZM237" s="136"/>
      <c r="PZN237" s="136"/>
      <c r="PZO237" s="136"/>
      <c r="PZP237" s="136"/>
      <c r="PZQ237" s="136"/>
      <c r="PZR237" s="136"/>
      <c r="PZS237" s="136"/>
      <c r="PZT237" s="136"/>
      <c r="PZU237" s="136"/>
      <c r="PZV237" s="136"/>
      <c r="PZW237" s="136"/>
      <c r="PZX237" s="136"/>
      <c r="PZY237" s="136"/>
      <c r="PZZ237" s="136"/>
      <c r="QAA237" s="136"/>
      <c r="QAB237" s="136"/>
      <c r="QAC237" s="136"/>
      <c r="QAD237" s="136"/>
      <c r="QAE237" s="136"/>
      <c r="QAF237" s="136"/>
      <c r="QAG237" s="136"/>
      <c r="QAH237" s="136"/>
      <c r="QAI237" s="136"/>
      <c r="QAJ237" s="136"/>
      <c r="QAK237" s="136"/>
      <c r="QAL237" s="136"/>
      <c r="QAM237" s="136"/>
      <c r="QAN237" s="136"/>
      <c r="QAO237" s="136"/>
      <c r="QAP237" s="136"/>
      <c r="QAQ237" s="136"/>
      <c r="QAR237" s="136"/>
      <c r="QAS237" s="136"/>
      <c r="QAT237" s="136"/>
      <c r="QAU237" s="136"/>
      <c r="QAV237" s="136"/>
      <c r="QAW237" s="136"/>
      <c r="QAX237" s="136"/>
      <c r="QAY237" s="136"/>
      <c r="QAZ237" s="136"/>
      <c r="QBA237" s="136"/>
      <c r="QBB237" s="136"/>
      <c r="QBC237" s="136"/>
      <c r="QBD237" s="136"/>
      <c r="QBE237" s="136"/>
      <c r="QBF237" s="136"/>
      <c r="QBG237" s="136"/>
      <c r="QBH237" s="136"/>
      <c r="QBI237" s="136"/>
      <c r="QBJ237" s="136"/>
      <c r="QBK237" s="136"/>
      <c r="QBL237" s="136"/>
      <c r="QBM237" s="136"/>
      <c r="QBN237" s="136"/>
      <c r="QBO237" s="136"/>
      <c r="QBP237" s="136"/>
      <c r="QBQ237" s="136"/>
      <c r="QBR237" s="136"/>
      <c r="QBS237" s="136"/>
      <c r="QBT237" s="136"/>
      <c r="QBU237" s="136"/>
      <c r="QBV237" s="136"/>
      <c r="QBW237" s="136"/>
      <c r="QBX237" s="136"/>
      <c r="QBY237" s="136"/>
      <c r="QBZ237" s="136"/>
      <c r="QCA237" s="136"/>
      <c r="QCB237" s="136"/>
      <c r="QCC237" s="136"/>
      <c r="QCD237" s="136"/>
      <c r="QCE237" s="136"/>
      <c r="QCF237" s="136"/>
      <c r="QCG237" s="136"/>
      <c r="QCH237" s="136"/>
      <c r="QCI237" s="136"/>
      <c r="QCJ237" s="136"/>
      <c r="QCK237" s="136"/>
      <c r="QCL237" s="136"/>
      <c r="QCM237" s="136"/>
      <c r="QCN237" s="136"/>
      <c r="QCO237" s="136"/>
      <c r="QCP237" s="136"/>
      <c r="QCQ237" s="136"/>
      <c r="QCR237" s="136"/>
      <c r="QCS237" s="136"/>
      <c r="QCT237" s="136"/>
      <c r="QCU237" s="136"/>
      <c r="QCV237" s="136"/>
      <c r="QCW237" s="136"/>
      <c r="QCX237" s="136"/>
      <c r="QCY237" s="136"/>
      <c r="QCZ237" s="136"/>
      <c r="QDA237" s="136"/>
      <c r="QDB237" s="136"/>
      <c r="QDC237" s="136"/>
      <c r="QDD237" s="136"/>
      <c r="QDE237" s="136"/>
      <c r="QDF237" s="136"/>
      <c r="QDG237" s="136"/>
      <c r="QDH237" s="136"/>
      <c r="QDI237" s="136"/>
      <c r="QDJ237" s="136"/>
      <c r="QDK237" s="136"/>
      <c r="QDL237" s="136"/>
      <c r="QDM237" s="136"/>
      <c r="QDN237" s="136"/>
      <c r="QDO237" s="136"/>
      <c r="QDP237" s="136"/>
      <c r="QDQ237" s="136"/>
      <c r="QDR237" s="136"/>
      <c r="QDS237" s="136"/>
      <c r="QDT237" s="136"/>
      <c r="QDU237" s="136"/>
      <c r="QDV237" s="136"/>
      <c r="QDW237" s="136"/>
      <c r="QDX237" s="136"/>
      <c r="QDY237" s="136"/>
      <c r="QDZ237" s="136"/>
      <c r="QEA237" s="136"/>
      <c r="QEB237" s="136"/>
      <c r="QEC237" s="136"/>
      <c r="QED237" s="136"/>
      <c r="QEE237" s="136"/>
      <c r="QEF237" s="136"/>
      <c r="QEG237" s="136"/>
      <c r="QEH237" s="136"/>
      <c r="QEI237" s="136"/>
      <c r="QEJ237" s="136"/>
      <c r="QEK237" s="136"/>
      <c r="QEL237" s="136"/>
      <c r="QEM237" s="136"/>
      <c r="QEN237" s="136"/>
      <c r="QEO237" s="136"/>
      <c r="QEP237" s="136"/>
      <c r="QEQ237" s="136"/>
      <c r="QER237" s="136"/>
      <c r="QES237" s="136"/>
      <c r="QET237" s="136"/>
      <c r="QEU237" s="136"/>
      <c r="QEV237" s="136"/>
      <c r="QEW237" s="136"/>
      <c r="QEX237" s="136"/>
      <c r="QEY237" s="136"/>
      <c r="QEZ237" s="136"/>
      <c r="QFA237" s="136"/>
      <c r="QFB237" s="136"/>
      <c r="QFC237" s="136"/>
      <c r="QFD237" s="136"/>
      <c r="QFE237" s="136"/>
      <c r="QFF237" s="136"/>
      <c r="QFG237" s="136"/>
      <c r="QFH237" s="136"/>
      <c r="QFI237" s="136"/>
      <c r="QFJ237" s="136"/>
      <c r="QFK237" s="136"/>
      <c r="QFL237" s="136"/>
      <c r="QFM237" s="136"/>
      <c r="QFN237" s="136"/>
      <c r="QFO237" s="136"/>
      <c r="QFP237" s="136"/>
      <c r="QFQ237" s="136"/>
      <c r="QFR237" s="136"/>
      <c r="QFS237" s="136"/>
      <c r="QFT237" s="136"/>
      <c r="QFU237" s="136"/>
      <c r="QFV237" s="136"/>
      <c r="QFW237" s="136"/>
      <c r="QFX237" s="136"/>
      <c r="QFY237" s="136"/>
      <c r="QFZ237" s="136"/>
      <c r="QGA237" s="136"/>
      <c r="QGB237" s="136"/>
      <c r="QGC237" s="136"/>
      <c r="QGD237" s="136"/>
      <c r="QGE237" s="136"/>
      <c r="QGF237" s="136"/>
      <c r="QGG237" s="136"/>
      <c r="QGH237" s="136"/>
      <c r="QGI237" s="136"/>
      <c r="QGJ237" s="136"/>
      <c r="QGK237" s="136"/>
      <c r="QGL237" s="136"/>
      <c r="QGM237" s="136"/>
      <c r="QGN237" s="136"/>
      <c r="QGO237" s="136"/>
      <c r="QGP237" s="136"/>
      <c r="QGQ237" s="136"/>
      <c r="QGR237" s="136"/>
      <c r="QGS237" s="136"/>
      <c r="QGT237" s="136"/>
      <c r="QGU237" s="136"/>
      <c r="QGV237" s="136"/>
      <c r="QGW237" s="136"/>
      <c r="QGX237" s="136"/>
      <c r="QGY237" s="136"/>
      <c r="QGZ237" s="136"/>
      <c r="QHA237" s="136"/>
      <c r="QHB237" s="136"/>
      <c r="QHC237" s="136"/>
      <c r="QHD237" s="136"/>
      <c r="QHE237" s="136"/>
      <c r="QHF237" s="136"/>
      <c r="QHG237" s="136"/>
      <c r="QHH237" s="136"/>
      <c r="QHI237" s="136"/>
      <c r="QHJ237" s="136"/>
      <c r="QHK237" s="136"/>
      <c r="QHL237" s="136"/>
      <c r="QHM237" s="136"/>
      <c r="QHN237" s="136"/>
      <c r="QHO237" s="136"/>
      <c r="QHP237" s="136"/>
      <c r="QHQ237" s="136"/>
      <c r="QHR237" s="136"/>
      <c r="QHS237" s="136"/>
      <c r="QHT237" s="136"/>
      <c r="QHU237" s="136"/>
      <c r="QHV237" s="136"/>
      <c r="QHW237" s="136"/>
      <c r="QHX237" s="136"/>
      <c r="QHY237" s="136"/>
      <c r="QHZ237" s="136"/>
      <c r="QIA237" s="136"/>
      <c r="QIB237" s="136"/>
      <c r="QIC237" s="136"/>
      <c r="QID237" s="136"/>
      <c r="QIE237" s="136"/>
      <c r="QIF237" s="136"/>
      <c r="QIG237" s="136"/>
      <c r="QIH237" s="136"/>
      <c r="QII237" s="136"/>
      <c r="QIJ237" s="136"/>
      <c r="QIK237" s="136"/>
      <c r="QIL237" s="136"/>
      <c r="QIM237" s="136"/>
      <c r="QIN237" s="136"/>
      <c r="QIO237" s="136"/>
      <c r="QIP237" s="136"/>
      <c r="QIQ237" s="136"/>
      <c r="QIR237" s="136"/>
      <c r="QIS237" s="136"/>
      <c r="QIT237" s="136"/>
      <c r="QIU237" s="136"/>
      <c r="QIV237" s="136"/>
      <c r="QIW237" s="136"/>
      <c r="QIX237" s="136"/>
      <c r="QIY237" s="136"/>
      <c r="QIZ237" s="136"/>
      <c r="QJA237" s="136"/>
      <c r="QJB237" s="136"/>
      <c r="QJC237" s="136"/>
      <c r="QJD237" s="136"/>
      <c r="QJE237" s="136"/>
      <c r="QJF237" s="136"/>
      <c r="QJG237" s="136"/>
      <c r="QJH237" s="136"/>
      <c r="QJI237" s="136"/>
      <c r="QJJ237" s="136"/>
      <c r="QJK237" s="136"/>
      <c r="QJL237" s="136"/>
      <c r="QJM237" s="136"/>
      <c r="QJN237" s="136"/>
      <c r="QJO237" s="136"/>
      <c r="QJP237" s="136"/>
      <c r="QJQ237" s="136"/>
      <c r="QJR237" s="136"/>
      <c r="QJS237" s="136"/>
      <c r="QJT237" s="136"/>
      <c r="QJU237" s="136"/>
      <c r="QJV237" s="136"/>
      <c r="QJW237" s="136"/>
      <c r="QJX237" s="136"/>
      <c r="QJY237" s="136"/>
      <c r="QJZ237" s="136"/>
      <c r="QKA237" s="136"/>
      <c r="QKB237" s="136"/>
      <c r="QKC237" s="136"/>
      <c r="QKD237" s="136"/>
      <c r="QKE237" s="136"/>
      <c r="QKF237" s="136"/>
      <c r="QKG237" s="136"/>
      <c r="QKH237" s="136"/>
      <c r="QKI237" s="136"/>
      <c r="QKJ237" s="136"/>
      <c r="QKK237" s="136"/>
      <c r="QKL237" s="136"/>
      <c r="QKM237" s="136"/>
      <c r="QKN237" s="136"/>
      <c r="QKO237" s="136"/>
      <c r="QKP237" s="136"/>
      <c r="QKQ237" s="136"/>
      <c r="QKR237" s="136"/>
      <c r="QKS237" s="136"/>
      <c r="QKT237" s="136"/>
      <c r="QKU237" s="136"/>
      <c r="QKV237" s="136"/>
      <c r="QKW237" s="136"/>
      <c r="QKX237" s="136"/>
      <c r="QKY237" s="136"/>
      <c r="QKZ237" s="136"/>
      <c r="QLA237" s="136"/>
      <c r="QLB237" s="136"/>
      <c r="QLC237" s="136"/>
      <c r="QLD237" s="136"/>
      <c r="QLE237" s="136"/>
      <c r="QLF237" s="136"/>
      <c r="QLG237" s="136"/>
      <c r="QLH237" s="136"/>
      <c r="QLI237" s="136"/>
      <c r="QLJ237" s="136"/>
      <c r="QLK237" s="136"/>
      <c r="QLL237" s="136"/>
      <c r="QLM237" s="136"/>
      <c r="QLN237" s="136"/>
      <c r="QLO237" s="136"/>
      <c r="QLP237" s="136"/>
      <c r="QLQ237" s="136"/>
      <c r="QLR237" s="136"/>
      <c r="QLS237" s="136"/>
      <c r="QLT237" s="136"/>
      <c r="QLU237" s="136"/>
      <c r="QLV237" s="136"/>
      <c r="QLW237" s="136"/>
      <c r="QLX237" s="136"/>
      <c r="QLY237" s="136"/>
      <c r="QLZ237" s="136"/>
      <c r="QMA237" s="136"/>
      <c r="QMB237" s="136"/>
      <c r="QMC237" s="136"/>
      <c r="QMD237" s="136"/>
      <c r="QME237" s="136"/>
      <c r="QMF237" s="136"/>
      <c r="QMG237" s="136"/>
      <c r="QMH237" s="136"/>
      <c r="QMI237" s="136"/>
      <c r="QMJ237" s="136"/>
      <c r="QMK237" s="136"/>
      <c r="QML237" s="136"/>
      <c r="QMM237" s="136"/>
      <c r="QMN237" s="136"/>
      <c r="QMO237" s="136"/>
      <c r="QMP237" s="136"/>
      <c r="QMQ237" s="136"/>
      <c r="QMR237" s="136"/>
      <c r="QMS237" s="136"/>
      <c r="QMT237" s="136"/>
      <c r="QMU237" s="136"/>
      <c r="QMV237" s="136"/>
      <c r="QMW237" s="136"/>
      <c r="QMX237" s="136"/>
      <c r="QMY237" s="136"/>
      <c r="QMZ237" s="136"/>
      <c r="QNA237" s="136"/>
      <c r="QNB237" s="136"/>
      <c r="QNC237" s="136"/>
      <c r="QND237" s="136"/>
      <c r="QNE237" s="136"/>
      <c r="QNF237" s="136"/>
      <c r="QNG237" s="136"/>
      <c r="QNH237" s="136"/>
      <c r="QNI237" s="136"/>
      <c r="QNJ237" s="136"/>
      <c r="QNK237" s="136"/>
      <c r="QNL237" s="136"/>
      <c r="QNM237" s="136"/>
      <c r="QNN237" s="136"/>
      <c r="QNO237" s="136"/>
      <c r="QNP237" s="136"/>
      <c r="QNQ237" s="136"/>
      <c r="QNR237" s="136"/>
      <c r="QNS237" s="136"/>
      <c r="QNT237" s="136"/>
      <c r="QNU237" s="136"/>
      <c r="QNV237" s="136"/>
      <c r="QNW237" s="136"/>
      <c r="QNX237" s="136"/>
      <c r="QNY237" s="136"/>
      <c r="QNZ237" s="136"/>
      <c r="QOA237" s="136"/>
      <c r="QOB237" s="136"/>
      <c r="QOC237" s="136"/>
      <c r="QOD237" s="136"/>
      <c r="QOE237" s="136"/>
      <c r="QOF237" s="136"/>
      <c r="QOG237" s="136"/>
      <c r="QOH237" s="136"/>
      <c r="QOI237" s="136"/>
      <c r="QOJ237" s="136"/>
      <c r="QOK237" s="136"/>
      <c r="QOL237" s="136"/>
      <c r="QOM237" s="136"/>
      <c r="QON237" s="136"/>
      <c r="QOO237" s="136"/>
      <c r="QOP237" s="136"/>
      <c r="QOQ237" s="136"/>
      <c r="QOR237" s="136"/>
      <c r="QOS237" s="136"/>
      <c r="QOT237" s="136"/>
      <c r="QOU237" s="136"/>
      <c r="QOV237" s="136"/>
      <c r="QOW237" s="136"/>
      <c r="QOX237" s="136"/>
      <c r="QOY237" s="136"/>
      <c r="QOZ237" s="136"/>
      <c r="QPA237" s="136"/>
      <c r="QPB237" s="136"/>
      <c r="QPC237" s="136"/>
      <c r="QPD237" s="136"/>
      <c r="QPE237" s="136"/>
      <c r="QPF237" s="136"/>
      <c r="QPG237" s="136"/>
      <c r="QPH237" s="136"/>
      <c r="QPI237" s="136"/>
      <c r="QPJ237" s="136"/>
      <c r="QPK237" s="136"/>
      <c r="QPL237" s="136"/>
      <c r="QPM237" s="136"/>
      <c r="QPN237" s="136"/>
      <c r="QPO237" s="136"/>
      <c r="QPP237" s="136"/>
      <c r="QPQ237" s="136"/>
      <c r="QPR237" s="136"/>
      <c r="QPS237" s="136"/>
      <c r="QPT237" s="136"/>
      <c r="QPU237" s="136"/>
      <c r="QPV237" s="136"/>
      <c r="QPW237" s="136"/>
      <c r="QPX237" s="136"/>
      <c r="QPY237" s="136"/>
      <c r="QPZ237" s="136"/>
      <c r="QQA237" s="136"/>
      <c r="QQB237" s="136"/>
      <c r="QQC237" s="136"/>
      <c r="QQD237" s="136"/>
      <c r="QQE237" s="136"/>
      <c r="QQF237" s="136"/>
      <c r="QQG237" s="136"/>
      <c r="QQH237" s="136"/>
      <c r="QQI237" s="136"/>
      <c r="QQJ237" s="136"/>
      <c r="QQK237" s="136"/>
      <c r="QQL237" s="136"/>
      <c r="QQM237" s="136"/>
      <c r="QQN237" s="136"/>
      <c r="QQO237" s="136"/>
      <c r="QQP237" s="136"/>
      <c r="QQQ237" s="136"/>
      <c r="QQR237" s="136"/>
      <c r="QQS237" s="136"/>
      <c r="QQT237" s="136"/>
      <c r="QQU237" s="136"/>
      <c r="QQV237" s="136"/>
      <c r="QQW237" s="136"/>
      <c r="QQX237" s="136"/>
      <c r="QQY237" s="136"/>
      <c r="QQZ237" s="136"/>
      <c r="QRA237" s="136"/>
      <c r="QRB237" s="136"/>
      <c r="QRC237" s="136"/>
      <c r="QRD237" s="136"/>
      <c r="QRE237" s="136"/>
      <c r="QRF237" s="136"/>
      <c r="QRG237" s="136"/>
      <c r="QRH237" s="136"/>
      <c r="QRI237" s="136"/>
      <c r="QRJ237" s="136"/>
      <c r="QRK237" s="136"/>
      <c r="QRL237" s="136"/>
      <c r="QRM237" s="136"/>
      <c r="QRN237" s="136"/>
      <c r="QRO237" s="136"/>
      <c r="QRP237" s="136"/>
      <c r="QRQ237" s="136"/>
      <c r="QRR237" s="136"/>
      <c r="QRS237" s="136"/>
      <c r="QRT237" s="136"/>
      <c r="QRU237" s="136"/>
      <c r="QRV237" s="136"/>
      <c r="QRW237" s="136"/>
      <c r="QRX237" s="136"/>
      <c r="QRY237" s="136"/>
      <c r="QRZ237" s="136"/>
      <c r="QSA237" s="136"/>
      <c r="QSB237" s="136"/>
      <c r="QSC237" s="136"/>
      <c r="QSD237" s="136"/>
      <c r="QSE237" s="136"/>
      <c r="QSF237" s="136"/>
      <c r="QSG237" s="136"/>
      <c r="QSH237" s="136"/>
      <c r="QSI237" s="136"/>
      <c r="QSJ237" s="136"/>
      <c r="QSK237" s="136"/>
      <c r="QSL237" s="136"/>
      <c r="QSM237" s="136"/>
      <c r="QSN237" s="136"/>
      <c r="QSO237" s="136"/>
      <c r="QSP237" s="136"/>
      <c r="QSQ237" s="136"/>
      <c r="QSR237" s="136"/>
      <c r="QSS237" s="136"/>
      <c r="QST237" s="136"/>
      <c r="QSU237" s="136"/>
      <c r="QSV237" s="136"/>
      <c r="QSW237" s="136"/>
      <c r="QSX237" s="136"/>
      <c r="QSY237" s="136"/>
      <c r="QSZ237" s="136"/>
      <c r="QTA237" s="136"/>
      <c r="QTB237" s="136"/>
      <c r="QTC237" s="136"/>
      <c r="QTD237" s="136"/>
      <c r="QTE237" s="136"/>
      <c r="QTF237" s="136"/>
      <c r="QTG237" s="136"/>
      <c r="QTH237" s="136"/>
      <c r="QTI237" s="136"/>
      <c r="QTJ237" s="136"/>
      <c r="QTK237" s="136"/>
      <c r="QTL237" s="136"/>
      <c r="QTM237" s="136"/>
      <c r="QTN237" s="136"/>
      <c r="QTO237" s="136"/>
      <c r="QTP237" s="136"/>
      <c r="QTQ237" s="136"/>
      <c r="QTR237" s="136"/>
      <c r="QTS237" s="136"/>
      <c r="QTT237" s="136"/>
      <c r="QTU237" s="136"/>
      <c r="QTV237" s="136"/>
      <c r="QTW237" s="136"/>
      <c r="QTX237" s="136"/>
      <c r="QTY237" s="136"/>
      <c r="QTZ237" s="136"/>
      <c r="QUA237" s="136"/>
      <c r="QUB237" s="136"/>
      <c r="QUC237" s="136"/>
      <c r="QUD237" s="136"/>
      <c r="QUE237" s="136"/>
      <c r="QUF237" s="136"/>
      <c r="QUG237" s="136"/>
      <c r="QUH237" s="136"/>
      <c r="QUI237" s="136"/>
      <c r="QUJ237" s="136"/>
      <c r="QUK237" s="136"/>
      <c r="QUL237" s="136"/>
      <c r="QUM237" s="136"/>
      <c r="QUN237" s="136"/>
      <c r="QUO237" s="136"/>
      <c r="QUP237" s="136"/>
      <c r="QUQ237" s="136"/>
      <c r="QUR237" s="136"/>
      <c r="QUS237" s="136"/>
      <c r="QUT237" s="136"/>
      <c r="QUU237" s="136"/>
      <c r="QUV237" s="136"/>
      <c r="QUW237" s="136"/>
      <c r="QUX237" s="136"/>
      <c r="QUY237" s="136"/>
      <c r="QUZ237" s="136"/>
      <c r="QVA237" s="136"/>
      <c r="QVB237" s="136"/>
      <c r="QVC237" s="136"/>
      <c r="QVD237" s="136"/>
      <c r="QVE237" s="136"/>
      <c r="QVF237" s="136"/>
      <c r="QVG237" s="136"/>
      <c r="QVH237" s="136"/>
      <c r="QVI237" s="136"/>
      <c r="QVJ237" s="136"/>
      <c r="QVK237" s="136"/>
      <c r="QVL237" s="136"/>
      <c r="QVM237" s="136"/>
      <c r="QVN237" s="136"/>
      <c r="QVO237" s="136"/>
      <c r="QVP237" s="136"/>
      <c r="QVQ237" s="136"/>
      <c r="QVR237" s="136"/>
      <c r="QVS237" s="136"/>
      <c r="QVT237" s="136"/>
      <c r="QVU237" s="136"/>
      <c r="QVV237" s="136"/>
      <c r="QVW237" s="136"/>
      <c r="QVX237" s="136"/>
      <c r="QVY237" s="136"/>
      <c r="QVZ237" s="136"/>
      <c r="QWA237" s="136"/>
      <c r="QWB237" s="136"/>
      <c r="QWC237" s="136"/>
      <c r="QWD237" s="136"/>
      <c r="QWE237" s="136"/>
      <c r="QWF237" s="136"/>
      <c r="QWG237" s="136"/>
      <c r="QWH237" s="136"/>
      <c r="QWI237" s="136"/>
      <c r="QWJ237" s="136"/>
      <c r="QWK237" s="136"/>
      <c r="QWL237" s="136"/>
      <c r="QWM237" s="136"/>
      <c r="QWN237" s="136"/>
      <c r="QWO237" s="136"/>
      <c r="QWP237" s="136"/>
      <c r="QWQ237" s="136"/>
      <c r="QWR237" s="136"/>
      <c r="QWS237" s="136"/>
      <c r="QWT237" s="136"/>
      <c r="QWU237" s="136"/>
      <c r="QWV237" s="136"/>
      <c r="QWW237" s="136"/>
      <c r="QWX237" s="136"/>
      <c r="QWY237" s="136"/>
      <c r="QWZ237" s="136"/>
      <c r="QXA237" s="136"/>
      <c r="QXB237" s="136"/>
      <c r="QXC237" s="136"/>
      <c r="QXD237" s="136"/>
      <c r="QXE237" s="136"/>
      <c r="QXF237" s="136"/>
      <c r="QXG237" s="136"/>
      <c r="QXH237" s="136"/>
      <c r="QXI237" s="136"/>
      <c r="QXJ237" s="136"/>
      <c r="QXK237" s="136"/>
      <c r="QXL237" s="136"/>
      <c r="QXM237" s="136"/>
      <c r="QXN237" s="136"/>
      <c r="QXO237" s="136"/>
      <c r="QXP237" s="136"/>
      <c r="QXQ237" s="136"/>
      <c r="QXR237" s="136"/>
      <c r="QXS237" s="136"/>
      <c r="QXT237" s="136"/>
      <c r="QXU237" s="136"/>
      <c r="QXV237" s="136"/>
      <c r="QXW237" s="136"/>
      <c r="QXX237" s="136"/>
      <c r="QXY237" s="136"/>
      <c r="QXZ237" s="136"/>
      <c r="QYA237" s="136"/>
      <c r="QYB237" s="136"/>
      <c r="QYC237" s="136"/>
      <c r="QYD237" s="136"/>
      <c r="QYE237" s="136"/>
      <c r="QYF237" s="136"/>
      <c r="QYG237" s="136"/>
      <c r="QYH237" s="136"/>
      <c r="QYI237" s="136"/>
      <c r="QYJ237" s="136"/>
      <c r="QYK237" s="136"/>
      <c r="QYL237" s="136"/>
      <c r="QYM237" s="136"/>
      <c r="QYN237" s="136"/>
      <c r="QYO237" s="136"/>
      <c r="QYP237" s="136"/>
      <c r="QYQ237" s="136"/>
      <c r="QYR237" s="136"/>
      <c r="QYS237" s="136"/>
      <c r="QYT237" s="136"/>
      <c r="QYU237" s="136"/>
      <c r="QYV237" s="136"/>
      <c r="QYW237" s="136"/>
      <c r="QYX237" s="136"/>
      <c r="QYY237" s="136"/>
      <c r="QYZ237" s="136"/>
      <c r="QZA237" s="136"/>
      <c r="QZB237" s="136"/>
      <c r="QZC237" s="136"/>
      <c r="QZD237" s="136"/>
      <c r="QZE237" s="136"/>
      <c r="QZF237" s="136"/>
      <c r="QZG237" s="136"/>
      <c r="QZH237" s="136"/>
      <c r="QZI237" s="136"/>
      <c r="QZJ237" s="136"/>
      <c r="QZK237" s="136"/>
      <c r="QZL237" s="136"/>
      <c r="QZM237" s="136"/>
      <c r="QZN237" s="136"/>
      <c r="QZO237" s="136"/>
      <c r="QZP237" s="136"/>
      <c r="QZQ237" s="136"/>
      <c r="QZR237" s="136"/>
      <c r="QZS237" s="136"/>
      <c r="QZT237" s="136"/>
      <c r="QZU237" s="136"/>
      <c r="QZV237" s="136"/>
      <c r="QZW237" s="136"/>
      <c r="QZX237" s="136"/>
      <c r="QZY237" s="136"/>
      <c r="QZZ237" s="136"/>
      <c r="RAA237" s="136"/>
      <c r="RAB237" s="136"/>
      <c r="RAC237" s="136"/>
      <c r="RAD237" s="136"/>
      <c r="RAE237" s="136"/>
      <c r="RAF237" s="136"/>
      <c r="RAG237" s="136"/>
      <c r="RAH237" s="136"/>
      <c r="RAI237" s="136"/>
      <c r="RAJ237" s="136"/>
      <c r="RAK237" s="136"/>
      <c r="RAL237" s="136"/>
      <c r="RAM237" s="136"/>
      <c r="RAN237" s="136"/>
      <c r="RAO237" s="136"/>
      <c r="RAP237" s="136"/>
      <c r="RAQ237" s="136"/>
      <c r="RAR237" s="136"/>
      <c r="RAS237" s="136"/>
      <c r="RAT237" s="136"/>
      <c r="RAU237" s="136"/>
      <c r="RAV237" s="136"/>
      <c r="RAW237" s="136"/>
      <c r="RAX237" s="136"/>
      <c r="RAY237" s="136"/>
      <c r="RAZ237" s="136"/>
      <c r="RBA237" s="136"/>
      <c r="RBB237" s="136"/>
      <c r="RBC237" s="136"/>
      <c r="RBD237" s="136"/>
      <c r="RBE237" s="136"/>
      <c r="RBF237" s="136"/>
      <c r="RBG237" s="136"/>
      <c r="RBH237" s="136"/>
      <c r="RBI237" s="136"/>
      <c r="RBJ237" s="136"/>
      <c r="RBK237" s="136"/>
      <c r="RBL237" s="136"/>
      <c r="RBM237" s="136"/>
      <c r="RBN237" s="136"/>
      <c r="RBO237" s="136"/>
      <c r="RBP237" s="136"/>
      <c r="RBQ237" s="136"/>
      <c r="RBR237" s="136"/>
      <c r="RBS237" s="136"/>
      <c r="RBT237" s="136"/>
      <c r="RBU237" s="136"/>
      <c r="RBV237" s="136"/>
      <c r="RBW237" s="136"/>
      <c r="RBX237" s="136"/>
      <c r="RBY237" s="136"/>
      <c r="RBZ237" s="136"/>
      <c r="RCA237" s="136"/>
      <c r="RCB237" s="136"/>
      <c r="RCC237" s="136"/>
      <c r="RCD237" s="136"/>
      <c r="RCE237" s="136"/>
      <c r="RCF237" s="136"/>
      <c r="RCG237" s="136"/>
      <c r="RCH237" s="136"/>
      <c r="RCI237" s="136"/>
      <c r="RCJ237" s="136"/>
      <c r="RCK237" s="136"/>
      <c r="RCL237" s="136"/>
      <c r="RCM237" s="136"/>
      <c r="RCN237" s="136"/>
      <c r="RCO237" s="136"/>
      <c r="RCP237" s="136"/>
      <c r="RCQ237" s="136"/>
      <c r="RCR237" s="136"/>
      <c r="RCS237" s="136"/>
      <c r="RCT237" s="136"/>
      <c r="RCU237" s="136"/>
      <c r="RCV237" s="136"/>
      <c r="RCW237" s="136"/>
      <c r="RCX237" s="136"/>
      <c r="RCY237" s="136"/>
      <c r="RCZ237" s="136"/>
      <c r="RDA237" s="136"/>
      <c r="RDB237" s="136"/>
      <c r="RDC237" s="136"/>
      <c r="RDD237" s="136"/>
      <c r="RDE237" s="136"/>
      <c r="RDF237" s="136"/>
      <c r="RDG237" s="136"/>
      <c r="RDH237" s="136"/>
      <c r="RDI237" s="136"/>
      <c r="RDJ237" s="136"/>
      <c r="RDK237" s="136"/>
      <c r="RDL237" s="136"/>
      <c r="RDM237" s="136"/>
      <c r="RDN237" s="136"/>
      <c r="RDO237" s="136"/>
      <c r="RDP237" s="136"/>
      <c r="RDQ237" s="136"/>
      <c r="RDR237" s="136"/>
      <c r="RDS237" s="136"/>
      <c r="RDT237" s="136"/>
      <c r="RDU237" s="136"/>
      <c r="RDV237" s="136"/>
      <c r="RDW237" s="136"/>
      <c r="RDX237" s="136"/>
      <c r="RDY237" s="136"/>
      <c r="RDZ237" s="136"/>
      <c r="REA237" s="136"/>
      <c r="REB237" s="136"/>
      <c r="REC237" s="136"/>
      <c r="RED237" s="136"/>
      <c r="REE237" s="136"/>
      <c r="REF237" s="136"/>
      <c r="REG237" s="136"/>
      <c r="REH237" s="136"/>
      <c r="REI237" s="136"/>
      <c r="REJ237" s="136"/>
      <c r="REK237" s="136"/>
      <c r="REL237" s="136"/>
      <c r="REM237" s="136"/>
      <c r="REN237" s="136"/>
      <c r="REO237" s="136"/>
      <c r="REP237" s="136"/>
      <c r="REQ237" s="136"/>
      <c r="RER237" s="136"/>
      <c r="RES237" s="136"/>
      <c r="RET237" s="136"/>
      <c r="REU237" s="136"/>
      <c r="REV237" s="136"/>
      <c r="REW237" s="136"/>
      <c r="REX237" s="136"/>
      <c r="REY237" s="136"/>
      <c r="REZ237" s="136"/>
      <c r="RFA237" s="136"/>
      <c r="RFB237" s="136"/>
      <c r="RFC237" s="136"/>
      <c r="RFD237" s="136"/>
      <c r="RFE237" s="136"/>
      <c r="RFF237" s="136"/>
      <c r="RFG237" s="136"/>
      <c r="RFH237" s="136"/>
      <c r="RFI237" s="136"/>
      <c r="RFJ237" s="136"/>
      <c r="RFK237" s="136"/>
      <c r="RFL237" s="136"/>
      <c r="RFM237" s="136"/>
      <c r="RFN237" s="136"/>
      <c r="RFO237" s="136"/>
      <c r="RFP237" s="136"/>
      <c r="RFQ237" s="136"/>
      <c r="RFR237" s="136"/>
      <c r="RFS237" s="136"/>
      <c r="RFT237" s="136"/>
      <c r="RFU237" s="136"/>
      <c r="RFV237" s="136"/>
      <c r="RFW237" s="136"/>
      <c r="RFX237" s="136"/>
      <c r="RFY237" s="136"/>
      <c r="RFZ237" s="136"/>
      <c r="RGA237" s="136"/>
      <c r="RGB237" s="136"/>
      <c r="RGC237" s="136"/>
      <c r="RGD237" s="136"/>
      <c r="RGE237" s="136"/>
      <c r="RGF237" s="136"/>
      <c r="RGG237" s="136"/>
      <c r="RGH237" s="136"/>
      <c r="RGI237" s="136"/>
      <c r="RGJ237" s="136"/>
      <c r="RGK237" s="136"/>
      <c r="RGL237" s="136"/>
      <c r="RGM237" s="136"/>
      <c r="RGN237" s="136"/>
      <c r="RGO237" s="136"/>
      <c r="RGP237" s="136"/>
      <c r="RGQ237" s="136"/>
      <c r="RGR237" s="136"/>
      <c r="RGS237" s="136"/>
      <c r="RGT237" s="136"/>
      <c r="RGU237" s="136"/>
      <c r="RGV237" s="136"/>
      <c r="RGW237" s="136"/>
      <c r="RGX237" s="136"/>
      <c r="RGY237" s="136"/>
      <c r="RGZ237" s="136"/>
      <c r="RHA237" s="136"/>
      <c r="RHB237" s="136"/>
      <c r="RHC237" s="136"/>
      <c r="RHD237" s="136"/>
      <c r="RHE237" s="136"/>
      <c r="RHF237" s="136"/>
      <c r="RHG237" s="136"/>
      <c r="RHH237" s="136"/>
      <c r="RHI237" s="136"/>
      <c r="RHJ237" s="136"/>
      <c r="RHK237" s="136"/>
      <c r="RHL237" s="136"/>
      <c r="RHM237" s="136"/>
      <c r="RHN237" s="136"/>
      <c r="RHO237" s="136"/>
      <c r="RHP237" s="136"/>
      <c r="RHQ237" s="136"/>
      <c r="RHR237" s="136"/>
      <c r="RHS237" s="136"/>
      <c r="RHT237" s="136"/>
      <c r="RHU237" s="136"/>
      <c r="RHV237" s="136"/>
      <c r="RHW237" s="136"/>
      <c r="RHX237" s="136"/>
      <c r="RHY237" s="136"/>
      <c r="RHZ237" s="136"/>
      <c r="RIA237" s="136"/>
      <c r="RIB237" s="136"/>
      <c r="RIC237" s="136"/>
      <c r="RID237" s="136"/>
      <c r="RIE237" s="136"/>
      <c r="RIF237" s="136"/>
      <c r="RIG237" s="136"/>
      <c r="RIH237" s="136"/>
      <c r="RII237" s="136"/>
      <c r="RIJ237" s="136"/>
      <c r="RIK237" s="136"/>
      <c r="RIL237" s="136"/>
      <c r="RIM237" s="136"/>
      <c r="RIN237" s="136"/>
      <c r="RIO237" s="136"/>
      <c r="RIP237" s="136"/>
      <c r="RIQ237" s="136"/>
      <c r="RIR237" s="136"/>
      <c r="RIS237" s="136"/>
      <c r="RIT237" s="136"/>
      <c r="RIU237" s="136"/>
      <c r="RIV237" s="136"/>
      <c r="RIW237" s="136"/>
      <c r="RIX237" s="136"/>
      <c r="RIY237" s="136"/>
      <c r="RIZ237" s="136"/>
      <c r="RJA237" s="136"/>
      <c r="RJB237" s="136"/>
      <c r="RJC237" s="136"/>
      <c r="RJD237" s="136"/>
      <c r="RJE237" s="136"/>
      <c r="RJF237" s="136"/>
      <c r="RJG237" s="136"/>
      <c r="RJH237" s="136"/>
      <c r="RJI237" s="136"/>
      <c r="RJJ237" s="136"/>
      <c r="RJK237" s="136"/>
      <c r="RJL237" s="136"/>
      <c r="RJM237" s="136"/>
      <c r="RJN237" s="136"/>
      <c r="RJO237" s="136"/>
      <c r="RJP237" s="136"/>
      <c r="RJQ237" s="136"/>
      <c r="RJR237" s="136"/>
      <c r="RJS237" s="136"/>
      <c r="RJT237" s="136"/>
      <c r="RJU237" s="136"/>
      <c r="RJV237" s="136"/>
      <c r="RJW237" s="136"/>
      <c r="RJX237" s="136"/>
      <c r="RJY237" s="136"/>
      <c r="RJZ237" s="136"/>
      <c r="RKA237" s="136"/>
      <c r="RKB237" s="136"/>
      <c r="RKC237" s="136"/>
      <c r="RKD237" s="136"/>
      <c r="RKE237" s="136"/>
      <c r="RKF237" s="136"/>
      <c r="RKG237" s="136"/>
      <c r="RKH237" s="136"/>
      <c r="RKI237" s="136"/>
      <c r="RKJ237" s="136"/>
      <c r="RKK237" s="136"/>
      <c r="RKL237" s="136"/>
      <c r="RKM237" s="136"/>
      <c r="RKN237" s="136"/>
      <c r="RKO237" s="136"/>
      <c r="RKP237" s="136"/>
      <c r="RKQ237" s="136"/>
      <c r="RKR237" s="136"/>
      <c r="RKS237" s="136"/>
      <c r="RKT237" s="136"/>
      <c r="RKU237" s="136"/>
      <c r="RKV237" s="136"/>
      <c r="RKW237" s="136"/>
      <c r="RKX237" s="136"/>
      <c r="RKY237" s="136"/>
      <c r="RKZ237" s="136"/>
      <c r="RLA237" s="136"/>
      <c r="RLB237" s="136"/>
      <c r="RLC237" s="136"/>
      <c r="RLD237" s="136"/>
      <c r="RLE237" s="136"/>
      <c r="RLF237" s="136"/>
      <c r="RLG237" s="136"/>
      <c r="RLH237" s="136"/>
      <c r="RLI237" s="136"/>
      <c r="RLJ237" s="136"/>
      <c r="RLK237" s="136"/>
      <c r="RLL237" s="136"/>
      <c r="RLM237" s="136"/>
      <c r="RLN237" s="136"/>
      <c r="RLO237" s="136"/>
      <c r="RLP237" s="136"/>
      <c r="RLQ237" s="136"/>
      <c r="RLR237" s="136"/>
      <c r="RLS237" s="136"/>
      <c r="RLT237" s="136"/>
      <c r="RLU237" s="136"/>
      <c r="RLV237" s="136"/>
      <c r="RLW237" s="136"/>
      <c r="RLX237" s="136"/>
      <c r="RLY237" s="136"/>
      <c r="RLZ237" s="136"/>
      <c r="RMA237" s="136"/>
      <c r="RMB237" s="136"/>
      <c r="RMC237" s="136"/>
      <c r="RMD237" s="136"/>
      <c r="RME237" s="136"/>
      <c r="RMF237" s="136"/>
      <c r="RMG237" s="136"/>
      <c r="RMH237" s="136"/>
      <c r="RMI237" s="136"/>
      <c r="RMJ237" s="136"/>
      <c r="RMK237" s="136"/>
      <c r="RML237" s="136"/>
      <c r="RMM237" s="136"/>
      <c r="RMN237" s="136"/>
      <c r="RMO237" s="136"/>
      <c r="RMP237" s="136"/>
      <c r="RMQ237" s="136"/>
      <c r="RMR237" s="136"/>
      <c r="RMS237" s="136"/>
      <c r="RMT237" s="136"/>
      <c r="RMU237" s="136"/>
      <c r="RMV237" s="136"/>
      <c r="RMW237" s="136"/>
      <c r="RMX237" s="136"/>
      <c r="RMY237" s="136"/>
      <c r="RMZ237" s="136"/>
      <c r="RNA237" s="136"/>
      <c r="RNB237" s="136"/>
      <c r="RNC237" s="136"/>
      <c r="RND237" s="136"/>
      <c r="RNE237" s="136"/>
      <c r="RNF237" s="136"/>
      <c r="RNG237" s="136"/>
      <c r="RNH237" s="136"/>
      <c r="RNI237" s="136"/>
      <c r="RNJ237" s="136"/>
      <c r="RNK237" s="136"/>
      <c r="RNL237" s="136"/>
      <c r="RNM237" s="136"/>
      <c r="RNN237" s="136"/>
      <c r="RNO237" s="136"/>
      <c r="RNP237" s="136"/>
      <c r="RNQ237" s="136"/>
      <c r="RNR237" s="136"/>
      <c r="RNS237" s="136"/>
      <c r="RNT237" s="136"/>
      <c r="RNU237" s="136"/>
      <c r="RNV237" s="136"/>
      <c r="RNW237" s="136"/>
      <c r="RNX237" s="136"/>
      <c r="RNY237" s="136"/>
      <c r="RNZ237" s="136"/>
      <c r="ROA237" s="136"/>
      <c r="ROB237" s="136"/>
      <c r="ROC237" s="136"/>
      <c r="ROD237" s="136"/>
      <c r="ROE237" s="136"/>
      <c r="ROF237" s="136"/>
      <c r="ROG237" s="136"/>
      <c r="ROH237" s="136"/>
      <c r="ROI237" s="136"/>
      <c r="ROJ237" s="136"/>
      <c r="ROK237" s="136"/>
      <c r="ROL237" s="136"/>
      <c r="ROM237" s="136"/>
      <c r="RON237" s="136"/>
      <c r="ROO237" s="136"/>
      <c r="ROP237" s="136"/>
      <c r="ROQ237" s="136"/>
      <c r="ROR237" s="136"/>
      <c r="ROS237" s="136"/>
      <c r="ROT237" s="136"/>
      <c r="ROU237" s="136"/>
      <c r="ROV237" s="136"/>
      <c r="ROW237" s="136"/>
      <c r="ROX237" s="136"/>
      <c r="ROY237" s="136"/>
      <c r="ROZ237" s="136"/>
      <c r="RPA237" s="136"/>
      <c r="RPB237" s="136"/>
      <c r="RPC237" s="136"/>
      <c r="RPD237" s="136"/>
      <c r="RPE237" s="136"/>
      <c r="RPF237" s="136"/>
      <c r="RPG237" s="136"/>
      <c r="RPH237" s="136"/>
      <c r="RPI237" s="136"/>
      <c r="RPJ237" s="136"/>
      <c r="RPK237" s="136"/>
      <c r="RPL237" s="136"/>
      <c r="RPM237" s="136"/>
      <c r="RPN237" s="136"/>
      <c r="RPO237" s="136"/>
      <c r="RPP237" s="136"/>
      <c r="RPQ237" s="136"/>
      <c r="RPR237" s="136"/>
      <c r="RPS237" s="136"/>
      <c r="RPT237" s="136"/>
      <c r="RPU237" s="136"/>
      <c r="RPV237" s="136"/>
      <c r="RPW237" s="136"/>
      <c r="RPX237" s="136"/>
      <c r="RPY237" s="136"/>
      <c r="RPZ237" s="136"/>
      <c r="RQA237" s="136"/>
      <c r="RQB237" s="136"/>
      <c r="RQC237" s="136"/>
      <c r="RQD237" s="136"/>
      <c r="RQE237" s="136"/>
      <c r="RQF237" s="136"/>
      <c r="RQG237" s="136"/>
      <c r="RQH237" s="136"/>
      <c r="RQI237" s="136"/>
      <c r="RQJ237" s="136"/>
      <c r="RQK237" s="136"/>
      <c r="RQL237" s="136"/>
      <c r="RQM237" s="136"/>
      <c r="RQN237" s="136"/>
      <c r="RQO237" s="136"/>
      <c r="RQP237" s="136"/>
      <c r="RQQ237" s="136"/>
      <c r="RQR237" s="136"/>
      <c r="RQS237" s="136"/>
      <c r="RQT237" s="136"/>
      <c r="RQU237" s="136"/>
      <c r="RQV237" s="136"/>
      <c r="RQW237" s="136"/>
      <c r="RQX237" s="136"/>
      <c r="RQY237" s="136"/>
      <c r="RQZ237" s="136"/>
      <c r="RRA237" s="136"/>
      <c r="RRB237" s="136"/>
      <c r="RRC237" s="136"/>
      <c r="RRD237" s="136"/>
      <c r="RRE237" s="136"/>
      <c r="RRF237" s="136"/>
      <c r="RRG237" s="136"/>
      <c r="RRH237" s="136"/>
      <c r="RRI237" s="136"/>
      <c r="RRJ237" s="136"/>
      <c r="RRK237" s="136"/>
      <c r="RRL237" s="136"/>
      <c r="RRM237" s="136"/>
      <c r="RRN237" s="136"/>
      <c r="RRO237" s="136"/>
      <c r="RRP237" s="136"/>
      <c r="RRQ237" s="136"/>
      <c r="RRR237" s="136"/>
      <c r="RRS237" s="136"/>
      <c r="RRT237" s="136"/>
      <c r="RRU237" s="136"/>
      <c r="RRV237" s="136"/>
      <c r="RRW237" s="136"/>
      <c r="RRX237" s="136"/>
      <c r="RRY237" s="136"/>
      <c r="RRZ237" s="136"/>
      <c r="RSA237" s="136"/>
      <c r="RSB237" s="136"/>
      <c r="RSC237" s="136"/>
      <c r="RSD237" s="136"/>
      <c r="RSE237" s="136"/>
      <c r="RSF237" s="136"/>
      <c r="RSG237" s="136"/>
      <c r="RSH237" s="136"/>
      <c r="RSI237" s="136"/>
      <c r="RSJ237" s="136"/>
      <c r="RSK237" s="136"/>
      <c r="RSL237" s="136"/>
      <c r="RSM237" s="136"/>
      <c r="RSN237" s="136"/>
      <c r="RSO237" s="136"/>
      <c r="RSP237" s="136"/>
      <c r="RSQ237" s="136"/>
      <c r="RSR237" s="136"/>
      <c r="RSS237" s="136"/>
      <c r="RST237" s="136"/>
      <c r="RSU237" s="136"/>
      <c r="RSV237" s="136"/>
      <c r="RSW237" s="136"/>
      <c r="RSX237" s="136"/>
      <c r="RSY237" s="136"/>
      <c r="RSZ237" s="136"/>
      <c r="RTA237" s="136"/>
      <c r="RTB237" s="136"/>
      <c r="RTC237" s="136"/>
      <c r="RTD237" s="136"/>
      <c r="RTE237" s="136"/>
      <c r="RTF237" s="136"/>
      <c r="RTG237" s="136"/>
      <c r="RTH237" s="136"/>
      <c r="RTI237" s="136"/>
      <c r="RTJ237" s="136"/>
      <c r="RTK237" s="136"/>
      <c r="RTL237" s="136"/>
      <c r="RTM237" s="136"/>
      <c r="RTN237" s="136"/>
      <c r="RTO237" s="136"/>
      <c r="RTP237" s="136"/>
      <c r="RTQ237" s="136"/>
      <c r="RTR237" s="136"/>
      <c r="RTS237" s="136"/>
      <c r="RTT237" s="136"/>
      <c r="RTU237" s="136"/>
      <c r="RTV237" s="136"/>
      <c r="RTW237" s="136"/>
      <c r="RTX237" s="136"/>
      <c r="RTY237" s="136"/>
      <c r="RTZ237" s="136"/>
      <c r="RUA237" s="136"/>
      <c r="RUB237" s="136"/>
      <c r="RUC237" s="136"/>
      <c r="RUD237" s="136"/>
      <c r="RUE237" s="136"/>
      <c r="RUF237" s="136"/>
      <c r="RUG237" s="136"/>
      <c r="RUH237" s="136"/>
      <c r="RUI237" s="136"/>
      <c r="RUJ237" s="136"/>
      <c r="RUK237" s="136"/>
      <c r="RUL237" s="136"/>
      <c r="RUM237" s="136"/>
      <c r="RUN237" s="136"/>
      <c r="RUO237" s="136"/>
      <c r="RUP237" s="136"/>
      <c r="RUQ237" s="136"/>
      <c r="RUR237" s="136"/>
      <c r="RUS237" s="136"/>
      <c r="RUT237" s="136"/>
      <c r="RUU237" s="136"/>
      <c r="RUV237" s="136"/>
      <c r="RUW237" s="136"/>
      <c r="RUX237" s="136"/>
      <c r="RUY237" s="136"/>
      <c r="RUZ237" s="136"/>
      <c r="RVA237" s="136"/>
      <c r="RVB237" s="136"/>
      <c r="RVC237" s="136"/>
      <c r="RVD237" s="136"/>
      <c r="RVE237" s="136"/>
      <c r="RVF237" s="136"/>
      <c r="RVG237" s="136"/>
      <c r="RVH237" s="136"/>
      <c r="RVI237" s="136"/>
      <c r="RVJ237" s="136"/>
      <c r="RVK237" s="136"/>
      <c r="RVL237" s="136"/>
      <c r="RVM237" s="136"/>
      <c r="RVN237" s="136"/>
      <c r="RVO237" s="136"/>
      <c r="RVP237" s="136"/>
      <c r="RVQ237" s="136"/>
      <c r="RVR237" s="136"/>
      <c r="RVS237" s="136"/>
      <c r="RVT237" s="136"/>
      <c r="RVU237" s="136"/>
      <c r="RVV237" s="136"/>
      <c r="RVW237" s="136"/>
      <c r="RVX237" s="136"/>
      <c r="RVY237" s="136"/>
      <c r="RVZ237" s="136"/>
      <c r="RWA237" s="136"/>
      <c r="RWB237" s="136"/>
      <c r="RWC237" s="136"/>
      <c r="RWD237" s="136"/>
      <c r="RWE237" s="136"/>
      <c r="RWF237" s="136"/>
      <c r="RWG237" s="136"/>
      <c r="RWH237" s="136"/>
      <c r="RWI237" s="136"/>
      <c r="RWJ237" s="136"/>
      <c r="RWK237" s="136"/>
      <c r="RWL237" s="136"/>
      <c r="RWM237" s="136"/>
      <c r="RWN237" s="136"/>
      <c r="RWO237" s="136"/>
      <c r="RWP237" s="136"/>
      <c r="RWQ237" s="136"/>
      <c r="RWR237" s="136"/>
      <c r="RWS237" s="136"/>
      <c r="RWT237" s="136"/>
      <c r="RWU237" s="136"/>
      <c r="RWV237" s="136"/>
      <c r="RWW237" s="136"/>
      <c r="RWX237" s="136"/>
      <c r="RWY237" s="136"/>
      <c r="RWZ237" s="136"/>
      <c r="RXA237" s="136"/>
      <c r="RXB237" s="136"/>
      <c r="RXC237" s="136"/>
      <c r="RXD237" s="136"/>
      <c r="RXE237" s="136"/>
      <c r="RXF237" s="136"/>
      <c r="RXG237" s="136"/>
      <c r="RXH237" s="136"/>
      <c r="RXI237" s="136"/>
      <c r="RXJ237" s="136"/>
      <c r="RXK237" s="136"/>
      <c r="RXL237" s="136"/>
      <c r="RXM237" s="136"/>
      <c r="RXN237" s="136"/>
      <c r="RXO237" s="136"/>
      <c r="RXP237" s="136"/>
      <c r="RXQ237" s="136"/>
      <c r="RXR237" s="136"/>
      <c r="RXS237" s="136"/>
      <c r="RXT237" s="136"/>
      <c r="RXU237" s="136"/>
      <c r="RXV237" s="136"/>
      <c r="RXW237" s="136"/>
      <c r="RXX237" s="136"/>
      <c r="RXY237" s="136"/>
      <c r="RXZ237" s="136"/>
      <c r="RYA237" s="136"/>
      <c r="RYB237" s="136"/>
      <c r="RYC237" s="136"/>
      <c r="RYD237" s="136"/>
      <c r="RYE237" s="136"/>
      <c r="RYF237" s="136"/>
      <c r="RYG237" s="136"/>
      <c r="RYH237" s="136"/>
      <c r="RYI237" s="136"/>
      <c r="RYJ237" s="136"/>
      <c r="RYK237" s="136"/>
      <c r="RYL237" s="136"/>
      <c r="RYM237" s="136"/>
      <c r="RYN237" s="136"/>
      <c r="RYO237" s="136"/>
      <c r="RYP237" s="136"/>
      <c r="RYQ237" s="136"/>
      <c r="RYR237" s="136"/>
      <c r="RYS237" s="136"/>
      <c r="RYT237" s="136"/>
      <c r="RYU237" s="136"/>
      <c r="RYV237" s="136"/>
      <c r="RYW237" s="136"/>
      <c r="RYX237" s="136"/>
      <c r="RYY237" s="136"/>
      <c r="RYZ237" s="136"/>
      <c r="RZA237" s="136"/>
      <c r="RZB237" s="136"/>
      <c r="RZC237" s="136"/>
      <c r="RZD237" s="136"/>
      <c r="RZE237" s="136"/>
      <c r="RZF237" s="136"/>
      <c r="RZG237" s="136"/>
      <c r="RZH237" s="136"/>
      <c r="RZI237" s="136"/>
      <c r="RZJ237" s="136"/>
      <c r="RZK237" s="136"/>
      <c r="RZL237" s="136"/>
      <c r="RZM237" s="136"/>
      <c r="RZN237" s="136"/>
      <c r="RZO237" s="136"/>
      <c r="RZP237" s="136"/>
      <c r="RZQ237" s="136"/>
      <c r="RZR237" s="136"/>
      <c r="RZS237" s="136"/>
      <c r="RZT237" s="136"/>
      <c r="RZU237" s="136"/>
      <c r="RZV237" s="136"/>
      <c r="RZW237" s="136"/>
      <c r="RZX237" s="136"/>
      <c r="RZY237" s="136"/>
      <c r="RZZ237" s="136"/>
      <c r="SAA237" s="136"/>
      <c r="SAB237" s="136"/>
      <c r="SAC237" s="136"/>
      <c r="SAD237" s="136"/>
      <c r="SAE237" s="136"/>
      <c r="SAF237" s="136"/>
      <c r="SAG237" s="136"/>
      <c r="SAH237" s="136"/>
      <c r="SAI237" s="136"/>
      <c r="SAJ237" s="136"/>
      <c r="SAK237" s="136"/>
      <c r="SAL237" s="136"/>
      <c r="SAM237" s="136"/>
      <c r="SAN237" s="136"/>
      <c r="SAO237" s="136"/>
      <c r="SAP237" s="136"/>
      <c r="SAQ237" s="136"/>
      <c r="SAR237" s="136"/>
      <c r="SAS237" s="136"/>
      <c r="SAT237" s="136"/>
      <c r="SAU237" s="136"/>
      <c r="SAV237" s="136"/>
      <c r="SAW237" s="136"/>
      <c r="SAX237" s="136"/>
      <c r="SAY237" s="136"/>
      <c r="SAZ237" s="136"/>
      <c r="SBA237" s="136"/>
      <c r="SBB237" s="136"/>
      <c r="SBC237" s="136"/>
      <c r="SBD237" s="136"/>
      <c r="SBE237" s="136"/>
      <c r="SBF237" s="136"/>
      <c r="SBG237" s="136"/>
      <c r="SBH237" s="136"/>
      <c r="SBI237" s="136"/>
      <c r="SBJ237" s="136"/>
      <c r="SBK237" s="136"/>
      <c r="SBL237" s="136"/>
      <c r="SBM237" s="136"/>
      <c r="SBN237" s="136"/>
      <c r="SBO237" s="136"/>
      <c r="SBP237" s="136"/>
      <c r="SBQ237" s="136"/>
      <c r="SBR237" s="136"/>
      <c r="SBS237" s="136"/>
      <c r="SBT237" s="136"/>
      <c r="SBU237" s="136"/>
      <c r="SBV237" s="136"/>
      <c r="SBW237" s="136"/>
      <c r="SBX237" s="136"/>
      <c r="SBY237" s="136"/>
      <c r="SBZ237" s="136"/>
      <c r="SCA237" s="136"/>
      <c r="SCB237" s="136"/>
      <c r="SCC237" s="136"/>
      <c r="SCD237" s="136"/>
      <c r="SCE237" s="136"/>
      <c r="SCF237" s="136"/>
      <c r="SCG237" s="136"/>
      <c r="SCH237" s="136"/>
      <c r="SCI237" s="136"/>
      <c r="SCJ237" s="136"/>
      <c r="SCK237" s="136"/>
      <c r="SCL237" s="136"/>
      <c r="SCM237" s="136"/>
      <c r="SCN237" s="136"/>
      <c r="SCO237" s="136"/>
      <c r="SCP237" s="136"/>
      <c r="SCQ237" s="136"/>
      <c r="SCR237" s="136"/>
      <c r="SCS237" s="136"/>
      <c r="SCT237" s="136"/>
      <c r="SCU237" s="136"/>
      <c r="SCV237" s="136"/>
      <c r="SCW237" s="136"/>
      <c r="SCX237" s="136"/>
      <c r="SCY237" s="136"/>
      <c r="SCZ237" s="136"/>
      <c r="SDA237" s="136"/>
      <c r="SDB237" s="136"/>
      <c r="SDC237" s="136"/>
      <c r="SDD237" s="136"/>
      <c r="SDE237" s="136"/>
      <c r="SDF237" s="136"/>
      <c r="SDG237" s="136"/>
      <c r="SDH237" s="136"/>
      <c r="SDI237" s="136"/>
      <c r="SDJ237" s="136"/>
      <c r="SDK237" s="136"/>
      <c r="SDL237" s="136"/>
      <c r="SDM237" s="136"/>
      <c r="SDN237" s="136"/>
      <c r="SDO237" s="136"/>
      <c r="SDP237" s="136"/>
      <c r="SDQ237" s="136"/>
      <c r="SDR237" s="136"/>
      <c r="SDS237" s="136"/>
      <c r="SDT237" s="136"/>
      <c r="SDU237" s="136"/>
      <c r="SDV237" s="136"/>
      <c r="SDW237" s="136"/>
      <c r="SDX237" s="136"/>
      <c r="SDY237" s="136"/>
      <c r="SDZ237" s="136"/>
      <c r="SEA237" s="136"/>
      <c r="SEB237" s="136"/>
      <c r="SEC237" s="136"/>
      <c r="SED237" s="136"/>
      <c r="SEE237" s="136"/>
      <c r="SEF237" s="136"/>
      <c r="SEG237" s="136"/>
      <c r="SEH237" s="136"/>
      <c r="SEI237" s="136"/>
      <c r="SEJ237" s="136"/>
      <c r="SEK237" s="136"/>
      <c r="SEL237" s="136"/>
      <c r="SEM237" s="136"/>
      <c r="SEN237" s="136"/>
      <c r="SEO237" s="136"/>
      <c r="SEP237" s="136"/>
      <c r="SEQ237" s="136"/>
      <c r="SER237" s="136"/>
      <c r="SES237" s="136"/>
      <c r="SET237" s="136"/>
      <c r="SEU237" s="136"/>
      <c r="SEV237" s="136"/>
      <c r="SEW237" s="136"/>
      <c r="SEX237" s="136"/>
      <c r="SEY237" s="136"/>
      <c r="SEZ237" s="136"/>
      <c r="SFA237" s="136"/>
      <c r="SFB237" s="136"/>
      <c r="SFC237" s="136"/>
      <c r="SFD237" s="136"/>
      <c r="SFE237" s="136"/>
      <c r="SFF237" s="136"/>
      <c r="SFG237" s="136"/>
      <c r="SFH237" s="136"/>
      <c r="SFI237" s="136"/>
      <c r="SFJ237" s="136"/>
      <c r="SFK237" s="136"/>
      <c r="SFL237" s="136"/>
      <c r="SFM237" s="136"/>
      <c r="SFN237" s="136"/>
      <c r="SFO237" s="136"/>
      <c r="SFP237" s="136"/>
      <c r="SFQ237" s="136"/>
      <c r="SFR237" s="136"/>
      <c r="SFS237" s="136"/>
      <c r="SFT237" s="136"/>
      <c r="SFU237" s="136"/>
      <c r="SFV237" s="136"/>
      <c r="SFW237" s="136"/>
      <c r="SFX237" s="136"/>
      <c r="SFY237" s="136"/>
      <c r="SFZ237" s="136"/>
      <c r="SGA237" s="136"/>
      <c r="SGB237" s="136"/>
      <c r="SGC237" s="136"/>
      <c r="SGD237" s="136"/>
      <c r="SGE237" s="136"/>
      <c r="SGF237" s="136"/>
      <c r="SGG237" s="136"/>
      <c r="SGH237" s="136"/>
      <c r="SGI237" s="136"/>
      <c r="SGJ237" s="136"/>
      <c r="SGK237" s="136"/>
      <c r="SGL237" s="136"/>
      <c r="SGM237" s="136"/>
      <c r="SGN237" s="136"/>
      <c r="SGO237" s="136"/>
      <c r="SGP237" s="136"/>
      <c r="SGQ237" s="136"/>
      <c r="SGR237" s="136"/>
      <c r="SGS237" s="136"/>
      <c r="SGT237" s="136"/>
      <c r="SGU237" s="136"/>
      <c r="SGV237" s="136"/>
      <c r="SGW237" s="136"/>
      <c r="SGX237" s="136"/>
      <c r="SGY237" s="136"/>
      <c r="SGZ237" s="136"/>
      <c r="SHA237" s="136"/>
      <c r="SHB237" s="136"/>
      <c r="SHC237" s="136"/>
      <c r="SHD237" s="136"/>
      <c r="SHE237" s="136"/>
      <c r="SHF237" s="136"/>
      <c r="SHG237" s="136"/>
      <c r="SHH237" s="136"/>
      <c r="SHI237" s="136"/>
      <c r="SHJ237" s="136"/>
      <c r="SHK237" s="136"/>
      <c r="SHL237" s="136"/>
      <c r="SHM237" s="136"/>
      <c r="SHN237" s="136"/>
      <c r="SHO237" s="136"/>
      <c r="SHP237" s="136"/>
      <c r="SHQ237" s="136"/>
      <c r="SHR237" s="136"/>
      <c r="SHS237" s="136"/>
      <c r="SHT237" s="136"/>
      <c r="SHU237" s="136"/>
      <c r="SHV237" s="136"/>
      <c r="SHW237" s="136"/>
      <c r="SHX237" s="136"/>
      <c r="SHY237" s="136"/>
      <c r="SHZ237" s="136"/>
      <c r="SIA237" s="136"/>
      <c r="SIB237" s="136"/>
      <c r="SIC237" s="136"/>
      <c r="SID237" s="136"/>
      <c r="SIE237" s="136"/>
      <c r="SIF237" s="136"/>
      <c r="SIG237" s="136"/>
      <c r="SIH237" s="136"/>
      <c r="SII237" s="136"/>
      <c r="SIJ237" s="136"/>
      <c r="SIK237" s="136"/>
      <c r="SIL237" s="136"/>
      <c r="SIM237" s="136"/>
      <c r="SIN237" s="136"/>
      <c r="SIO237" s="136"/>
      <c r="SIP237" s="136"/>
      <c r="SIQ237" s="136"/>
      <c r="SIR237" s="136"/>
      <c r="SIS237" s="136"/>
      <c r="SIT237" s="136"/>
      <c r="SIU237" s="136"/>
      <c r="SIV237" s="136"/>
      <c r="SIW237" s="136"/>
      <c r="SIX237" s="136"/>
      <c r="SIY237" s="136"/>
      <c r="SIZ237" s="136"/>
      <c r="SJA237" s="136"/>
      <c r="SJB237" s="136"/>
      <c r="SJC237" s="136"/>
      <c r="SJD237" s="136"/>
      <c r="SJE237" s="136"/>
      <c r="SJF237" s="136"/>
      <c r="SJG237" s="136"/>
      <c r="SJH237" s="136"/>
      <c r="SJI237" s="136"/>
      <c r="SJJ237" s="136"/>
      <c r="SJK237" s="136"/>
      <c r="SJL237" s="136"/>
      <c r="SJM237" s="136"/>
      <c r="SJN237" s="136"/>
      <c r="SJO237" s="136"/>
      <c r="SJP237" s="136"/>
      <c r="SJQ237" s="136"/>
      <c r="SJR237" s="136"/>
      <c r="SJS237" s="136"/>
      <c r="SJT237" s="136"/>
      <c r="SJU237" s="136"/>
      <c r="SJV237" s="136"/>
      <c r="SJW237" s="136"/>
      <c r="SJX237" s="136"/>
      <c r="SJY237" s="136"/>
      <c r="SJZ237" s="136"/>
      <c r="SKA237" s="136"/>
      <c r="SKB237" s="136"/>
      <c r="SKC237" s="136"/>
      <c r="SKD237" s="136"/>
      <c r="SKE237" s="136"/>
      <c r="SKF237" s="136"/>
      <c r="SKG237" s="136"/>
      <c r="SKH237" s="136"/>
      <c r="SKI237" s="136"/>
      <c r="SKJ237" s="136"/>
      <c r="SKK237" s="136"/>
      <c r="SKL237" s="136"/>
      <c r="SKM237" s="136"/>
      <c r="SKN237" s="136"/>
      <c r="SKO237" s="136"/>
      <c r="SKP237" s="136"/>
      <c r="SKQ237" s="136"/>
      <c r="SKR237" s="136"/>
      <c r="SKS237" s="136"/>
      <c r="SKT237" s="136"/>
      <c r="SKU237" s="136"/>
      <c r="SKV237" s="136"/>
      <c r="SKW237" s="136"/>
      <c r="SKX237" s="136"/>
      <c r="SKY237" s="136"/>
      <c r="SKZ237" s="136"/>
      <c r="SLA237" s="136"/>
      <c r="SLB237" s="136"/>
      <c r="SLC237" s="136"/>
      <c r="SLD237" s="136"/>
      <c r="SLE237" s="136"/>
      <c r="SLF237" s="136"/>
      <c r="SLG237" s="136"/>
      <c r="SLH237" s="136"/>
      <c r="SLI237" s="136"/>
      <c r="SLJ237" s="136"/>
      <c r="SLK237" s="136"/>
      <c r="SLL237" s="136"/>
      <c r="SLM237" s="136"/>
      <c r="SLN237" s="136"/>
      <c r="SLO237" s="136"/>
      <c r="SLP237" s="136"/>
      <c r="SLQ237" s="136"/>
      <c r="SLR237" s="136"/>
      <c r="SLS237" s="136"/>
      <c r="SLT237" s="136"/>
      <c r="SLU237" s="136"/>
      <c r="SLV237" s="136"/>
      <c r="SLW237" s="136"/>
      <c r="SLX237" s="136"/>
      <c r="SLY237" s="136"/>
      <c r="SLZ237" s="136"/>
      <c r="SMA237" s="136"/>
      <c r="SMB237" s="136"/>
      <c r="SMC237" s="136"/>
      <c r="SMD237" s="136"/>
      <c r="SME237" s="136"/>
      <c r="SMF237" s="136"/>
      <c r="SMG237" s="136"/>
      <c r="SMH237" s="136"/>
      <c r="SMI237" s="136"/>
      <c r="SMJ237" s="136"/>
      <c r="SMK237" s="136"/>
      <c r="SML237" s="136"/>
      <c r="SMM237" s="136"/>
      <c r="SMN237" s="136"/>
      <c r="SMO237" s="136"/>
      <c r="SMP237" s="136"/>
      <c r="SMQ237" s="136"/>
      <c r="SMR237" s="136"/>
      <c r="SMS237" s="136"/>
      <c r="SMT237" s="136"/>
      <c r="SMU237" s="136"/>
      <c r="SMV237" s="136"/>
      <c r="SMW237" s="136"/>
      <c r="SMX237" s="136"/>
      <c r="SMY237" s="136"/>
      <c r="SMZ237" s="136"/>
      <c r="SNA237" s="136"/>
      <c r="SNB237" s="136"/>
      <c r="SNC237" s="136"/>
      <c r="SND237" s="136"/>
      <c r="SNE237" s="136"/>
      <c r="SNF237" s="136"/>
      <c r="SNG237" s="136"/>
      <c r="SNH237" s="136"/>
      <c r="SNI237" s="136"/>
      <c r="SNJ237" s="136"/>
      <c r="SNK237" s="136"/>
      <c r="SNL237" s="136"/>
      <c r="SNM237" s="136"/>
      <c r="SNN237" s="136"/>
      <c r="SNO237" s="136"/>
      <c r="SNP237" s="136"/>
      <c r="SNQ237" s="136"/>
      <c r="SNR237" s="136"/>
      <c r="SNS237" s="136"/>
      <c r="SNT237" s="136"/>
      <c r="SNU237" s="136"/>
      <c r="SNV237" s="136"/>
      <c r="SNW237" s="136"/>
      <c r="SNX237" s="136"/>
      <c r="SNY237" s="136"/>
      <c r="SNZ237" s="136"/>
      <c r="SOA237" s="136"/>
      <c r="SOB237" s="136"/>
      <c r="SOC237" s="136"/>
      <c r="SOD237" s="136"/>
      <c r="SOE237" s="136"/>
      <c r="SOF237" s="136"/>
      <c r="SOG237" s="136"/>
      <c r="SOH237" s="136"/>
      <c r="SOI237" s="136"/>
      <c r="SOJ237" s="136"/>
      <c r="SOK237" s="136"/>
      <c r="SOL237" s="136"/>
      <c r="SOM237" s="136"/>
      <c r="SON237" s="136"/>
      <c r="SOO237" s="136"/>
      <c r="SOP237" s="136"/>
      <c r="SOQ237" s="136"/>
      <c r="SOR237" s="136"/>
      <c r="SOS237" s="136"/>
      <c r="SOT237" s="136"/>
      <c r="SOU237" s="136"/>
      <c r="SOV237" s="136"/>
      <c r="SOW237" s="136"/>
      <c r="SOX237" s="136"/>
      <c r="SOY237" s="136"/>
      <c r="SOZ237" s="136"/>
      <c r="SPA237" s="136"/>
      <c r="SPB237" s="136"/>
      <c r="SPC237" s="136"/>
      <c r="SPD237" s="136"/>
      <c r="SPE237" s="136"/>
      <c r="SPF237" s="136"/>
      <c r="SPG237" s="136"/>
      <c r="SPH237" s="136"/>
      <c r="SPI237" s="136"/>
      <c r="SPJ237" s="136"/>
      <c r="SPK237" s="136"/>
      <c r="SPL237" s="136"/>
      <c r="SPM237" s="136"/>
      <c r="SPN237" s="136"/>
      <c r="SPO237" s="136"/>
      <c r="SPP237" s="136"/>
      <c r="SPQ237" s="136"/>
      <c r="SPR237" s="136"/>
      <c r="SPS237" s="136"/>
      <c r="SPT237" s="136"/>
      <c r="SPU237" s="136"/>
      <c r="SPV237" s="136"/>
      <c r="SPW237" s="136"/>
      <c r="SPX237" s="136"/>
      <c r="SPY237" s="136"/>
      <c r="SPZ237" s="136"/>
      <c r="SQA237" s="136"/>
      <c r="SQB237" s="136"/>
      <c r="SQC237" s="136"/>
      <c r="SQD237" s="136"/>
      <c r="SQE237" s="136"/>
      <c r="SQF237" s="136"/>
      <c r="SQG237" s="136"/>
      <c r="SQH237" s="136"/>
      <c r="SQI237" s="136"/>
      <c r="SQJ237" s="136"/>
      <c r="SQK237" s="136"/>
      <c r="SQL237" s="136"/>
      <c r="SQM237" s="136"/>
      <c r="SQN237" s="136"/>
      <c r="SQO237" s="136"/>
      <c r="SQP237" s="136"/>
      <c r="SQQ237" s="136"/>
      <c r="SQR237" s="136"/>
      <c r="SQS237" s="136"/>
      <c r="SQT237" s="136"/>
      <c r="SQU237" s="136"/>
      <c r="SQV237" s="136"/>
      <c r="SQW237" s="136"/>
      <c r="SQX237" s="136"/>
      <c r="SQY237" s="136"/>
      <c r="SQZ237" s="136"/>
      <c r="SRA237" s="136"/>
      <c r="SRB237" s="136"/>
      <c r="SRC237" s="136"/>
      <c r="SRD237" s="136"/>
      <c r="SRE237" s="136"/>
      <c r="SRF237" s="136"/>
      <c r="SRG237" s="136"/>
      <c r="SRH237" s="136"/>
      <c r="SRI237" s="136"/>
      <c r="SRJ237" s="136"/>
      <c r="SRK237" s="136"/>
      <c r="SRL237" s="136"/>
      <c r="SRM237" s="136"/>
      <c r="SRN237" s="136"/>
      <c r="SRO237" s="136"/>
      <c r="SRP237" s="136"/>
      <c r="SRQ237" s="136"/>
      <c r="SRR237" s="136"/>
      <c r="SRS237" s="136"/>
      <c r="SRT237" s="136"/>
      <c r="SRU237" s="136"/>
      <c r="SRV237" s="136"/>
      <c r="SRW237" s="136"/>
      <c r="SRX237" s="136"/>
      <c r="SRY237" s="136"/>
      <c r="SRZ237" s="136"/>
      <c r="SSA237" s="136"/>
      <c r="SSB237" s="136"/>
      <c r="SSC237" s="136"/>
      <c r="SSD237" s="136"/>
      <c r="SSE237" s="136"/>
      <c r="SSF237" s="136"/>
      <c r="SSG237" s="136"/>
      <c r="SSH237" s="136"/>
      <c r="SSI237" s="136"/>
      <c r="SSJ237" s="136"/>
      <c r="SSK237" s="136"/>
      <c r="SSL237" s="136"/>
      <c r="SSM237" s="136"/>
      <c r="SSN237" s="136"/>
      <c r="SSO237" s="136"/>
      <c r="SSP237" s="136"/>
      <c r="SSQ237" s="136"/>
      <c r="SSR237" s="136"/>
      <c r="SSS237" s="136"/>
      <c r="SST237" s="136"/>
      <c r="SSU237" s="136"/>
      <c r="SSV237" s="136"/>
      <c r="SSW237" s="136"/>
      <c r="SSX237" s="136"/>
      <c r="SSY237" s="136"/>
      <c r="SSZ237" s="136"/>
      <c r="STA237" s="136"/>
      <c r="STB237" s="136"/>
      <c r="STC237" s="136"/>
      <c r="STD237" s="136"/>
      <c r="STE237" s="136"/>
      <c r="STF237" s="136"/>
      <c r="STG237" s="136"/>
      <c r="STH237" s="136"/>
      <c r="STI237" s="136"/>
      <c r="STJ237" s="136"/>
      <c r="STK237" s="136"/>
      <c r="STL237" s="136"/>
      <c r="STM237" s="136"/>
      <c r="STN237" s="136"/>
      <c r="STO237" s="136"/>
      <c r="STP237" s="136"/>
      <c r="STQ237" s="136"/>
      <c r="STR237" s="136"/>
      <c r="STS237" s="136"/>
      <c r="STT237" s="136"/>
      <c r="STU237" s="136"/>
      <c r="STV237" s="136"/>
      <c r="STW237" s="136"/>
      <c r="STX237" s="136"/>
      <c r="STY237" s="136"/>
      <c r="STZ237" s="136"/>
      <c r="SUA237" s="136"/>
      <c r="SUB237" s="136"/>
      <c r="SUC237" s="136"/>
      <c r="SUD237" s="136"/>
      <c r="SUE237" s="136"/>
      <c r="SUF237" s="136"/>
      <c r="SUG237" s="136"/>
      <c r="SUH237" s="136"/>
      <c r="SUI237" s="136"/>
      <c r="SUJ237" s="136"/>
      <c r="SUK237" s="136"/>
      <c r="SUL237" s="136"/>
      <c r="SUM237" s="136"/>
      <c r="SUN237" s="136"/>
      <c r="SUO237" s="136"/>
      <c r="SUP237" s="136"/>
      <c r="SUQ237" s="136"/>
      <c r="SUR237" s="136"/>
      <c r="SUS237" s="136"/>
      <c r="SUT237" s="136"/>
      <c r="SUU237" s="136"/>
      <c r="SUV237" s="136"/>
      <c r="SUW237" s="136"/>
      <c r="SUX237" s="136"/>
      <c r="SUY237" s="136"/>
      <c r="SUZ237" s="136"/>
      <c r="SVA237" s="136"/>
      <c r="SVB237" s="136"/>
      <c r="SVC237" s="136"/>
      <c r="SVD237" s="136"/>
      <c r="SVE237" s="136"/>
      <c r="SVF237" s="136"/>
      <c r="SVG237" s="136"/>
      <c r="SVH237" s="136"/>
      <c r="SVI237" s="136"/>
      <c r="SVJ237" s="136"/>
      <c r="SVK237" s="136"/>
      <c r="SVL237" s="136"/>
      <c r="SVM237" s="136"/>
      <c r="SVN237" s="136"/>
      <c r="SVO237" s="136"/>
      <c r="SVP237" s="136"/>
      <c r="SVQ237" s="136"/>
      <c r="SVR237" s="136"/>
      <c r="SVS237" s="136"/>
      <c r="SVT237" s="136"/>
      <c r="SVU237" s="136"/>
      <c r="SVV237" s="136"/>
      <c r="SVW237" s="136"/>
      <c r="SVX237" s="136"/>
      <c r="SVY237" s="136"/>
      <c r="SVZ237" s="136"/>
      <c r="SWA237" s="136"/>
      <c r="SWB237" s="136"/>
      <c r="SWC237" s="136"/>
      <c r="SWD237" s="136"/>
      <c r="SWE237" s="136"/>
      <c r="SWF237" s="136"/>
      <c r="SWG237" s="136"/>
      <c r="SWH237" s="136"/>
      <c r="SWI237" s="136"/>
      <c r="SWJ237" s="136"/>
      <c r="SWK237" s="136"/>
      <c r="SWL237" s="136"/>
      <c r="SWM237" s="136"/>
      <c r="SWN237" s="136"/>
      <c r="SWO237" s="136"/>
      <c r="SWP237" s="136"/>
      <c r="SWQ237" s="136"/>
      <c r="SWR237" s="136"/>
      <c r="SWS237" s="136"/>
      <c r="SWT237" s="136"/>
      <c r="SWU237" s="136"/>
      <c r="SWV237" s="136"/>
      <c r="SWW237" s="136"/>
      <c r="SWX237" s="136"/>
      <c r="SWY237" s="136"/>
      <c r="SWZ237" s="136"/>
      <c r="SXA237" s="136"/>
      <c r="SXB237" s="136"/>
      <c r="SXC237" s="136"/>
      <c r="SXD237" s="136"/>
      <c r="SXE237" s="136"/>
      <c r="SXF237" s="136"/>
      <c r="SXG237" s="136"/>
      <c r="SXH237" s="136"/>
      <c r="SXI237" s="136"/>
      <c r="SXJ237" s="136"/>
      <c r="SXK237" s="136"/>
      <c r="SXL237" s="136"/>
      <c r="SXM237" s="136"/>
      <c r="SXN237" s="136"/>
      <c r="SXO237" s="136"/>
      <c r="SXP237" s="136"/>
      <c r="SXQ237" s="136"/>
      <c r="SXR237" s="136"/>
      <c r="SXS237" s="136"/>
      <c r="SXT237" s="136"/>
      <c r="SXU237" s="136"/>
      <c r="SXV237" s="136"/>
      <c r="SXW237" s="136"/>
      <c r="SXX237" s="136"/>
      <c r="SXY237" s="136"/>
      <c r="SXZ237" s="136"/>
      <c r="SYA237" s="136"/>
      <c r="SYB237" s="136"/>
      <c r="SYC237" s="136"/>
      <c r="SYD237" s="136"/>
      <c r="SYE237" s="136"/>
      <c r="SYF237" s="136"/>
      <c r="SYG237" s="136"/>
      <c r="SYH237" s="136"/>
      <c r="SYI237" s="136"/>
      <c r="SYJ237" s="136"/>
      <c r="SYK237" s="136"/>
      <c r="SYL237" s="136"/>
      <c r="SYM237" s="136"/>
      <c r="SYN237" s="136"/>
      <c r="SYO237" s="136"/>
      <c r="SYP237" s="136"/>
      <c r="SYQ237" s="136"/>
      <c r="SYR237" s="136"/>
      <c r="SYS237" s="136"/>
      <c r="SYT237" s="136"/>
      <c r="SYU237" s="136"/>
      <c r="SYV237" s="136"/>
      <c r="SYW237" s="136"/>
      <c r="SYX237" s="136"/>
      <c r="SYY237" s="136"/>
      <c r="SYZ237" s="136"/>
      <c r="SZA237" s="136"/>
      <c r="SZB237" s="136"/>
      <c r="SZC237" s="136"/>
      <c r="SZD237" s="136"/>
      <c r="SZE237" s="136"/>
      <c r="SZF237" s="136"/>
      <c r="SZG237" s="136"/>
      <c r="SZH237" s="136"/>
      <c r="SZI237" s="136"/>
      <c r="SZJ237" s="136"/>
      <c r="SZK237" s="136"/>
      <c r="SZL237" s="136"/>
      <c r="SZM237" s="136"/>
      <c r="SZN237" s="136"/>
      <c r="SZO237" s="136"/>
      <c r="SZP237" s="136"/>
      <c r="SZQ237" s="136"/>
      <c r="SZR237" s="136"/>
      <c r="SZS237" s="136"/>
      <c r="SZT237" s="136"/>
      <c r="SZU237" s="136"/>
      <c r="SZV237" s="136"/>
      <c r="SZW237" s="136"/>
      <c r="SZX237" s="136"/>
      <c r="SZY237" s="136"/>
      <c r="SZZ237" s="136"/>
      <c r="TAA237" s="136"/>
      <c r="TAB237" s="136"/>
      <c r="TAC237" s="136"/>
      <c r="TAD237" s="136"/>
      <c r="TAE237" s="136"/>
      <c r="TAF237" s="136"/>
      <c r="TAG237" s="136"/>
      <c r="TAH237" s="136"/>
      <c r="TAI237" s="136"/>
      <c r="TAJ237" s="136"/>
      <c r="TAK237" s="136"/>
      <c r="TAL237" s="136"/>
      <c r="TAM237" s="136"/>
      <c r="TAN237" s="136"/>
      <c r="TAO237" s="136"/>
      <c r="TAP237" s="136"/>
      <c r="TAQ237" s="136"/>
      <c r="TAR237" s="136"/>
      <c r="TAS237" s="136"/>
      <c r="TAT237" s="136"/>
      <c r="TAU237" s="136"/>
      <c r="TAV237" s="136"/>
      <c r="TAW237" s="136"/>
      <c r="TAX237" s="136"/>
      <c r="TAY237" s="136"/>
      <c r="TAZ237" s="136"/>
      <c r="TBA237" s="136"/>
      <c r="TBB237" s="136"/>
      <c r="TBC237" s="136"/>
      <c r="TBD237" s="136"/>
      <c r="TBE237" s="136"/>
      <c r="TBF237" s="136"/>
      <c r="TBG237" s="136"/>
      <c r="TBH237" s="136"/>
      <c r="TBI237" s="136"/>
      <c r="TBJ237" s="136"/>
      <c r="TBK237" s="136"/>
      <c r="TBL237" s="136"/>
      <c r="TBM237" s="136"/>
      <c r="TBN237" s="136"/>
      <c r="TBO237" s="136"/>
      <c r="TBP237" s="136"/>
      <c r="TBQ237" s="136"/>
      <c r="TBR237" s="136"/>
      <c r="TBS237" s="136"/>
      <c r="TBT237" s="136"/>
      <c r="TBU237" s="136"/>
      <c r="TBV237" s="136"/>
      <c r="TBW237" s="136"/>
      <c r="TBX237" s="136"/>
      <c r="TBY237" s="136"/>
      <c r="TBZ237" s="136"/>
      <c r="TCA237" s="136"/>
      <c r="TCB237" s="136"/>
      <c r="TCC237" s="136"/>
      <c r="TCD237" s="136"/>
      <c r="TCE237" s="136"/>
      <c r="TCF237" s="136"/>
      <c r="TCG237" s="136"/>
      <c r="TCH237" s="136"/>
      <c r="TCI237" s="136"/>
      <c r="TCJ237" s="136"/>
      <c r="TCK237" s="136"/>
      <c r="TCL237" s="136"/>
      <c r="TCM237" s="136"/>
      <c r="TCN237" s="136"/>
      <c r="TCO237" s="136"/>
      <c r="TCP237" s="136"/>
      <c r="TCQ237" s="136"/>
      <c r="TCR237" s="136"/>
      <c r="TCS237" s="136"/>
      <c r="TCT237" s="136"/>
      <c r="TCU237" s="136"/>
      <c r="TCV237" s="136"/>
      <c r="TCW237" s="136"/>
      <c r="TCX237" s="136"/>
      <c r="TCY237" s="136"/>
      <c r="TCZ237" s="136"/>
      <c r="TDA237" s="136"/>
      <c r="TDB237" s="136"/>
      <c r="TDC237" s="136"/>
      <c r="TDD237" s="136"/>
      <c r="TDE237" s="136"/>
      <c r="TDF237" s="136"/>
      <c r="TDG237" s="136"/>
      <c r="TDH237" s="136"/>
      <c r="TDI237" s="136"/>
      <c r="TDJ237" s="136"/>
      <c r="TDK237" s="136"/>
      <c r="TDL237" s="136"/>
      <c r="TDM237" s="136"/>
      <c r="TDN237" s="136"/>
      <c r="TDO237" s="136"/>
      <c r="TDP237" s="136"/>
      <c r="TDQ237" s="136"/>
      <c r="TDR237" s="136"/>
      <c r="TDS237" s="136"/>
      <c r="TDT237" s="136"/>
      <c r="TDU237" s="136"/>
      <c r="TDV237" s="136"/>
      <c r="TDW237" s="136"/>
      <c r="TDX237" s="136"/>
      <c r="TDY237" s="136"/>
      <c r="TDZ237" s="136"/>
      <c r="TEA237" s="136"/>
      <c r="TEB237" s="136"/>
      <c r="TEC237" s="136"/>
      <c r="TED237" s="136"/>
      <c r="TEE237" s="136"/>
      <c r="TEF237" s="136"/>
      <c r="TEG237" s="136"/>
      <c r="TEH237" s="136"/>
      <c r="TEI237" s="136"/>
      <c r="TEJ237" s="136"/>
      <c r="TEK237" s="136"/>
      <c r="TEL237" s="136"/>
      <c r="TEM237" s="136"/>
      <c r="TEN237" s="136"/>
      <c r="TEO237" s="136"/>
      <c r="TEP237" s="136"/>
      <c r="TEQ237" s="136"/>
      <c r="TER237" s="136"/>
      <c r="TES237" s="136"/>
      <c r="TET237" s="136"/>
      <c r="TEU237" s="136"/>
      <c r="TEV237" s="136"/>
      <c r="TEW237" s="136"/>
      <c r="TEX237" s="136"/>
      <c r="TEY237" s="136"/>
      <c r="TEZ237" s="136"/>
      <c r="TFA237" s="136"/>
      <c r="TFB237" s="136"/>
      <c r="TFC237" s="136"/>
      <c r="TFD237" s="136"/>
      <c r="TFE237" s="136"/>
      <c r="TFF237" s="136"/>
      <c r="TFG237" s="136"/>
      <c r="TFH237" s="136"/>
      <c r="TFI237" s="136"/>
      <c r="TFJ237" s="136"/>
      <c r="TFK237" s="136"/>
      <c r="TFL237" s="136"/>
      <c r="TFM237" s="136"/>
      <c r="TFN237" s="136"/>
      <c r="TFO237" s="136"/>
      <c r="TFP237" s="136"/>
      <c r="TFQ237" s="136"/>
      <c r="TFR237" s="136"/>
      <c r="TFS237" s="136"/>
      <c r="TFT237" s="136"/>
      <c r="TFU237" s="136"/>
      <c r="TFV237" s="136"/>
      <c r="TFW237" s="136"/>
      <c r="TFX237" s="136"/>
      <c r="TFY237" s="136"/>
      <c r="TFZ237" s="136"/>
      <c r="TGA237" s="136"/>
      <c r="TGB237" s="136"/>
      <c r="TGC237" s="136"/>
      <c r="TGD237" s="136"/>
      <c r="TGE237" s="136"/>
      <c r="TGF237" s="136"/>
      <c r="TGG237" s="136"/>
      <c r="TGH237" s="136"/>
      <c r="TGI237" s="136"/>
      <c r="TGJ237" s="136"/>
      <c r="TGK237" s="136"/>
      <c r="TGL237" s="136"/>
      <c r="TGM237" s="136"/>
      <c r="TGN237" s="136"/>
      <c r="TGO237" s="136"/>
      <c r="TGP237" s="136"/>
      <c r="TGQ237" s="136"/>
      <c r="TGR237" s="136"/>
      <c r="TGS237" s="136"/>
      <c r="TGT237" s="136"/>
      <c r="TGU237" s="136"/>
      <c r="TGV237" s="136"/>
      <c r="TGW237" s="136"/>
      <c r="TGX237" s="136"/>
      <c r="TGY237" s="136"/>
      <c r="TGZ237" s="136"/>
      <c r="THA237" s="136"/>
      <c r="THB237" s="136"/>
      <c r="THC237" s="136"/>
      <c r="THD237" s="136"/>
      <c r="THE237" s="136"/>
      <c r="THF237" s="136"/>
      <c r="THG237" s="136"/>
      <c r="THH237" s="136"/>
      <c r="THI237" s="136"/>
      <c r="THJ237" s="136"/>
      <c r="THK237" s="136"/>
      <c r="THL237" s="136"/>
      <c r="THM237" s="136"/>
      <c r="THN237" s="136"/>
      <c r="THO237" s="136"/>
      <c r="THP237" s="136"/>
      <c r="THQ237" s="136"/>
      <c r="THR237" s="136"/>
      <c r="THS237" s="136"/>
      <c r="THT237" s="136"/>
      <c r="THU237" s="136"/>
      <c r="THV237" s="136"/>
      <c r="THW237" s="136"/>
      <c r="THX237" s="136"/>
      <c r="THY237" s="136"/>
      <c r="THZ237" s="136"/>
      <c r="TIA237" s="136"/>
      <c r="TIB237" s="136"/>
      <c r="TIC237" s="136"/>
      <c r="TID237" s="136"/>
      <c r="TIE237" s="136"/>
      <c r="TIF237" s="136"/>
      <c r="TIG237" s="136"/>
      <c r="TIH237" s="136"/>
      <c r="TII237" s="136"/>
      <c r="TIJ237" s="136"/>
      <c r="TIK237" s="136"/>
      <c r="TIL237" s="136"/>
      <c r="TIM237" s="136"/>
      <c r="TIN237" s="136"/>
      <c r="TIO237" s="136"/>
      <c r="TIP237" s="136"/>
      <c r="TIQ237" s="136"/>
      <c r="TIR237" s="136"/>
      <c r="TIS237" s="136"/>
      <c r="TIT237" s="136"/>
      <c r="TIU237" s="136"/>
      <c r="TIV237" s="136"/>
      <c r="TIW237" s="136"/>
      <c r="TIX237" s="136"/>
      <c r="TIY237" s="136"/>
      <c r="TIZ237" s="136"/>
      <c r="TJA237" s="136"/>
      <c r="TJB237" s="136"/>
      <c r="TJC237" s="136"/>
      <c r="TJD237" s="136"/>
      <c r="TJE237" s="136"/>
      <c r="TJF237" s="136"/>
      <c r="TJG237" s="136"/>
      <c r="TJH237" s="136"/>
      <c r="TJI237" s="136"/>
      <c r="TJJ237" s="136"/>
      <c r="TJK237" s="136"/>
      <c r="TJL237" s="136"/>
      <c r="TJM237" s="136"/>
      <c r="TJN237" s="136"/>
      <c r="TJO237" s="136"/>
      <c r="TJP237" s="136"/>
      <c r="TJQ237" s="136"/>
      <c r="TJR237" s="136"/>
      <c r="TJS237" s="136"/>
      <c r="TJT237" s="136"/>
      <c r="TJU237" s="136"/>
      <c r="TJV237" s="136"/>
      <c r="TJW237" s="136"/>
      <c r="TJX237" s="136"/>
      <c r="TJY237" s="136"/>
      <c r="TJZ237" s="136"/>
      <c r="TKA237" s="136"/>
      <c r="TKB237" s="136"/>
      <c r="TKC237" s="136"/>
      <c r="TKD237" s="136"/>
      <c r="TKE237" s="136"/>
      <c r="TKF237" s="136"/>
      <c r="TKG237" s="136"/>
      <c r="TKH237" s="136"/>
      <c r="TKI237" s="136"/>
      <c r="TKJ237" s="136"/>
      <c r="TKK237" s="136"/>
      <c r="TKL237" s="136"/>
      <c r="TKM237" s="136"/>
      <c r="TKN237" s="136"/>
      <c r="TKO237" s="136"/>
      <c r="TKP237" s="136"/>
      <c r="TKQ237" s="136"/>
      <c r="TKR237" s="136"/>
      <c r="TKS237" s="136"/>
      <c r="TKT237" s="136"/>
      <c r="TKU237" s="136"/>
      <c r="TKV237" s="136"/>
      <c r="TKW237" s="136"/>
      <c r="TKX237" s="136"/>
      <c r="TKY237" s="136"/>
      <c r="TKZ237" s="136"/>
      <c r="TLA237" s="136"/>
      <c r="TLB237" s="136"/>
      <c r="TLC237" s="136"/>
      <c r="TLD237" s="136"/>
      <c r="TLE237" s="136"/>
      <c r="TLF237" s="136"/>
      <c r="TLG237" s="136"/>
      <c r="TLH237" s="136"/>
      <c r="TLI237" s="136"/>
      <c r="TLJ237" s="136"/>
      <c r="TLK237" s="136"/>
      <c r="TLL237" s="136"/>
      <c r="TLM237" s="136"/>
      <c r="TLN237" s="136"/>
      <c r="TLO237" s="136"/>
      <c r="TLP237" s="136"/>
      <c r="TLQ237" s="136"/>
      <c r="TLR237" s="136"/>
      <c r="TLS237" s="136"/>
      <c r="TLT237" s="136"/>
      <c r="TLU237" s="136"/>
      <c r="TLV237" s="136"/>
      <c r="TLW237" s="136"/>
      <c r="TLX237" s="136"/>
      <c r="TLY237" s="136"/>
      <c r="TLZ237" s="136"/>
      <c r="TMA237" s="136"/>
      <c r="TMB237" s="136"/>
      <c r="TMC237" s="136"/>
      <c r="TMD237" s="136"/>
      <c r="TME237" s="136"/>
      <c r="TMF237" s="136"/>
      <c r="TMG237" s="136"/>
      <c r="TMH237" s="136"/>
      <c r="TMI237" s="136"/>
      <c r="TMJ237" s="136"/>
      <c r="TMK237" s="136"/>
      <c r="TML237" s="136"/>
      <c r="TMM237" s="136"/>
      <c r="TMN237" s="136"/>
      <c r="TMO237" s="136"/>
      <c r="TMP237" s="136"/>
      <c r="TMQ237" s="136"/>
      <c r="TMR237" s="136"/>
      <c r="TMS237" s="136"/>
      <c r="TMT237" s="136"/>
      <c r="TMU237" s="136"/>
      <c r="TMV237" s="136"/>
      <c r="TMW237" s="136"/>
      <c r="TMX237" s="136"/>
      <c r="TMY237" s="136"/>
      <c r="TMZ237" s="136"/>
      <c r="TNA237" s="136"/>
      <c r="TNB237" s="136"/>
      <c r="TNC237" s="136"/>
      <c r="TND237" s="136"/>
      <c r="TNE237" s="136"/>
      <c r="TNF237" s="136"/>
      <c r="TNG237" s="136"/>
      <c r="TNH237" s="136"/>
      <c r="TNI237" s="136"/>
      <c r="TNJ237" s="136"/>
      <c r="TNK237" s="136"/>
      <c r="TNL237" s="136"/>
      <c r="TNM237" s="136"/>
      <c r="TNN237" s="136"/>
      <c r="TNO237" s="136"/>
      <c r="TNP237" s="136"/>
      <c r="TNQ237" s="136"/>
      <c r="TNR237" s="136"/>
      <c r="TNS237" s="136"/>
      <c r="TNT237" s="136"/>
      <c r="TNU237" s="136"/>
      <c r="TNV237" s="136"/>
      <c r="TNW237" s="136"/>
      <c r="TNX237" s="136"/>
      <c r="TNY237" s="136"/>
      <c r="TNZ237" s="136"/>
      <c r="TOA237" s="136"/>
      <c r="TOB237" s="136"/>
      <c r="TOC237" s="136"/>
      <c r="TOD237" s="136"/>
      <c r="TOE237" s="136"/>
      <c r="TOF237" s="136"/>
      <c r="TOG237" s="136"/>
      <c r="TOH237" s="136"/>
      <c r="TOI237" s="136"/>
      <c r="TOJ237" s="136"/>
      <c r="TOK237" s="136"/>
      <c r="TOL237" s="136"/>
      <c r="TOM237" s="136"/>
      <c r="TON237" s="136"/>
      <c r="TOO237" s="136"/>
      <c r="TOP237" s="136"/>
      <c r="TOQ237" s="136"/>
      <c r="TOR237" s="136"/>
      <c r="TOS237" s="136"/>
      <c r="TOT237" s="136"/>
      <c r="TOU237" s="136"/>
      <c r="TOV237" s="136"/>
      <c r="TOW237" s="136"/>
      <c r="TOX237" s="136"/>
      <c r="TOY237" s="136"/>
      <c r="TOZ237" s="136"/>
      <c r="TPA237" s="136"/>
      <c r="TPB237" s="136"/>
      <c r="TPC237" s="136"/>
      <c r="TPD237" s="136"/>
      <c r="TPE237" s="136"/>
      <c r="TPF237" s="136"/>
      <c r="TPG237" s="136"/>
      <c r="TPH237" s="136"/>
      <c r="TPI237" s="136"/>
      <c r="TPJ237" s="136"/>
      <c r="TPK237" s="136"/>
      <c r="TPL237" s="136"/>
      <c r="TPM237" s="136"/>
      <c r="TPN237" s="136"/>
      <c r="TPO237" s="136"/>
      <c r="TPP237" s="136"/>
      <c r="TPQ237" s="136"/>
      <c r="TPR237" s="136"/>
      <c r="TPS237" s="136"/>
      <c r="TPT237" s="136"/>
      <c r="TPU237" s="136"/>
      <c r="TPV237" s="136"/>
      <c r="TPW237" s="136"/>
      <c r="TPX237" s="136"/>
      <c r="TPY237" s="136"/>
      <c r="TPZ237" s="136"/>
      <c r="TQA237" s="136"/>
      <c r="TQB237" s="136"/>
      <c r="TQC237" s="136"/>
      <c r="TQD237" s="136"/>
      <c r="TQE237" s="136"/>
      <c r="TQF237" s="136"/>
      <c r="TQG237" s="136"/>
      <c r="TQH237" s="136"/>
      <c r="TQI237" s="136"/>
      <c r="TQJ237" s="136"/>
      <c r="TQK237" s="136"/>
      <c r="TQL237" s="136"/>
      <c r="TQM237" s="136"/>
      <c r="TQN237" s="136"/>
      <c r="TQO237" s="136"/>
      <c r="TQP237" s="136"/>
      <c r="TQQ237" s="136"/>
      <c r="TQR237" s="136"/>
      <c r="TQS237" s="136"/>
      <c r="TQT237" s="136"/>
      <c r="TQU237" s="136"/>
      <c r="TQV237" s="136"/>
      <c r="TQW237" s="136"/>
      <c r="TQX237" s="136"/>
      <c r="TQY237" s="136"/>
      <c r="TQZ237" s="136"/>
      <c r="TRA237" s="136"/>
      <c r="TRB237" s="136"/>
      <c r="TRC237" s="136"/>
      <c r="TRD237" s="136"/>
      <c r="TRE237" s="136"/>
      <c r="TRF237" s="136"/>
      <c r="TRG237" s="136"/>
      <c r="TRH237" s="136"/>
      <c r="TRI237" s="136"/>
      <c r="TRJ237" s="136"/>
      <c r="TRK237" s="136"/>
      <c r="TRL237" s="136"/>
      <c r="TRM237" s="136"/>
      <c r="TRN237" s="136"/>
      <c r="TRO237" s="136"/>
      <c r="TRP237" s="136"/>
      <c r="TRQ237" s="136"/>
      <c r="TRR237" s="136"/>
      <c r="TRS237" s="136"/>
      <c r="TRT237" s="136"/>
      <c r="TRU237" s="136"/>
      <c r="TRV237" s="136"/>
      <c r="TRW237" s="136"/>
      <c r="TRX237" s="136"/>
      <c r="TRY237" s="136"/>
      <c r="TRZ237" s="136"/>
      <c r="TSA237" s="136"/>
      <c r="TSB237" s="136"/>
      <c r="TSC237" s="136"/>
      <c r="TSD237" s="136"/>
      <c r="TSE237" s="136"/>
      <c r="TSF237" s="136"/>
      <c r="TSG237" s="136"/>
      <c r="TSH237" s="136"/>
      <c r="TSI237" s="136"/>
      <c r="TSJ237" s="136"/>
      <c r="TSK237" s="136"/>
      <c r="TSL237" s="136"/>
      <c r="TSM237" s="136"/>
      <c r="TSN237" s="136"/>
      <c r="TSO237" s="136"/>
      <c r="TSP237" s="136"/>
      <c r="TSQ237" s="136"/>
      <c r="TSR237" s="136"/>
      <c r="TSS237" s="136"/>
      <c r="TST237" s="136"/>
      <c r="TSU237" s="136"/>
      <c r="TSV237" s="136"/>
      <c r="TSW237" s="136"/>
      <c r="TSX237" s="136"/>
      <c r="TSY237" s="136"/>
      <c r="TSZ237" s="136"/>
      <c r="TTA237" s="136"/>
      <c r="TTB237" s="136"/>
      <c r="TTC237" s="136"/>
      <c r="TTD237" s="136"/>
      <c r="TTE237" s="136"/>
      <c r="TTF237" s="136"/>
      <c r="TTG237" s="136"/>
      <c r="TTH237" s="136"/>
      <c r="TTI237" s="136"/>
      <c r="TTJ237" s="136"/>
      <c r="TTK237" s="136"/>
      <c r="TTL237" s="136"/>
      <c r="TTM237" s="136"/>
      <c r="TTN237" s="136"/>
      <c r="TTO237" s="136"/>
      <c r="TTP237" s="136"/>
      <c r="TTQ237" s="136"/>
      <c r="TTR237" s="136"/>
      <c r="TTS237" s="136"/>
      <c r="TTT237" s="136"/>
      <c r="TTU237" s="136"/>
      <c r="TTV237" s="136"/>
      <c r="TTW237" s="136"/>
      <c r="TTX237" s="136"/>
      <c r="TTY237" s="136"/>
      <c r="TTZ237" s="136"/>
      <c r="TUA237" s="136"/>
      <c r="TUB237" s="136"/>
      <c r="TUC237" s="136"/>
      <c r="TUD237" s="136"/>
      <c r="TUE237" s="136"/>
      <c r="TUF237" s="136"/>
      <c r="TUG237" s="136"/>
      <c r="TUH237" s="136"/>
      <c r="TUI237" s="136"/>
      <c r="TUJ237" s="136"/>
      <c r="TUK237" s="136"/>
      <c r="TUL237" s="136"/>
      <c r="TUM237" s="136"/>
      <c r="TUN237" s="136"/>
      <c r="TUO237" s="136"/>
      <c r="TUP237" s="136"/>
      <c r="TUQ237" s="136"/>
      <c r="TUR237" s="136"/>
      <c r="TUS237" s="136"/>
      <c r="TUT237" s="136"/>
      <c r="TUU237" s="136"/>
      <c r="TUV237" s="136"/>
      <c r="TUW237" s="136"/>
      <c r="TUX237" s="136"/>
      <c r="TUY237" s="136"/>
      <c r="TUZ237" s="136"/>
      <c r="TVA237" s="136"/>
      <c r="TVB237" s="136"/>
      <c r="TVC237" s="136"/>
      <c r="TVD237" s="136"/>
      <c r="TVE237" s="136"/>
      <c r="TVF237" s="136"/>
      <c r="TVG237" s="136"/>
      <c r="TVH237" s="136"/>
      <c r="TVI237" s="136"/>
      <c r="TVJ237" s="136"/>
      <c r="TVK237" s="136"/>
      <c r="TVL237" s="136"/>
      <c r="TVM237" s="136"/>
      <c r="TVN237" s="136"/>
      <c r="TVO237" s="136"/>
      <c r="TVP237" s="136"/>
      <c r="TVQ237" s="136"/>
      <c r="TVR237" s="136"/>
      <c r="TVS237" s="136"/>
      <c r="TVT237" s="136"/>
      <c r="TVU237" s="136"/>
      <c r="TVV237" s="136"/>
      <c r="TVW237" s="136"/>
      <c r="TVX237" s="136"/>
      <c r="TVY237" s="136"/>
      <c r="TVZ237" s="136"/>
      <c r="TWA237" s="136"/>
      <c r="TWB237" s="136"/>
      <c r="TWC237" s="136"/>
      <c r="TWD237" s="136"/>
      <c r="TWE237" s="136"/>
      <c r="TWF237" s="136"/>
      <c r="TWG237" s="136"/>
      <c r="TWH237" s="136"/>
      <c r="TWI237" s="136"/>
      <c r="TWJ237" s="136"/>
      <c r="TWK237" s="136"/>
      <c r="TWL237" s="136"/>
      <c r="TWM237" s="136"/>
      <c r="TWN237" s="136"/>
      <c r="TWO237" s="136"/>
      <c r="TWP237" s="136"/>
      <c r="TWQ237" s="136"/>
      <c r="TWR237" s="136"/>
      <c r="TWS237" s="136"/>
      <c r="TWT237" s="136"/>
      <c r="TWU237" s="136"/>
      <c r="TWV237" s="136"/>
      <c r="TWW237" s="136"/>
      <c r="TWX237" s="136"/>
      <c r="TWY237" s="136"/>
      <c r="TWZ237" s="136"/>
      <c r="TXA237" s="136"/>
      <c r="TXB237" s="136"/>
      <c r="TXC237" s="136"/>
      <c r="TXD237" s="136"/>
      <c r="TXE237" s="136"/>
      <c r="TXF237" s="136"/>
      <c r="TXG237" s="136"/>
      <c r="TXH237" s="136"/>
      <c r="TXI237" s="136"/>
      <c r="TXJ237" s="136"/>
      <c r="TXK237" s="136"/>
      <c r="TXL237" s="136"/>
      <c r="TXM237" s="136"/>
      <c r="TXN237" s="136"/>
      <c r="TXO237" s="136"/>
      <c r="TXP237" s="136"/>
      <c r="TXQ237" s="136"/>
      <c r="TXR237" s="136"/>
      <c r="TXS237" s="136"/>
      <c r="TXT237" s="136"/>
      <c r="TXU237" s="136"/>
      <c r="TXV237" s="136"/>
      <c r="TXW237" s="136"/>
      <c r="TXX237" s="136"/>
      <c r="TXY237" s="136"/>
      <c r="TXZ237" s="136"/>
      <c r="TYA237" s="136"/>
      <c r="TYB237" s="136"/>
      <c r="TYC237" s="136"/>
      <c r="TYD237" s="136"/>
      <c r="TYE237" s="136"/>
      <c r="TYF237" s="136"/>
      <c r="TYG237" s="136"/>
      <c r="TYH237" s="136"/>
      <c r="TYI237" s="136"/>
      <c r="TYJ237" s="136"/>
      <c r="TYK237" s="136"/>
      <c r="TYL237" s="136"/>
      <c r="TYM237" s="136"/>
      <c r="TYN237" s="136"/>
      <c r="TYO237" s="136"/>
      <c r="TYP237" s="136"/>
      <c r="TYQ237" s="136"/>
      <c r="TYR237" s="136"/>
      <c r="TYS237" s="136"/>
      <c r="TYT237" s="136"/>
      <c r="TYU237" s="136"/>
      <c r="TYV237" s="136"/>
      <c r="TYW237" s="136"/>
      <c r="TYX237" s="136"/>
      <c r="TYY237" s="136"/>
      <c r="TYZ237" s="136"/>
      <c r="TZA237" s="136"/>
      <c r="TZB237" s="136"/>
      <c r="TZC237" s="136"/>
      <c r="TZD237" s="136"/>
      <c r="TZE237" s="136"/>
      <c r="TZF237" s="136"/>
      <c r="TZG237" s="136"/>
      <c r="TZH237" s="136"/>
      <c r="TZI237" s="136"/>
      <c r="TZJ237" s="136"/>
      <c r="TZK237" s="136"/>
      <c r="TZL237" s="136"/>
      <c r="TZM237" s="136"/>
      <c r="TZN237" s="136"/>
      <c r="TZO237" s="136"/>
      <c r="TZP237" s="136"/>
      <c r="TZQ237" s="136"/>
      <c r="TZR237" s="136"/>
      <c r="TZS237" s="136"/>
      <c r="TZT237" s="136"/>
      <c r="TZU237" s="136"/>
      <c r="TZV237" s="136"/>
      <c r="TZW237" s="136"/>
      <c r="TZX237" s="136"/>
      <c r="TZY237" s="136"/>
      <c r="TZZ237" s="136"/>
      <c r="UAA237" s="136"/>
      <c r="UAB237" s="136"/>
      <c r="UAC237" s="136"/>
      <c r="UAD237" s="136"/>
      <c r="UAE237" s="136"/>
      <c r="UAF237" s="136"/>
      <c r="UAG237" s="136"/>
      <c r="UAH237" s="136"/>
      <c r="UAI237" s="136"/>
      <c r="UAJ237" s="136"/>
      <c r="UAK237" s="136"/>
      <c r="UAL237" s="136"/>
      <c r="UAM237" s="136"/>
      <c r="UAN237" s="136"/>
      <c r="UAO237" s="136"/>
      <c r="UAP237" s="136"/>
      <c r="UAQ237" s="136"/>
      <c r="UAR237" s="136"/>
      <c r="UAS237" s="136"/>
      <c r="UAT237" s="136"/>
      <c r="UAU237" s="136"/>
      <c r="UAV237" s="136"/>
      <c r="UAW237" s="136"/>
      <c r="UAX237" s="136"/>
      <c r="UAY237" s="136"/>
      <c r="UAZ237" s="136"/>
      <c r="UBA237" s="136"/>
      <c r="UBB237" s="136"/>
      <c r="UBC237" s="136"/>
      <c r="UBD237" s="136"/>
      <c r="UBE237" s="136"/>
      <c r="UBF237" s="136"/>
      <c r="UBG237" s="136"/>
      <c r="UBH237" s="136"/>
      <c r="UBI237" s="136"/>
      <c r="UBJ237" s="136"/>
      <c r="UBK237" s="136"/>
      <c r="UBL237" s="136"/>
      <c r="UBM237" s="136"/>
      <c r="UBN237" s="136"/>
      <c r="UBO237" s="136"/>
      <c r="UBP237" s="136"/>
      <c r="UBQ237" s="136"/>
      <c r="UBR237" s="136"/>
      <c r="UBS237" s="136"/>
      <c r="UBT237" s="136"/>
      <c r="UBU237" s="136"/>
      <c r="UBV237" s="136"/>
      <c r="UBW237" s="136"/>
      <c r="UBX237" s="136"/>
      <c r="UBY237" s="136"/>
      <c r="UBZ237" s="136"/>
      <c r="UCA237" s="136"/>
      <c r="UCB237" s="136"/>
      <c r="UCC237" s="136"/>
      <c r="UCD237" s="136"/>
      <c r="UCE237" s="136"/>
      <c r="UCF237" s="136"/>
      <c r="UCG237" s="136"/>
      <c r="UCH237" s="136"/>
      <c r="UCI237" s="136"/>
      <c r="UCJ237" s="136"/>
      <c r="UCK237" s="136"/>
      <c r="UCL237" s="136"/>
      <c r="UCM237" s="136"/>
      <c r="UCN237" s="136"/>
      <c r="UCO237" s="136"/>
      <c r="UCP237" s="136"/>
      <c r="UCQ237" s="136"/>
      <c r="UCR237" s="136"/>
      <c r="UCS237" s="136"/>
      <c r="UCT237" s="136"/>
      <c r="UCU237" s="136"/>
      <c r="UCV237" s="136"/>
      <c r="UCW237" s="136"/>
      <c r="UCX237" s="136"/>
      <c r="UCY237" s="136"/>
      <c r="UCZ237" s="136"/>
      <c r="UDA237" s="136"/>
      <c r="UDB237" s="136"/>
      <c r="UDC237" s="136"/>
      <c r="UDD237" s="136"/>
      <c r="UDE237" s="136"/>
      <c r="UDF237" s="136"/>
      <c r="UDG237" s="136"/>
      <c r="UDH237" s="136"/>
      <c r="UDI237" s="136"/>
      <c r="UDJ237" s="136"/>
      <c r="UDK237" s="136"/>
      <c r="UDL237" s="136"/>
      <c r="UDM237" s="136"/>
      <c r="UDN237" s="136"/>
      <c r="UDO237" s="136"/>
      <c r="UDP237" s="136"/>
      <c r="UDQ237" s="136"/>
      <c r="UDR237" s="136"/>
      <c r="UDS237" s="136"/>
      <c r="UDT237" s="136"/>
      <c r="UDU237" s="136"/>
      <c r="UDV237" s="136"/>
      <c r="UDW237" s="136"/>
      <c r="UDX237" s="136"/>
      <c r="UDY237" s="136"/>
      <c r="UDZ237" s="136"/>
      <c r="UEA237" s="136"/>
      <c r="UEB237" s="136"/>
      <c r="UEC237" s="136"/>
      <c r="UED237" s="136"/>
      <c r="UEE237" s="136"/>
      <c r="UEF237" s="136"/>
      <c r="UEG237" s="136"/>
      <c r="UEH237" s="136"/>
      <c r="UEI237" s="136"/>
      <c r="UEJ237" s="136"/>
      <c r="UEK237" s="136"/>
      <c r="UEL237" s="136"/>
      <c r="UEM237" s="136"/>
      <c r="UEN237" s="136"/>
      <c r="UEO237" s="136"/>
      <c r="UEP237" s="136"/>
      <c r="UEQ237" s="136"/>
      <c r="UER237" s="136"/>
      <c r="UES237" s="136"/>
      <c r="UET237" s="136"/>
      <c r="UEU237" s="136"/>
      <c r="UEV237" s="136"/>
      <c r="UEW237" s="136"/>
      <c r="UEX237" s="136"/>
      <c r="UEY237" s="136"/>
      <c r="UEZ237" s="136"/>
      <c r="UFA237" s="136"/>
      <c r="UFB237" s="136"/>
      <c r="UFC237" s="136"/>
      <c r="UFD237" s="136"/>
      <c r="UFE237" s="136"/>
      <c r="UFF237" s="136"/>
      <c r="UFG237" s="136"/>
      <c r="UFH237" s="136"/>
      <c r="UFI237" s="136"/>
      <c r="UFJ237" s="136"/>
      <c r="UFK237" s="136"/>
      <c r="UFL237" s="136"/>
      <c r="UFM237" s="136"/>
      <c r="UFN237" s="136"/>
      <c r="UFO237" s="136"/>
      <c r="UFP237" s="136"/>
      <c r="UFQ237" s="136"/>
      <c r="UFR237" s="136"/>
      <c r="UFS237" s="136"/>
      <c r="UFT237" s="136"/>
      <c r="UFU237" s="136"/>
      <c r="UFV237" s="136"/>
      <c r="UFW237" s="136"/>
      <c r="UFX237" s="136"/>
      <c r="UFY237" s="136"/>
      <c r="UFZ237" s="136"/>
      <c r="UGA237" s="136"/>
      <c r="UGB237" s="136"/>
      <c r="UGC237" s="136"/>
      <c r="UGD237" s="136"/>
      <c r="UGE237" s="136"/>
      <c r="UGF237" s="136"/>
      <c r="UGG237" s="136"/>
      <c r="UGH237" s="136"/>
      <c r="UGI237" s="136"/>
      <c r="UGJ237" s="136"/>
      <c r="UGK237" s="136"/>
      <c r="UGL237" s="136"/>
      <c r="UGM237" s="136"/>
      <c r="UGN237" s="136"/>
      <c r="UGO237" s="136"/>
      <c r="UGP237" s="136"/>
      <c r="UGQ237" s="136"/>
      <c r="UGR237" s="136"/>
      <c r="UGS237" s="136"/>
      <c r="UGT237" s="136"/>
      <c r="UGU237" s="136"/>
      <c r="UGV237" s="136"/>
      <c r="UGW237" s="136"/>
      <c r="UGX237" s="136"/>
      <c r="UGY237" s="136"/>
      <c r="UGZ237" s="136"/>
      <c r="UHA237" s="136"/>
      <c r="UHB237" s="136"/>
      <c r="UHC237" s="136"/>
      <c r="UHD237" s="136"/>
      <c r="UHE237" s="136"/>
      <c r="UHF237" s="136"/>
      <c r="UHG237" s="136"/>
      <c r="UHH237" s="136"/>
      <c r="UHI237" s="136"/>
      <c r="UHJ237" s="136"/>
      <c r="UHK237" s="136"/>
      <c r="UHL237" s="136"/>
      <c r="UHM237" s="136"/>
      <c r="UHN237" s="136"/>
      <c r="UHO237" s="136"/>
      <c r="UHP237" s="136"/>
      <c r="UHQ237" s="136"/>
      <c r="UHR237" s="136"/>
      <c r="UHS237" s="136"/>
      <c r="UHT237" s="136"/>
      <c r="UHU237" s="136"/>
      <c r="UHV237" s="136"/>
      <c r="UHW237" s="136"/>
      <c r="UHX237" s="136"/>
      <c r="UHY237" s="136"/>
      <c r="UHZ237" s="136"/>
      <c r="UIA237" s="136"/>
      <c r="UIB237" s="136"/>
      <c r="UIC237" s="136"/>
      <c r="UID237" s="136"/>
      <c r="UIE237" s="136"/>
      <c r="UIF237" s="136"/>
      <c r="UIG237" s="136"/>
      <c r="UIH237" s="136"/>
      <c r="UII237" s="136"/>
      <c r="UIJ237" s="136"/>
      <c r="UIK237" s="136"/>
      <c r="UIL237" s="136"/>
      <c r="UIM237" s="136"/>
      <c r="UIN237" s="136"/>
      <c r="UIO237" s="136"/>
      <c r="UIP237" s="136"/>
      <c r="UIQ237" s="136"/>
      <c r="UIR237" s="136"/>
      <c r="UIS237" s="136"/>
      <c r="UIT237" s="136"/>
      <c r="UIU237" s="136"/>
      <c r="UIV237" s="136"/>
      <c r="UIW237" s="136"/>
      <c r="UIX237" s="136"/>
      <c r="UIY237" s="136"/>
      <c r="UIZ237" s="136"/>
      <c r="UJA237" s="136"/>
      <c r="UJB237" s="136"/>
      <c r="UJC237" s="136"/>
      <c r="UJD237" s="136"/>
      <c r="UJE237" s="136"/>
      <c r="UJF237" s="136"/>
      <c r="UJG237" s="136"/>
      <c r="UJH237" s="136"/>
      <c r="UJI237" s="136"/>
      <c r="UJJ237" s="136"/>
      <c r="UJK237" s="136"/>
      <c r="UJL237" s="136"/>
      <c r="UJM237" s="136"/>
      <c r="UJN237" s="136"/>
      <c r="UJO237" s="136"/>
      <c r="UJP237" s="136"/>
      <c r="UJQ237" s="136"/>
      <c r="UJR237" s="136"/>
      <c r="UJS237" s="136"/>
      <c r="UJT237" s="136"/>
      <c r="UJU237" s="136"/>
      <c r="UJV237" s="136"/>
      <c r="UJW237" s="136"/>
      <c r="UJX237" s="136"/>
      <c r="UJY237" s="136"/>
      <c r="UJZ237" s="136"/>
      <c r="UKA237" s="136"/>
      <c r="UKB237" s="136"/>
      <c r="UKC237" s="136"/>
      <c r="UKD237" s="136"/>
      <c r="UKE237" s="136"/>
      <c r="UKF237" s="136"/>
      <c r="UKG237" s="136"/>
      <c r="UKH237" s="136"/>
      <c r="UKI237" s="136"/>
      <c r="UKJ237" s="136"/>
      <c r="UKK237" s="136"/>
      <c r="UKL237" s="136"/>
      <c r="UKM237" s="136"/>
      <c r="UKN237" s="136"/>
      <c r="UKO237" s="136"/>
      <c r="UKP237" s="136"/>
      <c r="UKQ237" s="136"/>
      <c r="UKR237" s="136"/>
      <c r="UKS237" s="136"/>
      <c r="UKT237" s="136"/>
      <c r="UKU237" s="136"/>
      <c r="UKV237" s="136"/>
      <c r="UKW237" s="136"/>
      <c r="UKX237" s="136"/>
      <c r="UKY237" s="136"/>
      <c r="UKZ237" s="136"/>
      <c r="ULA237" s="136"/>
      <c r="ULB237" s="136"/>
      <c r="ULC237" s="136"/>
      <c r="ULD237" s="136"/>
      <c r="ULE237" s="136"/>
      <c r="ULF237" s="136"/>
      <c r="ULG237" s="136"/>
      <c r="ULH237" s="136"/>
      <c r="ULI237" s="136"/>
      <c r="ULJ237" s="136"/>
      <c r="ULK237" s="136"/>
      <c r="ULL237" s="136"/>
      <c r="ULM237" s="136"/>
      <c r="ULN237" s="136"/>
      <c r="ULO237" s="136"/>
      <c r="ULP237" s="136"/>
      <c r="ULQ237" s="136"/>
      <c r="ULR237" s="136"/>
      <c r="ULS237" s="136"/>
      <c r="ULT237" s="136"/>
      <c r="ULU237" s="136"/>
      <c r="ULV237" s="136"/>
      <c r="ULW237" s="136"/>
      <c r="ULX237" s="136"/>
      <c r="ULY237" s="136"/>
      <c r="ULZ237" s="136"/>
      <c r="UMA237" s="136"/>
      <c r="UMB237" s="136"/>
      <c r="UMC237" s="136"/>
      <c r="UMD237" s="136"/>
      <c r="UME237" s="136"/>
      <c r="UMF237" s="136"/>
      <c r="UMG237" s="136"/>
      <c r="UMH237" s="136"/>
      <c r="UMI237" s="136"/>
      <c r="UMJ237" s="136"/>
      <c r="UMK237" s="136"/>
      <c r="UML237" s="136"/>
      <c r="UMM237" s="136"/>
      <c r="UMN237" s="136"/>
      <c r="UMO237" s="136"/>
      <c r="UMP237" s="136"/>
      <c r="UMQ237" s="136"/>
      <c r="UMR237" s="136"/>
      <c r="UMS237" s="136"/>
      <c r="UMT237" s="136"/>
      <c r="UMU237" s="136"/>
      <c r="UMV237" s="136"/>
      <c r="UMW237" s="136"/>
      <c r="UMX237" s="136"/>
      <c r="UMY237" s="136"/>
      <c r="UMZ237" s="136"/>
      <c r="UNA237" s="136"/>
      <c r="UNB237" s="136"/>
      <c r="UNC237" s="136"/>
      <c r="UND237" s="136"/>
      <c r="UNE237" s="136"/>
      <c r="UNF237" s="136"/>
      <c r="UNG237" s="136"/>
      <c r="UNH237" s="136"/>
      <c r="UNI237" s="136"/>
      <c r="UNJ237" s="136"/>
      <c r="UNK237" s="136"/>
      <c r="UNL237" s="136"/>
      <c r="UNM237" s="136"/>
      <c r="UNN237" s="136"/>
      <c r="UNO237" s="136"/>
      <c r="UNP237" s="136"/>
      <c r="UNQ237" s="136"/>
      <c r="UNR237" s="136"/>
      <c r="UNS237" s="136"/>
      <c r="UNT237" s="136"/>
      <c r="UNU237" s="136"/>
      <c r="UNV237" s="136"/>
      <c r="UNW237" s="136"/>
      <c r="UNX237" s="136"/>
      <c r="UNY237" s="136"/>
      <c r="UNZ237" s="136"/>
      <c r="UOA237" s="136"/>
      <c r="UOB237" s="136"/>
      <c r="UOC237" s="136"/>
      <c r="UOD237" s="136"/>
      <c r="UOE237" s="136"/>
      <c r="UOF237" s="136"/>
      <c r="UOG237" s="136"/>
      <c r="UOH237" s="136"/>
      <c r="UOI237" s="136"/>
      <c r="UOJ237" s="136"/>
      <c r="UOK237" s="136"/>
      <c r="UOL237" s="136"/>
      <c r="UOM237" s="136"/>
      <c r="UON237" s="136"/>
      <c r="UOO237" s="136"/>
      <c r="UOP237" s="136"/>
      <c r="UOQ237" s="136"/>
      <c r="UOR237" s="136"/>
      <c r="UOS237" s="136"/>
      <c r="UOT237" s="136"/>
      <c r="UOU237" s="136"/>
      <c r="UOV237" s="136"/>
      <c r="UOW237" s="136"/>
      <c r="UOX237" s="136"/>
      <c r="UOY237" s="136"/>
      <c r="UOZ237" s="136"/>
      <c r="UPA237" s="136"/>
      <c r="UPB237" s="136"/>
      <c r="UPC237" s="136"/>
      <c r="UPD237" s="136"/>
      <c r="UPE237" s="136"/>
      <c r="UPF237" s="136"/>
      <c r="UPG237" s="136"/>
      <c r="UPH237" s="136"/>
      <c r="UPI237" s="136"/>
      <c r="UPJ237" s="136"/>
      <c r="UPK237" s="136"/>
      <c r="UPL237" s="136"/>
      <c r="UPM237" s="136"/>
      <c r="UPN237" s="136"/>
      <c r="UPO237" s="136"/>
      <c r="UPP237" s="136"/>
      <c r="UPQ237" s="136"/>
      <c r="UPR237" s="136"/>
      <c r="UPS237" s="136"/>
      <c r="UPT237" s="136"/>
      <c r="UPU237" s="136"/>
      <c r="UPV237" s="136"/>
      <c r="UPW237" s="136"/>
      <c r="UPX237" s="136"/>
      <c r="UPY237" s="136"/>
      <c r="UPZ237" s="136"/>
      <c r="UQA237" s="136"/>
      <c r="UQB237" s="136"/>
      <c r="UQC237" s="136"/>
      <c r="UQD237" s="136"/>
      <c r="UQE237" s="136"/>
      <c r="UQF237" s="136"/>
      <c r="UQG237" s="136"/>
      <c r="UQH237" s="136"/>
      <c r="UQI237" s="136"/>
      <c r="UQJ237" s="136"/>
      <c r="UQK237" s="136"/>
      <c r="UQL237" s="136"/>
      <c r="UQM237" s="136"/>
      <c r="UQN237" s="136"/>
      <c r="UQO237" s="136"/>
      <c r="UQP237" s="136"/>
      <c r="UQQ237" s="136"/>
      <c r="UQR237" s="136"/>
      <c r="UQS237" s="136"/>
      <c r="UQT237" s="136"/>
      <c r="UQU237" s="136"/>
      <c r="UQV237" s="136"/>
      <c r="UQW237" s="136"/>
      <c r="UQX237" s="136"/>
      <c r="UQY237" s="136"/>
      <c r="UQZ237" s="136"/>
      <c r="URA237" s="136"/>
      <c r="URB237" s="136"/>
      <c r="URC237" s="136"/>
      <c r="URD237" s="136"/>
      <c r="URE237" s="136"/>
      <c r="URF237" s="136"/>
      <c r="URG237" s="136"/>
      <c r="URH237" s="136"/>
      <c r="URI237" s="136"/>
      <c r="URJ237" s="136"/>
      <c r="URK237" s="136"/>
      <c r="URL237" s="136"/>
      <c r="URM237" s="136"/>
      <c r="URN237" s="136"/>
      <c r="URO237" s="136"/>
      <c r="URP237" s="136"/>
      <c r="URQ237" s="136"/>
      <c r="URR237" s="136"/>
      <c r="URS237" s="136"/>
      <c r="URT237" s="136"/>
      <c r="URU237" s="136"/>
      <c r="URV237" s="136"/>
      <c r="URW237" s="136"/>
      <c r="URX237" s="136"/>
      <c r="URY237" s="136"/>
      <c r="URZ237" s="136"/>
      <c r="USA237" s="136"/>
      <c r="USB237" s="136"/>
      <c r="USC237" s="136"/>
      <c r="USD237" s="136"/>
      <c r="USE237" s="136"/>
      <c r="USF237" s="136"/>
      <c r="USG237" s="136"/>
      <c r="USH237" s="136"/>
      <c r="USI237" s="136"/>
      <c r="USJ237" s="136"/>
      <c r="USK237" s="136"/>
      <c r="USL237" s="136"/>
      <c r="USM237" s="136"/>
      <c r="USN237" s="136"/>
      <c r="USO237" s="136"/>
      <c r="USP237" s="136"/>
      <c r="USQ237" s="136"/>
      <c r="USR237" s="136"/>
      <c r="USS237" s="136"/>
      <c r="UST237" s="136"/>
      <c r="USU237" s="136"/>
      <c r="USV237" s="136"/>
      <c r="USW237" s="136"/>
      <c r="USX237" s="136"/>
      <c r="USY237" s="136"/>
      <c r="USZ237" s="136"/>
      <c r="UTA237" s="136"/>
      <c r="UTB237" s="136"/>
      <c r="UTC237" s="136"/>
      <c r="UTD237" s="136"/>
      <c r="UTE237" s="136"/>
      <c r="UTF237" s="136"/>
      <c r="UTG237" s="136"/>
      <c r="UTH237" s="136"/>
      <c r="UTI237" s="136"/>
      <c r="UTJ237" s="136"/>
      <c r="UTK237" s="136"/>
      <c r="UTL237" s="136"/>
      <c r="UTM237" s="136"/>
      <c r="UTN237" s="136"/>
      <c r="UTO237" s="136"/>
      <c r="UTP237" s="136"/>
      <c r="UTQ237" s="136"/>
      <c r="UTR237" s="136"/>
      <c r="UTS237" s="136"/>
      <c r="UTT237" s="136"/>
      <c r="UTU237" s="136"/>
      <c r="UTV237" s="136"/>
      <c r="UTW237" s="136"/>
      <c r="UTX237" s="136"/>
      <c r="UTY237" s="136"/>
      <c r="UTZ237" s="136"/>
      <c r="UUA237" s="136"/>
      <c r="UUB237" s="136"/>
      <c r="UUC237" s="136"/>
      <c r="UUD237" s="136"/>
      <c r="UUE237" s="136"/>
      <c r="UUF237" s="136"/>
      <c r="UUG237" s="136"/>
      <c r="UUH237" s="136"/>
      <c r="UUI237" s="136"/>
      <c r="UUJ237" s="136"/>
      <c r="UUK237" s="136"/>
      <c r="UUL237" s="136"/>
      <c r="UUM237" s="136"/>
      <c r="UUN237" s="136"/>
      <c r="UUO237" s="136"/>
      <c r="UUP237" s="136"/>
      <c r="UUQ237" s="136"/>
      <c r="UUR237" s="136"/>
      <c r="UUS237" s="136"/>
      <c r="UUT237" s="136"/>
      <c r="UUU237" s="136"/>
      <c r="UUV237" s="136"/>
      <c r="UUW237" s="136"/>
      <c r="UUX237" s="136"/>
      <c r="UUY237" s="136"/>
      <c r="UUZ237" s="136"/>
      <c r="UVA237" s="136"/>
      <c r="UVB237" s="136"/>
      <c r="UVC237" s="136"/>
      <c r="UVD237" s="136"/>
      <c r="UVE237" s="136"/>
      <c r="UVF237" s="136"/>
      <c r="UVG237" s="136"/>
      <c r="UVH237" s="136"/>
      <c r="UVI237" s="136"/>
      <c r="UVJ237" s="136"/>
      <c r="UVK237" s="136"/>
      <c r="UVL237" s="136"/>
      <c r="UVM237" s="136"/>
      <c r="UVN237" s="136"/>
      <c r="UVO237" s="136"/>
      <c r="UVP237" s="136"/>
      <c r="UVQ237" s="136"/>
      <c r="UVR237" s="136"/>
      <c r="UVS237" s="136"/>
      <c r="UVT237" s="136"/>
      <c r="UVU237" s="136"/>
      <c r="UVV237" s="136"/>
      <c r="UVW237" s="136"/>
      <c r="UVX237" s="136"/>
      <c r="UVY237" s="136"/>
      <c r="UVZ237" s="136"/>
      <c r="UWA237" s="136"/>
      <c r="UWB237" s="136"/>
      <c r="UWC237" s="136"/>
      <c r="UWD237" s="136"/>
      <c r="UWE237" s="136"/>
      <c r="UWF237" s="136"/>
      <c r="UWG237" s="136"/>
      <c r="UWH237" s="136"/>
      <c r="UWI237" s="136"/>
      <c r="UWJ237" s="136"/>
      <c r="UWK237" s="136"/>
      <c r="UWL237" s="136"/>
      <c r="UWM237" s="136"/>
      <c r="UWN237" s="136"/>
      <c r="UWO237" s="136"/>
      <c r="UWP237" s="136"/>
      <c r="UWQ237" s="136"/>
      <c r="UWR237" s="136"/>
      <c r="UWS237" s="136"/>
      <c r="UWT237" s="136"/>
      <c r="UWU237" s="136"/>
      <c r="UWV237" s="136"/>
      <c r="UWW237" s="136"/>
      <c r="UWX237" s="136"/>
      <c r="UWY237" s="136"/>
      <c r="UWZ237" s="136"/>
      <c r="UXA237" s="136"/>
      <c r="UXB237" s="136"/>
      <c r="UXC237" s="136"/>
      <c r="UXD237" s="136"/>
      <c r="UXE237" s="136"/>
      <c r="UXF237" s="136"/>
      <c r="UXG237" s="136"/>
      <c r="UXH237" s="136"/>
      <c r="UXI237" s="136"/>
      <c r="UXJ237" s="136"/>
      <c r="UXK237" s="136"/>
      <c r="UXL237" s="136"/>
      <c r="UXM237" s="136"/>
      <c r="UXN237" s="136"/>
      <c r="UXO237" s="136"/>
      <c r="UXP237" s="136"/>
      <c r="UXQ237" s="136"/>
      <c r="UXR237" s="136"/>
      <c r="UXS237" s="136"/>
      <c r="UXT237" s="136"/>
      <c r="UXU237" s="136"/>
      <c r="UXV237" s="136"/>
      <c r="UXW237" s="136"/>
      <c r="UXX237" s="136"/>
      <c r="UXY237" s="136"/>
      <c r="UXZ237" s="136"/>
      <c r="UYA237" s="136"/>
      <c r="UYB237" s="136"/>
      <c r="UYC237" s="136"/>
      <c r="UYD237" s="136"/>
      <c r="UYE237" s="136"/>
      <c r="UYF237" s="136"/>
      <c r="UYG237" s="136"/>
      <c r="UYH237" s="136"/>
      <c r="UYI237" s="136"/>
      <c r="UYJ237" s="136"/>
      <c r="UYK237" s="136"/>
      <c r="UYL237" s="136"/>
      <c r="UYM237" s="136"/>
      <c r="UYN237" s="136"/>
      <c r="UYO237" s="136"/>
      <c r="UYP237" s="136"/>
      <c r="UYQ237" s="136"/>
      <c r="UYR237" s="136"/>
      <c r="UYS237" s="136"/>
      <c r="UYT237" s="136"/>
      <c r="UYU237" s="136"/>
      <c r="UYV237" s="136"/>
      <c r="UYW237" s="136"/>
      <c r="UYX237" s="136"/>
      <c r="UYY237" s="136"/>
      <c r="UYZ237" s="136"/>
      <c r="UZA237" s="136"/>
      <c r="UZB237" s="136"/>
      <c r="UZC237" s="136"/>
      <c r="UZD237" s="136"/>
      <c r="UZE237" s="136"/>
      <c r="UZF237" s="136"/>
      <c r="UZG237" s="136"/>
      <c r="UZH237" s="136"/>
      <c r="UZI237" s="136"/>
      <c r="UZJ237" s="136"/>
      <c r="UZK237" s="136"/>
      <c r="UZL237" s="136"/>
      <c r="UZM237" s="136"/>
      <c r="UZN237" s="136"/>
      <c r="UZO237" s="136"/>
      <c r="UZP237" s="136"/>
      <c r="UZQ237" s="136"/>
      <c r="UZR237" s="136"/>
      <c r="UZS237" s="136"/>
      <c r="UZT237" s="136"/>
      <c r="UZU237" s="136"/>
      <c r="UZV237" s="136"/>
      <c r="UZW237" s="136"/>
      <c r="UZX237" s="136"/>
      <c r="UZY237" s="136"/>
      <c r="UZZ237" s="136"/>
      <c r="VAA237" s="136"/>
      <c r="VAB237" s="136"/>
      <c r="VAC237" s="136"/>
      <c r="VAD237" s="136"/>
      <c r="VAE237" s="136"/>
      <c r="VAF237" s="136"/>
      <c r="VAG237" s="136"/>
      <c r="VAH237" s="136"/>
      <c r="VAI237" s="136"/>
      <c r="VAJ237" s="136"/>
      <c r="VAK237" s="136"/>
      <c r="VAL237" s="136"/>
      <c r="VAM237" s="136"/>
      <c r="VAN237" s="136"/>
      <c r="VAO237" s="136"/>
      <c r="VAP237" s="136"/>
      <c r="VAQ237" s="136"/>
      <c r="VAR237" s="136"/>
      <c r="VAS237" s="136"/>
      <c r="VAT237" s="136"/>
      <c r="VAU237" s="136"/>
      <c r="VAV237" s="136"/>
      <c r="VAW237" s="136"/>
      <c r="VAX237" s="136"/>
      <c r="VAY237" s="136"/>
      <c r="VAZ237" s="136"/>
      <c r="VBA237" s="136"/>
      <c r="VBB237" s="136"/>
      <c r="VBC237" s="136"/>
      <c r="VBD237" s="136"/>
      <c r="VBE237" s="136"/>
      <c r="VBF237" s="136"/>
      <c r="VBG237" s="136"/>
      <c r="VBH237" s="136"/>
      <c r="VBI237" s="136"/>
      <c r="VBJ237" s="136"/>
      <c r="VBK237" s="136"/>
      <c r="VBL237" s="136"/>
      <c r="VBM237" s="136"/>
      <c r="VBN237" s="136"/>
      <c r="VBO237" s="136"/>
      <c r="VBP237" s="136"/>
      <c r="VBQ237" s="136"/>
      <c r="VBR237" s="136"/>
      <c r="VBS237" s="136"/>
      <c r="VBT237" s="136"/>
      <c r="VBU237" s="136"/>
      <c r="VBV237" s="136"/>
      <c r="VBW237" s="136"/>
      <c r="VBX237" s="136"/>
      <c r="VBY237" s="136"/>
      <c r="VBZ237" s="136"/>
      <c r="VCA237" s="136"/>
      <c r="VCB237" s="136"/>
      <c r="VCC237" s="136"/>
      <c r="VCD237" s="136"/>
      <c r="VCE237" s="136"/>
      <c r="VCF237" s="136"/>
      <c r="VCG237" s="136"/>
      <c r="VCH237" s="136"/>
      <c r="VCI237" s="136"/>
      <c r="VCJ237" s="136"/>
      <c r="VCK237" s="136"/>
      <c r="VCL237" s="136"/>
      <c r="VCM237" s="136"/>
      <c r="VCN237" s="136"/>
      <c r="VCO237" s="136"/>
      <c r="VCP237" s="136"/>
      <c r="VCQ237" s="136"/>
      <c r="VCR237" s="136"/>
      <c r="VCS237" s="136"/>
      <c r="VCT237" s="136"/>
      <c r="VCU237" s="136"/>
      <c r="VCV237" s="136"/>
      <c r="VCW237" s="136"/>
      <c r="VCX237" s="136"/>
      <c r="VCY237" s="136"/>
      <c r="VCZ237" s="136"/>
      <c r="VDA237" s="136"/>
      <c r="VDB237" s="136"/>
      <c r="VDC237" s="136"/>
      <c r="VDD237" s="136"/>
      <c r="VDE237" s="136"/>
      <c r="VDF237" s="136"/>
      <c r="VDG237" s="136"/>
      <c r="VDH237" s="136"/>
      <c r="VDI237" s="136"/>
      <c r="VDJ237" s="136"/>
      <c r="VDK237" s="136"/>
      <c r="VDL237" s="136"/>
      <c r="VDM237" s="136"/>
      <c r="VDN237" s="136"/>
      <c r="VDO237" s="136"/>
      <c r="VDP237" s="136"/>
      <c r="VDQ237" s="136"/>
      <c r="VDR237" s="136"/>
      <c r="VDS237" s="136"/>
      <c r="VDT237" s="136"/>
      <c r="VDU237" s="136"/>
      <c r="VDV237" s="136"/>
      <c r="VDW237" s="136"/>
      <c r="VDX237" s="136"/>
      <c r="VDY237" s="136"/>
      <c r="VDZ237" s="136"/>
      <c r="VEA237" s="136"/>
      <c r="VEB237" s="136"/>
      <c r="VEC237" s="136"/>
      <c r="VED237" s="136"/>
      <c r="VEE237" s="136"/>
      <c r="VEF237" s="136"/>
      <c r="VEG237" s="136"/>
      <c r="VEH237" s="136"/>
      <c r="VEI237" s="136"/>
      <c r="VEJ237" s="136"/>
      <c r="VEK237" s="136"/>
      <c r="VEL237" s="136"/>
      <c r="VEM237" s="136"/>
      <c r="VEN237" s="136"/>
      <c r="VEO237" s="136"/>
      <c r="VEP237" s="136"/>
      <c r="VEQ237" s="136"/>
      <c r="VER237" s="136"/>
      <c r="VES237" s="136"/>
      <c r="VET237" s="136"/>
      <c r="VEU237" s="136"/>
      <c r="VEV237" s="136"/>
      <c r="VEW237" s="136"/>
      <c r="VEX237" s="136"/>
      <c r="VEY237" s="136"/>
      <c r="VEZ237" s="136"/>
      <c r="VFA237" s="136"/>
      <c r="VFB237" s="136"/>
      <c r="VFC237" s="136"/>
      <c r="VFD237" s="136"/>
      <c r="VFE237" s="136"/>
      <c r="VFF237" s="136"/>
      <c r="VFG237" s="136"/>
      <c r="VFH237" s="136"/>
      <c r="VFI237" s="136"/>
      <c r="VFJ237" s="136"/>
      <c r="VFK237" s="136"/>
      <c r="VFL237" s="136"/>
      <c r="VFM237" s="136"/>
      <c r="VFN237" s="136"/>
      <c r="VFO237" s="136"/>
      <c r="VFP237" s="136"/>
      <c r="VFQ237" s="136"/>
      <c r="VFR237" s="136"/>
      <c r="VFS237" s="136"/>
      <c r="VFT237" s="136"/>
      <c r="VFU237" s="136"/>
      <c r="VFV237" s="136"/>
      <c r="VFW237" s="136"/>
      <c r="VFX237" s="136"/>
      <c r="VFY237" s="136"/>
      <c r="VFZ237" s="136"/>
      <c r="VGA237" s="136"/>
      <c r="VGB237" s="136"/>
      <c r="VGC237" s="136"/>
      <c r="VGD237" s="136"/>
      <c r="VGE237" s="136"/>
      <c r="VGF237" s="136"/>
      <c r="VGG237" s="136"/>
      <c r="VGH237" s="136"/>
      <c r="VGI237" s="136"/>
      <c r="VGJ237" s="136"/>
      <c r="VGK237" s="136"/>
      <c r="VGL237" s="136"/>
      <c r="VGM237" s="136"/>
      <c r="VGN237" s="136"/>
      <c r="VGO237" s="136"/>
      <c r="VGP237" s="136"/>
      <c r="VGQ237" s="136"/>
      <c r="VGR237" s="136"/>
      <c r="VGS237" s="136"/>
      <c r="VGT237" s="136"/>
      <c r="VGU237" s="136"/>
      <c r="VGV237" s="136"/>
      <c r="VGW237" s="136"/>
      <c r="VGX237" s="136"/>
      <c r="VGY237" s="136"/>
      <c r="VGZ237" s="136"/>
      <c r="VHA237" s="136"/>
      <c r="VHB237" s="136"/>
      <c r="VHC237" s="136"/>
      <c r="VHD237" s="136"/>
      <c r="VHE237" s="136"/>
      <c r="VHF237" s="136"/>
      <c r="VHG237" s="136"/>
      <c r="VHH237" s="136"/>
      <c r="VHI237" s="136"/>
      <c r="VHJ237" s="136"/>
      <c r="VHK237" s="136"/>
      <c r="VHL237" s="136"/>
      <c r="VHM237" s="136"/>
      <c r="VHN237" s="136"/>
      <c r="VHO237" s="136"/>
      <c r="VHP237" s="136"/>
      <c r="VHQ237" s="136"/>
      <c r="VHR237" s="136"/>
      <c r="VHS237" s="136"/>
      <c r="VHT237" s="136"/>
      <c r="VHU237" s="136"/>
      <c r="VHV237" s="136"/>
      <c r="VHW237" s="136"/>
      <c r="VHX237" s="136"/>
      <c r="VHY237" s="136"/>
      <c r="VHZ237" s="136"/>
      <c r="VIA237" s="136"/>
      <c r="VIB237" s="136"/>
      <c r="VIC237" s="136"/>
      <c r="VID237" s="136"/>
      <c r="VIE237" s="136"/>
      <c r="VIF237" s="136"/>
      <c r="VIG237" s="136"/>
      <c r="VIH237" s="136"/>
      <c r="VII237" s="136"/>
      <c r="VIJ237" s="136"/>
      <c r="VIK237" s="136"/>
      <c r="VIL237" s="136"/>
      <c r="VIM237" s="136"/>
      <c r="VIN237" s="136"/>
      <c r="VIO237" s="136"/>
      <c r="VIP237" s="136"/>
      <c r="VIQ237" s="136"/>
      <c r="VIR237" s="136"/>
      <c r="VIS237" s="136"/>
      <c r="VIT237" s="136"/>
      <c r="VIU237" s="136"/>
      <c r="VIV237" s="136"/>
      <c r="VIW237" s="136"/>
      <c r="VIX237" s="136"/>
      <c r="VIY237" s="136"/>
      <c r="VIZ237" s="136"/>
      <c r="VJA237" s="136"/>
      <c r="VJB237" s="136"/>
      <c r="VJC237" s="136"/>
      <c r="VJD237" s="136"/>
      <c r="VJE237" s="136"/>
      <c r="VJF237" s="136"/>
      <c r="VJG237" s="136"/>
      <c r="VJH237" s="136"/>
      <c r="VJI237" s="136"/>
      <c r="VJJ237" s="136"/>
      <c r="VJK237" s="136"/>
      <c r="VJL237" s="136"/>
      <c r="VJM237" s="136"/>
      <c r="VJN237" s="136"/>
      <c r="VJO237" s="136"/>
      <c r="VJP237" s="136"/>
      <c r="VJQ237" s="136"/>
      <c r="VJR237" s="136"/>
      <c r="VJS237" s="136"/>
      <c r="VJT237" s="136"/>
      <c r="VJU237" s="136"/>
      <c r="VJV237" s="136"/>
      <c r="VJW237" s="136"/>
      <c r="VJX237" s="136"/>
      <c r="VJY237" s="136"/>
      <c r="VJZ237" s="136"/>
      <c r="VKA237" s="136"/>
      <c r="VKB237" s="136"/>
      <c r="VKC237" s="136"/>
      <c r="VKD237" s="136"/>
      <c r="VKE237" s="136"/>
      <c r="VKF237" s="136"/>
      <c r="VKG237" s="136"/>
      <c r="VKH237" s="136"/>
      <c r="VKI237" s="136"/>
      <c r="VKJ237" s="136"/>
      <c r="VKK237" s="136"/>
      <c r="VKL237" s="136"/>
      <c r="VKM237" s="136"/>
      <c r="VKN237" s="136"/>
      <c r="VKO237" s="136"/>
      <c r="VKP237" s="136"/>
      <c r="VKQ237" s="136"/>
      <c r="VKR237" s="136"/>
      <c r="VKS237" s="136"/>
      <c r="VKT237" s="136"/>
      <c r="VKU237" s="136"/>
      <c r="VKV237" s="136"/>
      <c r="VKW237" s="136"/>
      <c r="VKX237" s="136"/>
      <c r="VKY237" s="136"/>
      <c r="VKZ237" s="136"/>
      <c r="VLA237" s="136"/>
      <c r="VLB237" s="136"/>
      <c r="VLC237" s="136"/>
      <c r="VLD237" s="136"/>
      <c r="VLE237" s="136"/>
      <c r="VLF237" s="136"/>
      <c r="VLG237" s="136"/>
      <c r="VLH237" s="136"/>
      <c r="VLI237" s="136"/>
      <c r="VLJ237" s="136"/>
      <c r="VLK237" s="136"/>
      <c r="VLL237" s="136"/>
      <c r="VLM237" s="136"/>
      <c r="VLN237" s="136"/>
      <c r="VLO237" s="136"/>
      <c r="VLP237" s="136"/>
      <c r="VLQ237" s="136"/>
      <c r="VLR237" s="136"/>
      <c r="VLS237" s="136"/>
      <c r="VLT237" s="136"/>
      <c r="VLU237" s="136"/>
      <c r="VLV237" s="136"/>
      <c r="VLW237" s="136"/>
      <c r="VLX237" s="136"/>
      <c r="VLY237" s="136"/>
      <c r="VLZ237" s="136"/>
      <c r="VMA237" s="136"/>
      <c r="VMB237" s="136"/>
      <c r="VMC237" s="136"/>
      <c r="VMD237" s="136"/>
      <c r="VME237" s="136"/>
      <c r="VMF237" s="136"/>
      <c r="VMG237" s="136"/>
      <c r="VMH237" s="136"/>
      <c r="VMI237" s="136"/>
      <c r="VMJ237" s="136"/>
      <c r="VMK237" s="136"/>
      <c r="VML237" s="136"/>
      <c r="VMM237" s="136"/>
      <c r="VMN237" s="136"/>
      <c r="VMO237" s="136"/>
      <c r="VMP237" s="136"/>
      <c r="VMQ237" s="136"/>
      <c r="VMR237" s="136"/>
      <c r="VMS237" s="136"/>
      <c r="VMT237" s="136"/>
      <c r="VMU237" s="136"/>
      <c r="VMV237" s="136"/>
      <c r="VMW237" s="136"/>
      <c r="VMX237" s="136"/>
      <c r="VMY237" s="136"/>
      <c r="VMZ237" s="136"/>
      <c r="VNA237" s="136"/>
      <c r="VNB237" s="136"/>
      <c r="VNC237" s="136"/>
      <c r="VND237" s="136"/>
      <c r="VNE237" s="136"/>
      <c r="VNF237" s="136"/>
      <c r="VNG237" s="136"/>
      <c r="VNH237" s="136"/>
      <c r="VNI237" s="136"/>
      <c r="VNJ237" s="136"/>
      <c r="VNK237" s="136"/>
      <c r="VNL237" s="136"/>
      <c r="VNM237" s="136"/>
      <c r="VNN237" s="136"/>
      <c r="VNO237" s="136"/>
      <c r="VNP237" s="136"/>
      <c r="VNQ237" s="136"/>
      <c r="VNR237" s="136"/>
      <c r="VNS237" s="136"/>
      <c r="VNT237" s="136"/>
      <c r="VNU237" s="136"/>
      <c r="VNV237" s="136"/>
      <c r="VNW237" s="136"/>
      <c r="VNX237" s="136"/>
      <c r="VNY237" s="136"/>
      <c r="VNZ237" s="136"/>
      <c r="VOA237" s="136"/>
      <c r="VOB237" s="136"/>
      <c r="VOC237" s="136"/>
      <c r="VOD237" s="136"/>
      <c r="VOE237" s="136"/>
      <c r="VOF237" s="136"/>
      <c r="VOG237" s="136"/>
      <c r="VOH237" s="136"/>
      <c r="VOI237" s="136"/>
      <c r="VOJ237" s="136"/>
      <c r="VOK237" s="136"/>
      <c r="VOL237" s="136"/>
      <c r="VOM237" s="136"/>
      <c r="VON237" s="136"/>
      <c r="VOO237" s="136"/>
      <c r="VOP237" s="136"/>
      <c r="VOQ237" s="136"/>
      <c r="VOR237" s="136"/>
      <c r="VOS237" s="136"/>
      <c r="VOT237" s="136"/>
      <c r="VOU237" s="136"/>
      <c r="VOV237" s="136"/>
      <c r="VOW237" s="136"/>
      <c r="VOX237" s="136"/>
      <c r="VOY237" s="136"/>
      <c r="VOZ237" s="136"/>
      <c r="VPA237" s="136"/>
      <c r="VPB237" s="136"/>
      <c r="VPC237" s="136"/>
      <c r="VPD237" s="136"/>
      <c r="VPE237" s="136"/>
      <c r="VPF237" s="136"/>
      <c r="VPG237" s="136"/>
      <c r="VPH237" s="136"/>
      <c r="VPI237" s="136"/>
      <c r="VPJ237" s="136"/>
      <c r="VPK237" s="136"/>
      <c r="VPL237" s="136"/>
      <c r="VPM237" s="136"/>
      <c r="VPN237" s="136"/>
      <c r="VPO237" s="136"/>
      <c r="VPP237" s="136"/>
      <c r="VPQ237" s="136"/>
      <c r="VPR237" s="136"/>
      <c r="VPS237" s="136"/>
      <c r="VPT237" s="136"/>
      <c r="VPU237" s="136"/>
      <c r="VPV237" s="136"/>
      <c r="VPW237" s="136"/>
      <c r="VPX237" s="136"/>
      <c r="VPY237" s="136"/>
      <c r="VPZ237" s="136"/>
      <c r="VQA237" s="136"/>
      <c r="VQB237" s="136"/>
      <c r="VQC237" s="136"/>
      <c r="VQD237" s="136"/>
      <c r="VQE237" s="136"/>
      <c r="VQF237" s="136"/>
      <c r="VQG237" s="136"/>
      <c r="VQH237" s="136"/>
      <c r="VQI237" s="136"/>
      <c r="VQJ237" s="136"/>
      <c r="VQK237" s="136"/>
      <c r="VQL237" s="136"/>
      <c r="VQM237" s="136"/>
      <c r="VQN237" s="136"/>
      <c r="VQO237" s="136"/>
      <c r="VQP237" s="136"/>
      <c r="VQQ237" s="136"/>
      <c r="VQR237" s="136"/>
      <c r="VQS237" s="136"/>
      <c r="VQT237" s="136"/>
      <c r="VQU237" s="136"/>
      <c r="VQV237" s="136"/>
      <c r="VQW237" s="136"/>
      <c r="VQX237" s="136"/>
      <c r="VQY237" s="136"/>
      <c r="VQZ237" s="136"/>
      <c r="VRA237" s="136"/>
      <c r="VRB237" s="136"/>
      <c r="VRC237" s="136"/>
      <c r="VRD237" s="136"/>
      <c r="VRE237" s="136"/>
      <c r="VRF237" s="136"/>
      <c r="VRG237" s="136"/>
      <c r="VRH237" s="136"/>
      <c r="VRI237" s="136"/>
      <c r="VRJ237" s="136"/>
      <c r="VRK237" s="136"/>
      <c r="VRL237" s="136"/>
      <c r="VRM237" s="136"/>
      <c r="VRN237" s="136"/>
      <c r="VRO237" s="136"/>
      <c r="VRP237" s="136"/>
      <c r="VRQ237" s="136"/>
      <c r="VRR237" s="136"/>
      <c r="VRS237" s="136"/>
      <c r="VRT237" s="136"/>
      <c r="VRU237" s="136"/>
      <c r="VRV237" s="136"/>
      <c r="VRW237" s="136"/>
      <c r="VRX237" s="136"/>
      <c r="VRY237" s="136"/>
      <c r="VRZ237" s="136"/>
      <c r="VSA237" s="136"/>
      <c r="VSB237" s="136"/>
      <c r="VSC237" s="136"/>
      <c r="VSD237" s="136"/>
      <c r="VSE237" s="136"/>
      <c r="VSF237" s="136"/>
      <c r="VSG237" s="136"/>
      <c r="VSH237" s="136"/>
      <c r="VSI237" s="136"/>
      <c r="VSJ237" s="136"/>
      <c r="VSK237" s="136"/>
      <c r="VSL237" s="136"/>
      <c r="VSM237" s="136"/>
      <c r="VSN237" s="136"/>
      <c r="VSO237" s="136"/>
      <c r="VSP237" s="136"/>
      <c r="VSQ237" s="136"/>
      <c r="VSR237" s="136"/>
      <c r="VSS237" s="136"/>
      <c r="VST237" s="136"/>
      <c r="VSU237" s="136"/>
      <c r="VSV237" s="136"/>
      <c r="VSW237" s="136"/>
      <c r="VSX237" s="136"/>
      <c r="VSY237" s="136"/>
      <c r="VSZ237" s="136"/>
      <c r="VTA237" s="136"/>
      <c r="VTB237" s="136"/>
      <c r="VTC237" s="136"/>
      <c r="VTD237" s="136"/>
      <c r="VTE237" s="136"/>
      <c r="VTF237" s="136"/>
      <c r="VTG237" s="136"/>
      <c r="VTH237" s="136"/>
      <c r="VTI237" s="136"/>
      <c r="VTJ237" s="136"/>
      <c r="VTK237" s="136"/>
      <c r="VTL237" s="136"/>
      <c r="VTM237" s="136"/>
      <c r="VTN237" s="136"/>
      <c r="VTO237" s="136"/>
      <c r="VTP237" s="136"/>
      <c r="VTQ237" s="136"/>
      <c r="VTR237" s="136"/>
      <c r="VTS237" s="136"/>
      <c r="VTT237" s="136"/>
      <c r="VTU237" s="136"/>
      <c r="VTV237" s="136"/>
      <c r="VTW237" s="136"/>
      <c r="VTX237" s="136"/>
      <c r="VTY237" s="136"/>
      <c r="VTZ237" s="136"/>
      <c r="VUA237" s="136"/>
      <c r="VUB237" s="136"/>
      <c r="VUC237" s="136"/>
      <c r="VUD237" s="136"/>
      <c r="VUE237" s="136"/>
      <c r="VUF237" s="136"/>
      <c r="VUG237" s="136"/>
      <c r="VUH237" s="136"/>
      <c r="VUI237" s="136"/>
      <c r="VUJ237" s="136"/>
      <c r="VUK237" s="136"/>
      <c r="VUL237" s="136"/>
      <c r="VUM237" s="136"/>
      <c r="VUN237" s="136"/>
      <c r="VUO237" s="136"/>
      <c r="VUP237" s="136"/>
      <c r="VUQ237" s="136"/>
      <c r="VUR237" s="136"/>
      <c r="VUS237" s="136"/>
      <c r="VUT237" s="136"/>
      <c r="VUU237" s="136"/>
      <c r="VUV237" s="136"/>
      <c r="VUW237" s="136"/>
      <c r="VUX237" s="136"/>
      <c r="VUY237" s="136"/>
      <c r="VUZ237" s="136"/>
      <c r="VVA237" s="136"/>
      <c r="VVB237" s="136"/>
      <c r="VVC237" s="136"/>
      <c r="VVD237" s="136"/>
      <c r="VVE237" s="136"/>
      <c r="VVF237" s="136"/>
      <c r="VVG237" s="136"/>
      <c r="VVH237" s="136"/>
      <c r="VVI237" s="136"/>
      <c r="VVJ237" s="136"/>
      <c r="VVK237" s="136"/>
      <c r="VVL237" s="136"/>
      <c r="VVM237" s="136"/>
      <c r="VVN237" s="136"/>
      <c r="VVO237" s="136"/>
      <c r="VVP237" s="136"/>
      <c r="VVQ237" s="136"/>
      <c r="VVR237" s="136"/>
      <c r="VVS237" s="136"/>
      <c r="VVT237" s="136"/>
      <c r="VVU237" s="136"/>
      <c r="VVV237" s="136"/>
      <c r="VVW237" s="136"/>
      <c r="VVX237" s="136"/>
      <c r="VVY237" s="136"/>
      <c r="VVZ237" s="136"/>
      <c r="VWA237" s="136"/>
      <c r="VWB237" s="136"/>
      <c r="VWC237" s="136"/>
      <c r="VWD237" s="136"/>
      <c r="VWE237" s="136"/>
      <c r="VWF237" s="136"/>
      <c r="VWG237" s="136"/>
      <c r="VWH237" s="136"/>
      <c r="VWI237" s="136"/>
      <c r="VWJ237" s="136"/>
      <c r="VWK237" s="136"/>
      <c r="VWL237" s="136"/>
      <c r="VWM237" s="136"/>
      <c r="VWN237" s="136"/>
      <c r="VWO237" s="136"/>
      <c r="VWP237" s="136"/>
      <c r="VWQ237" s="136"/>
      <c r="VWR237" s="136"/>
      <c r="VWS237" s="136"/>
      <c r="VWT237" s="136"/>
      <c r="VWU237" s="136"/>
      <c r="VWV237" s="136"/>
      <c r="VWW237" s="136"/>
      <c r="VWX237" s="136"/>
      <c r="VWY237" s="136"/>
      <c r="VWZ237" s="136"/>
      <c r="VXA237" s="136"/>
      <c r="VXB237" s="136"/>
      <c r="VXC237" s="136"/>
      <c r="VXD237" s="136"/>
      <c r="VXE237" s="136"/>
      <c r="VXF237" s="136"/>
      <c r="VXG237" s="136"/>
      <c r="VXH237" s="136"/>
      <c r="VXI237" s="136"/>
      <c r="VXJ237" s="136"/>
      <c r="VXK237" s="136"/>
      <c r="VXL237" s="136"/>
      <c r="VXM237" s="136"/>
      <c r="VXN237" s="136"/>
      <c r="VXO237" s="136"/>
      <c r="VXP237" s="136"/>
      <c r="VXQ237" s="136"/>
      <c r="VXR237" s="136"/>
      <c r="VXS237" s="136"/>
      <c r="VXT237" s="136"/>
      <c r="VXU237" s="136"/>
      <c r="VXV237" s="136"/>
      <c r="VXW237" s="136"/>
      <c r="VXX237" s="136"/>
      <c r="VXY237" s="136"/>
      <c r="VXZ237" s="136"/>
      <c r="VYA237" s="136"/>
      <c r="VYB237" s="136"/>
      <c r="VYC237" s="136"/>
      <c r="VYD237" s="136"/>
      <c r="VYE237" s="136"/>
      <c r="VYF237" s="136"/>
      <c r="VYG237" s="136"/>
      <c r="VYH237" s="136"/>
      <c r="VYI237" s="136"/>
      <c r="VYJ237" s="136"/>
      <c r="VYK237" s="136"/>
      <c r="VYL237" s="136"/>
      <c r="VYM237" s="136"/>
      <c r="VYN237" s="136"/>
      <c r="VYO237" s="136"/>
      <c r="VYP237" s="136"/>
      <c r="VYQ237" s="136"/>
      <c r="VYR237" s="136"/>
      <c r="VYS237" s="136"/>
      <c r="VYT237" s="136"/>
      <c r="VYU237" s="136"/>
      <c r="VYV237" s="136"/>
      <c r="VYW237" s="136"/>
      <c r="VYX237" s="136"/>
      <c r="VYY237" s="136"/>
      <c r="VYZ237" s="136"/>
      <c r="VZA237" s="136"/>
      <c r="VZB237" s="136"/>
      <c r="VZC237" s="136"/>
      <c r="VZD237" s="136"/>
      <c r="VZE237" s="136"/>
      <c r="VZF237" s="136"/>
      <c r="VZG237" s="136"/>
      <c r="VZH237" s="136"/>
      <c r="VZI237" s="136"/>
      <c r="VZJ237" s="136"/>
      <c r="VZK237" s="136"/>
      <c r="VZL237" s="136"/>
      <c r="VZM237" s="136"/>
      <c r="VZN237" s="136"/>
      <c r="VZO237" s="136"/>
      <c r="VZP237" s="136"/>
      <c r="VZQ237" s="136"/>
      <c r="VZR237" s="136"/>
      <c r="VZS237" s="136"/>
      <c r="VZT237" s="136"/>
      <c r="VZU237" s="136"/>
      <c r="VZV237" s="136"/>
      <c r="VZW237" s="136"/>
      <c r="VZX237" s="136"/>
      <c r="VZY237" s="136"/>
      <c r="VZZ237" s="136"/>
      <c r="WAA237" s="136"/>
      <c r="WAB237" s="136"/>
      <c r="WAC237" s="136"/>
      <c r="WAD237" s="136"/>
      <c r="WAE237" s="136"/>
      <c r="WAF237" s="136"/>
      <c r="WAG237" s="136"/>
      <c r="WAH237" s="136"/>
      <c r="WAI237" s="136"/>
      <c r="WAJ237" s="136"/>
      <c r="WAK237" s="136"/>
      <c r="WAL237" s="136"/>
      <c r="WAM237" s="136"/>
      <c r="WAN237" s="136"/>
      <c r="WAO237" s="136"/>
      <c r="WAP237" s="136"/>
      <c r="WAQ237" s="136"/>
      <c r="WAR237" s="136"/>
      <c r="WAS237" s="136"/>
      <c r="WAT237" s="136"/>
      <c r="WAU237" s="136"/>
      <c r="WAV237" s="136"/>
      <c r="WAW237" s="136"/>
      <c r="WAX237" s="136"/>
      <c r="WAY237" s="136"/>
      <c r="WAZ237" s="136"/>
      <c r="WBA237" s="136"/>
      <c r="WBB237" s="136"/>
      <c r="WBC237" s="136"/>
      <c r="WBD237" s="136"/>
      <c r="WBE237" s="136"/>
      <c r="WBF237" s="136"/>
      <c r="WBG237" s="136"/>
      <c r="WBH237" s="136"/>
      <c r="WBI237" s="136"/>
      <c r="WBJ237" s="136"/>
      <c r="WBK237" s="136"/>
      <c r="WBL237" s="136"/>
      <c r="WBM237" s="136"/>
      <c r="WBN237" s="136"/>
      <c r="WBO237" s="136"/>
      <c r="WBP237" s="136"/>
      <c r="WBQ237" s="136"/>
      <c r="WBR237" s="136"/>
      <c r="WBS237" s="136"/>
      <c r="WBT237" s="136"/>
      <c r="WBU237" s="136"/>
      <c r="WBV237" s="136"/>
      <c r="WBW237" s="136"/>
      <c r="WBX237" s="136"/>
      <c r="WBY237" s="136"/>
      <c r="WBZ237" s="136"/>
      <c r="WCA237" s="136"/>
      <c r="WCB237" s="136"/>
      <c r="WCC237" s="136"/>
      <c r="WCD237" s="136"/>
      <c r="WCE237" s="136"/>
      <c r="WCF237" s="136"/>
      <c r="WCG237" s="136"/>
      <c r="WCH237" s="136"/>
      <c r="WCI237" s="136"/>
      <c r="WCJ237" s="136"/>
      <c r="WCK237" s="136"/>
      <c r="WCL237" s="136"/>
      <c r="WCM237" s="136"/>
      <c r="WCN237" s="136"/>
      <c r="WCO237" s="136"/>
      <c r="WCP237" s="136"/>
      <c r="WCQ237" s="136"/>
      <c r="WCR237" s="136"/>
      <c r="WCS237" s="136"/>
      <c r="WCT237" s="136"/>
      <c r="WCU237" s="136"/>
      <c r="WCV237" s="136"/>
      <c r="WCW237" s="136"/>
      <c r="WCX237" s="136"/>
      <c r="WCY237" s="136"/>
      <c r="WCZ237" s="136"/>
      <c r="WDA237" s="136"/>
      <c r="WDB237" s="136"/>
      <c r="WDC237" s="136"/>
      <c r="WDD237" s="136"/>
      <c r="WDE237" s="136"/>
      <c r="WDF237" s="136"/>
      <c r="WDG237" s="136"/>
      <c r="WDH237" s="136"/>
      <c r="WDI237" s="136"/>
      <c r="WDJ237" s="136"/>
      <c r="WDK237" s="136"/>
      <c r="WDL237" s="136"/>
      <c r="WDM237" s="136"/>
      <c r="WDN237" s="136"/>
      <c r="WDO237" s="136"/>
      <c r="WDP237" s="136"/>
      <c r="WDQ237" s="136"/>
      <c r="WDR237" s="136"/>
      <c r="WDS237" s="136"/>
      <c r="WDT237" s="136"/>
      <c r="WDU237" s="136"/>
      <c r="WDV237" s="136"/>
      <c r="WDW237" s="136"/>
      <c r="WDX237" s="136"/>
      <c r="WDY237" s="136"/>
      <c r="WDZ237" s="136"/>
      <c r="WEA237" s="136"/>
      <c r="WEB237" s="136"/>
      <c r="WEC237" s="136"/>
      <c r="WED237" s="136"/>
      <c r="WEE237" s="136"/>
      <c r="WEF237" s="136"/>
      <c r="WEG237" s="136"/>
      <c r="WEH237" s="136"/>
      <c r="WEI237" s="136"/>
      <c r="WEJ237" s="136"/>
      <c r="WEK237" s="136"/>
      <c r="WEL237" s="136"/>
      <c r="WEM237" s="136"/>
      <c r="WEN237" s="136"/>
      <c r="WEO237" s="136"/>
      <c r="WEP237" s="136"/>
      <c r="WEQ237" s="136"/>
      <c r="WER237" s="136"/>
      <c r="WES237" s="136"/>
      <c r="WET237" s="136"/>
      <c r="WEU237" s="136"/>
      <c r="WEV237" s="136"/>
      <c r="WEW237" s="136"/>
      <c r="WEX237" s="136"/>
      <c r="WEY237" s="136"/>
      <c r="WEZ237" s="136"/>
      <c r="WFA237" s="136"/>
      <c r="WFB237" s="136"/>
      <c r="WFC237" s="136"/>
      <c r="WFD237" s="136"/>
      <c r="WFE237" s="136"/>
      <c r="WFF237" s="136"/>
      <c r="WFG237" s="136"/>
      <c r="WFH237" s="136"/>
      <c r="WFI237" s="136"/>
      <c r="WFJ237" s="136"/>
      <c r="WFK237" s="136"/>
      <c r="WFL237" s="136"/>
      <c r="WFM237" s="136"/>
      <c r="WFN237" s="136"/>
      <c r="WFO237" s="136"/>
      <c r="WFP237" s="136"/>
      <c r="WFQ237" s="136"/>
      <c r="WFR237" s="136"/>
      <c r="WFS237" s="136"/>
      <c r="WFT237" s="136"/>
      <c r="WFU237" s="136"/>
      <c r="WFV237" s="136"/>
      <c r="WFW237" s="136"/>
      <c r="WFX237" s="136"/>
      <c r="WFY237" s="136"/>
      <c r="WFZ237" s="136"/>
      <c r="WGA237" s="136"/>
      <c r="WGB237" s="136"/>
      <c r="WGC237" s="136"/>
      <c r="WGD237" s="136"/>
      <c r="WGE237" s="136"/>
      <c r="WGF237" s="136"/>
      <c r="WGG237" s="136"/>
      <c r="WGH237" s="136"/>
      <c r="WGI237" s="136"/>
      <c r="WGJ237" s="136"/>
      <c r="WGK237" s="136"/>
      <c r="WGL237" s="136"/>
      <c r="WGM237" s="136"/>
      <c r="WGN237" s="136"/>
      <c r="WGO237" s="136"/>
      <c r="WGP237" s="136"/>
      <c r="WGQ237" s="136"/>
      <c r="WGR237" s="136"/>
      <c r="WGS237" s="136"/>
      <c r="WGT237" s="136"/>
      <c r="WGU237" s="136"/>
      <c r="WGV237" s="136"/>
      <c r="WGW237" s="136"/>
      <c r="WGX237" s="136"/>
      <c r="WGY237" s="136"/>
      <c r="WGZ237" s="136"/>
      <c r="WHA237" s="136"/>
      <c r="WHB237" s="136"/>
      <c r="WHC237" s="136"/>
      <c r="WHD237" s="136"/>
      <c r="WHE237" s="136"/>
      <c r="WHF237" s="136"/>
      <c r="WHG237" s="136"/>
      <c r="WHH237" s="136"/>
      <c r="WHI237" s="136"/>
      <c r="WHJ237" s="136"/>
      <c r="WHK237" s="136"/>
      <c r="WHL237" s="136"/>
      <c r="WHM237" s="136"/>
      <c r="WHN237" s="136"/>
      <c r="WHO237" s="136"/>
      <c r="WHP237" s="136"/>
      <c r="WHQ237" s="136"/>
      <c r="WHR237" s="136"/>
      <c r="WHS237" s="136"/>
      <c r="WHT237" s="136"/>
      <c r="WHU237" s="136"/>
      <c r="WHV237" s="136"/>
      <c r="WHW237" s="136"/>
      <c r="WHX237" s="136"/>
      <c r="WHY237" s="136"/>
      <c r="WHZ237" s="136"/>
      <c r="WIA237" s="136"/>
      <c r="WIB237" s="136"/>
      <c r="WIC237" s="136"/>
      <c r="WID237" s="136"/>
      <c r="WIE237" s="136"/>
      <c r="WIF237" s="136"/>
      <c r="WIG237" s="136"/>
      <c r="WIH237" s="136"/>
      <c r="WII237" s="136"/>
      <c r="WIJ237" s="136"/>
      <c r="WIK237" s="136"/>
      <c r="WIL237" s="136"/>
      <c r="WIM237" s="136"/>
      <c r="WIN237" s="136"/>
      <c r="WIO237" s="136"/>
      <c r="WIP237" s="136"/>
      <c r="WIQ237" s="136"/>
      <c r="WIR237" s="136"/>
      <c r="WIS237" s="136"/>
      <c r="WIT237" s="136"/>
      <c r="WIU237" s="136"/>
      <c r="WIV237" s="136"/>
      <c r="WIW237" s="136"/>
      <c r="WIX237" s="136"/>
      <c r="WIY237" s="136"/>
      <c r="WIZ237" s="136"/>
      <c r="WJA237" s="136"/>
      <c r="WJB237" s="136"/>
      <c r="WJC237" s="136"/>
      <c r="WJD237" s="136"/>
      <c r="WJE237" s="136"/>
      <c r="WJF237" s="136"/>
      <c r="WJG237" s="136"/>
      <c r="WJH237" s="136"/>
      <c r="WJI237" s="136"/>
      <c r="WJJ237" s="136"/>
      <c r="WJK237" s="136"/>
      <c r="WJL237" s="136"/>
      <c r="WJM237" s="136"/>
      <c r="WJN237" s="136"/>
      <c r="WJO237" s="136"/>
      <c r="WJP237" s="136"/>
      <c r="WJQ237" s="136"/>
      <c r="WJR237" s="136"/>
      <c r="WJS237" s="136"/>
      <c r="WJT237" s="136"/>
      <c r="WJU237" s="136"/>
      <c r="WJV237" s="136"/>
      <c r="WJW237" s="136"/>
      <c r="WJX237" s="136"/>
      <c r="WJY237" s="136"/>
      <c r="WJZ237" s="136"/>
      <c r="WKA237" s="136"/>
      <c r="WKB237" s="136"/>
      <c r="WKC237" s="136"/>
      <c r="WKD237" s="136"/>
      <c r="WKE237" s="136"/>
      <c r="WKF237" s="136"/>
      <c r="WKG237" s="136"/>
      <c r="WKH237" s="136"/>
      <c r="WKI237" s="136"/>
      <c r="WKJ237" s="136"/>
      <c r="WKK237" s="136"/>
      <c r="WKL237" s="136"/>
      <c r="WKM237" s="136"/>
      <c r="WKN237" s="136"/>
      <c r="WKO237" s="136"/>
      <c r="WKP237" s="136"/>
      <c r="WKQ237" s="136"/>
      <c r="WKR237" s="136"/>
      <c r="WKS237" s="136"/>
      <c r="WKT237" s="136"/>
      <c r="WKU237" s="136"/>
      <c r="WKV237" s="136"/>
      <c r="WKW237" s="136"/>
      <c r="WKX237" s="136"/>
      <c r="WKY237" s="136"/>
      <c r="WKZ237" s="136"/>
      <c r="WLA237" s="136"/>
      <c r="WLB237" s="136"/>
      <c r="WLC237" s="136"/>
      <c r="WLD237" s="136"/>
      <c r="WLE237" s="136"/>
      <c r="WLF237" s="136"/>
      <c r="WLG237" s="136"/>
      <c r="WLH237" s="136"/>
      <c r="WLI237" s="136"/>
      <c r="WLJ237" s="136"/>
      <c r="WLK237" s="136"/>
      <c r="WLL237" s="136"/>
      <c r="WLM237" s="136"/>
      <c r="WLN237" s="136"/>
      <c r="WLO237" s="136"/>
      <c r="WLP237" s="136"/>
      <c r="WLQ237" s="136"/>
      <c r="WLR237" s="136"/>
      <c r="WLS237" s="136"/>
      <c r="WLT237" s="136"/>
      <c r="WLU237" s="136"/>
      <c r="WLV237" s="136"/>
      <c r="WLW237" s="136"/>
      <c r="WLX237" s="136"/>
      <c r="WLY237" s="136"/>
      <c r="WLZ237" s="136"/>
      <c r="WMA237" s="136"/>
      <c r="WMB237" s="136"/>
      <c r="WMC237" s="136"/>
      <c r="WMD237" s="136"/>
      <c r="WME237" s="136"/>
      <c r="WMF237" s="136"/>
      <c r="WMG237" s="136"/>
      <c r="WMH237" s="136"/>
      <c r="WMI237" s="136"/>
      <c r="WMJ237" s="136"/>
      <c r="WMK237" s="136"/>
      <c r="WML237" s="136"/>
      <c r="WMM237" s="136"/>
      <c r="WMN237" s="136"/>
      <c r="WMO237" s="136"/>
      <c r="WMP237" s="136"/>
      <c r="WMQ237" s="136"/>
      <c r="WMR237" s="136"/>
      <c r="WMS237" s="136"/>
      <c r="WMT237" s="136"/>
      <c r="WMU237" s="136"/>
      <c r="WMV237" s="136"/>
      <c r="WMW237" s="136"/>
      <c r="WMX237" s="136"/>
      <c r="WMY237" s="136"/>
      <c r="WMZ237" s="136"/>
      <c r="WNA237" s="136"/>
      <c r="WNB237" s="136"/>
      <c r="WNC237" s="136"/>
      <c r="WND237" s="136"/>
      <c r="WNE237" s="136"/>
      <c r="WNF237" s="136"/>
      <c r="WNG237" s="136"/>
      <c r="WNH237" s="136"/>
      <c r="WNI237" s="136"/>
      <c r="WNJ237" s="136"/>
      <c r="WNK237" s="136"/>
      <c r="WNL237" s="136"/>
      <c r="WNM237" s="136"/>
      <c r="WNN237" s="136"/>
      <c r="WNO237" s="136"/>
      <c r="WNP237" s="136"/>
      <c r="WNQ237" s="136"/>
      <c r="WNR237" s="136"/>
      <c r="WNS237" s="136"/>
      <c r="WNT237" s="136"/>
      <c r="WNU237" s="136"/>
      <c r="WNV237" s="136"/>
      <c r="WNW237" s="136"/>
      <c r="WNX237" s="136"/>
      <c r="WNY237" s="136"/>
      <c r="WNZ237" s="136"/>
      <c r="WOA237" s="136"/>
      <c r="WOB237" s="136"/>
      <c r="WOC237" s="136"/>
      <c r="WOD237" s="136"/>
      <c r="WOE237" s="136"/>
      <c r="WOF237" s="136"/>
      <c r="WOG237" s="136"/>
      <c r="WOH237" s="136"/>
      <c r="WOI237" s="136"/>
      <c r="WOJ237" s="136"/>
      <c r="WOK237" s="136"/>
      <c r="WOL237" s="136"/>
      <c r="WOM237" s="136"/>
      <c r="WON237" s="136"/>
      <c r="WOO237" s="136"/>
      <c r="WOP237" s="136"/>
      <c r="WOQ237" s="136"/>
      <c r="WOR237" s="136"/>
      <c r="WOS237" s="136"/>
      <c r="WOT237" s="136"/>
      <c r="WOU237" s="136"/>
      <c r="WOV237" s="136"/>
      <c r="WOW237" s="136"/>
      <c r="WOX237" s="136"/>
      <c r="WOY237" s="136"/>
      <c r="WOZ237" s="136"/>
      <c r="WPA237" s="136"/>
      <c r="WPB237" s="136"/>
      <c r="WPC237" s="136"/>
      <c r="WPD237" s="136"/>
      <c r="WPE237" s="136"/>
      <c r="WPF237" s="136"/>
      <c r="WPG237" s="136"/>
      <c r="WPH237" s="136"/>
      <c r="WPI237" s="136"/>
      <c r="WPJ237" s="136"/>
      <c r="WPK237" s="136"/>
      <c r="WPL237" s="136"/>
      <c r="WPM237" s="136"/>
      <c r="WPN237" s="136"/>
      <c r="WPO237" s="136"/>
      <c r="WPP237" s="136"/>
      <c r="WPQ237" s="136"/>
      <c r="WPR237" s="136"/>
      <c r="WPS237" s="136"/>
      <c r="WPT237" s="136"/>
      <c r="WPU237" s="136"/>
      <c r="WPV237" s="136"/>
      <c r="WPW237" s="136"/>
      <c r="WPX237" s="136"/>
      <c r="WPY237" s="136"/>
      <c r="WPZ237" s="136"/>
      <c r="WQA237" s="136"/>
      <c r="WQB237" s="136"/>
      <c r="WQC237" s="136"/>
      <c r="WQD237" s="136"/>
      <c r="WQE237" s="136"/>
      <c r="WQF237" s="136"/>
      <c r="WQG237" s="136"/>
      <c r="WQH237" s="136"/>
      <c r="WQI237" s="136"/>
      <c r="WQJ237" s="136"/>
      <c r="WQK237" s="136"/>
      <c r="WQL237" s="136"/>
      <c r="WQM237" s="136"/>
      <c r="WQN237" s="136"/>
      <c r="WQO237" s="136"/>
      <c r="WQP237" s="136"/>
      <c r="WQQ237" s="136"/>
      <c r="WQR237" s="136"/>
      <c r="WQS237" s="136"/>
      <c r="WQT237" s="136"/>
      <c r="WQU237" s="136"/>
      <c r="WQV237" s="136"/>
      <c r="WQW237" s="136"/>
      <c r="WQX237" s="136"/>
      <c r="WQY237" s="136"/>
      <c r="WQZ237" s="136"/>
      <c r="WRA237" s="136"/>
      <c r="WRB237" s="136"/>
      <c r="WRC237" s="136"/>
      <c r="WRD237" s="136"/>
      <c r="WRE237" s="136"/>
      <c r="WRF237" s="136"/>
      <c r="WRG237" s="136"/>
      <c r="WRH237" s="136"/>
      <c r="WRI237" s="136"/>
      <c r="WRJ237" s="136"/>
      <c r="WRK237" s="136"/>
      <c r="WRL237" s="136"/>
      <c r="WRM237" s="136"/>
      <c r="WRN237" s="136"/>
      <c r="WRO237" s="136"/>
      <c r="WRP237" s="136"/>
      <c r="WRQ237" s="136"/>
      <c r="WRR237" s="136"/>
      <c r="WRS237" s="136"/>
      <c r="WRT237" s="136"/>
      <c r="WRU237" s="136"/>
      <c r="WRV237" s="136"/>
      <c r="WRW237" s="136"/>
      <c r="WRX237" s="136"/>
      <c r="WRY237" s="136"/>
      <c r="WRZ237" s="136"/>
      <c r="WSA237" s="136"/>
      <c r="WSB237" s="136"/>
      <c r="WSC237" s="136"/>
      <c r="WSD237" s="136"/>
      <c r="WSE237" s="136"/>
      <c r="WSF237" s="136"/>
      <c r="WSG237" s="136"/>
      <c r="WSH237" s="136"/>
      <c r="WSI237" s="136"/>
      <c r="WSJ237" s="136"/>
      <c r="WSK237" s="136"/>
      <c r="WSL237" s="136"/>
      <c r="WSM237" s="136"/>
      <c r="WSN237" s="136"/>
      <c r="WSO237" s="136"/>
      <c r="WSP237" s="136"/>
      <c r="WSQ237" s="136"/>
      <c r="WSR237" s="136"/>
      <c r="WSS237" s="136"/>
      <c r="WST237" s="136"/>
      <c r="WSU237" s="136"/>
      <c r="WSV237" s="136"/>
      <c r="WSW237" s="136"/>
      <c r="WSX237" s="136"/>
      <c r="WSY237" s="136"/>
      <c r="WSZ237" s="136"/>
      <c r="WTA237" s="136"/>
      <c r="WTB237" s="136"/>
      <c r="WTC237" s="136"/>
      <c r="WTD237" s="136"/>
      <c r="WTE237" s="136"/>
      <c r="WTF237" s="136"/>
      <c r="WTG237" s="136"/>
      <c r="WTH237" s="136"/>
      <c r="WTI237" s="136"/>
      <c r="WTJ237" s="136"/>
      <c r="WTK237" s="136"/>
      <c r="WTL237" s="136"/>
      <c r="WTM237" s="136"/>
      <c r="WTN237" s="136"/>
      <c r="WTO237" s="136"/>
      <c r="WTP237" s="136"/>
      <c r="WTQ237" s="136"/>
      <c r="WTR237" s="136"/>
      <c r="WTS237" s="136"/>
      <c r="WTT237" s="136"/>
      <c r="WTU237" s="136"/>
      <c r="WTV237" s="136"/>
      <c r="WTW237" s="136"/>
      <c r="WTX237" s="136"/>
      <c r="WTY237" s="136"/>
      <c r="WTZ237" s="136"/>
      <c r="WUA237" s="136"/>
      <c r="WUB237" s="136"/>
      <c r="WUC237" s="136"/>
      <c r="WUD237" s="136"/>
      <c r="WUE237" s="136"/>
      <c r="WUF237" s="136"/>
      <c r="WUG237" s="136"/>
      <c r="WUH237" s="136"/>
      <c r="WUI237" s="136"/>
      <c r="WUJ237" s="136"/>
      <c r="WUK237" s="136"/>
      <c r="WUL237" s="136"/>
      <c r="WUM237" s="136"/>
      <c r="WUN237" s="136"/>
      <c r="WUO237" s="136"/>
      <c r="WUP237" s="136"/>
      <c r="WUQ237" s="136"/>
      <c r="WUR237" s="136"/>
      <c r="WUS237" s="136"/>
      <c r="WUT237" s="136"/>
      <c r="WUU237" s="136"/>
      <c r="WUV237" s="136"/>
      <c r="WUW237" s="136"/>
      <c r="WUX237" s="136"/>
      <c r="WUY237" s="136"/>
      <c r="WUZ237" s="136"/>
      <c r="WVA237" s="136"/>
      <c r="WVB237" s="136"/>
      <c r="WVC237" s="136"/>
      <c r="WVD237" s="136"/>
      <c r="WVE237" s="136"/>
      <c r="WVF237" s="136"/>
      <c r="WVG237" s="136"/>
      <c r="WVH237" s="136"/>
      <c r="WVI237" s="136"/>
      <c r="WVJ237" s="136"/>
      <c r="WVK237" s="136"/>
      <c r="WVL237" s="136"/>
      <c r="WVM237" s="136"/>
      <c r="WVN237" s="136"/>
      <c r="WVO237" s="136"/>
      <c r="WVP237" s="136"/>
      <c r="WVQ237" s="136"/>
      <c r="WVR237" s="136"/>
      <c r="WVS237" s="136"/>
      <c r="WVT237" s="136"/>
      <c r="WVU237" s="136"/>
      <c r="WVV237" s="136"/>
      <c r="WVW237" s="136"/>
      <c r="WVX237" s="136"/>
      <c r="WVY237" s="136"/>
      <c r="WVZ237" s="136"/>
      <c r="WWA237" s="136"/>
      <c r="WWB237" s="136"/>
      <c r="WWC237" s="136"/>
      <c r="WWD237" s="136"/>
      <c r="WWE237" s="136"/>
      <c r="WWF237" s="136"/>
      <c r="WWG237" s="136"/>
      <c r="WWH237" s="136"/>
      <c r="WWI237" s="136"/>
      <c r="WWJ237" s="136"/>
    </row>
    <row r="238" spans="1:16156" s="136" customFormat="1" ht="25.5" x14ac:dyDescent="0.2">
      <c r="A238" s="708" t="s">
        <v>564</v>
      </c>
      <c r="B238" s="591" t="s">
        <v>565</v>
      </c>
      <c r="C238" s="709" t="s">
        <v>203</v>
      </c>
      <c r="D238" s="690">
        <v>31</v>
      </c>
      <c r="E238" s="710">
        <v>30</v>
      </c>
      <c r="F238" s="710">
        <v>30</v>
      </c>
      <c r="G238" s="710">
        <v>25</v>
      </c>
      <c r="H238" s="711">
        <v>16</v>
      </c>
      <c r="I238" s="712">
        <f t="shared" si="88"/>
        <v>0.83333333333333337</v>
      </c>
      <c r="J238" s="713">
        <f t="shared" si="89"/>
        <v>0.83333333333333337</v>
      </c>
      <c r="K238" s="690">
        <v>23</v>
      </c>
      <c r="L238" s="710">
        <v>23</v>
      </c>
      <c r="M238" s="710">
        <v>23</v>
      </c>
      <c r="N238" s="710">
        <v>16</v>
      </c>
      <c r="O238" s="711">
        <v>12</v>
      </c>
      <c r="P238" s="712">
        <f>N238/L238</f>
        <v>0.69565217391304346</v>
      </c>
      <c r="Q238" s="713">
        <f>N238/M238</f>
        <v>0.69565217391304346</v>
      </c>
      <c r="R238" s="690">
        <v>13</v>
      </c>
      <c r="S238" s="710">
        <v>8</v>
      </c>
      <c r="T238" s="710">
        <v>8</v>
      </c>
      <c r="U238" s="710">
        <v>8</v>
      </c>
      <c r="V238" s="711">
        <v>8</v>
      </c>
      <c r="W238" s="712">
        <f t="shared" si="86"/>
        <v>1</v>
      </c>
      <c r="X238" s="713">
        <f t="shared" si="87"/>
        <v>1</v>
      </c>
      <c r="Y238" s="690">
        <v>67</v>
      </c>
      <c r="Z238" s="710">
        <v>67</v>
      </c>
      <c r="AA238" s="710">
        <v>67</v>
      </c>
      <c r="AB238" s="710">
        <v>52</v>
      </c>
      <c r="AC238" s="711">
        <v>41</v>
      </c>
      <c r="AD238" s="712">
        <f>AB238/Z238</f>
        <v>0.77611940298507465</v>
      </c>
      <c r="AE238" s="713">
        <f>AB238/AA238</f>
        <v>0.77611940298507465</v>
      </c>
      <c r="AF238" s="690">
        <v>66</v>
      </c>
      <c r="AG238" s="710">
        <v>66</v>
      </c>
      <c r="AH238" s="710">
        <v>66</v>
      </c>
      <c r="AI238" s="710">
        <v>57</v>
      </c>
      <c r="AJ238" s="711">
        <v>51</v>
      </c>
      <c r="AK238" s="712">
        <f>AI238/AG238</f>
        <v>0.86363636363636365</v>
      </c>
      <c r="AL238" s="713">
        <f>AI238/AH238</f>
        <v>0.86363636363636365</v>
      </c>
      <c r="AM238" s="690">
        <v>5</v>
      </c>
      <c r="AN238" s="710">
        <v>5</v>
      </c>
      <c r="AO238" s="710">
        <v>5</v>
      </c>
      <c r="AP238" s="710">
        <v>5</v>
      </c>
      <c r="AQ238" s="711">
        <v>4</v>
      </c>
      <c r="AR238" s="712">
        <f>AP238/AN238</f>
        <v>1</v>
      </c>
      <c r="AS238" s="713">
        <f>AP238/AO238</f>
        <v>1</v>
      </c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  <c r="CP238" s="44"/>
      <c r="CQ238" s="44"/>
      <c r="CR238" s="44"/>
      <c r="CS238" s="44"/>
      <c r="CT238" s="44"/>
      <c r="CU238" s="44"/>
      <c r="CV238" s="44"/>
      <c r="CW238" s="44"/>
      <c r="CX238" s="44"/>
      <c r="CY238" s="44"/>
      <c r="CZ238" s="44"/>
      <c r="DA238" s="44"/>
      <c r="DB238" s="44"/>
      <c r="DC238" s="44"/>
      <c r="DD238" s="44"/>
      <c r="DE238" s="44"/>
      <c r="DF238" s="44"/>
      <c r="DG238" s="44"/>
      <c r="DH238" s="44"/>
      <c r="DI238" s="44"/>
      <c r="DJ238" s="44"/>
      <c r="DK238" s="44"/>
      <c r="DL238" s="44"/>
      <c r="DM238" s="44"/>
      <c r="DN238" s="44"/>
      <c r="DO238" s="44"/>
      <c r="DP238" s="44"/>
      <c r="DQ238" s="44"/>
      <c r="DR238" s="44"/>
      <c r="DS238" s="44"/>
      <c r="DT238" s="44"/>
      <c r="DU238" s="44"/>
      <c r="DV238" s="44"/>
      <c r="DW238" s="44"/>
      <c r="DX238" s="44"/>
      <c r="DY238" s="44"/>
      <c r="DZ238" s="44"/>
      <c r="EA238" s="44"/>
      <c r="EB238" s="44"/>
      <c r="EC238" s="44"/>
      <c r="ED238" s="44"/>
      <c r="EE238" s="44"/>
      <c r="EF238" s="44"/>
      <c r="EG238" s="44"/>
      <c r="EH238" s="44"/>
      <c r="EI238" s="44"/>
      <c r="EJ238" s="44"/>
      <c r="EK238" s="44"/>
      <c r="EL238" s="44"/>
      <c r="EM238" s="44"/>
      <c r="EN238" s="44"/>
      <c r="EO238" s="44"/>
      <c r="EP238" s="44"/>
      <c r="EQ238" s="44"/>
      <c r="ER238" s="44"/>
      <c r="ES238" s="44"/>
      <c r="ET238" s="44"/>
      <c r="EU238" s="44"/>
      <c r="EV238" s="44"/>
      <c r="EW238" s="44"/>
      <c r="EX238" s="44"/>
      <c r="EY238" s="44"/>
      <c r="EZ238" s="44"/>
      <c r="FA238" s="44"/>
      <c r="FB238" s="44"/>
      <c r="FC238" s="44"/>
      <c r="FD238" s="44"/>
      <c r="FE238" s="44"/>
      <c r="FF238" s="44"/>
      <c r="FG238" s="44"/>
      <c r="FH238" s="44"/>
      <c r="FI238" s="44"/>
      <c r="FJ238" s="44"/>
      <c r="FK238" s="44"/>
      <c r="FL238" s="44"/>
      <c r="FM238" s="44"/>
      <c r="FN238" s="44"/>
      <c r="FO238" s="44"/>
      <c r="FP238" s="44"/>
      <c r="FQ238" s="44"/>
      <c r="FR238" s="44"/>
      <c r="FS238" s="44"/>
      <c r="FT238" s="44"/>
      <c r="FU238" s="44"/>
      <c r="FV238" s="44"/>
      <c r="FW238" s="44"/>
      <c r="FX238" s="44"/>
      <c r="FY238" s="44"/>
      <c r="FZ238" s="44"/>
      <c r="GA238" s="44"/>
      <c r="GB238" s="44"/>
      <c r="GC238" s="44"/>
      <c r="GD238" s="44"/>
      <c r="GE238" s="44"/>
      <c r="GF238" s="44"/>
      <c r="GG238" s="44"/>
      <c r="GH238" s="44"/>
      <c r="GI238" s="44"/>
      <c r="GJ238" s="44"/>
      <c r="GK238" s="44"/>
      <c r="GL238" s="44"/>
      <c r="GM238" s="44"/>
      <c r="GN238" s="44"/>
      <c r="GO238" s="44"/>
      <c r="GP238" s="44"/>
      <c r="GQ238" s="44"/>
      <c r="GR238" s="44"/>
      <c r="GS238" s="44"/>
      <c r="GT238" s="44"/>
      <c r="GU238" s="44"/>
      <c r="GV238" s="44"/>
      <c r="GW238" s="44"/>
      <c r="GX238" s="44"/>
      <c r="GY238" s="44"/>
      <c r="GZ238" s="44"/>
      <c r="HA238" s="44"/>
      <c r="HB238" s="44"/>
      <c r="HC238" s="44"/>
      <c r="HD238" s="44"/>
      <c r="HE238" s="44"/>
      <c r="HF238" s="44"/>
      <c r="HG238" s="44"/>
      <c r="HH238" s="44"/>
      <c r="HI238" s="44"/>
      <c r="HJ238" s="44"/>
      <c r="HK238" s="44"/>
      <c r="HL238" s="44"/>
      <c r="HM238" s="44"/>
      <c r="HN238" s="44"/>
      <c r="HO238" s="44"/>
      <c r="HP238" s="44"/>
      <c r="HQ238" s="44"/>
      <c r="HR238" s="44"/>
      <c r="HS238" s="44"/>
      <c r="HT238" s="44"/>
      <c r="HU238" s="44"/>
      <c r="HV238" s="44"/>
      <c r="HW238" s="44"/>
      <c r="HX238" s="44"/>
      <c r="HY238" s="44"/>
      <c r="HZ238" s="44"/>
      <c r="IA238" s="44"/>
      <c r="IB238" s="44"/>
      <c r="IC238" s="44"/>
      <c r="ID238" s="44"/>
      <c r="IE238" s="44"/>
      <c r="IF238" s="44"/>
      <c r="IG238" s="44"/>
      <c r="IH238" s="44"/>
      <c r="II238" s="44"/>
      <c r="IJ238" s="44"/>
      <c r="IK238" s="44"/>
      <c r="IL238" s="44"/>
      <c r="IM238" s="44"/>
      <c r="IN238" s="44"/>
      <c r="IO238" s="44"/>
      <c r="IP238" s="44"/>
      <c r="IQ238" s="44"/>
      <c r="IR238" s="44"/>
      <c r="IS238" s="44"/>
      <c r="IT238" s="44"/>
      <c r="IU238" s="44"/>
      <c r="IV238" s="44"/>
      <c r="IW238" s="44"/>
      <c r="IX238" s="44"/>
      <c r="IY238" s="44"/>
      <c r="IZ238" s="44"/>
      <c r="JA238" s="44"/>
      <c r="JB238" s="44"/>
      <c r="JC238" s="44"/>
      <c r="JD238" s="44"/>
      <c r="JE238" s="44"/>
      <c r="JF238" s="44"/>
      <c r="JG238" s="44"/>
      <c r="JH238" s="44"/>
      <c r="JI238" s="44"/>
      <c r="JJ238" s="44"/>
      <c r="JK238" s="44"/>
      <c r="JL238" s="44"/>
      <c r="JM238" s="44"/>
      <c r="JN238" s="44"/>
      <c r="JO238" s="44"/>
      <c r="JP238" s="44"/>
      <c r="JQ238" s="44"/>
      <c r="JR238" s="44"/>
      <c r="JS238" s="44"/>
      <c r="JT238" s="44"/>
      <c r="JU238" s="44"/>
      <c r="JV238" s="44"/>
      <c r="JW238" s="44"/>
      <c r="JX238" s="44"/>
      <c r="JY238" s="44"/>
      <c r="JZ238" s="44"/>
      <c r="KA238" s="44"/>
      <c r="KB238" s="44"/>
      <c r="KC238" s="44"/>
      <c r="KD238" s="44"/>
      <c r="KE238" s="44"/>
      <c r="KF238" s="44"/>
      <c r="KG238" s="44"/>
      <c r="KH238" s="44"/>
      <c r="KI238" s="44"/>
      <c r="KJ238" s="44"/>
      <c r="KK238" s="44"/>
      <c r="KL238" s="44"/>
      <c r="KM238" s="44"/>
      <c r="KN238" s="44"/>
      <c r="KO238" s="44"/>
      <c r="KP238" s="44"/>
      <c r="KQ238" s="44"/>
      <c r="KR238" s="44"/>
      <c r="KS238" s="44"/>
      <c r="KT238" s="44"/>
      <c r="KU238" s="44"/>
      <c r="KV238" s="44"/>
      <c r="KW238" s="44"/>
      <c r="KX238" s="44"/>
      <c r="KY238" s="44"/>
      <c r="KZ238" s="44"/>
      <c r="LA238" s="44"/>
      <c r="LB238" s="44"/>
      <c r="LC238" s="44"/>
      <c r="LD238" s="44"/>
      <c r="LE238" s="44"/>
      <c r="LF238" s="44"/>
      <c r="LG238" s="44"/>
      <c r="LH238" s="44"/>
      <c r="LI238" s="44"/>
      <c r="LJ238" s="44"/>
      <c r="LK238" s="44"/>
      <c r="LL238" s="44"/>
      <c r="LM238" s="44"/>
      <c r="LN238" s="44"/>
      <c r="LO238" s="44"/>
      <c r="LP238" s="44"/>
      <c r="LQ238" s="44"/>
      <c r="LR238" s="44"/>
      <c r="LS238" s="44"/>
      <c r="LT238" s="44"/>
      <c r="LU238" s="44"/>
      <c r="LV238" s="44"/>
      <c r="LW238" s="44"/>
      <c r="LX238" s="44"/>
      <c r="LY238" s="44"/>
      <c r="LZ238" s="44"/>
      <c r="MA238" s="44"/>
      <c r="MB238" s="44"/>
      <c r="MC238" s="44"/>
      <c r="MD238" s="44"/>
      <c r="ME238" s="44"/>
      <c r="MF238" s="44"/>
      <c r="MG238" s="44"/>
      <c r="MH238" s="44"/>
      <c r="MI238" s="44"/>
      <c r="MJ238" s="44"/>
      <c r="MK238" s="44"/>
      <c r="ML238" s="44"/>
      <c r="MM238" s="44"/>
      <c r="MN238" s="44"/>
      <c r="MO238" s="44"/>
      <c r="MP238" s="44"/>
      <c r="MQ238" s="44"/>
      <c r="MR238" s="44"/>
      <c r="MS238" s="44"/>
      <c r="MT238" s="44"/>
      <c r="MU238" s="44"/>
      <c r="MV238" s="44"/>
      <c r="MW238" s="44"/>
      <c r="MX238" s="44"/>
      <c r="MY238" s="44"/>
      <c r="MZ238" s="44"/>
      <c r="NA238" s="44"/>
      <c r="NB238" s="44"/>
      <c r="NC238" s="44"/>
      <c r="ND238" s="44"/>
      <c r="NE238" s="44"/>
      <c r="NF238" s="44"/>
      <c r="NG238" s="44"/>
      <c r="NH238" s="44"/>
      <c r="NI238" s="44"/>
      <c r="NJ238" s="44"/>
      <c r="NK238" s="44"/>
      <c r="NL238" s="44"/>
      <c r="NM238" s="44"/>
      <c r="NN238" s="44"/>
      <c r="NO238" s="44"/>
      <c r="NP238" s="44"/>
      <c r="NQ238" s="44"/>
      <c r="NR238" s="44"/>
      <c r="NS238" s="44"/>
      <c r="NT238" s="44"/>
      <c r="NU238" s="44"/>
      <c r="NV238" s="44"/>
      <c r="NW238" s="44"/>
      <c r="NX238" s="44"/>
      <c r="NY238" s="44"/>
      <c r="NZ238" s="44"/>
      <c r="OA238" s="44"/>
      <c r="OB238" s="44"/>
      <c r="OC238" s="44"/>
      <c r="OD238" s="44"/>
      <c r="OE238" s="44"/>
      <c r="OF238" s="44"/>
      <c r="OG238" s="44"/>
      <c r="OH238" s="44"/>
      <c r="OI238" s="44"/>
      <c r="OJ238" s="44"/>
      <c r="OK238" s="44"/>
      <c r="OL238" s="44"/>
      <c r="OM238" s="44"/>
      <c r="ON238" s="44"/>
      <c r="OO238" s="44"/>
      <c r="OP238" s="44"/>
      <c r="OQ238" s="44"/>
      <c r="OR238" s="44"/>
      <c r="OS238" s="44"/>
      <c r="OT238" s="44"/>
      <c r="OU238" s="44"/>
      <c r="OV238" s="44"/>
      <c r="OW238" s="44"/>
      <c r="OX238" s="44"/>
      <c r="OY238" s="44"/>
      <c r="OZ238" s="44"/>
      <c r="PA238" s="44"/>
      <c r="PB238" s="44"/>
      <c r="PC238" s="44"/>
      <c r="PD238" s="44"/>
      <c r="PE238" s="44"/>
      <c r="PF238" s="44"/>
      <c r="PG238" s="44"/>
      <c r="PH238" s="44"/>
      <c r="PI238" s="44"/>
      <c r="PJ238" s="44"/>
      <c r="PK238" s="44"/>
      <c r="PL238" s="44"/>
      <c r="PM238" s="44"/>
      <c r="PN238" s="44"/>
      <c r="PO238" s="44"/>
      <c r="PP238" s="44"/>
      <c r="PQ238" s="44"/>
      <c r="PR238" s="44"/>
      <c r="PS238" s="44"/>
      <c r="PT238" s="44"/>
      <c r="PU238" s="44"/>
      <c r="PV238" s="44"/>
      <c r="PW238" s="44"/>
      <c r="PX238" s="44"/>
      <c r="PY238" s="44"/>
      <c r="PZ238" s="44"/>
      <c r="QA238" s="44"/>
      <c r="QB238" s="44"/>
      <c r="QC238" s="44"/>
      <c r="QD238" s="44"/>
      <c r="QE238" s="44"/>
      <c r="QF238" s="44"/>
      <c r="QG238" s="44"/>
      <c r="QH238" s="44"/>
      <c r="QI238" s="44"/>
      <c r="QJ238" s="44"/>
      <c r="QK238" s="44"/>
      <c r="QL238" s="44"/>
      <c r="QM238" s="44"/>
      <c r="QN238" s="44"/>
      <c r="QO238" s="44"/>
      <c r="QP238" s="44"/>
      <c r="QQ238" s="44"/>
      <c r="QR238" s="44"/>
      <c r="QS238" s="44"/>
      <c r="QT238" s="44"/>
      <c r="QU238" s="44"/>
      <c r="QV238" s="44"/>
      <c r="QW238" s="44"/>
      <c r="QX238" s="44"/>
      <c r="QY238" s="44"/>
      <c r="QZ238" s="44"/>
      <c r="RA238" s="44"/>
      <c r="RB238" s="44"/>
      <c r="RC238" s="44"/>
      <c r="RD238" s="44"/>
      <c r="RE238" s="44"/>
      <c r="RF238" s="44"/>
      <c r="RG238" s="44"/>
      <c r="RH238" s="44"/>
      <c r="RI238" s="44"/>
      <c r="RJ238" s="44"/>
      <c r="RK238" s="44"/>
      <c r="RL238" s="44"/>
      <c r="RM238" s="44"/>
      <c r="RN238" s="44"/>
      <c r="RO238" s="44"/>
      <c r="RP238" s="44"/>
      <c r="RQ238" s="44"/>
      <c r="RR238" s="44"/>
      <c r="RS238" s="44"/>
      <c r="RT238" s="44"/>
      <c r="RU238" s="44"/>
      <c r="RV238" s="44"/>
      <c r="RW238" s="44"/>
      <c r="RX238" s="44"/>
      <c r="RY238" s="44"/>
      <c r="RZ238" s="44"/>
      <c r="SA238" s="44"/>
      <c r="SB238" s="44"/>
      <c r="SC238" s="44"/>
      <c r="SD238" s="44"/>
      <c r="SE238" s="44"/>
      <c r="SF238" s="44"/>
      <c r="SG238" s="44"/>
      <c r="SH238" s="44"/>
      <c r="SI238" s="44"/>
      <c r="SJ238" s="44"/>
      <c r="SK238" s="44"/>
      <c r="SL238" s="44"/>
      <c r="SM238" s="44"/>
      <c r="SN238" s="44"/>
      <c r="SO238" s="44"/>
      <c r="SP238" s="44"/>
      <c r="SQ238" s="44"/>
      <c r="SR238" s="44"/>
      <c r="SS238" s="44"/>
      <c r="ST238" s="44"/>
      <c r="SU238" s="44"/>
      <c r="SV238" s="44"/>
      <c r="SW238" s="44"/>
      <c r="SX238" s="44"/>
      <c r="SY238" s="44"/>
      <c r="SZ238" s="44"/>
      <c r="TA238" s="44"/>
      <c r="TB238" s="44"/>
      <c r="TC238" s="44"/>
      <c r="TD238" s="44"/>
      <c r="TE238" s="44"/>
      <c r="TF238" s="44"/>
      <c r="TG238" s="44"/>
      <c r="TH238" s="44"/>
      <c r="TI238" s="44"/>
      <c r="TJ238" s="44"/>
      <c r="TK238" s="44"/>
      <c r="TL238" s="44"/>
      <c r="TM238" s="44"/>
      <c r="TN238" s="44"/>
      <c r="TO238" s="44"/>
      <c r="TP238" s="44"/>
      <c r="TQ238" s="44"/>
      <c r="TR238" s="44"/>
      <c r="TS238" s="44"/>
      <c r="TT238" s="44"/>
      <c r="TU238" s="44"/>
      <c r="TV238" s="44"/>
      <c r="TW238" s="44"/>
      <c r="TX238" s="44"/>
      <c r="TY238" s="44"/>
      <c r="TZ238" s="44"/>
      <c r="UA238" s="44"/>
      <c r="UB238" s="44"/>
      <c r="UC238" s="44"/>
      <c r="UD238" s="44"/>
      <c r="UE238" s="44"/>
      <c r="UF238" s="44"/>
      <c r="UG238" s="44"/>
      <c r="UH238" s="44"/>
      <c r="UI238" s="44"/>
      <c r="UJ238" s="44"/>
      <c r="UK238" s="44"/>
      <c r="UL238" s="44"/>
      <c r="UM238" s="44"/>
      <c r="UN238" s="44"/>
      <c r="UO238" s="44"/>
      <c r="UP238" s="44"/>
      <c r="UQ238" s="44"/>
      <c r="UR238" s="44"/>
      <c r="US238" s="44"/>
      <c r="UT238" s="44"/>
      <c r="UU238" s="44"/>
      <c r="UV238" s="44"/>
      <c r="UW238" s="44"/>
      <c r="UX238" s="44"/>
      <c r="UY238" s="44"/>
      <c r="UZ238" s="44"/>
      <c r="VA238" s="44"/>
      <c r="VB238" s="44"/>
      <c r="VC238" s="44"/>
      <c r="VD238" s="44"/>
      <c r="VE238" s="44"/>
      <c r="VF238" s="44"/>
      <c r="VG238" s="44"/>
      <c r="VH238" s="44"/>
      <c r="VI238" s="44"/>
      <c r="VJ238" s="44"/>
      <c r="VK238" s="44"/>
      <c r="VL238" s="44"/>
      <c r="VM238" s="44"/>
      <c r="VN238" s="44"/>
      <c r="VO238" s="44"/>
      <c r="VP238" s="44"/>
      <c r="VQ238" s="44"/>
      <c r="VR238" s="44"/>
      <c r="VS238" s="44"/>
      <c r="VT238" s="44"/>
      <c r="VU238" s="44"/>
      <c r="VV238" s="44"/>
      <c r="VW238" s="44"/>
      <c r="VX238" s="44"/>
      <c r="VY238" s="44"/>
      <c r="VZ238" s="44"/>
      <c r="WA238" s="44"/>
      <c r="WB238" s="44"/>
      <c r="WC238" s="44"/>
      <c r="WD238" s="44"/>
      <c r="WE238" s="44"/>
      <c r="WF238" s="44"/>
      <c r="WG238" s="44"/>
      <c r="WH238" s="44"/>
      <c r="WI238" s="44"/>
      <c r="WJ238" s="44"/>
      <c r="WK238" s="44"/>
      <c r="WL238" s="44"/>
      <c r="WM238" s="44"/>
      <c r="WN238" s="44"/>
      <c r="WO238" s="44"/>
      <c r="WP238" s="44"/>
      <c r="WQ238" s="44"/>
      <c r="WR238" s="44"/>
      <c r="WS238" s="44"/>
      <c r="WT238" s="44"/>
      <c r="WU238" s="44"/>
      <c r="WV238" s="44"/>
      <c r="WW238" s="44"/>
      <c r="WX238" s="44"/>
      <c r="WY238" s="44"/>
      <c r="WZ238" s="44"/>
      <c r="XA238" s="44"/>
      <c r="XB238" s="44"/>
      <c r="XC238" s="44"/>
      <c r="XD238" s="44"/>
      <c r="XE238" s="44"/>
      <c r="XF238" s="44"/>
      <c r="XG238" s="44"/>
      <c r="XH238" s="44"/>
      <c r="XI238" s="44"/>
      <c r="XJ238" s="44"/>
      <c r="XK238" s="44"/>
      <c r="XL238" s="44"/>
      <c r="XM238" s="44"/>
      <c r="XN238" s="44"/>
      <c r="XO238" s="44"/>
      <c r="XP238" s="44"/>
      <c r="XQ238" s="44"/>
      <c r="XR238" s="44"/>
      <c r="XS238" s="44"/>
      <c r="XT238" s="44"/>
      <c r="XU238" s="44"/>
      <c r="XV238" s="44"/>
      <c r="XW238" s="44"/>
      <c r="XX238" s="44"/>
      <c r="XY238" s="44"/>
      <c r="XZ238" s="44"/>
      <c r="YA238" s="44"/>
      <c r="YB238" s="44"/>
      <c r="YC238" s="44"/>
      <c r="YD238" s="44"/>
      <c r="YE238" s="44"/>
      <c r="YF238" s="44"/>
      <c r="YG238" s="44"/>
      <c r="YH238" s="44"/>
      <c r="YI238" s="44"/>
      <c r="YJ238" s="44"/>
      <c r="YK238" s="44"/>
      <c r="YL238" s="44"/>
      <c r="YM238" s="44"/>
      <c r="YN238" s="44"/>
      <c r="YO238" s="44"/>
      <c r="YP238" s="44"/>
      <c r="YQ238" s="44"/>
      <c r="YR238" s="44"/>
      <c r="YS238" s="44"/>
      <c r="YT238" s="44"/>
      <c r="YU238" s="44"/>
      <c r="YV238" s="44"/>
      <c r="YW238" s="44"/>
      <c r="YX238" s="44"/>
      <c r="YY238" s="44"/>
      <c r="YZ238" s="44"/>
      <c r="ZA238" s="44"/>
      <c r="ZB238" s="44"/>
      <c r="ZC238" s="44"/>
      <c r="ZD238" s="44"/>
      <c r="ZE238" s="44"/>
      <c r="ZF238" s="44"/>
      <c r="ZG238" s="44"/>
      <c r="ZH238" s="44"/>
      <c r="ZI238" s="44"/>
      <c r="ZJ238" s="44"/>
      <c r="ZK238" s="44"/>
      <c r="ZL238" s="44"/>
      <c r="ZM238" s="44"/>
      <c r="ZN238" s="44"/>
      <c r="ZO238" s="44"/>
      <c r="ZP238" s="44"/>
      <c r="ZQ238" s="44"/>
      <c r="ZR238" s="44"/>
      <c r="ZS238" s="44"/>
      <c r="ZT238" s="44"/>
      <c r="ZU238" s="44"/>
      <c r="ZV238" s="44"/>
      <c r="ZW238" s="44"/>
      <c r="ZX238" s="44"/>
      <c r="ZY238" s="44"/>
      <c r="ZZ238" s="44"/>
      <c r="AAA238" s="44"/>
      <c r="AAB238" s="44"/>
      <c r="AAC238" s="44"/>
      <c r="AAD238" s="44"/>
      <c r="AAE238" s="44"/>
      <c r="AAF238" s="44"/>
      <c r="AAG238" s="44"/>
      <c r="AAH238" s="44"/>
      <c r="AAI238" s="44"/>
      <c r="AAJ238" s="44"/>
      <c r="AAK238" s="44"/>
      <c r="AAL238" s="44"/>
      <c r="AAM238" s="44"/>
      <c r="AAN238" s="44"/>
      <c r="AAO238" s="44"/>
      <c r="AAP238" s="44"/>
      <c r="AAQ238" s="44"/>
      <c r="AAR238" s="44"/>
      <c r="AAS238" s="44"/>
      <c r="AAT238" s="44"/>
      <c r="AAU238" s="44"/>
      <c r="AAV238" s="44"/>
      <c r="AAW238" s="44"/>
      <c r="AAX238" s="44"/>
      <c r="AAY238" s="44"/>
      <c r="AAZ238" s="44"/>
      <c r="ABA238" s="44"/>
      <c r="ABB238" s="44"/>
      <c r="ABC238" s="44"/>
      <c r="ABD238" s="44"/>
      <c r="ABE238" s="44"/>
      <c r="ABF238" s="44"/>
      <c r="ABG238" s="44"/>
      <c r="ABH238" s="44"/>
      <c r="ABI238" s="44"/>
      <c r="ABJ238" s="44"/>
      <c r="ABK238" s="44"/>
      <c r="ABL238" s="44"/>
      <c r="ABM238" s="44"/>
      <c r="ABN238" s="44"/>
      <c r="ABO238" s="44"/>
      <c r="ABP238" s="44"/>
      <c r="ABQ238" s="44"/>
      <c r="ABR238" s="44"/>
      <c r="ABS238" s="44"/>
      <c r="ABT238" s="44"/>
      <c r="ABU238" s="44"/>
      <c r="ABV238" s="44"/>
      <c r="ABW238" s="44"/>
      <c r="ABX238" s="44"/>
      <c r="ABY238" s="44"/>
      <c r="ABZ238" s="44"/>
      <c r="ACA238" s="44"/>
      <c r="ACB238" s="44"/>
      <c r="ACC238" s="44"/>
      <c r="ACD238" s="44"/>
      <c r="ACE238" s="44"/>
      <c r="ACF238" s="44"/>
      <c r="ACG238" s="44"/>
      <c r="ACH238" s="44"/>
      <c r="ACI238" s="44"/>
      <c r="ACJ238" s="44"/>
      <c r="ACK238" s="44"/>
      <c r="ACL238" s="44"/>
      <c r="ACM238" s="44"/>
      <c r="ACN238" s="44"/>
      <c r="ACO238" s="44"/>
      <c r="ACP238" s="44"/>
      <c r="ACQ238" s="44"/>
      <c r="ACR238" s="44"/>
      <c r="ACS238" s="44"/>
      <c r="ACT238" s="44"/>
      <c r="ACU238" s="44"/>
      <c r="ACV238" s="44"/>
      <c r="ACW238" s="44"/>
      <c r="ACX238" s="44"/>
      <c r="ACY238" s="44"/>
      <c r="ACZ238" s="44"/>
      <c r="ADA238" s="44"/>
      <c r="ADB238" s="44"/>
      <c r="ADC238" s="44"/>
      <c r="ADD238" s="44"/>
      <c r="ADE238" s="44"/>
      <c r="ADF238" s="44"/>
      <c r="ADG238" s="44"/>
      <c r="ADH238" s="44"/>
      <c r="ADI238" s="44"/>
      <c r="ADJ238" s="44"/>
      <c r="ADK238" s="44"/>
      <c r="ADL238" s="44"/>
      <c r="ADM238" s="44"/>
      <c r="ADN238" s="44"/>
      <c r="ADO238" s="44"/>
      <c r="ADP238" s="44"/>
      <c r="ADQ238" s="44"/>
      <c r="ADR238" s="44"/>
      <c r="ADS238" s="44"/>
      <c r="ADT238" s="44"/>
      <c r="ADU238" s="44"/>
      <c r="ADV238" s="44"/>
      <c r="ADW238" s="44"/>
      <c r="ADX238" s="44"/>
      <c r="ADY238" s="44"/>
      <c r="ADZ238" s="44"/>
      <c r="AEA238" s="44"/>
      <c r="AEB238" s="44"/>
      <c r="AEC238" s="44"/>
      <c r="AED238" s="44"/>
      <c r="AEE238" s="44"/>
      <c r="AEF238" s="44"/>
      <c r="AEG238" s="44"/>
      <c r="AEH238" s="44"/>
      <c r="AEI238" s="44"/>
      <c r="AEJ238" s="44"/>
      <c r="AEK238" s="44"/>
      <c r="AEL238" s="44"/>
      <c r="AEM238" s="44"/>
      <c r="AEN238" s="44"/>
      <c r="AEO238" s="44"/>
      <c r="AEP238" s="44"/>
      <c r="AEQ238" s="44"/>
      <c r="AER238" s="44"/>
      <c r="AES238" s="44"/>
      <c r="AET238" s="44"/>
      <c r="AEU238" s="44"/>
      <c r="AEV238" s="44"/>
      <c r="AEW238" s="44"/>
      <c r="AEX238" s="44"/>
      <c r="AEY238" s="44"/>
      <c r="AEZ238" s="44"/>
      <c r="AFA238" s="44"/>
      <c r="AFB238" s="44"/>
      <c r="AFC238" s="44"/>
      <c r="AFD238" s="44"/>
      <c r="AFE238" s="44"/>
      <c r="AFF238" s="44"/>
      <c r="AFG238" s="44"/>
      <c r="AFH238" s="44"/>
      <c r="AFI238" s="44"/>
      <c r="AFJ238" s="44"/>
      <c r="AFK238" s="44"/>
      <c r="AFL238" s="44"/>
      <c r="AFM238" s="44"/>
      <c r="AFN238" s="44"/>
      <c r="AFO238" s="44"/>
      <c r="AFP238" s="44"/>
      <c r="AFQ238" s="44"/>
      <c r="AFR238" s="44"/>
      <c r="AFS238" s="44"/>
      <c r="AFT238" s="44"/>
      <c r="AFU238" s="44"/>
      <c r="AFV238" s="44"/>
      <c r="AFW238" s="44"/>
      <c r="AFX238" s="44"/>
      <c r="AFY238" s="44"/>
      <c r="AFZ238" s="44"/>
      <c r="AGA238" s="44"/>
      <c r="AGB238" s="44"/>
      <c r="AGC238" s="44"/>
      <c r="AGD238" s="44"/>
      <c r="AGE238" s="44"/>
      <c r="AGF238" s="44"/>
      <c r="AGG238" s="44"/>
      <c r="AGH238" s="44"/>
      <c r="AGI238" s="44"/>
      <c r="AGJ238" s="44"/>
      <c r="AGK238" s="44"/>
      <c r="AGL238" s="44"/>
      <c r="AGM238" s="44"/>
      <c r="AGN238" s="44"/>
      <c r="AGO238" s="44"/>
      <c r="AGP238" s="44"/>
      <c r="AGQ238" s="44"/>
      <c r="AGR238" s="44"/>
      <c r="AGS238" s="44"/>
      <c r="AGT238" s="44"/>
      <c r="AGU238" s="44"/>
      <c r="AGV238" s="44"/>
      <c r="AGW238" s="44"/>
      <c r="AGX238" s="44"/>
      <c r="AGY238" s="44"/>
      <c r="AGZ238" s="44"/>
      <c r="AHA238" s="44"/>
      <c r="AHB238" s="44"/>
      <c r="AHC238" s="44"/>
      <c r="AHD238" s="44"/>
      <c r="AHE238" s="44"/>
      <c r="AHF238" s="44"/>
      <c r="AHG238" s="44"/>
      <c r="AHH238" s="44"/>
      <c r="AHI238" s="44"/>
      <c r="AHJ238" s="44"/>
      <c r="AHK238" s="44"/>
      <c r="AHL238" s="44"/>
      <c r="AHM238" s="44"/>
      <c r="AHN238" s="44"/>
      <c r="AHO238" s="44"/>
      <c r="AHP238" s="44"/>
      <c r="AHQ238" s="44"/>
      <c r="AHR238" s="44"/>
      <c r="AHS238" s="44"/>
      <c r="AHT238" s="44"/>
      <c r="AHU238" s="44"/>
      <c r="AHV238" s="44"/>
      <c r="AHW238" s="44"/>
      <c r="AHX238" s="44"/>
      <c r="AHY238" s="44"/>
      <c r="AHZ238" s="44"/>
      <c r="AIA238" s="44"/>
      <c r="AIB238" s="44"/>
      <c r="AIC238" s="44"/>
      <c r="AID238" s="44"/>
      <c r="AIE238" s="44"/>
      <c r="AIF238" s="44"/>
      <c r="AIG238" s="44"/>
      <c r="AIH238" s="44"/>
      <c r="AII238" s="44"/>
      <c r="AIJ238" s="44"/>
      <c r="AIK238" s="44"/>
      <c r="AIL238" s="44"/>
      <c r="AIM238" s="44"/>
      <c r="AIN238" s="44"/>
      <c r="AIO238" s="44"/>
      <c r="AIP238" s="44"/>
      <c r="AIQ238" s="44"/>
      <c r="AIR238" s="44"/>
      <c r="AIS238" s="44"/>
      <c r="AIT238" s="44"/>
      <c r="AIU238" s="44"/>
      <c r="AIV238" s="44"/>
      <c r="AIW238" s="44"/>
      <c r="AIX238" s="44"/>
      <c r="AIY238" s="44"/>
      <c r="AIZ238" s="44"/>
      <c r="AJA238" s="44"/>
      <c r="AJB238" s="44"/>
      <c r="AJC238" s="44"/>
      <c r="AJD238" s="44"/>
      <c r="AJE238" s="44"/>
      <c r="AJF238" s="44"/>
      <c r="AJG238" s="44"/>
      <c r="AJH238" s="44"/>
      <c r="AJI238" s="44"/>
      <c r="AJJ238" s="44"/>
      <c r="AJK238" s="44"/>
      <c r="AJL238" s="44"/>
      <c r="AJM238" s="44"/>
      <c r="AJN238" s="44"/>
      <c r="AJO238" s="44"/>
      <c r="AJP238" s="44"/>
      <c r="AJQ238" s="44"/>
      <c r="AJR238" s="44"/>
      <c r="AJS238" s="44"/>
      <c r="AJT238" s="44"/>
      <c r="AJU238" s="44"/>
      <c r="AJV238" s="44"/>
      <c r="AJW238" s="44"/>
      <c r="AJX238" s="44"/>
      <c r="AJY238" s="44"/>
      <c r="AJZ238" s="44"/>
      <c r="AKA238" s="44"/>
      <c r="AKB238" s="44"/>
      <c r="AKC238" s="44"/>
      <c r="AKD238" s="44"/>
      <c r="AKE238" s="44"/>
      <c r="AKF238" s="44"/>
      <c r="AKG238" s="44"/>
      <c r="AKH238" s="44"/>
      <c r="AKI238" s="44"/>
      <c r="AKJ238" s="44"/>
      <c r="AKK238" s="44"/>
      <c r="AKL238" s="44"/>
      <c r="AKM238" s="44"/>
      <c r="AKN238" s="44"/>
      <c r="AKO238" s="44"/>
      <c r="AKP238" s="44"/>
      <c r="AKQ238" s="44"/>
      <c r="AKR238" s="44"/>
      <c r="AKS238" s="44"/>
      <c r="AKT238" s="44"/>
      <c r="AKU238" s="44"/>
      <c r="AKV238" s="44"/>
      <c r="AKW238" s="44"/>
      <c r="AKX238" s="44"/>
      <c r="AKY238" s="44"/>
      <c r="AKZ238" s="44"/>
      <c r="ALA238" s="44"/>
      <c r="ALB238" s="44"/>
      <c r="ALC238" s="44"/>
      <c r="ALD238" s="44"/>
      <c r="ALE238" s="44"/>
      <c r="ALF238" s="44"/>
      <c r="ALG238" s="44"/>
      <c r="ALH238" s="44"/>
      <c r="ALI238" s="44"/>
      <c r="ALJ238" s="44"/>
      <c r="ALK238" s="44"/>
      <c r="ALL238" s="44"/>
      <c r="ALM238" s="44"/>
      <c r="ALN238" s="44"/>
      <c r="ALO238" s="44"/>
      <c r="ALP238" s="44"/>
      <c r="ALQ238" s="44"/>
      <c r="ALR238" s="44"/>
      <c r="ALS238" s="44"/>
      <c r="ALT238" s="44"/>
      <c r="ALU238" s="44"/>
      <c r="ALV238" s="44"/>
      <c r="ALW238" s="44"/>
      <c r="ALX238" s="44"/>
      <c r="ALY238" s="44"/>
      <c r="ALZ238" s="44"/>
      <c r="AMA238" s="44"/>
      <c r="AMB238" s="44"/>
      <c r="AMC238" s="44"/>
      <c r="AMD238" s="44"/>
      <c r="AME238" s="44"/>
      <c r="AMF238" s="44"/>
      <c r="AMG238" s="44"/>
      <c r="AMH238" s="44"/>
      <c r="AMI238" s="44"/>
      <c r="AMJ238" s="44"/>
      <c r="AMK238" s="44"/>
      <c r="AML238" s="44"/>
      <c r="AMM238" s="44"/>
      <c r="AMN238" s="44"/>
      <c r="AMO238" s="44"/>
      <c r="AMP238" s="44"/>
      <c r="AMQ238" s="44"/>
      <c r="AMR238" s="44"/>
      <c r="AMS238" s="44"/>
      <c r="AMT238" s="44"/>
      <c r="AMU238" s="44"/>
      <c r="AMV238" s="44"/>
      <c r="AMW238" s="44"/>
      <c r="AMX238" s="44"/>
      <c r="AMY238" s="44"/>
      <c r="AMZ238" s="44"/>
      <c r="ANA238" s="44"/>
      <c r="ANB238" s="44"/>
      <c r="ANC238" s="44"/>
      <c r="AND238" s="44"/>
      <c r="ANE238" s="44"/>
      <c r="ANF238" s="44"/>
      <c r="ANG238" s="44"/>
      <c r="ANH238" s="44"/>
      <c r="ANI238" s="44"/>
      <c r="ANJ238" s="44"/>
      <c r="ANK238" s="44"/>
      <c r="ANL238" s="44"/>
      <c r="ANM238" s="44"/>
      <c r="ANN238" s="44"/>
      <c r="ANO238" s="44"/>
      <c r="ANP238" s="44"/>
      <c r="ANQ238" s="44"/>
      <c r="ANR238" s="44"/>
      <c r="ANS238" s="44"/>
      <c r="ANT238" s="44"/>
      <c r="ANU238" s="44"/>
      <c r="ANV238" s="44"/>
      <c r="ANW238" s="44"/>
      <c r="ANX238" s="44"/>
      <c r="ANY238" s="44"/>
      <c r="ANZ238" s="44"/>
      <c r="AOA238" s="44"/>
      <c r="AOB238" s="44"/>
      <c r="AOC238" s="44"/>
      <c r="AOD238" s="44"/>
      <c r="AOE238" s="44"/>
      <c r="AOF238" s="44"/>
      <c r="AOG238" s="44"/>
      <c r="AOH238" s="44"/>
      <c r="AOI238" s="44"/>
      <c r="AOJ238" s="44"/>
      <c r="AOK238" s="44"/>
      <c r="AOL238" s="44"/>
      <c r="AOM238" s="44"/>
      <c r="AON238" s="44"/>
      <c r="AOO238" s="44"/>
      <c r="AOP238" s="44"/>
      <c r="AOQ238" s="44"/>
      <c r="AOR238" s="44"/>
      <c r="AOS238" s="44"/>
      <c r="AOT238" s="44"/>
      <c r="AOU238" s="44"/>
      <c r="AOV238" s="44"/>
      <c r="AOW238" s="44"/>
      <c r="AOX238" s="44"/>
      <c r="AOY238" s="44"/>
      <c r="AOZ238" s="44"/>
      <c r="APA238" s="44"/>
      <c r="APB238" s="44"/>
      <c r="APC238" s="44"/>
      <c r="APD238" s="44"/>
      <c r="APE238" s="44"/>
      <c r="APF238" s="44"/>
      <c r="APG238" s="44"/>
      <c r="APH238" s="44"/>
      <c r="API238" s="44"/>
      <c r="APJ238" s="44"/>
      <c r="APK238" s="44"/>
      <c r="APL238" s="44"/>
      <c r="APM238" s="44"/>
      <c r="APN238" s="44"/>
      <c r="APO238" s="44"/>
      <c r="APP238" s="44"/>
      <c r="APQ238" s="44"/>
      <c r="APR238" s="44"/>
      <c r="APS238" s="44"/>
      <c r="APT238" s="44"/>
      <c r="APU238" s="44"/>
      <c r="APV238" s="44"/>
      <c r="APW238" s="44"/>
      <c r="APX238" s="44"/>
      <c r="APY238" s="44"/>
      <c r="APZ238" s="44"/>
      <c r="AQA238" s="44"/>
      <c r="AQB238" s="44"/>
      <c r="AQC238" s="44"/>
      <c r="AQD238" s="44"/>
      <c r="AQE238" s="44"/>
      <c r="AQF238" s="44"/>
      <c r="AQG238" s="44"/>
      <c r="AQH238" s="44"/>
      <c r="AQI238" s="44"/>
      <c r="AQJ238" s="44"/>
      <c r="AQK238" s="44"/>
      <c r="AQL238" s="44"/>
      <c r="AQM238" s="44"/>
      <c r="AQN238" s="44"/>
      <c r="AQO238" s="44"/>
      <c r="AQP238" s="44"/>
      <c r="AQQ238" s="44"/>
      <c r="AQR238" s="44"/>
      <c r="AQS238" s="44"/>
      <c r="AQT238" s="44"/>
      <c r="AQU238" s="44"/>
      <c r="AQV238" s="44"/>
      <c r="AQW238" s="44"/>
      <c r="AQX238" s="44"/>
      <c r="AQY238" s="44"/>
      <c r="AQZ238" s="44"/>
      <c r="ARA238" s="44"/>
      <c r="ARB238" s="44"/>
      <c r="ARC238" s="44"/>
      <c r="ARD238" s="44"/>
      <c r="ARE238" s="44"/>
      <c r="ARF238" s="44"/>
      <c r="ARG238" s="44"/>
      <c r="ARH238" s="44"/>
      <c r="ARI238" s="44"/>
      <c r="ARJ238" s="44"/>
      <c r="ARK238" s="44"/>
      <c r="ARL238" s="44"/>
      <c r="ARM238" s="44"/>
      <c r="ARN238" s="44"/>
      <c r="ARO238" s="44"/>
      <c r="ARP238" s="44"/>
      <c r="ARQ238" s="44"/>
      <c r="ARR238" s="44"/>
      <c r="ARS238" s="44"/>
      <c r="ART238" s="44"/>
      <c r="ARU238" s="44"/>
      <c r="ARV238" s="44"/>
      <c r="ARW238" s="44"/>
      <c r="ARX238" s="44"/>
      <c r="ARY238" s="44"/>
      <c r="ARZ238" s="44"/>
      <c r="ASA238" s="44"/>
      <c r="ASB238" s="44"/>
      <c r="ASC238" s="44"/>
      <c r="ASD238" s="44"/>
      <c r="ASE238" s="44"/>
      <c r="ASF238" s="44"/>
      <c r="ASG238" s="44"/>
      <c r="ASH238" s="44"/>
      <c r="ASI238" s="44"/>
      <c r="ASJ238" s="44"/>
      <c r="ASK238" s="44"/>
      <c r="ASL238" s="44"/>
      <c r="ASM238" s="44"/>
      <c r="ASN238" s="44"/>
      <c r="ASO238" s="44"/>
      <c r="ASP238" s="44"/>
      <c r="ASQ238" s="44"/>
      <c r="ASR238" s="44"/>
      <c r="ASS238" s="44"/>
      <c r="AST238" s="44"/>
      <c r="ASU238" s="44"/>
      <c r="ASV238" s="44"/>
      <c r="ASW238" s="44"/>
      <c r="ASX238" s="44"/>
      <c r="ASY238" s="44"/>
      <c r="ASZ238" s="44"/>
      <c r="ATA238" s="44"/>
      <c r="ATB238" s="44"/>
      <c r="ATC238" s="44"/>
      <c r="ATD238" s="44"/>
      <c r="ATE238" s="44"/>
      <c r="ATF238" s="44"/>
      <c r="ATG238" s="44"/>
      <c r="ATH238" s="44"/>
      <c r="ATI238" s="44"/>
      <c r="ATJ238" s="44"/>
      <c r="ATK238" s="44"/>
      <c r="ATL238" s="44"/>
      <c r="ATM238" s="44"/>
      <c r="ATN238" s="44"/>
      <c r="ATO238" s="44"/>
      <c r="ATP238" s="44"/>
      <c r="ATQ238" s="44"/>
      <c r="ATR238" s="44"/>
      <c r="ATS238" s="44"/>
      <c r="ATT238" s="44"/>
      <c r="ATU238" s="44"/>
      <c r="ATV238" s="44"/>
      <c r="ATW238" s="44"/>
      <c r="ATX238" s="44"/>
      <c r="ATY238" s="44"/>
      <c r="ATZ238" s="44"/>
      <c r="AUA238" s="44"/>
      <c r="AUB238" s="44"/>
      <c r="AUC238" s="44"/>
      <c r="AUD238" s="44"/>
      <c r="AUE238" s="44"/>
      <c r="AUF238" s="44"/>
      <c r="AUG238" s="44"/>
      <c r="AUH238" s="44"/>
      <c r="AUI238" s="44"/>
      <c r="AUJ238" s="44"/>
      <c r="AUK238" s="44"/>
      <c r="AUL238" s="44"/>
      <c r="AUM238" s="44"/>
      <c r="AUN238" s="44"/>
      <c r="AUO238" s="44"/>
      <c r="AUP238" s="44"/>
      <c r="AUQ238" s="44"/>
      <c r="AUR238" s="44"/>
      <c r="AUS238" s="44"/>
      <c r="AUT238" s="44"/>
      <c r="AUU238" s="44"/>
      <c r="AUV238" s="44"/>
      <c r="AUW238" s="44"/>
      <c r="AUX238" s="44"/>
      <c r="AUY238" s="44"/>
      <c r="AUZ238" s="44"/>
      <c r="AVA238" s="44"/>
      <c r="AVB238" s="44"/>
      <c r="AVC238" s="44"/>
      <c r="AVD238" s="44"/>
      <c r="AVE238" s="44"/>
      <c r="AVF238" s="44"/>
      <c r="AVG238" s="44"/>
      <c r="AVH238" s="44"/>
      <c r="AVI238" s="44"/>
      <c r="AVJ238" s="44"/>
      <c r="AVK238" s="44"/>
      <c r="AVL238" s="44"/>
      <c r="AVM238" s="44"/>
      <c r="AVN238" s="44"/>
      <c r="AVO238" s="44"/>
      <c r="AVP238" s="44"/>
      <c r="AVQ238" s="44"/>
      <c r="AVR238" s="44"/>
      <c r="AVS238" s="44"/>
      <c r="AVT238" s="44"/>
      <c r="AVU238" s="44"/>
      <c r="AVV238" s="44"/>
      <c r="AVW238" s="44"/>
      <c r="AVX238" s="44"/>
      <c r="AVY238" s="44"/>
      <c r="AVZ238" s="44"/>
      <c r="AWA238" s="44"/>
      <c r="AWB238" s="44"/>
      <c r="AWC238" s="44"/>
      <c r="AWD238" s="44"/>
      <c r="AWE238" s="44"/>
      <c r="AWF238" s="44"/>
      <c r="AWG238" s="44"/>
      <c r="AWH238" s="44"/>
      <c r="AWI238" s="44"/>
      <c r="AWJ238" s="44"/>
      <c r="AWK238" s="44"/>
      <c r="AWL238" s="44"/>
      <c r="AWM238" s="44"/>
      <c r="AWN238" s="44"/>
      <c r="AWO238" s="44"/>
      <c r="AWP238" s="44"/>
      <c r="AWQ238" s="44"/>
      <c r="AWR238" s="44"/>
      <c r="AWS238" s="44"/>
      <c r="AWT238" s="44"/>
      <c r="AWU238" s="44"/>
      <c r="AWV238" s="44"/>
      <c r="AWW238" s="44"/>
      <c r="AWX238" s="44"/>
      <c r="AWY238" s="44"/>
      <c r="AWZ238" s="44"/>
      <c r="AXA238" s="44"/>
      <c r="AXB238" s="44"/>
      <c r="AXC238" s="44"/>
      <c r="AXD238" s="44"/>
      <c r="AXE238" s="44"/>
      <c r="AXF238" s="44"/>
      <c r="AXG238" s="44"/>
      <c r="AXH238" s="44"/>
      <c r="AXI238" s="44"/>
      <c r="AXJ238" s="44"/>
      <c r="AXK238" s="44"/>
      <c r="AXL238" s="44"/>
      <c r="AXM238" s="44"/>
      <c r="AXN238" s="44"/>
      <c r="AXO238" s="44"/>
      <c r="AXP238" s="44"/>
      <c r="AXQ238" s="44"/>
      <c r="AXR238" s="44"/>
      <c r="AXS238" s="44"/>
      <c r="AXT238" s="44"/>
      <c r="AXU238" s="44"/>
      <c r="AXV238" s="44"/>
      <c r="AXW238" s="44"/>
      <c r="AXX238" s="44"/>
      <c r="AXY238" s="44"/>
      <c r="AXZ238" s="44"/>
      <c r="AYA238" s="44"/>
      <c r="AYB238" s="44"/>
      <c r="AYC238" s="44"/>
      <c r="AYD238" s="44"/>
      <c r="AYE238" s="44"/>
      <c r="AYF238" s="44"/>
      <c r="AYG238" s="44"/>
      <c r="AYH238" s="44"/>
      <c r="AYI238" s="44"/>
      <c r="AYJ238" s="44"/>
      <c r="AYK238" s="44"/>
      <c r="AYL238" s="44"/>
      <c r="AYM238" s="44"/>
      <c r="AYN238" s="44"/>
      <c r="AYO238" s="44"/>
      <c r="AYP238" s="44"/>
      <c r="AYQ238" s="44"/>
      <c r="AYR238" s="44"/>
      <c r="AYS238" s="44"/>
      <c r="AYT238" s="44"/>
      <c r="AYU238" s="44"/>
      <c r="AYV238" s="44"/>
      <c r="AYW238" s="44"/>
      <c r="AYX238" s="44"/>
      <c r="AYY238" s="44"/>
      <c r="AYZ238" s="44"/>
      <c r="AZA238" s="44"/>
      <c r="AZB238" s="44"/>
      <c r="AZC238" s="44"/>
      <c r="AZD238" s="44"/>
      <c r="AZE238" s="44"/>
      <c r="AZF238" s="44"/>
      <c r="AZG238" s="44"/>
      <c r="AZH238" s="44"/>
      <c r="AZI238" s="44"/>
      <c r="AZJ238" s="44"/>
      <c r="AZK238" s="44"/>
      <c r="AZL238" s="44"/>
      <c r="AZM238" s="44"/>
      <c r="AZN238" s="44"/>
      <c r="AZO238" s="44"/>
      <c r="AZP238" s="44"/>
      <c r="AZQ238" s="44"/>
      <c r="AZR238" s="44"/>
      <c r="AZS238" s="44"/>
      <c r="AZT238" s="44"/>
      <c r="AZU238" s="44"/>
      <c r="AZV238" s="44"/>
      <c r="AZW238" s="44"/>
      <c r="AZX238" s="44"/>
      <c r="AZY238" s="44"/>
      <c r="AZZ238" s="44"/>
      <c r="BAA238" s="44"/>
      <c r="BAB238" s="44"/>
      <c r="BAC238" s="44"/>
      <c r="BAD238" s="44"/>
      <c r="BAE238" s="44"/>
      <c r="BAF238" s="44"/>
      <c r="BAG238" s="44"/>
      <c r="BAH238" s="44"/>
      <c r="BAI238" s="44"/>
      <c r="BAJ238" s="44"/>
      <c r="BAK238" s="44"/>
      <c r="BAL238" s="44"/>
      <c r="BAM238" s="44"/>
      <c r="BAN238" s="44"/>
      <c r="BAO238" s="44"/>
      <c r="BAP238" s="44"/>
      <c r="BAQ238" s="44"/>
      <c r="BAR238" s="44"/>
      <c r="BAS238" s="44"/>
      <c r="BAT238" s="44"/>
      <c r="BAU238" s="44"/>
      <c r="BAV238" s="44"/>
      <c r="BAW238" s="44"/>
      <c r="BAX238" s="44"/>
      <c r="BAY238" s="44"/>
      <c r="BAZ238" s="44"/>
      <c r="BBA238" s="44"/>
      <c r="BBB238" s="44"/>
      <c r="BBC238" s="44"/>
      <c r="BBD238" s="44"/>
      <c r="BBE238" s="44"/>
      <c r="BBF238" s="44"/>
      <c r="BBG238" s="44"/>
      <c r="BBH238" s="44"/>
      <c r="BBI238" s="44"/>
      <c r="BBJ238" s="44"/>
      <c r="BBK238" s="44"/>
      <c r="BBL238" s="44"/>
      <c r="BBM238" s="44"/>
      <c r="BBN238" s="44"/>
      <c r="BBO238" s="44"/>
      <c r="BBP238" s="44"/>
      <c r="BBQ238" s="44"/>
      <c r="BBR238" s="44"/>
      <c r="BBS238" s="44"/>
      <c r="BBT238" s="44"/>
      <c r="BBU238" s="44"/>
      <c r="BBV238" s="44"/>
      <c r="BBW238" s="44"/>
      <c r="BBX238" s="44"/>
      <c r="BBY238" s="44"/>
      <c r="BBZ238" s="44"/>
      <c r="BCA238" s="44"/>
      <c r="BCB238" s="44"/>
      <c r="BCC238" s="44"/>
      <c r="BCD238" s="44"/>
      <c r="BCE238" s="44"/>
      <c r="BCF238" s="44"/>
      <c r="BCG238" s="44"/>
      <c r="BCH238" s="44"/>
      <c r="BCI238" s="44"/>
      <c r="BCJ238" s="44"/>
      <c r="BCK238" s="44"/>
      <c r="BCL238" s="44"/>
      <c r="BCM238" s="44"/>
      <c r="BCN238" s="44"/>
      <c r="BCO238" s="44"/>
      <c r="BCP238" s="44"/>
      <c r="BCQ238" s="44"/>
      <c r="BCR238" s="44"/>
      <c r="BCS238" s="44"/>
      <c r="BCT238" s="44"/>
      <c r="BCU238" s="44"/>
      <c r="BCV238" s="44"/>
      <c r="BCW238" s="44"/>
      <c r="BCX238" s="44"/>
      <c r="BCY238" s="44"/>
      <c r="BCZ238" s="44"/>
      <c r="BDA238" s="44"/>
      <c r="BDB238" s="44"/>
      <c r="BDC238" s="44"/>
      <c r="BDD238" s="44"/>
      <c r="BDE238" s="44"/>
      <c r="BDF238" s="44"/>
      <c r="BDG238" s="44"/>
      <c r="BDH238" s="44"/>
      <c r="BDI238" s="44"/>
      <c r="BDJ238" s="44"/>
      <c r="BDK238" s="44"/>
      <c r="BDL238" s="44"/>
      <c r="BDM238" s="44"/>
      <c r="BDN238" s="44"/>
      <c r="BDO238" s="44"/>
      <c r="BDP238" s="44"/>
      <c r="BDQ238" s="44"/>
      <c r="BDR238" s="44"/>
      <c r="BDS238" s="44"/>
      <c r="BDT238" s="44"/>
      <c r="BDU238" s="44"/>
      <c r="BDV238" s="44"/>
      <c r="BDW238" s="44"/>
      <c r="BDX238" s="44"/>
      <c r="BDY238" s="44"/>
      <c r="BDZ238" s="44"/>
      <c r="BEA238" s="44"/>
      <c r="BEB238" s="44"/>
      <c r="BEC238" s="44"/>
      <c r="BED238" s="44"/>
      <c r="BEE238" s="44"/>
      <c r="BEF238" s="44"/>
      <c r="BEG238" s="44"/>
      <c r="BEH238" s="44"/>
      <c r="BEI238" s="44"/>
      <c r="BEJ238" s="44"/>
      <c r="BEK238" s="44"/>
      <c r="BEL238" s="44"/>
      <c r="BEM238" s="44"/>
      <c r="BEN238" s="44"/>
      <c r="BEO238" s="44"/>
      <c r="BEP238" s="44"/>
      <c r="BEQ238" s="44"/>
      <c r="BER238" s="44"/>
      <c r="BES238" s="44"/>
      <c r="BET238" s="44"/>
      <c r="BEU238" s="44"/>
      <c r="BEV238" s="44"/>
      <c r="BEW238" s="44"/>
      <c r="BEX238" s="44"/>
      <c r="BEY238" s="44"/>
      <c r="BEZ238" s="44"/>
      <c r="BFA238" s="44"/>
      <c r="BFB238" s="44"/>
      <c r="BFC238" s="44"/>
      <c r="BFD238" s="44"/>
      <c r="BFE238" s="44"/>
      <c r="BFF238" s="44"/>
      <c r="BFG238" s="44"/>
      <c r="BFH238" s="44"/>
      <c r="BFI238" s="44"/>
      <c r="BFJ238" s="44"/>
      <c r="BFK238" s="44"/>
      <c r="BFL238" s="44"/>
      <c r="BFM238" s="44"/>
      <c r="BFN238" s="44"/>
      <c r="BFO238" s="44"/>
      <c r="BFP238" s="44"/>
      <c r="BFQ238" s="44"/>
      <c r="BFR238" s="44"/>
      <c r="BFS238" s="44"/>
      <c r="BFT238" s="44"/>
      <c r="BFU238" s="44"/>
      <c r="BFV238" s="44"/>
      <c r="BFW238" s="44"/>
      <c r="BFX238" s="44"/>
      <c r="BFY238" s="44"/>
      <c r="BFZ238" s="44"/>
      <c r="BGA238" s="44"/>
      <c r="BGB238" s="44"/>
      <c r="BGC238" s="44"/>
      <c r="BGD238" s="44"/>
      <c r="BGE238" s="44"/>
      <c r="BGF238" s="44"/>
      <c r="BGG238" s="44"/>
      <c r="BGH238" s="44"/>
      <c r="BGI238" s="44"/>
      <c r="BGJ238" s="44"/>
      <c r="BGK238" s="44"/>
      <c r="BGL238" s="44"/>
      <c r="BGM238" s="44"/>
      <c r="BGN238" s="44"/>
      <c r="BGO238" s="44"/>
      <c r="BGP238" s="44"/>
      <c r="BGQ238" s="44"/>
      <c r="BGR238" s="44"/>
      <c r="BGS238" s="44"/>
      <c r="BGT238" s="44"/>
      <c r="BGU238" s="44"/>
      <c r="BGV238" s="44"/>
      <c r="BGW238" s="44"/>
      <c r="BGX238" s="44"/>
      <c r="BGY238" s="44"/>
      <c r="BGZ238" s="44"/>
      <c r="BHA238" s="44"/>
      <c r="BHB238" s="44"/>
      <c r="BHC238" s="44"/>
      <c r="BHD238" s="44"/>
      <c r="BHE238" s="44"/>
      <c r="BHF238" s="44"/>
      <c r="BHG238" s="44"/>
      <c r="BHH238" s="44"/>
      <c r="BHI238" s="44"/>
      <c r="BHJ238" s="44"/>
      <c r="BHK238" s="44"/>
      <c r="BHL238" s="44"/>
      <c r="BHM238" s="44"/>
      <c r="BHN238" s="44"/>
      <c r="BHO238" s="44"/>
      <c r="BHP238" s="44"/>
      <c r="BHQ238" s="44"/>
      <c r="BHR238" s="44"/>
      <c r="BHS238" s="44"/>
      <c r="BHT238" s="44"/>
      <c r="BHU238" s="44"/>
      <c r="BHV238" s="44"/>
      <c r="BHW238" s="44"/>
      <c r="BHX238" s="44"/>
      <c r="BHY238" s="44"/>
      <c r="BHZ238" s="44"/>
      <c r="BIA238" s="44"/>
      <c r="BIB238" s="44"/>
      <c r="BIC238" s="44"/>
      <c r="BID238" s="44"/>
      <c r="BIE238" s="44"/>
      <c r="BIF238" s="44"/>
      <c r="BIG238" s="44"/>
      <c r="BIH238" s="44"/>
      <c r="BII238" s="44"/>
      <c r="BIJ238" s="44"/>
      <c r="BIK238" s="44"/>
      <c r="BIL238" s="44"/>
      <c r="BIM238" s="44"/>
      <c r="BIN238" s="44"/>
      <c r="BIO238" s="44"/>
      <c r="BIP238" s="44"/>
      <c r="BIQ238" s="44"/>
      <c r="BIR238" s="44"/>
      <c r="BIS238" s="44"/>
      <c r="BIT238" s="44"/>
      <c r="BIU238" s="44"/>
      <c r="BIV238" s="44"/>
      <c r="BIW238" s="44"/>
      <c r="BIX238" s="44"/>
      <c r="BIY238" s="44"/>
      <c r="BIZ238" s="44"/>
      <c r="BJA238" s="44"/>
      <c r="BJB238" s="44"/>
      <c r="BJC238" s="44"/>
      <c r="BJD238" s="44"/>
      <c r="BJE238" s="44"/>
      <c r="BJF238" s="44"/>
      <c r="BJG238" s="44"/>
      <c r="BJH238" s="44"/>
      <c r="BJI238" s="44"/>
      <c r="BJJ238" s="44"/>
      <c r="BJK238" s="44"/>
      <c r="BJL238" s="44"/>
      <c r="BJM238" s="44"/>
      <c r="BJN238" s="44"/>
      <c r="BJO238" s="44"/>
      <c r="BJP238" s="44"/>
      <c r="BJQ238" s="44"/>
      <c r="BJR238" s="44"/>
      <c r="BJS238" s="44"/>
      <c r="BJT238" s="44"/>
      <c r="BJU238" s="44"/>
      <c r="BJV238" s="44"/>
      <c r="BJW238" s="44"/>
      <c r="BJX238" s="44"/>
      <c r="BJY238" s="44"/>
      <c r="BJZ238" s="44"/>
      <c r="BKA238" s="44"/>
      <c r="BKB238" s="44"/>
      <c r="BKC238" s="44"/>
      <c r="BKD238" s="44"/>
      <c r="BKE238" s="44"/>
      <c r="BKF238" s="44"/>
      <c r="BKG238" s="44"/>
      <c r="BKH238" s="44"/>
      <c r="BKI238" s="44"/>
      <c r="BKJ238" s="44"/>
      <c r="BKK238" s="44"/>
      <c r="BKL238" s="44"/>
      <c r="BKM238" s="44"/>
      <c r="BKN238" s="44"/>
      <c r="BKO238" s="44"/>
      <c r="BKP238" s="44"/>
      <c r="BKQ238" s="44"/>
      <c r="BKR238" s="44"/>
      <c r="BKS238" s="44"/>
      <c r="BKT238" s="44"/>
      <c r="BKU238" s="44"/>
      <c r="BKV238" s="44"/>
      <c r="BKW238" s="44"/>
      <c r="BKX238" s="44"/>
      <c r="BKY238" s="44"/>
      <c r="BKZ238" s="44"/>
      <c r="BLA238" s="44"/>
      <c r="BLB238" s="44"/>
      <c r="BLC238" s="44"/>
      <c r="BLD238" s="44"/>
      <c r="BLE238" s="44"/>
      <c r="BLF238" s="44"/>
      <c r="BLG238" s="44"/>
      <c r="BLH238" s="44"/>
      <c r="BLI238" s="44"/>
      <c r="BLJ238" s="44"/>
      <c r="BLK238" s="44"/>
      <c r="BLL238" s="44"/>
      <c r="BLM238" s="44"/>
      <c r="BLN238" s="44"/>
      <c r="BLO238" s="44"/>
      <c r="BLP238" s="44"/>
      <c r="BLQ238" s="44"/>
      <c r="BLR238" s="44"/>
      <c r="BLS238" s="44"/>
      <c r="BLT238" s="44"/>
      <c r="BLU238" s="44"/>
      <c r="BLV238" s="44"/>
      <c r="BLW238" s="44"/>
      <c r="BLX238" s="44"/>
      <c r="BLY238" s="44"/>
      <c r="BLZ238" s="44"/>
      <c r="BMA238" s="44"/>
      <c r="BMB238" s="44"/>
      <c r="BMC238" s="44"/>
      <c r="BMD238" s="44"/>
      <c r="BME238" s="44"/>
      <c r="BMF238" s="44"/>
      <c r="BMG238" s="44"/>
      <c r="BMH238" s="44"/>
      <c r="BMI238" s="44"/>
      <c r="BMJ238" s="44"/>
      <c r="BMK238" s="44"/>
      <c r="BML238" s="44"/>
      <c r="BMM238" s="44"/>
      <c r="BMN238" s="44"/>
      <c r="BMO238" s="44"/>
      <c r="BMP238" s="44"/>
      <c r="BMQ238" s="44"/>
      <c r="BMR238" s="44"/>
      <c r="BMS238" s="44"/>
      <c r="BMT238" s="44"/>
      <c r="BMU238" s="44"/>
      <c r="BMV238" s="44"/>
      <c r="BMW238" s="44"/>
      <c r="BMX238" s="44"/>
      <c r="BMY238" s="44"/>
      <c r="BMZ238" s="44"/>
      <c r="BNA238" s="44"/>
      <c r="BNB238" s="44"/>
      <c r="BNC238" s="44"/>
      <c r="BND238" s="44"/>
      <c r="BNE238" s="44"/>
      <c r="BNF238" s="44"/>
      <c r="BNG238" s="44"/>
      <c r="BNH238" s="44"/>
      <c r="BNI238" s="44"/>
      <c r="BNJ238" s="44"/>
      <c r="BNK238" s="44"/>
      <c r="BNL238" s="44"/>
      <c r="BNM238" s="44"/>
      <c r="BNN238" s="44"/>
      <c r="BNO238" s="44"/>
      <c r="BNP238" s="44"/>
      <c r="BNQ238" s="44"/>
      <c r="BNR238" s="44"/>
      <c r="BNS238" s="44"/>
      <c r="BNT238" s="44"/>
      <c r="BNU238" s="44"/>
      <c r="BNV238" s="44"/>
      <c r="BNW238" s="44"/>
      <c r="BNX238" s="44"/>
      <c r="BNY238" s="44"/>
      <c r="BNZ238" s="44"/>
      <c r="BOA238" s="44"/>
      <c r="BOB238" s="44"/>
      <c r="BOC238" s="44"/>
      <c r="BOD238" s="44"/>
      <c r="BOE238" s="44"/>
      <c r="BOF238" s="44"/>
      <c r="BOG238" s="44"/>
      <c r="BOH238" s="44"/>
      <c r="BOI238" s="44"/>
      <c r="BOJ238" s="44"/>
      <c r="BOK238" s="44"/>
      <c r="BOL238" s="44"/>
      <c r="BOM238" s="44"/>
      <c r="BON238" s="44"/>
      <c r="BOO238" s="44"/>
      <c r="BOP238" s="44"/>
      <c r="BOQ238" s="44"/>
      <c r="BOR238" s="44"/>
      <c r="BOS238" s="44"/>
      <c r="BOT238" s="44"/>
      <c r="BOU238" s="44"/>
      <c r="BOV238" s="44"/>
      <c r="BOW238" s="44"/>
      <c r="BOX238" s="44"/>
      <c r="BOY238" s="44"/>
      <c r="BOZ238" s="44"/>
      <c r="BPA238" s="44"/>
      <c r="BPB238" s="44"/>
      <c r="BPC238" s="44"/>
      <c r="BPD238" s="44"/>
      <c r="BPE238" s="44"/>
      <c r="BPF238" s="44"/>
      <c r="BPG238" s="44"/>
      <c r="BPH238" s="44"/>
      <c r="BPI238" s="44"/>
      <c r="BPJ238" s="44"/>
      <c r="BPK238" s="44"/>
      <c r="BPL238" s="44"/>
      <c r="BPM238" s="44"/>
      <c r="BPN238" s="44"/>
      <c r="BPO238" s="44"/>
      <c r="BPP238" s="44"/>
      <c r="BPQ238" s="44"/>
      <c r="BPR238" s="44"/>
      <c r="BPS238" s="44"/>
      <c r="BPT238" s="44"/>
      <c r="BPU238" s="44"/>
      <c r="BPV238" s="44"/>
      <c r="BPW238" s="44"/>
      <c r="BPX238" s="44"/>
      <c r="BPY238" s="44"/>
      <c r="BPZ238" s="44"/>
      <c r="BQA238" s="44"/>
      <c r="BQB238" s="44"/>
      <c r="BQC238" s="44"/>
      <c r="BQD238" s="44"/>
      <c r="BQE238" s="44"/>
      <c r="BQF238" s="44"/>
      <c r="BQG238" s="44"/>
      <c r="BQH238" s="44"/>
      <c r="BQI238" s="44"/>
      <c r="BQJ238" s="44"/>
      <c r="BQK238" s="44"/>
      <c r="BQL238" s="44"/>
      <c r="BQM238" s="44"/>
      <c r="BQN238" s="44"/>
      <c r="BQO238" s="44"/>
      <c r="BQP238" s="44"/>
      <c r="BQQ238" s="44"/>
      <c r="BQR238" s="44"/>
      <c r="BQS238" s="44"/>
      <c r="BQT238" s="44"/>
      <c r="BQU238" s="44"/>
      <c r="BQV238" s="44"/>
      <c r="BQW238" s="44"/>
      <c r="BQX238" s="44"/>
      <c r="BQY238" s="44"/>
      <c r="BQZ238" s="44"/>
      <c r="BRA238" s="44"/>
      <c r="BRB238" s="44"/>
      <c r="BRC238" s="44"/>
      <c r="BRD238" s="44"/>
      <c r="BRE238" s="44"/>
      <c r="BRF238" s="44"/>
      <c r="BRG238" s="44"/>
      <c r="BRH238" s="44"/>
      <c r="BRI238" s="44"/>
      <c r="BRJ238" s="44"/>
      <c r="BRK238" s="44"/>
      <c r="BRL238" s="44"/>
      <c r="BRM238" s="44"/>
      <c r="BRN238" s="44"/>
      <c r="BRO238" s="44"/>
      <c r="BRP238" s="44"/>
      <c r="BRQ238" s="44"/>
      <c r="BRR238" s="44"/>
      <c r="BRS238" s="44"/>
      <c r="BRT238" s="44"/>
      <c r="BRU238" s="44"/>
      <c r="BRV238" s="44"/>
      <c r="BRW238" s="44"/>
      <c r="BRX238" s="44"/>
      <c r="BRY238" s="44"/>
      <c r="BRZ238" s="44"/>
      <c r="BSA238" s="44"/>
      <c r="BSB238" s="44"/>
      <c r="BSC238" s="44"/>
      <c r="BSD238" s="44"/>
      <c r="BSE238" s="44"/>
      <c r="BSF238" s="44"/>
      <c r="BSG238" s="44"/>
      <c r="BSH238" s="44"/>
      <c r="BSI238" s="44"/>
      <c r="BSJ238" s="44"/>
      <c r="BSK238" s="44"/>
      <c r="BSL238" s="44"/>
      <c r="BSM238" s="44"/>
      <c r="BSN238" s="44"/>
      <c r="BSO238" s="44"/>
      <c r="BSP238" s="44"/>
      <c r="BSQ238" s="44"/>
      <c r="BSR238" s="44"/>
      <c r="BSS238" s="44"/>
      <c r="BST238" s="44"/>
      <c r="BSU238" s="44"/>
      <c r="BSV238" s="44"/>
      <c r="BSW238" s="44"/>
      <c r="BSX238" s="44"/>
      <c r="BSY238" s="44"/>
      <c r="BSZ238" s="44"/>
      <c r="BTA238" s="44"/>
      <c r="BTB238" s="44"/>
      <c r="BTC238" s="44"/>
      <c r="BTD238" s="44"/>
      <c r="BTE238" s="44"/>
      <c r="BTF238" s="44"/>
      <c r="BTG238" s="44"/>
      <c r="BTH238" s="44"/>
      <c r="BTI238" s="44"/>
      <c r="BTJ238" s="44"/>
      <c r="BTK238" s="44"/>
      <c r="BTL238" s="44"/>
      <c r="BTM238" s="44"/>
      <c r="BTN238" s="44"/>
      <c r="BTO238" s="44"/>
      <c r="BTP238" s="44"/>
      <c r="BTQ238" s="44"/>
      <c r="BTR238" s="44"/>
      <c r="BTS238" s="44"/>
      <c r="BTT238" s="44"/>
      <c r="BTU238" s="44"/>
      <c r="BTV238" s="44"/>
      <c r="BTW238" s="44"/>
      <c r="BTX238" s="44"/>
      <c r="BTY238" s="44"/>
      <c r="BTZ238" s="44"/>
      <c r="BUA238" s="44"/>
      <c r="BUB238" s="44"/>
      <c r="BUC238" s="44"/>
      <c r="BUD238" s="44"/>
      <c r="BUE238" s="44"/>
      <c r="BUF238" s="44"/>
      <c r="BUG238" s="44"/>
      <c r="BUH238" s="44"/>
      <c r="BUI238" s="44"/>
      <c r="BUJ238" s="44"/>
      <c r="BUK238" s="44"/>
      <c r="BUL238" s="44"/>
      <c r="BUM238" s="44"/>
      <c r="BUN238" s="44"/>
      <c r="BUO238" s="44"/>
      <c r="BUP238" s="44"/>
      <c r="BUQ238" s="44"/>
      <c r="BUR238" s="44"/>
      <c r="BUS238" s="44"/>
      <c r="BUT238" s="44"/>
      <c r="BUU238" s="44"/>
      <c r="BUV238" s="44"/>
      <c r="BUW238" s="44"/>
      <c r="BUX238" s="44"/>
      <c r="BUY238" s="44"/>
      <c r="BUZ238" s="44"/>
      <c r="BVA238" s="44"/>
      <c r="BVB238" s="44"/>
      <c r="BVC238" s="44"/>
      <c r="BVD238" s="44"/>
      <c r="BVE238" s="44"/>
      <c r="BVF238" s="44"/>
      <c r="BVG238" s="44"/>
      <c r="BVH238" s="44"/>
      <c r="BVI238" s="44"/>
      <c r="BVJ238" s="44"/>
      <c r="BVK238" s="44"/>
      <c r="BVL238" s="44"/>
      <c r="BVM238" s="44"/>
      <c r="BVN238" s="44"/>
      <c r="BVO238" s="44"/>
      <c r="BVP238" s="44"/>
      <c r="BVQ238" s="44"/>
      <c r="BVR238" s="44"/>
      <c r="BVS238" s="44"/>
      <c r="BVT238" s="44"/>
      <c r="BVU238" s="44"/>
      <c r="BVV238" s="44"/>
      <c r="BVW238" s="44"/>
      <c r="BVX238" s="44"/>
      <c r="BVY238" s="44"/>
      <c r="BVZ238" s="44"/>
      <c r="BWA238" s="44"/>
      <c r="BWB238" s="44"/>
      <c r="BWC238" s="44"/>
      <c r="BWD238" s="44"/>
      <c r="BWE238" s="44"/>
      <c r="BWF238" s="44"/>
      <c r="BWG238" s="44"/>
      <c r="BWH238" s="44"/>
      <c r="BWI238" s="44"/>
      <c r="BWJ238" s="44"/>
      <c r="BWK238" s="44"/>
      <c r="BWL238" s="44"/>
      <c r="BWM238" s="44"/>
      <c r="BWN238" s="44"/>
      <c r="BWO238" s="44"/>
      <c r="BWP238" s="44"/>
      <c r="BWQ238" s="44"/>
      <c r="BWR238" s="44"/>
      <c r="BWS238" s="44"/>
      <c r="BWT238" s="44"/>
      <c r="BWU238" s="44"/>
      <c r="BWV238" s="44"/>
      <c r="BWW238" s="44"/>
      <c r="BWX238" s="44"/>
      <c r="BWY238" s="44"/>
      <c r="BWZ238" s="44"/>
      <c r="BXA238" s="44"/>
      <c r="BXB238" s="44"/>
      <c r="BXC238" s="44"/>
      <c r="BXD238" s="44"/>
      <c r="BXE238" s="44"/>
      <c r="BXF238" s="44"/>
      <c r="BXG238" s="44"/>
      <c r="BXH238" s="44"/>
      <c r="BXI238" s="44"/>
      <c r="BXJ238" s="44"/>
      <c r="BXK238" s="44"/>
      <c r="BXL238" s="44"/>
      <c r="BXM238" s="44"/>
      <c r="BXN238" s="44"/>
      <c r="BXO238" s="44"/>
      <c r="BXP238" s="44"/>
      <c r="BXQ238" s="44"/>
      <c r="BXR238" s="44"/>
      <c r="BXS238" s="44"/>
      <c r="BXT238" s="44"/>
      <c r="BXU238" s="44"/>
      <c r="BXV238" s="44"/>
      <c r="BXW238" s="44"/>
      <c r="BXX238" s="44"/>
      <c r="BXY238" s="44"/>
      <c r="BXZ238" s="44"/>
      <c r="BYA238" s="44"/>
      <c r="BYB238" s="44"/>
      <c r="BYC238" s="44"/>
      <c r="BYD238" s="44"/>
      <c r="BYE238" s="44"/>
      <c r="BYF238" s="44"/>
      <c r="BYG238" s="44"/>
      <c r="BYH238" s="44"/>
      <c r="BYI238" s="44"/>
      <c r="BYJ238" s="44"/>
      <c r="BYK238" s="44"/>
      <c r="BYL238" s="44"/>
      <c r="BYM238" s="44"/>
      <c r="BYN238" s="44"/>
      <c r="BYO238" s="44"/>
      <c r="BYP238" s="44"/>
      <c r="BYQ238" s="44"/>
      <c r="BYR238" s="44"/>
      <c r="BYS238" s="44"/>
      <c r="BYT238" s="44"/>
      <c r="BYU238" s="44"/>
      <c r="BYV238" s="44"/>
      <c r="BYW238" s="44"/>
      <c r="BYX238" s="44"/>
      <c r="BYY238" s="44"/>
      <c r="BYZ238" s="44"/>
      <c r="BZA238" s="44"/>
      <c r="BZB238" s="44"/>
      <c r="BZC238" s="44"/>
      <c r="BZD238" s="44"/>
      <c r="BZE238" s="44"/>
      <c r="BZF238" s="44"/>
      <c r="BZG238" s="44"/>
      <c r="BZH238" s="44"/>
      <c r="BZI238" s="44"/>
      <c r="BZJ238" s="44"/>
      <c r="BZK238" s="44"/>
      <c r="BZL238" s="44"/>
      <c r="BZM238" s="44"/>
      <c r="BZN238" s="44"/>
      <c r="BZO238" s="44"/>
      <c r="BZP238" s="44"/>
      <c r="BZQ238" s="44"/>
      <c r="BZR238" s="44"/>
      <c r="BZS238" s="44"/>
      <c r="BZT238" s="44"/>
      <c r="BZU238" s="44"/>
      <c r="BZV238" s="44"/>
      <c r="BZW238" s="44"/>
      <c r="BZX238" s="44"/>
      <c r="BZY238" s="44"/>
      <c r="BZZ238" s="44"/>
      <c r="CAA238" s="44"/>
      <c r="CAB238" s="44"/>
      <c r="CAC238" s="44"/>
      <c r="CAD238" s="44"/>
      <c r="CAE238" s="44"/>
      <c r="CAF238" s="44"/>
      <c r="CAG238" s="44"/>
      <c r="CAH238" s="44"/>
      <c r="CAI238" s="44"/>
      <c r="CAJ238" s="44"/>
      <c r="CAK238" s="44"/>
      <c r="CAL238" s="44"/>
      <c r="CAM238" s="44"/>
      <c r="CAN238" s="44"/>
      <c r="CAO238" s="44"/>
      <c r="CAP238" s="44"/>
      <c r="CAQ238" s="44"/>
      <c r="CAR238" s="44"/>
      <c r="CAS238" s="44"/>
      <c r="CAT238" s="44"/>
      <c r="CAU238" s="44"/>
      <c r="CAV238" s="44"/>
      <c r="CAW238" s="44"/>
      <c r="CAX238" s="44"/>
      <c r="CAY238" s="44"/>
      <c r="CAZ238" s="44"/>
      <c r="CBA238" s="44"/>
      <c r="CBB238" s="44"/>
      <c r="CBC238" s="44"/>
      <c r="CBD238" s="44"/>
      <c r="CBE238" s="44"/>
      <c r="CBF238" s="44"/>
      <c r="CBG238" s="44"/>
      <c r="CBH238" s="44"/>
      <c r="CBI238" s="44"/>
      <c r="CBJ238" s="44"/>
      <c r="CBK238" s="44"/>
      <c r="CBL238" s="44"/>
      <c r="CBM238" s="44"/>
      <c r="CBN238" s="44"/>
      <c r="CBO238" s="44"/>
      <c r="CBP238" s="44"/>
      <c r="CBQ238" s="44"/>
      <c r="CBR238" s="44"/>
      <c r="CBS238" s="44"/>
      <c r="CBT238" s="44"/>
      <c r="CBU238" s="44"/>
      <c r="CBV238" s="44"/>
      <c r="CBW238" s="44"/>
      <c r="CBX238" s="44"/>
      <c r="CBY238" s="44"/>
      <c r="CBZ238" s="44"/>
      <c r="CCA238" s="44"/>
      <c r="CCB238" s="44"/>
      <c r="CCC238" s="44"/>
      <c r="CCD238" s="44"/>
      <c r="CCE238" s="44"/>
      <c r="CCF238" s="44"/>
      <c r="CCG238" s="44"/>
      <c r="CCH238" s="44"/>
      <c r="CCI238" s="44"/>
      <c r="CCJ238" s="44"/>
      <c r="CCK238" s="44"/>
      <c r="CCL238" s="44"/>
      <c r="CCM238" s="44"/>
      <c r="CCN238" s="44"/>
      <c r="CCO238" s="44"/>
      <c r="CCP238" s="44"/>
      <c r="CCQ238" s="44"/>
      <c r="CCR238" s="44"/>
      <c r="CCS238" s="44"/>
      <c r="CCT238" s="44"/>
      <c r="CCU238" s="44"/>
      <c r="CCV238" s="44"/>
      <c r="CCW238" s="44"/>
      <c r="CCX238" s="44"/>
      <c r="CCY238" s="44"/>
      <c r="CCZ238" s="44"/>
      <c r="CDA238" s="44"/>
      <c r="CDB238" s="44"/>
      <c r="CDC238" s="44"/>
      <c r="CDD238" s="44"/>
      <c r="CDE238" s="44"/>
      <c r="CDF238" s="44"/>
      <c r="CDG238" s="44"/>
      <c r="CDH238" s="44"/>
      <c r="CDI238" s="44"/>
      <c r="CDJ238" s="44"/>
      <c r="CDK238" s="44"/>
      <c r="CDL238" s="44"/>
      <c r="CDM238" s="44"/>
      <c r="CDN238" s="44"/>
      <c r="CDO238" s="44"/>
      <c r="CDP238" s="44"/>
      <c r="CDQ238" s="44"/>
      <c r="CDR238" s="44"/>
      <c r="CDS238" s="44"/>
      <c r="CDT238" s="44"/>
      <c r="CDU238" s="44"/>
      <c r="CDV238" s="44"/>
      <c r="CDW238" s="44"/>
      <c r="CDX238" s="44"/>
      <c r="CDY238" s="44"/>
      <c r="CDZ238" s="44"/>
      <c r="CEA238" s="44"/>
      <c r="CEB238" s="44"/>
      <c r="CEC238" s="44"/>
      <c r="CED238" s="44"/>
      <c r="CEE238" s="44"/>
      <c r="CEF238" s="44"/>
      <c r="CEG238" s="44"/>
      <c r="CEH238" s="44"/>
      <c r="CEI238" s="44"/>
      <c r="CEJ238" s="44"/>
      <c r="CEK238" s="44"/>
      <c r="CEL238" s="44"/>
      <c r="CEM238" s="44"/>
      <c r="CEN238" s="44"/>
      <c r="CEO238" s="44"/>
      <c r="CEP238" s="44"/>
      <c r="CEQ238" s="44"/>
      <c r="CER238" s="44"/>
      <c r="CES238" s="44"/>
      <c r="CET238" s="44"/>
      <c r="CEU238" s="44"/>
      <c r="CEV238" s="44"/>
      <c r="CEW238" s="44"/>
      <c r="CEX238" s="44"/>
      <c r="CEY238" s="44"/>
      <c r="CEZ238" s="44"/>
      <c r="CFA238" s="44"/>
      <c r="CFB238" s="44"/>
      <c r="CFC238" s="44"/>
      <c r="CFD238" s="44"/>
      <c r="CFE238" s="44"/>
      <c r="CFF238" s="44"/>
      <c r="CFG238" s="44"/>
      <c r="CFH238" s="44"/>
      <c r="CFI238" s="44"/>
      <c r="CFJ238" s="44"/>
      <c r="CFK238" s="44"/>
      <c r="CFL238" s="44"/>
      <c r="CFM238" s="44"/>
      <c r="CFN238" s="44"/>
      <c r="CFO238" s="44"/>
      <c r="CFP238" s="44"/>
      <c r="CFQ238" s="44"/>
      <c r="CFR238" s="44"/>
      <c r="CFS238" s="44"/>
      <c r="CFT238" s="44"/>
      <c r="CFU238" s="44"/>
      <c r="CFV238" s="44"/>
      <c r="CFW238" s="44"/>
      <c r="CFX238" s="44"/>
      <c r="CFY238" s="44"/>
      <c r="CFZ238" s="44"/>
      <c r="CGA238" s="44"/>
      <c r="CGB238" s="44"/>
      <c r="CGC238" s="44"/>
      <c r="CGD238" s="44"/>
      <c r="CGE238" s="44"/>
      <c r="CGF238" s="44"/>
      <c r="CGG238" s="44"/>
      <c r="CGH238" s="44"/>
      <c r="CGI238" s="44"/>
      <c r="CGJ238" s="44"/>
      <c r="CGK238" s="44"/>
      <c r="CGL238" s="44"/>
      <c r="CGM238" s="44"/>
      <c r="CGN238" s="44"/>
      <c r="CGO238" s="44"/>
      <c r="CGP238" s="44"/>
      <c r="CGQ238" s="44"/>
      <c r="CGR238" s="44"/>
      <c r="CGS238" s="44"/>
      <c r="CGT238" s="44"/>
      <c r="CGU238" s="44"/>
      <c r="CGV238" s="44"/>
      <c r="CGW238" s="44"/>
      <c r="CGX238" s="44"/>
      <c r="CGY238" s="44"/>
      <c r="CGZ238" s="44"/>
      <c r="CHA238" s="44"/>
      <c r="CHB238" s="44"/>
      <c r="CHC238" s="44"/>
      <c r="CHD238" s="44"/>
      <c r="CHE238" s="44"/>
      <c r="CHF238" s="44"/>
      <c r="CHG238" s="44"/>
      <c r="CHH238" s="44"/>
      <c r="CHI238" s="44"/>
      <c r="CHJ238" s="44"/>
      <c r="CHK238" s="44"/>
      <c r="CHL238" s="44"/>
      <c r="CHM238" s="44"/>
      <c r="CHN238" s="44"/>
      <c r="CHO238" s="44"/>
      <c r="CHP238" s="44"/>
      <c r="CHQ238" s="44"/>
      <c r="CHR238" s="44"/>
      <c r="CHS238" s="44"/>
      <c r="CHT238" s="44"/>
      <c r="CHU238" s="44"/>
      <c r="CHV238" s="44"/>
      <c r="CHW238" s="44"/>
      <c r="CHX238" s="44"/>
      <c r="CHY238" s="44"/>
      <c r="CHZ238" s="44"/>
      <c r="CIA238" s="44"/>
      <c r="CIB238" s="44"/>
      <c r="CIC238" s="44"/>
      <c r="CID238" s="44"/>
      <c r="CIE238" s="44"/>
      <c r="CIF238" s="44"/>
      <c r="CIG238" s="44"/>
      <c r="CIH238" s="44"/>
      <c r="CII238" s="44"/>
      <c r="CIJ238" s="44"/>
      <c r="CIK238" s="44"/>
      <c r="CIL238" s="44"/>
      <c r="CIM238" s="44"/>
      <c r="CIN238" s="44"/>
      <c r="CIO238" s="44"/>
      <c r="CIP238" s="44"/>
      <c r="CIQ238" s="44"/>
      <c r="CIR238" s="44"/>
      <c r="CIS238" s="44"/>
      <c r="CIT238" s="44"/>
      <c r="CIU238" s="44"/>
      <c r="CIV238" s="44"/>
      <c r="CIW238" s="44"/>
      <c r="CIX238" s="44"/>
      <c r="CIY238" s="44"/>
      <c r="CIZ238" s="44"/>
      <c r="CJA238" s="44"/>
      <c r="CJB238" s="44"/>
      <c r="CJC238" s="44"/>
      <c r="CJD238" s="44"/>
      <c r="CJE238" s="44"/>
      <c r="CJF238" s="44"/>
      <c r="CJG238" s="44"/>
      <c r="CJH238" s="44"/>
      <c r="CJI238" s="44"/>
      <c r="CJJ238" s="44"/>
      <c r="CJK238" s="44"/>
      <c r="CJL238" s="44"/>
      <c r="CJM238" s="44"/>
      <c r="CJN238" s="44"/>
      <c r="CJO238" s="44"/>
      <c r="CJP238" s="44"/>
      <c r="CJQ238" s="44"/>
      <c r="CJR238" s="44"/>
      <c r="CJS238" s="44"/>
      <c r="CJT238" s="44"/>
      <c r="CJU238" s="44"/>
      <c r="CJV238" s="44"/>
      <c r="CJW238" s="44"/>
      <c r="CJX238" s="44"/>
      <c r="CJY238" s="44"/>
      <c r="CJZ238" s="44"/>
      <c r="CKA238" s="44"/>
      <c r="CKB238" s="44"/>
      <c r="CKC238" s="44"/>
      <c r="CKD238" s="44"/>
      <c r="CKE238" s="44"/>
      <c r="CKF238" s="44"/>
      <c r="CKG238" s="44"/>
      <c r="CKH238" s="44"/>
      <c r="CKI238" s="44"/>
      <c r="CKJ238" s="44"/>
      <c r="CKK238" s="44"/>
      <c r="CKL238" s="44"/>
      <c r="CKM238" s="44"/>
      <c r="CKN238" s="44"/>
      <c r="CKO238" s="44"/>
      <c r="CKP238" s="44"/>
      <c r="CKQ238" s="44"/>
      <c r="CKR238" s="44"/>
      <c r="CKS238" s="44"/>
      <c r="CKT238" s="44"/>
      <c r="CKU238" s="44"/>
      <c r="CKV238" s="44"/>
      <c r="CKW238" s="44"/>
      <c r="CKX238" s="44"/>
      <c r="CKY238" s="44"/>
      <c r="CKZ238" s="44"/>
      <c r="CLA238" s="44"/>
      <c r="CLB238" s="44"/>
      <c r="CLC238" s="44"/>
      <c r="CLD238" s="44"/>
      <c r="CLE238" s="44"/>
      <c r="CLF238" s="44"/>
      <c r="CLG238" s="44"/>
      <c r="CLH238" s="44"/>
      <c r="CLI238" s="44"/>
      <c r="CLJ238" s="44"/>
      <c r="CLK238" s="44"/>
      <c r="CLL238" s="44"/>
      <c r="CLM238" s="44"/>
      <c r="CLN238" s="44"/>
      <c r="CLO238" s="44"/>
      <c r="CLP238" s="44"/>
      <c r="CLQ238" s="44"/>
      <c r="CLR238" s="44"/>
      <c r="CLS238" s="44"/>
      <c r="CLT238" s="44"/>
      <c r="CLU238" s="44"/>
      <c r="CLV238" s="44"/>
      <c r="CLW238" s="44"/>
      <c r="CLX238" s="44"/>
      <c r="CLY238" s="44"/>
      <c r="CLZ238" s="44"/>
      <c r="CMA238" s="44"/>
      <c r="CMB238" s="44"/>
      <c r="CMC238" s="44"/>
      <c r="CMD238" s="44"/>
      <c r="CME238" s="44"/>
      <c r="CMF238" s="44"/>
      <c r="CMG238" s="44"/>
      <c r="CMH238" s="44"/>
      <c r="CMI238" s="44"/>
      <c r="CMJ238" s="44"/>
      <c r="CMK238" s="44"/>
      <c r="CML238" s="44"/>
      <c r="CMM238" s="44"/>
      <c r="CMN238" s="44"/>
      <c r="CMO238" s="44"/>
      <c r="CMP238" s="44"/>
      <c r="CMQ238" s="44"/>
      <c r="CMR238" s="44"/>
      <c r="CMS238" s="44"/>
      <c r="CMT238" s="44"/>
      <c r="CMU238" s="44"/>
      <c r="CMV238" s="44"/>
      <c r="CMW238" s="44"/>
      <c r="CMX238" s="44"/>
      <c r="CMY238" s="44"/>
      <c r="CMZ238" s="44"/>
      <c r="CNA238" s="44"/>
      <c r="CNB238" s="44"/>
      <c r="CNC238" s="44"/>
      <c r="CND238" s="44"/>
      <c r="CNE238" s="44"/>
      <c r="CNF238" s="44"/>
      <c r="CNG238" s="44"/>
      <c r="CNH238" s="44"/>
      <c r="CNI238" s="44"/>
      <c r="CNJ238" s="44"/>
      <c r="CNK238" s="44"/>
      <c r="CNL238" s="44"/>
      <c r="CNM238" s="44"/>
      <c r="CNN238" s="44"/>
      <c r="CNO238" s="44"/>
      <c r="CNP238" s="44"/>
      <c r="CNQ238" s="44"/>
      <c r="CNR238" s="44"/>
      <c r="CNS238" s="44"/>
      <c r="CNT238" s="44"/>
      <c r="CNU238" s="44"/>
      <c r="CNV238" s="44"/>
      <c r="CNW238" s="44"/>
      <c r="CNX238" s="44"/>
      <c r="CNY238" s="44"/>
      <c r="CNZ238" s="44"/>
      <c r="COA238" s="44"/>
      <c r="COB238" s="44"/>
      <c r="COC238" s="44"/>
      <c r="COD238" s="44"/>
      <c r="COE238" s="44"/>
      <c r="COF238" s="44"/>
      <c r="COG238" s="44"/>
      <c r="COH238" s="44"/>
      <c r="COI238" s="44"/>
      <c r="COJ238" s="44"/>
      <c r="COK238" s="44"/>
      <c r="COL238" s="44"/>
      <c r="COM238" s="44"/>
      <c r="CON238" s="44"/>
      <c r="COO238" s="44"/>
      <c r="COP238" s="44"/>
      <c r="COQ238" s="44"/>
      <c r="COR238" s="44"/>
      <c r="COS238" s="44"/>
      <c r="COT238" s="44"/>
      <c r="COU238" s="44"/>
      <c r="COV238" s="44"/>
      <c r="COW238" s="44"/>
      <c r="COX238" s="44"/>
      <c r="COY238" s="44"/>
      <c r="COZ238" s="44"/>
      <c r="CPA238" s="44"/>
      <c r="CPB238" s="44"/>
      <c r="CPC238" s="44"/>
      <c r="CPD238" s="44"/>
      <c r="CPE238" s="44"/>
      <c r="CPF238" s="44"/>
      <c r="CPG238" s="44"/>
      <c r="CPH238" s="44"/>
      <c r="CPI238" s="44"/>
      <c r="CPJ238" s="44"/>
      <c r="CPK238" s="44"/>
      <c r="CPL238" s="44"/>
      <c r="CPM238" s="44"/>
      <c r="CPN238" s="44"/>
      <c r="CPO238" s="44"/>
      <c r="CPP238" s="44"/>
      <c r="CPQ238" s="44"/>
      <c r="CPR238" s="44"/>
      <c r="CPS238" s="44"/>
      <c r="CPT238" s="44"/>
      <c r="CPU238" s="44"/>
      <c r="CPV238" s="44"/>
      <c r="CPW238" s="44"/>
      <c r="CPX238" s="44"/>
      <c r="CPY238" s="44"/>
      <c r="CPZ238" s="44"/>
      <c r="CQA238" s="44"/>
      <c r="CQB238" s="44"/>
      <c r="CQC238" s="44"/>
      <c r="CQD238" s="44"/>
      <c r="CQE238" s="44"/>
      <c r="CQF238" s="44"/>
      <c r="CQG238" s="44"/>
      <c r="CQH238" s="44"/>
      <c r="CQI238" s="44"/>
      <c r="CQJ238" s="44"/>
      <c r="CQK238" s="44"/>
      <c r="CQL238" s="44"/>
      <c r="CQM238" s="44"/>
      <c r="CQN238" s="44"/>
      <c r="CQO238" s="44"/>
      <c r="CQP238" s="44"/>
      <c r="CQQ238" s="44"/>
      <c r="CQR238" s="44"/>
      <c r="CQS238" s="44"/>
      <c r="CQT238" s="44"/>
      <c r="CQU238" s="44"/>
      <c r="CQV238" s="44"/>
      <c r="CQW238" s="44"/>
      <c r="CQX238" s="44"/>
      <c r="CQY238" s="44"/>
      <c r="CQZ238" s="44"/>
      <c r="CRA238" s="44"/>
      <c r="CRB238" s="44"/>
      <c r="CRC238" s="44"/>
      <c r="CRD238" s="44"/>
      <c r="CRE238" s="44"/>
      <c r="CRF238" s="44"/>
      <c r="CRG238" s="44"/>
      <c r="CRH238" s="44"/>
      <c r="CRI238" s="44"/>
      <c r="CRJ238" s="44"/>
      <c r="CRK238" s="44"/>
      <c r="CRL238" s="44"/>
      <c r="CRM238" s="44"/>
      <c r="CRN238" s="44"/>
      <c r="CRO238" s="44"/>
      <c r="CRP238" s="44"/>
      <c r="CRQ238" s="44"/>
      <c r="CRR238" s="44"/>
      <c r="CRS238" s="44"/>
      <c r="CRT238" s="44"/>
      <c r="CRU238" s="44"/>
      <c r="CRV238" s="44"/>
      <c r="CRW238" s="44"/>
      <c r="CRX238" s="44"/>
      <c r="CRY238" s="44"/>
      <c r="CRZ238" s="44"/>
      <c r="CSA238" s="44"/>
      <c r="CSB238" s="44"/>
      <c r="CSC238" s="44"/>
      <c r="CSD238" s="44"/>
      <c r="CSE238" s="44"/>
      <c r="CSF238" s="44"/>
      <c r="CSG238" s="44"/>
      <c r="CSH238" s="44"/>
      <c r="CSI238" s="44"/>
      <c r="CSJ238" s="44"/>
      <c r="CSK238" s="44"/>
      <c r="CSL238" s="44"/>
      <c r="CSM238" s="44"/>
      <c r="CSN238" s="44"/>
      <c r="CSO238" s="44"/>
      <c r="CSP238" s="44"/>
      <c r="CSQ238" s="44"/>
      <c r="CSR238" s="44"/>
      <c r="CSS238" s="44"/>
      <c r="CST238" s="44"/>
      <c r="CSU238" s="44"/>
      <c r="CSV238" s="44"/>
      <c r="CSW238" s="44"/>
      <c r="CSX238" s="44"/>
      <c r="CSY238" s="44"/>
      <c r="CSZ238" s="44"/>
      <c r="CTA238" s="44"/>
      <c r="CTB238" s="44"/>
      <c r="CTC238" s="44"/>
      <c r="CTD238" s="44"/>
      <c r="CTE238" s="44"/>
      <c r="CTF238" s="44"/>
      <c r="CTG238" s="44"/>
      <c r="CTH238" s="44"/>
      <c r="CTI238" s="44"/>
      <c r="CTJ238" s="44"/>
      <c r="CTK238" s="44"/>
      <c r="CTL238" s="44"/>
      <c r="CTM238" s="44"/>
      <c r="CTN238" s="44"/>
      <c r="CTO238" s="44"/>
      <c r="CTP238" s="44"/>
      <c r="CTQ238" s="44"/>
      <c r="CTR238" s="44"/>
      <c r="CTS238" s="44"/>
      <c r="CTT238" s="44"/>
      <c r="CTU238" s="44"/>
      <c r="CTV238" s="44"/>
      <c r="CTW238" s="44"/>
      <c r="CTX238" s="44"/>
      <c r="CTY238" s="44"/>
      <c r="CTZ238" s="44"/>
      <c r="CUA238" s="44"/>
      <c r="CUB238" s="44"/>
      <c r="CUC238" s="44"/>
      <c r="CUD238" s="44"/>
      <c r="CUE238" s="44"/>
      <c r="CUF238" s="44"/>
      <c r="CUG238" s="44"/>
      <c r="CUH238" s="44"/>
      <c r="CUI238" s="44"/>
      <c r="CUJ238" s="44"/>
      <c r="CUK238" s="44"/>
      <c r="CUL238" s="44"/>
      <c r="CUM238" s="44"/>
      <c r="CUN238" s="44"/>
      <c r="CUO238" s="44"/>
      <c r="CUP238" s="44"/>
      <c r="CUQ238" s="44"/>
      <c r="CUR238" s="44"/>
      <c r="CUS238" s="44"/>
      <c r="CUT238" s="44"/>
      <c r="CUU238" s="44"/>
      <c r="CUV238" s="44"/>
      <c r="CUW238" s="44"/>
      <c r="CUX238" s="44"/>
      <c r="CUY238" s="44"/>
      <c r="CUZ238" s="44"/>
      <c r="CVA238" s="44"/>
      <c r="CVB238" s="44"/>
      <c r="CVC238" s="44"/>
      <c r="CVD238" s="44"/>
      <c r="CVE238" s="44"/>
      <c r="CVF238" s="44"/>
      <c r="CVG238" s="44"/>
      <c r="CVH238" s="44"/>
      <c r="CVI238" s="44"/>
      <c r="CVJ238" s="44"/>
      <c r="CVK238" s="44"/>
      <c r="CVL238" s="44"/>
      <c r="CVM238" s="44"/>
      <c r="CVN238" s="44"/>
      <c r="CVO238" s="44"/>
      <c r="CVP238" s="44"/>
      <c r="CVQ238" s="44"/>
      <c r="CVR238" s="44"/>
      <c r="CVS238" s="44"/>
      <c r="CVT238" s="44"/>
      <c r="CVU238" s="44"/>
      <c r="CVV238" s="44"/>
      <c r="CVW238" s="44"/>
      <c r="CVX238" s="44"/>
      <c r="CVY238" s="44"/>
      <c r="CVZ238" s="44"/>
      <c r="CWA238" s="44"/>
      <c r="CWB238" s="44"/>
      <c r="CWC238" s="44"/>
      <c r="CWD238" s="44"/>
      <c r="CWE238" s="44"/>
      <c r="CWF238" s="44"/>
      <c r="CWG238" s="44"/>
      <c r="CWH238" s="44"/>
      <c r="CWI238" s="44"/>
      <c r="CWJ238" s="44"/>
      <c r="CWK238" s="44"/>
      <c r="CWL238" s="44"/>
      <c r="CWM238" s="44"/>
      <c r="CWN238" s="44"/>
      <c r="CWO238" s="44"/>
      <c r="CWP238" s="44"/>
      <c r="CWQ238" s="44"/>
      <c r="CWR238" s="44"/>
      <c r="CWS238" s="44"/>
      <c r="CWT238" s="44"/>
      <c r="CWU238" s="44"/>
      <c r="CWV238" s="44"/>
      <c r="CWW238" s="44"/>
      <c r="CWX238" s="44"/>
      <c r="CWY238" s="44"/>
      <c r="CWZ238" s="44"/>
      <c r="CXA238" s="44"/>
      <c r="CXB238" s="44"/>
      <c r="CXC238" s="44"/>
      <c r="CXD238" s="44"/>
      <c r="CXE238" s="44"/>
      <c r="CXF238" s="44"/>
      <c r="CXG238" s="44"/>
      <c r="CXH238" s="44"/>
      <c r="CXI238" s="44"/>
      <c r="CXJ238" s="44"/>
      <c r="CXK238" s="44"/>
      <c r="CXL238" s="44"/>
      <c r="CXM238" s="44"/>
      <c r="CXN238" s="44"/>
      <c r="CXO238" s="44"/>
      <c r="CXP238" s="44"/>
      <c r="CXQ238" s="44"/>
      <c r="CXR238" s="44"/>
      <c r="CXS238" s="44"/>
      <c r="CXT238" s="44"/>
      <c r="CXU238" s="44"/>
      <c r="CXV238" s="44"/>
      <c r="CXW238" s="44"/>
      <c r="CXX238" s="44"/>
      <c r="CXY238" s="44"/>
      <c r="CXZ238" s="44"/>
      <c r="CYA238" s="44"/>
      <c r="CYB238" s="44"/>
      <c r="CYC238" s="44"/>
      <c r="CYD238" s="44"/>
      <c r="CYE238" s="44"/>
      <c r="CYF238" s="44"/>
      <c r="CYG238" s="44"/>
      <c r="CYH238" s="44"/>
      <c r="CYI238" s="44"/>
      <c r="CYJ238" s="44"/>
      <c r="CYK238" s="44"/>
      <c r="CYL238" s="44"/>
      <c r="CYM238" s="44"/>
      <c r="CYN238" s="44"/>
      <c r="CYO238" s="44"/>
      <c r="CYP238" s="44"/>
      <c r="CYQ238" s="44"/>
      <c r="CYR238" s="44"/>
      <c r="CYS238" s="44"/>
      <c r="CYT238" s="44"/>
      <c r="CYU238" s="44"/>
      <c r="CYV238" s="44"/>
      <c r="CYW238" s="44"/>
      <c r="CYX238" s="44"/>
      <c r="CYY238" s="44"/>
      <c r="CYZ238" s="44"/>
      <c r="CZA238" s="44"/>
      <c r="CZB238" s="44"/>
      <c r="CZC238" s="44"/>
      <c r="CZD238" s="44"/>
      <c r="CZE238" s="44"/>
      <c r="CZF238" s="44"/>
      <c r="CZG238" s="44"/>
      <c r="CZH238" s="44"/>
      <c r="CZI238" s="44"/>
      <c r="CZJ238" s="44"/>
      <c r="CZK238" s="44"/>
      <c r="CZL238" s="44"/>
      <c r="CZM238" s="44"/>
      <c r="CZN238" s="44"/>
      <c r="CZO238" s="44"/>
      <c r="CZP238" s="44"/>
      <c r="CZQ238" s="44"/>
      <c r="CZR238" s="44"/>
      <c r="CZS238" s="44"/>
      <c r="CZT238" s="44"/>
      <c r="CZU238" s="44"/>
      <c r="CZV238" s="44"/>
      <c r="CZW238" s="44"/>
      <c r="CZX238" s="44"/>
      <c r="CZY238" s="44"/>
      <c r="CZZ238" s="44"/>
      <c r="DAA238" s="44"/>
      <c r="DAB238" s="44"/>
      <c r="DAC238" s="44"/>
      <c r="DAD238" s="44"/>
      <c r="DAE238" s="44"/>
      <c r="DAF238" s="44"/>
      <c r="DAG238" s="44"/>
      <c r="DAH238" s="44"/>
      <c r="DAI238" s="44"/>
      <c r="DAJ238" s="44"/>
      <c r="DAK238" s="44"/>
      <c r="DAL238" s="44"/>
      <c r="DAM238" s="44"/>
      <c r="DAN238" s="44"/>
      <c r="DAO238" s="44"/>
      <c r="DAP238" s="44"/>
      <c r="DAQ238" s="44"/>
      <c r="DAR238" s="44"/>
      <c r="DAS238" s="44"/>
      <c r="DAT238" s="44"/>
      <c r="DAU238" s="44"/>
      <c r="DAV238" s="44"/>
      <c r="DAW238" s="44"/>
      <c r="DAX238" s="44"/>
      <c r="DAY238" s="44"/>
      <c r="DAZ238" s="44"/>
      <c r="DBA238" s="44"/>
      <c r="DBB238" s="44"/>
      <c r="DBC238" s="44"/>
      <c r="DBD238" s="44"/>
      <c r="DBE238" s="44"/>
      <c r="DBF238" s="44"/>
      <c r="DBG238" s="44"/>
      <c r="DBH238" s="44"/>
      <c r="DBI238" s="44"/>
      <c r="DBJ238" s="44"/>
      <c r="DBK238" s="44"/>
      <c r="DBL238" s="44"/>
      <c r="DBM238" s="44"/>
      <c r="DBN238" s="44"/>
      <c r="DBO238" s="44"/>
      <c r="DBP238" s="44"/>
      <c r="DBQ238" s="44"/>
      <c r="DBR238" s="44"/>
      <c r="DBS238" s="44"/>
      <c r="DBT238" s="44"/>
      <c r="DBU238" s="44"/>
      <c r="DBV238" s="44"/>
      <c r="DBW238" s="44"/>
      <c r="DBX238" s="44"/>
      <c r="DBY238" s="44"/>
      <c r="DBZ238" s="44"/>
      <c r="DCA238" s="44"/>
      <c r="DCB238" s="44"/>
      <c r="DCC238" s="44"/>
      <c r="DCD238" s="44"/>
      <c r="DCE238" s="44"/>
      <c r="DCF238" s="44"/>
      <c r="DCG238" s="44"/>
      <c r="DCH238" s="44"/>
      <c r="DCI238" s="44"/>
      <c r="DCJ238" s="44"/>
      <c r="DCK238" s="44"/>
      <c r="DCL238" s="44"/>
      <c r="DCM238" s="44"/>
      <c r="DCN238" s="44"/>
      <c r="DCO238" s="44"/>
      <c r="DCP238" s="44"/>
      <c r="DCQ238" s="44"/>
      <c r="DCR238" s="44"/>
      <c r="DCS238" s="44"/>
      <c r="DCT238" s="44"/>
      <c r="DCU238" s="44"/>
      <c r="DCV238" s="44"/>
      <c r="DCW238" s="44"/>
      <c r="DCX238" s="44"/>
      <c r="DCY238" s="44"/>
      <c r="DCZ238" s="44"/>
      <c r="DDA238" s="44"/>
      <c r="DDB238" s="44"/>
      <c r="DDC238" s="44"/>
      <c r="DDD238" s="44"/>
      <c r="DDE238" s="44"/>
      <c r="DDF238" s="44"/>
      <c r="DDG238" s="44"/>
      <c r="DDH238" s="44"/>
      <c r="DDI238" s="44"/>
      <c r="DDJ238" s="44"/>
      <c r="DDK238" s="44"/>
      <c r="DDL238" s="44"/>
      <c r="DDM238" s="44"/>
      <c r="DDN238" s="44"/>
      <c r="DDO238" s="44"/>
      <c r="DDP238" s="44"/>
      <c r="DDQ238" s="44"/>
      <c r="DDR238" s="44"/>
      <c r="DDS238" s="44"/>
      <c r="DDT238" s="44"/>
      <c r="DDU238" s="44"/>
      <c r="DDV238" s="44"/>
      <c r="DDW238" s="44"/>
      <c r="DDX238" s="44"/>
      <c r="DDY238" s="44"/>
      <c r="DDZ238" s="44"/>
      <c r="DEA238" s="44"/>
      <c r="DEB238" s="44"/>
      <c r="DEC238" s="44"/>
      <c r="DED238" s="44"/>
      <c r="DEE238" s="44"/>
      <c r="DEF238" s="44"/>
      <c r="DEG238" s="44"/>
      <c r="DEH238" s="44"/>
      <c r="DEI238" s="44"/>
      <c r="DEJ238" s="44"/>
      <c r="DEK238" s="44"/>
      <c r="DEL238" s="44"/>
      <c r="DEM238" s="44"/>
      <c r="DEN238" s="44"/>
      <c r="DEO238" s="44"/>
      <c r="DEP238" s="44"/>
      <c r="DEQ238" s="44"/>
      <c r="DER238" s="44"/>
      <c r="DES238" s="44"/>
      <c r="DET238" s="44"/>
      <c r="DEU238" s="44"/>
      <c r="DEV238" s="44"/>
      <c r="DEW238" s="44"/>
      <c r="DEX238" s="44"/>
      <c r="DEY238" s="44"/>
      <c r="DEZ238" s="44"/>
      <c r="DFA238" s="44"/>
      <c r="DFB238" s="44"/>
      <c r="DFC238" s="44"/>
      <c r="DFD238" s="44"/>
      <c r="DFE238" s="44"/>
      <c r="DFF238" s="44"/>
      <c r="DFG238" s="44"/>
      <c r="DFH238" s="44"/>
      <c r="DFI238" s="44"/>
      <c r="DFJ238" s="44"/>
      <c r="DFK238" s="44"/>
      <c r="DFL238" s="44"/>
      <c r="DFM238" s="44"/>
      <c r="DFN238" s="44"/>
      <c r="DFO238" s="44"/>
      <c r="DFP238" s="44"/>
      <c r="DFQ238" s="44"/>
      <c r="DFR238" s="44"/>
      <c r="DFS238" s="44"/>
      <c r="DFT238" s="44"/>
      <c r="DFU238" s="44"/>
      <c r="DFV238" s="44"/>
      <c r="DFW238" s="44"/>
      <c r="DFX238" s="44"/>
      <c r="DFY238" s="44"/>
      <c r="DFZ238" s="44"/>
      <c r="DGA238" s="44"/>
      <c r="DGB238" s="44"/>
      <c r="DGC238" s="44"/>
      <c r="DGD238" s="44"/>
      <c r="DGE238" s="44"/>
      <c r="DGF238" s="44"/>
      <c r="DGG238" s="44"/>
      <c r="DGH238" s="44"/>
      <c r="DGI238" s="44"/>
      <c r="DGJ238" s="44"/>
      <c r="DGK238" s="44"/>
      <c r="DGL238" s="44"/>
      <c r="DGM238" s="44"/>
      <c r="DGN238" s="44"/>
      <c r="DGO238" s="44"/>
      <c r="DGP238" s="44"/>
      <c r="DGQ238" s="44"/>
      <c r="DGR238" s="44"/>
      <c r="DGS238" s="44"/>
      <c r="DGT238" s="44"/>
      <c r="DGU238" s="44"/>
      <c r="DGV238" s="44"/>
      <c r="DGW238" s="44"/>
      <c r="DGX238" s="44"/>
      <c r="DGY238" s="44"/>
      <c r="DGZ238" s="44"/>
      <c r="DHA238" s="44"/>
      <c r="DHB238" s="44"/>
      <c r="DHC238" s="44"/>
      <c r="DHD238" s="44"/>
      <c r="DHE238" s="44"/>
      <c r="DHF238" s="44"/>
      <c r="DHG238" s="44"/>
      <c r="DHH238" s="44"/>
      <c r="DHI238" s="44"/>
      <c r="DHJ238" s="44"/>
      <c r="DHK238" s="44"/>
      <c r="DHL238" s="44"/>
      <c r="DHM238" s="44"/>
      <c r="DHN238" s="44"/>
      <c r="DHO238" s="44"/>
      <c r="DHP238" s="44"/>
      <c r="DHQ238" s="44"/>
      <c r="DHR238" s="44"/>
      <c r="DHS238" s="44"/>
      <c r="DHT238" s="44"/>
      <c r="DHU238" s="44"/>
      <c r="DHV238" s="44"/>
      <c r="DHW238" s="44"/>
      <c r="DHX238" s="44"/>
      <c r="DHY238" s="44"/>
      <c r="DHZ238" s="44"/>
      <c r="DIA238" s="44"/>
      <c r="DIB238" s="44"/>
      <c r="DIC238" s="44"/>
      <c r="DID238" s="44"/>
      <c r="DIE238" s="44"/>
      <c r="DIF238" s="44"/>
      <c r="DIG238" s="44"/>
      <c r="DIH238" s="44"/>
      <c r="DII238" s="44"/>
      <c r="DIJ238" s="44"/>
      <c r="DIK238" s="44"/>
      <c r="DIL238" s="44"/>
      <c r="DIM238" s="44"/>
      <c r="DIN238" s="44"/>
      <c r="DIO238" s="44"/>
      <c r="DIP238" s="44"/>
      <c r="DIQ238" s="44"/>
      <c r="DIR238" s="44"/>
      <c r="DIS238" s="44"/>
      <c r="DIT238" s="44"/>
      <c r="DIU238" s="44"/>
      <c r="DIV238" s="44"/>
      <c r="DIW238" s="44"/>
      <c r="DIX238" s="44"/>
      <c r="DIY238" s="44"/>
      <c r="DIZ238" s="44"/>
      <c r="DJA238" s="44"/>
      <c r="DJB238" s="44"/>
      <c r="DJC238" s="44"/>
      <c r="DJD238" s="44"/>
      <c r="DJE238" s="44"/>
      <c r="DJF238" s="44"/>
      <c r="DJG238" s="44"/>
      <c r="DJH238" s="44"/>
      <c r="DJI238" s="44"/>
      <c r="DJJ238" s="44"/>
      <c r="DJK238" s="44"/>
      <c r="DJL238" s="44"/>
      <c r="DJM238" s="44"/>
      <c r="DJN238" s="44"/>
      <c r="DJO238" s="44"/>
      <c r="DJP238" s="44"/>
      <c r="DJQ238" s="44"/>
      <c r="DJR238" s="44"/>
      <c r="DJS238" s="44"/>
      <c r="DJT238" s="44"/>
      <c r="DJU238" s="44"/>
      <c r="DJV238" s="44"/>
      <c r="DJW238" s="44"/>
      <c r="DJX238" s="44"/>
      <c r="DJY238" s="44"/>
      <c r="DJZ238" s="44"/>
      <c r="DKA238" s="44"/>
      <c r="DKB238" s="44"/>
      <c r="DKC238" s="44"/>
      <c r="DKD238" s="44"/>
      <c r="DKE238" s="44"/>
      <c r="DKF238" s="44"/>
      <c r="DKG238" s="44"/>
      <c r="DKH238" s="44"/>
      <c r="DKI238" s="44"/>
      <c r="DKJ238" s="44"/>
      <c r="DKK238" s="44"/>
      <c r="DKL238" s="44"/>
      <c r="DKM238" s="44"/>
      <c r="DKN238" s="44"/>
      <c r="DKO238" s="44"/>
      <c r="DKP238" s="44"/>
      <c r="DKQ238" s="44"/>
      <c r="DKR238" s="44"/>
      <c r="DKS238" s="44"/>
      <c r="DKT238" s="44"/>
      <c r="DKU238" s="44"/>
      <c r="DKV238" s="44"/>
      <c r="DKW238" s="44"/>
      <c r="DKX238" s="44"/>
      <c r="DKY238" s="44"/>
      <c r="DKZ238" s="44"/>
      <c r="DLA238" s="44"/>
      <c r="DLB238" s="44"/>
      <c r="DLC238" s="44"/>
      <c r="DLD238" s="44"/>
      <c r="DLE238" s="44"/>
      <c r="DLF238" s="44"/>
      <c r="DLG238" s="44"/>
      <c r="DLH238" s="44"/>
      <c r="DLI238" s="44"/>
      <c r="DLJ238" s="44"/>
      <c r="DLK238" s="44"/>
      <c r="DLL238" s="44"/>
      <c r="DLM238" s="44"/>
      <c r="DLN238" s="44"/>
      <c r="DLO238" s="44"/>
      <c r="DLP238" s="44"/>
      <c r="DLQ238" s="44"/>
      <c r="DLR238" s="44"/>
      <c r="DLS238" s="44"/>
      <c r="DLT238" s="44"/>
      <c r="DLU238" s="44"/>
      <c r="DLV238" s="44"/>
      <c r="DLW238" s="44"/>
      <c r="DLX238" s="44"/>
      <c r="DLY238" s="44"/>
      <c r="DLZ238" s="44"/>
      <c r="DMA238" s="44"/>
      <c r="DMB238" s="44"/>
      <c r="DMC238" s="44"/>
      <c r="DMD238" s="44"/>
      <c r="DME238" s="44"/>
      <c r="DMF238" s="44"/>
      <c r="DMG238" s="44"/>
      <c r="DMH238" s="44"/>
      <c r="DMI238" s="44"/>
      <c r="DMJ238" s="44"/>
      <c r="DMK238" s="44"/>
      <c r="DML238" s="44"/>
      <c r="DMM238" s="44"/>
      <c r="DMN238" s="44"/>
      <c r="DMO238" s="44"/>
      <c r="DMP238" s="44"/>
      <c r="DMQ238" s="44"/>
      <c r="DMR238" s="44"/>
      <c r="DMS238" s="44"/>
      <c r="DMT238" s="44"/>
      <c r="DMU238" s="44"/>
      <c r="DMV238" s="44"/>
      <c r="DMW238" s="44"/>
      <c r="DMX238" s="44"/>
      <c r="DMY238" s="44"/>
      <c r="DMZ238" s="44"/>
      <c r="DNA238" s="44"/>
      <c r="DNB238" s="44"/>
      <c r="DNC238" s="44"/>
      <c r="DND238" s="44"/>
      <c r="DNE238" s="44"/>
      <c r="DNF238" s="44"/>
      <c r="DNG238" s="44"/>
      <c r="DNH238" s="44"/>
      <c r="DNI238" s="44"/>
      <c r="DNJ238" s="44"/>
      <c r="DNK238" s="44"/>
      <c r="DNL238" s="44"/>
      <c r="DNM238" s="44"/>
      <c r="DNN238" s="44"/>
      <c r="DNO238" s="44"/>
      <c r="DNP238" s="44"/>
      <c r="DNQ238" s="44"/>
      <c r="DNR238" s="44"/>
      <c r="DNS238" s="44"/>
      <c r="DNT238" s="44"/>
      <c r="DNU238" s="44"/>
      <c r="DNV238" s="44"/>
      <c r="DNW238" s="44"/>
      <c r="DNX238" s="44"/>
      <c r="DNY238" s="44"/>
      <c r="DNZ238" s="44"/>
      <c r="DOA238" s="44"/>
      <c r="DOB238" s="44"/>
      <c r="DOC238" s="44"/>
      <c r="DOD238" s="44"/>
      <c r="DOE238" s="44"/>
      <c r="DOF238" s="44"/>
      <c r="DOG238" s="44"/>
      <c r="DOH238" s="44"/>
      <c r="DOI238" s="44"/>
      <c r="DOJ238" s="44"/>
      <c r="DOK238" s="44"/>
      <c r="DOL238" s="44"/>
      <c r="DOM238" s="44"/>
      <c r="DON238" s="44"/>
      <c r="DOO238" s="44"/>
      <c r="DOP238" s="44"/>
      <c r="DOQ238" s="44"/>
      <c r="DOR238" s="44"/>
      <c r="DOS238" s="44"/>
      <c r="DOT238" s="44"/>
      <c r="DOU238" s="44"/>
      <c r="DOV238" s="44"/>
      <c r="DOW238" s="44"/>
      <c r="DOX238" s="44"/>
      <c r="DOY238" s="44"/>
      <c r="DOZ238" s="44"/>
      <c r="DPA238" s="44"/>
      <c r="DPB238" s="44"/>
      <c r="DPC238" s="44"/>
      <c r="DPD238" s="44"/>
      <c r="DPE238" s="44"/>
      <c r="DPF238" s="44"/>
      <c r="DPG238" s="44"/>
      <c r="DPH238" s="44"/>
      <c r="DPI238" s="44"/>
      <c r="DPJ238" s="44"/>
      <c r="DPK238" s="44"/>
      <c r="DPL238" s="44"/>
      <c r="DPM238" s="44"/>
      <c r="DPN238" s="44"/>
      <c r="DPO238" s="44"/>
      <c r="DPP238" s="44"/>
      <c r="DPQ238" s="44"/>
      <c r="DPR238" s="44"/>
      <c r="DPS238" s="44"/>
      <c r="DPT238" s="44"/>
      <c r="DPU238" s="44"/>
      <c r="DPV238" s="44"/>
      <c r="DPW238" s="44"/>
      <c r="DPX238" s="44"/>
      <c r="DPY238" s="44"/>
      <c r="DPZ238" s="44"/>
      <c r="DQA238" s="44"/>
      <c r="DQB238" s="44"/>
      <c r="DQC238" s="44"/>
      <c r="DQD238" s="44"/>
      <c r="DQE238" s="44"/>
      <c r="DQF238" s="44"/>
      <c r="DQG238" s="44"/>
      <c r="DQH238" s="44"/>
      <c r="DQI238" s="44"/>
      <c r="DQJ238" s="44"/>
      <c r="DQK238" s="44"/>
      <c r="DQL238" s="44"/>
      <c r="DQM238" s="44"/>
      <c r="DQN238" s="44"/>
      <c r="DQO238" s="44"/>
      <c r="DQP238" s="44"/>
      <c r="DQQ238" s="44"/>
      <c r="DQR238" s="44"/>
      <c r="DQS238" s="44"/>
      <c r="DQT238" s="44"/>
      <c r="DQU238" s="44"/>
      <c r="DQV238" s="44"/>
      <c r="DQW238" s="44"/>
      <c r="DQX238" s="44"/>
      <c r="DQY238" s="44"/>
      <c r="DQZ238" s="44"/>
      <c r="DRA238" s="44"/>
      <c r="DRB238" s="44"/>
      <c r="DRC238" s="44"/>
      <c r="DRD238" s="44"/>
      <c r="DRE238" s="44"/>
      <c r="DRF238" s="44"/>
      <c r="DRG238" s="44"/>
      <c r="DRH238" s="44"/>
      <c r="DRI238" s="44"/>
      <c r="DRJ238" s="44"/>
      <c r="DRK238" s="44"/>
      <c r="DRL238" s="44"/>
      <c r="DRM238" s="44"/>
      <c r="DRN238" s="44"/>
      <c r="DRO238" s="44"/>
      <c r="DRP238" s="44"/>
      <c r="DRQ238" s="44"/>
      <c r="DRR238" s="44"/>
      <c r="DRS238" s="44"/>
      <c r="DRT238" s="44"/>
      <c r="DRU238" s="44"/>
      <c r="DRV238" s="44"/>
      <c r="DRW238" s="44"/>
      <c r="DRX238" s="44"/>
      <c r="DRY238" s="44"/>
      <c r="DRZ238" s="44"/>
      <c r="DSA238" s="44"/>
      <c r="DSB238" s="44"/>
      <c r="DSC238" s="44"/>
      <c r="DSD238" s="44"/>
      <c r="DSE238" s="44"/>
      <c r="DSF238" s="44"/>
      <c r="DSG238" s="44"/>
      <c r="DSH238" s="44"/>
      <c r="DSI238" s="44"/>
      <c r="DSJ238" s="44"/>
      <c r="DSK238" s="44"/>
      <c r="DSL238" s="44"/>
      <c r="DSM238" s="44"/>
      <c r="DSN238" s="44"/>
      <c r="DSO238" s="44"/>
      <c r="DSP238" s="44"/>
      <c r="DSQ238" s="44"/>
      <c r="DSR238" s="44"/>
      <c r="DSS238" s="44"/>
      <c r="DST238" s="44"/>
      <c r="DSU238" s="44"/>
      <c r="DSV238" s="44"/>
      <c r="DSW238" s="44"/>
      <c r="DSX238" s="44"/>
      <c r="DSY238" s="44"/>
      <c r="DSZ238" s="44"/>
      <c r="DTA238" s="44"/>
      <c r="DTB238" s="44"/>
      <c r="DTC238" s="44"/>
      <c r="DTD238" s="44"/>
      <c r="DTE238" s="44"/>
      <c r="DTF238" s="44"/>
      <c r="DTG238" s="44"/>
      <c r="DTH238" s="44"/>
      <c r="DTI238" s="44"/>
      <c r="DTJ238" s="44"/>
      <c r="DTK238" s="44"/>
      <c r="DTL238" s="44"/>
      <c r="DTM238" s="44"/>
      <c r="DTN238" s="44"/>
      <c r="DTO238" s="44"/>
      <c r="DTP238" s="44"/>
      <c r="DTQ238" s="44"/>
      <c r="DTR238" s="44"/>
      <c r="DTS238" s="44"/>
      <c r="DTT238" s="44"/>
      <c r="DTU238" s="44"/>
      <c r="DTV238" s="44"/>
      <c r="DTW238" s="44"/>
      <c r="DTX238" s="44"/>
      <c r="DTY238" s="44"/>
      <c r="DTZ238" s="44"/>
      <c r="DUA238" s="44"/>
      <c r="DUB238" s="44"/>
      <c r="DUC238" s="44"/>
      <c r="DUD238" s="44"/>
      <c r="DUE238" s="44"/>
      <c r="DUF238" s="44"/>
      <c r="DUG238" s="44"/>
      <c r="DUH238" s="44"/>
      <c r="DUI238" s="44"/>
      <c r="DUJ238" s="44"/>
      <c r="DUK238" s="44"/>
      <c r="DUL238" s="44"/>
      <c r="DUM238" s="44"/>
      <c r="DUN238" s="44"/>
      <c r="DUO238" s="44"/>
      <c r="DUP238" s="44"/>
      <c r="DUQ238" s="44"/>
      <c r="DUR238" s="44"/>
      <c r="DUS238" s="44"/>
      <c r="DUT238" s="44"/>
      <c r="DUU238" s="44"/>
      <c r="DUV238" s="44"/>
      <c r="DUW238" s="44"/>
      <c r="DUX238" s="44"/>
      <c r="DUY238" s="44"/>
      <c r="DUZ238" s="44"/>
      <c r="DVA238" s="44"/>
      <c r="DVB238" s="44"/>
      <c r="DVC238" s="44"/>
      <c r="DVD238" s="44"/>
      <c r="DVE238" s="44"/>
      <c r="DVF238" s="44"/>
      <c r="DVG238" s="44"/>
      <c r="DVH238" s="44"/>
      <c r="DVI238" s="44"/>
      <c r="DVJ238" s="44"/>
      <c r="DVK238" s="44"/>
      <c r="DVL238" s="44"/>
      <c r="DVM238" s="44"/>
      <c r="DVN238" s="44"/>
      <c r="DVO238" s="44"/>
      <c r="DVP238" s="44"/>
      <c r="DVQ238" s="44"/>
      <c r="DVR238" s="44"/>
      <c r="DVS238" s="44"/>
      <c r="DVT238" s="44"/>
      <c r="DVU238" s="44"/>
      <c r="DVV238" s="44"/>
      <c r="DVW238" s="44"/>
      <c r="DVX238" s="44"/>
      <c r="DVY238" s="44"/>
      <c r="DVZ238" s="44"/>
      <c r="DWA238" s="44"/>
      <c r="DWB238" s="44"/>
      <c r="DWC238" s="44"/>
      <c r="DWD238" s="44"/>
      <c r="DWE238" s="44"/>
      <c r="DWF238" s="44"/>
      <c r="DWG238" s="44"/>
      <c r="DWH238" s="44"/>
      <c r="DWI238" s="44"/>
      <c r="DWJ238" s="44"/>
      <c r="DWK238" s="44"/>
      <c r="DWL238" s="44"/>
      <c r="DWM238" s="44"/>
      <c r="DWN238" s="44"/>
      <c r="DWO238" s="44"/>
      <c r="DWP238" s="44"/>
      <c r="DWQ238" s="44"/>
      <c r="DWR238" s="44"/>
      <c r="DWS238" s="44"/>
      <c r="DWT238" s="44"/>
      <c r="DWU238" s="44"/>
      <c r="DWV238" s="44"/>
      <c r="DWW238" s="44"/>
      <c r="DWX238" s="44"/>
      <c r="DWY238" s="44"/>
      <c r="DWZ238" s="44"/>
      <c r="DXA238" s="44"/>
      <c r="DXB238" s="44"/>
      <c r="DXC238" s="44"/>
      <c r="DXD238" s="44"/>
      <c r="DXE238" s="44"/>
      <c r="DXF238" s="44"/>
      <c r="DXG238" s="44"/>
      <c r="DXH238" s="44"/>
      <c r="DXI238" s="44"/>
      <c r="DXJ238" s="44"/>
      <c r="DXK238" s="44"/>
      <c r="DXL238" s="44"/>
      <c r="DXM238" s="44"/>
      <c r="DXN238" s="44"/>
      <c r="DXO238" s="44"/>
      <c r="DXP238" s="44"/>
      <c r="DXQ238" s="44"/>
      <c r="DXR238" s="44"/>
      <c r="DXS238" s="44"/>
      <c r="DXT238" s="44"/>
      <c r="DXU238" s="44"/>
      <c r="DXV238" s="44"/>
      <c r="DXW238" s="44"/>
      <c r="DXX238" s="44"/>
      <c r="DXY238" s="44"/>
      <c r="DXZ238" s="44"/>
      <c r="DYA238" s="44"/>
      <c r="DYB238" s="44"/>
      <c r="DYC238" s="44"/>
      <c r="DYD238" s="44"/>
      <c r="DYE238" s="44"/>
      <c r="DYF238" s="44"/>
      <c r="DYG238" s="44"/>
      <c r="DYH238" s="44"/>
      <c r="DYI238" s="44"/>
      <c r="DYJ238" s="44"/>
      <c r="DYK238" s="44"/>
      <c r="DYL238" s="44"/>
      <c r="DYM238" s="44"/>
      <c r="DYN238" s="44"/>
      <c r="DYO238" s="44"/>
      <c r="DYP238" s="44"/>
      <c r="DYQ238" s="44"/>
      <c r="DYR238" s="44"/>
      <c r="DYS238" s="44"/>
      <c r="DYT238" s="44"/>
      <c r="DYU238" s="44"/>
      <c r="DYV238" s="44"/>
      <c r="DYW238" s="44"/>
      <c r="DYX238" s="44"/>
      <c r="DYY238" s="44"/>
      <c r="DYZ238" s="44"/>
      <c r="DZA238" s="44"/>
      <c r="DZB238" s="44"/>
      <c r="DZC238" s="44"/>
      <c r="DZD238" s="44"/>
      <c r="DZE238" s="44"/>
      <c r="DZF238" s="44"/>
      <c r="DZG238" s="44"/>
      <c r="DZH238" s="44"/>
      <c r="DZI238" s="44"/>
      <c r="DZJ238" s="44"/>
      <c r="DZK238" s="44"/>
      <c r="DZL238" s="44"/>
      <c r="DZM238" s="44"/>
      <c r="DZN238" s="44"/>
      <c r="DZO238" s="44"/>
      <c r="DZP238" s="44"/>
      <c r="DZQ238" s="44"/>
      <c r="DZR238" s="44"/>
      <c r="DZS238" s="44"/>
      <c r="DZT238" s="44"/>
      <c r="DZU238" s="44"/>
      <c r="DZV238" s="44"/>
      <c r="DZW238" s="44"/>
      <c r="DZX238" s="44"/>
      <c r="DZY238" s="44"/>
      <c r="DZZ238" s="44"/>
      <c r="EAA238" s="44"/>
      <c r="EAB238" s="44"/>
      <c r="EAC238" s="44"/>
      <c r="EAD238" s="44"/>
      <c r="EAE238" s="44"/>
      <c r="EAF238" s="44"/>
      <c r="EAG238" s="44"/>
      <c r="EAH238" s="44"/>
      <c r="EAI238" s="44"/>
      <c r="EAJ238" s="44"/>
      <c r="EAK238" s="44"/>
      <c r="EAL238" s="44"/>
      <c r="EAM238" s="44"/>
      <c r="EAN238" s="44"/>
      <c r="EAO238" s="44"/>
      <c r="EAP238" s="44"/>
      <c r="EAQ238" s="44"/>
      <c r="EAR238" s="44"/>
      <c r="EAS238" s="44"/>
      <c r="EAT238" s="44"/>
      <c r="EAU238" s="44"/>
      <c r="EAV238" s="44"/>
      <c r="EAW238" s="44"/>
      <c r="EAX238" s="44"/>
      <c r="EAY238" s="44"/>
      <c r="EAZ238" s="44"/>
      <c r="EBA238" s="44"/>
      <c r="EBB238" s="44"/>
      <c r="EBC238" s="44"/>
      <c r="EBD238" s="44"/>
      <c r="EBE238" s="44"/>
      <c r="EBF238" s="44"/>
      <c r="EBG238" s="44"/>
      <c r="EBH238" s="44"/>
      <c r="EBI238" s="44"/>
      <c r="EBJ238" s="44"/>
      <c r="EBK238" s="44"/>
      <c r="EBL238" s="44"/>
      <c r="EBM238" s="44"/>
      <c r="EBN238" s="44"/>
      <c r="EBO238" s="44"/>
      <c r="EBP238" s="44"/>
      <c r="EBQ238" s="44"/>
      <c r="EBR238" s="44"/>
      <c r="EBS238" s="44"/>
      <c r="EBT238" s="44"/>
      <c r="EBU238" s="44"/>
      <c r="EBV238" s="44"/>
      <c r="EBW238" s="44"/>
      <c r="EBX238" s="44"/>
      <c r="EBY238" s="44"/>
      <c r="EBZ238" s="44"/>
      <c r="ECA238" s="44"/>
      <c r="ECB238" s="44"/>
      <c r="ECC238" s="44"/>
      <c r="ECD238" s="44"/>
      <c r="ECE238" s="44"/>
      <c r="ECF238" s="44"/>
      <c r="ECG238" s="44"/>
      <c r="ECH238" s="44"/>
      <c r="ECI238" s="44"/>
      <c r="ECJ238" s="44"/>
      <c r="ECK238" s="44"/>
      <c r="ECL238" s="44"/>
      <c r="ECM238" s="44"/>
      <c r="ECN238" s="44"/>
      <c r="ECO238" s="44"/>
      <c r="ECP238" s="44"/>
      <c r="ECQ238" s="44"/>
      <c r="ECR238" s="44"/>
      <c r="ECS238" s="44"/>
      <c r="ECT238" s="44"/>
      <c r="ECU238" s="44"/>
      <c r="ECV238" s="44"/>
      <c r="ECW238" s="44"/>
      <c r="ECX238" s="44"/>
      <c r="ECY238" s="44"/>
      <c r="ECZ238" s="44"/>
      <c r="EDA238" s="44"/>
      <c r="EDB238" s="44"/>
      <c r="EDC238" s="44"/>
      <c r="EDD238" s="44"/>
      <c r="EDE238" s="44"/>
      <c r="EDF238" s="44"/>
      <c r="EDG238" s="44"/>
      <c r="EDH238" s="44"/>
      <c r="EDI238" s="44"/>
      <c r="EDJ238" s="44"/>
      <c r="EDK238" s="44"/>
      <c r="EDL238" s="44"/>
      <c r="EDM238" s="44"/>
      <c r="EDN238" s="44"/>
      <c r="EDO238" s="44"/>
      <c r="EDP238" s="44"/>
      <c r="EDQ238" s="44"/>
      <c r="EDR238" s="44"/>
      <c r="EDS238" s="44"/>
      <c r="EDT238" s="44"/>
      <c r="EDU238" s="44"/>
      <c r="EDV238" s="44"/>
      <c r="EDW238" s="44"/>
      <c r="EDX238" s="44"/>
      <c r="EDY238" s="44"/>
      <c r="EDZ238" s="44"/>
      <c r="EEA238" s="44"/>
      <c r="EEB238" s="44"/>
      <c r="EEC238" s="44"/>
      <c r="EED238" s="44"/>
      <c r="EEE238" s="44"/>
      <c r="EEF238" s="44"/>
      <c r="EEG238" s="44"/>
      <c r="EEH238" s="44"/>
      <c r="EEI238" s="44"/>
      <c r="EEJ238" s="44"/>
      <c r="EEK238" s="44"/>
      <c r="EEL238" s="44"/>
      <c r="EEM238" s="44"/>
      <c r="EEN238" s="44"/>
      <c r="EEO238" s="44"/>
      <c r="EEP238" s="44"/>
      <c r="EEQ238" s="44"/>
      <c r="EER238" s="44"/>
      <c r="EES238" s="44"/>
      <c r="EET238" s="44"/>
      <c r="EEU238" s="44"/>
      <c r="EEV238" s="44"/>
      <c r="EEW238" s="44"/>
      <c r="EEX238" s="44"/>
      <c r="EEY238" s="44"/>
      <c r="EEZ238" s="44"/>
      <c r="EFA238" s="44"/>
      <c r="EFB238" s="44"/>
      <c r="EFC238" s="44"/>
      <c r="EFD238" s="44"/>
      <c r="EFE238" s="44"/>
      <c r="EFF238" s="44"/>
      <c r="EFG238" s="44"/>
      <c r="EFH238" s="44"/>
      <c r="EFI238" s="44"/>
      <c r="EFJ238" s="44"/>
      <c r="EFK238" s="44"/>
      <c r="EFL238" s="44"/>
      <c r="EFM238" s="44"/>
      <c r="EFN238" s="44"/>
      <c r="EFO238" s="44"/>
      <c r="EFP238" s="44"/>
      <c r="EFQ238" s="44"/>
      <c r="EFR238" s="44"/>
      <c r="EFS238" s="44"/>
      <c r="EFT238" s="44"/>
      <c r="EFU238" s="44"/>
      <c r="EFV238" s="44"/>
      <c r="EFW238" s="44"/>
      <c r="EFX238" s="44"/>
      <c r="EFY238" s="44"/>
      <c r="EFZ238" s="44"/>
      <c r="EGA238" s="44"/>
      <c r="EGB238" s="44"/>
      <c r="EGC238" s="44"/>
      <c r="EGD238" s="44"/>
      <c r="EGE238" s="44"/>
      <c r="EGF238" s="44"/>
      <c r="EGG238" s="44"/>
      <c r="EGH238" s="44"/>
      <c r="EGI238" s="44"/>
      <c r="EGJ238" s="44"/>
      <c r="EGK238" s="44"/>
      <c r="EGL238" s="44"/>
      <c r="EGM238" s="44"/>
      <c r="EGN238" s="44"/>
      <c r="EGO238" s="44"/>
      <c r="EGP238" s="44"/>
      <c r="EGQ238" s="44"/>
      <c r="EGR238" s="44"/>
      <c r="EGS238" s="44"/>
      <c r="EGT238" s="44"/>
      <c r="EGU238" s="44"/>
      <c r="EGV238" s="44"/>
      <c r="EGW238" s="44"/>
      <c r="EGX238" s="44"/>
      <c r="EGY238" s="44"/>
      <c r="EGZ238" s="44"/>
      <c r="EHA238" s="44"/>
      <c r="EHB238" s="44"/>
      <c r="EHC238" s="44"/>
      <c r="EHD238" s="44"/>
      <c r="EHE238" s="44"/>
      <c r="EHF238" s="44"/>
      <c r="EHG238" s="44"/>
      <c r="EHH238" s="44"/>
      <c r="EHI238" s="44"/>
      <c r="EHJ238" s="44"/>
      <c r="EHK238" s="44"/>
      <c r="EHL238" s="44"/>
      <c r="EHM238" s="44"/>
      <c r="EHN238" s="44"/>
      <c r="EHO238" s="44"/>
      <c r="EHP238" s="44"/>
      <c r="EHQ238" s="44"/>
      <c r="EHR238" s="44"/>
      <c r="EHS238" s="44"/>
      <c r="EHT238" s="44"/>
      <c r="EHU238" s="44"/>
      <c r="EHV238" s="44"/>
      <c r="EHW238" s="44"/>
      <c r="EHX238" s="44"/>
      <c r="EHY238" s="44"/>
      <c r="EHZ238" s="44"/>
      <c r="EIA238" s="44"/>
      <c r="EIB238" s="44"/>
      <c r="EIC238" s="44"/>
      <c r="EID238" s="44"/>
      <c r="EIE238" s="44"/>
      <c r="EIF238" s="44"/>
      <c r="EIG238" s="44"/>
      <c r="EIH238" s="44"/>
      <c r="EII238" s="44"/>
      <c r="EIJ238" s="44"/>
      <c r="EIK238" s="44"/>
      <c r="EIL238" s="44"/>
      <c r="EIM238" s="44"/>
      <c r="EIN238" s="44"/>
      <c r="EIO238" s="44"/>
      <c r="EIP238" s="44"/>
      <c r="EIQ238" s="44"/>
      <c r="EIR238" s="44"/>
      <c r="EIS238" s="44"/>
      <c r="EIT238" s="44"/>
      <c r="EIU238" s="44"/>
      <c r="EIV238" s="44"/>
      <c r="EIW238" s="44"/>
      <c r="EIX238" s="44"/>
      <c r="EIY238" s="44"/>
      <c r="EIZ238" s="44"/>
      <c r="EJA238" s="44"/>
      <c r="EJB238" s="44"/>
      <c r="EJC238" s="44"/>
      <c r="EJD238" s="44"/>
      <c r="EJE238" s="44"/>
      <c r="EJF238" s="44"/>
      <c r="EJG238" s="44"/>
      <c r="EJH238" s="44"/>
      <c r="EJI238" s="44"/>
      <c r="EJJ238" s="44"/>
      <c r="EJK238" s="44"/>
      <c r="EJL238" s="44"/>
      <c r="EJM238" s="44"/>
      <c r="EJN238" s="44"/>
      <c r="EJO238" s="44"/>
      <c r="EJP238" s="44"/>
      <c r="EJQ238" s="44"/>
      <c r="EJR238" s="44"/>
      <c r="EJS238" s="44"/>
      <c r="EJT238" s="44"/>
      <c r="EJU238" s="44"/>
      <c r="EJV238" s="44"/>
      <c r="EJW238" s="44"/>
      <c r="EJX238" s="44"/>
      <c r="EJY238" s="44"/>
      <c r="EJZ238" s="44"/>
      <c r="EKA238" s="44"/>
      <c r="EKB238" s="44"/>
      <c r="EKC238" s="44"/>
      <c r="EKD238" s="44"/>
      <c r="EKE238" s="44"/>
      <c r="EKF238" s="44"/>
      <c r="EKG238" s="44"/>
      <c r="EKH238" s="44"/>
      <c r="EKI238" s="44"/>
      <c r="EKJ238" s="44"/>
      <c r="EKK238" s="44"/>
      <c r="EKL238" s="44"/>
      <c r="EKM238" s="44"/>
      <c r="EKN238" s="44"/>
      <c r="EKO238" s="44"/>
      <c r="EKP238" s="44"/>
      <c r="EKQ238" s="44"/>
      <c r="EKR238" s="44"/>
      <c r="EKS238" s="44"/>
      <c r="EKT238" s="44"/>
      <c r="EKU238" s="44"/>
      <c r="EKV238" s="44"/>
      <c r="EKW238" s="44"/>
      <c r="EKX238" s="44"/>
      <c r="EKY238" s="44"/>
      <c r="EKZ238" s="44"/>
      <c r="ELA238" s="44"/>
      <c r="ELB238" s="44"/>
      <c r="ELC238" s="44"/>
      <c r="ELD238" s="44"/>
      <c r="ELE238" s="44"/>
      <c r="ELF238" s="44"/>
      <c r="ELG238" s="44"/>
      <c r="ELH238" s="44"/>
      <c r="ELI238" s="44"/>
      <c r="ELJ238" s="44"/>
      <c r="ELK238" s="44"/>
      <c r="ELL238" s="44"/>
      <c r="ELM238" s="44"/>
      <c r="ELN238" s="44"/>
      <c r="ELO238" s="44"/>
      <c r="ELP238" s="44"/>
      <c r="ELQ238" s="44"/>
      <c r="ELR238" s="44"/>
      <c r="ELS238" s="44"/>
      <c r="ELT238" s="44"/>
      <c r="ELU238" s="44"/>
      <c r="ELV238" s="44"/>
      <c r="ELW238" s="44"/>
      <c r="ELX238" s="44"/>
      <c r="ELY238" s="44"/>
      <c r="ELZ238" s="44"/>
      <c r="EMA238" s="44"/>
      <c r="EMB238" s="44"/>
      <c r="EMC238" s="44"/>
      <c r="EMD238" s="44"/>
      <c r="EME238" s="44"/>
      <c r="EMF238" s="44"/>
      <c r="EMG238" s="44"/>
      <c r="EMH238" s="44"/>
      <c r="EMI238" s="44"/>
      <c r="EMJ238" s="44"/>
      <c r="EMK238" s="44"/>
      <c r="EML238" s="44"/>
      <c r="EMM238" s="44"/>
      <c r="EMN238" s="44"/>
      <c r="EMO238" s="44"/>
      <c r="EMP238" s="44"/>
      <c r="EMQ238" s="44"/>
      <c r="EMR238" s="44"/>
      <c r="EMS238" s="44"/>
      <c r="EMT238" s="44"/>
      <c r="EMU238" s="44"/>
      <c r="EMV238" s="44"/>
      <c r="EMW238" s="44"/>
      <c r="EMX238" s="44"/>
      <c r="EMY238" s="44"/>
      <c r="EMZ238" s="44"/>
      <c r="ENA238" s="44"/>
      <c r="ENB238" s="44"/>
      <c r="ENC238" s="44"/>
      <c r="END238" s="44"/>
      <c r="ENE238" s="44"/>
      <c r="ENF238" s="44"/>
      <c r="ENG238" s="44"/>
      <c r="ENH238" s="44"/>
      <c r="ENI238" s="44"/>
      <c r="ENJ238" s="44"/>
      <c r="ENK238" s="44"/>
      <c r="ENL238" s="44"/>
      <c r="ENM238" s="44"/>
      <c r="ENN238" s="44"/>
      <c r="ENO238" s="44"/>
      <c r="ENP238" s="44"/>
      <c r="ENQ238" s="44"/>
      <c r="ENR238" s="44"/>
      <c r="ENS238" s="44"/>
      <c r="ENT238" s="44"/>
      <c r="ENU238" s="44"/>
      <c r="ENV238" s="44"/>
      <c r="ENW238" s="44"/>
      <c r="ENX238" s="44"/>
      <c r="ENY238" s="44"/>
      <c r="ENZ238" s="44"/>
      <c r="EOA238" s="44"/>
      <c r="EOB238" s="44"/>
      <c r="EOC238" s="44"/>
      <c r="EOD238" s="44"/>
      <c r="EOE238" s="44"/>
      <c r="EOF238" s="44"/>
      <c r="EOG238" s="44"/>
      <c r="EOH238" s="44"/>
      <c r="EOI238" s="44"/>
      <c r="EOJ238" s="44"/>
      <c r="EOK238" s="44"/>
      <c r="EOL238" s="44"/>
      <c r="EOM238" s="44"/>
      <c r="EON238" s="44"/>
      <c r="EOO238" s="44"/>
      <c r="EOP238" s="44"/>
      <c r="EOQ238" s="44"/>
      <c r="EOR238" s="44"/>
      <c r="EOS238" s="44"/>
      <c r="EOT238" s="44"/>
      <c r="EOU238" s="44"/>
      <c r="EOV238" s="44"/>
      <c r="EOW238" s="44"/>
      <c r="EOX238" s="44"/>
      <c r="EOY238" s="44"/>
      <c r="EOZ238" s="44"/>
      <c r="EPA238" s="44"/>
      <c r="EPB238" s="44"/>
      <c r="EPC238" s="44"/>
      <c r="EPD238" s="44"/>
      <c r="EPE238" s="44"/>
      <c r="EPF238" s="44"/>
      <c r="EPG238" s="44"/>
      <c r="EPH238" s="44"/>
      <c r="EPI238" s="44"/>
      <c r="EPJ238" s="44"/>
      <c r="EPK238" s="44"/>
      <c r="EPL238" s="44"/>
      <c r="EPM238" s="44"/>
      <c r="EPN238" s="44"/>
      <c r="EPO238" s="44"/>
      <c r="EPP238" s="44"/>
      <c r="EPQ238" s="44"/>
      <c r="EPR238" s="44"/>
      <c r="EPS238" s="44"/>
      <c r="EPT238" s="44"/>
      <c r="EPU238" s="44"/>
      <c r="EPV238" s="44"/>
      <c r="EPW238" s="44"/>
      <c r="EPX238" s="44"/>
      <c r="EPY238" s="44"/>
      <c r="EPZ238" s="44"/>
      <c r="EQA238" s="44"/>
      <c r="EQB238" s="44"/>
      <c r="EQC238" s="44"/>
      <c r="EQD238" s="44"/>
      <c r="EQE238" s="44"/>
      <c r="EQF238" s="44"/>
      <c r="EQG238" s="44"/>
      <c r="EQH238" s="44"/>
      <c r="EQI238" s="44"/>
      <c r="EQJ238" s="44"/>
      <c r="EQK238" s="44"/>
      <c r="EQL238" s="44"/>
      <c r="EQM238" s="44"/>
      <c r="EQN238" s="44"/>
      <c r="EQO238" s="44"/>
      <c r="EQP238" s="44"/>
      <c r="EQQ238" s="44"/>
      <c r="EQR238" s="44"/>
      <c r="EQS238" s="44"/>
      <c r="EQT238" s="44"/>
      <c r="EQU238" s="44"/>
      <c r="EQV238" s="44"/>
      <c r="EQW238" s="44"/>
      <c r="EQX238" s="44"/>
      <c r="EQY238" s="44"/>
      <c r="EQZ238" s="44"/>
      <c r="ERA238" s="44"/>
      <c r="ERB238" s="44"/>
      <c r="ERC238" s="44"/>
      <c r="ERD238" s="44"/>
      <c r="ERE238" s="44"/>
      <c r="ERF238" s="44"/>
      <c r="ERG238" s="44"/>
      <c r="ERH238" s="44"/>
      <c r="ERI238" s="44"/>
      <c r="ERJ238" s="44"/>
      <c r="ERK238" s="44"/>
      <c r="ERL238" s="44"/>
      <c r="ERM238" s="44"/>
      <c r="ERN238" s="44"/>
      <c r="ERO238" s="44"/>
      <c r="ERP238" s="44"/>
      <c r="ERQ238" s="44"/>
      <c r="ERR238" s="44"/>
      <c r="ERS238" s="44"/>
      <c r="ERT238" s="44"/>
      <c r="ERU238" s="44"/>
      <c r="ERV238" s="44"/>
      <c r="ERW238" s="44"/>
      <c r="ERX238" s="44"/>
      <c r="ERY238" s="44"/>
      <c r="ERZ238" s="44"/>
      <c r="ESA238" s="44"/>
      <c r="ESB238" s="44"/>
      <c r="ESC238" s="44"/>
      <c r="ESD238" s="44"/>
      <c r="ESE238" s="44"/>
      <c r="ESF238" s="44"/>
      <c r="ESG238" s="44"/>
      <c r="ESH238" s="44"/>
      <c r="ESI238" s="44"/>
      <c r="ESJ238" s="44"/>
      <c r="ESK238" s="44"/>
      <c r="ESL238" s="44"/>
      <c r="ESM238" s="44"/>
      <c r="ESN238" s="44"/>
      <c r="ESO238" s="44"/>
      <c r="ESP238" s="44"/>
      <c r="ESQ238" s="44"/>
      <c r="ESR238" s="44"/>
      <c r="ESS238" s="44"/>
      <c r="EST238" s="44"/>
      <c r="ESU238" s="44"/>
      <c r="ESV238" s="44"/>
      <c r="ESW238" s="44"/>
      <c r="ESX238" s="44"/>
      <c r="ESY238" s="44"/>
      <c r="ESZ238" s="44"/>
      <c r="ETA238" s="44"/>
      <c r="ETB238" s="44"/>
      <c r="ETC238" s="44"/>
      <c r="ETD238" s="44"/>
      <c r="ETE238" s="44"/>
      <c r="ETF238" s="44"/>
      <c r="ETG238" s="44"/>
      <c r="ETH238" s="44"/>
      <c r="ETI238" s="44"/>
      <c r="ETJ238" s="44"/>
      <c r="ETK238" s="44"/>
      <c r="ETL238" s="44"/>
      <c r="ETM238" s="44"/>
      <c r="ETN238" s="44"/>
      <c r="ETO238" s="44"/>
      <c r="ETP238" s="44"/>
      <c r="ETQ238" s="44"/>
      <c r="ETR238" s="44"/>
      <c r="ETS238" s="44"/>
      <c r="ETT238" s="44"/>
      <c r="ETU238" s="44"/>
      <c r="ETV238" s="44"/>
      <c r="ETW238" s="44"/>
      <c r="ETX238" s="44"/>
      <c r="ETY238" s="44"/>
      <c r="ETZ238" s="44"/>
      <c r="EUA238" s="44"/>
      <c r="EUB238" s="44"/>
      <c r="EUC238" s="44"/>
      <c r="EUD238" s="44"/>
      <c r="EUE238" s="44"/>
      <c r="EUF238" s="44"/>
      <c r="EUG238" s="44"/>
      <c r="EUH238" s="44"/>
      <c r="EUI238" s="44"/>
      <c r="EUJ238" s="44"/>
      <c r="EUK238" s="44"/>
      <c r="EUL238" s="44"/>
      <c r="EUM238" s="44"/>
      <c r="EUN238" s="44"/>
      <c r="EUO238" s="44"/>
      <c r="EUP238" s="44"/>
      <c r="EUQ238" s="44"/>
      <c r="EUR238" s="44"/>
      <c r="EUS238" s="44"/>
      <c r="EUT238" s="44"/>
      <c r="EUU238" s="44"/>
      <c r="EUV238" s="44"/>
      <c r="EUW238" s="44"/>
      <c r="EUX238" s="44"/>
      <c r="EUY238" s="44"/>
      <c r="EUZ238" s="44"/>
      <c r="EVA238" s="44"/>
      <c r="EVB238" s="44"/>
      <c r="EVC238" s="44"/>
      <c r="EVD238" s="44"/>
      <c r="EVE238" s="44"/>
      <c r="EVF238" s="44"/>
      <c r="EVG238" s="44"/>
      <c r="EVH238" s="44"/>
      <c r="EVI238" s="44"/>
      <c r="EVJ238" s="44"/>
      <c r="EVK238" s="44"/>
      <c r="EVL238" s="44"/>
      <c r="EVM238" s="44"/>
      <c r="EVN238" s="44"/>
      <c r="EVO238" s="44"/>
      <c r="EVP238" s="44"/>
      <c r="EVQ238" s="44"/>
      <c r="EVR238" s="44"/>
      <c r="EVS238" s="44"/>
      <c r="EVT238" s="44"/>
      <c r="EVU238" s="44"/>
      <c r="EVV238" s="44"/>
      <c r="EVW238" s="44"/>
      <c r="EVX238" s="44"/>
      <c r="EVY238" s="44"/>
      <c r="EVZ238" s="44"/>
      <c r="EWA238" s="44"/>
      <c r="EWB238" s="44"/>
      <c r="EWC238" s="44"/>
      <c r="EWD238" s="44"/>
      <c r="EWE238" s="44"/>
      <c r="EWF238" s="44"/>
      <c r="EWG238" s="44"/>
      <c r="EWH238" s="44"/>
      <c r="EWI238" s="44"/>
      <c r="EWJ238" s="44"/>
      <c r="EWK238" s="44"/>
      <c r="EWL238" s="44"/>
      <c r="EWM238" s="44"/>
      <c r="EWN238" s="44"/>
      <c r="EWO238" s="44"/>
      <c r="EWP238" s="44"/>
      <c r="EWQ238" s="44"/>
      <c r="EWR238" s="44"/>
      <c r="EWS238" s="44"/>
      <c r="EWT238" s="44"/>
      <c r="EWU238" s="44"/>
      <c r="EWV238" s="44"/>
      <c r="EWW238" s="44"/>
      <c r="EWX238" s="44"/>
      <c r="EWY238" s="44"/>
      <c r="EWZ238" s="44"/>
      <c r="EXA238" s="44"/>
      <c r="EXB238" s="44"/>
      <c r="EXC238" s="44"/>
      <c r="EXD238" s="44"/>
      <c r="EXE238" s="44"/>
      <c r="EXF238" s="44"/>
      <c r="EXG238" s="44"/>
      <c r="EXH238" s="44"/>
      <c r="EXI238" s="44"/>
      <c r="EXJ238" s="44"/>
      <c r="EXK238" s="44"/>
      <c r="EXL238" s="44"/>
      <c r="EXM238" s="44"/>
      <c r="EXN238" s="44"/>
      <c r="EXO238" s="44"/>
      <c r="EXP238" s="44"/>
      <c r="EXQ238" s="44"/>
      <c r="EXR238" s="44"/>
      <c r="EXS238" s="44"/>
      <c r="EXT238" s="44"/>
      <c r="EXU238" s="44"/>
      <c r="EXV238" s="44"/>
      <c r="EXW238" s="44"/>
      <c r="EXX238" s="44"/>
      <c r="EXY238" s="44"/>
      <c r="EXZ238" s="44"/>
      <c r="EYA238" s="44"/>
      <c r="EYB238" s="44"/>
      <c r="EYC238" s="44"/>
      <c r="EYD238" s="44"/>
      <c r="EYE238" s="44"/>
      <c r="EYF238" s="44"/>
      <c r="EYG238" s="44"/>
      <c r="EYH238" s="44"/>
      <c r="EYI238" s="44"/>
      <c r="EYJ238" s="44"/>
      <c r="EYK238" s="44"/>
      <c r="EYL238" s="44"/>
      <c r="EYM238" s="44"/>
      <c r="EYN238" s="44"/>
      <c r="EYO238" s="44"/>
      <c r="EYP238" s="44"/>
      <c r="EYQ238" s="44"/>
      <c r="EYR238" s="44"/>
      <c r="EYS238" s="44"/>
      <c r="EYT238" s="44"/>
      <c r="EYU238" s="44"/>
      <c r="EYV238" s="44"/>
      <c r="EYW238" s="44"/>
      <c r="EYX238" s="44"/>
      <c r="EYY238" s="44"/>
      <c r="EYZ238" s="44"/>
      <c r="EZA238" s="44"/>
      <c r="EZB238" s="44"/>
      <c r="EZC238" s="44"/>
      <c r="EZD238" s="44"/>
      <c r="EZE238" s="44"/>
      <c r="EZF238" s="44"/>
      <c r="EZG238" s="44"/>
      <c r="EZH238" s="44"/>
      <c r="EZI238" s="44"/>
      <c r="EZJ238" s="44"/>
      <c r="EZK238" s="44"/>
      <c r="EZL238" s="44"/>
      <c r="EZM238" s="44"/>
      <c r="EZN238" s="44"/>
      <c r="EZO238" s="44"/>
      <c r="EZP238" s="44"/>
      <c r="EZQ238" s="44"/>
      <c r="EZR238" s="44"/>
      <c r="EZS238" s="44"/>
      <c r="EZT238" s="44"/>
      <c r="EZU238" s="44"/>
      <c r="EZV238" s="44"/>
      <c r="EZW238" s="44"/>
      <c r="EZX238" s="44"/>
      <c r="EZY238" s="44"/>
      <c r="EZZ238" s="44"/>
      <c r="FAA238" s="44"/>
      <c r="FAB238" s="44"/>
      <c r="FAC238" s="44"/>
      <c r="FAD238" s="44"/>
      <c r="FAE238" s="44"/>
      <c r="FAF238" s="44"/>
      <c r="FAG238" s="44"/>
      <c r="FAH238" s="44"/>
      <c r="FAI238" s="44"/>
      <c r="FAJ238" s="44"/>
      <c r="FAK238" s="44"/>
      <c r="FAL238" s="44"/>
      <c r="FAM238" s="44"/>
      <c r="FAN238" s="44"/>
      <c r="FAO238" s="44"/>
      <c r="FAP238" s="44"/>
      <c r="FAQ238" s="44"/>
      <c r="FAR238" s="44"/>
      <c r="FAS238" s="44"/>
      <c r="FAT238" s="44"/>
      <c r="FAU238" s="44"/>
      <c r="FAV238" s="44"/>
      <c r="FAW238" s="44"/>
      <c r="FAX238" s="44"/>
      <c r="FAY238" s="44"/>
      <c r="FAZ238" s="44"/>
      <c r="FBA238" s="44"/>
      <c r="FBB238" s="44"/>
      <c r="FBC238" s="44"/>
      <c r="FBD238" s="44"/>
      <c r="FBE238" s="44"/>
      <c r="FBF238" s="44"/>
      <c r="FBG238" s="44"/>
      <c r="FBH238" s="44"/>
      <c r="FBI238" s="44"/>
      <c r="FBJ238" s="44"/>
      <c r="FBK238" s="44"/>
      <c r="FBL238" s="44"/>
      <c r="FBM238" s="44"/>
      <c r="FBN238" s="44"/>
      <c r="FBO238" s="44"/>
      <c r="FBP238" s="44"/>
      <c r="FBQ238" s="44"/>
      <c r="FBR238" s="44"/>
      <c r="FBS238" s="44"/>
      <c r="FBT238" s="44"/>
      <c r="FBU238" s="44"/>
      <c r="FBV238" s="44"/>
      <c r="FBW238" s="44"/>
      <c r="FBX238" s="44"/>
      <c r="FBY238" s="44"/>
      <c r="FBZ238" s="44"/>
      <c r="FCA238" s="44"/>
      <c r="FCB238" s="44"/>
      <c r="FCC238" s="44"/>
      <c r="FCD238" s="44"/>
      <c r="FCE238" s="44"/>
      <c r="FCF238" s="44"/>
      <c r="FCG238" s="44"/>
      <c r="FCH238" s="44"/>
      <c r="FCI238" s="44"/>
      <c r="FCJ238" s="44"/>
      <c r="FCK238" s="44"/>
      <c r="FCL238" s="44"/>
      <c r="FCM238" s="44"/>
      <c r="FCN238" s="44"/>
      <c r="FCO238" s="44"/>
      <c r="FCP238" s="44"/>
      <c r="FCQ238" s="44"/>
      <c r="FCR238" s="44"/>
      <c r="FCS238" s="44"/>
      <c r="FCT238" s="44"/>
      <c r="FCU238" s="44"/>
      <c r="FCV238" s="44"/>
      <c r="FCW238" s="44"/>
      <c r="FCX238" s="44"/>
      <c r="FCY238" s="44"/>
      <c r="FCZ238" s="44"/>
      <c r="FDA238" s="44"/>
      <c r="FDB238" s="44"/>
      <c r="FDC238" s="44"/>
      <c r="FDD238" s="44"/>
      <c r="FDE238" s="44"/>
      <c r="FDF238" s="44"/>
      <c r="FDG238" s="44"/>
      <c r="FDH238" s="44"/>
      <c r="FDI238" s="44"/>
      <c r="FDJ238" s="44"/>
      <c r="FDK238" s="44"/>
      <c r="FDL238" s="44"/>
      <c r="FDM238" s="44"/>
      <c r="FDN238" s="44"/>
      <c r="FDO238" s="44"/>
      <c r="FDP238" s="44"/>
      <c r="FDQ238" s="44"/>
      <c r="FDR238" s="44"/>
      <c r="FDS238" s="44"/>
      <c r="FDT238" s="44"/>
      <c r="FDU238" s="44"/>
      <c r="FDV238" s="44"/>
      <c r="FDW238" s="44"/>
      <c r="FDX238" s="44"/>
      <c r="FDY238" s="44"/>
      <c r="FDZ238" s="44"/>
      <c r="FEA238" s="44"/>
      <c r="FEB238" s="44"/>
      <c r="FEC238" s="44"/>
      <c r="FED238" s="44"/>
      <c r="FEE238" s="44"/>
      <c r="FEF238" s="44"/>
      <c r="FEG238" s="44"/>
      <c r="FEH238" s="44"/>
      <c r="FEI238" s="44"/>
      <c r="FEJ238" s="44"/>
      <c r="FEK238" s="44"/>
      <c r="FEL238" s="44"/>
      <c r="FEM238" s="44"/>
      <c r="FEN238" s="44"/>
      <c r="FEO238" s="44"/>
      <c r="FEP238" s="44"/>
      <c r="FEQ238" s="44"/>
      <c r="FER238" s="44"/>
      <c r="FES238" s="44"/>
      <c r="FET238" s="44"/>
      <c r="FEU238" s="44"/>
      <c r="FEV238" s="44"/>
      <c r="FEW238" s="44"/>
      <c r="FEX238" s="44"/>
      <c r="FEY238" s="44"/>
      <c r="FEZ238" s="44"/>
      <c r="FFA238" s="44"/>
      <c r="FFB238" s="44"/>
      <c r="FFC238" s="44"/>
      <c r="FFD238" s="44"/>
      <c r="FFE238" s="44"/>
      <c r="FFF238" s="44"/>
      <c r="FFG238" s="44"/>
      <c r="FFH238" s="44"/>
      <c r="FFI238" s="44"/>
      <c r="FFJ238" s="44"/>
      <c r="FFK238" s="44"/>
      <c r="FFL238" s="44"/>
      <c r="FFM238" s="44"/>
      <c r="FFN238" s="44"/>
      <c r="FFO238" s="44"/>
      <c r="FFP238" s="44"/>
      <c r="FFQ238" s="44"/>
      <c r="FFR238" s="44"/>
      <c r="FFS238" s="44"/>
      <c r="FFT238" s="44"/>
      <c r="FFU238" s="44"/>
      <c r="FFV238" s="44"/>
      <c r="FFW238" s="44"/>
      <c r="FFX238" s="44"/>
      <c r="FFY238" s="44"/>
      <c r="FFZ238" s="44"/>
      <c r="FGA238" s="44"/>
      <c r="FGB238" s="44"/>
      <c r="FGC238" s="44"/>
      <c r="FGD238" s="44"/>
      <c r="FGE238" s="44"/>
      <c r="FGF238" s="44"/>
      <c r="FGG238" s="44"/>
      <c r="FGH238" s="44"/>
      <c r="FGI238" s="44"/>
      <c r="FGJ238" s="44"/>
      <c r="FGK238" s="44"/>
      <c r="FGL238" s="44"/>
      <c r="FGM238" s="44"/>
      <c r="FGN238" s="44"/>
      <c r="FGO238" s="44"/>
      <c r="FGP238" s="44"/>
      <c r="FGQ238" s="44"/>
      <c r="FGR238" s="44"/>
      <c r="FGS238" s="44"/>
      <c r="FGT238" s="44"/>
      <c r="FGU238" s="44"/>
      <c r="FGV238" s="44"/>
      <c r="FGW238" s="44"/>
      <c r="FGX238" s="44"/>
      <c r="FGY238" s="44"/>
      <c r="FGZ238" s="44"/>
      <c r="FHA238" s="44"/>
      <c r="FHB238" s="44"/>
      <c r="FHC238" s="44"/>
      <c r="FHD238" s="44"/>
      <c r="FHE238" s="44"/>
      <c r="FHF238" s="44"/>
      <c r="FHG238" s="44"/>
      <c r="FHH238" s="44"/>
      <c r="FHI238" s="44"/>
      <c r="FHJ238" s="44"/>
      <c r="FHK238" s="44"/>
      <c r="FHL238" s="44"/>
      <c r="FHM238" s="44"/>
      <c r="FHN238" s="44"/>
      <c r="FHO238" s="44"/>
      <c r="FHP238" s="44"/>
      <c r="FHQ238" s="44"/>
      <c r="FHR238" s="44"/>
      <c r="FHS238" s="44"/>
      <c r="FHT238" s="44"/>
      <c r="FHU238" s="44"/>
      <c r="FHV238" s="44"/>
      <c r="FHW238" s="44"/>
      <c r="FHX238" s="44"/>
      <c r="FHY238" s="44"/>
      <c r="FHZ238" s="44"/>
      <c r="FIA238" s="44"/>
      <c r="FIB238" s="44"/>
      <c r="FIC238" s="44"/>
      <c r="FID238" s="44"/>
      <c r="FIE238" s="44"/>
      <c r="FIF238" s="44"/>
      <c r="FIG238" s="44"/>
      <c r="FIH238" s="44"/>
      <c r="FII238" s="44"/>
      <c r="FIJ238" s="44"/>
      <c r="FIK238" s="44"/>
      <c r="FIL238" s="44"/>
      <c r="FIM238" s="44"/>
      <c r="FIN238" s="44"/>
      <c r="FIO238" s="44"/>
      <c r="FIP238" s="44"/>
      <c r="FIQ238" s="44"/>
      <c r="FIR238" s="44"/>
      <c r="FIS238" s="44"/>
      <c r="FIT238" s="44"/>
      <c r="FIU238" s="44"/>
      <c r="FIV238" s="44"/>
      <c r="FIW238" s="44"/>
      <c r="FIX238" s="44"/>
      <c r="FIY238" s="44"/>
      <c r="FIZ238" s="44"/>
      <c r="FJA238" s="44"/>
      <c r="FJB238" s="44"/>
      <c r="FJC238" s="44"/>
      <c r="FJD238" s="44"/>
      <c r="FJE238" s="44"/>
      <c r="FJF238" s="44"/>
      <c r="FJG238" s="44"/>
      <c r="FJH238" s="44"/>
      <c r="FJI238" s="44"/>
      <c r="FJJ238" s="44"/>
      <c r="FJK238" s="44"/>
      <c r="FJL238" s="44"/>
      <c r="FJM238" s="44"/>
      <c r="FJN238" s="44"/>
      <c r="FJO238" s="44"/>
      <c r="FJP238" s="44"/>
      <c r="FJQ238" s="44"/>
      <c r="FJR238" s="44"/>
      <c r="FJS238" s="44"/>
      <c r="FJT238" s="44"/>
      <c r="FJU238" s="44"/>
      <c r="FJV238" s="44"/>
      <c r="FJW238" s="44"/>
      <c r="FJX238" s="44"/>
      <c r="FJY238" s="44"/>
      <c r="FJZ238" s="44"/>
      <c r="FKA238" s="44"/>
      <c r="FKB238" s="44"/>
      <c r="FKC238" s="44"/>
      <c r="FKD238" s="44"/>
      <c r="FKE238" s="44"/>
      <c r="FKF238" s="44"/>
      <c r="FKG238" s="44"/>
      <c r="FKH238" s="44"/>
      <c r="FKI238" s="44"/>
      <c r="FKJ238" s="44"/>
      <c r="FKK238" s="44"/>
      <c r="FKL238" s="44"/>
      <c r="FKM238" s="44"/>
      <c r="FKN238" s="44"/>
      <c r="FKO238" s="44"/>
      <c r="FKP238" s="44"/>
      <c r="FKQ238" s="44"/>
      <c r="FKR238" s="44"/>
      <c r="FKS238" s="44"/>
      <c r="FKT238" s="44"/>
      <c r="FKU238" s="44"/>
      <c r="FKV238" s="44"/>
      <c r="FKW238" s="44"/>
      <c r="FKX238" s="44"/>
      <c r="FKY238" s="44"/>
      <c r="FKZ238" s="44"/>
      <c r="FLA238" s="44"/>
      <c r="FLB238" s="44"/>
      <c r="FLC238" s="44"/>
      <c r="FLD238" s="44"/>
      <c r="FLE238" s="44"/>
      <c r="FLF238" s="44"/>
      <c r="FLG238" s="44"/>
      <c r="FLH238" s="44"/>
      <c r="FLI238" s="44"/>
      <c r="FLJ238" s="44"/>
      <c r="FLK238" s="44"/>
      <c r="FLL238" s="44"/>
      <c r="FLM238" s="44"/>
      <c r="FLN238" s="44"/>
      <c r="FLO238" s="44"/>
      <c r="FLP238" s="44"/>
      <c r="FLQ238" s="44"/>
      <c r="FLR238" s="44"/>
      <c r="FLS238" s="44"/>
      <c r="FLT238" s="44"/>
      <c r="FLU238" s="44"/>
      <c r="FLV238" s="44"/>
      <c r="FLW238" s="44"/>
      <c r="FLX238" s="44"/>
      <c r="FLY238" s="44"/>
      <c r="FLZ238" s="44"/>
      <c r="FMA238" s="44"/>
      <c r="FMB238" s="44"/>
      <c r="FMC238" s="44"/>
      <c r="FMD238" s="44"/>
      <c r="FME238" s="44"/>
      <c r="FMF238" s="44"/>
      <c r="FMG238" s="44"/>
      <c r="FMH238" s="44"/>
      <c r="FMI238" s="44"/>
      <c r="FMJ238" s="44"/>
      <c r="FMK238" s="44"/>
      <c r="FML238" s="44"/>
      <c r="FMM238" s="44"/>
      <c r="FMN238" s="44"/>
      <c r="FMO238" s="44"/>
      <c r="FMP238" s="44"/>
      <c r="FMQ238" s="44"/>
      <c r="FMR238" s="44"/>
      <c r="FMS238" s="44"/>
      <c r="FMT238" s="44"/>
      <c r="FMU238" s="44"/>
      <c r="FMV238" s="44"/>
      <c r="FMW238" s="44"/>
      <c r="FMX238" s="44"/>
      <c r="FMY238" s="44"/>
      <c r="FMZ238" s="44"/>
      <c r="FNA238" s="44"/>
      <c r="FNB238" s="44"/>
      <c r="FNC238" s="44"/>
      <c r="FND238" s="44"/>
      <c r="FNE238" s="44"/>
      <c r="FNF238" s="44"/>
      <c r="FNG238" s="44"/>
      <c r="FNH238" s="44"/>
      <c r="FNI238" s="44"/>
      <c r="FNJ238" s="44"/>
      <c r="FNK238" s="44"/>
      <c r="FNL238" s="44"/>
      <c r="FNM238" s="44"/>
      <c r="FNN238" s="44"/>
      <c r="FNO238" s="44"/>
      <c r="FNP238" s="44"/>
      <c r="FNQ238" s="44"/>
      <c r="FNR238" s="44"/>
      <c r="FNS238" s="44"/>
      <c r="FNT238" s="44"/>
      <c r="FNU238" s="44"/>
      <c r="FNV238" s="44"/>
      <c r="FNW238" s="44"/>
      <c r="FNX238" s="44"/>
      <c r="FNY238" s="44"/>
      <c r="FNZ238" s="44"/>
      <c r="FOA238" s="44"/>
      <c r="FOB238" s="44"/>
      <c r="FOC238" s="44"/>
      <c r="FOD238" s="44"/>
      <c r="FOE238" s="44"/>
      <c r="FOF238" s="44"/>
      <c r="FOG238" s="44"/>
      <c r="FOH238" s="44"/>
      <c r="FOI238" s="44"/>
      <c r="FOJ238" s="44"/>
      <c r="FOK238" s="44"/>
      <c r="FOL238" s="44"/>
      <c r="FOM238" s="44"/>
      <c r="FON238" s="44"/>
      <c r="FOO238" s="44"/>
      <c r="FOP238" s="44"/>
      <c r="FOQ238" s="44"/>
      <c r="FOR238" s="44"/>
      <c r="FOS238" s="44"/>
      <c r="FOT238" s="44"/>
      <c r="FOU238" s="44"/>
      <c r="FOV238" s="44"/>
      <c r="FOW238" s="44"/>
      <c r="FOX238" s="44"/>
      <c r="FOY238" s="44"/>
      <c r="FOZ238" s="44"/>
      <c r="FPA238" s="44"/>
      <c r="FPB238" s="44"/>
      <c r="FPC238" s="44"/>
      <c r="FPD238" s="44"/>
      <c r="FPE238" s="44"/>
      <c r="FPF238" s="44"/>
      <c r="FPG238" s="44"/>
      <c r="FPH238" s="44"/>
      <c r="FPI238" s="44"/>
      <c r="FPJ238" s="44"/>
      <c r="FPK238" s="44"/>
      <c r="FPL238" s="44"/>
      <c r="FPM238" s="44"/>
      <c r="FPN238" s="44"/>
      <c r="FPO238" s="44"/>
      <c r="FPP238" s="44"/>
      <c r="FPQ238" s="44"/>
      <c r="FPR238" s="44"/>
      <c r="FPS238" s="44"/>
      <c r="FPT238" s="44"/>
      <c r="FPU238" s="44"/>
      <c r="FPV238" s="44"/>
      <c r="FPW238" s="44"/>
      <c r="FPX238" s="44"/>
      <c r="FPY238" s="44"/>
      <c r="FPZ238" s="44"/>
      <c r="FQA238" s="44"/>
      <c r="FQB238" s="44"/>
      <c r="FQC238" s="44"/>
      <c r="FQD238" s="44"/>
      <c r="FQE238" s="44"/>
      <c r="FQF238" s="44"/>
      <c r="FQG238" s="44"/>
      <c r="FQH238" s="44"/>
      <c r="FQI238" s="44"/>
      <c r="FQJ238" s="44"/>
      <c r="FQK238" s="44"/>
      <c r="FQL238" s="44"/>
      <c r="FQM238" s="44"/>
      <c r="FQN238" s="44"/>
      <c r="FQO238" s="44"/>
      <c r="FQP238" s="44"/>
      <c r="FQQ238" s="44"/>
      <c r="FQR238" s="44"/>
      <c r="FQS238" s="44"/>
      <c r="FQT238" s="44"/>
      <c r="FQU238" s="44"/>
      <c r="FQV238" s="44"/>
      <c r="FQW238" s="44"/>
      <c r="FQX238" s="44"/>
      <c r="FQY238" s="44"/>
      <c r="FQZ238" s="44"/>
      <c r="FRA238" s="44"/>
      <c r="FRB238" s="44"/>
      <c r="FRC238" s="44"/>
      <c r="FRD238" s="44"/>
      <c r="FRE238" s="44"/>
      <c r="FRF238" s="44"/>
      <c r="FRG238" s="44"/>
      <c r="FRH238" s="44"/>
      <c r="FRI238" s="44"/>
      <c r="FRJ238" s="44"/>
      <c r="FRK238" s="44"/>
      <c r="FRL238" s="44"/>
      <c r="FRM238" s="44"/>
      <c r="FRN238" s="44"/>
      <c r="FRO238" s="44"/>
      <c r="FRP238" s="44"/>
      <c r="FRQ238" s="44"/>
      <c r="FRR238" s="44"/>
      <c r="FRS238" s="44"/>
      <c r="FRT238" s="44"/>
      <c r="FRU238" s="44"/>
      <c r="FRV238" s="44"/>
      <c r="FRW238" s="44"/>
      <c r="FRX238" s="44"/>
      <c r="FRY238" s="44"/>
      <c r="FRZ238" s="44"/>
      <c r="FSA238" s="44"/>
      <c r="FSB238" s="44"/>
      <c r="FSC238" s="44"/>
      <c r="FSD238" s="44"/>
      <c r="FSE238" s="44"/>
      <c r="FSF238" s="44"/>
      <c r="FSG238" s="44"/>
      <c r="FSH238" s="44"/>
      <c r="FSI238" s="44"/>
      <c r="FSJ238" s="44"/>
      <c r="FSK238" s="44"/>
      <c r="FSL238" s="44"/>
      <c r="FSM238" s="44"/>
      <c r="FSN238" s="44"/>
      <c r="FSO238" s="44"/>
      <c r="FSP238" s="44"/>
      <c r="FSQ238" s="44"/>
      <c r="FSR238" s="44"/>
      <c r="FSS238" s="44"/>
      <c r="FST238" s="44"/>
      <c r="FSU238" s="44"/>
      <c r="FSV238" s="44"/>
      <c r="FSW238" s="44"/>
      <c r="FSX238" s="44"/>
      <c r="FSY238" s="44"/>
      <c r="FSZ238" s="44"/>
      <c r="FTA238" s="44"/>
      <c r="FTB238" s="44"/>
      <c r="FTC238" s="44"/>
      <c r="FTD238" s="44"/>
      <c r="FTE238" s="44"/>
      <c r="FTF238" s="44"/>
      <c r="FTG238" s="44"/>
      <c r="FTH238" s="44"/>
      <c r="FTI238" s="44"/>
      <c r="FTJ238" s="44"/>
      <c r="FTK238" s="44"/>
      <c r="FTL238" s="44"/>
      <c r="FTM238" s="44"/>
      <c r="FTN238" s="44"/>
      <c r="FTO238" s="44"/>
      <c r="FTP238" s="44"/>
      <c r="FTQ238" s="44"/>
      <c r="FTR238" s="44"/>
      <c r="FTS238" s="44"/>
      <c r="FTT238" s="44"/>
      <c r="FTU238" s="44"/>
      <c r="FTV238" s="44"/>
      <c r="FTW238" s="44"/>
      <c r="FTX238" s="44"/>
      <c r="FTY238" s="44"/>
      <c r="FTZ238" s="44"/>
      <c r="FUA238" s="44"/>
      <c r="FUB238" s="44"/>
      <c r="FUC238" s="44"/>
      <c r="FUD238" s="44"/>
      <c r="FUE238" s="44"/>
      <c r="FUF238" s="44"/>
      <c r="FUG238" s="44"/>
      <c r="FUH238" s="44"/>
      <c r="FUI238" s="44"/>
      <c r="FUJ238" s="44"/>
      <c r="FUK238" s="44"/>
      <c r="FUL238" s="44"/>
      <c r="FUM238" s="44"/>
      <c r="FUN238" s="44"/>
      <c r="FUO238" s="44"/>
      <c r="FUP238" s="44"/>
      <c r="FUQ238" s="44"/>
      <c r="FUR238" s="44"/>
      <c r="FUS238" s="44"/>
      <c r="FUT238" s="44"/>
      <c r="FUU238" s="44"/>
      <c r="FUV238" s="44"/>
      <c r="FUW238" s="44"/>
      <c r="FUX238" s="44"/>
      <c r="FUY238" s="44"/>
      <c r="FUZ238" s="44"/>
      <c r="FVA238" s="44"/>
      <c r="FVB238" s="44"/>
      <c r="FVC238" s="44"/>
      <c r="FVD238" s="44"/>
      <c r="FVE238" s="44"/>
      <c r="FVF238" s="44"/>
      <c r="FVG238" s="44"/>
      <c r="FVH238" s="44"/>
      <c r="FVI238" s="44"/>
      <c r="FVJ238" s="44"/>
      <c r="FVK238" s="44"/>
      <c r="FVL238" s="44"/>
      <c r="FVM238" s="44"/>
      <c r="FVN238" s="44"/>
      <c r="FVO238" s="44"/>
      <c r="FVP238" s="44"/>
      <c r="FVQ238" s="44"/>
      <c r="FVR238" s="44"/>
      <c r="FVS238" s="44"/>
      <c r="FVT238" s="44"/>
      <c r="FVU238" s="44"/>
      <c r="FVV238" s="44"/>
      <c r="FVW238" s="44"/>
      <c r="FVX238" s="44"/>
      <c r="FVY238" s="44"/>
      <c r="FVZ238" s="44"/>
      <c r="FWA238" s="44"/>
      <c r="FWB238" s="44"/>
      <c r="FWC238" s="44"/>
      <c r="FWD238" s="44"/>
      <c r="FWE238" s="44"/>
      <c r="FWF238" s="44"/>
      <c r="FWG238" s="44"/>
      <c r="FWH238" s="44"/>
      <c r="FWI238" s="44"/>
      <c r="FWJ238" s="44"/>
      <c r="FWK238" s="44"/>
      <c r="FWL238" s="44"/>
      <c r="FWM238" s="44"/>
      <c r="FWN238" s="44"/>
      <c r="FWO238" s="44"/>
      <c r="FWP238" s="44"/>
      <c r="FWQ238" s="44"/>
      <c r="FWR238" s="44"/>
      <c r="FWS238" s="44"/>
      <c r="FWT238" s="44"/>
      <c r="FWU238" s="44"/>
      <c r="FWV238" s="44"/>
      <c r="FWW238" s="44"/>
      <c r="FWX238" s="44"/>
      <c r="FWY238" s="44"/>
      <c r="FWZ238" s="44"/>
      <c r="FXA238" s="44"/>
      <c r="FXB238" s="44"/>
      <c r="FXC238" s="44"/>
      <c r="FXD238" s="44"/>
      <c r="FXE238" s="44"/>
      <c r="FXF238" s="44"/>
      <c r="FXG238" s="44"/>
      <c r="FXH238" s="44"/>
      <c r="FXI238" s="44"/>
      <c r="FXJ238" s="44"/>
      <c r="FXK238" s="44"/>
      <c r="FXL238" s="44"/>
      <c r="FXM238" s="44"/>
      <c r="FXN238" s="44"/>
      <c r="FXO238" s="44"/>
      <c r="FXP238" s="44"/>
      <c r="FXQ238" s="44"/>
      <c r="FXR238" s="44"/>
      <c r="FXS238" s="44"/>
      <c r="FXT238" s="44"/>
      <c r="FXU238" s="44"/>
      <c r="FXV238" s="44"/>
      <c r="FXW238" s="44"/>
      <c r="FXX238" s="44"/>
      <c r="FXY238" s="44"/>
      <c r="FXZ238" s="44"/>
      <c r="FYA238" s="44"/>
      <c r="FYB238" s="44"/>
      <c r="FYC238" s="44"/>
      <c r="FYD238" s="44"/>
      <c r="FYE238" s="44"/>
      <c r="FYF238" s="44"/>
      <c r="FYG238" s="44"/>
      <c r="FYH238" s="44"/>
      <c r="FYI238" s="44"/>
      <c r="FYJ238" s="44"/>
      <c r="FYK238" s="44"/>
      <c r="FYL238" s="44"/>
      <c r="FYM238" s="44"/>
      <c r="FYN238" s="44"/>
      <c r="FYO238" s="44"/>
      <c r="FYP238" s="44"/>
      <c r="FYQ238" s="44"/>
      <c r="FYR238" s="44"/>
      <c r="FYS238" s="44"/>
      <c r="FYT238" s="44"/>
      <c r="FYU238" s="44"/>
      <c r="FYV238" s="44"/>
      <c r="FYW238" s="44"/>
      <c r="FYX238" s="44"/>
      <c r="FYY238" s="44"/>
      <c r="FYZ238" s="44"/>
      <c r="FZA238" s="44"/>
      <c r="FZB238" s="44"/>
      <c r="FZC238" s="44"/>
      <c r="FZD238" s="44"/>
      <c r="FZE238" s="44"/>
      <c r="FZF238" s="44"/>
      <c r="FZG238" s="44"/>
      <c r="FZH238" s="44"/>
      <c r="FZI238" s="44"/>
      <c r="FZJ238" s="44"/>
      <c r="FZK238" s="44"/>
      <c r="FZL238" s="44"/>
      <c r="FZM238" s="44"/>
      <c r="FZN238" s="44"/>
      <c r="FZO238" s="44"/>
      <c r="FZP238" s="44"/>
      <c r="FZQ238" s="44"/>
      <c r="FZR238" s="44"/>
      <c r="FZS238" s="44"/>
      <c r="FZT238" s="44"/>
      <c r="FZU238" s="44"/>
      <c r="FZV238" s="44"/>
      <c r="FZW238" s="44"/>
      <c r="FZX238" s="44"/>
      <c r="FZY238" s="44"/>
      <c r="FZZ238" s="44"/>
      <c r="GAA238" s="44"/>
      <c r="GAB238" s="44"/>
      <c r="GAC238" s="44"/>
      <c r="GAD238" s="44"/>
      <c r="GAE238" s="44"/>
      <c r="GAF238" s="44"/>
      <c r="GAG238" s="44"/>
      <c r="GAH238" s="44"/>
      <c r="GAI238" s="44"/>
      <c r="GAJ238" s="44"/>
      <c r="GAK238" s="44"/>
      <c r="GAL238" s="44"/>
      <c r="GAM238" s="44"/>
      <c r="GAN238" s="44"/>
      <c r="GAO238" s="44"/>
      <c r="GAP238" s="44"/>
      <c r="GAQ238" s="44"/>
      <c r="GAR238" s="44"/>
      <c r="GAS238" s="44"/>
      <c r="GAT238" s="44"/>
      <c r="GAU238" s="44"/>
      <c r="GAV238" s="44"/>
      <c r="GAW238" s="44"/>
      <c r="GAX238" s="44"/>
      <c r="GAY238" s="44"/>
      <c r="GAZ238" s="44"/>
      <c r="GBA238" s="44"/>
      <c r="GBB238" s="44"/>
      <c r="GBC238" s="44"/>
      <c r="GBD238" s="44"/>
      <c r="GBE238" s="44"/>
      <c r="GBF238" s="44"/>
      <c r="GBG238" s="44"/>
      <c r="GBH238" s="44"/>
      <c r="GBI238" s="44"/>
      <c r="GBJ238" s="44"/>
      <c r="GBK238" s="44"/>
      <c r="GBL238" s="44"/>
      <c r="GBM238" s="44"/>
      <c r="GBN238" s="44"/>
      <c r="GBO238" s="44"/>
      <c r="GBP238" s="44"/>
      <c r="GBQ238" s="44"/>
      <c r="GBR238" s="44"/>
      <c r="GBS238" s="44"/>
      <c r="GBT238" s="44"/>
      <c r="GBU238" s="44"/>
      <c r="GBV238" s="44"/>
      <c r="GBW238" s="44"/>
      <c r="GBX238" s="44"/>
      <c r="GBY238" s="44"/>
      <c r="GBZ238" s="44"/>
      <c r="GCA238" s="44"/>
      <c r="GCB238" s="44"/>
      <c r="GCC238" s="44"/>
      <c r="GCD238" s="44"/>
      <c r="GCE238" s="44"/>
      <c r="GCF238" s="44"/>
      <c r="GCG238" s="44"/>
      <c r="GCH238" s="44"/>
      <c r="GCI238" s="44"/>
      <c r="GCJ238" s="44"/>
      <c r="GCK238" s="44"/>
      <c r="GCL238" s="44"/>
      <c r="GCM238" s="44"/>
      <c r="GCN238" s="44"/>
      <c r="GCO238" s="44"/>
      <c r="GCP238" s="44"/>
      <c r="GCQ238" s="44"/>
      <c r="GCR238" s="44"/>
      <c r="GCS238" s="44"/>
      <c r="GCT238" s="44"/>
      <c r="GCU238" s="44"/>
      <c r="GCV238" s="44"/>
      <c r="GCW238" s="44"/>
      <c r="GCX238" s="44"/>
      <c r="GCY238" s="44"/>
      <c r="GCZ238" s="44"/>
      <c r="GDA238" s="44"/>
      <c r="GDB238" s="44"/>
      <c r="GDC238" s="44"/>
      <c r="GDD238" s="44"/>
      <c r="GDE238" s="44"/>
      <c r="GDF238" s="44"/>
      <c r="GDG238" s="44"/>
      <c r="GDH238" s="44"/>
      <c r="GDI238" s="44"/>
      <c r="GDJ238" s="44"/>
      <c r="GDK238" s="44"/>
      <c r="GDL238" s="44"/>
      <c r="GDM238" s="44"/>
      <c r="GDN238" s="44"/>
      <c r="GDO238" s="44"/>
      <c r="GDP238" s="44"/>
      <c r="GDQ238" s="44"/>
      <c r="GDR238" s="44"/>
      <c r="GDS238" s="44"/>
      <c r="GDT238" s="44"/>
      <c r="GDU238" s="44"/>
      <c r="GDV238" s="44"/>
      <c r="GDW238" s="44"/>
      <c r="GDX238" s="44"/>
      <c r="GDY238" s="44"/>
      <c r="GDZ238" s="44"/>
      <c r="GEA238" s="44"/>
      <c r="GEB238" s="44"/>
      <c r="GEC238" s="44"/>
      <c r="GED238" s="44"/>
      <c r="GEE238" s="44"/>
      <c r="GEF238" s="44"/>
      <c r="GEG238" s="44"/>
      <c r="GEH238" s="44"/>
      <c r="GEI238" s="44"/>
      <c r="GEJ238" s="44"/>
      <c r="GEK238" s="44"/>
      <c r="GEL238" s="44"/>
      <c r="GEM238" s="44"/>
      <c r="GEN238" s="44"/>
      <c r="GEO238" s="44"/>
      <c r="GEP238" s="44"/>
      <c r="GEQ238" s="44"/>
      <c r="GER238" s="44"/>
      <c r="GES238" s="44"/>
      <c r="GET238" s="44"/>
      <c r="GEU238" s="44"/>
      <c r="GEV238" s="44"/>
      <c r="GEW238" s="44"/>
      <c r="GEX238" s="44"/>
      <c r="GEY238" s="44"/>
      <c r="GEZ238" s="44"/>
      <c r="GFA238" s="44"/>
      <c r="GFB238" s="44"/>
      <c r="GFC238" s="44"/>
      <c r="GFD238" s="44"/>
      <c r="GFE238" s="44"/>
      <c r="GFF238" s="44"/>
      <c r="GFG238" s="44"/>
      <c r="GFH238" s="44"/>
      <c r="GFI238" s="44"/>
      <c r="GFJ238" s="44"/>
      <c r="GFK238" s="44"/>
      <c r="GFL238" s="44"/>
      <c r="GFM238" s="44"/>
      <c r="GFN238" s="44"/>
      <c r="GFO238" s="44"/>
      <c r="GFP238" s="44"/>
      <c r="GFQ238" s="44"/>
      <c r="GFR238" s="44"/>
      <c r="GFS238" s="44"/>
      <c r="GFT238" s="44"/>
      <c r="GFU238" s="44"/>
      <c r="GFV238" s="44"/>
      <c r="GFW238" s="44"/>
      <c r="GFX238" s="44"/>
      <c r="GFY238" s="44"/>
      <c r="GFZ238" s="44"/>
      <c r="GGA238" s="44"/>
      <c r="GGB238" s="44"/>
      <c r="GGC238" s="44"/>
      <c r="GGD238" s="44"/>
      <c r="GGE238" s="44"/>
      <c r="GGF238" s="44"/>
      <c r="GGG238" s="44"/>
      <c r="GGH238" s="44"/>
      <c r="GGI238" s="44"/>
      <c r="GGJ238" s="44"/>
      <c r="GGK238" s="44"/>
      <c r="GGL238" s="44"/>
      <c r="GGM238" s="44"/>
      <c r="GGN238" s="44"/>
      <c r="GGO238" s="44"/>
      <c r="GGP238" s="44"/>
      <c r="GGQ238" s="44"/>
      <c r="GGR238" s="44"/>
      <c r="GGS238" s="44"/>
      <c r="GGT238" s="44"/>
      <c r="GGU238" s="44"/>
      <c r="GGV238" s="44"/>
      <c r="GGW238" s="44"/>
      <c r="GGX238" s="44"/>
      <c r="GGY238" s="44"/>
      <c r="GGZ238" s="44"/>
      <c r="GHA238" s="44"/>
      <c r="GHB238" s="44"/>
      <c r="GHC238" s="44"/>
      <c r="GHD238" s="44"/>
      <c r="GHE238" s="44"/>
      <c r="GHF238" s="44"/>
      <c r="GHG238" s="44"/>
      <c r="GHH238" s="44"/>
      <c r="GHI238" s="44"/>
      <c r="GHJ238" s="44"/>
      <c r="GHK238" s="44"/>
      <c r="GHL238" s="44"/>
      <c r="GHM238" s="44"/>
      <c r="GHN238" s="44"/>
      <c r="GHO238" s="44"/>
      <c r="GHP238" s="44"/>
      <c r="GHQ238" s="44"/>
      <c r="GHR238" s="44"/>
      <c r="GHS238" s="44"/>
      <c r="GHT238" s="44"/>
      <c r="GHU238" s="44"/>
      <c r="GHV238" s="44"/>
      <c r="GHW238" s="44"/>
      <c r="GHX238" s="44"/>
      <c r="GHY238" s="44"/>
      <c r="GHZ238" s="44"/>
      <c r="GIA238" s="44"/>
      <c r="GIB238" s="44"/>
      <c r="GIC238" s="44"/>
      <c r="GID238" s="44"/>
      <c r="GIE238" s="44"/>
      <c r="GIF238" s="44"/>
      <c r="GIG238" s="44"/>
      <c r="GIH238" s="44"/>
      <c r="GII238" s="44"/>
      <c r="GIJ238" s="44"/>
      <c r="GIK238" s="44"/>
      <c r="GIL238" s="44"/>
      <c r="GIM238" s="44"/>
      <c r="GIN238" s="44"/>
      <c r="GIO238" s="44"/>
      <c r="GIP238" s="44"/>
      <c r="GIQ238" s="44"/>
      <c r="GIR238" s="44"/>
      <c r="GIS238" s="44"/>
      <c r="GIT238" s="44"/>
      <c r="GIU238" s="44"/>
      <c r="GIV238" s="44"/>
      <c r="GIW238" s="44"/>
      <c r="GIX238" s="44"/>
      <c r="GIY238" s="44"/>
      <c r="GIZ238" s="44"/>
      <c r="GJA238" s="44"/>
      <c r="GJB238" s="44"/>
      <c r="GJC238" s="44"/>
      <c r="GJD238" s="44"/>
      <c r="GJE238" s="44"/>
      <c r="GJF238" s="44"/>
      <c r="GJG238" s="44"/>
      <c r="GJH238" s="44"/>
      <c r="GJI238" s="44"/>
      <c r="GJJ238" s="44"/>
      <c r="GJK238" s="44"/>
      <c r="GJL238" s="44"/>
      <c r="GJM238" s="44"/>
      <c r="GJN238" s="44"/>
      <c r="GJO238" s="44"/>
      <c r="GJP238" s="44"/>
      <c r="GJQ238" s="44"/>
      <c r="GJR238" s="44"/>
      <c r="GJS238" s="44"/>
      <c r="GJT238" s="44"/>
      <c r="GJU238" s="44"/>
      <c r="GJV238" s="44"/>
      <c r="GJW238" s="44"/>
      <c r="GJX238" s="44"/>
      <c r="GJY238" s="44"/>
      <c r="GJZ238" s="44"/>
      <c r="GKA238" s="44"/>
      <c r="GKB238" s="44"/>
      <c r="GKC238" s="44"/>
      <c r="GKD238" s="44"/>
      <c r="GKE238" s="44"/>
      <c r="GKF238" s="44"/>
      <c r="GKG238" s="44"/>
      <c r="GKH238" s="44"/>
      <c r="GKI238" s="44"/>
      <c r="GKJ238" s="44"/>
      <c r="GKK238" s="44"/>
      <c r="GKL238" s="44"/>
      <c r="GKM238" s="44"/>
      <c r="GKN238" s="44"/>
      <c r="GKO238" s="44"/>
      <c r="GKP238" s="44"/>
      <c r="GKQ238" s="44"/>
      <c r="GKR238" s="44"/>
      <c r="GKS238" s="44"/>
      <c r="GKT238" s="44"/>
      <c r="GKU238" s="44"/>
      <c r="GKV238" s="44"/>
      <c r="GKW238" s="44"/>
      <c r="GKX238" s="44"/>
      <c r="GKY238" s="44"/>
      <c r="GKZ238" s="44"/>
      <c r="GLA238" s="44"/>
      <c r="GLB238" s="44"/>
      <c r="GLC238" s="44"/>
      <c r="GLD238" s="44"/>
      <c r="GLE238" s="44"/>
      <c r="GLF238" s="44"/>
      <c r="GLG238" s="44"/>
      <c r="GLH238" s="44"/>
      <c r="GLI238" s="44"/>
      <c r="GLJ238" s="44"/>
      <c r="GLK238" s="44"/>
      <c r="GLL238" s="44"/>
      <c r="GLM238" s="44"/>
      <c r="GLN238" s="44"/>
      <c r="GLO238" s="44"/>
      <c r="GLP238" s="44"/>
      <c r="GLQ238" s="44"/>
      <c r="GLR238" s="44"/>
      <c r="GLS238" s="44"/>
      <c r="GLT238" s="44"/>
      <c r="GLU238" s="44"/>
      <c r="GLV238" s="44"/>
      <c r="GLW238" s="44"/>
      <c r="GLX238" s="44"/>
      <c r="GLY238" s="44"/>
      <c r="GLZ238" s="44"/>
      <c r="GMA238" s="44"/>
      <c r="GMB238" s="44"/>
      <c r="GMC238" s="44"/>
      <c r="GMD238" s="44"/>
      <c r="GME238" s="44"/>
      <c r="GMF238" s="44"/>
      <c r="GMG238" s="44"/>
      <c r="GMH238" s="44"/>
      <c r="GMI238" s="44"/>
      <c r="GMJ238" s="44"/>
      <c r="GMK238" s="44"/>
      <c r="GML238" s="44"/>
      <c r="GMM238" s="44"/>
      <c r="GMN238" s="44"/>
      <c r="GMO238" s="44"/>
      <c r="GMP238" s="44"/>
      <c r="GMQ238" s="44"/>
      <c r="GMR238" s="44"/>
      <c r="GMS238" s="44"/>
      <c r="GMT238" s="44"/>
      <c r="GMU238" s="44"/>
      <c r="GMV238" s="44"/>
      <c r="GMW238" s="44"/>
      <c r="GMX238" s="44"/>
      <c r="GMY238" s="44"/>
      <c r="GMZ238" s="44"/>
      <c r="GNA238" s="44"/>
      <c r="GNB238" s="44"/>
      <c r="GNC238" s="44"/>
      <c r="GND238" s="44"/>
      <c r="GNE238" s="44"/>
      <c r="GNF238" s="44"/>
      <c r="GNG238" s="44"/>
      <c r="GNH238" s="44"/>
      <c r="GNI238" s="44"/>
      <c r="GNJ238" s="44"/>
      <c r="GNK238" s="44"/>
      <c r="GNL238" s="44"/>
      <c r="GNM238" s="44"/>
      <c r="GNN238" s="44"/>
      <c r="GNO238" s="44"/>
      <c r="GNP238" s="44"/>
      <c r="GNQ238" s="44"/>
      <c r="GNR238" s="44"/>
      <c r="GNS238" s="44"/>
      <c r="GNT238" s="44"/>
      <c r="GNU238" s="44"/>
      <c r="GNV238" s="44"/>
      <c r="GNW238" s="44"/>
      <c r="GNX238" s="44"/>
      <c r="GNY238" s="44"/>
      <c r="GNZ238" s="44"/>
      <c r="GOA238" s="44"/>
      <c r="GOB238" s="44"/>
      <c r="GOC238" s="44"/>
      <c r="GOD238" s="44"/>
      <c r="GOE238" s="44"/>
      <c r="GOF238" s="44"/>
      <c r="GOG238" s="44"/>
      <c r="GOH238" s="44"/>
      <c r="GOI238" s="44"/>
      <c r="GOJ238" s="44"/>
      <c r="GOK238" s="44"/>
      <c r="GOL238" s="44"/>
      <c r="GOM238" s="44"/>
      <c r="GON238" s="44"/>
      <c r="GOO238" s="44"/>
      <c r="GOP238" s="44"/>
      <c r="GOQ238" s="44"/>
      <c r="GOR238" s="44"/>
      <c r="GOS238" s="44"/>
      <c r="GOT238" s="44"/>
      <c r="GOU238" s="44"/>
      <c r="GOV238" s="44"/>
      <c r="GOW238" s="44"/>
      <c r="GOX238" s="44"/>
      <c r="GOY238" s="44"/>
      <c r="GOZ238" s="44"/>
      <c r="GPA238" s="44"/>
      <c r="GPB238" s="44"/>
      <c r="GPC238" s="44"/>
      <c r="GPD238" s="44"/>
      <c r="GPE238" s="44"/>
      <c r="GPF238" s="44"/>
      <c r="GPG238" s="44"/>
      <c r="GPH238" s="44"/>
      <c r="GPI238" s="44"/>
      <c r="GPJ238" s="44"/>
      <c r="GPK238" s="44"/>
      <c r="GPL238" s="44"/>
      <c r="GPM238" s="44"/>
      <c r="GPN238" s="44"/>
      <c r="GPO238" s="44"/>
      <c r="GPP238" s="44"/>
      <c r="GPQ238" s="44"/>
      <c r="GPR238" s="44"/>
      <c r="GPS238" s="44"/>
      <c r="GPT238" s="44"/>
      <c r="GPU238" s="44"/>
      <c r="GPV238" s="44"/>
      <c r="GPW238" s="44"/>
      <c r="GPX238" s="44"/>
      <c r="GPY238" s="44"/>
      <c r="GPZ238" s="44"/>
      <c r="GQA238" s="44"/>
      <c r="GQB238" s="44"/>
      <c r="GQC238" s="44"/>
      <c r="GQD238" s="44"/>
      <c r="GQE238" s="44"/>
      <c r="GQF238" s="44"/>
      <c r="GQG238" s="44"/>
      <c r="GQH238" s="44"/>
      <c r="GQI238" s="44"/>
      <c r="GQJ238" s="44"/>
      <c r="GQK238" s="44"/>
      <c r="GQL238" s="44"/>
      <c r="GQM238" s="44"/>
      <c r="GQN238" s="44"/>
      <c r="GQO238" s="44"/>
      <c r="GQP238" s="44"/>
      <c r="GQQ238" s="44"/>
      <c r="GQR238" s="44"/>
      <c r="GQS238" s="44"/>
      <c r="GQT238" s="44"/>
      <c r="GQU238" s="44"/>
      <c r="GQV238" s="44"/>
      <c r="GQW238" s="44"/>
      <c r="GQX238" s="44"/>
      <c r="GQY238" s="44"/>
      <c r="GQZ238" s="44"/>
      <c r="GRA238" s="44"/>
      <c r="GRB238" s="44"/>
      <c r="GRC238" s="44"/>
      <c r="GRD238" s="44"/>
      <c r="GRE238" s="44"/>
      <c r="GRF238" s="44"/>
      <c r="GRG238" s="44"/>
      <c r="GRH238" s="44"/>
      <c r="GRI238" s="44"/>
      <c r="GRJ238" s="44"/>
      <c r="GRK238" s="44"/>
      <c r="GRL238" s="44"/>
      <c r="GRM238" s="44"/>
      <c r="GRN238" s="44"/>
      <c r="GRO238" s="44"/>
      <c r="GRP238" s="44"/>
      <c r="GRQ238" s="44"/>
      <c r="GRR238" s="44"/>
      <c r="GRS238" s="44"/>
      <c r="GRT238" s="44"/>
      <c r="GRU238" s="44"/>
      <c r="GRV238" s="44"/>
      <c r="GRW238" s="44"/>
      <c r="GRX238" s="44"/>
      <c r="GRY238" s="44"/>
      <c r="GRZ238" s="44"/>
      <c r="GSA238" s="44"/>
      <c r="GSB238" s="44"/>
      <c r="GSC238" s="44"/>
      <c r="GSD238" s="44"/>
      <c r="GSE238" s="44"/>
      <c r="GSF238" s="44"/>
      <c r="GSG238" s="44"/>
      <c r="GSH238" s="44"/>
      <c r="GSI238" s="44"/>
      <c r="GSJ238" s="44"/>
      <c r="GSK238" s="44"/>
      <c r="GSL238" s="44"/>
      <c r="GSM238" s="44"/>
      <c r="GSN238" s="44"/>
      <c r="GSO238" s="44"/>
      <c r="GSP238" s="44"/>
      <c r="GSQ238" s="44"/>
      <c r="GSR238" s="44"/>
      <c r="GSS238" s="44"/>
      <c r="GST238" s="44"/>
      <c r="GSU238" s="44"/>
      <c r="GSV238" s="44"/>
      <c r="GSW238" s="44"/>
      <c r="GSX238" s="44"/>
      <c r="GSY238" s="44"/>
      <c r="GSZ238" s="44"/>
      <c r="GTA238" s="44"/>
      <c r="GTB238" s="44"/>
      <c r="GTC238" s="44"/>
      <c r="GTD238" s="44"/>
      <c r="GTE238" s="44"/>
      <c r="GTF238" s="44"/>
      <c r="GTG238" s="44"/>
      <c r="GTH238" s="44"/>
      <c r="GTI238" s="44"/>
      <c r="GTJ238" s="44"/>
      <c r="GTK238" s="44"/>
      <c r="GTL238" s="44"/>
      <c r="GTM238" s="44"/>
      <c r="GTN238" s="44"/>
      <c r="GTO238" s="44"/>
      <c r="GTP238" s="44"/>
      <c r="GTQ238" s="44"/>
      <c r="GTR238" s="44"/>
      <c r="GTS238" s="44"/>
      <c r="GTT238" s="44"/>
      <c r="GTU238" s="44"/>
      <c r="GTV238" s="44"/>
      <c r="GTW238" s="44"/>
      <c r="GTX238" s="44"/>
      <c r="GTY238" s="44"/>
      <c r="GTZ238" s="44"/>
      <c r="GUA238" s="44"/>
      <c r="GUB238" s="44"/>
      <c r="GUC238" s="44"/>
      <c r="GUD238" s="44"/>
      <c r="GUE238" s="44"/>
      <c r="GUF238" s="44"/>
      <c r="GUG238" s="44"/>
      <c r="GUH238" s="44"/>
      <c r="GUI238" s="44"/>
      <c r="GUJ238" s="44"/>
      <c r="GUK238" s="44"/>
      <c r="GUL238" s="44"/>
      <c r="GUM238" s="44"/>
      <c r="GUN238" s="44"/>
      <c r="GUO238" s="44"/>
      <c r="GUP238" s="44"/>
      <c r="GUQ238" s="44"/>
      <c r="GUR238" s="44"/>
      <c r="GUS238" s="44"/>
      <c r="GUT238" s="44"/>
      <c r="GUU238" s="44"/>
      <c r="GUV238" s="44"/>
      <c r="GUW238" s="44"/>
      <c r="GUX238" s="44"/>
      <c r="GUY238" s="44"/>
      <c r="GUZ238" s="44"/>
      <c r="GVA238" s="44"/>
      <c r="GVB238" s="44"/>
      <c r="GVC238" s="44"/>
      <c r="GVD238" s="44"/>
      <c r="GVE238" s="44"/>
      <c r="GVF238" s="44"/>
      <c r="GVG238" s="44"/>
      <c r="GVH238" s="44"/>
      <c r="GVI238" s="44"/>
      <c r="GVJ238" s="44"/>
      <c r="GVK238" s="44"/>
      <c r="GVL238" s="44"/>
      <c r="GVM238" s="44"/>
      <c r="GVN238" s="44"/>
      <c r="GVO238" s="44"/>
      <c r="GVP238" s="44"/>
      <c r="GVQ238" s="44"/>
      <c r="GVR238" s="44"/>
      <c r="GVS238" s="44"/>
      <c r="GVT238" s="44"/>
      <c r="GVU238" s="44"/>
      <c r="GVV238" s="44"/>
      <c r="GVW238" s="44"/>
      <c r="GVX238" s="44"/>
      <c r="GVY238" s="44"/>
      <c r="GVZ238" s="44"/>
      <c r="GWA238" s="44"/>
      <c r="GWB238" s="44"/>
      <c r="GWC238" s="44"/>
      <c r="GWD238" s="44"/>
      <c r="GWE238" s="44"/>
      <c r="GWF238" s="44"/>
      <c r="GWG238" s="44"/>
      <c r="GWH238" s="44"/>
      <c r="GWI238" s="44"/>
      <c r="GWJ238" s="44"/>
      <c r="GWK238" s="44"/>
      <c r="GWL238" s="44"/>
      <c r="GWM238" s="44"/>
      <c r="GWN238" s="44"/>
      <c r="GWO238" s="44"/>
      <c r="GWP238" s="44"/>
      <c r="GWQ238" s="44"/>
      <c r="GWR238" s="44"/>
      <c r="GWS238" s="44"/>
      <c r="GWT238" s="44"/>
      <c r="GWU238" s="44"/>
      <c r="GWV238" s="44"/>
      <c r="GWW238" s="44"/>
      <c r="GWX238" s="44"/>
      <c r="GWY238" s="44"/>
      <c r="GWZ238" s="44"/>
      <c r="GXA238" s="44"/>
      <c r="GXB238" s="44"/>
      <c r="GXC238" s="44"/>
      <c r="GXD238" s="44"/>
      <c r="GXE238" s="44"/>
      <c r="GXF238" s="44"/>
      <c r="GXG238" s="44"/>
      <c r="GXH238" s="44"/>
      <c r="GXI238" s="44"/>
      <c r="GXJ238" s="44"/>
      <c r="GXK238" s="44"/>
      <c r="GXL238" s="44"/>
      <c r="GXM238" s="44"/>
      <c r="GXN238" s="44"/>
      <c r="GXO238" s="44"/>
      <c r="GXP238" s="44"/>
      <c r="GXQ238" s="44"/>
      <c r="GXR238" s="44"/>
      <c r="GXS238" s="44"/>
      <c r="GXT238" s="44"/>
      <c r="GXU238" s="44"/>
      <c r="GXV238" s="44"/>
      <c r="GXW238" s="44"/>
      <c r="GXX238" s="44"/>
      <c r="GXY238" s="44"/>
      <c r="GXZ238" s="44"/>
      <c r="GYA238" s="44"/>
      <c r="GYB238" s="44"/>
      <c r="GYC238" s="44"/>
      <c r="GYD238" s="44"/>
      <c r="GYE238" s="44"/>
      <c r="GYF238" s="44"/>
      <c r="GYG238" s="44"/>
      <c r="GYH238" s="44"/>
      <c r="GYI238" s="44"/>
      <c r="GYJ238" s="44"/>
      <c r="GYK238" s="44"/>
      <c r="GYL238" s="44"/>
      <c r="GYM238" s="44"/>
      <c r="GYN238" s="44"/>
      <c r="GYO238" s="44"/>
      <c r="GYP238" s="44"/>
      <c r="GYQ238" s="44"/>
      <c r="GYR238" s="44"/>
      <c r="GYS238" s="44"/>
      <c r="GYT238" s="44"/>
      <c r="GYU238" s="44"/>
      <c r="GYV238" s="44"/>
      <c r="GYW238" s="44"/>
      <c r="GYX238" s="44"/>
      <c r="GYY238" s="44"/>
      <c r="GYZ238" s="44"/>
      <c r="GZA238" s="44"/>
      <c r="GZB238" s="44"/>
      <c r="GZC238" s="44"/>
      <c r="GZD238" s="44"/>
      <c r="GZE238" s="44"/>
      <c r="GZF238" s="44"/>
      <c r="GZG238" s="44"/>
      <c r="GZH238" s="44"/>
      <c r="GZI238" s="44"/>
      <c r="GZJ238" s="44"/>
      <c r="GZK238" s="44"/>
      <c r="GZL238" s="44"/>
      <c r="GZM238" s="44"/>
      <c r="GZN238" s="44"/>
      <c r="GZO238" s="44"/>
      <c r="GZP238" s="44"/>
      <c r="GZQ238" s="44"/>
      <c r="GZR238" s="44"/>
      <c r="GZS238" s="44"/>
      <c r="GZT238" s="44"/>
      <c r="GZU238" s="44"/>
      <c r="GZV238" s="44"/>
      <c r="GZW238" s="44"/>
      <c r="GZX238" s="44"/>
      <c r="GZY238" s="44"/>
      <c r="GZZ238" s="44"/>
      <c r="HAA238" s="44"/>
      <c r="HAB238" s="44"/>
      <c r="HAC238" s="44"/>
      <c r="HAD238" s="44"/>
      <c r="HAE238" s="44"/>
      <c r="HAF238" s="44"/>
      <c r="HAG238" s="44"/>
      <c r="HAH238" s="44"/>
      <c r="HAI238" s="44"/>
      <c r="HAJ238" s="44"/>
      <c r="HAK238" s="44"/>
      <c r="HAL238" s="44"/>
      <c r="HAM238" s="44"/>
      <c r="HAN238" s="44"/>
      <c r="HAO238" s="44"/>
      <c r="HAP238" s="44"/>
      <c r="HAQ238" s="44"/>
      <c r="HAR238" s="44"/>
      <c r="HAS238" s="44"/>
      <c r="HAT238" s="44"/>
      <c r="HAU238" s="44"/>
      <c r="HAV238" s="44"/>
      <c r="HAW238" s="44"/>
      <c r="HAX238" s="44"/>
      <c r="HAY238" s="44"/>
      <c r="HAZ238" s="44"/>
      <c r="HBA238" s="44"/>
      <c r="HBB238" s="44"/>
      <c r="HBC238" s="44"/>
      <c r="HBD238" s="44"/>
      <c r="HBE238" s="44"/>
      <c r="HBF238" s="44"/>
      <c r="HBG238" s="44"/>
      <c r="HBH238" s="44"/>
      <c r="HBI238" s="44"/>
      <c r="HBJ238" s="44"/>
      <c r="HBK238" s="44"/>
      <c r="HBL238" s="44"/>
      <c r="HBM238" s="44"/>
      <c r="HBN238" s="44"/>
      <c r="HBO238" s="44"/>
      <c r="HBP238" s="44"/>
      <c r="HBQ238" s="44"/>
      <c r="HBR238" s="44"/>
      <c r="HBS238" s="44"/>
      <c r="HBT238" s="44"/>
      <c r="HBU238" s="44"/>
      <c r="HBV238" s="44"/>
      <c r="HBW238" s="44"/>
      <c r="HBX238" s="44"/>
      <c r="HBY238" s="44"/>
      <c r="HBZ238" s="44"/>
      <c r="HCA238" s="44"/>
      <c r="HCB238" s="44"/>
      <c r="HCC238" s="44"/>
      <c r="HCD238" s="44"/>
      <c r="HCE238" s="44"/>
      <c r="HCF238" s="44"/>
      <c r="HCG238" s="44"/>
      <c r="HCH238" s="44"/>
      <c r="HCI238" s="44"/>
      <c r="HCJ238" s="44"/>
      <c r="HCK238" s="44"/>
      <c r="HCL238" s="44"/>
      <c r="HCM238" s="44"/>
      <c r="HCN238" s="44"/>
      <c r="HCO238" s="44"/>
      <c r="HCP238" s="44"/>
      <c r="HCQ238" s="44"/>
      <c r="HCR238" s="44"/>
      <c r="HCS238" s="44"/>
      <c r="HCT238" s="44"/>
      <c r="HCU238" s="44"/>
      <c r="HCV238" s="44"/>
      <c r="HCW238" s="44"/>
      <c r="HCX238" s="44"/>
      <c r="HCY238" s="44"/>
      <c r="HCZ238" s="44"/>
      <c r="HDA238" s="44"/>
      <c r="HDB238" s="44"/>
      <c r="HDC238" s="44"/>
      <c r="HDD238" s="44"/>
      <c r="HDE238" s="44"/>
      <c r="HDF238" s="44"/>
      <c r="HDG238" s="44"/>
      <c r="HDH238" s="44"/>
      <c r="HDI238" s="44"/>
      <c r="HDJ238" s="44"/>
      <c r="HDK238" s="44"/>
      <c r="HDL238" s="44"/>
      <c r="HDM238" s="44"/>
      <c r="HDN238" s="44"/>
      <c r="HDO238" s="44"/>
      <c r="HDP238" s="44"/>
      <c r="HDQ238" s="44"/>
      <c r="HDR238" s="44"/>
      <c r="HDS238" s="44"/>
      <c r="HDT238" s="44"/>
      <c r="HDU238" s="44"/>
      <c r="HDV238" s="44"/>
      <c r="HDW238" s="44"/>
      <c r="HDX238" s="44"/>
      <c r="HDY238" s="44"/>
      <c r="HDZ238" s="44"/>
      <c r="HEA238" s="44"/>
      <c r="HEB238" s="44"/>
      <c r="HEC238" s="44"/>
      <c r="HED238" s="44"/>
      <c r="HEE238" s="44"/>
      <c r="HEF238" s="44"/>
      <c r="HEG238" s="44"/>
      <c r="HEH238" s="44"/>
      <c r="HEI238" s="44"/>
      <c r="HEJ238" s="44"/>
      <c r="HEK238" s="44"/>
      <c r="HEL238" s="44"/>
      <c r="HEM238" s="44"/>
      <c r="HEN238" s="44"/>
      <c r="HEO238" s="44"/>
      <c r="HEP238" s="44"/>
      <c r="HEQ238" s="44"/>
      <c r="HER238" s="44"/>
      <c r="HES238" s="44"/>
      <c r="HET238" s="44"/>
      <c r="HEU238" s="44"/>
      <c r="HEV238" s="44"/>
      <c r="HEW238" s="44"/>
      <c r="HEX238" s="44"/>
      <c r="HEY238" s="44"/>
      <c r="HEZ238" s="44"/>
      <c r="HFA238" s="44"/>
      <c r="HFB238" s="44"/>
      <c r="HFC238" s="44"/>
      <c r="HFD238" s="44"/>
      <c r="HFE238" s="44"/>
      <c r="HFF238" s="44"/>
      <c r="HFG238" s="44"/>
      <c r="HFH238" s="44"/>
      <c r="HFI238" s="44"/>
      <c r="HFJ238" s="44"/>
      <c r="HFK238" s="44"/>
      <c r="HFL238" s="44"/>
      <c r="HFM238" s="44"/>
      <c r="HFN238" s="44"/>
      <c r="HFO238" s="44"/>
      <c r="HFP238" s="44"/>
      <c r="HFQ238" s="44"/>
      <c r="HFR238" s="44"/>
      <c r="HFS238" s="44"/>
      <c r="HFT238" s="44"/>
      <c r="HFU238" s="44"/>
      <c r="HFV238" s="44"/>
      <c r="HFW238" s="44"/>
      <c r="HFX238" s="44"/>
      <c r="HFY238" s="44"/>
      <c r="HFZ238" s="44"/>
      <c r="HGA238" s="44"/>
      <c r="HGB238" s="44"/>
      <c r="HGC238" s="44"/>
      <c r="HGD238" s="44"/>
      <c r="HGE238" s="44"/>
      <c r="HGF238" s="44"/>
      <c r="HGG238" s="44"/>
      <c r="HGH238" s="44"/>
      <c r="HGI238" s="44"/>
      <c r="HGJ238" s="44"/>
      <c r="HGK238" s="44"/>
      <c r="HGL238" s="44"/>
      <c r="HGM238" s="44"/>
      <c r="HGN238" s="44"/>
      <c r="HGO238" s="44"/>
      <c r="HGP238" s="44"/>
      <c r="HGQ238" s="44"/>
      <c r="HGR238" s="44"/>
      <c r="HGS238" s="44"/>
      <c r="HGT238" s="44"/>
      <c r="HGU238" s="44"/>
      <c r="HGV238" s="44"/>
      <c r="HGW238" s="44"/>
      <c r="HGX238" s="44"/>
      <c r="HGY238" s="44"/>
      <c r="HGZ238" s="44"/>
      <c r="HHA238" s="44"/>
      <c r="HHB238" s="44"/>
      <c r="HHC238" s="44"/>
      <c r="HHD238" s="44"/>
      <c r="HHE238" s="44"/>
      <c r="HHF238" s="44"/>
      <c r="HHG238" s="44"/>
      <c r="HHH238" s="44"/>
      <c r="HHI238" s="44"/>
      <c r="HHJ238" s="44"/>
      <c r="HHK238" s="44"/>
      <c r="HHL238" s="44"/>
      <c r="HHM238" s="44"/>
      <c r="HHN238" s="44"/>
      <c r="HHO238" s="44"/>
      <c r="HHP238" s="44"/>
      <c r="HHQ238" s="44"/>
      <c r="HHR238" s="44"/>
      <c r="HHS238" s="44"/>
      <c r="HHT238" s="44"/>
      <c r="HHU238" s="44"/>
      <c r="HHV238" s="44"/>
      <c r="HHW238" s="44"/>
      <c r="HHX238" s="44"/>
      <c r="HHY238" s="44"/>
      <c r="HHZ238" s="44"/>
      <c r="HIA238" s="44"/>
      <c r="HIB238" s="44"/>
      <c r="HIC238" s="44"/>
      <c r="HID238" s="44"/>
      <c r="HIE238" s="44"/>
      <c r="HIF238" s="44"/>
      <c r="HIG238" s="44"/>
      <c r="HIH238" s="44"/>
      <c r="HII238" s="44"/>
      <c r="HIJ238" s="44"/>
      <c r="HIK238" s="44"/>
      <c r="HIL238" s="44"/>
      <c r="HIM238" s="44"/>
      <c r="HIN238" s="44"/>
      <c r="HIO238" s="44"/>
      <c r="HIP238" s="44"/>
      <c r="HIQ238" s="44"/>
      <c r="HIR238" s="44"/>
      <c r="HIS238" s="44"/>
      <c r="HIT238" s="44"/>
      <c r="HIU238" s="44"/>
      <c r="HIV238" s="44"/>
      <c r="HIW238" s="44"/>
      <c r="HIX238" s="44"/>
      <c r="HIY238" s="44"/>
      <c r="HIZ238" s="44"/>
      <c r="HJA238" s="44"/>
      <c r="HJB238" s="44"/>
      <c r="HJC238" s="44"/>
      <c r="HJD238" s="44"/>
      <c r="HJE238" s="44"/>
      <c r="HJF238" s="44"/>
      <c r="HJG238" s="44"/>
      <c r="HJH238" s="44"/>
      <c r="HJI238" s="44"/>
      <c r="HJJ238" s="44"/>
      <c r="HJK238" s="44"/>
      <c r="HJL238" s="44"/>
      <c r="HJM238" s="44"/>
      <c r="HJN238" s="44"/>
      <c r="HJO238" s="44"/>
      <c r="HJP238" s="44"/>
      <c r="HJQ238" s="44"/>
      <c r="HJR238" s="44"/>
      <c r="HJS238" s="44"/>
      <c r="HJT238" s="44"/>
      <c r="HJU238" s="44"/>
      <c r="HJV238" s="44"/>
      <c r="HJW238" s="44"/>
      <c r="HJX238" s="44"/>
      <c r="HJY238" s="44"/>
      <c r="HJZ238" s="44"/>
      <c r="HKA238" s="44"/>
      <c r="HKB238" s="44"/>
      <c r="HKC238" s="44"/>
      <c r="HKD238" s="44"/>
      <c r="HKE238" s="44"/>
      <c r="HKF238" s="44"/>
      <c r="HKG238" s="44"/>
      <c r="HKH238" s="44"/>
      <c r="HKI238" s="44"/>
      <c r="HKJ238" s="44"/>
      <c r="HKK238" s="44"/>
      <c r="HKL238" s="44"/>
      <c r="HKM238" s="44"/>
      <c r="HKN238" s="44"/>
      <c r="HKO238" s="44"/>
      <c r="HKP238" s="44"/>
      <c r="HKQ238" s="44"/>
      <c r="HKR238" s="44"/>
      <c r="HKS238" s="44"/>
      <c r="HKT238" s="44"/>
      <c r="HKU238" s="44"/>
      <c r="HKV238" s="44"/>
      <c r="HKW238" s="44"/>
      <c r="HKX238" s="44"/>
      <c r="HKY238" s="44"/>
      <c r="HKZ238" s="44"/>
      <c r="HLA238" s="44"/>
      <c r="HLB238" s="44"/>
      <c r="HLC238" s="44"/>
      <c r="HLD238" s="44"/>
      <c r="HLE238" s="44"/>
      <c r="HLF238" s="44"/>
      <c r="HLG238" s="44"/>
      <c r="HLH238" s="44"/>
      <c r="HLI238" s="44"/>
      <c r="HLJ238" s="44"/>
      <c r="HLK238" s="44"/>
      <c r="HLL238" s="44"/>
      <c r="HLM238" s="44"/>
      <c r="HLN238" s="44"/>
      <c r="HLO238" s="44"/>
      <c r="HLP238" s="44"/>
      <c r="HLQ238" s="44"/>
      <c r="HLR238" s="44"/>
      <c r="HLS238" s="44"/>
      <c r="HLT238" s="44"/>
      <c r="HLU238" s="44"/>
      <c r="HLV238" s="44"/>
      <c r="HLW238" s="44"/>
      <c r="HLX238" s="44"/>
      <c r="HLY238" s="44"/>
      <c r="HLZ238" s="44"/>
      <c r="HMA238" s="44"/>
      <c r="HMB238" s="44"/>
      <c r="HMC238" s="44"/>
      <c r="HMD238" s="44"/>
      <c r="HME238" s="44"/>
      <c r="HMF238" s="44"/>
      <c r="HMG238" s="44"/>
      <c r="HMH238" s="44"/>
      <c r="HMI238" s="44"/>
      <c r="HMJ238" s="44"/>
      <c r="HMK238" s="44"/>
      <c r="HML238" s="44"/>
      <c r="HMM238" s="44"/>
      <c r="HMN238" s="44"/>
      <c r="HMO238" s="44"/>
      <c r="HMP238" s="44"/>
      <c r="HMQ238" s="44"/>
      <c r="HMR238" s="44"/>
      <c r="HMS238" s="44"/>
      <c r="HMT238" s="44"/>
      <c r="HMU238" s="44"/>
      <c r="HMV238" s="44"/>
      <c r="HMW238" s="44"/>
      <c r="HMX238" s="44"/>
      <c r="HMY238" s="44"/>
      <c r="HMZ238" s="44"/>
      <c r="HNA238" s="44"/>
      <c r="HNB238" s="44"/>
      <c r="HNC238" s="44"/>
      <c r="HND238" s="44"/>
      <c r="HNE238" s="44"/>
      <c r="HNF238" s="44"/>
      <c r="HNG238" s="44"/>
      <c r="HNH238" s="44"/>
      <c r="HNI238" s="44"/>
      <c r="HNJ238" s="44"/>
      <c r="HNK238" s="44"/>
      <c r="HNL238" s="44"/>
      <c r="HNM238" s="44"/>
      <c r="HNN238" s="44"/>
      <c r="HNO238" s="44"/>
      <c r="HNP238" s="44"/>
      <c r="HNQ238" s="44"/>
      <c r="HNR238" s="44"/>
      <c r="HNS238" s="44"/>
      <c r="HNT238" s="44"/>
      <c r="HNU238" s="44"/>
      <c r="HNV238" s="44"/>
      <c r="HNW238" s="44"/>
      <c r="HNX238" s="44"/>
      <c r="HNY238" s="44"/>
      <c r="HNZ238" s="44"/>
      <c r="HOA238" s="44"/>
      <c r="HOB238" s="44"/>
      <c r="HOC238" s="44"/>
      <c r="HOD238" s="44"/>
      <c r="HOE238" s="44"/>
      <c r="HOF238" s="44"/>
      <c r="HOG238" s="44"/>
      <c r="HOH238" s="44"/>
      <c r="HOI238" s="44"/>
      <c r="HOJ238" s="44"/>
      <c r="HOK238" s="44"/>
      <c r="HOL238" s="44"/>
      <c r="HOM238" s="44"/>
      <c r="HON238" s="44"/>
      <c r="HOO238" s="44"/>
      <c r="HOP238" s="44"/>
      <c r="HOQ238" s="44"/>
      <c r="HOR238" s="44"/>
      <c r="HOS238" s="44"/>
      <c r="HOT238" s="44"/>
      <c r="HOU238" s="44"/>
      <c r="HOV238" s="44"/>
      <c r="HOW238" s="44"/>
      <c r="HOX238" s="44"/>
      <c r="HOY238" s="44"/>
      <c r="HOZ238" s="44"/>
      <c r="HPA238" s="44"/>
      <c r="HPB238" s="44"/>
      <c r="HPC238" s="44"/>
      <c r="HPD238" s="44"/>
      <c r="HPE238" s="44"/>
      <c r="HPF238" s="44"/>
      <c r="HPG238" s="44"/>
      <c r="HPH238" s="44"/>
      <c r="HPI238" s="44"/>
      <c r="HPJ238" s="44"/>
      <c r="HPK238" s="44"/>
      <c r="HPL238" s="44"/>
      <c r="HPM238" s="44"/>
      <c r="HPN238" s="44"/>
      <c r="HPO238" s="44"/>
      <c r="HPP238" s="44"/>
      <c r="HPQ238" s="44"/>
      <c r="HPR238" s="44"/>
      <c r="HPS238" s="44"/>
      <c r="HPT238" s="44"/>
      <c r="HPU238" s="44"/>
      <c r="HPV238" s="44"/>
      <c r="HPW238" s="44"/>
      <c r="HPX238" s="44"/>
      <c r="HPY238" s="44"/>
      <c r="HPZ238" s="44"/>
      <c r="HQA238" s="44"/>
      <c r="HQB238" s="44"/>
      <c r="HQC238" s="44"/>
      <c r="HQD238" s="44"/>
      <c r="HQE238" s="44"/>
      <c r="HQF238" s="44"/>
      <c r="HQG238" s="44"/>
      <c r="HQH238" s="44"/>
      <c r="HQI238" s="44"/>
      <c r="HQJ238" s="44"/>
      <c r="HQK238" s="44"/>
      <c r="HQL238" s="44"/>
      <c r="HQM238" s="44"/>
      <c r="HQN238" s="44"/>
      <c r="HQO238" s="44"/>
      <c r="HQP238" s="44"/>
      <c r="HQQ238" s="44"/>
      <c r="HQR238" s="44"/>
      <c r="HQS238" s="44"/>
      <c r="HQT238" s="44"/>
      <c r="HQU238" s="44"/>
      <c r="HQV238" s="44"/>
      <c r="HQW238" s="44"/>
      <c r="HQX238" s="44"/>
      <c r="HQY238" s="44"/>
      <c r="HQZ238" s="44"/>
      <c r="HRA238" s="44"/>
      <c r="HRB238" s="44"/>
      <c r="HRC238" s="44"/>
      <c r="HRD238" s="44"/>
      <c r="HRE238" s="44"/>
      <c r="HRF238" s="44"/>
      <c r="HRG238" s="44"/>
      <c r="HRH238" s="44"/>
      <c r="HRI238" s="44"/>
      <c r="HRJ238" s="44"/>
      <c r="HRK238" s="44"/>
      <c r="HRL238" s="44"/>
      <c r="HRM238" s="44"/>
      <c r="HRN238" s="44"/>
      <c r="HRO238" s="44"/>
      <c r="HRP238" s="44"/>
      <c r="HRQ238" s="44"/>
      <c r="HRR238" s="44"/>
      <c r="HRS238" s="44"/>
      <c r="HRT238" s="44"/>
      <c r="HRU238" s="44"/>
      <c r="HRV238" s="44"/>
      <c r="HRW238" s="44"/>
      <c r="HRX238" s="44"/>
      <c r="HRY238" s="44"/>
      <c r="HRZ238" s="44"/>
      <c r="HSA238" s="44"/>
      <c r="HSB238" s="44"/>
      <c r="HSC238" s="44"/>
      <c r="HSD238" s="44"/>
      <c r="HSE238" s="44"/>
      <c r="HSF238" s="44"/>
      <c r="HSG238" s="44"/>
      <c r="HSH238" s="44"/>
      <c r="HSI238" s="44"/>
      <c r="HSJ238" s="44"/>
      <c r="HSK238" s="44"/>
      <c r="HSL238" s="44"/>
      <c r="HSM238" s="44"/>
      <c r="HSN238" s="44"/>
      <c r="HSO238" s="44"/>
      <c r="HSP238" s="44"/>
      <c r="HSQ238" s="44"/>
      <c r="HSR238" s="44"/>
      <c r="HSS238" s="44"/>
      <c r="HST238" s="44"/>
      <c r="HSU238" s="44"/>
      <c r="HSV238" s="44"/>
      <c r="HSW238" s="44"/>
      <c r="HSX238" s="44"/>
      <c r="HSY238" s="44"/>
      <c r="HSZ238" s="44"/>
      <c r="HTA238" s="44"/>
      <c r="HTB238" s="44"/>
      <c r="HTC238" s="44"/>
      <c r="HTD238" s="44"/>
      <c r="HTE238" s="44"/>
      <c r="HTF238" s="44"/>
      <c r="HTG238" s="44"/>
      <c r="HTH238" s="44"/>
      <c r="HTI238" s="44"/>
      <c r="HTJ238" s="44"/>
      <c r="HTK238" s="44"/>
      <c r="HTL238" s="44"/>
      <c r="HTM238" s="44"/>
      <c r="HTN238" s="44"/>
      <c r="HTO238" s="44"/>
      <c r="HTP238" s="44"/>
      <c r="HTQ238" s="44"/>
      <c r="HTR238" s="44"/>
      <c r="HTS238" s="44"/>
      <c r="HTT238" s="44"/>
      <c r="HTU238" s="44"/>
      <c r="HTV238" s="44"/>
      <c r="HTW238" s="44"/>
      <c r="HTX238" s="44"/>
      <c r="HTY238" s="44"/>
      <c r="HTZ238" s="44"/>
      <c r="HUA238" s="44"/>
      <c r="HUB238" s="44"/>
      <c r="HUC238" s="44"/>
      <c r="HUD238" s="44"/>
      <c r="HUE238" s="44"/>
      <c r="HUF238" s="44"/>
      <c r="HUG238" s="44"/>
      <c r="HUH238" s="44"/>
      <c r="HUI238" s="44"/>
      <c r="HUJ238" s="44"/>
      <c r="HUK238" s="44"/>
      <c r="HUL238" s="44"/>
      <c r="HUM238" s="44"/>
      <c r="HUN238" s="44"/>
      <c r="HUO238" s="44"/>
      <c r="HUP238" s="44"/>
      <c r="HUQ238" s="44"/>
      <c r="HUR238" s="44"/>
      <c r="HUS238" s="44"/>
      <c r="HUT238" s="44"/>
      <c r="HUU238" s="44"/>
      <c r="HUV238" s="44"/>
      <c r="HUW238" s="44"/>
      <c r="HUX238" s="44"/>
      <c r="HUY238" s="44"/>
      <c r="HUZ238" s="44"/>
      <c r="HVA238" s="44"/>
      <c r="HVB238" s="44"/>
      <c r="HVC238" s="44"/>
      <c r="HVD238" s="44"/>
      <c r="HVE238" s="44"/>
      <c r="HVF238" s="44"/>
      <c r="HVG238" s="44"/>
      <c r="HVH238" s="44"/>
      <c r="HVI238" s="44"/>
      <c r="HVJ238" s="44"/>
      <c r="HVK238" s="44"/>
      <c r="HVL238" s="44"/>
      <c r="HVM238" s="44"/>
      <c r="HVN238" s="44"/>
      <c r="HVO238" s="44"/>
      <c r="HVP238" s="44"/>
      <c r="HVQ238" s="44"/>
      <c r="HVR238" s="44"/>
      <c r="HVS238" s="44"/>
      <c r="HVT238" s="44"/>
      <c r="HVU238" s="44"/>
      <c r="HVV238" s="44"/>
      <c r="HVW238" s="44"/>
      <c r="HVX238" s="44"/>
      <c r="HVY238" s="44"/>
      <c r="HVZ238" s="44"/>
      <c r="HWA238" s="44"/>
      <c r="HWB238" s="44"/>
      <c r="HWC238" s="44"/>
      <c r="HWD238" s="44"/>
      <c r="HWE238" s="44"/>
      <c r="HWF238" s="44"/>
      <c r="HWG238" s="44"/>
      <c r="HWH238" s="44"/>
      <c r="HWI238" s="44"/>
      <c r="HWJ238" s="44"/>
      <c r="HWK238" s="44"/>
      <c r="HWL238" s="44"/>
      <c r="HWM238" s="44"/>
      <c r="HWN238" s="44"/>
      <c r="HWO238" s="44"/>
      <c r="HWP238" s="44"/>
      <c r="HWQ238" s="44"/>
      <c r="HWR238" s="44"/>
      <c r="HWS238" s="44"/>
      <c r="HWT238" s="44"/>
      <c r="HWU238" s="44"/>
      <c r="HWV238" s="44"/>
      <c r="HWW238" s="44"/>
      <c r="HWX238" s="44"/>
      <c r="HWY238" s="44"/>
      <c r="HWZ238" s="44"/>
      <c r="HXA238" s="44"/>
      <c r="HXB238" s="44"/>
      <c r="HXC238" s="44"/>
      <c r="HXD238" s="44"/>
      <c r="HXE238" s="44"/>
      <c r="HXF238" s="44"/>
      <c r="HXG238" s="44"/>
      <c r="HXH238" s="44"/>
      <c r="HXI238" s="44"/>
      <c r="HXJ238" s="44"/>
      <c r="HXK238" s="44"/>
      <c r="HXL238" s="44"/>
      <c r="HXM238" s="44"/>
      <c r="HXN238" s="44"/>
      <c r="HXO238" s="44"/>
      <c r="HXP238" s="44"/>
      <c r="HXQ238" s="44"/>
      <c r="HXR238" s="44"/>
      <c r="HXS238" s="44"/>
      <c r="HXT238" s="44"/>
      <c r="HXU238" s="44"/>
      <c r="HXV238" s="44"/>
      <c r="HXW238" s="44"/>
      <c r="HXX238" s="44"/>
      <c r="HXY238" s="44"/>
      <c r="HXZ238" s="44"/>
      <c r="HYA238" s="44"/>
      <c r="HYB238" s="44"/>
      <c r="HYC238" s="44"/>
      <c r="HYD238" s="44"/>
      <c r="HYE238" s="44"/>
      <c r="HYF238" s="44"/>
      <c r="HYG238" s="44"/>
      <c r="HYH238" s="44"/>
      <c r="HYI238" s="44"/>
      <c r="HYJ238" s="44"/>
      <c r="HYK238" s="44"/>
      <c r="HYL238" s="44"/>
      <c r="HYM238" s="44"/>
      <c r="HYN238" s="44"/>
      <c r="HYO238" s="44"/>
      <c r="HYP238" s="44"/>
      <c r="HYQ238" s="44"/>
      <c r="HYR238" s="44"/>
      <c r="HYS238" s="44"/>
      <c r="HYT238" s="44"/>
      <c r="HYU238" s="44"/>
      <c r="HYV238" s="44"/>
      <c r="HYW238" s="44"/>
      <c r="HYX238" s="44"/>
      <c r="HYY238" s="44"/>
      <c r="HYZ238" s="44"/>
      <c r="HZA238" s="44"/>
      <c r="HZB238" s="44"/>
      <c r="HZC238" s="44"/>
      <c r="HZD238" s="44"/>
      <c r="HZE238" s="44"/>
      <c r="HZF238" s="44"/>
      <c r="HZG238" s="44"/>
      <c r="HZH238" s="44"/>
      <c r="HZI238" s="44"/>
      <c r="HZJ238" s="44"/>
      <c r="HZK238" s="44"/>
      <c r="HZL238" s="44"/>
      <c r="HZM238" s="44"/>
      <c r="HZN238" s="44"/>
      <c r="HZO238" s="44"/>
      <c r="HZP238" s="44"/>
      <c r="HZQ238" s="44"/>
      <c r="HZR238" s="44"/>
      <c r="HZS238" s="44"/>
      <c r="HZT238" s="44"/>
      <c r="HZU238" s="44"/>
      <c r="HZV238" s="44"/>
      <c r="HZW238" s="44"/>
      <c r="HZX238" s="44"/>
      <c r="HZY238" s="44"/>
      <c r="HZZ238" s="44"/>
      <c r="IAA238" s="44"/>
      <c r="IAB238" s="44"/>
      <c r="IAC238" s="44"/>
      <c r="IAD238" s="44"/>
      <c r="IAE238" s="44"/>
      <c r="IAF238" s="44"/>
      <c r="IAG238" s="44"/>
      <c r="IAH238" s="44"/>
      <c r="IAI238" s="44"/>
      <c r="IAJ238" s="44"/>
      <c r="IAK238" s="44"/>
      <c r="IAL238" s="44"/>
      <c r="IAM238" s="44"/>
      <c r="IAN238" s="44"/>
      <c r="IAO238" s="44"/>
      <c r="IAP238" s="44"/>
      <c r="IAQ238" s="44"/>
      <c r="IAR238" s="44"/>
      <c r="IAS238" s="44"/>
      <c r="IAT238" s="44"/>
      <c r="IAU238" s="44"/>
      <c r="IAV238" s="44"/>
      <c r="IAW238" s="44"/>
      <c r="IAX238" s="44"/>
      <c r="IAY238" s="44"/>
      <c r="IAZ238" s="44"/>
      <c r="IBA238" s="44"/>
      <c r="IBB238" s="44"/>
      <c r="IBC238" s="44"/>
      <c r="IBD238" s="44"/>
      <c r="IBE238" s="44"/>
      <c r="IBF238" s="44"/>
      <c r="IBG238" s="44"/>
      <c r="IBH238" s="44"/>
      <c r="IBI238" s="44"/>
      <c r="IBJ238" s="44"/>
      <c r="IBK238" s="44"/>
      <c r="IBL238" s="44"/>
      <c r="IBM238" s="44"/>
      <c r="IBN238" s="44"/>
      <c r="IBO238" s="44"/>
      <c r="IBP238" s="44"/>
      <c r="IBQ238" s="44"/>
      <c r="IBR238" s="44"/>
      <c r="IBS238" s="44"/>
      <c r="IBT238" s="44"/>
      <c r="IBU238" s="44"/>
      <c r="IBV238" s="44"/>
      <c r="IBW238" s="44"/>
      <c r="IBX238" s="44"/>
      <c r="IBY238" s="44"/>
      <c r="IBZ238" s="44"/>
      <c r="ICA238" s="44"/>
      <c r="ICB238" s="44"/>
      <c r="ICC238" s="44"/>
      <c r="ICD238" s="44"/>
      <c r="ICE238" s="44"/>
      <c r="ICF238" s="44"/>
      <c r="ICG238" s="44"/>
      <c r="ICH238" s="44"/>
      <c r="ICI238" s="44"/>
      <c r="ICJ238" s="44"/>
      <c r="ICK238" s="44"/>
      <c r="ICL238" s="44"/>
      <c r="ICM238" s="44"/>
      <c r="ICN238" s="44"/>
      <c r="ICO238" s="44"/>
      <c r="ICP238" s="44"/>
      <c r="ICQ238" s="44"/>
      <c r="ICR238" s="44"/>
      <c r="ICS238" s="44"/>
      <c r="ICT238" s="44"/>
      <c r="ICU238" s="44"/>
      <c r="ICV238" s="44"/>
      <c r="ICW238" s="44"/>
      <c r="ICX238" s="44"/>
      <c r="ICY238" s="44"/>
      <c r="ICZ238" s="44"/>
      <c r="IDA238" s="44"/>
      <c r="IDB238" s="44"/>
      <c r="IDC238" s="44"/>
      <c r="IDD238" s="44"/>
      <c r="IDE238" s="44"/>
      <c r="IDF238" s="44"/>
      <c r="IDG238" s="44"/>
      <c r="IDH238" s="44"/>
      <c r="IDI238" s="44"/>
      <c r="IDJ238" s="44"/>
      <c r="IDK238" s="44"/>
      <c r="IDL238" s="44"/>
      <c r="IDM238" s="44"/>
      <c r="IDN238" s="44"/>
      <c r="IDO238" s="44"/>
      <c r="IDP238" s="44"/>
      <c r="IDQ238" s="44"/>
      <c r="IDR238" s="44"/>
      <c r="IDS238" s="44"/>
      <c r="IDT238" s="44"/>
      <c r="IDU238" s="44"/>
      <c r="IDV238" s="44"/>
      <c r="IDW238" s="44"/>
      <c r="IDX238" s="44"/>
      <c r="IDY238" s="44"/>
      <c r="IDZ238" s="44"/>
      <c r="IEA238" s="44"/>
      <c r="IEB238" s="44"/>
      <c r="IEC238" s="44"/>
      <c r="IED238" s="44"/>
      <c r="IEE238" s="44"/>
      <c r="IEF238" s="44"/>
      <c r="IEG238" s="44"/>
      <c r="IEH238" s="44"/>
      <c r="IEI238" s="44"/>
      <c r="IEJ238" s="44"/>
      <c r="IEK238" s="44"/>
      <c r="IEL238" s="44"/>
      <c r="IEM238" s="44"/>
      <c r="IEN238" s="44"/>
      <c r="IEO238" s="44"/>
      <c r="IEP238" s="44"/>
      <c r="IEQ238" s="44"/>
      <c r="IER238" s="44"/>
      <c r="IES238" s="44"/>
      <c r="IET238" s="44"/>
      <c r="IEU238" s="44"/>
      <c r="IEV238" s="44"/>
      <c r="IEW238" s="44"/>
      <c r="IEX238" s="44"/>
      <c r="IEY238" s="44"/>
      <c r="IEZ238" s="44"/>
      <c r="IFA238" s="44"/>
      <c r="IFB238" s="44"/>
      <c r="IFC238" s="44"/>
      <c r="IFD238" s="44"/>
      <c r="IFE238" s="44"/>
      <c r="IFF238" s="44"/>
      <c r="IFG238" s="44"/>
      <c r="IFH238" s="44"/>
      <c r="IFI238" s="44"/>
      <c r="IFJ238" s="44"/>
      <c r="IFK238" s="44"/>
      <c r="IFL238" s="44"/>
      <c r="IFM238" s="44"/>
      <c r="IFN238" s="44"/>
      <c r="IFO238" s="44"/>
      <c r="IFP238" s="44"/>
      <c r="IFQ238" s="44"/>
      <c r="IFR238" s="44"/>
      <c r="IFS238" s="44"/>
      <c r="IFT238" s="44"/>
      <c r="IFU238" s="44"/>
      <c r="IFV238" s="44"/>
      <c r="IFW238" s="44"/>
      <c r="IFX238" s="44"/>
      <c r="IFY238" s="44"/>
      <c r="IFZ238" s="44"/>
      <c r="IGA238" s="44"/>
      <c r="IGB238" s="44"/>
      <c r="IGC238" s="44"/>
      <c r="IGD238" s="44"/>
      <c r="IGE238" s="44"/>
      <c r="IGF238" s="44"/>
      <c r="IGG238" s="44"/>
      <c r="IGH238" s="44"/>
      <c r="IGI238" s="44"/>
      <c r="IGJ238" s="44"/>
      <c r="IGK238" s="44"/>
      <c r="IGL238" s="44"/>
      <c r="IGM238" s="44"/>
      <c r="IGN238" s="44"/>
      <c r="IGO238" s="44"/>
      <c r="IGP238" s="44"/>
      <c r="IGQ238" s="44"/>
      <c r="IGR238" s="44"/>
      <c r="IGS238" s="44"/>
      <c r="IGT238" s="44"/>
      <c r="IGU238" s="44"/>
      <c r="IGV238" s="44"/>
      <c r="IGW238" s="44"/>
      <c r="IGX238" s="44"/>
      <c r="IGY238" s="44"/>
      <c r="IGZ238" s="44"/>
      <c r="IHA238" s="44"/>
      <c r="IHB238" s="44"/>
      <c r="IHC238" s="44"/>
      <c r="IHD238" s="44"/>
      <c r="IHE238" s="44"/>
      <c r="IHF238" s="44"/>
      <c r="IHG238" s="44"/>
      <c r="IHH238" s="44"/>
      <c r="IHI238" s="44"/>
      <c r="IHJ238" s="44"/>
      <c r="IHK238" s="44"/>
      <c r="IHL238" s="44"/>
      <c r="IHM238" s="44"/>
      <c r="IHN238" s="44"/>
      <c r="IHO238" s="44"/>
      <c r="IHP238" s="44"/>
      <c r="IHQ238" s="44"/>
      <c r="IHR238" s="44"/>
      <c r="IHS238" s="44"/>
      <c r="IHT238" s="44"/>
      <c r="IHU238" s="44"/>
      <c r="IHV238" s="44"/>
      <c r="IHW238" s="44"/>
      <c r="IHX238" s="44"/>
      <c r="IHY238" s="44"/>
      <c r="IHZ238" s="44"/>
      <c r="IIA238" s="44"/>
      <c r="IIB238" s="44"/>
      <c r="IIC238" s="44"/>
      <c r="IID238" s="44"/>
      <c r="IIE238" s="44"/>
      <c r="IIF238" s="44"/>
      <c r="IIG238" s="44"/>
      <c r="IIH238" s="44"/>
      <c r="III238" s="44"/>
      <c r="IIJ238" s="44"/>
      <c r="IIK238" s="44"/>
      <c r="IIL238" s="44"/>
      <c r="IIM238" s="44"/>
      <c r="IIN238" s="44"/>
      <c r="IIO238" s="44"/>
      <c r="IIP238" s="44"/>
      <c r="IIQ238" s="44"/>
      <c r="IIR238" s="44"/>
      <c r="IIS238" s="44"/>
      <c r="IIT238" s="44"/>
      <c r="IIU238" s="44"/>
      <c r="IIV238" s="44"/>
      <c r="IIW238" s="44"/>
      <c r="IIX238" s="44"/>
      <c r="IIY238" s="44"/>
      <c r="IIZ238" s="44"/>
      <c r="IJA238" s="44"/>
      <c r="IJB238" s="44"/>
      <c r="IJC238" s="44"/>
      <c r="IJD238" s="44"/>
      <c r="IJE238" s="44"/>
      <c r="IJF238" s="44"/>
      <c r="IJG238" s="44"/>
      <c r="IJH238" s="44"/>
      <c r="IJI238" s="44"/>
      <c r="IJJ238" s="44"/>
      <c r="IJK238" s="44"/>
      <c r="IJL238" s="44"/>
      <c r="IJM238" s="44"/>
      <c r="IJN238" s="44"/>
      <c r="IJO238" s="44"/>
      <c r="IJP238" s="44"/>
      <c r="IJQ238" s="44"/>
      <c r="IJR238" s="44"/>
      <c r="IJS238" s="44"/>
      <c r="IJT238" s="44"/>
      <c r="IJU238" s="44"/>
      <c r="IJV238" s="44"/>
      <c r="IJW238" s="44"/>
      <c r="IJX238" s="44"/>
      <c r="IJY238" s="44"/>
      <c r="IJZ238" s="44"/>
      <c r="IKA238" s="44"/>
      <c r="IKB238" s="44"/>
      <c r="IKC238" s="44"/>
      <c r="IKD238" s="44"/>
      <c r="IKE238" s="44"/>
      <c r="IKF238" s="44"/>
      <c r="IKG238" s="44"/>
      <c r="IKH238" s="44"/>
      <c r="IKI238" s="44"/>
      <c r="IKJ238" s="44"/>
      <c r="IKK238" s="44"/>
      <c r="IKL238" s="44"/>
      <c r="IKM238" s="44"/>
      <c r="IKN238" s="44"/>
      <c r="IKO238" s="44"/>
      <c r="IKP238" s="44"/>
      <c r="IKQ238" s="44"/>
      <c r="IKR238" s="44"/>
      <c r="IKS238" s="44"/>
      <c r="IKT238" s="44"/>
      <c r="IKU238" s="44"/>
      <c r="IKV238" s="44"/>
      <c r="IKW238" s="44"/>
      <c r="IKX238" s="44"/>
      <c r="IKY238" s="44"/>
      <c r="IKZ238" s="44"/>
      <c r="ILA238" s="44"/>
      <c r="ILB238" s="44"/>
      <c r="ILC238" s="44"/>
      <c r="ILD238" s="44"/>
      <c r="ILE238" s="44"/>
      <c r="ILF238" s="44"/>
      <c r="ILG238" s="44"/>
      <c r="ILH238" s="44"/>
      <c r="ILI238" s="44"/>
      <c r="ILJ238" s="44"/>
      <c r="ILK238" s="44"/>
      <c r="ILL238" s="44"/>
      <c r="ILM238" s="44"/>
      <c r="ILN238" s="44"/>
      <c r="ILO238" s="44"/>
      <c r="ILP238" s="44"/>
      <c r="ILQ238" s="44"/>
      <c r="ILR238" s="44"/>
      <c r="ILS238" s="44"/>
      <c r="ILT238" s="44"/>
      <c r="ILU238" s="44"/>
      <c r="ILV238" s="44"/>
      <c r="ILW238" s="44"/>
      <c r="ILX238" s="44"/>
      <c r="ILY238" s="44"/>
      <c r="ILZ238" s="44"/>
      <c r="IMA238" s="44"/>
      <c r="IMB238" s="44"/>
      <c r="IMC238" s="44"/>
      <c r="IMD238" s="44"/>
      <c r="IME238" s="44"/>
      <c r="IMF238" s="44"/>
      <c r="IMG238" s="44"/>
      <c r="IMH238" s="44"/>
      <c r="IMI238" s="44"/>
      <c r="IMJ238" s="44"/>
      <c r="IMK238" s="44"/>
      <c r="IML238" s="44"/>
      <c r="IMM238" s="44"/>
      <c r="IMN238" s="44"/>
      <c r="IMO238" s="44"/>
      <c r="IMP238" s="44"/>
      <c r="IMQ238" s="44"/>
      <c r="IMR238" s="44"/>
      <c r="IMS238" s="44"/>
      <c r="IMT238" s="44"/>
      <c r="IMU238" s="44"/>
      <c r="IMV238" s="44"/>
      <c r="IMW238" s="44"/>
      <c r="IMX238" s="44"/>
      <c r="IMY238" s="44"/>
      <c r="IMZ238" s="44"/>
      <c r="INA238" s="44"/>
      <c r="INB238" s="44"/>
      <c r="INC238" s="44"/>
      <c r="IND238" s="44"/>
      <c r="INE238" s="44"/>
      <c r="INF238" s="44"/>
      <c r="ING238" s="44"/>
      <c r="INH238" s="44"/>
      <c r="INI238" s="44"/>
      <c r="INJ238" s="44"/>
      <c r="INK238" s="44"/>
      <c r="INL238" s="44"/>
      <c r="INM238" s="44"/>
      <c r="INN238" s="44"/>
      <c r="INO238" s="44"/>
      <c r="INP238" s="44"/>
      <c r="INQ238" s="44"/>
      <c r="INR238" s="44"/>
      <c r="INS238" s="44"/>
      <c r="INT238" s="44"/>
      <c r="INU238" s="44"/>
      <c r="INV238" s="44"/>
      <c r="INW238" s="44"/>
      <c r="INX238" s="44"/>
      <c r="INY238" s="44"/>
      <c r="INZ238" s="44"/>
      <c r="IOA238" s="44"/>
      <c r="IOB238" s="44"/>
      <c r="IOC238" s="44"/>
      <c r="IOD238" s="44"/>
      <c r="IOE238" s="44"/>
      <c r="IOF238" s="44"/>
      <c r="IOG238" s="44"/>
      <c r="IOH238" s="44"/>
      <c r="IOI238" s="44"/>
      <c r="IOJ238" s="44"/>
      <c r="IOK238" s="44"/>
      <c r="IOL238" s="44"/>
      <c r="IOM238" s="44"/>
      <c r="ION238" s="44"/>
      <c r="IOO238" s="44"/>
      <c r="IOP238" s="44"/>
      <c r="IOQ238" s="44"/>
      <c r="IOR238" s="44"/>
      <c r="IOS238" s="44"/>
      <c r="IOT238" s="44"/>
      <c r="IOU238" s="44"/>
      <c r="IOV238" s="44"/>
      <c r="IOW238" s="44"/>
      <c r="IOX238" s="44"/>
      <c r="IOY238" s="44"/>
      <c r="IOZ238" s="44"/>
      <c r="IPA238" s="44"/>
      <c r="IPB238" s="44"/>
      <c r="IPC238" s="44"/>
      <c r="IPD238" s="44"/>
      <c r="IPE238" s="44"/>
      <c r="IPF238" s="44"/>
      <c r="IPG238" s="44"/>
      <c r="IPH238" s="44"/>
      <c r="IPI238" s="44"/>
      <c r="IPJ238" s="44"/>
      <c r="IPK238" s="44"/>
      <c r="IPL238" s="44"/>
      <c r="IPM238" s="44"/>
      <c r="IPN238" s="44"/>
      <c r="IPO238" s="44"/>
      <c r="IPP238" s="44"/>
      <c r="IPQ238" s="44"/>
      <c r="IPR238" s="44"/>
      <c r="IPS238" s="44"/>
      <c r="IPT238" s="44"/>
      <c r="IPU238" s="44"/>
      <c r="IPV238" s="44"/>
      <c r="IPW238" s="44"/>
      <c r="IPX238" s="44"/>
      <c r="IPY238" s="44"/>
      <c r="IPZ238" s="44"/>
      <c r="IQA238" s="44"/>
      <c r="IQB238" s="44"/>
      <c r="IQC238" s="44"/>
      <c r="IQD238" s="44"/>
      <c r="IQE238" s="44"/>
      <c r="IQF238" s="44"/>
      <c r="IQG238" s="44"/>
      <c r="IQH238" s="44"/>
      <c r="IQI238" s="44"/>
      <c r="IQJ238" s="44"/>
      <c r="IQK238" s="44"/>
      <c r="IQL238" s="44"/>
      <c r="IQM238" s="44"/>
      <c r="IQN238" s="44"/>
      <c r="IQO238" s="44"/>
      <c r="IQP238" s="44"/>
      <c r="IQQ238" s="44"/>
      <c r="IQR238" s="44"/>
      <c r="IQS238" s="44"/>
      <c r="IQT238" s="44"/>
      <c r="IQU238" s="44"/>
      <c r="IQV238" s="44"/>
      <c r="IQW238" s="44"/>
      <c r="IQX238" s="44"/>
      <c r="IQY238" s="44"/>
      <c r="IQZ238" s="44"/>
      <c r="IRA238" s="44"/>
      <c r="IRB238" s="44"/>
      <c r="IRC238" s="44"/>
      <c r="IRD238" s="44"/>
      <c r="IRE238" s="44"/>
      <c r="IRF238" s="44"/>
      <c r="IRG238" s="44"/>
      <c r="IRH238" s="44"/>
      <c r="IRI238" s="44"/>
      <c r="IRJ238" s="44"/>
      <c r="IRK238" s="44"/>
      <c r="IRL238" s="44"/>
      <c r="IRM238" s="44"/>
      <c r="IRN238" s="44"/>
      <c r="IRO238" s="44"/>
      <c r="IRP238" s="44"/>
      <c r="IRQ238" s="44"/>
      <c r="IRR238" s="44"/>
      <c r="IRS238" s="44"/>
      <c r="IRT238" s="44"/>
      <c r="IRU238" s="44"/>
      <c r="IRV238" s="44"/>
      <c r="IRW238" s="44"/>
      <c r="IRX238" s="44"/>
      <c r="IRY238" s="44"/>
      <c r="IRZ238" s="44"/>
      <c r="ISA238" s="44"/>
      <c r="ISB238" s="44"/>
      <c r="ISC238" s="44"/>
      <c r="ISD238" s="44"/>
      <c r="ISE238" s="44"/>
      <c r="ISF238" s="44"/>
      <c r="ISG238" s="44"/>
      <c r="ISH238" s="44"/>
      <c r="ISI238" s="44"/>
      <c r="ISJ238" s="44"/>
      <c r="ISK238" s="44"/>
      <c r="ISL238" s="44"/>
      <c r="ISM238" s="44"/>
      <c r="ISN238" s="44"/>
      <c r="ISO238" s="44"/>
      <c r="ISP238" s="44"/>
      <c r="ISQ238" s="44"/>
      <c r="ISR238" s="44"/>
      <c r="ISS238" s="44"/>
      <c r="IST238" s="44"/>
      <c r="ISU238" s="44"/>
      <c r="ISV238" s="44"/>
      <c r="ISW238" s="44"/>
      <c r="ISX238" s="44"/>
      <c r="ISY238" s="44"/>
      <c r="ISZ238" s="44"/>
      <c r="ITA238" s="44"/>
      <c r="ITB238" s="44"/>
      <c r="ITC238" s="44"/>
      <c r="ITD238" s="44"/>
      <c r="ITE238" s="44"/>
      <c r="ITF238" s="44"/>
      <c r="ITG238" s="44"/>
      <c r="ITH238" s="44"/>
      <c r="ITI238" s="44"/>
      <c r="ITJ238" s="44"/>
      <c r="ITK238" s="44"/>
      <c r="ITL238" s="44"/>
      <c r="ITM238" s="44"/>
      <c r="ITN238" s="44"/>
      <c r="ITO238" s="44"/>
      <c r="ITP238" s="44"/>
      <c r="ITQ238" s="44"/>
      <c r="ITR238" s="44"/>
      <c r="ITS238" s="44"/>
      <c r="ITT238" s="44"/>
      <c r="ITU238" s="44"/>
      <c r="ITV238" s="44"/>
      <c r="ITW238" s="44"/>
      <c r="ITX238" s="44"/>
      <c r="ITY238" s="44"/>
      <c r="ITZ238" s="44"/>
      <c r="IUA238" s="44"/>
      <c r="IUB238" s="44"/>
      <c r="IUC238" s="44"/>
      <c r="IUD238" s="44"/>
      <c r="IUE238" s="44"/>
      <c r="IUF238" s="44"/>
      <c r="IUG238" s="44"/>
      <c r="IUH238" s="44"/>
      <c r="IUI238" s="44"/>
      <c r="IUJ238" s="44"/>
      <c r="IUK238" s="44"/>
      <c r="IUL238" s="44"/>
      <c r="IUM238" s="44"/>
      <c r="IUN238" s="44"/>
      <c r="IUO238" s="44"/>
      <c r="IUP238" s="44"/>
      <c r="IUQ238" s="44"/>
      <c r="IUR238" s="44"/>
      <c r="IUS238" s="44"/>
      <c r="IUT238" s="44"/>
      <c r="IUU238" s="44"/>
      <c r="IUV238" s="44"/>
      <c r="IUW238" s="44"/>
      <c r="IUX238" s="44"/>
      <c r="IUY238" s="44"/>
      <c r="IUZ238" s="44"/>
      <c r="IVA238" s="44"/>
      <c r="IVB238" s="44"/>
      <c r="IVC238" s="44"/>
      <c r="IVD238" s="44"/>
      <c r="IVE238" s="44"/>
      <c r="IVF238" s="44"/>
      <c r="IVG238" s="44"/>
      <c r="IVH238" s="44"/>
      <c r="IVI238" s="44"/>
      <c r="IVJ238" s="44"/>
      <c r="IVK238" s="44"/>
      <c r="IVL238" s="44"/>
      <c r="IVM238" s="44"/>
      <c r="IVN238" s="44"/>
      <c r="IVO238" s="44"/>
      <c r="IVP238" s="44"/>
      <c r="IVQ238" s="44"/>
      <c r="IVR238" s="44"/>
      <c r="IVS238" s="44"/>
      <c r="IVT238" s="44"/>
      <c r="IVU238" s="44"/>
      <c r="IVV238" s="44"/>
      <c r="IVW238" s="44"/>
      <c r="IVX238" s="44"/>
      <c r="IVY238" s="44"/>
      <c r="IVZ238" s="44"/>
      <c r="IWA238" s="44"/>
      <c r="IWB238" s="44"/>
      <c r="IWC238" s="44"/>
      <c r="IWD238" s="44"/>
      <c r="IWE238" s="44"/>
      <c r="IWF238" s="44"/>
      <c r="IWG238" s="44"/>
      <c r="IWH238" s="44"/>
      <c r="IWI238" s="44"/>
      <c r="IWJ238" s="44"/>
      <c r="IWK238" s="44"/>
      <c r="IWL238" s="44"/>
      <c r="IWM238" s="44"/>
      <c r="IWN238" s="44"/>
      <c r="IWO238" s="44"/>
      <c r="IWP238" s="44"/>
      <c r="IWQ238" s="44"/>
      <c r="IWR238" s="44"/>
      <c r="IWS238" s="44"/>
      <c r="IWT238" s="44"/>
      <c r="IWU238" s="44"/>
      <c r="IWV238" s="44"/>
      <c r="IWW238" s="44"/>
      <c r="IWX238" s="44"/>
      <c r="IWY238" s="44"/>
      <c r="IWZ238" s="44"/>
      <c r="IXA238" s="44"/>
      <c r="IXB238" s="44"/>
      <c r="IXC238" s="44"/>
      <c r="IXD238" s="44"/>
      <c r="IXE238" s="44"/>
      <c r="IXF238" s="44"/>
      <c r="IXG238" s="44"/>
      <c r="IXH238" s="44"/>
      <c r="IXI238" s="44"/>
      <c r="IXJ238" s="44"/>
      <c r="IXK238" s="44"/>
      <c r="IXL238" s="44"/>
      <c r="IXM238" s="44"/>
      <c r="IXN238" s="44"/>
      <c r="IXO238" s="44"/>
      <c r="IXP238" s="44"/>
      <c r="IXQ238" s="44"/>
      <c r="IXR238" s="44"/>
      <c r="IXS238" s="44"/>
      <c r="IXT238" s="44"/>
      <c r="IXU238" s="44"/>
      <c r="IXV238" s="44"/>
      <c r="IXW238" s="44"/>
      <c r="IXX238" s="44"/>
      <c r="IXY238" s="44"/>
      <c r="IXZ238" s="44"/>
      <c r="IYA238" s="44"/>
      <c r="IYB238" s="44"/>
      <c r="IYC238" s="44"/>
      <c r="IYD238" s="44"/>
      <c r="IYE238" s="44"/>
      <c r="IYF238" s="44"/>
      <c r="IYG238" s="44"/>
      <c r="IYH238" s="44"/>
      <c r="IYI238" s="44"/>
      <c r="IYJ238" s="44"/>
      <c r="IYK238" s="44"/>
      <c r="IYL238" s="44"/>
      <c r="IYM238" s="44"/>
      <c r="IYN238" s="44"/>
      <c r="IYO238" s="44"/>
      <c r="IYP238" s="44"/>
      <c r="IYQ238" s="44"/>
      <c r="IYR238" s="44"/>
      <c r="IYS238" s="44"/>
      <c r="IYT238" s="44"/>
      <c r="IYU238" s="44"/>
      <c r="IYV238" s="44"/>
      <c r="IYW238" s="44"/>
      <c r="IYX238" s="44"/>
      <c r="IYY238" s="44"/>
      <c r="IYZ238" s="44"/>
      <c r="IZA238" s="44"/>
      <c r="IZB238" s="44"/>
      <c r="IZC238" s="44"/>
      <c r="IZD238" s="44"/>
      <c r="IZE238" s="44"/>
      <c r="IZF238" s="44"/>
      <c r="IZG238" s="44"/>
      <c r="IZH238" s="44"/>
      <c r="IZI238" s="44"/>
      <c r="IZJ238" s="44"/>
      <c r="IZK238" s="44"/>
      <c r="IZL238" s="44"/>
      <c r="IZM238" s="44"/>
      <c r="IZN238" s="44"/>
      <c r="IZO238" s="44"/>
      <c r="IZP238" s="44"/>
      <c r="IZQ238" s="44"/>
      <c r="IZR238" s="44"/>
      <c r="IZS238" s="44"/>
      <c r="IZT238" s="44"/>
      <c r="IZU238" s="44"/>
      <c r="IZV238" s="44"/>
      <c r="IZW238" s="44"/>
      <c r="IZX238" s="44"/>
      <c r="IZY238" s="44"/>
      <c r="IZZ238" s="44"/>
      <c r="JAA238" s="44"/>
      <c r="JAB238" s="44"/>
      <c r="JAC238" s="44"/>
      <c r="JAD238" s="44"/>
      <c r="JAE238" s="44"/>
      <c r="JAF238" s="44"/>
      <c r="JAG238" s="44"/>
      <c r="JAH238" s="44"/>
      <c r="JAI238" s="44"/>
      <c r="JAJ238" s="44"/>
      <c r="JAK238" s="44"/>
      <c r="JAL238" s="44"/>
      <c r="JAM238" s="44"/>
      <c r="JAN238" s="44"/>
      <c r="JAO238" s="44"/>
      <c r="JAP238" s="44"/>
      <c r="JAQ238" s="44"/>
      <c r="JAR238" s="44"/>
      <c r="JAS238" s="44"/>
      <c r="JAT238" s="44"/>
      <c r="JAU238" s="44"/>
      <c r="JAV238" s="44"/>
      <c r="JAW238" s="44"/>
      <c r="JAX238" s="44"/>
      <c r="JAY238" s="44"/>
      <c r="JAZ238" s="44"/>
      <c r="JBA238" s="44"/>
      <c r="JBB238" s="44"/>
      <c r="JBC238" s="44"/>
      <c r="JBD238" s="44"/>
      <c r="JBE238" s="44"/>
      <c r="JBF238" s="44"/>
      <c r="JBG238" s="44"/>
      <c r="JBH238" s="44"/>
      <c r="JBI238" s="44"/>
      <c r="JBJ238" s="44"/>
      <c r="JBK238" s="44"/>
      <c r="JBL238" s="44"/>
      <c r="JBM238" s="44"/>
      <c r="JBN238" s="44"/>
      <c r="JBO238" s="44"/>
      <c r="JBP238" s="44"/>
      <c r="JBQ238" s="44"/>
      <c r="JBR238" s="44"/>
      <c r="JBS238" s="44"/>
      <c r="JBT238" s="44"/>
      <c r="JBU238" s="44"/>
      <c r="JBV238" s="44"/>
      <c r="JBW238" s="44"/>
      <c r="JBX238" s="44"/>
      <c r="JBY238" s="44"/>
      <c r="JBZ238" s="44"/>
      <c r="JCA238" s="44"/>
      <c r="JCB238" s="44"/>
      <c r="JCC238" s="44"/>
      <c r="JCD238" s="44"/>
      <c r="JCE238" s="44"/>
      <c r="JCF238" s="44"/>
      <c r="JCG238" s="44"/>
      <c r="JCH238" s="44"/>
      <c r="JCI238" s="44"/>
      <c r="JCJ238" s="44"/>
      <c r="JCK238" s="44"/>
      <c r="JCL238" s="44"/>
      <c r="JCM238" s="44"/>
      <c r="JCN238" s="44"/>
      <c r="JCO238" s="44"/>
      <c r="JCP238" s="44"/>
      <c r="JCQ238" s="44"/>
      <c r="JCR238" s="44"/>
      <c r="JCS238" s="44"/>
      <c r="JCT238" s="44"/>
      <c r="JCU238" s="44"/>
      <c r="JCV238" s="44"/>
      <c r="JCW238" s="44"/>
      <c r="JCX238" s="44"/>
      <c r="JCY238" s="44"/>
      <c r="JCZ238" s="44"/>
      <c r="JDA238" s="44"/>
      <c r="JDB238" s="44"/>
      <c r="JDC238" s="44"/>
      <c r="JDD238" s="44"/>
      <c r="JDE238" s="44"/>
      <c r="JDF238" s="44"/>
      <c r="JDG238" s="44"/>
      <c r="JDH238" s="44"/>
      <c r="JDI238" s="44"/>
      <c r="JDJ238" s="44"/>
      <c r="JDK238" s="44"/>
      <c r="JDL238" s="44"/>
      <c r="JDM238" s="44"/>
      <c r="JDN238" s="44"/>
      <c r="JDO238" s="44"/>
      <c r="JDP238" s="44"/>
      <c r="JDQ238" s="44"/>
      <c r="JDR238" s="44"/>
      <c r="JDS238" s="44"/>
      <c r="JDT238" s="44"/>
      <c r="JDU238" s="44"/>
      <c r="JDV238" s="44"/>
      <c r="JDW238" s="44"/>
      <c r="JDX238" s="44"/>
      <c r="JDY238" s="44"/>
      <c r="JDZ238" s="44"/>
      <c r="JEA238" s="44"/>
      <c r="JEB238" s="44"/>
      <c r="JEC238" s="44"/>
      <c r="JED238" s="44"/>
      <c r="JEE238" s="44"/>
      <c r="JEF238" s="44"/>
      <c r="JEG238" s="44"/>
      <c r="JEH238" s="44"/>
      <c r="JEI238" s="44"/>
      <c r="JEJ238" s="44"/>
      <c r="JEK238" s="44"/>
      <c r="JEL238" s="44"/>
      <c r="JEM238" s="44"/>
      <c r="JEN238" s="44"/>
      <c r="JEO238" s="44"/>
      <c r="JEP238" s="44"/>
      <c r="JEQ238" s="44"/>
      <c r="JER238" s="44"/>
      <c r="JES238" s="44"/>
      <c r="JET238" s="44"/>
      <c r="JEU238" s="44"/>
      <c r="JEV238" s="44"/>
      <c r="JEW238" s="44"/>
      <c r="JEX238" s="44"/>
      <c r="JEY238" s="44"/>
      <c r="JEZ238" s="44"/>
      <c r="JFA238" s="44"/>
      <c r="JFB238" s="44"/>
      <c r="JFC238" s="44"/>
      <c r="JFD238" s="44"/>
      <c r="JFE238" s="44"/>
      <c r="JFF238" s="44"/>
      <c r="JFG238" s="44"/>
      <c r="JFH238" s="44"/>
      <c r="JFI238" s="44"/>
      <c r="JFJ238" s="44"/>
      <c r="JFK238" s="44"/>
      <c r="JFL238" s="44"/>
      <c r="JFM238" s="44"/>
      <c r="JFN238" s="44"/>
      <c r="JFO238" s="44"/>
      <c r="JFP238" s="44"/>
      <c r="JFQ238" s="44"/>
      <c r="JFR238" s="44"/>
      <c r="JFS238" s="44"/>
      <c r="JFT238" s="44"/>
      <c r="JFU238" s="44"/>
      <c r="JFV238" s="44"/>
      <c r="JFW238" s="44"/>
      <c r="JFX238" s="44"/>
      <c r="JFY238" s="44"/>
      <c r="JFZ238" s="44"/>
      <c r="JGA238" s="44"/>
      <c r="JGB238" s="44"/>
      <c r="JGC238" s="44"/>
      <c r="JGD238" s="44"/>
      <c r="JGE238" s="44"/>
      <c r="JGF238" s="44"/>
      <c r="JGG238" s="44"/>
      <c r="JGH238" s="44"/>
      <c r="JGI238" s="44"/>
      <c r="JGJ238" s="44"/>
      <c r="JGK238" s="44"/>
      <c r="JGL238" s="44"/>
      <c r="JGM238" s="44"/>
      <c r="JGN238" s="44"/>
      <c r="JGO238" s="44"/>
      <c r="JGP238" s="44"/>
      <c r="JGQ238" s="44"/>
      <c r="JGR238" s="44"/>
      <c r="JGS238" s="44"/>
      <c r="JGT238" s="44"/>
      <c r="JGU238" s="44"/>
      <c r="JGV238" s="44"/>
      <c r="JGW238" s="44"/>
      <c r="JGX238" s="44"/>
      <c r="JGY238" s="44"/>
      <c r="JGZ238" s="44"/>
      <c r="JHA238" s="44"/>
      <c r="JHB238" s="44"/>
      <c r="JHC238" s="44"/>
      <c r="JHD238" s="44"/>
      <c r="JHE238" s="44"/>
      <c r="JHF238" s="44"/>
      <c r="JHG238" s="44"/>
      <c r="JHH238" s="44"/>
      <c r="JHI238" s="44"/>
      <c r="JHJ238" s="44"/>
      <c r="JHK238" s="44"/>
      <c r="JHL238" s="44"/>
      <c r="JHM238" s="44"/>
      <c r="JHN238" s="44"/>
      <c r="JHO238" s="44"/>
      <c r="JHP238" s="44"/>
      <c r="JHQ238" s="44"/>
      <c r="JHR238" s="44"/>
      <c r="JHS238" s="44"/>
      <c r="JHT238" s="44"/>
      <c r="JHU238" s="44"/>
      <c r="JHV238" s="44"/>
      <c r="JHW238" s="44"/>
      <c r="JHX238" s="44"/>
      <c r="JHY238" s="44"/>
      <c r="JHZ238" s="44"/>
      <c r="JIA238" s="44"/>
      <c r="JIB238" s="44"/>
      <c r="JIC238" s="44"/>
      <c r="JID238" s="44"/>
      <c r="JIE238" s="44"/>
      <c r="JIF238" s="44"/>
      <c r="JIG238" s="44"/>
      <c r="JIH238" s="44"/>
      <c r="JII238" s="44"/>
      <c r="JIJ238" s="44"/>
      <c r="JIK238" s="44"/>
      <c r="JIL238" s="44"/>
      <c r="JIM238" s="44"/>
      <c r="JIN238" s="44"/>
      <c r="JIO238" s="44"/>
      <c r="JIP238" s="44"/>
      <c r="JIQ238" s="44"/>
      <c r="JIR238" s="44"/>
      <c r="JIS238" s="44"/>
      <c r="JIT238" s="44"/>
      <c r="JIU238" s="44"/>
      <c r="JIV238" s="44"/>
      <c r="JIW238" s="44"/>
      <c r="JIX238" s="44"/>
      <c r="JIY238" s="44"/>
      <c r="JIZ238" s="44"/>
      <c r="JJA238" s="44"/>
      <c r="JJB238" s="44"/>
      <c r="JJC238" s="44"/>
      <c r="JJD238" s="44"/>
      <c r="JJE238" s="44"/>
      <c r="JJF238" s="44"/>
      <c r="JJG238" s="44"/>
      <c r="JJH238" s="44"/>
      <c r="JJI238" s="44"/>
      <c r="JJJ238" s="44"/>
      <c r="JJK238" s="44"/>
      <c r="JJL238" s="44"/>
      <c r="JJM238" s="44"/>
      <c r="JJN238" s="44"/>
      <c r="JJO238" s="44"/>
      <c r="JJP238" s="44"/>
      <c r="JJQ238" s="44"/>
      <c r="JJR238" s="44"/>
      <c r="JJS238" s="44"/>
      <c r="JJT238" s="44"/>
      <c r="JJU238" s="44"/>
      <c r="JJV238" s="44"/>
      <c r="JJW238" s="44"/>
      <c r="JJX238" s="44"/>
      <c r="JJY238" s="44"/>
      <c r="JJZ238" s="44"/>
      <c r="JKA238" s="44"/>
      <c r="JKB238" s="44"/>
      <c r="JKC238" s="44"/>
      <c r="JKD238" s="44"/>
      <c r="JKE238" s="44"/>
      <c r="JKF238" s="44"/>
      <c r="JKG238" s="44"/>
      <c r="JKH238" s="44"/>
      <c r="JKI238" s="44"/>
      <c r="JKJ238" s="44"/>
      <c r="JKK238" s="44"/>
      <c r="JKL238" s="44"/>
      <c r="JKM238" s="44"/>
      <c r="JKN238" s="44"/>
      <c r="JKO238" s="44"/>
      <c r="JKP238" s="44"/>
      <c r="JKQ238" s="44"/>
      <c r="JKR238" s="44"/>
      <c r="JKS238" s="44"/>
      <c r="JKT238" s="44"/>
      <c r="JKU238" s="44"/>
      <c r="JKV238" s="44"/>
      <c r="JKW238" s="44"/>
      <c r="JKX238" s="44"/>
      <c r="JKY238" s="44"/>
      <c r="JKZ238" s="44"/>
      <c r="JLA238" s="44"/>
      <c r="JLB238" s="44"/>
      <c r="JLC238" s="44"/>
      <c r="JLD238" s="44"/>
      <c r="JLE238" s="44"/>
      <c r="JLF238" s="44"/>
      <c r="JLG238" s="44"/>
      <c r="JLH238" s="44"/>
      <c r="JLI238" s="44"/>
      <c r="JLJ238" s="44"/>
      <c r="JLK238" s="44"/>
      <c r="JLL238" s="44"/>
      <c r="JLM238" s="44"/>
      <c r="JLN238" s="44"/>
      <c r="JLO238" s="44"/>
      <c r="JLP238" s="44"/>
      <c r="JLQ238" s="44"/>
      <c r="JLR238" s="44"/>
      <c r="JLS238" s="44"/>
      <c r="JLT238" s="44"/>
      <c r="JLU238" s="44"/>
      <c r="JLV238" s="44"/>
      <c r="JLW238" s="44"/>
      <c r="JLX238" s="44"/>
      <c r="JLY238" s="44"/>
      <c r="JLZ238" s="44"/>
      <c r="JMA238" s="44"/>
      <c r="JMB238" s="44"/>
      <c r="JMC238" s="44"/>
      <c r="JMD238" s="44"/>
      <c r="JME238" s="44"/>
      <c r="JMF238" s="44"/>
      <c r="JMG238" s="44"/>
      <c r="JMH238" s="44"/>
      <c r="JMI238" s="44"/>
      <c r="JMJ238" s="44"/>
      <c r="JMK238" s="44"/>
      <c r="JML238" s="44"/>
      <c r="JMM238" s="44"/>
      <c r="JMN238" s="44"/>
      <c r="JMO238" s="44"/>
      <c r="JMP238" s="44"/>
      <c r="JMQ238" s="44"/>
      <c r="JMR238" s="44"/>
      <c r="JMS238" s="44"/>
      <c r="JMT238" s="44"/>
      <c r="JMU238" s="44"/>
      <c r="JMV238" s="44"/>
      <c r="JMW238" s="44"/>
      <c r="JMX238" s="44"/>
      <c r="JMY238" s="44"/>
      <c r="JMZ238" s="44"/>
      <c r="JNA238" s="44"/>
      <c r="JNB238" s="44"/>
      <c r="JNC238" s="44"/>
      <c r="JND238" s="44"/>
      <c r="JNE238" s="44"/>
      <c r="JNF238" s="44"/>
      <c r="JNG238" s="44"/>
      <c r="JNH238" s="44"/>
      <c r="JNI238" s="44"/>
      <c r="JNJ238" s="44"/>
      <c r="JNK238" s="44"/>
      <c r="JNL238" s="44"/>
      <c r="JNM238" s="44"/>
      <c r="JNN238" s="44"/>
      <c r="JNO238" s="44"/>
      <c r="JNP238" s="44"/>
      <c r="JNQ238" s="44"/>
      <c r="JNR238" s="44"/>
      <c r="JNS238" s="44"/>
      <c r="JNT238" s="44"/>
      <c r="JNU238" s="44"/>
      <c r="JNV238" s="44"/>
      <c r="JNW238" s="44"/>
      <c r="JNX238" s="44"/>
      <c r="JNY238" s="44"/>
      <c r="JNZ238" s="44"/>
      <c r="JOA238" s="44"/>
      <c r="JOB238" s="44"/>
      <c r="JOC238" s="44"/>
      <c r="JOD238" s="44"/>
      <c r="JOE238" s="44"/>
      <c r="JOF238" s="44"/>
      <c r="JOG238" s="44"/>
      <c r="JOH238" s="44"/>
      <c r="JOI238" s="44"/>
      <c r="JOJ238" s="44"/>
      <c r="JOK238" s="44"/>
      <c r="JOL238" s="44"/>
      <c r="JOM238" s="44"/>
      <c r="JON238" s="44"/>
      <c r="JOO238" s="44"/>
      <c r="JOP238" s="44"/>
      <c r="JOQ238" s="44"/>
      <c r="JOR238" s="44"/>
      <c r="JOS238" s="44"/>
      <c r="JOT238" s="44"/>
      <c r="JOU238" s="44"/>
      <c r="JOV238" s="44"/>
      <c r="JOW238" s="44"/>
      <c r="JOX238" s="44"/>
      <c r="JOY238" s="44"/>
      <c r="JOZ238" s="44"/>
      <c r="JPA238" s="44"/>
      <c r="JPB238" s="44"/>
      <c r="JPC238" s="44"/>
      <c r="JPD238" s="44"/>
      <c r="JPE238" s="44"/>
      <c r="JPF238" s="44"/>
      <c r="JPG238" s="44"/>
      <c r="JPH238" s="44"/>
      <c r="JPI238" s="44"/>
      <c r="JPJ238" s="44"/>
      <c r="JPK238" s="44"/>
      <c r="JPL238" s="44"/>
      <c r="JPM238" s="44"/>
      <c r="JPN238" s="44"/>
      <c r="JPO238" s="44"/>
      <c r="JPP238" s="44"/>
      <c r="JPQ238" s="44"/>
      <c r="JPR238" s="44"/>
      <c r="JPS238" s="44"/>
      <c r="JPT238" s="44"/>
      <c r="JPU238" s="44"/>
      <c r="JPV238" s="44"/>
      <c r="JPW238" s="44"/>
      <c r="JPX238" s="44"/>
      <c r="JPY238" s="44"/>
      <c r="JPZ238" s="44"/>
      <c r="JQA238" s="44"/>
      <c r="JQB238" s="44"/>
      <c r="JQC238" s="44"/>
      <c r="JQD238" s="44"/>
      <c r="JQE238" s="44"/>
      <c r="JQF238" s="44"/>
      <c r="JQG238" s="44"/>
      <c r="JQH238" s="44"/>
      <c r="JQI238" s="44"/>
      <c r="JQJ238" s="44"/>
      <c r="JQK238" s="44"/>
      <c r="JQL238" s="44"/>
      <c r="JQM238" s="44"/>
      <c r="JQN238" s="44"/>
      <c r="JQO238" s="44"/>
      <c r="JQP238" s="44"/>
      <c r="JQQ238" s="44"/>
      <c r="JQR238" s="44"/>
      <c r="JQS238" s="44"/>
      <c r="JQT238" s="44"/>
      <c r="JQU238" s="44"/>
      <c r="JQV238" s="44"/>
      <c r="JQW238" s="44"/>
      <c r="JQX238" s="44"/>
      <c r="JQY238" s="44"/>
      <c r="JQZ238" s="44"/>
      <c r="JRA238" s="44"/>
      <c r="JRB238" s="44"/>
      <c r="JRC238" s="44"/>
      <c r="JRD238" s="44"/>
      <c r="JRE238" s="44"/>
      <c r="JRF238" s="44"/>
      <c r="JRG238" s="44"/>
      <c r="JRH238" s="44"/>
      <c r="JRI238" s="44"/>
      <c r="JRJ238" s="44"/>
      <c r="JRK238" s="44"/>
      <c r="JRL238" s="44"/>
      <c r="JRM238" s="44"/>
      <c r="JRN238" s="44"/>
      <c r="JRO238" s="44"/>
      <c r="JRP238" s="44"/>
      <c r="JRQ238" s="44"/>
      <c r="JRR238" s="44"/>
      <c r="JRS238" s="44"/>
      <c r="JRT238" s="44"/>
      <c r="JRU238" s="44"/>
      <c r="JRV238" s="44"/>
      <c r="JRW238" s="44"/>
      <c r="JRX238" s="44"/>
      <c r="JRY238" s="44"/>
      <c r="JRZ238" s="44"/>
      <c r="JSA238" s="44"/>
      <c r="JSB238" s="44"/>
      <c r="JSC238" s="44"/>
      <c r="JSD238" s="44"/>
      <c r="JSE238" s="44"/>
      <c r="JSF238" s="44"/>
      <c r="JSG238" s="44"/>
      <c r="JSH238" s="44"/>
      <c r="JSI238" s="44"/>
      <c r="JSJ238" s="44"/>
      <c r="JSK238" s="44"/>
      <c r="JSL238" s="44"/>
      <c r="JSM238" s="44"/>
      <c r="JSN238" s="44"/>
      <c r="JSO238" s="44"/>
      <c r="JSP238" s="44"/>
      <c r="JSQ238" s="44"/>
      <c r="JSR238" s="44"/>
      <c r="JSS238" s="44"/>
      <c r="JST238" s="44"/>
      <c r="JSU238" s="44"/>
      <c r="JSV238" s="44"/>
      <c r="JSW238" s="44"/>
      <c r="JSX238" s="44"/>
      <c r="JSY238" s="44"/>
      <c r="JSZ238" s="44"/>
      <c r="JTA238" s="44"/>
      <c r="JTB238" s="44"/>
      <c r="JTC238" s="44"/>
      <c r="JTD238" s="44"/>
      <c r="JTE238" s="44"/>
      <c r="JTF238" s="44"/>
      <c r="JTG238" s="44"/>
      <c r="JTH238" s="44"/>
      <c r="JTI238" s="44"/>
      <c r="JTJ238" s="44"/>
      <c r="JTK238" s="44"/>
      <c r="JTL238" s="44"/>
      <c r="JTM238" s="44"/>
      <c r="JTN238" s="44"/>
      <c r="JTO238" s="44"/>
      <c r="JTP238" s="44"/>
      <c r="JTQ238" s="44"/>
      <c r="JTR238" s="44"/>
      <c r="JTS238" s="44"/>
      <c r="JTT238" s="44"/>
      <c r="JTU238" s="44"/>
      <c r="JTV238" s="44"/>
      <c r="JTW238" s="44"/>
      <c r="JTX238" s="44"/>
      <c r="JTY238" s="44"/>
      <c r="JTZ238" s="44"/>
      <c r="JUA238" s="44"/>
      <c r="JUB238" s="44"/>
      <c r="JUC238" s="44"/>
      <c r="JUD238" s="44"/>
      <c r="JUE238" s="44"/>
      <c r="JUF238" s="44"/>
      <c r="JUG238" s="44"/>
      <c r="JUH238" s="44"/>
      <c r="JUI238" s="44"/>
      <c r="JUJ238" s="44"/>
      <c r="JUK238" s="44"/>
      <c r="JUL238" s="44"/>
      <c r="JUM238" s="44"/>
      <c r="JUN238" s="44"/>
      <c r="JUO238" s="44"/>
      <c r="JUP238" s="44"/>
      <c r="JUQ238" s="44"/>
      <c r="JUR238" s="44"/>
      <c r="JUS238" s="44"/>
      <c r="JUT238" s="44"/>
      <c r="JUU238" s="44"/>
      <c r="JUV238" s="44"/>
      <c r="JUW238" s="44"/>
      <c r="JUX238" s="44"/>
      <c r="JUY238" s="44"/>
      <c r="JUZ238" s="44"/>
      <c r="JVA238" s="44"/>
      <c r="JVB238" s="44"/>
      <c r="JVC238" s="44"/>
      <c r="JVD238" s="44"/>
      <c r="JVE238" s="44"/>
      <c r="JVF238" s="44"/>
      <c r="JVG238" s="44"/>
      <c r="JVH238" s="44"/>
      <c r="JVI238" s="44"/>
      <c r="JVJ238" s="44"/>
      <c r="JVK238" s="44"/>
      <c r="JVL238" s="44"/>
      <c r="JVM238" s="44"/>
      <c r="JVN238" s="44"/>
      <c r="JVO238" s="44"/>
      <c r="JVP238" s="44"/>
      <c r="JVQ238" s="44"/>
      <c r="JVR238" s="44"/>
      <c r="JVS238" s="44"/>
      <c r="JVT238" s="44"/>
      <c r="JVU238" s="44"/>
      <c r="JVV238" s="44"/>
      <c r="JVW238" s="44"/>
      <c r="JVX238" s="44"/>
      <c r="JVY238" s="44"/>
      <c r="JVZ238" s="44"/>
      <c r="JWA238" s="44"/>
      <c r="JWB238" s="44"/>
      <c r="JWC238" s="44"/>
      <c r="JWD238" s="44"/>
      <c r="JWE238" s="44"/>
      <c r="JWF238" s="44"/>
      <c r="JWG238" s="44"/>
      <c r="JWH238" s="44"/>
      <c r="JWI238" s="44"/>
      <c r="JWJ238" s="44"/>
      <c r="JWK238" s="44"/>
      <c r="JWL238" s="44"/>
      <c r="JWM238" s="44"/>
      <c r="JWN238" s="44"/>
      <c r="JWO238" s="44"/>
      <c r="JWP238" s="44"/>
      <c r="JWQ238" s="44"/>
      <c r="JWR238" s="44"/>
      <c r="JWS238" s="44"/>
      <c r="JWT238" s="44"/>
      <c r="JWU238" s="44"/>
      <c r="JWV238" s="44"/>
      <c r="JWW238" s="44"/>
      <c r="JWX238" s="44"/>
      <c r="JWY238" s="44"/>
      <c r="JWZ238" s="44"/>
      <c r="JXA238" s="44"/>
      <c r="JXB238" s="44"/>
      <c r="JXC238" s="44"/>
      <c r="JXD238" s="44"/>
      <c r="JXE238" s="44"/>
      <c r="JXF238" s="44"/>
      <c r="JXG238" s="44"/>
      <c r="JXH238" s="44"/>
      <c r="JXI238" s="44"/>
      <c r="JXJ238" s="44"/>
      <c r="JXK238" s="44"/>
      <c r="JXL238" s="44"/>
      <c r="JXM238" s="44"/>
      <c r="JXN238" s="44"/>
      <c r="JXO238" s="44"/>
      <c r="JXP238" s="44"/>
      <c r="JXQ238" s="44"/>
      <c r="JXR238" s="44"/>
      <c r="JXS238" s="44"/>
      <c r="JXT238" s="44"/>
      <c r="JXU238" s="44"/>
      <c r="JXV238" s="44"/>
      <c r="JXW238" s="44"/>
      <c r="JXX238" s="44"/>
      <c r="JXY238" s="44"/>
      <c r="JXZ238" s="44"/>
      <c r="JYA238" s="44"/>
      <c r="JYB238" s="44"/>
      <c r="JYC238" s="44"/>
      <c r="JYD238" s="44"/>
      <c r="JYE238" s="44"/>
      <c r="JYF238" s="44"/>
      <c r="JYG238" s="44"/>
      <c r="JYH238" s="44"/>
      <c r="JYI238" s="44"/>
      <c r="JYJ238" s="44"/>
      <c r="JYK238" s="44"/>
      <c r="JYL238" s="44"/>
      <c r="JYM238" s="44"/>
      <c r="JYN238" s="44"/>
      <c r="JYO238" s="44"/>
      <c r="JYP238" s="44"/>
      <c r="JYQ238" s="44"/>
      <c r="JYR238" s="44"/>
      <c r="JYS238" s="44"/>
      <c r="JYT238" s="44"/>
      <c r="JYU238" s="44"/>
      <c r="JYV238" s="44"/>
      <c r="JYW238" s="44"/>
      <c r="JYX238" s="44"/>
      <c r="JYY238" s="44"/>
      <c r="JYZ238" s="44"/>
      <c r="JZA238" s="44"/>
      <c r="JZB238" s="44"/>
      <c r="JZC238" s="44"/>
      <c r="JZD238" s="44"/>
      <c r="JZE238" s="44"/>
      <c r="JZF238" s="44"/>
      <c r="JZG238" s="44"/>
      <c r="JZH238" s="44"/>
      <c r="JZI238" s="44"/>
      <c r="JZJ238" s="44"/>
      <c r="JZK238" s="44"/>
      <c r="JZL238" s="44"/>
      <c r="JZM238" s="44"/>
      <c r="JZN238" s="44"/>
      <c r="JZO238" s="44"/>
      <c r="JZP238" s="44"/>
      <c r="JZQ238" s="44"/>
      <c r="JZR238" s="44"/>
      <c r="JZS238" s="44"/>
      <c r="JZT238" s="44"/>
      <c r="JZU238" s="44"/>
      <c r="JZV238" s="44"/>
      <c r="JZW238" s="44"/>
      <c r="JZX238" s="44"/>
      <c r="JZY238" s="44"/>
      <c r="JZZ238" s="44"/>
      <c r="KAA238" s="44"/>
      <c r="KAB238" s="44"/>
      <c r="KAC238" s="44"/>
      <c r="KAD238" s="44"/>
      <c r="KAE238" s="44"/>
      <c r="KAF238" s="44"/>
      <c r="KAG238" s="44"/>
      <c r="KAH238" s="44"/>
      <c r="KAI238" s="44"/>
      <c r="KAJ238" s="44"/>
      <c r="KAK238" s="44"/>
      <c r="KAL238" s="44"/>
      <c r="KAM238" s="44"/>
      <c r="KAN238" s="44"/>
      <c r="KAO238" s="44"/>
      <c r="KAP238" s="44"/>
      <c r="KAQ238" s="44"/>
      <c r="KAR238" s="44"/>
      <c r="KAS238" s="44"/>
      <c r="KAT238" s="44"/>
      <c r="KAU238" s="44"/>
      <c r="KAV238" s="44"/>
      <c r="KAW238" s="44"/>
      <c r="KAX238" s="44"/>
      <c r="KAY238" s="44"/>
      <c r="KAZ238" s="44"/>
      <c r="KBA238" s="44"/>
      <c r="KBB238" s="44"/>
      <c r="KBC238" s="44"/>
      <c r="KBD238" s="44"/>
      <c r="KBE238" s="44"/>
      <c r="KBF238" s="44"/>
      <c r="KBG238" s="44"/>
      <c r="KBH238" s="44"/>
      <c r="KBI238" s="44"/>
      <c r="KBJ238" s="44"/>
      <c r="KBK238" s="44"/>
      <c r="KBL238" s="44"/>
      <c r="KBM238" s="44"/>
      <c r="KBN238" s="44"/>
      <c r="KBO238" s="44"/>
      <c r="KBP238" s="44"/>
      <c r="KBQ238" s="44"/>
      <c r="KBR238" s="44"/>
      <c r="KBS238" s="44"/>
      <c r="KBT238" s="44"/>
      <c r="KBU238" s="44"/>
      <c r="KBV238" s="44"/>
      <c r="KBW238" s="44"/>
      <c r="KBX238" s="44"/>
      <c r="KBY238" s="44"/>
      <c r="KBZ238" s="44"/>
      <c r="KCA238" s="44"/>
      <c r="KCB238" s="44"/>
      <c r="KCC238" s="44"/>
      <c r="KCD238" s="44"/>
      <c r="KCE238" s="44"/>
      <c r="KCF238" s="44"/>
      <c r="KCG238" s="44"/>
      <c r="KCH238" s="44"/>
      <c r="KCI238" s="44"/>
      <c r="KCJ238" s="44"/>
      <c r="KCK238" s="44"/>
      <c r="KCL238" s="44"/>
      <c r="KCM238" s="44"/>
      <c r="KCN238" s="44"/>
      <c r="KCO238" s="44"/>
      <c r="KCP238" s="44"/>
      <c r="KCQ238" s="44"/>
      <c r="KCR238" s="44"/>
      <c r="KCS238" s="44"/>
      <c r="KCT238" s="44"/>
      <c r="KCU238" s="44"/>
      <c r="KCV238" s="44"/>
      <c r="KCW238" s="44"/>
      <c r="KCX238" s="44"/>
      <c r="KCY238" s="44"/>
      <c r="KCZ238" s="44"/>
      <c r="KDA238" s="44"/>
      <c r="KDB238" s="44"/>
      <c r="KDC238" s="44"/>
      <c r="KDD238" s="44"/>
      <c r="KDE238" s="44"/>
      <c r="KDF238" s="44"/>
      <c r="KDG238" s="44"/>
      <c r="KDH238" s="44"/>
      <c r="KDI238" s="44"/>
      <c r="KDJ238" s="44"/>
      <c r="KDK238" s="44"/>
      <c r="KDL238" s="44"/>
      <c r="KDM238" s="44"/>
      <c r="KDN238" s="44"/>
      <c r="KDO238" s="44"/>
      <c r="KDP238" s="44"/>
      <c r="KDQ238" s="44"/>
      <c r="KDR238" s="44"/>
      <c r="KDS238" s="44"/>
      <c r="KDT238" s="44"/>
      <c r="KDU238" s="44"/>
      <c r="KDV238" s="44"/>
      <c r="KDW238" s="44"/>
      <c r="KDX238" s="44"/>
      <c r="KDY238" s="44"/>
      <c r="KDZ238" s="44"/>
      <c r="KEA238" s="44"/>
      <c r="KEB238" s="44"/>
      <c r="KEC238" s="44"/>
      <c r="KED238" s="44"/>
      <c r="KEE238" s="44"/>
      <c r="KEF238" s="44"/>
      <c r="KEG238" s="44"/>
      <c r="KEH238" s="44"/>
      <c r="KEI238" s="44"/>
      <c r="KEJ238" s="44"/>
      <c r="KEK238" s="44"/>
      <c r="KEL238" s="44"/>
      <c r="KEM238" s="44"/>
      <c r="KEN238" s="44"/>
      <c r="KEO238" s="44"/>
      <c r="KEP238" s="44"/>
      <c r="KEQ238" s="44"/>
      <c r="KER238" s="44"/>
      <c r="KES238" s="44"/>
      <c r="KET238" s="44"/>
      <c r="KEU238" s="44"/>
      <c r="KEV238" s="44"/>
      <c r="KEW238" s="44"/>
      <c r="KEX238" s="44"/>
      <c r="KEY238" s="44"/>
      <c r="KEZ238" s="44"/>
      <c r="KFA238" s="44"/>
      <c r="KFB238" s="44"/>
      <c r="KFC238" s="44"/>
      <c r="KFD238" s="44"/>
      <c r="KFE238" s="44"/>
      <c r="KFF238" s="44"/>
      <c r="KFG238" s="44"/>
      <c r="KFH238" s="44"/>
      <c r="KFI238" s="44"/>
      <c r="KFJ238" s="44"/>
      <c r="KFK238" s="44"/>
      <c r="KFL238" s="44"/>
      <c r="KFM238" s="44"/>
      <c r="KFN238" s="44"/>
      <c r="KFO238" s="44"/>
      <c r="KFP238" s="44"/>
      <c r="KFQ238" s="44"/>
      <c r="KFR238" s="44"/>
      <c r="KFS238" s="44"/>
      <c r="KFT238" s="44"/>
      <c r="KFU238" s="44"/>
      <c r="KFV238" s="44"/>
      <c r="KFW238" s="44"/>
      <c r="KFX238" s="44"/>
      <c r="KFY238" s="44"/>
      <c r="KFZ238" s="44"/>
      <c r="KGA238" s="44"/>
      <c r="KGB238" s="44"/>
      <c r="KGC238" s="44"/>
      <c r="KGD238" s="44"/>
      <c r="KGE238" s="44"/>
      <c r="KGF238" s="44"/>
      <c r="KGG238" s="44"/>
      <c r="KGH238" s="44"/>
      <c r="KGI238" s="44"/>
      <c r="KGJ238" s="44"/>
      <c r="KGK238" s="44"/>
      <c r="KGL238" s="44"/>
      <c r="KGM238" s="44"/>
      <c r="KGN238" s="44"/>
      <c r="KGO238" s="44"/>
      <c r="KGP238" s="44"/>
      <c r="KGQ238" s="44"/>
      <c r="KGR238" s="44"/>
      <c r="KGS238" s="44"/>
      <c r="KGT238" s="44"/>
      <c r="KGU238" s="44"/>
      <c r="KGV238" s="44"/>
      <c r="KGW238" s="44"/>
      <c r="KGX238" s="44"/>
      <c r="KGY238" s="44"/>
      <c r="KGZ238" s="44"/>
      <c r="KHA238" s="44"/>
      <c r="KHB238" s="44"/>
      <c r="KHC238" s="44"/>
      <c r="KHD238" s="44"/>
      <c r="KHE238" s="44"/>
      <c r="KHF238" s="44"/>
      <c r="KHG238" s="44"/>
      <c r="KHH238" s="44"/>
      <c r="KHI238" s="44"/>
      <c r="KHJ238" s="44"/>
      <c r="KHK238" s="44"/>
      <c r="KHL238" s="44"/>
      <c r="KHM238" s="44"/>
      <c r="KHN238" s="44"/>
      <c r="KHO238" s="44"/>
      <c r="KHP238" s="44"/>
      <c r="KHQ238" s="44"/>
      <c r="KHR238" s="44"/>
      <c r="KHS238" s="44"/>
      <c r="KHT238" s="44"/>
      <c r="KHU238" s="44"/>
      <c r="KHV238" s="44"/>
      <c r="KHW238" s="44"/>
      <c r="KHX238" s="44"/>
      <c r="KHY238" s="44"/>
      <c r="KHZ238" s="44"/>
      <c r="KIA238" s="44"/>
      <c r="KIB238" s="44"/>
      <c r="KIC238" s="44"/>
      <c r="KID238" s="44"/>
      <c r="KIE238" s="44"/>
      <c r="KIF238" s="44"/>
      <c r="KIG238" s="44"/>
      <c r="KIH238" s="44"/>
      <c r="KII238" s="44"/>
      <c r="KIJ238" s="44"/>
      <c r="KIK238" s="44"/>
      <c r="KIL238" s="44"/>
      <c r="KIM238" s="44"/>
      <c r="KIN238" s="44"/>
      <c r="KIO238" s="44"/>
      <c r="KIP238" s="44"/>
      <c r="KIQ238" s="44"/>
      <c r="KIR238" s="44"/>
      <c r="KIS238" s="44"/>
      <c r="KIT238" s="44"/>
      <c r="KIU238" s="44"/>
      <c r="KIV238" s="44"/>
      <c r="KIW238" s="44"/>
      <c r="KIX238" s="44"/>
      <c r="KIY238" s="44"/>
      <c r="KIZ238" s="44"/>
      <c r="KJA238" s="44"/>
      <c r="KJB238" s="44"/>
      <c r="KJC238" s="44"/>
      <c r="KJD238" s="44"/>
      <c r="KJE238" s="44"/>
      <c r="KJF238" s="44"/>
      <c r="KJG238" s="44"/>
      <c r="KJH238" s="44"/>
      <c r="KJI238" s="44"/>
      <c r="KJJ238" s="44"/>
      <c r="KJK238" s="44"/>
      <c r="KJL238" s="44"/>
      <c r="KJM238" s="44"/>
      <c r="KJN238" s="44"/>
      <c r="KJO238" s="44"/>
      <c r="KJP238" s="44"/>
      <c r="KJQ238" s="44"/>
      <c r="KJR238" s="44"/>
      <c r="KJS238" s="44"/>
      <c r="KJT238" s="44"/>
      <c r="KJU238" s="44"/>
      <c r="KJV238" s="44"/>
      <c r="KJW238" s="44"/>
      <c r="KJX238" s="44"/>
      <c r="KJY238" s="44"/>
      <c r="KJZ238" s="44"/>
      <c r="KKA238" s="44"/>
      <c r="KKB238" s="44"/>
      <c r="KKC238" s="44"/>
      <c r="KKD238" s="44"/>
      <c r="KKE238" s="44"/>
      <c r="KKF238" s="44"/>
      <c r="KKG238" s="44"/>
      <c r="KKH238" s="44"/>
      <c r="KKI238" s="44"/>
      <c r="KKJ238" s="44"/>
      <c r="KKK238" s="44"/>
      <c r="KKL238" s="44"/>
      <c r="KKM238" s="44"/>
      <c r="KKN238" s="44"/>
      <c r="KKO238" s="44"/>
      <c r="KKP238" s="44"/>
      <c r="KKQ238" s="44"/>
      <c r="KKR238" s="44"/>
      <c r="KKS238" s="44"/>
      <c r="KKT238" s="44"/>
      <c r="KKU238" s="44"/>
      <c r="KKV238" s="44"/>
      <c r="KKW238" s="44"/>
      <c r="KKX238" s="44"/>
      <c r="KKY238" s="44"/>
      <c r="KKZ238" s="44"/>
      <c r="KLA238" s="44"/>
      <c r="KLB238" s="44"/>
      <c r="KLC238" s="44"/>
      <c r="KLD238" s="44"/>
      <c r="KLE238" s="44"/>
      <c r="KLF238" s="44"/>
      <c r="KLG238" s="44"/>
      <c r="KLH238" s="44"/>
      <c r="KLI238" s="44"/>
      <c r="KLJ238" s="44"/>
      <c r="KLK238" s="44"/>
      <c r="KLL238" s="44"/>
      <c r="KLM238" s="44"/>
      <c r="KLN238" s="44"/>
      <c r="KLO238" s="44"/>
      <c r="KLP238" s="44"/>
      <c r="KLQ238" s="44"/>
      <c r="KLR238" s="44"/>
      <c r="KLS238" s="44"/>
      <c r="KLT238" s="44"/>
      <c r="KLU238" s="44"/>
      <c r="KLV238" s="44"/>
      <c r="KLW238" s="44"/>
      <c r="KLX238" s="44"/>
      <c r="KLY238" s="44"/>
      <c r="KLZ238" s="44"/>
      <c r="KMA238" s="44"/>
      <c r="KMB238" s="44"/>
      <c r="KMC238" s="44"/>
      <c r="KMD238" s="44"/>
      <c r="KME238" s="44"/>
      <c r="KMF238" s="44"/>
      <c r="KMG238" s="44"/>
      <c r="KMH238" s="44"/>
      <c r="KMI238" s="44"/>
      <c r="KMJ238" s="44"/>
      <c r="KMK238" s="44"/>
      <c r="KML238" s="44"/>
      <c r="KMM238" s="44"/>
      <c r="KMN238" s="44"/>
      <c r="KMO238" s="44"/>
      <c r="KMP238" s="44"/>
      <c r="KMQ238" s="44"/>
      <c r="KMR238" s="44"/>
      <c r="KMS238" s="44"/>
      <c r="KMT238" s="44"/>
      <c r="KMU238" s="44"/>
      <c r="KMV238" s="44"/>
      <c r="KMW238" s="44"/>
      <c r="KMX238" s="44"/>
      <c r="KMY238" s="44"/>
      <c r="KMZ238" s="44"/>
      <c r="KNA238" s="44"/>
      <c r="KNB238" s="44"/>
      <c r="KNC238" s="44"/>
      <c r="KND238" s="44"/>
      <c r="KNE238" s="44"/>
      <c r="KNF238" s="44"/>
      <c r="KNG238" s="44"/>
      <c r="KNH238" s="44"/>
      <c r="KNI238" s="44"/>
      <c r="KNJ238" s="44"/>
      <c r="KNK238" s="44"/>
      <c r="KNL238" s="44"/>
      <c r="KNM238" s="44"/>
      <c r="KNN238" s="44"/>
      <c r="KNO238" s="44"/>
      <c r="KNP238" s="44"/>
      <c r="KNQ238" s="44"/>
      <c r="KNR238" s="44"/>
      <c r="KNS238" s="44"/>
      <c r="KNT238" s="44"/>
      <c r="KNU238" s="44"/>
      <c r="KNV238" s="44"/>
      <c r="KNW238" s="44"/>
      <c r="KNX238" s="44"/>
      <c r="KNY238" s="44"/>
      <c r="KNZ238" s="44"/>
      <c r="KOA238" s="44"/>
      <c r="KOB238" s="44"/>
      <c r="KOC238" s="44"/>
      <c r="KOD238" s="44"/>
      <c r="KOE238" s="44"/>
      <c r="KOF238" s="44"/>
      <c r="KOG238" s="44"/>
      <c r="KOH238" s="44"/>
      <c r="KOI238" s="44"/>
      <c r="KOJ238" s="44"/>
      <c r="KOK238" s="44"/>
      <c r="KOL238" s="44"/>
      <c r="KOM238" s="44"/>
      <c r="KON238" s="44"/>
      <c r="KOO238" s="44"/>
      <c r="KOP238" s="44"/>
      <c r="KOQ238" s="44"/>
      <c r="KOR238" s="44"/>
      <c r="KOS238" s="44"/>
      <c r="KOT238" s="44"/>
      <c r="KOU238" s="44"/>
      <c r="KOV238" s="44"/>
      <c r="KOW238" s="44"/>
      <c r="KOX238" s="44"/>
      <c r="KOY238" s="44"/>
      <c r="KOZ238" s="44"/>
      <c r="KPA238" s="44"/>
      <c r="KPB238" s="44"/>
      <c r="KPC238" s="44"/>
      <c r="KPD238" s="44"/>
      <c r="KPE238" s="44"/>
      <c r="KPF238" s="44"/>
      <c r="KPG238" s="44"/>
      <c r="KPH238" s="44"/>
      <c r="KPI238" s="44"/>
      <c r="KPJ238" s="44"/>
      <c r="KPK238" s="44"/>
      <c r="KPL238" s="44"/>
      <c r="KPM238" s="44"/>
      <c r="KPN238" s="44"/>
      <c r="KPO238" s="44"/>
      <c r="KPP238" s="44"/>
      <c r="KPQ238" s="44"/>
      <c r="KPR238" s="44"/>
      <c r="KPS238" s="44"/>
      <c r="KPT238" s="44"/>
      <c r="KPU238" s="44"/>
      <c r="KPV238" s="44"/>
      <c r="KPW238" s="44"/>
      <c r="KPX238" s="44"/>
      <c r="KPY238" s="44"/>
      <c r="KPZ238" s="44"/>
      <c r="KQA238" s="44"/>
      <c r="KQB238" s="44"/>
      <c r="KQC238" s="44"/>
      <c r="KQD238" s="44"/>
      <c r="KQE238" s="44"/>
      <c r="KQF238" s="44"/>
      <c r="KQG238" s="44"/>
      <c r="KQH238" s="44"/>
      <c r="KQI238" s="44"/>
      <c r="KQJ238" s="44"/>
      <c r="KQK238" s="44"/>
      <c r="KQL238" s="44"/>
      <c r="KQM238" s="44"/>
      <c r="KQN238" s="44"/>
      <c r="KQO238" s="44"/>
      <c r="KQP238" s="44"/>
      <c r="KQQ238" s="44"/>
      <c r="KQR238" s="44"/>
      <c r="KQS238" s="44"/>
      <c r="KQT238" s="44"/>
      <c r="KQU238" s="44"/>
      <c r="KQV238" s="44"/>
      <c r="KQW238" s="44"/>
      <c r="KQX238" s="44"/>
      <c r="KQY238" s="44"/>
      <c r="KQZ238" s="44"/>
      <c r="KRA238" s="44"/>
      <c r="KRB238" s="44"/>
      <c r="KRC238" s="44"/>
      <c r="KRD238" s="44"/>
      <c r="KRE238" s="44"/>
      <c r="KRF238" s="44"/>
      <c r="KRG238" s="44"/>
      <c r="KRH238" s="44"/>
      <c r="KRI238" s="44"/>
      <c r="KRJ238" s="44"/>
      <c r="KRK238" s="44"/>
      <c r="KRL238" s="44"/>
      <c r="KRM238" s="44"/>
      <c r="KRN238" s="44"/>
      <c r="KRO238" s="44"/>
      <c r="KRP238" s="44"/>
      <c r="KRQ238" s="44"/>
      <c r="KRR238" s="44"/>
      <c r="KRS238" s="44"/>
      <c r="KRT238" s="44"/>
      <c r="KRU238" s="44"/>
      <c r="KRV238" s="44"/>
      <c r="KRW238" s="44"/>
      <c r="KRX238" s="44"/>
      <c r="KRY238" s="44"/>
      <c r="KRZ238" s="44"/>
      <c r="KSA238" s="44"/>
      <c r="KSB238" s="44"/>
      <c r="KSC238" s="44"/>
      <c r="KSD238" s="44"/>
      <c r="KSE238" s="44"/>
      <c r="KSF238" s="44"/>
      <c r="KSG238" s="44"/>
      <c r="KSH238" s="44"/>
      <c r="KSI238" s="44"/>
      <c r="KSJ238" s="44"/>
      <c r="KSK238" s="44"/>
      <c r="KSL238" s="44"/>
      <c r="KSM238" s="44"/>
      <c r="KSN238" s="44"/>
      <c r="KSO238" s="44"/>
      <c r="KSP238" s="44"/>
      <c r="KSQ238" s="44"/>
      <c r="KSR238" s="44"/>
      <c r="KSS238" s="44"/>
      <c r="KST238" s="44"/>
      <c r="KSU238" s="44"/>
      <c r="KSV238" s="44"/>
      <c r="KSW238" s="44"/>
      <c r="KSX238" s="44"/>
      <c r="KSY238" s="44"/>
      <c r="KSZ238" s="44"/>
      <c r="KTA238" s="44"/>
      <c r="KTB238" s="44"/>
      <c r="KTC238" s="44"/>
      <c r="KTD238" s="44"/>
      <c r="KTE238" s="44"/>
      <c r="KTF238" s="44"/>
      <c r="KTG238" s="44"/>
      <c r="KTH238" s="44"/>
      <c r="KTI238" s="44"/>
      <c r="KTJ238" s="44"/>
      <c r="KTK238" s="44"/>
      <c r="KTL238" s="44"/>
      <c r="KTM238" s="44"/>
      <c r="KTN238" s="44"/>
      <c r="KTO238" s="44"/>
      <c r="KTP238" s="44"/>
      <c r="KTQ238" s="44"/>
      <c r="KTR238" s="44"/>
      <c r="KTS238" s="44"/>
      <c r="KTT238" s="44"/>
      <c r="KTU238" s="44"/>
      <c r="KTV238" s="44"/>
      <c r="KTW238" s="44"/>
      <c r="KTX238" s="44"/>
      <c r="KTY238" s="44"/>
      <c r="KTZ238" s="44"/>
      <c r="KUA238" s="44"/>
      <c r="KUB238" s="44"/>
      <c r="KUC238" s="44"/>
      <c r="KUD238" s="44"/>
      <c r="KUE238" s="44"/>
      <c r="KUF238" s="44"/>
      <c r="KUG238" s="44"/>
      <c r="KUH238" s="44"/>
      <c r="KUI238" s="44"/>
      <c r="KUJ238" s="44"/>
      <c r="KUK238" s="44"/>
      <c r="KUL238" s="44"/>
      <c r="KUM238" s="44"/>
      <c r="KUN238" s="44"/>
      <c r="KUO238" s="44"/>
      <c r="KUP238" s="44"/>
      <c r="KUQ238" s="44"/>
      <c r="KUR238" s="44"/>
      <c r="KUS238" s="44"/>
      <c r="KUT238" s="44"/>
      <c r="KUU238" s="44"/>
      <c r="KUV238" s="44"/>
      <c r="KUW238" s="44"/>
      <c r="KUX238" s="44"/>
      <c r="KUY238" s="44"/>
      <c r="KUZ238" s="44"/>
      <c r="KVA238" s="44"/>
      <c r="KVB238" s="44"/>
      <c r="KVC238" s="44"/>
      <c r="KVD238" s="44"/>
      <c r="KVE238" s="44"/>
      <c r="KVF238" s="44"/>
      <c r="KVG238" s="44"/>
      <c r="KVH238" s="44"/>
      <c r="KVI238" s="44"/>
      <c r="KVJ238" s="44"/>
      <c r="KVK238" s="44"/>
      <c r="KVL238" s="44"/>
      <c r="KVM238" s="44"/>
      <c r="KVN238" s="44"/>
      <c r="KVO238" s="44"/>
      <c r="KVP238" s="44"/>
      <c r="KVQ238" s="44"/>
      <c r="KVR238" s="44"/>
      <c r="KVS238" s="44"/>
      <c r="KVT238" s="44"/>
      <c r="KVU238" s="44"/>
      <c r="KVV238" s="44"/>
      <c r="KVW238" s="44"/>
      <c r="KVX238" s="44"/>
      <c r="KVY238" s="44"/>
      <c r="KVZ238" s="44"/>
      <c r="KWA238" s="44"/>
      <c r="KWB238" s="44"/>
      <c r="KWC238" s="44"/>
      <c r="KWD238" s="44"/>
      <c r="KWE238" s="44"/>
      <c r="KWF238" s="44"/>
      <c r="KWG238" s="44"/>
      <c r="KWH238" s="44"/>
      <c r="KWI238" s="44"/>
      <c r="KWJ238" s="44"/>
      <c r="KWK238" s="44"/>
      <c r="KWL238" s="44"/>
      <c r="KWM238" s="44"/>
      <c r="KWN238" s="44"/>
      <c r="KWO238" s="44"/>
      <c r="KWP238" s="44"/>
      <c r="KWQ238" s="44"/>
      <c r="KWR238" s="44"/>
      <c r="KWS238" s="44"/>
      <c r="KWT238" s="44"/>
      <c r="KWU238" s="44"/>
      <c r="KWV238" s="44"/>
      <c r="KWW238" s="44"/>
      <c r="KWX238" s="44"/>
      <c r="KWY238" s="44"/>
      <c r="KWZ238" s="44"/>
      <c r="KXA238" s="44"/>
      <c r="KXB238" s="44"/>
      <c r="KXC238" s="44"/>
      <c r="KXD238" s="44"/>
      <c r="KXE238" s="44"/>
      <c r="KXF238" s="44"/>
      <c r="KXG238" s="44"/>
      <c r="KXH238" s="44"/>
      <c r="KXI238" s="44"/>
      <c r="KXJ238" s="44"/>
      <c r="KXK238" s="44"/>
      <c r="KXL238" s="44"/>
      <c r="KXM238" s="44"/>
      <c r="KXN238" s="44"/>
      <c r="KXO238" s="44"/>
      <c r="KXP238" s="44"/>
      <c r="KXQ238" s="44"/>
      <c r="KXR238" s="44"/>
      <c r="KXS238" s="44"/>
      <c r="KXT238" s="44"/>
      <c r="KXU238" s="44"/>
      <c r="KXV238" s="44"/>
      <c r="KXW238" s="44"/>
      <c r="KXX238" s="44"/>
      <c r="KXY238" s="44"/>
      <c r="KXZ238" s="44"/>
      <c r="KYA238" s="44"/>
      <c r="KYB238" s="44"/>
      <c r="KYC238" s="44"/>
      <c r="KYD238" s="44"/>
      <c r="KYE238" s="44"/>
      <c r="KYF238" s="44"/>
      <c r="KYG238" s="44"/>
      <c r="KYH238" s="44"/>
      <c r="KYI238" s="44"/>
      <c r="KYJ238" s="44"/>
      <c r="KYK238" s="44"/>
      <c r="KYL238" s="44"/>
      <c r="KYM238" s="44"/>
      <c r="KYN238" s="44"/>
      <c r="KYO238" s="44"/>
      <c r="KYP238" s="44"/>
      <c r="KYQ238" s="44"/>
      <c r="KYR238" s="44"/>
      <c r="KYS238" s="44"/>
      <c r="KYT238" s="44"/>
      <c r="KYU238" s="44"/>
      <c r="KYV238" s="44"/>
      <c r="KYW238" s="44"/>
      <c r="KYX238" s="44"/>
      <c r="KYY238" s="44"/>
      <c r="KYZ238" s="44"/>
      <c r="KZA238" s="44"/>
      <c r="KZB238" s="44"/>
      <c r="KZC238" s="44"/>
      <c r="KZD238" s="44"/>
      <c r="KZE238" s="44"/>
      <c r="KZF238" s="44"/>
      <c r="KZG238" s="44"/>
      <c r="KZH238" s="44"/>
      <c r="KZI238" s="44"/>
      <c r="KZJ238" s="44"/>
      <c r="KZK238" s="44"/>
      <c r="KZL238" s="44"/>
      <c r="KZM238" s="44"/>
      <c r="KZN238" s="44"/>
      <c r="KZO238" s="44"/>
      <c r="KZP238" s="44"/>
      <c r="KZQ238" s="44"/>
      <c r="KZR238" s="44"/>
      <c r="KZS238" s="44"/>
      <c r="KZT238" s="44"/>
      <c r="KZU238" s="44"/>
      <c r="KZV238" s="44"/>
      <c r="KZW238" s="44"/>
      <c r="KZX238" s="44"/>
      <c r="KZY238" s="44"/>
      <c r="KZZ238" s="44"/>
      <c r="LAA238" s="44"/>
      <c r="LAB238" s="44"/>
      <c r="LAC238" s="44"/>
      <c r="LAD238" s="44"/>
      <c r="LAE238" s="44"/>
      <c r="LAF238" s="44"/>
      <c r="LAG238" s="44"/>
      <c r="LAH238" s="44"/>
      <c r="LAI238" s="44"/>
      <c r="LAJ238" s="44"/>
      <c r="LAK238" s="44"/>
      <c r="LAL238" s="44"/>
      <c r="LAM238" s="44"/>
      <c r="LAN238" s="44"/>
      <c r="LAO238" s="44"/>
      <c r="LAP238" s="44"/>
      <c r="LAQ238" s="44"/>
      <c r="LAR238" s="44"/>
      <c r="LAS238" s="44"/>
      <c r="LAT238" s="44"/>
      <c r="LAU238" s="44"/>
      <c r="LAV238" s="44"/>
      <c r="LAW238" s="44"/>
      <c r="LAX238" s="44"/>
      <c r="LAY238" s="44"/>
      <c r="LAZ238" s="44"/>
      <c r="LBA238" s="44"/>
      <c r="LBB238" s="44"/>
      <c r="LBC238" s="44"/>
      <c r="LBD238" s="44"/>
      <c r="LBE238" s="44"/>
      <c r="LBF238" s="44"/>
      <c r="LBG238" s="44"/>
      <c r="LBH238" s="44"/>
      <c r="LBI238" s="44"/>
      <c r="LBJ238" s="44"/>
      <c r="LBK238" s="44"/>
      <c r="LBL238" s="44"/>
      <c r="LBM238" s="44"/>
      <c r="LBN238" s="44"/>
      <c r="LBO238" s="44"/>
      <c r="LBP238" s="44"/>
      <c r="LBQ238" s="44"/>
      <c r="LBR238" s="44"/>
      <c r="LBS238" s="44"/>
      <c r="LBT238" s="44"/>
      <c r="LBU238" s="44"/>
      <c r="LBV238" s="44"/>
      <c r="LBW238" s="44"/>
      <c r="LBX238" s="44"/>
      <c r="LBY238" s="44"/>
      <c r="LBZ238" s="44"/>
      <c r="LCA238" s="44"/>
      <c r="LCB238" s="44"/>
      <c r="LCC238" s="44"/>
      <c r="LCD238" s="44"/>
      <c r="LCE238" s="44"/>
      <c r="LCF238" s="44"/>
      <c r="LCG238" s="44"/>
      <c r="LCH238" s="44"/>
      <c r="LCI238" s="44"/>
      <c r="LCJ238" s="44"/>
      <c r="LCK238" s="44"/>
      <c r="LCL238" s="44"/>
      <c r="LCM238" s="44"/>
      <c r="LCN238" s="44"/>
      <c r="LCO238" s="44"/>
      <c r="LCP238" s="44"/>
      <c r="LCQ238" s="44"/>
      <c r="LCR238" s="44"/>
      <c r="LCS238" s="44"/>
      <c r="LCT238" s="44"/>
      <c r="LCU238" s="44"/>
      <c r="LCV238" s="44"/>
      <c r="LCW238" s="44"/>
      <c r="LCX238" s="44"/>
      <c r="LCY238" s="44"/>
      <c r="LCZ238" s="44"/>
      <c r="LDA238" s="44"/>
      <c r="LDB238" s="44"/>
      <c r="LDC238" s="44"/>
      <c r="LDD238" s="44"/>
      <c r="LDE238" s="44"/>
      <c r="LDF238" s="44"/>
      <c r="LDG238" s="44"/>
      <c r="LDH238" s="44"/>
      <c r="LDI238" s="44"/>
      <c r="LDJ238" s="44"/>
      <c r="LDK238" s="44"/>
      <c r="LDL238" s="44"/>
      <c r="LDM238" s="44"/>
      <c r="LDN238" s="44"/>
      <c r="LDO238" s="44"/>
      <c r="LDP238" s="44"/>
      <c r="LDQ238" s="44"/>
      <c r="LDR238" s="44"/>
      <c r="LDS238" s="44"/>
      <c r="LDT238" s="44"/>
      <c r="LDU238" s="44"/>
      <c r="LDV238" s="44"/>
      <c r="LDW238" s="44"/>
      <c r="LDX238" s="44"/>
      <c r="LDY238" s="44"/>
      <c r="LDZ238" s="44"/>
      <c r="LEA238" s="44"/>
      <c r="LEB238" s="44"/>
      <c r="LEC238" s="44"/>
      <c r="LED238" s="44"/>
      <c r="LEE238" s="44"/>
      <c r="LEF238" s="44"/>
      <c r="LEG238" s="44"/>
      <c r="LEH238" s="44"/>
      <c r="LEI238" s="44"/>
      <c r="LEJ238" s="44"/>
      <c r="LEK238" s="44"/>
      <c r="LEL238" s="44"/>
      <c r="LEM238" s="44"/>
      <c r="LEN238" s="44"/>
      <c r="LEO238" s="44"/>
      <c r="LEP238" s="44"/>
      <c r="LEQ238" s="44"/>
      <c r="LER238" s="44"/>
      <c r="LES238" s="44"/>
      <c r="LET238" s="44"/>
      <c r="LEU238" s="44"/>
      <c r="LEV238" s="44"/>
      <c r="LEW238" s="44"/>
      <c r="LEX238" s="44"/>
      <c r="LEY238" s="44"/>
      <c r="LEZ238" s="44"/>
      <c r="LFA238" s="44"/>
      <c r="LFB238" s="44"/>
      <c r="LFC238" s="44"/>
      <c r="LFD238" s="44"/>
      <c r="LFE238" s="44"/>
      <c r="LFF238" s="44"/>
      <c r="LFG238" s="44"/>
      <c r="LFH238" s="44"/>
      <c r="LFI238" s="44"/>
      <c r="LFJ238" s="44"/>
      <c r="LFK238" s="44"/>
      <c r="LFL238" s="44"/>
      <c r="LFM238" s="44"/>
      <c r="LFN238" s="44"/>
      <c r="LFO238" s="44"/>
      <c r="LFP238" s="44"/>
      <c r="LFQ238" s="44"/>
      <c r="LFR238" s="44"/>
      <c r="LFS238" s="44"/>
      <c r="LFT238" s="44"/>
      <c r="LFU238" s="44"/>
      <c r="LFV238" s="44"/>
      <c r="LFW238" s="44"/>
      <c r="LFX238" s="44"/>
      <c r="LFY238" s="44"/>
      <c r="LFZ238" s="44"/>
      <c r="LGA238" s="44"/>
      <c r="LGB238" s="44"/>
      <c r="LGC238" s="44"/>
      <c r="LGD238" s="44"/>
      <c r="LGE238" s="44"/>
      <c r="LGF238" s="44"/>
      <c r="LGG238" s="44"/>
      <c r="LGH238" s="44"/>
      <c r="LGI238" s="44"/>
      <c r="LGJ238" s="44"/>
      <c r="LGK238" s="44"/>
      <c r="LGL238" s="44"/>
      <c r="LGM238" s="44"/>
      <c r="LGN238" s="44"/>
      <c r="LGO238" s="44"/>
      <c r="LGP238" s="44"/>
      <c r="LGQ238" s="44"/>
      <c r="LGR238" s="44"/>
      <c r="LGS238" s="44"/>
      <c r="LGT238" s="44"/>
      <c r="LGU238" s="44"/>
      <c r="LGV238" s="44"/>
      <c r="LGW238" s="44"/>
      <c r="LGX238" s="44"/>
      <c r="LGY238" s="44"/>
      <c r="LGZ238" s="44"/>
      <c r="LHA238" s="44"/>
      <c r="LHB238" s="44"/>
      <c r="LHC238" s="44"/>
      <c r="LHD238" s="44"/>
      <c r="LHE238" s="44"/>
      <c r="LHF238" s="44"/>
      <c r="LHG238" s="44"/>
      <c r="LHH238" s="44"/>
      <c r="LHI238" s="44"/>
      <c r="LHJ238" s="44"/>
      <c r="LHK238" s="44"/>
      <c r="LHL238" s="44"/>
      <c r="LHM238" s="44"/>
      <c r="LHN238" s="44"/>
      <c r="LHO238" s="44"/>
      <c r="LHP238" s="44"/>
      <c r="LHQ238" s="44"/>
      <c r="LHR238" s="44"/>
      <c r="LHS238" s="44"/>
      <c r="LHT238" s="44"/>
      <c r="LHU238" s="44"/>
      <c r="LHV238" s="44"/>
      <c r="LHW238" s="44"/>
      <c r="LHX238" s="44"/>
      <c r="LHY238" s="44"/>
      <c r="LHZ238" s="44"/>
      <c r="LIA238" s="44"/>
      <c r="LIB238" s="44"/>
      <c r="LIC238" s="44"/>
      <c r="LID238" s="44"/>
      <c r="LIE238" s="44"/>
      <c r="LIF238" s="44"/>
      <c r="LIG238" s="44"/>
      <c r="LIH238" s="44"/>
      <c r="LII238" s="44"/>
      <c r="LIJ238" s="44"/>
      <c r="LIK238" s="44"/>
      <c r="LIL238" s="44"/>
      <c r="LIM238" s="44"/>
      <c r="LIN238" s="44"/>
      <c r="LIO238" s="44"/>
      <c r="LIP238" s="44"/>
      <c r="LIQ238" s="44"/>
      <c r="LIR238" s="44"/>
      <c r="LIS238" s="44"/>
      <c r="LIT238" s="44"/>
      <c r="LIU238" s="44"/>
      <c r="LIV238" s="44"/>
      <c r="LIW238" s="44"/>
      <c r="LIX238" s="44"/>
      <c r="LIY238" s="44"/>
      <c r="LIZ238" s="44"/>
      <c r="LJA238" s="44"/>
      <c r="LJB238" s="44"/>
      <c r="LJC238" s="44"/>
      <c r="LJD238" s="44"/>
      <c r="LJE238" s="44"/>
      <c r="LJF238" s="44"/>
      <c r="LJG238" s="44"/>
      <c r="LJH238" s="44"/>
      <c r="LJI238" s="44"/>
      <c r="LJJ238" s="44"/>
      <c r="LJK238" s="44"/>
      <c r="LJL238" s="44"/>
      <c r="LJM238" s="44"/>
      <c r="LJN238" s="44"/>
      <c r="LJO238" s="44"/>
      <c r="LJP238" s="44"/>
      <c r="LJQ238" s="44"/>
      <c r="LJR238" s="44"/>
      <c r="LJS238" s="44"/>
      <c r="LJT238" s="44"/>
      <c r="LJU238" s="44"/>
      <c r="LJV238" s="44"/>
      <c r="LJW238" s="44"/>
      <c r="LJX238" s="44"/>
      <c r="LJY238" s="44"/>
      <c r="LJZ238" s="44"/>
      <c r="LKA238" s="44"/>
      <c r="LKB238" s="44"/>
      <c r="LKC238" s="44"/>
      <c r="LKD238" s="44"/>
      <c r="LKE238" s="44"/>
      <c r="LKF238" s="44"/>
      <c r="LKG238" s="44"/>
      <c r="LKH238" s="44"/>
      <c r="LKI238" s="44"/>
      <c r="LKJ238" s="44"/>
      <c r="LKK238" s="44"/>
      <c r="LKL238" s="44"/>
      <c r="LKM238" s="44"/>
      <c r="LKN238" s="44"/>
      <c r="LKO238" s="44"/>
      <c r="LKP238" s="44"/>
      <c r="LKQ238" s="44"/>
      <c r="LKR238" s="44"/>
      <c r="LKS238" s="44"/>
      <c r="LKT238" s="44"/>
      <c r="LKU238" s="44"/>
      <c r="LKV238" s="44"/>
      <c r="LKW238" s="44"/>
      <c r="LKX238" s="44"/>
      <c r="LKY238" s="44"/>
      <c r="LKZ238" s="44"/>
      <c r="LLA238" s="44"/>
      <c r="LLB238" s="44"/>
      <c r="LLC238" s="44"/>
      <c r="LLD238" s="44"/>
      <c r="LLE238" s="44"/>
      <c r="LLF238" s="44"/>
      <c r="LLG238" s="44"/>
      <c r="LLH238" s="44"/>
      <c r="LLI238" s="44"/>
      <c r="LLJ238" s="44"/>
      <c r="LLK238" s="44"/>
      <c r="LLL238" s="44"/>
      <c r="LLM238" s="44"/>
      <c r="LLN238" s="44"/>
      <c r="LLO238" s="44"/>
      <c r="LLP238" s="44"/>
      <c r="LLQ238" s="44"/>
      <c r="LLR238" s="44"/>
      <c r="LLS238" s="44"/>
      <c r="LLT238" s="44"/>
      <c r="LLU238" s="44"/>
      <c r="LLV238" s="44"/>
      <c r="LLW238" s="44"/>
      <c r="LLX238" s="44"/>
      <c r="LLY238" s="44"/>
      <c r="LLZ238" s="44"/>
      <c r="LMA238" s="44"/>
      <c r="LMB238" s="44"/>
      <c r="LMC238" s="44"/>
      <c r="LMD238" s="44"/>
      <c r="LME238" s="44"/>
      <c r="LMF238" s="44"/>
      <c r="LMG238" s="44"/>
      <c r="LMH238" s="44"/>
      <c r="LMI238" s="44"/>
      <c r="LMJ238" s="44"/>
      <c r="LMK238" s="44"/>
      <c r="LML238" s="44"/>
      <c r="LMM238" s="44"/>
      <c r="LMN238" s="44"/>
      <c r="LMO238" s="44"/>
      <c r="LMP238" s="44"/>
      <c r="LMQ238" s="44"/>
      <c r="LMR238" s="44"/>
      <c r="LMS238" s="44"/>
      <c r="LMT238" s="44"/>
      <c r="LMU238" s="44"/>
      <c r="LMV238" s="44"/>
      <c r="LMW238" s="44"/>
      <c r="LMX238" s="44"/>
      <c r="LMY238" s="44"/>
      <c r="LMZ238" s="44"/>
      <c r="LNA238" s="44"/>
      <c r="LNB238" s="44"/>
      <c r="LNC238" s="44"/>
      <c r="LND238" s="44"/>
      <c r="LNE238" s="44"/>
      <c r="LNF238" s="44"/>
      <c r="LNG238" s="44"/>
      <c r="LNH238" s="44"/>
      <c r="LNI238" s="44"/>
      <c r="LNJ238" s="44"/>
      <c r="LNK238" s="44"/>
      <c r="LNL238" s="44"/>
      <c r="LNM238" s="44"/>
      <c r="LNN238" s="44"/>
      <c r="LNO238" s="44"/>
      <c r="LNP238" s="44"/>
      <c r="LNQ238" s="44"/>
      <c r="LNR238" s="44"/>
      <c r="LNS238" s="44"/>
      <c r="LNT238" s="44"/>
      <c r="LNU238" s="44"/>
      <c r="LNV238" s="44"/>
      <c r="LNW238" s="44"/>
      <c r="LNX238" s="44"/>
      <c r="LNY238" s="44"/>
      <c r="LNZ238" s="44"/>
      <c r="LOA238" s="44"/>
      <c r="LOB238" s="44"/>
      <c r="LOC238" s="44"/>
      <c r="LOD238" s="44"/>
      <c r="LOE238" s="44"/>
      <c r="LOF238" s="44"/>
      <c r="LOG238" s="44"/>
      <c r="LOH238" s="44"/>
      <c r="LOI238" s="44"/>
      <c r="LOJ238" s="44"/>
      <c r="LOK238" s="44"/>
      <c r="LOL238" s="44"/>
      <c r="LOM238" s="44"/>
      <c r="LON238" s="44"/>
      <c r="LOO238" s="44"/>
      <c r="LOP238" s="44"/>
      <c r="LOQ238" s="44"/>
      <c r="LOR238" s="44"/>
      <c r="LOS238" s="44"/>
      <c r="LOT238" s="44"/>
      <c r="LOU238" s="44"/>
      <c r="LOV238" s="44"/>
      <c r="LOW238" s="44"/>
      <c r="LOX238" s="44"/>
      <c r="LOY238" s="44"/>
      <c r="LOZ238" s="44"/>
      <c r="LPA238" s="44"/>
      <c r="LPB238" s="44"/>
      <c r="LPC238" s="44"/>
      <c r="LPD238" s="44"/>
      <c r="LPE238" s="44"/>
      <c r="LPF238" s="44"/>
      <c r="LPG238" s="44"/>
      <c r="LPH238" s="44"/>
      <c r="LPI238" s="44"/>
      <c r="LPJ238" s="44"/>
      <c r="LPK238" s="44"/>
      <c r="LPL238" s="44"/>
      <c r="LPM238" s="44"/>
      <c r="LPN238" s="44"/>
      <c r="LPO238" s="44"/>
      <c r="LPP238" s="44"/>
      <c r="LPQ238" s="44"/>
      <c r="LPR238" s="44"/>
      <c r="LPS238" s="44"/>
      <c r="LPT238" s="44"/>
      <c r="LPU238" s="44"/>
      <c r="LPV238" s="44"/>
      <c r="LPW238" s="44"/>
      <c r="LPX238" s="44"/>
      <c r="LPY238" s="44"/>
      <c r="LPZ238" s="44"/>
      <c r="LQA238" s="44"/>
      <c r="LQB238" s="44"/>
      <c r="LQC238" s="44"/>
      <c r="LQD238" s="44"/>
      <c r="LQE238" s="44"/>
      <c r="LQF238" s="44"/>
      <c r="LQG238" s="44"/>
      <c r="LQH238" s="44"/>
      <c r="LQI238" s="44"/>
      <c r="LQJ238" s="44"/>
      <c r="LQK238" s="44"/>
      <c r="LQL238" s="44"/>
      <c r="LQM238" s="44"/>
      <c r="LQN238" s="44"/>
      <c r="LQO238" s="44"/>
      <c r="LQP238" s="44"/>
      <c r="LQQ238" s="44"/>
      <c r="LQR238" s="44"/>
      <c r="LQS238" s="44"/>
      <c r="LQT238" s="44"/>
      <c r="LQU238" s="44"/>
      <c r="LQV238" s="44"/>
      <c r="LQW238" s="44"/>
      <c r="LQX238" s="44"/>
      <c r="LQY238" s="44"/>
      <c r="LQZ238" s="44"/>
      <c r="LRA238" s="44"/>
      <c r="LRB238" s="44"/>
      <c r="LRC238" s="44"/>
      <c r="LRD238" s="44"/>
      <c r="LRE238" s="44"/>
      <c r="LRF238" s="44"/>
      <c r="LRG238" s="44"/>
      <c r="LRH238" s="44"/>
      <c r="LRI238" s="44"/>
      <c r="LRJ238" s="44"/>
      <c r="LRK238" s="44"/>
      <c r="LRL238" s="44"/>
      <c r="LRM238" s="44"/>
      <c r="LRN238" s="44"/>
      <c r="LRO238" s="44"/>
      <c r="LRP238" s="44"/>
      <c r="LRQ238" s="44"/>
      <c r="LRR238" s="44"/>
      <c r="LRS238" s="44"/>
      <c r="LRT238" s="44"/>
      <c r="LRU238" s="44"/>
      <c r="LRV238" s="44"/>
      <c r="LRW238" s="44"/>
      <c r="LRX238" s="44"/>
      <c r="LRY238" s="44"/>
      <c r="LRZ238" s="44"/>
      <c r="LSA238" s="44"/>
      <c r="LSB238" s="44"/>
      <c r="LSC238" s="44"/>
      <c r="LSD238" s="44"/>
      <c r="LSE238" s="44"/>
      <c r="LSF238" s="44"/>
      <c r="LSG238" s="44"/>
      <c r="LSH238" s="44"/>
      <c r="LSI238" s="44"/>
      <c r="LSJ238" s="44"/>
      <c r="LSK238" s="44"/>
      <c r="LSL238" s="44"/>
      <c r="LSM238" s="44"/>
      <c r="LSN238" s="44"/>
      <c r="LSO238" s="44"/>
      <c r="LSP238" s="44"/>
      <c r="LSQ238" s="44"/>
      <c r="LSR238" s="44"/>
      <c r="LSS238" s="44"/>
      <c r="LST238" s="44"/>
      <c r="LSU238" s="44"/>
      <c r="LSV238" s="44"/>
      <c r="LSW238" s="44"/>
      <c r="LSX238" s="44"/>
      <c r="LSY238" s="44"/>
      <c r="LSZ238" s="44"/>
      <c r="LTA238" s="44"/>
      <c r="LTB238" s="44"/>
      <c r="LTC238" s="44"/>
      <c r="LTD238" s="44"/>
      <c r="LTE238" s="44"/>
      <c r="LTF238" s="44"/>
      <c r="LTG238" s="44"/>
      <c r="LTH238" s="44"/>
      <c r="LTI238" s="44"/>
      <c r="LTJ238" s="44"/>
      <c r="LTK238" s="44"/>
      <c r="LTL238" s="44"/>
      <c r="LTM238" s="44"/>
      <c r="LTN238" s="44"/>
      <c r="LTO238" s="44"/>
      <c r="LTP238" s="44"/>
      <c r="LTQ238" s="44"/>
      <c r="LTR238" s="44"/>
      <c r="LTS238" s="44"/>
      <c r="LTT238" s="44"/>
      <c r="LTU238" s="44"/>
      <c r="LTV238" s="44"/>
      <c r="LTW238" s="44"/>
      <c r="LTX238" s="44"/>
      <c r="LTY238" s="44"/>
      <c r="LTZ238" s="44"/>
      <c r="LUA238" s="44"/>
      <c r="LUB238" s="44"/>
      <c r="LUC238" s="44"/>
      <c r="LUD238" s="44"/>
      <c r="LUE238" s="44"/>
      <c r="LUF238" s="44"/>
      <c r="LUG238" s="44"/>
      <c r="LUH238" s="44"/>
      <c r="LUI238" s="44"/>
      <c r="LUJ238" s="44"/>
      <c r="LUK238" s="44"/>
      <c r="LUL238" s="44"/>
      <c r="LUM238" s="44"/>
      <c r="LUN238" s="44"/>
      <c r="LUO238" s="44"/>
      <c r="LUP238" s="44"/>
      <c r="LUQ238" s="44"/>
      <c r="LUR238" s="44"/>
      <c r="LUS238" s="44"/>
      <c r="LUT238" s="44"/>
      <c r="LUU238" s="44"/>
      <c r="LUV238" s="44"/>
      <c r="LUW238" s="44"/>
      <c r="LUX238" s="44"/>
      <c r="LUY238" s="44"/>
      <c r="LUZ238" s="44"/>
      <c r="LVA238" s="44"/>
      <c r="LVB238" s="44"/>
      <c r="LVC238" s="44"/>
      <c r="LVD238" s="44"/>
      <c r="LVE238" s="44"/>
      <c r="LVF238" s="44"/>
      <c r="LVG238" s="44"/>
      <c r="LVH238" s="44"/>
      <c r="LVI238" s="44"/>
      <c r="LVJ238" s="44"/>
      <c r="LVK238" s="44"/>
      <c r="LVL238" s="44"/>
      <c r="LVM238" s="44"/>
      <c r="LVN238" s="44"/>
      <c r="LVO238" s="44"/>
      <c r="LVP238" s="44"/>
      <c r="LVQ238" s="44"/>
      <c r="LVR238" s="44"/>
      <c r="LVS238" s="44"/>
      <c r="LVT238" s="44"/>
      <c r="LVU238" s="44"/>
      <c r="LVV238" s="44"/>
      <c r="LVW238" s="44"/>
      <c r="LVX238" s="44"/>
      <c r="LVY238" s="44"/>
      <c r="LVZ238" s="44"/>
      <c r="LWA238" s="44"/>
      <c r="LWB238" s="44"/>
      <c r="LWC238" s="44"/>
      <c r="LWD238" s="44"/>
      <c r="LWE238" s="44"/>
      <c r="LWF238" s="44"/>
      <c r="LWG238" s="44"/>
      <c r="LWH238" s="44"/>
      <c r="LWI238" s="44"/>
      <c r="LWJ238" s="44"/>
      <c r="LWK238" s="44"/>
      <c r="LWL238" s="44"/>
      <c r="LWM238" s="44"/>
      <c r="LWN238" s="44"/>
      <c r="LWO238" s="44"/>
      <c r="LWP238" s="44"/>
      <c r="LWQ238" s="44"/>
      <c r="LWR238" s="44"/>
      <c r="LWS238" s="44"/>
      <c r="LWT238" s="44"/>
      <c r="LWU238" s="44"/>
      <c r="LWV238" s="44"/>
      <c r="LWW238" s="44"/>
      <c r="LWX238" s="44"/>
      <c r="LWY238" s="44"/>
      <c r="LWZ238" s="44"/>
      <c r="LXA238" s="44"/>
      <c r="LXB238" s="44"/>
      <c r="LXC238" s="44"/>
      <c r="LXD238" s="44"/>
      <c r="LXE238" s="44"/>
      <c r="LXF238" s="44"/>
      <c r="LXG238" s="44"/>
      <c r="LXH238" s="44"/>
      <c r="LXI238" s="44"/>
      <c r="LXJ238" s="44"/>
      <c r="LXK238" s="44"/>
      <c r="LXL238" s="44"/>
      <c r="LXM238" s="44"/>
      <c r="LXN238" s="44"/>
      <c r="LXO238" s="44"/>
      <c r="LXP238" s="44"/>
      <c r="LXQ238" s="44"/>
      <c r="LXR238" s="44"/>
      <c r="LXS238" s="44"/>
      <c r="LXT238" s="44"/>
      <c r="LXU238" s="44"/>
      <c r="LXV238" s="44"/>
      <c r="LXW238" s="44"/>
      <c r="LXX238" s="44"/>
      <c r="LXY238" s="44"/>
      <c r="LXZ238" s="44"/>
      <c r="LYA238" s="44"/>
      <c r="LYB238" s="44"/>
      <c r="LYC238" s="44"/>
      <c r="LYD238" s="44"/>
      <c r="LYE238" s="44"/>
      <c r="LYF238" s="44"/>
      <c r="LYG238" s="44"/>
      <c r="LYH238" s="44"/>
      <c r="LYI238" s="44"/>
      <c r="LYJ238" s="44"/>
      <c r="LYK238" s="44"/>
      <c r="LYL238" s="44"/>
      <c r="LYM238" s="44"/>
      <c r="LYN238" s="44"/>
      <c r="LYO238" s="44"/>
      <c r="LYP238" s="44"/>
      <c r="LYQ238" s="44"/>
      <c r="LYR238" s="44"/>
      <c r="LYS238" s="44"/>
      <c r="LYT238" s="44"/>
      <c r="LYU238" s="44"/>
      <c r="LYV238" s="44"/>
      <c r="LYW238" s="44"/>
      <c r="LYX238" s="44"/>
      <c r="LYY238" s="44"/>
      <c r="LYZ238" s="44"/>
      <c r="LZA238" s="44"/>
      <c r="LZB238" s="44"/>
      <c r="LZC238" s="44"/>
      <c r="LZD238" s="44"/>
      <c r="LZE238" s="44"/>
      <c r="LZF238" s="44"/>
      <c r="LZG238" s="44"/>
      <c r="LZH238" s="44"/>
      <c r="LZI238" s="44"/>
      <c r="LZJ238" s="44"/>
      <c r="LZK238" s="44"/>
      <c r="LZL238" s="44"/>
      <c r="LZM238" s="44"/>
      <c r="LZN238" s="44"/>
      <c r="LZO238" s="44"/>
      <c r="LZP238" s="44"/>
      <c r="LZQ238" s="44"/>
      <c r="LZR238" s="44"/>
      <c r="LZS238" s="44"/>
      <c r="LZT238" s="44"/>
      <c r="LZU238" s="44"/>
      <c r="LZV238" s="44"/>
      <c r="LZW238" s="44"/>
      <c r="LZX238" s="44"/>
      <c r="LZY238" s="44"/>
      <c r="LZZ238" s="44"/>
      <c r="MAA238" s="44"/>
      <c r="MAB238" s="44"/>
      <c r="MAC238" s="44"/>
      <c r="MAD238" s="44"/>
      <c r="MAE238" s="44"/>
      <c r="MAF238" s="44"/>
      <c r="MAG238" s="44"/>
      <c r="MAH238" s="44"/>
      <c r="MAI238" s="44"/>
      <c r="MAJ238" s="44"/>
      <c r="MAK238" s="44"/>
      <c r="MAL238" s="44"/>
      <c r="MAM238" s="44"/>
      <c r="MAN238" s="44"/>
      <c r="MAO238" s="44"/>
      <c r="MAP238" s="44"/>
      <c r="MAQ238" s="44"/>
      <c r="MAR238" s="44"/>
      <c r="MAS238" s="44"/>
      <c r="MAT238" s="44"/>
      <c r="MAU238" s="44"/>
      <c r="MAV238" s="44"/>
      <c r="MAW238" s="44"/>
      <c r="MAX238" s="44"/>
      <c r="MAY238" s="44"/>
      <c r="MAZ238" s="44"/>
      <c r="MBA238" s="44"/>
      <c r="MBB238" s="44"/>
      <c r="MBC238" s="44"/>
      <c r="MBD238" s="44"/>
      <c r="MBE238" s="44"/>
      <c r="MBF238" s="44"/>
      <c r="MBG238" s="44"/>
      <c r="MBH238" s="44"/>
      <c r="MBI238" s="44"/>
      <c r="MBJ238" s="44"/>
      <c r="MBK238" s="44"/>
      <c r="MBL238" s="44"/>
      <c r="MBM238" s="44"/>
      <c r="MBN238" s="44"/>
      <c r="MBO238" s="44"/>
      <c r="MBP238" s="44"/>
      <c r="MBQ238" s="44"/>
      <c r="MBR238" s="44"/>
      <c r="MBS238" s="44"/>
      <c r="MBT238" s="44"/>
      <c r="MBU238" s="44"/>
      <c r="MBV238" s="44"/>
      <c r="MBW238" s="44"/>
      <c r="MBX238" s="44"/>
      <c r="MBY238" s="44"/>
      <c r="MBZ238" s="44"/>
      <c r="MCA238" s="44"/>
      <c r="MCB238" s="44"/>
      <c r="MCC238" s="44"/>
      <c r="MCD238" s="44"/>
      <c r="MCE238" s="44"/>
      <c r="MCF238" s="44"/>
      <c r="MCG238" s="44"/>
      <c r="MCH238" s="44"/>
      <c r="MCI238" s="44"/>
      <c r="MCJ238" s="44"/>
      <c r="MCK238" s="44"/>
      <c r="MCL238" s="44"/>
      <c r="MCM238" s="44"/>
      <c r="MCN238" s="44"/>
      <c r="MCO238" s="44"/>
      <c r="MCP238" s="44"/>
      <c r="MCQ238" s="44"/>
      <c r="MCR238" s="44"/>
      <c r="MCS238" s="44"/>
      <c r="MCT238" s="44"/>
      <c r="MCU238" s="44"/>
      <c r="MCV238" s="44"/>
      <c r="MCW238" s="44"/>
      <c r="MCX238" s="44"/>
      <c r="MCY238" s="44"/>
      <c r="MCZ238" s="44"/>
      <c r="MDA238" s="44"/>
      <c r="MDB238" s="44"/>
      <c r="MDC238" s="44"/>
      <c r="MDD238" s="44"/>
      <c r="MDE238" s="44"/>
      <c r="MDF238" s="44"/>
      <c r="MDG238" s="44"/>
      <c r="MDH238" s="44"/>
      <c r="MDI238" s="44"/>
      <c r="MDJ238" s="44"/>
      <c r="MDK238" s="44"/>
      <c r="MDL238" s="44"/>
      <c r="MDM238" s="44"/>
      <c r="MDN238" s="44"/>
      <c r="MDO238" s="44"/>
      <c r="MDP238" s="44"/>
      <c r="MDQ238" s="44"/>
      <c r="MDR238" s="44"/>
      <c r="MDS238" s="44"/>
      <c r="MDT238" s="44"/>
      <c r="MDU238" s="44"/>
      <c r="MDV238" s="44"/>
      <c r="MDW238" s="44"/>
      <c r="MDX238" s="44"/>
      <c r="MDY238" s="44"/>
      <c r="MDZ238" s="44"/>
      <c r="MEA238" s="44"/>
      <c r="MEB238" s="44"/>
      <c r="MEC238" s="44"/>
      <c r="MED238" s="44"/>
      <c r="MEE238" s="44"/>
      <c r="MEF238" s="44"/>
      <c r="MEG238" s="44"/>
      <c r="MEH238" s="44"/>
      <c r="MEI238" s="44"/>
      <c r="MEJ238" s="44"/>
      <c r="MEK238" s="44"/>
      <c r="MEL238" s="44"/>
      <c r="MEM238" s="44"/>
      <c r="MEN238" s="44"/>
      <c r="MEO238" s="44"/>
      <c r="MEP238" s="44"/>
      <c r="MEQ238" s="44"/>
      <c r="MER238" s="44"/>
      <c r="MES238" s="44"/>
      <c r="MET238" s="44"/>
      <c r="MEU238" s="44"/>
      <c r="MEV238" s="44"/>
      <c r="MEW238" s="44"/>
      <c r="MEX238" s="44"/>
      <c r="MEY238" s="44"/>
      <c r="MEZ238" s="44"/>
      <c r="MFA238" s="44"/>
      <c r="MFB238" s="44"/>
      <c r="MFC238" s="44"/>
      <c r="MFD238" s="44"/>
      <c r="MFE238" s="44"/>
      <c r="MFF238" s="44"/>
      <c r="MFG238" s="44"/>
      <c r="MFH238" s="44"/>
      <c r="MFI238" s="44"/>
      <c r="MFJ238" s="44"/>
      <c r="MFK238" s="44"/>
      <c r="MFL238" s="44"/>
      <c r="MFM238" s="44"/>
      <c r="MFN238" s="44"/>
      <c r="MFO238" s="44"/>
      <c r="MFP238" s="44"/>
      <c r="MFQ238" s="44"/>
      <c r="MFR238" s="44"/>
      <c r="MFS238" s="44"/>
      <c r="MFT238" s="44"/>
      <c r="MFU238" s="44"/>
      <c r="MFV238" s="44"/>
      <c r="MFW238" s="44"/>
      <c r="MFX238" s="44"/>
      <c r="MFY238" s="44"/>
      <c r="MFZ238" s="44"/>
      <c r="MGA238" s="44"/>
      <c r="MGB238" s="44"/>
      <c r="MGC238" s="44"/>
      <c r="MGD238" s="44"/>
      <c r="MGE238" s="44"/>
      <c r="MGF238" s="44"/>
      <c r="MGG238" s="44"/>
      <c r="MGH238" s="44"/>
      <c r="MGI238" s="44"/>
      <c r="MGJ238" s="44"/>
      <c r="MGK238" s="44"/>
      <c r="MGL238" s="44"/>
      <c r="MGM238" s="44"/>
      <c r="MGN238" s="44"/>
      <c r="MGO238" s="44"/>
      <c r="MGP238" s="44"/>
      <c r="MGQ238" s="44"/>
      <c r="MGR238" s="44"/>
      <c r="MGS238" s="44"/>
      <c r="MGT238" s="44"/>
      <c r="MGU238" s="44"/>
      <c r="MGV238" s="44"/>
      <c r="MGW238" s="44"/>
      <c r="MGX238" s="44"/>
      <c r="MGY238" s="44"/>
      <c r="MGZ238" s="44"/>
      <c r="MHA238" s="44"/>
      <c r="MHB238" s="44"/>
      <c r="MHC238" s="44"/>
      <c r="MHD238" s="44"/>
      <c r="MHE238" s="44"/>
      <c r="MHF238" s="44"/>
      <c r="MHG238" s="44"/>
      <c r="MHH238" s="44"/>
      <c r="MHI238" s="44"/>
      <c r="MHJ238" s="44"/>
      <c r="MHK238" s="44"/>
      <c r="MHL238" s="44"/>
      <c r="MHM238" s="44"/>
      <c r="MHN238" s="44"/>
      <c r="MHO238" s="44"/>
      <c r="MHP238" s="44"/>
      <c r="MHQ238" s="44"/>
      <c r="MHR238" s="44"/>
      <c r="MHS238" s="44"/>
      <c r="MHT238" s="44"/>
      <c r="MHU238" s="44"/>
      <c r="MHV238" s="44"/>
      <c r="MHW238" s="44"/>
      <c r="MHX238" s="44"/>
      <c r="MHY238" s="44"/>
      <c r="MHZ238" s="44"/>
      <c r="MIA238" s="44"/>
      <c r="MIB238" s="44"/>
      <c r="MIC238" s="44"/>
      <c r="MID238" s="44"/>
      <c r="MIE238" s="44"/>
      <c r="MIF238" s="44"/>
      <c r="MIG238" s="44"/>
      <c r="MIH238" s="44"/>
      <c r="MII238" s="44"/>
      <c r="MIJ238" s="44"/>
      <c r="MIK238" s="44"/>
      <c r="MIL238" s="44"/>
      <c r="MIM238" s="44"/>
      <c r="MIN238" s="44"/>
      <c r="MIO238" s="44"/>
      <c r="MIP238" s="44"/>
      <c r="MIQ238" s="44"/>
      <c r="MIR238" s="44"/>
      <c r="MIS238" s="44"/>
      <c r="MIT238" s="44"/>
      <c r="MIU238" s="44"/>
      <c r="MIV238" s="44"/>
      <c r="MIW238" s="44"/>
      <c r="MIX238" s="44"/>
      <c r="MIY238" s="44"/>
      <c r="MIZ238" s="44"/>
      <c r="MJA238" s="44"/>
      <c r="MJB238" s="44"/>
      <c r="MJC238" s="44"/>
      <c r="MJD238" s="44"/>
      <c r="MJE238" s="44"/>
      <c r="MJF238" s="44"/>
      <c r="MJG238" s="44"/>
      <c r="MJH238" s="44"/>
      <c r="MJI238" s="44"/>
      <c r="MJJ238" s="44"/>
      <c r="MJK238" s="44"/>
      <c r="MJL238" s="44"/>
      <c r="MJM238" s="44"/>
      <c r="MJN238" s="44"/>
      <c r="MJO238" s="44"/>
      <c r="MJP238" s="44"/>
      <c r="MJQ238" s="44"/>
      <c r="MJR238" s="44"/>
      <c r="MJS238" s="44"/>
      <c r="MJT238" s="44"/>
      <c r="MJU238" s="44"/>
      <c r="MJV238" s="44"/>
      <c r="MJW238" s="44"/>
      <c r="MJX238" s="44"/>
      <c r="MJY238" s="44"/>
      <c r="MJZ238" s="44"/>
      <c r="MKA238" s="44"/>
      <c r="MKB238" s="44"/>
      <c r="MKC238" s="44"/>
      <c r="MKD238" s="44"/>
      <c r="MKE238" s="44"/>
      <c r="MKF238" s="44"/>
      <c r="MKG238" s="44"/>
      <c r="MKH238" s="44"/>
      <c r="MKI238" s="44"/>
      <c r="MKJ238" s="44"/>
      <c r="MKK238" s="44"/>
      <c r="MKL238" s="44"/>
      <c r="MKM238" s="44"/>
      <c r="MKN238" s="44"/>
      <c r="MKO238" s="44"/>
      <c r="MKP238" s="44"/>
      <c r="MKQ238" s="44"/>
      <c r="MKR238" s="44"/>
      <c r="MKS238" s="44"/>
      <c r="MKT238" s="44"/>
      <c r="MKU238" s="44"/>
      <c r="MKV238" s="44"/>
      <c r="MKW238" s="44"/>
      <c r="MKX238" s="44"/>
      <c r="MKY238" s="44"/>
      <c r="MKZ238" s="44"/>
      <c r="MLA238" s="44"/>
      <c r="MLB238" s="44"/>
      <c r="MLC238" s="44"/>
      <c r="MLD238" s="44"/>
      <c r="MLE238" s="44"/>
      <c r="MLF238" s="44"/>
      <c r="MLG238" s="44"/>
      <c r="MLH238" s="44"/>
      <c r="MLI238" s="44"/>
      <c r="MLJ238" s="44"/>
      <c r="MLK238" s="44"/>
      <c r="MLL238" s="44"/>
      <c r="MLM238" s="44"/>
      <c r="MLN238" s="44"/>
      <c r="MLO238" s="44"/>
      <c r="MLP238" s="44"/>
      <c r="MLQ238" s="44"/>
      <c r="MLR238" s="44"/>
      <c r="MLS238" s="44"/>
      <c r="MLT238" s="44"/>
      <c r="MLU238" s="44"/>
      <c r="MLV238" s="44"/>
      <c r="MLW238" s="44"/>
      <c r="MLX238" s="44"/>
      <c r="MLY238" s="44"/>
      <c r="MLZ238" s="44"/>
      <c r="MMA238" s="44"/>
      <c r="MMB238" s="44"/>
      <c r="MMC238" s="44"/>
      <c r="MMD238" s="44"/>
      <c r="MME238" s="44"/>
      <c r="MMF238" s="44"/>
      <c r="MMG238" s="44"/>
      <c r="MMH238" s="44"/>
      <c r="MMI238" s="44"/>
      <c r="MMJ238" s="44"/>
      <c r="MMK238" s="44"/>
      <c r="MML238" s="44"/>
      <c r="MMM238" s="44"/>
      <c r="MMN238" s="44"/>
      <c r="MMO238" s="44"/>
      <c r="MMP238" s="44"/>
      <c r="MMQ238" s="44"/>
      <c r="MMR238" s="44"/>
      <c r="MMS238" s="44"/>
      <c r="MMT238" s="44"/>
      <c r="MMU238" s="44"/>
      <c r="MMV238" s="44"/>
      <c r="MMW238" s="44"/>
      <c r="MMX238" s="44"/>
      <c r="MMY238" s="44"/>
      <c r="MMZ238" s="44"/>
      <c r="MNA238" s="44"/>
      <c r="MNB238" s="44"/>
      <c r="MNC238" s="44"/>
      <c r="MND238" s="44"/>
      <c r="MNE238" s="44"/>
      <c r="MNF238" s="44"/>
      <c r="MNG238" s="44"/>
      <c r="MNH238" s="44"/>
      <c r="MNI238" s="44"/>
      <c r="MNJ238" s="44"/>
      <c r="MNK238" s="44"/>
      <c r="MNL238" s="44"/>
      <c r="MNM238" s="44"/>
      <c r="MNN238" s="44"/>
      <c r="MNO238" s="44"/>
      <c r="MNP238" s="44"/>
      <c r="MNQ238" s="44"/>
      <c r="MNR238" s="44"/>
      <c r="MNS238" s="44"/>
      <c r="MNT238" s="44"/>
      <c r="MNU238" s="44"/>
      <c r="MNV238" s="44"/>
      <c r="MNW238" s="44"/>
      <c r="MNX238" s="44"/>
      <c r="MNY238" s="44"/>
      <c r="MNZ238" s="44"/>
      <c r="MOA238" s="44"/>
      <c r="MOB238" s="44"/>
      <c r="MOC238" s="44"/>
      <c r="MOD238" s="44"/>
      <c r="MOE238" s="44"/>
      <c r="MOF238" s="44"/>
      <c r="MOG238" s="44"/>
      <c r="MOH238" s="44"/>
      <c r="MOI238" s="44"/>
      <c r="MOJ238" s="44"/>
      <c r="MOK238" s="44"/>
      <c r="MOL238" s="44"/>
      <c r="MOM238" s="44"/>
      <c r="MON238" s="44"/>
      <c r="MOO238" s="44"/>
      <c r="MOP238" s="44"/>
      <c r="MOQ238" s="44"/>
      <c r="MOR238" s="44"/>
      <c r="MOS238" s="44"/>
      <c r="MOT238" s="44"/>
      <c r="MOU238" s="44"/>
      <c r="MOV238" s="44"/>
      <c r="MOW238" s="44"/>
      <c r="MOX238" s="44"/>
      <c r="MOY238" s="44"/>
      <c r="MOZ238" s="44"/>
      <c r="MPA238" s="44"/>
      <c r="MPB238" s="44"/>
      <c r="MPC238" s="44"/>
      <c r="MPD238" s="44"/>
      <c r="MPE238" s="44"/>
      <c r="MPF238" s="44"/>
      <c r="MPG238" s="44"/>
      <c r="MPH238" s="44"/>
      <c r="MPI238" s="44"/>
      <c r="MPJ238" s="44"/>
      <c r="MPK238" s="44"/>
      <c r="MPL238" s="44"/>
      <c r="MPM238" s="44"/>
      <c r="MPN238" s="44"/>
      <c r="MPO238" s="44"/>
      <c r="MPP238" s="44"/>
      <c r="MPQ238" s="44"/>
      <c r="MPR238" s="44"/>
      <c r="MPS238" s="44"/>
      <c r="MPT238" s="44"/>
      <c r="MPU238" s="44"/>
      <c r="MPV238" s="44"/>
      <c r="MPW238" s="44"/>
      <c r="MPX238" s="44"/>
      <c r="MPY238" s="44"/>
      <c r="MPZ238" s="44"/>
      <c r="MQA238" s="44"/>
      <c r="MQB238" s="44"/>
      <c r="MQC238" s="44"/>
      <c r="MQD238" s="44"/>
      <c r="MQE238" s="44"/>
      <c r="MQF238" s="44"/>
      <c r="MQG238" s="44"/>
      <c r="MQH238" s="44"/>
      <c r="MQI238" s="44"/>
      <c r="MQJ238" s="44"/>
      <c r="MQK238" s="44"/>
      <c r="MQL238" s="44"/>
      <c r="MQM238" s="44"/>
      <c r="MQN238" s="44"/>
      <c r="MQO238" s="44"/>
      <c r="MQP238" s="44"/>
      <c r="MQQ238" s="44"/>
      <c r="MQR238" s="44"/>
      <c r="MQS238" s="44"/>
      <c r="MQT238" s="44"/>
      <c r="MQU238" s="44"/>
      <c r="MQV238" s="44"/>
      <c r="MQW238" s="44"/>
      <c r="MQX238" s="44"/>
      <c r="MQY238" s="44"/>
      <c r="MQZ238" s="44"/>
      <c r="MRA238" s="44"/>
      <c r="MRB238" s="44"/>
      <c r="MRC238" s="44"/>
      <c r="MRD238" s="44"/>
      <c r="MRE238" s="44"/>
      <c r="MRF238" s="44"/>
      <c r="MRG238" s="44"/>
      <c r="MRH238" s="44"/>
      <c r="MRI238" s="44"/>
      <c r="MRJ238" s="44"/>
      <c r="MRK238" s="44"/>
      <c r="MRL238" s="44"/>
      <c r="MRM238" s="44"/>
      <c r="MRN238" s="44"/>
      <c r="MRO238" s="44"/>
      <c r="MRP238" s="44"/>
      <c r="MRQ238" s="44"/>
      <c r="MRR238" s="44"/>
      <c r="MRS238" s="44"/>
      <c r="MRT238" s="44"/>
      <c r="MRU238" s="44"/>
      <c r="MRV238" s="44"/>
      <c r="MRW238" s="44"/>
      <c r="MRX238" s="44"/>
      <c r="MRY238" s="44"/>
      <c r="MRZ238" s="44"/>
      <c r="MSA238" s="44"/>
      <c r="MSB238" s="44"/>
      <c r="MSC238" s="44"/>
      <c r="MSD238" s="44"/>
      <c r="MSE238" s="44"/>
      <c r="MSF238" s="44"/>
      <c r="MSG238" s="44"/>
      <c r="MSH238" s="44"/>
      <c r="MSI238" s="44"/>
      <c r="MSJ238" s="44"/>
      <c r="MSK238" s="44"/>
      <c r="MSL238" s="44"/>
      <c r="MSM238" s="44"/>
      <c r="MSN238" s="44"/>
      <c r="MSO238" s="44"/>
      <c r="MSP238" s="44"/>
      <c r="MSQ238" s="44"/>
      <c r="MSR238" s="44"/>
      <c r="MSS238" s="44"/>
      <c r="MST238" s="44"/>
      <c r="MSU238" s="44"/>
      <c r="MSV238" s="44"/>
      <c r="MSW238" s="44"/>
      <c r="MSX238" s="44"/>
      <c r="MSY238" s="44"/>
      <c r="MSZ238" s="44"/>
      <c r="MTA238" s="44"/>
      <c r="MTB238" s="44"/>
      <c r="MTC238" s="44"/>
      <c r="MTD238" s="44"/>
      <c r="MTE238" s="44"/>
      <c r="MTF238" s="44"/>
      <c r="MTG238" s="44"/>
      <c r="MTH238" s="44"/>
      <c r="MTI238" s="44"/>
      <c r="MTJ238" s="44"/>
      <c r="MTK238" s="44"/>
      <c r="MTL238" s="44"/>
      <c r="MTM238" s="44"/>
      <c r="MTN238" s="44"/>
      <c r="MTO238" s="44"/>
      <c r="MTP238" s="44"/>
      <c r="MTQ238" s="44"/>
      <c r="MTR238" s="44"/>
      <c r="MTS238" s="44"/>
      <c r="MTT238" s="44"/>
      <c r="MTU238" s="44"/>
      <c r="MTV238" s="44"/>
      <c r="MTW238" s="44"/>
      <c r="MTX238" s="44"/>
      <c r="MTY238" s="44"/>
      <c r="MTZ238" s="44"/>
      <c r="MUA238" s="44"/>
      <c r="MUB238" s="44"/>
      <c r="MUC238" s="44"/>
      <c r="MUD238" s="44"/>
      <c r="MUE238" s="44"/>
      <c r="MUF238" s="44"/>
      <c r="MUG238" s="44"/>
      <c r="MUH238" s="44"/>
      <c r="MUI238" s="44"/>
      <c r="MUJ238" s="44"/>
      <c r="MUK238" s="44"/>
      <c r="MUL238" s="44"/>
      <c r="MUM238" s="44"/>
      <c r="MUN238" s="44"/>
      <c r="MUO238" s="44"/>
      <c r="MUP238" s="44"/>
      <c r="MUQ238" s="44"/>
      <c r="MUR238" s="44"/>
      <c r="MUS238" s="44"/>
      <c r="MUT238" s="44"/>
      <c r="MUU238" s="44"/>
      <c r="MUV238" s="44"/>
      <c r="MUW238" s="44"/>
      <c r="MUX238" s="44"/>
      <c r="MUY238" s="44"/>
      <c r="MUZ238" s="44"/>
      <c r="MVA238" s="44"/>
      <c r="MVB238" s="44"/>
      <c r="MVC238" s="44"/>
      <c r="MVD238" s="44"/>
      <c r="MVE238" s="44"/>
      <c r="MVF238" s="44"/>
      <c r="MVG238" s="44"/>
      <c r="MVH238" s="44"/>
      <c r="MVI238" s="44"/>
      <c r="MVJ238" s="44"/>
      <c r="MVK238" s="44"/>
      <c r="MVL238" s="44"/>
      <c r="MVM238" s="44"/>
      <c r="MVN238" s="44"/>
      <c r="MVO238" s="44"/>
      <c r="MVP238" s="44"/>
      <c r="MVQ238" s="44"/>
      <c r="MVR238" s="44"/>
      <c r="MVS238" s="44"/>
      <c r="MVT238" s="44"/>
      <c r="MVU238" s="44"/>
      <c r="MVV238" s="44"/>
      <c r="MVW238" s="44"/>
      <c r="MVX238" s="44"/>
      <c r="MVY238" s="44"/>
      <c r="MVZ238" s="44"/>
      <c r="MWA238" s="44"/>
      <c r="MWB238" s="44"/>
      <c r="MWC238" s="44"/>
      <c r="MWD238" s="44"/>
      <c r="MWE238" s="44"/>
      <c r="MWF238" s="44"/>
      <c r="MWG238" s="44"/>
      <c r="MWH238" s="44"/>
      <c r="MWI238" s="44"/>
      <c r="MWJ238" s="44"/>
      <c r="MWK238" s="44"/>
      <c r="MWL238" s="44"/>
      <c r="MWM238" s="44"/>
      <c r="MWN238" s="44"/>
      <c r="MWO238" s="44"/>
      <c r="MWP238" s="44"/>
      <c r="MWQ238" s="44"/>
      <c r="MWR238" s="44"/>
      <c r="MWS238" s="44"/>
      <c r="MWT238" s="44"/>
      <c r="MWU238" s="44"/>
      <c r="MWV238" s="44"/>
      <c r="MWW238" s="44"/>
      <c r="MWX238" s="44"/>
      <c r="MWY238" s="44"/>
      <c r="MWZ238" s="44"/>
      <c r="MXA238" s="44"/>
      <c r="MXB238" s="44"/>
      <c r="MXC238" s="44"/>
      <c r="MXD238" s="44"/>
      <c r="MXE238" s="44"/>
      <c r="MXF238" s="44"/>
      <c r="MXG238" s="44"/>
      <c r="MXH238" s="44"/>
      <c r="MXI238" s="44"/>
      <c r="MXJ238" s="44"/>
      <c r="MXK238" s="44"/>
      <c r="MXL238" s="44"/>
      <c r="MXM238" s="44"/>
      <c r="MXN238" s="44"/>
      <c r="MXO238" s="44"/>
      <c r="MXP238" s="44"/>
      <c r="MXQ238" s="44"/>
      <c r="MXR238" s="44"/>
      <c r="MXS238" s="44"/>
      <c r="MXT238" s="44"/>
      <c r="MXU238" s="44"/>
      <c r="MXV238" s="44"/>
      <c r="MXW238" s="44"/>
      <c r="MXX238" s="44"/>
      <c r="MXY238" s="44"/>
      <c r="MXZ238" s="44"/>
      <c r="MYA238" s="44"/>
      <c r="MYB238" s="44"/>
      <c r="MYC238" s="44"/>
      <c r="MYD238" s="44"/>
      <c r="MYE238" s="44"/>
      <c r="MYF238" s="44"/>
      <c r="MYG238" s="44"/>
      <c r="MYH238" s="44"/>
      <c r="MYI238" s="44"/>
      <c r="MYJ238" s="44"/>
      <c r="MYK238" s="44"/>
      <c r="MYL238" s="44"/>
      <c r="MYM238" s="44"/>
      <c r="MYN238" s="44"/>
      <c r="MYO238" s="44"/>
      <c r="MYP238" s="44"/>
      <c r="MYQ238" s="44"/>
      <c r="MYR238" s="44"/>
      <c r="MYS238" s="44"/>
      <c r="MYT238" s="44"/>
      <c r="MYU238" s="44"/>
      <c r="MYV238" s="44"/>
      <c r="MYW238" s="44"/>
      <c r="MYX238" s="44"/>
      <c r="MYY238" s="44"/>
      <c r="MYZ238" s="44"/>
      <c r="MZA238" s="44"/>
      <c r="MZB238" s="44"/>
      <c r="MZC238" s="44"/>
      <c r="MZD238" s="44"/>
      <c r="MZE238" s="44"/>
      <c r="MZF238" s="44"/>
      <c r="MZG238" s="44"/>
      <c r="MZH238" s="44"/>
      <c r="MZI238" s="44"/>
      <c r="MZJ238" s="44"/>
      <c r="MZK238" s="44"/>
      <c r="MZL238" s="44"/>
      <c r="MZM238" s="44"/>
      <c r="MZN238" s="44"/>
      <c r="MZO238" s="44"/>
      <c r="MZP238" s="44"/>
      <c r="MZQ238" s="44"/>
      <c r="MZR238" s="44"/>
      <c r="MZS238" s="44"/>
      <c r="MZT238" s="44"/>
      <c r="MZU238" s="44"/>
      <c r="MZV238" s="44"/>
      <c r="MZW238" s="44"/>
      <c r="MZX238" s="44"/>
      <c r="MZY238" s="44"/>
      <c r="MZZ238" s="44"/>
      <c r="NAA238" s="44"/>
      <c r="NAB238" s="44"/>
      <c r="NAC238" s="44"/>
      <c r="NAD238" s="44"/>
      <c r="NAE238" s="44"/>
      <c r="NAF238" s="44"/>
      <c r="NAG238" s="44"/>
      <c r="NAH238" s="44"/>
      <c r="NAI238" s="44"/>
      <c r="NAJ238" s="44"/>
      <c r="NAK238" s="44"/>
      <c r="NAL238" s="44"/>
      <c r="NAM238" s="44"/>
      <c r="NAN238" s="44"/>
      <c r="NAO238" s="44"/>
      <c r="NAP238" s="44"/>
      <c r="NAQ238" s="44"/>
      <c r="NAR238" s="44"/>
      <c r="NAS238" s="44"/>
      <c r="NAT238" s="44"/>
      <c r="NAU238" s="44"/>
      <c r="NAV238" s="44"/>
      <c r="NAW238" s="44"/>
      <c r="NAX238" s="44"/>
      <c r="NAY238" s="44"/>
      <c r="NAZ238" s="44"/>
      <c r="NBA238" s="44"/>
      <c r="NBB238" s="44"/>
      <c r="NBC238" s="44"/>
      <c r="NBD238" s="44"/>
      <c r="NBE238" s="44"/>
      <c r="NBF238" s="44"/>
      <c r="NBG238" s="44"/>
      <c r="NBH238" s="44"/>
      <c r="NBI238" s="44"/>
      <c r="NBJ238" s="44"/>
      <c r="NBK238" s="44"/>
      <c r="NBL238" s="44"/>
      <c r="NBM238" s="44"/>
      <c r="NBN238" s="44"/>
      <c r="NBO238" s="44"/>
      <c r="NBP238" s="44"/>
      <c r="NBQ238" s="44"/>
      <c r="NBR238" s="44"/>
      <c r="NBS238" s="44"/>
      <c r="NBT238" s="44"/>
      <c r="NBU238" s="44"/>
      <c r="NBV238" s="44"/>
      <c r="NBW238" s="44"/>
      <c r="NBX238" s="44"/>
      <c r="NBY238" s="44"/>
      <c r="NBZ238" s="44"/>
      <c r="NCA238" s="44"/>
      <c r="NCB238" s="44"/>
      <c r="NCC238" s="44"/>
      <c r="NCD238" s="44"/>
      <c r="NCE238" s="44"/>
      <c r="NCF238" s="44"/>
      <c r="NCG238" s="44"/>
      <c r="NCH238" s="44"/>
      <c r="NCI238" s="44"/>
      <c r="NCJ238" s="44"/>
      <c r="NCK238" s="44"/>
      <c r="NCL238" s="44"/>
      <c r="NCM238" s="44"/>
      <c r="NCN238" s="44"/>
      <c r="NCO238" s="44"/>
      <c r="NCP238" s="44"/>
      <c r="NCQ238" s="44"/>
      <c r="NCR238" s="44"/>
      <c r="NCS238" s="44"/>
      <c r="NCT238" s="44"/>
      <c r="NCU238" s="44"/>
      <c r="NCV238" s="44"/>
      <c r="NCW238" s="44"/>
      <c r="NCX238" s="44"/>
      <c r="NCY238" s="44"/>
      <c r="NCZ238" s="44"/>
      <c r="NDA238" s="44"/>
      <c r="NDB238" s="44"/>
      <c r="NDC238" s="44"/>
      <c r="NDD238" s="44"/>
      <c r="NDE238" s="44"/>
      <c r="NDF238" s="44"/>
      <c r="NDG238" s="44"/>
      <c r="NDH238" s="44"/>
      <c r="NDI238" s="44"/>
      <c r="NDJ238" s="44"/>
      <c r="NDK238" s="44"/>
      <c r="NDL238" s="44"/>
      <c r="NDM238" s="44"/>
      <c r="NDN238" s="44"/>
      <c r="NDO238" s="44"/>
      <c r="NDP238" s="44"/>
      <c r="NDQ238" s="44"/>
      <c r="NDR238" s="44"/>
      <c r="NDS238" s="44"/>
      <c r="NDT238" s="44"/>
      <c r="NDU238" s="44"/>
      <c r="NDV238" s="44"/>
      <c r="NDW238" s="44"/>
      <c r="NDX238" s="44"/>
      <c r="NDY238" s="44"/>
      <c r="NDZ238" s="44"/>
      <c r="NEA238" s="44"/>
      <c r="NEB238" s="44"/>
      <c r="NEC238" s="44"/>
      <c r="NED238" s="44"/>
      <c r="NEE238" s="44"/>
      <c r="NEF238" s="44"/>
      <c r="NEG238" s="44"/>
      <c r="NEH238" s="44"/>
      <c r="NEI238" s="44"/>
      <c r="NEJ238" s="44"/>
      <c r="NEK238" s="44"/>
      <c r="NEL238" s="44"/>
      <c r="NEM238" s="44"/>
      <c r="NEN238" s="44"/>
      <c r="NEO238" s="44"/>
      <c r="NEP238" s="44"/>
      <c r="NEQ238" s="44"/>
      <c r="NER238" s="44"/>
      <c r="NES238" s="44"/>
      <c r="NET238" s="44"/>
      <c r="NEU238" s="44"/>
      <c r="NEV238" s="44"/>
      <c r="NEW238" s="44"/>
      <c r="NEX238" s="44"/>
      <c r="NEY238" s="44"/>
      <c r="NEZ238" s="44"/>
      <c r="NFA238" s="44"/>
      <c r="NFB238" s="44"/>
      <c r="NFC238" s="44"/>
      <c r="NFD238" s="44"/>
      <c r="NFE238" s="44"/>
      <c r="NFF238" s="44"/>
      <c r="NFG238" s="44"/>
      <c r="NFH238" s="44"/>
      <c r="NFI238" s="44"/>
      <c r="NFJ238" s="44"/>
      <c r="NFK238" s="44"/>
      <c r="NFL238" s="44"/>
      <c r="NFM238" s="44"/>
      <c r="NFN238" s="44"/>
      <c r="NFO238" s="44"/>
      <c r="NFP238" s="44"/>
      <c r="NFQ238" s="44"/>
      <c r="NFR238" s="44"/>
      <c r="NFS238" s="44"/>
      <c r="NFT238" s="44"/>
      <c r="NFU238" s="44"/>
      <c r="NFV238" s="44"/>
      <c r="NFW238" s="44"/>
      <c r="NFX238" s="44"/>
      <c r="NFY238" s="44"/>
      <c r="NFZ238" s="44"/>
      <c r="NGA238" s="44"/>
      <c r="NGB238" s="44"/>
      <c r="NGC238" s="44"/>
      <c r="NGD238" s="44"/>
      <c r="NGE238" s="44"/>
      <c r="NGF238" s="44"/>
      <c r="NGG238" s="44"/>
      <c r="NGH238" s="44"/>
      <c r="NGI238" s="44"/>
      <c r="NGJ238" s="44"/>
      <c r="NGK238" s="44"/>
      <c r="NGL238" s="44"/>
      <c r="NGM238" s="44"/>
      <c r="NGN238" s="44"/>
      <c r="NGO238" s="44"/>
      <c r="NGP238" s="44"/>
      <c r="NGQ238" s="44"/>
      <c r="NGR238" s="44"/>
      <c r="NGS238" s="44"/>
      <c r="NGT238" s="44"/>
      <c r="NGU238" s="44"/>
      <c r="NGV238" s="44"/>
      <c r="NGW238" s="44"/>
      <c r="NGX238" s="44"/>
      <c r="NGY238" s="44"/>
      <c r="NGZ238" s="44"/>
      <c r="NHA238" s="44"/>
      <c r="NHB238" s="44"/>
      <c r="NHC238" s="44"/>
      <c r="NHD238" s="44"/>
      <c r="NHE238" s="44"/>
      <c r="NHF238" s="44"/>
      <c r="NHG238" s="44"/>
      <c r="NHH238" s="44"/>
      <c r="NHI238" s="44"/>
      <c r="NHJ238" s="44"/>
      <c r="NHK238" s="44"/>
      <c r="NHL238" s="44"/>
      <c r="NHM238" s="44"/>
      <c r="NHN238" s="44"/>
      <c r="NHO238" s="44"/>
      <c r="NHP238" s="44"/>
      <c r="NHQ238" s="44"/>
      <c r="NHR238" s="44"/>
      <c r="NHS238" s="44"/>
      <c r="NHT238" s="44"/>
      <c r="NHU238" s="44"/>
      <c r="NHV238" s="44"/>
      <c r="NHW238" s="44"/>
      <c r="NHX238" s="44"/>
      <c r="NHY238" s="44"/>
      <c r="NHZ238" s="44"/>
      <c r="NIA238" s="44"/>
      <c r="NIB238" s="44"/>
      <c r="NIC238" s="44"/>
      <c r="NID238" s="44"/>
      <c r="NIE238" s="44"/>
      <c r="NIF238" s="44"/>
      <c r="NIG238" s="44"/>
      <c r="NIH238" s="44"/>
      <c r="NII238" s="44"/>
      <c r="NIJ238" s="44"/>
      <c r="NIK238" s="44"/>
      <c r="NIL238" s="44"/>
      <c r="NIM238" s="44"/>
      <c r="NIN238" s="44"/>
      <c r="NIO238" s="44"/>
      <c r="NIP238" s="44"/>
      <c r="NIQ238" s="44"/>
      <c r="NIR238" s="44"/>
      <c r="NIS238" s="44"/>
      <c r="NIT238" s="44"/>
      <c r="NIU238" s="44"/>
      <c r="NIV238" s="44"/>
      <c r="NIW238" s="44"/>
      <c r="NIX238" s="44"/>
      <c r="NIY238" s="44"/>
      <c r="NIZ238" s="44"/>
      <c r="NJA238" s="44"/>
      <c r="NJB238" s="44"/>
      <c r="NJC238" s="44"/>
      <c r="NJD238" s="44"/>
      <c r="NJE238" s="44"/>
      <c r="NJF238" s="44"/>
      <c r="NJG238" s="44"/>
      <c r="NJH238" s="44"/>
      <c r="NJI238" s="44"/>
      <c r="NJJ238" s="44"/>
      <c r="NJK238" s="44"/>
      <c r="NJL238" s="44"/>
      <c r="NJM238" s="44"/>
      <c r="NJN238" s="44"/>
      <c r="NJO238" s="44"/>
      <c r="NJP238" s="44"/>
      <c r="NJQ238" s="44"/>
      <c r="NJR238" s="44"/>
      <c r="NJS238" s="44"/>
      <c r="NJT238" s="44"/>
      <c r="NJU238" s="44"/>
      <c r="NJV238" s="44"/>
      <c r="NJW238" s="44"/>
      <c r="NJX238" s="44"/>
      <c r="NJY238" s="44"/>
      <c r="NJZ238" s="44"/>
      <c r="NKA238" s="44"/>
      <c r="NKB238" s="44"/>
      <c r="NKC238" s="44"/>
      <c r="NKD238" s="44"/>
      <c r="NKE238" s="44"/>
      <c r="NKF238" s="44"/>
      <c r="NKG238" s="44"/>
      <c r="NKH238" s="44"/>
      <c r="NKI238" s="44"/>
      <c r="NKJ238" s="44"/>
      <c r="NKK238" s="44"/>
      <c r="NKL238" s="44"/>
      <c r="NKM238" s="44"/>
      <c r="NKN238" s="44"/>
      <c r="NKO238" s="44"/>
      <c r="NKP238" s="44"/>
      <c r="NKQ238" s="44"/>
      <c r="NKR238" s="44"/>
      <c r="NKS238" s="44"/>
      <c r="NKT238" s="44"/>
      <c r="NKU238" s="44"/>
      <c r="NKV238" s="44"/>
      <c r="NKW238" s="44"/>
      <c r="NKX238" s="44"/>
      <c r="NKY238" s="44"/>
      <c r="NKZ238" s="44"/>
      <c r="NLA238" s="44"/>
      <c r="NLB238" s="44"/>
      <c r="NLC238" s="44"/>
      <c r="NLD238" s="44"/>
      <c r="NLE238" s="44"/>
      <c r="NLF238" s="44"/>
      <c r="NLG238" s="44"/>
      <c r="NLH238" s="44"/>
      <c r="NLI238" s="44"/>
      <c r="NLJ238" s="44"/>
      <c r="NLK238" s="44"/>
      <c r="NLL238" s="44"/>
      <c r="NLM238" s="44"/>
      <c r="NLN238" s="44"/>
      <c r="NLO238" s="44"/>
      <c r="NLP238" s="44"/>
      <c r="NLQ238" s="44"/>
      <c r="NLR238" s="44"/>
      <c r="NLS238" s="44"/>
      <c r="NLT238" s="44"/>
      <c r="NLU238" s="44"/>
      <c r="NLV238" s="44"/>
      <c r="NLW238" s="44"/>
      <c r="NLX238" s="44"/>
      <c r="NLY238" s="44"/>
      <c r="NLZ238" s="44"/>
      <c r="NMA238" s="44"/>
      <c r="NMB238" s="44"/>
      <c r="NMC238" s="44"/>
      <c r="NMD238" s="44"/>
      <c r="NME238" s="44"/>
      <c r="NMF238" s="44"/>
      <c r="NMG238" s="44"/>
      <c r="NMH238" s="44"/>
      <c r="NMI238" s="44"/>
      <c r="NMJ238" s="44"/>
      <c r="NMK238" s="44"/>
      <c r="NML238" s="44"/>
      <c r="NMM238" s="44"/>
      <c r="NMN238" s="44"/>
      <c r="NMO238" s="44"/>
      <c r="NMP238" s="44"/>
      <c r="NMQ238" s="44"/>
      <c r="NMR238" s="44"/>
      <c r="NMS238" s="44"/>
      <c r="NMT238" s="44"/>
      <c r="NMU238" s="44"/>
      <c r="NMV238" s="44"/>
      <c r="NMW238" s="44"/>
      <c r="NMX238" s="44"/>
      <c r="NMY238" s="44"/>
      <c r="NMZ238" s="44"/>
      <c r="NNA238" s="44"/>
      <c r="NNB238" s="44"/>
      <c r="NNC238" s="44"/>
      <c r="NND238" s="44"/>
      <c r="NNE238" s="44"/>
      <c r="NNF238" s="44"/>
      <c r="NNG238" s="44"/>
      <c r="NNH238" s="44"/>
      <c r="NNI238" s="44"/>
      <c r="NNJ238" s="44"/>
      <c r="NNK238" s="44"/>
      <c r="NNL238" s="44"/>
      <c r="NNM238" s="44"/>
      <c r="NNN238" s="44"/>
      <c r="NNO238" s="44"/>
      <c r="NNP238" s="44"/>
      <c r="NNQ238" s="44"/>
      <c r="NNR238" s="44"/>
      <c r="NNS238" s="44"/>
      <c r="NNT238" s="44"/>
      <c r="NNU238" s="44"/>
      <c r="NNV238" s="44"/>
      <c r="NNW238" s="44"/>
      <c r="NNX238" s="44"/>
      <c r="NNY238" s="44"/>
      <c r="NNZ238" s="44"/>
      <c r="NOA238" s="44"/>
      <c r="NOB238" s="44"/>
      <c r="NOC238" s="44"/>
      <c r="NOD238" s="44"/>
      <c r="NOE238" s="44"/>
      <c r="NOF238" s="44"/>
      <c r="NOG238" s="44"/>
      <c r="NOH238" s="44"/>
      <c r="NOI238" s="44"/>
      <c r="NOJ238" s="44"/>
      <c r="NOK238" s="44"/>
      <c r="NOL238" s="44"/>
      <c r="NOM238" s="44"/>
      <c r="NON238" s="44"/>
      <c r="NOO238" s="44"/>
      <c r="NOP238" s="44"/>
      <c r="NOQ238" s="44"/>
      <c r="NOR238" s="44"/>
      <c r="NOS238" s="44"/>
      <c r="NOT238" s="44"/>
      <c r="NOU238" s="44"/>
      <c r="NOV238" s="44"/>
      <c r="NOW238" s="44"/>
      <c r="NOX238" s="44"/>
      <c r="NOY238" s="44"/>
      <c r="NOZ238" s="44"/>
      <c r="NPA238" s="44"/>
      <c r="NPB238" s="44"/>
      <c r="NPC238" s="44"/>
      <c r="NPD238" s="44"/>
      <c r="NPE238" s="44"/>
      <c r="NPF238" s="44"/>
      <c r="NPG238" s="44"/>
      <c r="NPH238" s="44"/>
      <c r="NPI238" s="44"/>
      <c r="NPJ238" s="44"/>
      <c r="NPK238" s="44"/>
      <c r="NPL238" s="44"/>
      <c r="NPM238" s="44"/>
      <c r="NPN238" s="44"/>
      <c r="NPO238" s="44"/>
      <c r="NPP238" s="44"/>
      <c r="NPQ238" s="44"/>
      <c r="NPR238" s="44"/>
      <c r="NPS238" s="44"/>
      <c r="NPT238" s="44"/>
      <c r="NPU238" s="44"/>
      <c r="NPV238" s="44"/>
      <c r="NPW238" s="44"/>
      <c r="NPX238" s="44"/>
      <c r="NPY238" s="44"/>
      <c r="NPZ238" s="44"/>
      <c r="NQA238" s="44"/>
      <c r="NQB238" s="44"/>
      <c r="NQC238" s="44"/>
      <c r="NQD238" s="44"/>
      <c r="NQE238" s="44"/>
      <c r="NQF238" s="44"/>
      <c r="NQG238" s="44"/>
      <c r="NQH238" s="44"/>
      <c r="NQI238" s="44"/>
      <c r="NQJ238" s="44"/>
      <c r="NQK238" s="44"/>
      <c r="NQL238" s="44"/>
      <c r="NQM238" s="44"/>
      <c r="NQN238" s="44"/>
      <c r="NQO238" s="44"/>
      <c r="NQP238" s="44"/>
      <c r="NQQ238" s="44"/>
      <c r="NQR238" s="44"/>
      <c r="NQS238" s="44"/>
      <c r="NQT238" s="44"/>
      <c r="NQU238" s="44"/>
      <c r="NQV238" s="44"/>
      <c r="NQW238" s="44"/>
      <c r="NQX238" s="44"/>
      <c r="NQY238" s="44"/>
      <c r="NQZ238" s="44"/>
      <c r="NRA238" s="44"/>
      <c r="NRB238" s="44"/>
      <c r="NRC238" s="44"/>
      <c r="NRD238" s="44"/>
      <c r="NRE238" s="44"/>
      <c r="NRF238" s="44"/>
      <c r="NRG238" s="44"/>
      <c r="NRH238" s="44"/>
      <c r="NRI238" s="44"/>
      <c r="NRJ238" s="44"/>
      <c r="NRK238" s="44"/>
      <c r="NRL238" s="44"/>
      <c r="NRM238" s="44"/>
      <c r="NRN238" s="44"/>
      <c r="NRO238" s="44"/>
      <c r="NRP238" s="44"/>
      <c r="NRQ238" s="44"/>
      <c r="NRR238" s="44"/>
      <c r="NRS238" s="44"/>
      <c r="NRT238" s="44"/>
      <c r="NRU238" s="44"/>
      <c r="NRV238" s="44"/>
      <c r="NRW238" s="44"/>
      <c r="NRX238" s="44"/>
      <c r="NRY238" s="44"/>
      <c r="NRZ238" s="44"/>
      <c r="NSA238" s="44"/>
      <c r="NSB238" s="44"/>
      <c r="NSC238" s="44"/>
      <c r="NSD238" s="44"/>
      <c r="NSE238" s="44"/>
      <c r="NSF238" s="44"/>
      <c r="NSG238" s="44"/>
      <c r="NSH238" s="44"/>
      <c r="NSI238" s="44"/>
      <c r="NSJ238" s="44"/>
      <c r="NSK238" s="44"/>
      <c r="NSL238" s="44"/>
      <c r="NSM238" s="44"/>
      <c r="NSN238" s="44"/>
      <c r="NSO238" s="44"/>
      <c r="NSP238" s="44"/>
      <c r="NSQ238" s="44"/>
      <c r="NSR238" s="44"/>
      <c r="NSS238" s="44"/>
      <c r="NST238" s="44"/>
      <c r="NSU238" s="44"/>
      <c r="NSV238" s="44"/>
      <c r="NSW238" s="44"/>
      <c r="NSX238" s="44"/>
      <c r="NSY238" s="44"/>
      <c r="NSZ238" s="44"/>
      <c r="NTA238" s="44"/>
      <c r="NTB238" s="44"/>
      <c r="NTC238" s="44"/>
      <c r="NTD238" s="44"/>
      <c r="NTE238" s="44"/>
      <c r="NTF238" s="44"/>
      <c r="NTG238" s="44"/>
      <c r="NTH238" s="44"/>
      <c r="NTI238" s="44"/>
      <c r="NTJ238" s="44"/>
      <c r="NTK238" s="44"/>
      <c r="NTL238" s="44"/>
      <c r="NTM238" s="44"/>
      <c r="NTN238" s="44"/>
      <c r="NTO238" s="44"/>
      <c r="NTP238" s="44"/>
      <c r="NTQ238" s="44"/>
      <c r="NTR238" s="44"/>
      <c r="NTS238" s="44"/>
      <c r="NTT238" s="44"/>
      <c r="NTU238" s="44"/>
      <c r="NTV238" s="44"/>
      <c r="NTW238" s="44"/>
      <c r="NTX238" s="44"/>
      <c r="NTY238" s="44"/>
      <c r="NTZ238" s="44"/>
      <c r="NUA238" s="44"/>
      <c r="NUB238" s="44"/>
      <c r="NUC238" s="44"/>
      <c r="NUD238" s="44"/>
      <c r="NUE238" s="44"/>
      <c r="NUF238" s="44"/>
      <c r="NUG238" s="44"/>
      <c r="NUH238" s="44"/>
      <c r="NUI238" s="44"/>
      <c r="NUJ238" s="44"/>
      <c r="NUK238" s="44"/>
      <c r="NUL238" s="44"/>
      <c r="NUM238" s="44"/>
      <c r="NUN238" s="44"/>
      <c r="NUO238" s="44"/>
      <c r="NUP238" s="44"/>
      <c r="NUQ238" s="44"/>
      <c r="NUR238" s="44"/>
      <c r="NUS238" s="44"/>
      <c r="NUT238" s="44"/>
      <c r="NUU238" s="44"/>
      <c r="NUV238" s="44"/>
      <c r="NUW238" s="44"/>
      <c r="NUX238" s="44"/>
      <c r="NUY238" s="44"/>
      <c r="NUZ238" s="44"/>
      <c r="NVA238" s="44"/>
      <c r="NVB238" s="44"/>
      <c r="NVC238" s="44"/>
      <c r="NVD238" s="44"/>
      <c r="NVE238" s="44"/>
      <c r="NVF238" s="44"/>
      <c r="NVG238" s="44"/>
      <c r="NVH238" s="44"/>
      <c r="NVI238" s="44"/>
      <c r="NVJ238" s="44"/>
      <c r="NVK238" s="44"/>
      <c r="NVL238" s="44"/>
      <c r="NVM238" s="44"/>
      <c r="NVN238" s="44"/>
      <c r="NVO238" s="44"/>
      <c r="NVP238" s="44"/>
      <c r="NVQ238" s="44"/>
      <c r="NVR238" s="44"/>
      <c r="NVS238" s="44"/>
      <c r="NVT238" s="44"/>
      <c r="NVU238" s="44"/>
      <c r="NVV238" s="44"/>
      <c r="NVW238" s="44"/>
      <c r="NVX238" s="44"/>
      <c r="NVY238" s="44"/>
      <c r="NVZ238" s="44"/>
      <c r="NWA238" s="44"/>
      <c r="NWB238" s="44"/>
      <c r="NWC238" s="44"/>
      <c r="NWD238" s="44"/>
      <c r="NWE238" s="44"/>
      <c r="NWF238" s="44"/>
      <c r="NWG238" s="44"/>
      <c r="NWH238" s="44"/>
      <c r="NWI238" s="44"/>
      <c r="NWJ238" s="44"/>
      <c r="NWK238" s="44"/>
      <c r="NWL238" s="44"/>
      <c r="NWM238" s="44"/>
      <c r="NWN238" s="44"/>
      <c r="NWO238" s="44"/>
      <c r="NWP238" s="44"/>
      <c r="NWQ238" s="44"/>
      <c r="NWR238" s="44"/>
      <c r="NWS238" s="44"/>
      <c r="NWT238" s="44"/>
      <c r="NWU238" s="44"/>
      <c r="NWV238" s="44"/>
      <c r="NWW238" s="44"/>
      <c r="NWX238" s="44"/>
      <c r="NWY238" s="44"/>
      <c r="NWZ238" s="44"/>
      <c r="NXA238" s="44"/>
      <c r="NXB238" s="44"/>
      <c r="NXC238" s="44"/>
      <c r="NXD238" s="44"/>
      <c r="NXE238" s="44"/>
      <c r="NXF238" s="44"/>
      <c r="NXG238" s="44"/>
      <c r="NXH238" s="44"/>
      <c r="NXI238" s="44"/>
      <c r="NXJ238" s="44"/>
      <c r="NXK238" s="44"/>
      <c r="NXL238" s="44"/>
      <c r="NXM238" s="44"/>
      <c r="NXN238" s="44"/>
      <c r="NXO238" s="44"/>
      <c r="NXP238" s="44"/>
      <c r="NXQ238" s="44"/>
      <c r="NXR238" s="44"/>
      <c r="NXS238" s="44"/>
      <c r="NXT238" s="44"/>
      <c r="NXU238" s="44"/>
      <c r="NXV238" s="44"/>
      <c r="NXW238" s="44"/>
      <c r="NXX238" s="44"/>
      <c r="NXY238" s="44"/>
      <c r="NXZ238" s="44"/>
      <c r="NYA238" s="44"/>
      <c r="NYB238" s="44"/>
      <c r="NYC238" s="44"/>
      <c r="NYD238" s="44"/>
      <c r="NYE238" s="44"/>
      <c r="NYF238" s="44"/>
      <c r="NYG238" s="44"/>
      <c r="NYH238" s="44"/>
      <c r="NYI238" s="44"/>
      <c r="NYJ238" s="44"/>
      <c r="NYK238" s="44"/>
      <c r="NYL238" s="44"/>
      <c r="NYM238" s="44"/>
      <c r="NYN238" s="44"/>
      <c r="NYO238" s="44"/>
      <c r="NYP238" s="44"/>
      <c r="NYQ238" s="44"/>
      <c r="NYR238" s="44"/>
      <c r="NYS238" s="44"/>
      <c r="NYT238" s="44"/>
      <c r="NYU238" s="44"/>
      <c r="NYV238" s="44"/>
      <c r="NYW238" s="44"/>
      <c r="NYX238" s="44"/>
      <c r="NYY238" s="44"/>
      <c r="NYZ238" s="44"/>
      <c r="NZA238" s="44"/>
      <c r="NZB238" s="44"/>
      <c r="NZC238" s="44"/>
      <c r="NZD238" s="44"/>
      <c r="NZE238" s="44"/>
      <c r="NZF238" s="44"/>
      <c r="NZG238" s="44"/>
      <c r="NZH238" s="44"/>
      <c r="NZI238" s="44"/>
      <c r="NZJ238" s="44"/>
      <c r="NZK238" s="44"/>
      <c r="NZL238" s="44"/>
      <c r="NZM238" s="44"/>
      <c r="NZN238" s="44"/>
      <c r="NZO238" s="44"/>
      <c r="NZP238" s="44"/>
      <c r="NZQ238" s="44"/>
      <c r="NZR238" s="44"/>
      <c r="NZS238" s="44"/>
      <c r="NZT238" s="44"/>
      <c r="NZU238" s="44"/>
      <c r="NZV238" s="44"/>
      <c r="NZW238" s="44"/>
      <c r="NZX238" s="44"/>
      <c r="NZY238" s="44"/>
      <c r="NZZ238" s="44"/>
      <c r="OAA238" s="44"/>
      <c r="OAB238" s="44"/>
      <c r="OAC238" s="44"/>
      <c r="OAD238" s="44"/>
      <c r="OAE238" s="44"/>
      <c r="OAF238" s="44"/>
      <c r="OAG238" s="44"/>
      <c r="OAH238" s="44"/>
      <c r="OAI238" s="44"/>
      <c r="OAJ238" s="44"/>
      <c r="OAK238" s="44"/>
      <c r="OAL238" s="44"/>
      <c r="OAM238" s="44"/>
      <c r="OAN238" s="44"/>
      <c r="OAO238" s="44"/>
      <c r="OAP238" s="44"/>
      <c r="OAQ238" s="44"/>
      <c r="OAR238" s="44"/>
      <c r="OAS238" s="44"/>
      <c r="OAT238" s="44"/>
      <c r="OAU238" s="44"/>
      <c r="OAV238" s="44"/>
      <c r="OAW238" s="44"/>
      <c r="OAX238" s="44"/>
      <c r="OAY238" s="44"/>
      <c r="OAZ238" s="44"/>
      <c r="OBA238" s="44"/>
      <c r="OBB238" s="44"/>
      <c r="OBC238" s="44"/>
      <c r="OBD238" s="44"/>
      <c r="OBE238" s="44"/>
      <c r="OBF238" s="44"/>
      <c r="OBG238" s="44"/>
      <c r="OBH238" s="44"/>
      <c r="OBI238" s="44"/>
      <c r="OBJ238" s="44"/>
      <c r="OBK238" s="44"/>
      <c r="OBL238" s="44"/>
      <c r="OBM238" s="44"/>
      <c r="OBN238" s="44"/>
      <c r="OBO238" s="44"/>
      <c r="OBP238" s="44"/>
      <c r="OBQ238" s="44"/>
      <c r="OBR238" s="44"/>
      <c r="OBS238" s="44"/>
      <c r="OBT238" s="44"/>
      <c r="OBU238" s="44"/>
      <c r="OBV238" s="44"/>
      <c r="OBW238" s="44"/>
      <c r="OBX238" s="44"/>
      <c r="OBY238" s="44"/>
      <c r="OBZ238" s="44"/>
      <c r="OCA238" s="44"/>
      <c r="OCB238" s="44"/>
      <c r="OCC238" s="44"/>
      <c r="OCD238" s="44"/>
      <c r="OCE238" s="44"/>
      <c r="OCF238" s="44"/>
      <c r="OCG238" s="44"/>
      <c r="OCH238" s="44"/>
      <c r="OCI238" s="44"/>
      <c r="OCJ238" s="44"/>
      <c r="OCK238" s="44"/>
      <c r="OCL238" s="44"/>
      <c r="OCM238" s="44"/>
      <c r="OCN238" s="44"/>
      <c r="OCO238" s="44"/>
      <c r="OCP238" s="44"/>
      <c r="OCQ238" s="44"/>
      <c r="OCR238" s="44"/>
      <c r="OCS238" s="44"/>
      <c r="OCT238" s="44"/>
      <c r="OCU238" s="44"/>
      <c r="OCV238" s="44"/>
      <c r="OCW238" s="44"/>
      <c r="OCX238" s="44"/>
      <c r="OCY238" s="44"/>
      <c r="OCZ238" s="44"/>
      <c r="ODA238" s="44"/>
      <c r="ODB238" s="44"/>
      <c r="ODC238" s="44"/>
      <c r="ODD238" s="44"/>
      <c r="ODE238" s="44"/>
      <c r="ODF238" s="44"/>
      <c r="ODG238" s="44"/>
      <c r="ODH238" s="44"/>
      <c r="ODI238" s="44"/>
      <c r="ODJ238" s="44"/>
      <c r="ODK238" s="44"/>
      <c r="ODL238" s="44"/>
      <c r="ODM238" s="44"/>
      <c r="ODN238" s="44"/>
      <c r="ODO238" s="44"/>
      <c r="ODP238" s="44"/>
      <c r="ODQ238" s="44"/>
      <c r="ODR238" s="44"/>
      <c r="ODS238" s="44"/>
      <c r="ODT238" s="44"/>
      <c r="ODU238" s="44"/>
      <c r="ODV238" s="44"/>
      <c r="ODW238" s="44"/>
      <c r="ODX238" s="44"/>
      <c r="ODY238" s="44"/>
      <c r="ODZ238" s="44"/>
      <c r="OEA238" s="44"/>
      <c r="OEB238" s="44"/>
      <c r="OEC238" s="44"/>
      <c r="OED238" s="44"/>
      <c r="OEE238" s="44"/>
      <c r="OEF238" s="44"/>
      <c r="OEG238" s="44"/>
      <c r="OEH238" s="44"/>
      <c r="OEI238" s="44"/>
      <c r="OEJ238" s="44"/>
      <c r="OEK238" s="44"/>
      <c r="OEL238" s="44"/>
      <c r="OEM238" s="44"/>
      <c r="OEN238" s="44"/>
      <c r="OEO238" s="44"/>
      <c r="OEP238" s="44"/>
      <c r="OEQ238" s="44"/>
      <c r="OER238" s="44"/>
      <c r="OES238" s="44"/>
      <c r="OET238" s="44"/>
      <c r="OEU238" s="44"/>
      <c r="OEV238" s="44"/>
      <c r="OEW238" s="44"/>
      <c r="OEX238" s="44"/>
      <c r="OEY238" s="44"/>
      <c r="OEZ238" s="44"/>
      <c r="OFA238" s="44"/>
      <c r="OFB238" s="44"/>
      <c r="OFC238" s="44"/>
      <c r="OFD238" s="44"/>
      <c r="OFE238" s="44"/>
      <c r="OFF238" s="44"/>
      <c r="OFG238" s="44"/>
      <c r="OFH238" s="44"/>
      <c r="OFI238" s="44"/>
      <c r="OFJ238" s="44"/>
      <c r="OFK238" s="44"/>
      <c r="OFL238" s="44"/>
      <c r="OFM238" s="44"/>
      <c r="OFN238" s="44"/>
      <c r="OFO238" s="44"/>
      <c r="OFP238" s="44"/>
      <c r="OFQ238" s="44"/>
      <c r="OFR238" s="44"/>
      <c r="OFS238" s="44"/>
      <c r="OFT238" s="44"/>
      <c r="OFU238" s="44"/>
      <c r="OFV238" s="44"/>
      <c r="OFW238" s="44"/>
      <c r="OFX238" s="44"/>
      <c r="OFY238" s="44"/>
      <c r="OFZ238" s="44"/>
      <c r="OGA238" s="44"/>
      <c r="OGB238" s="44"/>
      <c r="OGC238" s="44"/>
      <c r="OGD238" s="44"/>
      <c r="OGE238" s="44"/>
      <c r="OGF238" s="44"/>
      <c r="OGG238" s="44"/>
      <c r="OGH238" s="44"/>
      <c r="OGI238" s="44"/>
      <c r="OGJ238" s="44"/>
      <c r="OGK238" s="44"/>
      <c r="OGL238" s="44"/>
      <c r="OGM238" s="44"/>
      <c r="OGN238" s="44"/>
      <c r="OGO238" s="44"/>
      <c r="OGP238" s="44"/>
      <c r="OGQ238" s="44"/>
      <c r="OGR238" s="44"/>
      <c r="OGS238" s="44"/>
      <c r="OGT238" s="44"/>
      <c r="OGU238" s="44"/>
      <c r="OGV238" s="44"/>
      <c r="OGW238" s="44"/>
      <c r="OGX238" s="44"/>
      <c r="OGY238" s="44"/>
      <c r="OGZ238" s="44"/>
      <c r="OHA238" s="44"/>
      <c r="OHB238" s="44"/>
      <c r="OHC238" s="44"/>
      <c r="OHD238" s="44"/>
      <c r="OHE238" s="44"/>
      <c r="OHF238" s="44"/>
      <c r="OHG238" s="44"/>
      <c r="OHH238" s="44"/>
      <c r="OHI238" s="44"/>
      <c r="OHJ238" s="44"/>
      <c r="OHK238" s="44"/>
      <c r="OHL238" s="44"/>
      <c r="OHM238" s="44"/>
      <c r="OHN238" s="44"/>
      <c r="OHO238" s="44"/>
      <c r="OHP238" s="44"/>
      <c r="OHQ238" s="44"/>
      <c r="OHR238" s="44"/>
      <c r="OHS238" s="44"/>
      <c r="OHT238" s="44"/>
      <c r="OHU238" s="44"/>
      <c r="OHV238" s="44"/>
      <c r="OHW238" s="44"/>
      <c r="OHX238" s="44"/>
      <c r="OHY238" s="44"/>
      <c r="OHZ238" s="44"/>
      <c r="OIA238" s="44"/>
      <c r="OIB238" s="44"/>
      <c r="OIC238" s="44"/>
      <c r="OID238" s="44"/>
      <c r="OIE238" s="44"/>
      <c r="OIF238" s="44"/>
      <c r="OIG238" s="44"/>
      <c r="OIH238" s="44"/>
      <c r="OII238" s="44"/>
      <c r="OIJ238" s="44"/>
      <c r="OIK238" s="44"/>
      <c r="OIL238" s="44"/>
      <c r="OIM238" s="44"/>
      <c r="OIN238" s="44"/>
      <c r="OIO238" s="44"/>
      <c r="OIP238" s="44"/>
      <c r="OIQ238" s="44"/>
      <c r="OIR238" s="44"/>
      <c r="OIS238" s="44"/>
      <c r="OIT238" s="44"/>
      <c r="OIU238" s="44"/>
      <c r="OIV238" s="44"/>
      <c r="OIW238" s="44"/>
      <c r="OIX238" s="44"/>
      <c r="OIY238" s="44"/>
      <c r="OIZ238" s="44"/>
      <c r="OJA238" s="44"/>
      <c r="OJB238" s="44"/>
      <c r="OJC238" s="44"/>
      <c r="OJD238" s="44"/>
      <c r="OJE238" s="44"/>
      <c r="OJF238" s="44"/>
      <c r="OJG238" s="44"/>
      <c r="OJH238" s="44"/>
      <c r="OJI238" s="44"/>
      <c r="OJJ238" s="44"/>
      <c r="OJK238" s="44"/>
      <c r="OJL238" s="44"/>
      <c r="OJM238" s="44"/>
      <c r="OJN238" s="44"/>
      <c r="OJO238" s="44"/>
      <c r="OJP238" s="44"/>
      <c r="OJQ238" s="44"/>
      <c r="OJR238" s="44"/>
      <c r="OJS238" s="44"/>
      <c r="OJT238" s="44"/>
      <c r="OJU238" s="44"/>
      <c r="OJV238" s="44"/>
      <c r="OJW238" s="44"/>
      <c r="OJX238" s="44"/>
      <c r="OJY238" s="44"/>
      <c r="OJZ238" s="44"/>
      <c r="OKA238" s="44"/>
      <c r="OKB238" s="44"/>
      <c r="OKC238" s="44"/>
      <c r="OKD238" s="44"/>
      <c r="OKE238" s="44"/>
      <c r="OKF238" s="44"/>
      <c r="OKG238" s="44"/>
      <c r="OKH238" s="44"/>
      <c r="OKI238" s="44"/>
      <c r="OKJ238" s="44"/>
      <c r="OKK238" s="44"/>
      <c r="OKL238" s="44"/>
      <c r="OKM238" s="44"/>
      <c r="OKN238" s="44"/>
      <c r="OKO238" s="44"/>
      <c r="OKP238" s="44"/>
      <c r="OKQ238" s="44"/>
      <c r="OKR238" s="44"/>
      <c r="OKS238" s="44"/>
      <c r="OKT238" s="44"/>
      <c r="OKU238" s="44"/>
      <c r="OKV238" s="44"/>
      <c r="OKW238" s="44"/>
      <c r="OKX238" s="44"/>
      <c r="OKY238" s="44"/>
      <c r="OKZ238" s="44"/>
      <c r="OLA238" s="44"/>
      <c r="OLB238" s="44"/>
      <c r="OLC238" s="44"/>
      <c r="OLD238" s="44"/>
      <c r="OLE238" s="44"/>
      <c r="OLF238" s="44"/>
      <c r="OLG238" s="44"/>
      <c r="OLH238" s="44"/>
      <c r="OLI238" s="44"/>
      <c r="OLJ238" s="44"/>
      <c r="OLK238" s="44"/>
      <c r="OLL238" s="44"/>
      <c r="OLM238" s="44"/>
      <c r="OLN238" s="44"/>
      <c r="OLO238" s="44"/>
      <c r="OLP238" s="44"/>
      <c r="OLQ238" s="44"/>
      <c r="OLR238" s="44"/>
      <c r="OLS238" s="44"/>
      <c r="OLT238" s="44"/>
      <c r="OLU238" s="44"/>
      <c r="OLV238" s="44"/>
      <c r="OLW238" s="44"/>
      <c r="OLX238" s="44"/>
      <c r="OLY238" s="44"/>
      <c r="OLZ238" s="44"/>
      <c r="OMA238" s="44"/>
      <c r="OMB238" s="44"/>
      <c r="OMC238" s="44"/>
      <c r="OMD238" s="44"/>
      <c r="OME238" s="44"/>
      <c r="OMF238" s="44"/>
      <c r="OMG238" s="44"/>
      <c r="OMH238" s="44"/>
      <c r="OMI238" s="44"/>
      <c r="OMJ238" s="44"/>
      <c r="OMK238" s="44"/>
      <c r="OML238" s="44"/>
      <c r="OMM238" s="44"/>
      <c r="OMN238" s="44"/>
      <c r="OMO238" s="44"/>
      <c r="OMP238" s="44"/>
      <c r="OMQ238" s="44"/>
      <c r="OMR238" s="44"/>
      <c r="OMS238" s="44"/>
      <c r="OMT238" s="44"/>
      <c r="OMU238" s="44"/>
      <c r="OMV238" s="44"/>
      <c r="OMW238" s="44"/>
      <c r="OMX238" s="44"/>
      <c r="OMY238" s="44"/>
      <c r="OMZ238" s="44"/>
      <c r="ONA238" s="44"/>
      <c r="ONB238" s="44"/>
      <c r="ONC238" s="44"/>
      <c r="OND238" s="44"/>
      <c r="ONE238" s="44"/>
      <c r="ONF238" s="44"/>
      <c r="ONG238" s="44"/>
      <c r="ONH238" s="44"/>
      <c r="ONI238" s="44"/>
      <c r="ONJ238" s="44"/>
      <c r="ONK238" s="44"/>
      <c r="ONL238" s="44"/>
      <c r="ONM238" s="44"/>
      <c r="ONN238" s="44"/>
      <c r="ONO238" s="44"/>
      <c r="ONP238" s="44"/>
      <c r="ONQ238" s="44"/>
      <c r="ONR238" s="44"/>
      <c r="ONS238" s="44"/>
      <c r="ONT238" s="44"/>
      <c r="ONU238" s="44"/>
      <c r="ONV238" s="44"/>
      <c r="ONW238" s="44"/>
      <c r="ONX238" s="44"/>
      <c r="ONY238" s="44"/>
      <c r="ONZ238" s="44"/>
      <c r="OOA238" s="44"/>
      <c r="OOB238" s="44"/>
      <c r="OOC238" s="44"/>
      <c r="OOD238" s="44"/>
      <c r="OOE238" s="44"/>
      <c r="OOF238" s="44"/>
      <c r="OOG238" s="44"/>
      <c r="OOH238" s="44"/>
      <c r="OOI238" s="44"/>
      <c r="OOJ238" s="44"/>
      <c r="OOK238" s="44"/>
      <c r="OOL238" s="44"/>
      <c r="OOM238" s="44"/>
      <c r="OON238" s="44"/>
      <c r="OOO238" s="44"/>
      <c r="OOP238" s="44"/>
      <c r="OOQ238" s="44"/>
      <c r="OOR238" s="44"/>
      <c r="OOS238" s="44"/>
      <c r="OOT238" s="44"/>
      <c r="OOU238" s="44"/>
      <c r="OOV238" s="44"/>
      <c r="OOW238" s="44"/>
      <c r="OOX238" s="44"/>
      <c r="OOY238" s="44"/>
      <c r="OOZ238" s="44"/>
      <c r="OPA238" s="44"/>
      <c r="OPB238" s="44"/>
      <c r="OPC238" s="44"/>
      <c r="OPD238" s="44"/>
      <c r="OPE238" s="44"/>
      <c r="OPF238" s="44"/>
      <c r="OPG238" s="44"/>
      <c r="OPH238" s="44"/>
      <c r="OPI238" s="44"/>
      <c r="OPJ238" s="44"/>
      <c r="OPK238" s="44"/>
      <c r="OPL238" s="44"/>
      <c r="OPM238" s="44"/>
      <c r="OPN238" s="44"/>
      <c r="OPO238" s="44"/>
      <c r="OPP238" s="44"/>
      <c r="OPQ238" s="44"/>
      <c r="OPR238" s="44"/>
      <c r="OPS238" s="44"/>
      <c r="OPT238" s="44"/>
      <c r="OPU238" s="44"/>
      <c r="OPV238" s="44"/>
      <c r="OPW238" s="44"/>
      <c r="OPX238" s="44"/>
      <c r="OPY238" s="44"/>
      <c r="OPZ238" s="44"/>
      <c r="OQA238" s="44"/>
      <c r="OQB238" s="44"/>
      <c r="OQC238" s="44"/>
      <c r="OQD238" s="44"/>
      <c r="OQE238" s="44"/>
      <c r="OQF238" s="44"/>
      <c r="OQG238" s="44"/>
      <c r="OQH238" s="44"/>
      <c r="OQI238" s="44"/>
      <c r="OQJ238" s="44"/>
      <c r="OQK238" s="44"/>
      <c r="OQL238" s="44"/>
      <c r="OQM238" s="44"/>
      <c r="OQN238" s="44"/>
      <c r="OQO238" s="44"/>
      <c r="OQP238" s="44"/>
      <c r="OQQ238" s="44"/>
      <c r="OQR238" s="44"/>
      <c r="OQS238" s="44"/>
      <c r="OQT238" s="44"/>
      <c r="OQU238" s="44"/>
      <c r="OQV238" s="44"/>
      <c r="OQW238" s="44"/>
      <c r="OQX238" s="44"/>
      <c r="OQY238" s="44"/>
      <c r="OQZ238" s="44"/>
      <c r="ORA238" s="44"/>
      <c r="ORB238" s="44"/>
      <c r="ORC238" s="44"/>
      <c r="ORD238" s="44"/>
      <c r="ORE238" s="44"/>
      <c r="ORF238" s="44"/>
      <c r="ORG238" s="44"/>
      <c r="ORH238" s="44"/>
      <c r="ORI238" s="44"/>
      <c r="ORJ238" s="44"/>
      <c r="ORK238" s="44"/>
      <c r="ORL238" s="44"/>
      <c r="ORM238" s="44"/>
      <c r="ORN238" s="44"/>
      <c r="ORO238" s="44"/>
      <c r="ORP238" s="44"/>
      <c r="ORQ238" s="44"/>
      <c r="ORR238" s="44"/>
      <c r="ORS238" s="44"/>
      <c r="ORT238" s="44"/>
      <c r="ORU238" s="44"/>
      <c r="ORV238" s="44"/>
      <c r="ORW238" s="44"/>
      <c r="ORX238" s="44"/>
      <c r="ORY238" s="44"/>
      <c r="ORZ238" s="44"/>
      <c r="OSA238" s="44"/>
      <c r="OSB238" s="44"/>
      <c r="OSC238" s="44"/>
      <c r="OSD238" s="44"/>
      <c r="OSE238" s="44"/>
      <c r="OSF238" s="44"/>
      <c r="OSG238" s="44"/>
      <c r="OSH238" s="44"/>
      <c r="OSI238" s="44"/>
      <c r="OSJ238" s="44"/>
      <c r="OSK238" s="44"/>
      <c r="OSL238" s="44"/>
      <c r="OSM238" s="44"/>
      <c r="OSN238" s="44"/>
      <c r="OSO238" s="44"/>
      <c r="OSP238" s="44"/>
      <c r="OSQ238" s="44"/>
      <c r="OSR238" s="44"/>
      <c r="OSS238" s="44"/>
      <c r="OST238" s="44"/>
      <c r="OSU238" s="44"/>
      <c r="OSV238" s="44"/>
      <c r="OSW238" s="44"/>
      <c r="OSX238" s="44"/>
      <c r="OSY238" s="44"/>
      <c r="OSZ238" s="44"/>
      <c r="OTA238" s="44"/>
      <c r="OTB238" s="44"/>
      <c r="OTC238" s="44"/>
      <c r="OTD238" s="44"/>
      <c r="OTE238" s="44"/>
      <c r="OTF238" s="44"/>
      <c r="OTG238" s="44"/>
      <c r="OTH238" s="44"/>
      <c r="OTI238" s="44"/>
      <c r="OTJ238" s="44"/>
      <c r="OTK238" s="44"/>
      <c r="OTL238" s="44"/>
      <c r="OTM238" s="44"/>
      <c r="OTN238" s="44"/>
      <c r="OTO238" s="44"/>
      <c r="OTP238" s="44"/>
      <c r="OTQ238" s="44"/>
      <c r="OTR238" s="44"/>
      <c r="OTS238" s="44"/>
      <c r="OTT238" s="44"/>
      <c r="OTU238" s="44"/>
      <c r="OTV238" s="44"/>
      <c r="OTW238" s="44"/>
      <c r="OTX238" s="44"/>
      <c r="OTY238" s="44"/>
      <c r="OTZ238" s="44"/>
      <c r="OUA238" s="44"/>
      <c r="OUB238" s="44"/>
      <c r="OUC238" s="44"/>
      <c r="OUD238" s="44"/>
      <c r="OUE238" s="44"/>
      <c r="OUF238" s="44"/>
      <c r="OUG238" s="44"/>
      <c r="OUH238" s="44"/>
      <c r="OUI238" s="44"/>
      <c r="OUJ238" s="44"/>
      <c r="OUK238" s="44"/>
      <c r="OUL238" s="44"/>
      <c r="OUM238" s="44"/>
      <c r="OUN238" s="44"/>
      <c r="OUO238" s="44"/>
      <c r="OUP238" s="44"/>
      <c r="OUQ238" s="44"/>
      <c r="OUR238" s="44"/>
      <c r="OUS238" s="44"/>
      <c r="OUT238" s="44"/>
      <c r="OUU238" s="44"/>
      <c r="OUV238" s="44"/>
      <c r="OUW238" s="44"/>
      <c r="OUX238" s="44"/>
      <c r="OUY238" s="44"/>
      <c r="OUZ238" s="44"/>
      <c r="OVA238" s="44"/>
      <c r="OVB238" s="44"/>
      <c r="OVC238" s="44"/>
      <c r="OVD238" s="44"/>
      <c r="OVE238" s="44"/>
      <c r="OVF238" s="44"/>
      <c r="OVG238" s="44"/>
      <c r="OVH238" s="44"/>
      <c r="OVI238" s="44"/>
      <c r="OVJ238" s="44"/>
      <c r="OVK238" s="44"/>
      <c r="OVL238" s="44"/>
      <c r="OVM238" s="44"/>
      <c r="OVN238" s="44"/>
      <c r="OVO238" s="44"/>
      <c r="OVP238" s="44"/>
      <c r="OVQ238" s="44"/>
      <c r="OVR238" s="44"/>
      <c r="OVS238" s="44"/>
      <c r="OVT238" s="44"/>
      <c r="OVU238" s="44"/>
      <c r="OVV238" s="44"/>
      <c r="OVW238" s="44"/>
      <c r="OVX238" s="44"/>
      <c r="OVY238" s="44"/>
      <c r="OVZ238" s="44"/>
      <c r="OWA238" s="44"/>
      <c r="OWB238" s="44"/>
      <c r="OWC238" s="44"/>
      <c r="OWD238" s="44"/>
      <c r="OWE238" s="44"/>
      <c r="OWF238" s="44"/>
      <c r="OWG238" s="44"/>
      <c r="OWH238" s="44"/>
      <c r="OWI238" s="44"/>
      <c r="OWJ238" s="44"/>
      <c r="OWK238" s="44"/>
      <c r="OWL238" s="44"/>
      <c r="OWM238" s="44"/>
      <c r="OWN238" s="44"/>
      <c r="OWO238" s="44"/>
      <c r="OWP238" s="44"/>
      <c r="OWQ238" s="44"/>
      <c r="OWR238" s="44"/>
      <c r="OWS238" s="44"/>
      <c r="OWT238" s="44"/>
      <c r="OWU238" s="44"/>
      <c r="OWV238" s="44"/>
      <c r="OWW238" s="44"/>
      <c r="OWX238" s="44"/>
      <c r="OWY238" s="44"/>
      <c r="OWZ238" s="44"/>
      <c r="OXA238" s="44"/>
      <c r="OXB238" s="44"/>
      <c r="OXC238" s="44"/>
      <c r="OXD238" s="44"/>
      <c r="OXE238" s="44"/>
      <c r="OXF238" s="44"/>
      <c r="OXG238" s="44"/>
      <c r="OXH238" s="44"/>
      <c r="OXI238" s="44"/>
      <c r="OXJ238" s="44"/>
      <c r="OXK238" s="44"/>
      <c r="OXL238" s="44"/>
      <c r="OXM238" s="44"/>
      <c r="OXN238" s="44"/>
      <c r="OXO238" s="44"/>
      <c r="OXP238" s="44"/>
      <c r="OXQ238" s="44"/>
      <c r="OXR238" s="44"/>
      <c r="OXS238" s="44"/>
      <c r="OXT238" s="44"/>
      <c r="OXU238" s="44"/>
      <c r="OXV238" s="44"/>
      <c r="OXW238" s="44"/>
      <c r="OXX238" s="44"/>
      <c r="OXY238" s="44"/>
      <c r="OXZ238" s="44"/>
      <c r="OYA238" s="44"/>
      <c r="OYB238" s="44"/>
      <c r="OYC238" s="44"/>
      <c r="OYD238" s="44"/>
      <c r="OYE238" s="44"/>
      <c r="OYF238" s="44"/>
      <c r="OYG238" s="44"/>
      <c r="OYH238" s="44"/>
      <c r="OYI238" s="44"/>
      <c r="OYJ238" s="44"/>
      <c r="OYK238" s="44"/>
      <c r="OYL238" s="44"/>
      <c r="OYM238" s="44"/>
      <c r="OYN238" s="44"/>
      <c r="OYO238" s="44"/>
      <c r="OYP238" s="44"/>
      <c r="OYQ238" s="44"/>
      <c r="OYR238" s="44"/>
      <c r="OYS238" s="44"/>
      <c r="OYT238" s="44"/>
      <c r="OYU238" s="44"/>
      <c r="OYV238" s="44"/>
      <c r="OYW238" s="44"/>
      <c r="OYX238" s="44"/>
      <c r="OYY238" s="44"/>
      <c r="OYZ238" s="44"/>
      <c r="OZA238" s="44"/>
      <c r="OZB238" s="44"/>
      <c r="OZC238" s="44"/>
      <c r="OZD238" s="44"/>
      <c r="OZE238" s="44"/>
      <c r="OZF238" s="44"/>
      <c r="OZG238" s="44"/>
      <c r="OZH238" s="44"/>
      <c r="OZI238" s="44"/>
      <c r="OZJ238" s="44"/>
      <c r="OZK238" s="44"/>
      <c r="OZL238" s="44"/>
      <c r="OZM238" s="44"/>
      <c r="OZN238" s="44"/>
      <c r="OZO238" s="44"/>
      <c r="OZP238" s="44"/>
      <c r="OZQ238" s="44"/>
      <c r="OZR238" s="44"/>
      <c r="OZS238" s="44"/>
      <c r="OZT238" s="44"/>
      <c r="OZU238" s="44"/>
      <c r="OZV238" s="44"/>
      <c r="OZW238" s="44"/>
      <c r="OZX238" s="44"/>
      <c r="OZY238" s="44"/>
      <c r="OZZ238" s="44"/>
      <c r="PAA238" s="44"/>
      <c r="PAB238" s="44"/>
      <c r="PAC238" s="44"/>
      <c r="PAD238" s="44"/>
      <c r="PAE238" s="44"/>
      <c r="PAF238" s="44"/>
      <c r="PAG238" s="44"/>
      <c r="PAH238" s="44"/>
      <c r="PAI238" s="44"/>
      <c r="PAJ238" s="44"/>
      <c r="PAK238" s="44"/>
      <c r="PAL238" s="44"/>
      <c r="PAM238" s="44"/>
      <c r="PAN238" s="44"/>
      <c r="PAO238" s="44"/>
      <c r="PAP238" s="44"/>
      <c r="PAQ238" s="44"/>
      <c r="PAR238" s="44"/>
      <c r="PAS238" s="44"/>
      <c r="PAT238" s="44"/>
      <c r="PAU238" s="44"/>
      <c r="PAV238" s="44"/>
      <c r="PAW238" s="44"/>
      <c r="PAX238" s="44"/>
      <c r="PAY238" s="44"/>
      <c r="PAZ238" s="44"/>
      <c r="PBA238" s="44"/>
      <c r="PBB238" s="44"/>
      <c r="PBC238" s="44"/>
      <c r="PBD238" s="44"/>
      <c r="PBE238" s="44"/>
      <c r="PBF238" s="44"/>
      <c r="PBG238" s="44"/>
      <c r="PBH238" s="44"/>
      <c r="PBI238" s="44"/>
      <c r="PBJ238" s="44"/>
      <c r="PBK238" s="44"/>
      <c r="PBL238" s="44"/>
      <c r="PBM238" s="44"/>
      <c r="PBN238" s="44"/>
      <c r="PBO238" s="44"/>
      <c r="PBP238" s="44"/>
      <c r="PBQ238" s="44"/>
      <c r="PBR238" s="44"/>
      <c r="PBS238" s="44"/>
      <c r="PBT238" s="44"/>
      <c r="PBU238" s="44"/>
      <c r="PBV238" s="44"/>
      <c r="PBW238" s="44"/>
      <c r="PBX238" s="44"/>
      <c r="PBY238" s="44"/>
      <c r="PBZ238" s="44"/>
      <c r="PCA238" s="44"/>
      <c r="PCB238" s="44"/>
      <c r="PCC238" s="44"/>
      <c r="PCD238" s="44"/>
      <c r="PCE238" s="44"/>
      <c r="PCF238" s="44"/>
      <c r="PCG238" s="44"/>
      <c r="PCH238" s="44"/>
      <c r="PCI238" s="44"/>
      <c r="PCJ238" s="44"/>
      <c r="PCK238" s="44"/>
      <c r="PCL238" s="44"/>
      <c r="PCM238" s="44"/>
      <c r="PCN238" s="44"/>
      <c r="PCO238" s="44"/>
      <c r="PCP238" s="44"/>
      <c r="PCQ238" s="44"/>
      <c r="PCR238" s="44"/>
      <c r="PCS238" s="44"/>
      <c r="PCT238" s="44"/>
      <c r="PCU238" s="44"/>
      <c r="PCV238" s="44"/>
      <c r="PCW238" s="44"/>
      <c r="PCX238" s="44"/>
      <c r="PCY238" s="44"/>
      <c r="PCZ238" s="44"/>
      <c r="PDA238" s="44"/>
      <c r="PDB238" s="44"/>
      <c r="PDC238" s="44"/>
      <c r="PDD238" s="44"/>
      <c r="PDE238" s="44"/>
      <c r="PDF238" s="44"/>
      <c r="PDG238" s="44"/>
      <c r="PDH238" s="44"/>
      <c r="PDI238" s="44"/>
      <c r="PDJ238" s="44"/>
      <c r="PDK238" s="44"/>
      <c r="PDL238" s="44"/>
      <c r="PDM238" s="44"/>
      <c r="PDN238" s="44"/>
      <c r="PDO238" s="44"/>
      <c r="PDP238" s="44"/>
      <c r="PDQ238" s="44"/>
      <c r="PDR238" s="44"/>
      <c r="PDS238" s="44"/>
      <c r="PDT238" s="44"/>
      <c r="PDU238" s="44"/>
      <c r="PDV238" s="44"/>
      <c r="PDW238" s="44"/>
      <c r="PDX238" s="44"/>
      <c r="PDY238" s="44"/>
      <c r="PDZ238" s="44"/>
      <c r="PEA238" s="44"/>
      <c r="PEB238" s="44"/>
      <c r="PEC238" s="44"/>
      <c r="PED238" s="44"/>
      <c r="PEE238" s="44"/>
      <c r="PEF238" s="44"/>
      <c r="PEG238" s="44"/>
      <c r="PEH238" s="44"/>
      <c r="PEI238" s="44"/>
      <c r="PEJ238" s="44"/>
      <c r="PEK238" s="44"/>
      <c r="PEL238" s="44"/>
      <c r="PEM238" s="44"/>
      <c r="PEN238" s="44"/>
      <c r="PEO238" s="44"/>
      <c r="PEP238" s="44"/>
      <c r="PEQ238" s="44"/>
      <c r="PER238" s="44"/>
      <c r="PES238" s="44"/>
      <c r="PET238" s="44"/>
      <c r="PEU238" s="44"/>
      <c r="PEV238" s="44"/>
      <c r="PEW238" s="44"/>
      <c r="PEX238" s="44"/>
      <c r="PEY238" s="44"/>
      <c r="PEZ238" s="44"/>
      <c r="PFA238" s="44"/>
      <c r="PFB238" s="44"/>
      <c r="PFC238" s="44"/>
      <c r="PFD238" s="44"/>
      <c r="PFE238" s="44"/>
      <c r="PFF238" s="44"/>
      <c r="PFG238" s="44"/>
      <c r="PFH238" s="44"/>
      <c r="PFI238" s="44"/>
      <c r="PFJ238" s="44"/>
      <c r="PFK238" s="44"/>
      <c r="PFL238" s="44"/>
      <c r="PFM238" s="44"/>
      <c r="PFN238" s="44"/>
      <c r="PFO238" s="44"/>
      <c r="PFP238" s="44"/>
      <c r="PFQ238" s="44"/>
      <c r="PFR238" s="44"/>
      <c r="PFS238" s="44"/>
      <c r="PFT238" s="44"/>
      <c r="PFU238" s="44"/>
      <c r="PFV238" s="44"/>
      <c r="PFW238" s="44"/>
      <c r="PFX238" s="44"/>
      <c r="PFY238" s="44"/>
      <c r="PFZ238" s="44"/>
      <c r="PGA238" s="44"/>
      <c r="PGB238" s="44"/>
      <c r="PGC238" s="44"/>
      <c r="PGD238" s="44"/>
      <c r="PGE238" s="44"/>
      <c r="PGF238" s="44"/>
      <c r="PGG238" s="44"/>
      <c r="PGH238" s="44"/>
      <c r="PGI238" s="44"/>
      <c r="PGJ238" s="44"/>
      <c r="PGK238" s="44"/>
      <c r="PGL238" s="44"/>
      <c r="PGM238" s="44"/>
      <c r="PGN238" s="44"/>
      <c r="PGO238" s="44"/>
      <c r="PGP238" s="44"/>
      <c r="PGQ238" s="44"/>
      <c r="PGR238" s="44"/>
      <c r="PGS238" s="44"/>
      <c r="PGT238" s="44"/>
      <c r="PGU238" s="44"/>
      <c r="PGV238" s="44"/>
      <c r="PGW238" s="44"/>
      <c r="PGX238" s="44"/>
      <c r="PGY238" s="44"/>
      <c r="PGZ238" s="44"/>
      <c r="PHA238" s="44"/>
      <c r="PHB238" s="44"/>
      <c r="PHC238" s="44"/>
      <c r="PHD238" s="44"/>
      <c r="PHE238" s="44"/>
      <c r="PHF238" s="44"/>
      <c r="PHG238" s="44"/>
      <c r="PHH238" s="44"/>
      <c r="PHI238" s="44"/>
      <c r="PHJ238" s="44"/>
      <c r="PHK238" s="44"/>
      <c r="PHL238" s="44"/>
      <c r="PHM238" s="44"/>
      <c r="PHN238" s="44"/>
      <c r="PHO238" s="44"/>
      <c r="PHP238" s="44"/>
      <c r="PHQ238" s="44"/>
      <c r="PHR238" s="44"/>
      <c r="PHS238" s="44"/>
      <c r="PHT238" s="44"/>
      <c r="PHU238" s="44"/>
      <c r="PHV238" s="44"/>
      <c r="PHW238" s="44"/>
      <c r="PHX238" s="44"/>
      <c r="PHY238" s="44"/>
      <c r="PHZ238" s="44"/>
      <c r="PIA238" s="44"/>
      <c r="PIB238" s="44"/>
      <c r="PIC238" s="44"/>
      <c r="PID238" s="44"/>
      <c r="PIE238" s="44"/>
      <c r="PIF238" s="44"/>
      <c r="PIG238" s="44"/>
      <c r="PIH238" s="44"/>
      <c r="PII238" s="44"/>
      <c r="PIJ238" s="44"/>
      <c r="PIK238" s="44"/>
      <c r="PIL238" s="44"/>
      <c r="PIM238" s="44"/>
      <c r="PIN238" s="44"/>
      <c r="PIO238" s="44"/>
      <c r="PIP238" s="44"/>
      <c r="PIQ238" s="44"/>
      <c r="PIR238" s="44"/>
      <c r="PIS238" s="44"/>
      <c r="PIT238" s="44"/>
      <c r="PIU238" s="44"/>
      <c r="PIV238" s="44"/>
      <c r="PIW238" s="44"/>
      <c r="PIX238" s="44"/>
      <c r="PIY238" s="44"/>
      <c r="PIZ238" s="44"/>
      <c r="PJA238" s="44"/>
      <c r="PJB238" s="44"/>
      <c r="PJC238" s="44"/>
      <c r="PJD238" s="44"/>
      <c r="PJE238" s="44"/>
      <c r="PJF238" s="44"/>
      <c r="PJG238" s="44"/>
      <c r="PJH238" s="44"/>
      <c r="PJI238" s="44"/>
      <c r="PJJ238" s="44"/>
      <c r="PJK238" s="44"/>
      <c r="PJL238" s="44"/>
      <c r="PJM238" s="44"/>
      <c r="PJN238" s="44"/>
      <c r="PJO238" s="44"/>
      <c r="PJP238" s="44"/>
      <c r="PJQ238" s="44"/>
      <c r="PJR238" s="44"/>
      <c r="PJS238" s="44"/>
      <c r="PJT238" s="44"/>
      <c r="PJU238" s="44"/>
      <c r="PJV238" s="44"/>
      <c r="PJW238" s="44"/>
      <c r="PJX238" s="44"/>
      <c r="PJY238" s="44"/>
      <c r="PJZ238" s="44"/>
      <c r="PKA238" s="44"/>
      <c r="PKB238" s="44"/>
      <c r="PKC238" s="44"/>
      <c r="PKD238" s="44"/>
      <c r="PKE238" s="44"/>
      <c r="PKF238" s="44"/>
      <c r="PKG238" s="44"/>
      <c r="PKH238" s="44"/>
      <c r="PKI238" s="44"/>
      <c r="PKJ238" s="44"/>
      <c r="PKK238" s="44"/>
      <c r="PKL238" s="44"/>
      <c r="PKM238" s="44"/>
      <c r="PKN238" s="44"/>
      <c r="PKO238" s="44"/>
      <c r="PKP238" s="44"/>
      <c r="PKQ238" s="44"/>
      <c r="PKR238" s="44"/>
      <c r="PKS238" s="44"/>
      <c r="PKT238" s="44"/>
      <c r="PKU238" s="44"/>
      <c r="PKV238" s="44"/>
      <c r="PKW238" s="44"/>
      <c r="PKX238" s="44"/>
      <c r="PKY238" s="44"/>
      <c r="PKZ238" s="44"/>
      <c r="PLA238" s="44"/>
      <c r="PLB238" s="44"/>
      <c r="PLC238" s="44"/>
      <c r="PLD238" s="44"/>
      <c r="PLE238" s="44"/>
      <c r="PLF238" s="44"/>
      <c r="PLG238" s="44"/>
      <c r="PLH238" s="44"/>
      <c r="PLI238" s="44"/>
      <c r="PLJ238" s="44"/>
      <c r="PLK238" s="44"/>
      <c r="PLL238" s="44"/>
      <c r="PLM238" s="44"/>
      <c r="PLN238" s="44"/>
      <c r="PLO238" s="44"/>
      <c r="PLP238" s="44"/>
      <c r="PLQ238" s="44"/>
      <c r="PLR238" s="44"/>
      <c r="PLS238" s="44"/>
      <c r="PLT238" s="44"/>
      <c r="PLU238" s="44"/>
      <c r="PLV238" s="44"/>
      <c r="PLW238" s="44"/>
      <c r="PLX238" s="44"/>
      <c r="PLY238" s="44"/>
      <c r="PLZ238" s="44"/>
      <c r="PMA238" s="44"/>
      <c r="PMB238" s="44"/>
      <c r="PMC238" s="44"/>
      <c r="PMD238" s="44"/>
      <c r="PME238" s="44"/>
      <c r="PMF238" s="44"/>
      <c r="PMG238" s="44"/>
      <c r="PMH238" s="44"/>
      <c r="PMI238" s="44"/>
      <c r="PMJ238" s="44"/>
      <c r="PMK238" s="44"/>
      <c r="PML238" s="44"/>
      <c r="PMM238" s="44"/>
      <c r="PMN238" s="44"/>
      <c r="PMO238" s="44"/>
      <c r="PMP238" s="44"/>
      <c r="PMQ238" s="44"/>
      <c r="PMR238" s="44"/>
      <c r="PMS238" s="44"/>
      <c r="PMT238" s="44"/>
      <c r="PMU238" s="44"/>
      <c r="PMV238" s="44"/>
      <c r="PMW238" s="44"/>
      <c r="PMX238" s="44"/>
      <c r="PMY238" s="44"/>
      <c r="PMZ238" s="44"/>
      <c r="PNA238" s="44"/>
      <c r="PNB238" s="44"/>
      <c r="PNC238" s="44"/>
      <c r="PND238" s="44"/>
      <c r="PNE238" s="44"/>
      <c r="PNF238" s="44"/>
      <c r="PNG238" s="44"/>
      <c r="PNH238" s="44"/>
      <c r="PNI238" s="44"/>
      <c r="PNJ238" s="44"/>
      <c r="PNK238" s="44"/>
      <c r="PNL238" s="44"/>
      <c r="PNM238" s="44"/>
      <c r="PNN238" s="44"/>
      <c r="PNO238" s="44"/>
      <c r="PNP238" s="44"/>
      <c r="PNQ238" s="44"/>
      <c r="PNR238" s="44"/>
      <c r="PNS238" s="44"/>
      <c r="PNT238" s="44"/>
      <c r="PNU238" s="44"/>
      <c r="PNV238" s="44"/>
      <c r="PNW238" s="44"/>
      <c r="PNX238" s="44"/>
      <c r="PNY238" s="44"/>
      <c r="PNZ238" s="44"/>
      <c r="POA238" s="44"/>
      <c r="POB238" s="44"/>
      <c r="POC238" s="44"/>
      <c r="POD238" s="44"/>
      <c r="POE238" s="44"/>
      <c r="POF238" s="44"/>
      <c r="POG238" s="44"/>
      <c r="POH238" s="44"/>
      <c r="POI238" s="44"/>
      <c r="POJ238" s="44"/>
      <c r="POK238" s="44"/>
      <c r="POL238" s="44"/>
      <c r="POM238" s="44"/>
      <c r="PON238" s="44"/>
      <c r="POO238" s="44"/>
      <c r="POP238" s="44"/>
      <c r="POQ238" s="44"/>
      <c r="POR238" s="44"/>
      <c r="POS238" s="44"/>
      <c r="POT238" s="44"/>
      <c r="POU238" s="44"/>
      <c r="POV238" s="44"/>
      <c r="POW238" s="44"/>
      <c r="POX238" s="44"/>
      <c r="POY238" s="44"/>
      <c r="POZ238" s="44"/>
      <c r="PPA238" s="44"/>
      <c r="PPB238" s="44"/>
      <c r="PPC238" s="44"/>
      <c r="PPD238" s="44"/>
      <c r="PPE238" s="44"/>
      <c r="PPF238" s="44"/>
      <c r="PPG238" s="44"/>
      <c r="PPH238" s="44"/>
      <c r="PPI238" s="44"/>
      <c r="PPJ238" s="44"/>
      <c r="PPK238" s="44"/>
      <c r="PPL238" s="44"/>
      <c r="PPM238" s="44"/>
      <c r="PPN238" s="44"/>
      <c r="PPO238" s="44"/>
      <c r="PPP238" s="44"/>
      <c r="PPQ238" s="44"/>
      <c r="PPR238" s="44"/>
      <c r="PPS238" s="44"/>
      <c r="PPT238" s="44"/>
      <c r="PPU238" s="44"/>
      <c r="PPV238" s="44"/>
      <c r="PPW238" s="44"/>
      <c r="PPX238" s="44"/>
      <c r="PPY238" s="44"/>
      <c r="PPZ238" s="44"/>
      <c r="PQA238" s="44"/>
      <c r="PQB238" s="44"/>
      <c r="PQC238" s="44"/>
      <c r="PQD238" s="44"/>
      <c r="PQE238" s="44"/>
      <c r="PQF238" s="44"/>
      <c r="PQG238" s="44"/>
      <c r="PQH238" s="44"/>
      <c r="PQI238" s="44"/>
      <c r="PQJ238" s="44"/>
      <c r="PQK238" s="44"/>
      <c r="PQL238" s="44"/>
      <c r="PQM238" s="44"/>
      <c r="PQN238" s="44"/>
      <c r="PQO238" s="44"/>
      <c r="PQP238" s="44"/>
      <c r="PQQ238" s="44"/>
      <c r="PQR238" s="44"/>
      <c r="PQS238" s="44"/>
      <c r="PQT238" s="44"/>
      <c r="PQU238" s="44"/>
      <c r="PQV238" s="44"/>
      <c r="PQW238" s="44"/>
      <c r="PQX238" s="44"/>
      <c r="PQY238" s="44"/>
      <c r="PQZ238" s="44"/>
      <c r="PRA238" s="44"/>
      <c r="PRB238" s="44"/>
      <c r="PRC238" s="44"/>
      <c r="PRD238" s="44"/>
      <c r="PRE238" s="44"/>
      <c r="PRF238" s="44"/>
      <c r="PRG238" s="44"/>
      <c r="PRH238" s="44"/>
      <c r="PRI238" s="44"/>
      <c r="PRJ238" s="44"/>
      <c r="PRK238" s="44"/>
      <c r="PRL238" s="44"/>
      <c r="PRM238" s="44"/>
      <c r="PRN238" s="44"/>
      <c r="PRO238" s="44"/>
      <c r="PRP238" s="44"/>
      <c r="PRQ238" s="44"/>
      <c r="PRR238" s="44"/>
      <c r="PRS238" s="44"/>
      <c r="PRT238" s="44"/>
      <c r="PRU238" s="44"/>
      <c r="PRV238" s="44"/>
      <c r="PRW238" s="44"/>
      <c r="PRX238" s="44"/>
      <c r="PRY238" s="44"/>
      <c r="PRZ238" s="44"/>
      <c r="PSA238" s="44"/>
      <c r="PSB238" s="44"/>
      <c r="PSC238" s="44"/>
      <c r="PSD238" s="44"/>
      <c r="PSE238" s="44"/>
      <c r="PSF238" s="44"/>
      <c r="PSG238" s="44"/>
      <c r="PSH238" s="44"/>
      <c r="PSI238" s="44"/>
      <c r="PSJ238" s="44"/>
      <c r="PSK238" s="44"/>
      <c r="PSL238" s="44"/>
      <c r="PSM238" s="44"/>
      <c r="PSN238" s="44"/>
      <c r="PSO238" s="44"/>
      <c r="PSP238" s="44"/>
      <c r="PSQ238" s="44"/>
      <c r="PSR238" s="44"/>
      <c r="PSS238" s="44"/>
      <c r="PST238" s="44"/>
      <c r="PSU238" s="44"/>
      <c r="PSV238" s="44"/>
      <c r="PSW238" s="44"/>
      <c r="PSX238" s="44"/>
      <c r="PSY238" s="44"/>
      <c r="PSZ238" s="44"/>
      <c r="PTA238" s="44"/>
      <c r="PTB238" s="44"/>
      <c r="PTC238" s="44"/>
      <c r="PTD238" s="44"/>
      <c r="PTE238" s="44"/>
      <c r="PTF238" s="44"/>
      <c r="PTG238" s="44"/>
      <c r="PTH238" s="44"/>
      <c r="PTI238" s="44"/>
      <c r="PTJ238" s="44"/>
      <c r="PTK238" s="44"/>
      <c r="PTL238" s="44"/>
      <c r="PTM238" s="44"/>
      <c r="PTN238" s="44"/>
      <c r="PTO238" s="44"/>
      <c r="PTP238" s="44"/>
      <c r="PTQ238" s="44"/>
      <c r="PTR238" s="44"/>
      <c r="PTS238" s="44"/>
      <c r="PTT238" s="44"/>
      <c r="PTU238" s="44"/>
      <c r="PTV238" s="44"/>
      <c r="PTW238" s="44"/>
      <c r="PTX238" s="44"/>
      <c r="PTY238" s="44"/>
      <c r="PTZ238" s="44"/>
      <c r="PUA238" s="44"/>
      <c r="PUB238" s="44"/>
      <c r="PUC238" s="44"/>
      <c r="PUD238" s="44"/>
      <c r="PUE238" s="44"/>
      <c r="PUF238" s="44"/>
      <c r="PUG238" s="44"/>
      <c r="PUH238" s="44"/>
      <c r="PUI238" s="44"/>
      <c r="PUJ238" s="44"/>
      <c r="PUK238" s="44"/>
      <c r="PUL238" s="44"/>
      <c r="PUM238" s="44"/>
      <c r="PUN238" s="44"/>
      <c r="PUO238" s="44"/>
      <c r="PUP238" s="44"/>
      <c r="PUQ238" s="44"/>
      <c r="PUR238" s="44"/>
      <c r="PUS238" s="44"/>
      <c r="PUT238" s="44"/>
      <c r="PUU238" s="44"/>
      <c r="PUV238" s="44"/>
      <c r="PUW238" s="44"/>
      <c r="PUX238" s="44"/>
      <c r="PUY238" s="44"/>
      <c r="PUZ238" s="44"/>
      <c r="PVA238" s="44"/>
      <c r="PVB238" s="44"/>
      <c r="PVC238" s="44"/>
      <c r="PVD238" s="44"/>
      <c r="PVE238" s="44"/>
      <c r="PVF238" s="44"/>
      <c r="PVG238" s="44"/>
      <c r="PVH238" s="44"/>
      <c r="PVI238" s="44"/>
      <c r="PVJ238" s="44"/>
      <c r="PVK238" s="44"/>
      <c r="PVL238" s="44"/>
      <c r="PVM238" s="44"/>
      <c r="PVN238" s="44"/>
      <c r="PVO238" s="44"/>
      <c r="PVP238" s="44"/>
      <c r="PVQ238" s="44"/>
      <c r="PVR238" s="44"/>
      <c r="PVS238" s="44"/>
      <c r="PVT238" s="44"/>
      <c r="PVU238" s="44"/>
      <c r="PVV238" s="44"/>
      <c r="PVW238" s="44"/>
      <c r="PVX238" s="44"/>
      <c r="PVY238" s="44"/>
      <c r="PVZ238" s="44"/>
      <c r="PWA238" s="44"/>
      <c r="PWB238" s="44"/>
      <c r="PWC238" s="44"/>
      <c r="PWD238" s="44"/>
      <c r="PWE238" s="44"/>
      <c r="PWF238" s="44"/>
      <c r="PWG238" s="44"/>
      <c r="PWH238" s="44"/>
      <c r="PWI238" s="44"/>
      <c r="PWJ238" s="44"/>
      <c r="PWK238" s="44"/>
      <c r="PWL238" s="44"/>
      <c r="PWM238" s="44"/>
      <c r="PWN238" s="44"/>
      <c r="PWO238" s="44"/>
      <c r="PWP238" s="44"/>
      <c r="PWQ238" s="44"/>
      <c r="PWR238" s="44"/>
      <c r="PWS238" s="44"/>
      <c r="PWT238" s="44"/>
      <c r="PWU238" s="44"/>
      <c r="PWV238" s="44"/>
      <c r="PWW238" s="44"/>
      <c r="PWX238" s="44"/>
      <c r="PWY238" s="44"/>
      <c r="PWZ238" s="44"/>
      <c r="PXA238" s="44"/>
      <c r="PXB238" s="44"/>
      <c r="PXC238" s="44"/>
      <c r="PXD238" s="44"/>
      <c r="PXE238" s="44"/>
      <c r="PXF238" s="44"/>
      <c r="PXG238" s="44"/>
      <c r="PXH238" s="44"/>
      <c r="PXI238" s="44"/>
      <c r="PXJ238" s="44"/>
      <c r="PXK238" s="44"/>
      <c r="PXL238" s="44"/>
      <c r="PXM238" s="44"/>
      <c r="PXN238" s="44"/>
      <c r="PXO238" s="44"/>
      <c r="PXP238" s="44"/>
      <c r="PXQ238" s="44"/>
      <c r="PXR238" s="44"/>
      <c r="PXS238" s="44"/>
      <c r="PXT238" s="44"/>
      <c r="PXU238" s="44"/>
      <c r="PXV238" s="44"/>
      <c r="PXW238" s="44"/>
      <c r="PXX238" s="44"/>
      <c r="PXY238" s="44"/>
      <c r="PXZ238" s="44"/>
      <c r="PYA238" s="44"/>
      <c r="PYB238" s="44"/>
      <c r="PYC238" s="44"/>
      <c r="PYD238" s="44"/>
      <c r="PYE238" s="44"/>
      <c r="PYF238" s="44"/>
      <c r="PYG238" s="44"/>
      <c r="PYH238" s="44"/>
      <c r="PYI238" s="44"/>
      <c r="PYJ238" s="44"/>
      <c r="PYK238" s="44"/>
      <c r="PYL238" s="44"/>
      <c r="PYM238" s="44"/>
      <c r="PYN238" s="44"/>
      <c r="PYO238" s="44"/>
      <c r="PYP238" s="44"/>
      <c r="PYQ238" s="44"/>
      <c r="PYR238" s="44"/>
      <c r="PYS238" s="44"/>
      <c r="PYT238" s="44"/>
      <c r="PYU238" s="44"/>
      <c r="PYV238" s="44"/>
      <c r="PYW238" s="44"/>
      <c r="PYX238" s="44"/>
      <c r="PYY238" s="44"/>
      <c r="PYZ238" s="44"/>
      <c r="PZA238" s="44"/>
      <c r="PZB238" s="44"/>
      <c r="PZC238" s="44"/>
      <c r="PZD238" s="44"/>
      <c r="PZE238" s="44"/>
      <c r="PZF238" s="44"/>
      <c r="PZG238" s="44"/>
      <c r="PZH238" s="44"/>
      <c r="PZI238" s="44"/>
      <c r="PZJ238" s="44"/>
      <c r="PZK238" s="44"/>
      <c r="PZL238" s="44"/>
      <c r="PZM238" s="44"/>
      <c r="PZN238" s="44"/>
      <c r="PZO238" s="44"/>
      <c r="PZP238" s="44"/>
      <c r="PZQ238" s="44"/>
      <c r="PZR238" s="44"/>
      <c r="PZS238" s="44"/>
      <c r="PZT238" s="44"/>
      <c r="PZU238" s="44"/>
      <c r="PZV238" s="44"/>
      <c r="PZW238" s="44"/>
      <c r="PZX238" s="44"/>
      <c r="PZY238" s="44"/>
      <c r="PZZ238" s="44"/>
      <c r="QAA238" s="44"/>
      <c r="QAB238" s="44"/>
      <c r="QAC238" s="44"/>
      <c r="QAD238" s="44"/>
      <c r="QAE238" s="44"/>
      <c r="QAF238" s="44"/>
      <c r="QAG238" s="44"/>
      <c r="QAH238" s="44"/>
      <c r="QAI238" s="44"/>
      <c r="QAJ238" s="44"/>
      <c r="QAK238" s="44"/>
      <c r="QAL238" s="44"/>
      <c r="QAM238" s="44"/>
      <c r="QAN238" s="44"/>
      <c r="QAO238" s="44"/>
      <c r="QAP238" s="44"/>
      <c r="QAQ238" s="44"/>
      <c r="QAR238" s="44"/>
      <c r="QAS238" s="44"/>
      <c r="QAT238" s="44"/>
      <c r="QAU238" s="44"/>
      <c r="QAV238" s="44"/>
      <c r="QAW238" s="44"/>
      <c r="QAX238" s="44"/>
      <c r="QAY238" s="44"/>
      <c r="QAZ238" s="44"/>
      <c r="QBA238" s="44"/>
      <c r="QBB238" s="44"/>
      <c r="QBC238" s="44"/>
      <c r="QBD238" s="44"/>
      <c r="QBE238" s="44"/>
      <c r="QBF238" s="44"/>
      <c r="QBG238" s="44"/>
      <c r="QBH238" s="44"/>
      <c r="QBI238" s="44"/>
      <c r="QBJ238" s="44"/>
      <c r="QBK238" s="44"/>
      <c r="QBL238" s="44"/>
      <c r="QBM238" s="44"/>
      <c r="QBN238" s="44"/>
      <c r="QBO238" s="44"/>
      <c r="QBP238" s="44"/>
      <c r="QBQ238" s="44"/>
      <c r="QBR238" s="44"/>
      <c r="QBS238" s="44"/>
      <c r="QBT238" s="44"/>
      <c r="QBU238" s="44"/>
      <c r="QBV238" s="44"/>
      <c r="QBW238" s="44"/>
      <c r="QBX238" s="44"/>
      <c r="QBY238" s="44"/>
      <c r="QBZ238" s="44"/>
      <c r="QCA238" s="44"/>
      <c r="QCB238" s="44"/>
      <c r="QCC238" s="44"/>
      <c r="QCD238" s="44"/>
      <c r="QCE238" s="44"/>
      <c r="QCF238" s="44"/>
      <c r="QCG238" s="44"/>
      <c r="QCH238" s="44"/>
      <c r="QCI238" s="44"/>
      <c r="QCJ238" s="44"/>
      <c r="QCK238" s="44"/>
      <c r="QCL238" s="44"/>
      <c r="QCM238" s="44"/>
      <c r="QCN238" s="44"/>
      <c r="QCO238" s="44"/>
      <c r="QCP238" s="44"/>
      <c r="QCQ238" s="44"/>
      <c r="QCR238" s="44"/>
      <c r="QCS238" s="44"/>
      <c r="QCT238" s="44"/>
      <c r="QCU238" s="44"/>
      <c r="QCV238" s="44"/>
      <c r="QCW238" s="44"/>
      <c r="QCX238" s="44"/>
      <c r="QCY238" s="44"/>
      <c r="QCZ238" s="44"/>
      <c r="QDA238" s="44"/>
      <c r="QDB238" s="44"/>
      <c r="QDC238" s="44"/>
      <c r="QDD238" s="44"/>
      <c r="QDE238" s="44"/>
      <c r="QDF238" s="44"/>
      <c r="QDG238" s="44"/>
      <c r="QDH238" s="44"/>
      <c r="QDI238" s="44"/>
      <c r="QDJ238" s="44"/>
      <c r="QDK238" s="44"/>
      <c r="QDL238" s="44"/>
      <c r="QDM238" s="44"/>
      <c r="QDN238" s="44"/>
      <c r="QDO238" s="44"/>
      <c r="QDP238" s="44"/>
      <c r="QDQ238" s="44"/>
      <c r="QDR238" s="44"/>
      <c r="QDS238" s="44"/>
      <c r="QDT238" s="44"/>
      <c r="QDU238" s="44"/>
      <c r="QDV238" s="44"/>
      <c r="QDW238" s="44"/>
      <c r="QDX238" s="44"/>
      <c r="QDY238" s="44"/>
      <c r="QDZ238" s="44"/>
      <c r="QEA238" s="44"/>
      <c r="QEB238" s="44"/>
      <c r="QEC238" s="44"/>
      <c r="QED238" s="44"/>
      <c r="QEE238" s="44"/>
      <c r="QEF238" s="44"/>
      <c r="QEG238" s="44"/>
      <c r="QEH238" s="44"/>
      <c r="QEI238" s="44"/>
      <c r="QEJ238" s="44"/>
      <c r="QEK238" s="44"/>
      <c r="QEL238" s="44"/>
      <c r="QEM238" s="44"/>
      <c r="QEN238" s="44"/>
      <c r="QEO238" s="44"/>
      <c r="QEP238" s="44"/>
      <c r="QEQ238" s="44"/>
      <c r="QER238" s="44"/>
      <c r="QES238" s="44"/>
      <c r="QET238" s="44"/>
      <c r="QEU238" s="44"/>
      <c r="QEV238" s="44"/>
      <c r="QEW238" s="44"/>
      <c r="QEX238" s="44"/>
      <c r="QEY238" s="44"/>
      <c r="QEZ238" s="44"/>
      <c r="QFA238" s="44"/>
      <c r="QFB238" s="44"/>
      <c r="QFC238" s="44"/>
      <c r="QFD238" s="44"/>
      <c r="QFE238" s="44"/>
      <c r="QFF238" s="44"/>
      <c r="QFG238" s="44"/>
      <c r="QFH238" s="44"/>
      <c r="QFI238" s="44"/>
      <c r="QFJ238" s="44"/>
      <c r="QFK238" s="44"/>
      <c r="QFL238" s="44"/>
      <c r="QFM238" s="44"/>
      <c r="QFN238" s="44"/>
      <c r="QFO238" s="44"/>
      <c r="QFP238" s="44"/>
      <c r="QFQ238" s="44"/>
      <c r="QFR238" s="44"/>
      <c r="QFS238" s="44"/>
      <c r="QFT238" s="44"/>
      <c r="QFU238" s="44"/>
      <c r="QFV238" s="44"/>
      <c r="QFW238" s="44"/>
      <c r="QFX238" s="44"/>
      <c r="QFY238" s="44"/>
      <c r="QFZ238" s="44"/>
      <c r="QGA238" s="44"/>
      <c r="QGB238" s="44"/>
      <c r="QGC238" s="44"/>
      <c r="QGD238" s="44"/>
      <c r="QGE238" s="44"/>
      <c r="QGF238" s="44"/>
      <c r="QGG238" s="44"/>
      <c r="QGH238" s="44"/>
      <c r="QGI238" s="44"/>
      <c r="QGJ238" s="44"/>
      <c r="QGK238" s="44"/>
      <c r="QGL238" s="44"/>
      <c r="QGM238" s="44"/>
      <c r="QGN238" s="44"/>
      <c r="QGO238" s="44"/>
      <c r="QGP238" s="44"/>
      <c r="QGQ238" s="44"/>
      <c r="QGR238" s="44"/>
      <c r="QGS238" s="44"/>
      <c r="QGT238" s="44"/>
      <c r="QGU238" s="44"/>
      <c r="QGV238" s="44"/>
      <c r="QGW238" s="44"/>
      <c r="QGX238" s="44"/>
      <c r="QGY238" s="44"/>
      <c r="QGZ238" s="44"/>
      <c r="QHA238" s="44"/>
      <c r="QHB238" s="44"/>
      <c r="QHC238" s="44"/>
      <c r="QHD238" s="44"/>
      <c r="QHE238" s="44"/>
      <c r="QHF238" s="44"/>
      <c r="QHG238" s="44"/>
      <c r="QHH238" s="44"/>
      <c r="QHI238" s="44"/>
      <c r="QHJ238" s="44"/>
      <c r="QHK238" s="44"/>
      <c r="QHL238" s="44"/>
      <c r="QHM238" s="44"/>
      <c r="QHN238" s="44"/>
      <c r="QHO238" s="44"/>
      <c r="QHP238" s="44"/>
      <c r="QHQ238" s="44"/>
      <c r="QHR238" s="44"/>
      <c r="QHS238" s="44"/>
      <c r="QHT238" s="44"/>
      <c r="QHU238" s="44"/>
      <c r="QHV238" s="44"/>
      <c r="QHW238" s="44"/>
      <c r="QHX238" s="44"/>
      <c r="QHY238" s="44"/>
      <c r="QHZ238" s="44"/>
      <c r="QIA238" s="44"/>
      <c r="QIB238" s="44"/>
      <c r="QIC238" s="44"/>
      <c r="QID238" s="44"/>
      <c r="QIE238" s="44"/>
      <c r="QIF238" s="44"/>
      <c r="QIG238" s="44"/>
      <c r="QIH238" s="44"/>
      <c r="QII238" s="44"/>
      <c r="QIJ238" s="44"/>
      <c r="QIK238" s="44"/>
      <c r="QIL238" s="44"/>
      <c r="QIM238" s="44"/>
      <c r="QIN238" s="44"/>
      <c r="QIO238" s="44"/>
      <c r="QIP238" s="44"/>
      <c r="QIQ238" s="44"/>
      <c r="QIR238" s="44"/>
      <c r="QIS238" s="44"/>
      <c r="QIT238" s="44"/>
      <c r="QIU238" s="44"/>
      <c r="QIV238" s="44"/>
      <c r="QIW238" s="44"/>
      <c r="QIX238" s="44"/>
      <c r="QIY238" s="44"/>
      <c r="QIZ238" s="44"/>
      <c r="QJA238" s="44"/>
      <c r="QJB238" s="44"/>
      <c r="QJC238" s="44"/>
      <c r="QJD238" s="44"/>
      <c r="QJE238" s="44"/>
      <c r="QJF238" s="44"/>
      <c r="QJG238" s="44"/>
      <c r="QJH238" s="44"/>
      <c r="QJI238" s="44"/>
      <c r="QJJ238" s="44"/>
      <c r="QJK238" s="44"/>
      <c r="QJL238" s="44"/>
      <c r="QJM238" s="44"/>
      <c r="QJN238" s="44"/>
      <c r="QJO238" s="44"/>
      <c r="QJP238" s="44"/>
      <c r="QJQ238" s="44"/>
      <c r="QJR238" s="44"/>
      <c r="QJS238" s="44"/>
      <c r="QJT238" s="44"/>
      <c r="QJU238" s="44"/>
      <c r="QJV238" s="44"/>
      <c r="QJW238" s="44"/>
      <c r="QJX238" s="44"/>
      <c r="QJY238" s="44"/>
      <c r="QJZ238" s="44"/>
      <c r="QKA238" s="44"/>
      <c r="QKB238" s="44"/>
      <c r="QKC238" s="44"/>
      <c r="QKD238" s="44"/>
      <c r="QKE238" s="44"/>
      <c r="QKF238" s="44"/>
      <c r="QKG238" s="44"/>
      <c r="QKH238" s="44"/>
      <c r="QKI238" s="44"/>
      <c r="QKJ238" s="44"/>
      <c r="QKK238" s="44"/>
      <c r="QKL238" s="44"/>
      <c r="QKM238" s="44"/>
      <c r="QKN238" s="44"/>
      <c r="QKO238" s="44"/>
      <c r="QKP238" s="44"/>
      <c r="QKQ238" s="44"/>
      <c r="QKR238" s="44"/>
      <c r="QKS238" s="44"/>
      <c r="QKT238" s="44"/>
      <c r="QKU238" s="44"/>
      <c r="QKV238" s="44"/>
      <c r="QKW238" s="44"/>
      <c r="QKX238" s="44"/>
      <c r="QKY238" s="44"/>
      <c r="QKZ238" s="44"/>
      <c r="QLA238" s="44"/>
      <c r="QLB238" s="44"/>
      <c r="QLC238" s="44"/>
      <c r="QLD238" s="44"/>
      <c r="QLE238" s="44"/>
      <c r="QLF238" s="44"/>
      <c r="QLG238" s="44"/>
      <c r="QLH238" s="44"/>
      <c r="QLI238" s="44"/>
      <c r="QLJ238" s="44"/>
      <c r="QLK238" s="44"/>
      <c r="QLL238" s="44"/>
      <c r="QLM238" s="44"/>
      <c r="QLN238" s="44"/>
      <c r="QLO238" s="44"/>
      <c r="QLP238" s="44"/>
      <c r="QLQ238" s="44"/>
      <c r="QLR238" s="44"/>
      <c r="QLS238" s="44"/>
      <c r="QLT238" s="44"/>
      <c r="QLU238" s="44"/>
      <c r="QLV238" s="44"/>
      <c r="QLW238" s="44"/>
      <c r="QLX238" s="44"/>
      <c r="QLY238" s="44"/>
      <c r="QLZ238" s="44"/>
      <c r="QMA238" s="44"/>
      <c r="QMB238" s="44"/>
      <c r="QMC238" s="44"/>
      <c r="QMD238" s="44"/>
      <c r="QME238" s="44"/>
      <c r="QMF238" s="44"/>
      <c r="QMG238" s="44"/>
      <c r="QMH238" s="44"/>
      <c r="QMI238" s="44"/>
      <c r="QMJ238" s="44"/>
      <c r="QMK238" s="44"/>
      <c r="QML238" s="44"/>
      <c r="QMM238" s="44"/>
      <c r="QMN238" s="44"/>
      <c r="QMO238" s="44"/>
      <c r="QMP238" s="44"/>
      <c r="QMQ238" s="44"/>
      <c r="QMR238" s="44"/>
      <c r="QMS238" s="44"/>
      <c r="QMT238" s="44"/>
      <c r="QMU238" s="44"/>
      <c r="QMV238" s="44"/>
      <c r="QMW238" s="44"/>
      <c r="QMX238" s="44"/>
      <c r="QMY238" s="44"/>
      <c r="QMZ238" s="44"/>
      <c r="QNA238" s="44"/>
      <c r="QNB238" s="44"/>
      <c r="QNC238" s="44"/>
      <c r="QND238" s="44"/>
      <c r="QNE238" s="44"/>
      <c r="QNF238" s="44"/>
      <c r="QNG238" s="44"/>
      <c r="QNH238" s="44"/>
      <c r="QNI238" s="44"/>
      <c r="QNJ238" s="44"/>
      <c r="QNK238" s="44"/>
      <c r="QNL238" s="44"/>
      <c r="QNM238" s="44"/>
      <c r="QNN238" s="44"/>
      <c r="QNO238" s="44"/>
      <c r="QNP238" s="44"/>
      <c r="QNQ238" s="44"/>
      <c r="QNR238" s="44"/>
      <c r="QNS238" s="44"/>
      <c r="QNT238" s="44"/>
      <c r="QNU238" s="44"/>
      <c r="QNV238" s="44"/>
      <c r="QNW238" s="44"/>
      <c r="QNX238" s="44"/>
      <c r="QNY238" s="44"/>
      <c r="QNZ238" s="44"/>
      <c r="QOA238" s="44"/>
      <c r="QOB238" s="44"/>
      <c r="QOC238" s="44"/>
      <c r="QOD238" s="44"/>
      <c r="QOE238" s="44"/>
      <c r="QOF238" s="44"/>
      <c r="QOG238" s="44"/>
      <c r="QOH238" s="44"/>
      <c r="QOI238" s="44"/>
      <c r="QOJ238" s="44"/>
      <c r="QOK238" s="44"/>
      <c r="QOL238" s="44"/>
      <c r="QOM238" s="44"/>
      <c r="QON238" s="44"/>
      <c r="QOO238" s="44"/>
      <c r="QOP238" s="44"/>
      <c r="QOQ238" s="44"/>
      <c r="QOR238" s="44"/>
      <c r="QOS238" s="44"/>
      <c r="QOT238" s="44"/>
      <c r="QOU238" s="44"/>
      <c r="QOV238" s="44"/>
      <c r="QOW238" s="44"/>
      <c r="QOX238" s="44"/>
      <c r="QOY238" s="44"/>
      <c r="QOZ238" s="44"/>
      <c r="QPA238" s="44"/>
      <c r="QPB238" s="44"/>
      <c r="QPC238" s="44"/>
      <c r="QPD238" s="44"/>
      <c r="QPE238" s="44"/>
      <c r="QPF238" s="44"/>
      <c r="QPG238" s="44"/>
      <c r="QPH238" s="44"/>
      <c r="QPI238" s="44"/>
      <c r="QPJ238" s="44"/>
      <c r="QPK238" s="44"/>
      <c r="QPL238" s="44"/>
      <c r="QPM238" s="44"/>
      <c r="QPN238" s="44"/>
      <c r="QPO238" s="44"/>
      <c r="QPP238" s="44"/>
      <c r="QPQ238" s="44"/>
      <c r="QPR238" s="44"/>
      <c r="QPS238" s="44"/>
      <c r="QPT238" s="44"/>
      <c r="QPU238" s="44"/>
      <c r="QPV238" s="44"/>
      <c r="QPW238" s="44"/>
      <c r="QPX238" s="44"/>
      <c r="QPY238" s="44"/>
      <c r="QPZ238" s="44"/>
      <c r="QQA238" s="44"/>
      <c r="QQB238" s="44"/>
      <c r="QQC238" s="44"/>
      <c r="QQD238" s="44"/>
      <c r="QQE238" s="44"/>
      <c r="QQF238" s="44"/>
      <c r="QQG238" s="44"/>
      <c r="QQH238" s="44"/>
      <c r="QQI238" s="44"/>
      <c r="QQJ238" s="44"/>
      <c r="QQK238" s="44"/>
      <c r="QQL238" s="44"/>
      <c r="QQM238" s="44"/>
      <c r="QQN238" s="44"/>
      <c r="QQO238" s="44"/>
      <c r="QQP238" s="44"/>
      <c r="QQQ238" s="44"/>
      <c r="QQR238" s="44"/>
      <c r="QQS238" s="44"/>
      <c r="QQT238" s="44"/>
      <c r="QQU238" s="44"/>
      <c r="QQV238" s="44"/>
      <c r="QQW238" s="44"/>
      <c r="QQX238" s="44"/>
      <c r="QQY238" s="44"/>
      <c r="QQZ238" s="44"/>
      <c r="QRA238" s="44"/>
      <c r="QRB238" s="44"/>
      <c r="QRC238" s="44"/>
      <c r="QRD238" s="44"/>
      <c r="QRE238" s="44"/>
      <c r="QRF238" s="44"/>
      <c r="QRG238" s="44"/>
      <c r="QRH238" s="44"/>
      <c r="QRI238" s="44"/>
      <c r="QRJ238" s="44"/>
      <c r="QRK238" s="44"/>
      <c r="QRL238" s="44"/>
      <c r="QRM238" s="44"/>
      <c r="QRN238" s="44"/>
      <c r="QRO238" s="44"/>
      <c r="QRP238" s="44"/>
      <c r="QRQ238" s="44"/>
      <c r="QRR238" s="44"/>
      <c r="QRS238" s="44"/>
      <c r="QRT238" s="44"/>
      <c r="QRU238" s="44"/>
      <c r="QRV238" s="44"/>
      <c r="QRW238" s="44"/>
      <c r="QRX238" s="44"/>
      <c r="QRY238" s="44"/>
      <c r="QRZ238" s="44"/>
      <c r="QSA238" s="44"/>
      <c r="QSB238" s="44"/>
      <c r="QSC238" s="44"/>
      <c r="QSD238" s="44"/>
      <c r="QSE238" s="44"/>
      <c r="QSF238" s="44"/>
      <c r="QSG238" s="44"/>
      <c r="QSH238" s="44"/>
      <c r="QSI238" s="44"/>
      <c r="QSJ238" s="44"/>
      <c r="QSK238" s="44"/>
      <c r="QSL238" s="44"/>
      <c r="QSM238" s="44"/>
      <c r="QSN238" s="44"/>
      <c r="QSO238" s="44"/>
      <c r="QSP238" s="44"/>
      <c r="QSQ238" s="44"/>
      <c r="QSR238" s="44"/>
      <c r="QSS238" s="44"/>
      <c r="QST238" s="44"/>
      <c r="QSU238" s="44"/>
      <c r="QSV238" s="44"/>
      <c r="QSW238" s="44"/>
      <c r="QSX238" s="44"/>
      <c r="QSY238" s="44"/>
      <c r="QSZ238" s="44"/>
      <c r="QTA238" s="44"/>
      <c r="QTB238" s="44"/>
      <c r="QTC238" s="44"/>
      <c r="QTD238" s="44"/>
      <c r="QTE238" s="44"/>
      <c r="QTF238" s="44"/>
      <c r="QTG238" s="44"/>
      <c r="QTH238" s="44"/>
      <c r="QTI238" s="44"/>
      <c r="QTJ238" s="44"/>
      <c r="QTK238" s="44"/>
      <c r="QTL238" s="44"/>
      <c r="QTM238" s="44"/>
      <c r="QTN238" s="44"/>
      <c r="QTO238" s="44"/>
      <c r="QTP238" s="44"/>
      <c r="QTQ238" s="44"/>
      <c r="QTR238" s="44"/>
      <c r="QTS238" s="44"/>
      <c r="QTT238" s="44"/>
      <c r="QTU238" s="44"/>
      <c r="QTV238" s="44"/>
      <c r="QTW238" s="44"/>
      <c r="QTX238" s="44"/>
      <c r="QTY238" s="44"/>
      <c r="QTZ238" s="44"/>
      <c r="QUA238" s="44"/>
      <c r="QUB238" s="44"/>
      <c r="QUC238" s="44"/>
      <c r="QUD238" s="44"/>
      <c r="QUE238" s="44"/>
      <c r="QUF238" s="44"/>
      <c r="QUG238" s="44"/>
      <c r="QUH238" s="44"/>
      <c r="QUI238" s="44"/>
      <c r="QUJ238" s="44"/>
      <c r="QUK238" s="44"/>
      <c r="QUL238" s="44"/>
      <c r="QUM238" s="44"/>
      <c r="QUN238" s="44"/>
      <c r="QUO238" s="44"/>
      <c r="QUP238" s="44"/>
      <c r="QUQ238" s="44"/>
      <c r="QUR238" s="44"/>
      <c r="QUS238" s="44"/>
      <c r="QUT238" s="44"/>
      <c r="QUU238" s="44"/>
      <c r="QUV238" s="44"/>
      <c r="QUW238" s="44"/>
      <c r="QUX238" s="44"/>
      <c r="QUY238" s="44"/>
      <c r="QUZ238" s="44"/>
      <c r="QVA238" s="44"/>
      <c r="QVB238" s="44"/>
      <c r="QVC238" s="44"/>
      <c r="QVD238" s="44"/>
      <c r="QVE238" s="44"/>
      <c r="QVF238" s="44"/>
      <c r="QVG238" s="44"/>
      <c r="QVH238" s="44"/>
      <c r="QVI238" s="44"/>
      <c r="QVJ238" s="44"/>
      <c r="QVK238" s="44"/>
      <c r="QVL238" s="44"/>
      <c r="QVM238" s="44"/>
      <c r="QVN238" s="44"/>
      <c r="QVO238" s="44"/>
      <c r="QVP238" s="44"/>
      <c r="QVQ238" s="44"/>
      <c r="QVR238" s="44"/>
      <c r="QVS238" s="44"/>
      <c r="QVT238" s="44"/>
      <c r="QVU238" s="44"/>
      <c r="QVV238" s="44"/>
      <c r="QVW238" s="44"/>
      <c r="QVX238" s="44"/>
      <c r="QVY238" s="44"/>
      <c r="QVZ238" s="44"/>
      <c r="QWA238" s="44"/>
      <c r="QWB238" s="44"/>
      <c r="QWC238" s="44"/>
      <c r="QWD238" s="44"/>
      <c r="QWE238" s="44"/>
      <c r="QWF238" s="44"/>
      <c r="QWG238" s="44"/>
      <c r="QWH238" s="44"/>
      <c r="QWI238" s="44"/>
      <c r="QWJ238" s="44"/>
      <c r="QWK238" s="44"/>
      <c r="QWL238" s="44"/>
      <c r="QWM238" s="44"/>
      <c r="QWN238" s="44"/>
      <c r="QWO238" s="44"/>
      <c r="QWP238" s="44"/>
      <c r="QWQ238" s="44"/>
      <c r="QWR238" s="44"/>
      <c r="QWS238" s="44"/>
      <c r="QWT238" s="44"/>
      <c r="QWU238" s="44"/>
      <c r="QWV238" s="44"/>
      <c r="QWW238" s="44"/>
      <c r="QWX238" s="44"/>
      <c r="QWY238" s="44"/>
      <c r="QWZ238" s="44"/>
      <c r="QXA238" s="44"/>
      <c r="QXB238" s="44"/>
      <c r="QXC238" s="44"/>
      <c r="QXD238" s="44"/>
      <c r="QXE238" s="44"/>
      <c r="QXF238" s="44"/>
      <c r="QXG238" s="44"/>
      <c r="QXH238" s="44"/>
      <c r="QXI238" s="44"/>
      <c r="QXJ238" s="44"/>
      <c r="QXK238" s="44"/>
      <c r="QXL238" s="44"/>
      <c r="QXM238" s="44"/>
      <c r="QXN238" s="44"/>
      <c r="QXO238" s="44"/>
      <c r="QXP238" s="44"/>
      <c r="QXQ238" s="44"/>
      <c r="QXR238" s="44"/>
      <c r="QXS238" s="44"/>
      <c r="QXT238" s="44"/>
      <c r="QXU238" s="44"/>
      <c r="QXV238" s="44"/>
      <c r="QXW238" s="44"/>
      <c r="QXX238" s="44"/>
      <c r="QXY238" s="44"/>
      <c r="QXZ238" s="44"/>
      <c r="QYA238" s="44"/>
      <c r="QYB238" s="44"/>
      <c r="QYC238" s="44"/>
      <c r="QYD238" s="44"/>
      <c r="QYE238" s="44"/>
      <c r="QYF238" s="44"/>
      <c r="QYG238" s="44"/>
      <c r="QYH238" s="44"/>
      <c r="QYI238" s="44"/>
      <c r="QYJ238" s="44"/>
      <c r="QYK238" s="44"/>
      <c r="QYL238" s="44"/>
      <c r="QYM238" s="44"/>
      <c r="QYN238" s="44"/>
      <c r="QYO238" s="44"/>
      <c r="QYP238" s="44"/>
      <c r="QYQ238" s="44"/>
      <c r="QYR238" s="44"/>
      <c r="QYS238" s="44"/>
      <c r="QYT238" s="44"/>
      <c r="QYU238" s="44"/>
      <c r="QYV238" s="44"/>
      <c r="QYW238" s="44"/>
      <c r="QYX238" s="44"/>
      <c r="QYY238" s="44"/>
      <c r="QYZ238" s="44"/>
      <c r="QZA238" s="44"/>
      <c r="QZB238" s="44"/>
      <c r="QZC238" s="44"/>
      <c r="QZD238" s="44"/>
      <c r="QZE238" s="44"/>
      <c r="QZF238" s="44"/>
      <c r="QZG238" s="44"/>
      <c r="QZH238" s="44"/>
      <c r="QZI238" s="44"/>
      <c r="QZJ238" s="44"/>
      <c r="QZK238" s="44"/>
      <c r="QZL238" s="44"/>
      <c r="QZM238" s="44"/>
      <c r="QZN238" s="44"/>
      <c r="QZO238" s="44"/>
      <c r="QZP238" s="44"/>
      <c r="QZQ238" s="44"/>
      <c r="QZR238" s="44"/>
      <c r="QZS238" s="44"/>
      <c r="QZT238" s="44"/>
      <c r="QZU238" s="44"/>
      <c r="QZV238" s="44"/>
      <c r="QZW238" s="44"/>
      <c r="QZX238" s="44"/>
      <c r="QZY238" s="44"/>
      <c r="QZZ238" s="44"/>
      <c r="RAA238" s="44"/>
      <c r="RAB238" s="44"/>
      <c r="RAC238" s="44"/>
      <c r="RAD238" s="44"/>
      <c r="RAE238" s="44"/>
      <c r="RAF238" s="44"/>
      <c r="RAG238" s="44"/>
      <c r="RAH238" s="44"/>
      <c r="RAI238" s="44"/>
      <c r="RAJ238" s="44"/>
      <c r="RAK238" s="44"/>
      <c r="RAL238" s="44"/>
      <c r="RAM238" s="44"/>
      <c r="RAN238" s="44"/>
      <c r="RAO238" s="44"/>
      <c r="RAP238" s="44"/>
      <c r="RAQ238" s="44"/>
      <c r="RAR238" s="44"/>
      <c r="RAS238" s="44"/>
      <c r="RAT238" s="44"/>
      <c r="RAU238" s="44"/>
      <c r="RAV238" s="44"/>
      <c r="RAW238" s="44"/>
      <c r="RAX238" s="44"/>
      <c r="RAY238" s="44"/>
      <c r="RAZ238" s="44"/>
      <c r="RBA238" s="44"/>
      <c r="RBB238" s="44"/>
      <c r="RBC238" s="44"/>
      <c r="RBD238" s="44"/>
      <c r="RBE238" s="44"/>
      <c r="RBF238" s="44"/>
      <c r="RBG238" s="44"/>
      <c r="RBH238" s="44"/>
      <c r="RBI238" s="44"/>
      <c r="RBJ238" s="44"/>
      <c r="RBK238" s="44"/>
      <c r="RBL238" s="44"/>
      <c r="RBM238" s="44"/>
      <c r="RBN238" s="44"/>
      <c r="RBO238" s="44"/>
      <c r="RBP238" s="44"/>
      <c r="RBQ238" s="44"/>
      <c r="RBR238" s="44"/>
      <c r="RBS238" s="44"/>
      <c r="RBT238" s="44"/>
      <c r="RBU238" s="44"/>
      <c r="RBV238" s="44"/>
      <c r="RBW238" s="44"/>
      <c r="RBX238" s="44"/>
      <c r="RBY238" s="44"/>
      <c r="RBZ238" s="44"/>
      <c r="RCA238" s="44"/>
      <c r="RCB238" s="44"/>
      <c r="RCC238" s="44"/>
      <c r="RCD238" s="44"/>
      <c r="RCE238" s="44"/>
      <c r="RCF238" s="44"/>
      <c r="RCG238" s="44"/>
      <c r="RCH238" s="44"/>
      <c r="RCI238" s="44"/>
      <c r="RCJ238" s="44"/>
      <c r="RCK238" s="44"/>
      <c r="RCL238" s="44"/>
      <c r="RCM238" s="44"/>
      <c r="RCN238" s="44"/>
      <c r="RCO238" s="44"/>
      <c r="RCP238" s="44"/>
      <c r="RCQ238" s="44"/>
      <c r="RCR238" s="44"/>
      <c r="RCS238" s="44"/>
      <c r="RCT238" s="44"/>
      <c r="RCU238" s="44"/>
      <c r="RCV238" s="44"/>
      <c r="RCW238" s="44"/>
      <c r="RCX238" s="44"/>
      <c r="RCY238" s="44"/>
      <c r="RCZ238" s="44"/>
      <c r="RDA238" s="44"/>
      <c r="RDB238" s="44"/>
      <c r="RDC238" s="44"/>
      <c r="RDD238" s="44"/>
      <c r="RDE238" s="44"/>
      <c r="RDF238" s="44"/>
      <c r="RDG238" s="44"/>
      <c r="RDH238" s="44"/>
      <c r="RDI238" s="44"/>
      <c r="RDJ238" s="44"/>
      <c r="RDK238" s="44"/>
      <c r="RDL238" s="44"/>
      <c r="RDM238" s="44"/>
      <c r="RDN238" s="44"/>
      <c r="RDO238" s="44"/>
      <c r="RDP238" s="44"/>
      <c r="RDQ238" s="44"/>
      <c r="RDR238" s="44"/>
      <c r="RDS238" s="44"/>
      <c r="RDT238" s="44"/>
      <c r="RDU238" s="44"/>
      <c r="RDV238" s="44"/>
      <c r="RDW238" s="44"/>
      <c r="RDX238" s="44"/>
      <c r="RDY238" s="44"/>
      <c r="RDZ238" s="44"/>
      <c r="REA238" s="44"/>
      <c r="REB238" s="44"/>
      <c r="REC238" s="44"/>
      <c r="RED238" s="44"/>
      <c r="REE238" s="44"/>
      <c r="REF238" s="44"/>
      <c r="REG238" s="44"/>
      <c r="REH238" s="44"/>
      <c r="REI238" s="44"/>
      <c r="REJ238" s="44"/>
      <c r="REK238" s="44"/>
      <c r="REL238" s="44"/>
      <c r="REM238" s="44"/>
      <c r="REN238" s="44"/>
      <c r="REO238" s="44"/>
      <c r="REP238" s="44"/>
      <c r="REQ238" s="44"/>
      <c r="RER238" s="44"/>
      <c r="RES238" s="44"/>
      <c r="RET238" s="44"/>
      <c r="REU238" s="44"/>
      <c r="REV238" s="44"/>
      <c r="REW238" s="44"/>
      <c r="REX238" s="44"/>
      <c r="REY238" s="44"/>
      <c r="REZ238" s="44"/>
      <c r="RFA238" s="44"/>
      <c r="RFB238" s="44"/>
      <c r="RFC238" s="44"/>
      <c r="RFD238" s="44"/>
      <c r="RFE238" s="44"/>
      <c r="RFF238" s="44"/>
      <c r="RFG238" s="44"/>
      <c r="RFH238" s="44"/>
      <c r="RFI238" s="44"/>
      <c r="RFJ238" s="44"/>
      <c r="RFK238" s="44"/>
      <c r="RFL238" s="44"/>
      <c r="RFM238" s="44"/>
      <c r="RFN238" s="44"/>
      <c r="RFO238" s="44"/>
      <c r="RFP238" s="44"/>
      <c r="RFQ238" s="44"/>
      <c r="RFR238" s="44"/>
      <c r="RFS238" s="44"/>
      <c r="RFT238" s="44"/>
      <c r="RFU238" s="44"/>
      <c r="RFV238" s="44"/>
      <c r="RFW238" s="44"/>
      <c r="RFX238" s="44"/>
      <c r="RFY238" s="44"/>
      <c r="RFZ238" s="44"/>
      <c r="RGA238" s="44"/>
      <c r="RGB238" s="44"/>
      <c r="RGC238" s="44"/>
      <c r="RGD238" s="44"/>
      <c r="RGE238" s="44"/>
      <c r="RGF238" s="44"/>
      <c r="RGG238" s="44"/>
      <c r="RGH238" s="44"/>
      <c r="RGI238" s="44"/>
      <c r="RGJ238" s="44"/>
      <c r="RGK238" s="44"/>
      <c r="RGL238" s="44"/>
      <c r="RGM238" s="44"/>
      <c r="RGN238" s="44"/>
      <c r="RGO238" s="44"/>
      <c r="RGP238" s="44"/>
      <c r="RGQ238" s="44"/>
      <c r="RGR238" s="44"/>
      <c r="RGS238" s="44"/>
      <c r="RGT238" s="44"/>
      <c r="RGU238" s="44"/>
      <c r="RGV238" s="44"/>
      <c r="RGW238" s="44"/>
      <c r="RGX238" s="44"/>
      <c r="RGY238" s="44"/>
      <c r="RGZ238" s="44"/>
      <c r="RHA238" s="44"/>
      <c r="RHB238" s="44"/>
      <c r="RHC238" s="44"/>
      <c r="RHD238" s="44"/>
      <c r="RHE238" s="44"/>
      <c r="RHF238" s="44"/>
      <c r="RHG238" s="44"/>
      <c r="RHH238" s="44"/>
      <c r="RHI238" s="44"/>
      <c r="RHJ238" s="44"/>
      <c r="RHK238" s="44"/>
      <c r="RHL238" s="44"/>
      <c r="RHM238" s="44"/>
      <c r="RHN238" s="44"/>
      <c r="RHO238" s="44"/>
      <c r="RHP238" s="44"/>
      <c r="RHQ238" s="44"/>
      <c r="RHR238" s="44"/>
      <c r="RHS238" s="44"/>
      <c r="RHT238" s="44"/>
      <c r="RHU238" s="44"/>
      <c r="RHV238" s="44"/>
      <c r="RHW238" s="44"/>
      <c r="RHX238" s="44"/>
      <c r="RHY238" s="44"/>
      <c r="RHZ238" s="44"/>
      <c r="RIA238" s="44"/>
      <c r="RIB238" s="44"/>
      <c r="RIC238" s="44"/>
      <c r="RID238" s="44"/>
      <c r="RIE238" s="44"/>
      <c r="RIF238" s="44"/>
      <c r="RIG238" s="44"/>
      <c r="RIH238" s="44"/>
      <c r="RII238" s="44"/>
      <c r="RIJ238" s="44"/>
      <c r="RIK238" s="44"/>
      <c r="RIL238" s="44"/>
      <c r="RIM238" s="44"/>
      <c r="RIN238" s="44"/>
      <c r="RIO238" s="44"/>
      <c r="RIP238" s="44"/>
      <c r="RIQ238" s="44"/>
      <c r="RIR238" s="44"/>
      <c r="RIS238" s="44"/>
      <c r="RIT238" s="44"/>
      <c r="RIU238" s="44"/>
      <c r="RIV238" s="44"/>
      <c r="RIW238" s="44"/>
      <c r="RIX238" s="44"/>
      <c r="RIY238" s="44"/>
      <c r="RIZ238" s="44"/>
      <c r="RJA238" s="44"/>
      <c r="RJB238" s="44"/>
      <c r="RJC238" s="44"/>
      <c r="RJD238" s="44"/>
      <c r="RJE238" s="44"/>
      <c r="RJF238" s="44"/>
      <c r="RJG238" s="44"/>
      <c r="RJH238" s="44"/>
      <c r="RJI238" s="44"/>
      <c r="RJJ238" s="44"/>
      <c r="RJK238" s="44"/>
      <c r="RJL238" s="44"/>
      <c r="RJM238" s="44"/>
      <c r="RJN238" s="44"/>
      <c r="RJO238" s="44"/>
      <c r="RJP238" s="44"/>
      <c r="RJQ238" s="44"/>
      <c r="RJR238" s="44"/>
      <c r="RJS238" s="44"/>
      <c r="RJT238" s="44"/>
      <c r="RJU238" s="44"/>
      <c r="RJV238" s="44"/>
      <c r="RJW238" s="44"/>
      <c r="RJX238" s="44"/>
      <c r="RJY238" s="44"/>
      <c r="RJZ238" s="44"/>
      <c r="RKA238" s="44"/>
      <c r="RKB238" s="44"/>
      <c r="RKC238" s="44"/>
      <c r="RKD238" s="44"/>
      <c r="RKE238" s="44"/>
      <c r="RKF238" s="44"/>
      <c r="RKG238" s="44"/>
      <c r="RKH238" s="44"/>
      <c r="RKI238" s="44"/>
      <c r="RKJ238" s="44"/>
      <c r="RKK238" s="44"/>
      <c r="RKL238" s="44"/>
      <c r="RKM238" s="44"/>
      <c r="RKN238" s="44"/>
      <c r="RKO238" s="44"/>
      <c r="RKP238" s="44"/>
      <c r="RKQ238" s="44"/>
      <c r="RKR238" s="44"/>
      <c r="RKS238" s="44"/>
      <c r="RKT238" s="44"/>
      <c r="RKU238" s="44"/>
      <c r="RKV238" s="44"/>
      <c r="RKW238" s="44"/>
      <c r="RKX238" s="44"/>
      <c r="RKY238" s="44"/>
      <c r="RKZ238" s="44"/>
      <c r="RLA238" s="44"/>
      <c r="RLB238" s="44"/>
      <c r="RLC238" s="44"/>
      <c r="RLD238" s="44"/>
      <c r="RLE238" s="44"/>
      <c r="RLF238" s="44"/>
      <c r="RLG238" s="44"/>
      <c r="RLH238" s="44"/>
      <c r="RLI238" s="44"/>
      <c r="RLJ238" s="44"/>
      <c r="RLK238" s="44"/>
      <c r="RLL238" s="44"/>
      <c r="RLM238" s="44"/>
      <c r="RLN238" s="44"/>
      <c r="RLO238" s="44"/>
      <c r="RLP238" s="44"/>
      <c r="RLQ238" s="44"/>
      <c r="RLR238" s="44"/>
      <c r="RLS238" s="44"/>
      <c r="RLT238" s="44"/>
      <c r="RLU238" s="44"/>
      <c r="RLV238" s="44"/>
      <c r="RLW238" s="44"/>
      <c r="RLX238" s="44"/>
      <c r="RLY238" s="44"/>
      <c r="RLZ238" s="44"/>
      <c r="RMA238" s="44"/>
      <c r="RMB238" s="44"/>
      <c r="RMC238" s="44"/>
      <c r="RMD238" s="44"/>
      <c r="RME238" s="44"/>
      <c r="RMF238" s="44"/>
      <c r="RMG238" s="44"/>
      <c r="RMH238" s="44"/>
      <c r="RMI238" s="44"/>
      <c r="RMJ238" s="44"/>
      <c r="RMK238" s="44"/>
      <c r="RML238" s="44"/>
      <c r="RMM238" s="44"/>
      <c r="RMN238" s="44"/>
      <c r="RMO238" s="44"/>
      <c r="RMP238" s="44"/>
      <c r="RMQ238" s="44"/>
      <c r="RMR238" s="44"/>
      <c r="RMS238" s="44"/>
      <c r="RMT238" s="44"/>
      <c r="RMU238" s="44"/>
      <c r="RMV238" s="44"/>
      <c r="RMW238" s="44"/>
      <c r="RMX238" s="44"/>
      <c r="RMY238" s="44"/>
      <c r="RMZ238" s="44"/>
      <c r="RNA238" s="44"/>
      <c r="RNB238" s="44"/>
      <c r="RNC238" s="44"/>
      <c r="RND238" s="44"/>
      <c r="RNE238" s="44"/>
      <c r="RNF238" s="44"/>
      <c r="RNG238" s="44"/>
      <c r="RNH238" s="44"/>
      <c r="RNI238" s="44"/>
      <c r="RNJ238" s="44"/>
      <c r="RNK238" s="44"/>
      <c r="RNL238" s="44"/>
      <c r="RNM238" s="44"/>
      <c r="RNN238" s="44"/>
      <c r="RNO238" s="44"/>
      <c r="RNP238" s="44"/>
      <c r="RNQ238" s="44"/>
      <c r="RNR238" s="44"/>
      <c r="RNS238" s="44"/>
      <c r="RNT238" s="44"/>
      <c r="RNU238" s="44"/>
      <c r="RNV238" s="44"/>
      <c r="RNW238" s="44"/>
      <c r="RNX238" s="44"/>
      <c r="RNY238" s="44"/>
      <c r="RNZ238" s="44"/>
      <c r="ROA238" s="44"/>
      <c r="ROB238" s="44"/>
      <c r="ROC238" s="44"/>
      <c r="ROD238" s="44"/>
      <c r="ROE238" s="44"/>
      <c r="ROF238" s="44"/>
      <c r="ROG238" s="44"/>
      <c r="ROH238" s="44"/>
      <c r="ROI238" s="44"/>
      <c r="ROJ238" s="44"/>
      <c r="ROK238" s="44"/>
      <c r="ROL238" s="44"/>
      <c r="ROM238" s="44"/>
      <c r="RON238" s="44"/>
      <c r="ROO238" s="44"/>
      <c r="ROP238" s="44"/>
      <c r="ROQ238" s="44"/>
      <c r="ROR238" s="44"/>
      <c r="ROS238" s="44"/>
      <c r="ROT238" s="44"/>
      <c r="ROU238" s="44"/>
      <c r="ROV238" s="44"/>
      <c r="ROW238" s="44"/>
      <c r="ROX238" s="44"/>
      <c r="ROY238" s="44"/>
      <c r="ROZ238" s="44"/>
      <c r="RPA238" s="44"/>
      <c r="RPB238" s="44"/>
      <c r="RPC238" s="44"/>
      <c r="RPD238" s="44"/>
      <c r="RPE238" s="44"/>
      <c r="RPF238" s="44"/>
      <c r="RPG238" s="44"/>
      <c r="RPH238" s="44"/>
      <c r="RPI238" s="44"/>
      <c r="RPJ238" s="44"/>
      <c r="RPK238" s="44"/>
      <c r="RPL238" s="44"/>
      <c r="RPM238" s="44"/>
      <c r="RPN238" s="44"/>
      <c r="RPO238" s="44"/>
      <c r="RPP238" s="44"/>
      <c r="RPQ238" s="44"/>
      <c r="RPR238" s="44"/>
      <c r="RPS238" s="44"/>
      <c r="RPT238" s="44"/>
      <c r="RPU238" s="44"/>
      <c r="RPV238" s="44"/>
      <c r="RPW238" s="44"/>
      <c r="RPX238" s="44"/>
      <c r="RPY238" s="44"/>
      <c r="RPZ238" s="44"/>
      <c r="RQA238" s="44"/>
      <c r="RQB238" s="44"/>
      <c r="RQC238" s="44"/>
      <c r="RQD238" s="44"/>
      <c r="RQE238" s="44"/>
      <c r="RQF238" s="44"/>
      <c r="RQG238" s="44"/>
      <c r="RQH238" s="44"/>
      <c r="RQI238" s="44"/>
      <c r="RQJ238" s="44"/>
      <c r="RQK238" s="44"/>
      <c r="RQL238" s="44"/>
      <c r="RQM238" s="44"/>
      <c r="RQN238" s="44"/>
      <c r="RQO238" s="44"/>
      <c r="RQP238" s="44"/>
      <c r="RQQ238" s="44"/>
      <c r="RQR238" s="44"/>
      <c r="RQS238" s="44"/>
      <c r="RQT238" s="44"/>
      <c r="RQU238" s="44"/>
      <c r="RQV238" s="44"/>
      <c r="RQW238" s="44"/>
      <c r="RQX238" s="44"/>
      <c r="RQY238" s="44"/>
      <c r="RQZ238" s="44"/>
      <c r="RRA238" s="44"/>
      <c r="RRB238" s="44"/>
      <c r="RRC238" s="44"/>
      <c r="RRD238" s="44"/>
      <c r="RRE238" s="44"/>
      <c r="RRF238" s="44"/>
      <c r="RRG238" s="44"/>
      <c r="RRH238" s="44"/>
      <c r="RRI238" s="44"/>
      <c r="RRJ238" s="44"/>
      <c r="RRK238" s="44"/>
      <c r="RRL238" s="44"/>
      <c r="RRM238" s="44"/>
      <c r="RRN238" s="44"/>
      <c r="RRO238" s="44"/>
      <c r="RRP238" s="44"/>
      <c r="RRQ238" s="44"/>
      <c r="RRR238" s="44"/>
      <c r="RRS238" s="44"/>
      <c r="RRT238" s="44"/>
      <c r="RRU238" s="44"/>
      <c r="RRV238" s="44"/>
      <c r="RRW238" s="44"/>
      <c r="RRX238" s="44"/>
      <c r="RRY238" s="44"/>
      <c r="RRZ238" s="44"/>
      <c r="RSA238" s="44"/>
      <c r="RSB238" s="44"/>
      <c r="RSC238" s="44"/>
      <c r="RSD238" s="44"/>
      <c r="RSE238" s="44"/>
      <c r="RSF238" s="44"/>
      <c r="RSG238" s="44"/>
      <c r="RSH238" s="44"/>
      <c r="RSI238" s="44"/>
      <c r="RSJ238" s="44"/>
      <c r="RSK238" s="44"/>
      <c r="RSL238" s="44"/>
      <c r="RSM238" s="44"/>
      <c r="RSN238" s="44"/>
      <c r="RSO238" s="44"/>
      <c r="RSP238" s="44"/>
      <c r="RSQ238" s="44"/>
      <c r="RSR238" s="44"/>
      <c r="RSS238" s="44"/>
      <c r="RST238" s="44"/>
      <c r="RSU238" s="44"/>
      <c r="RSV238" s="44"/>
      <c r="RSW238" s="44"/>
      <c r="RSX238" s="44"/>
      <c r="RSY238" s="44"/>
      <c r="RSZ238" s="44"/>
      <c r="RTA238" s="44"/>
      <c r="RTB238" s="44"/>
      <c r="RTC238" s="44"/>
      <c r="RTD238" s="44"/>
      <c r="RTE238" s="44"/>
      <c r="RTF238" s="44"/>
      <c r="RTG238" s="44"/>
      <c r="RTH238" s="44"/>
      <c r="RTI238" s="44"/>
      <c r="RTJ238" s="44"/>
      <c r="RTK238" s="44"/>
      <c r="RTL238" s="44"/>
      <c r="RTM238" s="44"/>
      <c r="RTN238" s="44"/>
      <c r="RTO238" s="44"/>
      <c r="RTP238" s="44"/>
      <c r="RTQ238" s="44"/>
      <c r="RTR238" s="44"/>
      <c r="RTS238" s="44"/>
      <c r="RTT238" s="44"/>
      <c r="RTU238" s="44"/>
      <c r="RTV238" s="44"/>
      <c r="RTW238" s="44"/>
      <c r="RTX238" s="44"/>
      <c r="RTY238" s="44"/>
      <c r="RTZ238" s="44"/>
      <c r="RUA238" s="44"/>
      <c r="RUB238" s="44"/>
      <c r="RUC238" s="44"/>
      <c r="RUD238" s="44"/>
      <c r="RUE238" s="44"/>
      <c r="RUF238" s="44"/>
      <c r="RUG238" s="44"/>
      <c r="RUH238" s="44"/>
      <c r="RUI238" s="44"/>
      <c r="RUJ238" s="44"/>
      <c r="RUK238" s="44"/>
      <c r="RUL238" s="44"/>
      <c r="RUM238" s="44"/>
      <c r="RUN238" s="44"/>
      <c r="RUO238" s="44"/>
      <c r="RUP238" s="44"/>
      <c r="RUQ238" s="44"/>
      <c r="RUR238" s="44"/>
      <c r="RUS238" s="44"/>
      <c r="RUT238" s="44"/>
      <c r="RUU238" s="44"/>
      <c r="RUV238" s="44"/>
      <c r="RUW238" s="44"/>
      <c r="RUX238" s="44"/>
      <c r="RUY238" s="44"/>
      <c r="RUZ238" s="44"/>
      <c r="RVA238" s="44"/>
      <c r="RVB238" s="44"/>
      <c r="RVC238" s="44"/>
      <c r="RVD238" s="44"/>
      <c r="RVE238" s="44"/>
      <c r="RVF238" s="44"/>
      <c r="RVG238" s="44"/>
      <c r="RVH238" s="44"/>
      <c r="RVI238" s="44"/>
      <c r="RVJ238" s="44"/>
      <c r="RVK238" s="44"/>
      <c r="RVL238" s="44"/>
      <c r="RVM238" s="44"/>
      <c r="RVN238" s="44"/>
      <c r="RVO238" s="44"/>
      <c r="RVP238" s="44"/>
      <c r="RVQ238" s="44"/>
      <c r="RVR238" s="44"/>
      <c r="RVS238" s="44"/>
      <c r="RVT238" s="44"/>
      <c r="RVU238" s="44"/>
      <c r="RVV238" s="44"/>
      <c r="RVW238" s="44"/>
      <c r="RVX238" s="44"/>
      <c r="RVY238" s="44"/>
      <c r="RVZ238" s="44"/>
      <c r="RWA238" s="44"/>
      <c r="RWB238" s="44"/>
      <c r="RWC238" s="44"/>
      <c r="RWD238" s="44"/>
      <c r="RWE238" s="44"/>
      <c r="RWF238" s="44"/>
      <c r="RWG238" s="44"/>
      <c r="RWH238" s="44"/>
      <c r="RWI238" s="44"/>
      <c r="RWJ238" s="44"/>
      <c r="RWK238" s="44"/>
      <c r="RWL238" s="44"/>
      <c r="RWM238" s="44"/>
      <c r="RWN238" s="44"/>
      <c r="RWO238" s="44"/>
      <c r="RWP238" s="44"/>
      <c r="RWQ238" s="44"/>
      <c r="RWR238" s="44"/>
      <c r="RWS238" s="44"/>
      <c r="RWT238" s="44"/>
      <c r="RWU238" s="44"/>
      <c r="RWV238" s="44"/>
      <c r="RWW238" s="44"/>
      <c r="RWX238" s="44"/>
      <c r="RWY238" s="44"/>
      <c r="RWZ238" s="44"/>
      <c r="RXA238" s="44"/>
      <c r="RXB238" s="44"/>
      <c r="RXC238" s="44"/>
      <c r="RXD238" s="44"/>
      <c r="RXE238" s="44"/>
      <c r="RXF238" s="44"/>
      <c r="RXG238" s="44"/>
      <c r="RXH238" s="44"/>
      <c r="RXI238" s="44"/>
      <c r="RXJ238" s="44"/>
      <c r="RXK238" s="44"/>
      <c r="RXL238" s="44"/>
      <c r="RXM238" s="44"/>
      <c r="RXN238" s="44"/>
      <c r="RXO238" s="44"/>
      <c r="RXP238" s="44"/>
      <c r="RXQ238" s="44"/>
      <c r="RXR238" s="44"/>
      <c r="RXS238" s="44"/>
      <c r="RXT238" s="44"/>
      <c r="RXU238" s="44"/>
      <c r="RXV238" s="44"/>
      <c r="RXW238" s="44"/>
      <c r="RXX238" s="44"/>
      <c r="RXY238" s="44"/>
      <c r="RXZ238" s="44"/>
      <c r="RYA238" s="44"/>
      <c r="RYB238" s="44"/>
      <c r="RYC238" s="44"/>
      <c r="RYD238" s="44"/>
      <c r="RYE238" s="44"/>
      <c r="RYF238" s="44"/>
      <c r="RYG238" s="44"/>
      <c r="RYH238" s="44"/>
      <c r="RYI238" s="44"/>
      <c r="RYJ238" s="44"/>
      <c r="RYK238" s="44"/>
      <c r="RYL238" s="44"/>
      <c r="RYM238" s="44"/>
      <c r="RYN238" s="44"/>
      <c r="RYO238" s="44"/>
      <c r="RYP238" s="44"/>
      <c r="RYQ238" s="44"/>
      <c r="RYR238" s="44"/>
      <c r="RYS238" s="44"/>
      <c r="RYT238" s="44"/>
      <c r="RYU238" s="44"/>
      <c r="RYV238" s="44"/>
      <c r="RYW238" s="44"/>
      <c r="RYX238" s="44"/>
      <c r="RYY238" s="44"/>
      <c r="RYZ238" s="44"/>
      <c r="RZA238" s="44"/>
      <c r="RZB238" s="44"/>
      <c r="RZC238" s="44"/>
      <c r="RZD238" s="44"/>
      <c r="RZE238" s="44"/>
      <c r="RZF238" s="44"/>
      <c r="RZG238" s="44"/>
      <c r="RZH238" s="44"/>
      <c r="RZI238" s="44"/>
      <c r="RZJ238" s="44"/>
      <c r="RZK238" s="44"/>
      <c r="RZL238" s="44"/>
      <c r="RZM238" s="44"/>
      <c r="RZN238" s="44"/>
      <c r="RZO238" s="44"/>
      <c r="RZP238" s="44"/>
      <c r="RZQ238" s="44"/>
      <c r="RZR238" s="44"/>
      <c r="RZS238" s="44"/>
      <c r="RZT238" s="44"/>
      <c r="RZU238" s="44"/>
      <c r="RZV238" s="44"/>
      <c r="RZW238" s="44"/>
      <c r="RZX238" s="44"/>
      <c r="RZY238" s="44"/>
      <c r="RZZ238" s="44"/>
      <c r="SAA238" s="44"/>
      <c r="SAB238" s="44"/>
      <c r="SAC238" s="44"/>
      <c r="SAD238" s="44"/>
      <c r="SAE238" s="44"/>
      <c r="SAF238" s="44"/>
      <c r="SAG238" s="44"/>
      <c r="SAH238" s="44"/>
      <c r="SAI238" s="44"/>
      <c r="SAJ238" s="44"/>
      <c r="SAK238" s="44"/>
      <c r="SAL238" s="44"/>
      <c r="SAM238" s="44"/>
      <c r="SAN238" s="44"/>
      <c r="SAO238" s="44"/>
      <c r="SAP238" s="44"/>
      <c r="SAQ238" s="44"/>
      <c r="SAR238" s="44"/>
      <c r="SAS238" s="44"/>
      <c r="SAT238" s="44"/>
      <c r="SAU238" s="44"/>
      <c r="SAV238" s="44"/>
      <c r="SAW238" s="44"/>
      <c r="SAX238" s="44"/>
      <c r="SAY238" s="44"/>
      <c r="SAZ238" s="44"/>
      <c r="SBA238" s="44"/>
      <c r="SBB238" s="44"/>
      <c r="SBC238" s="44"/>
      <c r="SBD238" s="44"/>
      <c r="SBE238" s="44"/>
      <c r="SBF238" s="44"/>
      <c r="SBG238" s="44"/>
      <c r="SBH238" s="44"/>
      <c r="SBI238" s="44"/>
      <c r="SBJ238" s="44"/>
      <c r="SBK238" s="44"/>
      <c r="SBL238" s="44"/>
      <c r="SBM238" s="44"/>
      <c r="SBN238" s="44"/>
      <c r="SBO238" s="44"/>
      <c r="SBP238" s="44"/>
      <c r="SBQ238" s="44"/>
      <c r="SBR238" s="44"/>
      <c r="SBS238" s="44"/>
      <c r="SBT238" s="44"/>
      <c r="SBU238" s="44"/>
      <c r="SBV238" s="44"/>
      <c r="SBW238" s="44"/>
      <c r="SBX238" s="44"/>
      <c r="SBY238" s="44"/>
      <c r="SBZ238" s="44"/>
      <c r="SCA238" s="44"/>
      <c r="SCB238" s="44"/>
      <c r="SCC238" s="44"/>
      <c r="SCD238" s="44"/>
      <c r="SCE238" s="44"/>
      <c r="SCF238" s="44"/>
      <c r="SCG238" s="44"/>
      <c r="SCH238" s="44"/>
      <c r="SCI238" s="44"/>
      <c r="SCJ238" s="44"/>
      <c r="SCK238" s="44"/>
      <c r="SCL238" s="44"/>
      <c r="SCM238" s="44"/>
      <c r="SCN238" s="44"/>
      <c r="SCO238" s="44"/>
      <c r="SCP238" s="44"/>
      <c r="SCQ238" s="44"/>
      <c r="SCR238" s="44"/>
      <c r="SCS238" s="44"/>
      <c r="SCT238" s="44"/>
      <c r="SCU238" s="44"/>
      <c r="SCV238" s="44"/>
      <c r="SCW238" s="44"/>
      <c r="SCX238" s="44"/>
      <c r="SCY238" s="44"/>
      <c r="SCZ238" s="44"/>
      <c r="SDA238" s="44"/>
      <c r="SDB238" s="44"/>
      <c r="SDC238" s="44"/>
      <c r="SDD238" s="44"/>
      <c r="SDE238" s="44"/>
      <c r="SDF238" s="44"/>
      <c r="SDG238" s="44"/>
      <c r="SDH238" s="44"/>
      <c r="SDI238" s="44"/>
      <c r="SDJ238" s="44"/>
      <c r="SDK238" s="44"/>
      <c r="SDL238" s="44"/>
      <c r="SDM238" s="44"/>
      <c r="SDN238" s="44"/>
      <c r="SDO238" s="44"/>
      <c r="SDP238" s="44"/>
      <c r="SDQ238" s="44"/>
      <c r="SDR238" s="44"/>
      <c r="SDS238" s="44"/>
      <c r="SDT238" s="44"/>
      <c r="SDU238" s="44"/>
      <c r="SDV238" s="44"/>
      <c r="SDW238" s="44"/>
      <c r="SDX238" s="44"/>
      <c r="SDY238" s="44"/>
      <c r="SDZ238" s="44"/>
      <c r="SEA238" s="44"/>
      <c r="SEB238" s="44"/>
      <c r="SEC238" s="44"/>
      <c r="SED238" s="44"/>
      <c r="SEE238" s="44"/>
      <c r="SEF238" s="44"/>
      <c r="SEG238" s="44"/>
      <c r="SEH238" s="44"/>
      <c r="SEI238" s="44"/>
      <c r="SEJ238" s="44"/>
      <c r="SEK238" s="44"/>
      <c r="SEL238" s="44"/>
      <c r="SEM238" s="44"/>
      <c r="SEN238" s="44"/>
      <c r="SEO238" s="44"/>
      <c r="SEP238" s="44"/>
      <c r="SEQ238" s="44"/>
      <c r="SER238" s="44"/>
      <c r="SES238" s="44"/>
      <c r="SET238" s="44"/>
      <c r="SEU238" s="44"/>
      <c r="SEV238" s="44"/>
      <c r="SEW238" s="44"/>
      <c r="SEX238" s="44"/>
      <c r="SEY238" s="44"/>
      <c r="SEZ238" s="44"/>
      <c r="SFA238" s="44"/>
      <c r="SFB238" s="44"/>
      <c r="SFC238" s="44"/>
      <c r="SFD238" s="44"/>
      <c r="SFE238" s="44"/>
      <c r="SFF238" s="44"/>
      <c r="SFG238" s="44"/>
      <c r="SFH238" s="44"/>
      <c r="SFI238" s="44"/>
      <c r="SFJ238" s="44"/>
      <c r="SFK238" s="44"/>
      <c r="SFL238" s="44"/>
      <c r="SFM238" s="44"/>
      <c r="SFN238" s="44"/>
      <c r="SFO238" s="44"/>
      <c r="SFP238" s="44"/>
      <c r="SFQ238" s="44"/>
      <c r="SFR238" s="44"/>
      <c r="SFS238" s="44"/>
      <c r="SFT238" s="44"/>
      <c r="SFU238" s="44"/>
      <c r="SFV238" s="44"/>
      <c r="SFW238" s="44"/>
      <c r="SFX238" s="44"/>
      <c r="SFY238" s="44"/>
      <c r="SFZ238" s="44"/>
      <c r="SGA238" s="44"/>
      <c r="SGB238" s="44"/>
      <c r="SGC238" s="44"/>
      <c r="SGD238" s="44"/>
      <c r="SGE238" s="44"/>
      <c r="SGF238" s="44"/>
      <c r="SGG238" s="44"/>
      <c r="SGH238" s="44"/>
      <c r="SGI238" s="44"/>
      <c r="SGJ238" s="44"/>
      <c r="SGK238" s="44"/>
      <c r="SGL238" s="44"/>
      <c r="SGM238" s="44"/>
      <c r="SGN238" s="44"/>
      <c r="SGO238" s="44"/>
      <c r="SGP238" s="44"/>
      <c r="SGQ238" s="44"/>
      <c r="SGR238" s="44"/>
      <c r="SGS238" s="44"/>
      <c r="SGT238" s="44"/>
      <c r="SGU238" s="44"/>
      <c r="SGV238" s="44"/>
      <c r="SGW238" s="44"/>
      <c r="SGX238" s="44"/>
      <c r="SGY238" s="44"/>
      <c r="SGZ238" s="44"/>
      <c r="SHA238" s="44"/>
      <c r="SHB238" s="44"/>
      <c r="SHC238" s="44"/>
      <c r="SHD238" s="44"/>
      <c r="SHE238" s="44"/>
      <c r="SHF238" s="44"/>
      <c r="SHG238" s="44"/>
      <c r="SHH238" s="44"/>
      <c r="SHI238" s="44"/>
      <c r="SHJ238" s="44"/>
      <c r="SHK238" s="44"/>
      <c r="SHL238" s="44"/>
      <c r="SHM238" s="44"/>
      <c r="SHN238" s="44"/>
      <c r="SHO238" s="44"/>
      <c r="SHP238" s="44"/>
      <c r="SHQ238" s="44"/>
      <c r="SHR238" s="44"/>
      <c r="SHS238" s="44"/>
      <c r="SHT238" s="44"/>
      <c r="SHU238" s="44"/>
      <c r="SHV238" s="44"/>
      <c r="SHW238" s="44"/>
      <c r="SHX238" s="44"/>
      <c r="SHY238" s="44"/>
      <c r="SHZ238" s="44"/>
      <c r="SIA238" s="44"/>
      <c r="SIB238" s="44"/>
      <c r="SIC238" s="44"/>
      <c r="SID238" s="44"/>
      <c r="SIE238" s="44"/>
      <c r="SIF238" s="44"/>
      <c r="SIG238" s="44"/>
      <c r="SIH238" s="44"/>
      <c r="SII238" s="44"/>
      <c r="SIJ238" s="44"/>
      <c r="SIK238" s="44"/>
      <c r="SIL238" s="44"/>
      <c r="SIM238" s="44"/>
      <c r="SIN238" s="44"/>
      <c r="SIO238" s="44"/>
      <c r="SIP238" s="44"/>
      <c r="SIQ238" s="44"/>
      <c r="SIR238" s="44"/>
      <c r="SIS238" s="44"/>
      <c r="SIT238" s="44"/>
      <c r="SIU238" s="44"/>
      <c r="SIV238" s="44"/>
      <c r="SIW238" s="44"/>
      <c r="SIX238" s="44"/>
      <c r="SIY238" s="44"/>
      <c r="SIZ238" s="44"/>
      <c r="SJA238" s="44"/>
      <c r="SJB238" s="44"/>
      <c r="SJC238" s="44"/>
      <c r="SJD238" s="44"/>
      <c r="SJE238" s="44"/>
      <c r="SJF238" s="44"/>
      <c r="SJG238" s="44"/>
      <c r="SJH238" s="44"/>
      <c r="SJI238" s="44"/>
      <c r="SJJ238" s="44"/>
      <c r="SJK238" s="44"/>
      <c r="SJL238" s="44"/>
      <c r="SJM238" s="44"/>
      <c r="SJN238" s="44"/>
      <c r="SJO238" s="44"/>
      <c r="SJP238" s="44"/>
      <c r="SJQ238" s="44"/>
      <c r="SJR238" s="44"/>
      <c r="SJS238" s="44"/>
      <c r="SJT238" s="44"/>
      <c r="SJU238" s="44"/>
      <c r="SJV238" s="44"/>
      <c r="SJW238" s="44"/>
      <c r="SJX238" s="44"/>
      <c r="SJY238" s="44"/>
      <c r="SJZ238" s="44"/>
      <c r="SKA238" s="44"/>
      <c r="SKB238" s="44"/>
      <c r="SKC238" s="44"/>
      <c r="SKD238" s="44"/>
      <c r="SKE238" s="44"/>
      <c r="SKF238" s="44"/>
      <c r="SKG238" s="44"/>
      <c r="SKH238" s="44"/>
      <c r="SKI238" s="44"/>
      <c r="SKJ238" s="44"/>
      <c r="SKK238" s="44"/>
      <c r="SKL238" s="44"/>
      <c r="SKM238" s="44"/>
      <c r="SKN238" s="44"/>
      <c r="SKO238" s="44"/>
      <c r="SKP238" s="44"/>
      <c r="SKQ238" s="44"/>
      <c r="SKR238" s="44"/>
      <c r="SKS238" s="44"/>
      <c r="SKT238" s="44"/>
      <c r="SKU238" s="44"/>
      <c r="SKV238" s="44"/>
      <c r="SKW238" s="44"/>
      <c r="SKX238" s="44"/>
      <c r="SKY238" s="44"/>
      <c r="SKZ238" s="44"/>
      <c r="SLA238" s="44"/>
      <c r="SLB238" s="44"/>
      <c r="SLC238" s="44"/>
      <c r="SLD238" s="44"/>
      <c r="SLE238" s="44"/>
      <c r="SLF238" s="44"/>
      <c r="SLG238" s="44"/>
      <c r="SLH238" s="44"/>
      <c r="SLI238" s="44"/>
      <c r="SLJ238" s="44"/>
      <c r="SLK238" s="44"/>
      <c r="SLL238" s="44"/>
      <c r="SLM238" s="44"/>
      <c r="SLN238" s="44"/>
      <c r="SLO238" s="44"/>
      <c r="SLP238" s="44"/>
      <c r="SLQ238" s="44"/>
      <c r="SLR238" s="44"/>
      <c r="SLS238" s="44"/>
      <c r="SLT238" s="44"/>
      <c r="SLU238" s="44"/>
      <c r="SLV238" s="44"/>
      <c r="SLW238" s="44"/>
      <c r="SLX238" s="44"/>
      <c r="SLY238" s="44"/>
      <c r="SLZ238" s="44"/>
      <c r="SMA238" s="44"/>
      <c r="SMB238" s="44"/>
      <c r="SMC238" s="44"/>
      <c r="SMD238" s="44"/>
      <c r="SME238" s="44"/>
      <c r="SMF238" s="44"/>
      <c r="SMG238" s="44"/>
      <c r="SMH238" s="44"/>
      <c r="SMI238" s="44"/>
      <c r="SMJ238" s="44"/>
      <c r="SMK238" s="44"/>
      <c r="SML238" s="44"/>
      <c r="SMM238" s="44"/>
      <c r="SMN238" s="44"/>
      <c r="SMO238" s="44"/>
      <c r="SMP238" s="44"/>
      <c r="SMQ238" s="44"/>
      <c r="SMR238" s="44"/>
      <c r="SMS238" s="44"/>
      <c r="SMT238" s="44"/>
      <c r="SMU238" s="44"/>
      <c r="SMV238" s="44"/>
      <c r="SMW238" s="44"/>
      <c r="SMX238" s="44"/>
      <c r="SMY238" s="44"/>
      <c r="SMZ238" s="44"/>
      <c r="SNA238" s="44"/>
      <c r="SNB238" s="44"/>
      <c r="SNC238" s="44"/>
      <c r="SND238" s="44"/>
      <c r="SNE238" s="44"/>
      <c r="SNF238" s="44"/>
      <c r="SNG238" s="44"/>
      <c r="SNH238" s="44"/>
      <c r="SNI238" s="44"/>
      <c r="SNJ238" s="44"/>
      <c r="SNK238" s="44"/>
      <c r="SNL238" s="44"/>
      <c r="SNM238" s="44"/>
      <c r="SNN238" s="44"/>
      <c r="SNO238" s="44"/>
      <c r="SNP238" s="44"/>
      <c r="SNQ238" s="44"/>
      <c r="SNR238" s="44"/>
      <c r="SNS238" s="44"/>
      <c r="SNT238" s="44"/>
      <c r="SNU238" s="44"/>
      <c r="SNV238" s="44"/>
      <c r="SNW238" s="44"/>
      <c r="SNX238" s="44"/>
      <c r="SNY238" s="44"/>
      <c r="SNZ238" s="44"/>
      <c r="SOA238" s="44"/>
      <c r="SOB238" s="44"/>
      <c r="SOC238" s="44"/>
      <c r="SOD238" s="44"/>
      <c r="SOE238" s="44"/>
      <c r="SOF238" s="44"/>
      <c r="SOG238" s="44"/>
      <c r="SOH238" s="44"/>
      <c r="SOI238" s="44"/>
      <c r="SOJ238" s="44"/>
      <c r="SOK238" s="44"/>
      <c r="SOL238" s="44"/>
      <c r="SOM238" s="44"/>
      <c r="SON238" s="44"/>
      <c r="SOO238" s="44"/>
      <c r="SOP238" s="44"/>
      <c r="SOQ238" s="44"/>
      <c r="SOR238" s="44"/>
      <c r="SOS238" s="44"/>
      <c r="SOT238" s="44"/>
      <c r="SOU238" s="44"/>
      <c r="SOV238" s="44"/>
      <c r="SOW238" s="44"/>
      <c r="SOX238" s="44"/>
      <c r="SOY238" s="44"/>
      <c r="SOZ238" s="44"/>
      <c r="SPA238" s="44"/>
      <c r="SPB238" s="44"/>
      <c r="SPC238" s="44"/>
      <c r="SPD238" s="44"/>
      <c r="SPE238" s="44"/>
      <c r="SPF238" s="44"/>
      <c r="SPG238" s="44"/>
      <c r="SPH238" s="44"/>
      <c r="SPI238" s="44"/>
      <c r="SPJ238" s="44"/>
      <c r="SPK238" s="44"/>
      <c r="SPL238" s="44"/>
      <c r="SPM238" s="44"/>
      <c r="SPN238" s="44"/>
      <c r="SPO238" s="44"/>
      <c r="SPP238" s="44"/>
      <c r="SPQ238" s="44"/>
      <c r="SPR238" s="44"/>
      <c r="SPS238" s="44"/>
      <c r="SPT238" s="44"/>
      <c r="SPU238" s="44"/>
      <c r="SPV238" s="44"/>
      <c r="SPW238" s="44"/>
      <c r="SPX238" s="44"/>
      <c r="SPY238" s="44"/>
      <c r="SPZ238" s="44"/>
      <c r="SQA238" s="44"/>
      <c r="SQB238" s="44"/>
      <c r="SQC238" s="44"/>
      <c r="SQD238" s="44"/>
      <c r="SQE238" s="44"/>
      <c r="SQF238" s="44"/>
      <c r="SQG238" s="44"/>
      <c r="SQH238" s="44"/>
      <c r="SQI238" s="44"/>
      <c r="SQJ238" s="44"/>
      <c r="SQK238" s="44"/>
      <c r="SQL238" s="44"/>
      <c r="SQM238" s="44"/>
      <c r="SQN238" s="44"/>
      <c r="SQO238" s="44"/>
      <c r="SQP238" s="44"/>
      <c r="SQQ238" s="44"/>
      <c r="SQR238" s="44"/>
      <c r="SQS238" s="44"/>
      <c r="SQT238" s="44"/>
      <c r="SQU238" s="44"/>
      <c r="SQV238" s="44"/>
      <c r="SQW238" s="44"/>
      <c r="SQX238" s="44"/>
      <c r="SQY238" s="44"/>
      <c r="SQZ238" s="44"/>
      <c r="SRA238" s="44"/>
      <c r="SRB238" s="44"/>
      <c r="SRC238" s="44"/>
      <c r="SRD238" s="44"/>
      <c r="SRE238" s="44"/>
      <c r="SRF238" s="44"/>
      <c r="SRG238" s="44"/>
      <c r="SRH238" s="44"/>
      <c r="SRI238" s="44"/>
      <c r="SRJ238" s="44"/>
      <c r="SRK238" s="44"/>
      <c r="SRL238" s="44"/>
      <c r="SRM238" s="44"/>
      <c r="SRN238" s="44"/>
      <c r="SRO238" s="44"/>
      <c r="SRP238" s="44"/>
      <c r="SRQ238" s="44"/>
      <c r="SRR238" s="44"/>
      <c r="SRS238" s="44"/>
      <c r="SRT238" s="44"/>
      <c r="SRU238" s="44"/>
      <c r="SRV238" s="44"/>
      <c r="SRW238" s="44"/>
      <c r="SRX238" s="44"/>
      <c r="SRY238" s="44"/>
      <c r="SRZ238" s="44"/>
      <c r="SSA238" s="44"/>
      <c r="SSB238" s="44"/>
      <c r="SSC238" s="44"/>
      <c r="SSD238" s="44"/>
      <c r="SSE238" s="44"/>
      <c r="SSF238" s="44"/>
      <c r="SSG238" s="44"/>
      <c r="SSH238" s="44"/>
      <c r="SSI238" s="44"/>
      <c r="SSJ238" s="44"/>
      <c r="SSK238" s="44"/>
      <c r="SSL238" s="44"/>
      <c r="SSM238" s="44"/>
      <c r="SSN238" s="44"/>
      <c r="SSO238" s="44"/>
      <c r="SSP238" s="44"/>
      <c r="SSQ238" s="44"/>
      <c r="SSR238" s="44"/>
      <c r="SSS238" s="44"/>
      <c r="SST238" s="44"/>
      <c r="SSU238" s="44"/>
      <c r="SSV238" s="44"/>
      <c r="SSW238" s="44"/>
      <c r="SSX238" s="44"/>
      <c r="SSY238" s="44"/>
      <c r="SSZ238" s="44"/>
      <c r="STA238" s="44"/>
      <c r="STB238" s="44"/>
      <c r="STC238" s="44"/>
      <c r="STD238" s="44"/>
      <c r="STE238" s="44"/>
      <c r="STF238" s="44"/>
      <c r="STG238" s="44"/>
      <c r="STH238" s="44"/>
      <c r="STI238" s="44"/>
      <c r="STJ238" s="44"/>
      <c r="STK238" s="44"/>
      <c r="STL238" s="44"/>
      <c r="STM238" s="44"/>
      <c r="STN238" s="44"/>
      <c r="STO238" s="44"/>
      <c r="STP238" s="44"/>
      <c r="STQ238" s="44"/>
      <c r="STR238" s="44"/>
      <c r="STS238" s="44"/>
      <c r="STT238" s="44"/>
      <c r="STU238" s="44"/>
      <c r="STV238" s="44"/>
      <c r="STW238" s="44"/>
      <c r="STX238" s="44"/>
      <c r="STY238" s="44"/>
      <c r="STZ238" s="44"/>
      <c r="SUA238" s="44"/>
      <c r="SUB238" s="44"/>
      <c r="SUC238" s="44"/>
      <c r="SUD238" s="44"/>
      <c r="SUE238" s="44"/>
      <c r="SUF238" s="44"/>
      <c r="SUG238" s="44"/>
      <c r="SUH238" s="44"/>
      <c r="SUI238" s="44"/>
      <c r="SUJ238" s="44"/>
      <c r="SUK238" s="44"/>
      <c r="SUL238" s="44"/>
      <c r="SUM238" s="44"/>
      <c r="SUN238" s="44"/>
      <c r="SUO238" s="44"/>
      <c r="SUP238" s="44"/>
      <c r="SUQ238" s="44"/>
      <c r="SUR238" s="44"/>
      <c r="SUS238" s="44"/>
      <c r="SUT238" s="44"/>
      <c r="SUU238" s="44"/>
      <c r="SUV238" s="44"/>
      <c r="SUW238" s="44"/>
      <c r="SUX238" s="44"/>
      <c r="SUY238" s="44"/>
      <c r="SUZ238" s="44"/>
      <c r="SVA238" s="44"/>
      <c r="SVB238" s="44"/>
      <c r="SVC238" s="44"/>
      <c r="SVD238" s="44"/>
      <c r="SVE238" s="44"/>
      <c r="SVF238" s="44"/>
      <c r="SVG238" s="44"/>
      <c r="SVH238" s="44"/>
      <c r="SVI238" s="44"/>
      <c r="SVJ238" s="44"/>
      <c r="SVK238" s="44"/>
      <c r="SVL238" s="44"/>
      <c r="SVM238" s="44"/>
      <c r="SVN238" s="44"/>
      <c r="SVO238" s="44"/>
      <c r="SVP238" s="44"/>
      <c r="SVQ238" s="44"/>
      <c r="SVR238" s="44"/>
      <c r="SVS238" s="44"/>
      <c r="SVT238" s="44"/>
      <c r="SVU238" s="44"/>
      <c r="SVV238" s="44"/>
      <c r="SVW238" s="44"/>
      <c r="SVX238" s="44"/>
      <c r="SVY238" s="44"/>
      <c r="SVZ238" s="44"/>
      <c r="SWA238" s="44"/>
      <c r="SWB238" s="44"/>
      <c r="SWC238" s="44"/>
      <c r="SWD238" s="44"/>
      <c r="SWE238" s="44"/>
      <c r="SWF238" s="44"/>
      <c r="SWG238" s="44"/>
      <c r="SWH238" s="44"/>
      <c r="SWI238" s="44"/>
      <c r="SWJ238" s="44"/>
      <c r="SWK238" s="44"/>
      <c r="SWL238" s="44"/>
      <c r="SWM238" s="44"/>
      <c r="SWN238" s="44"/>
      <c r="SWO238" s="44"/>
      <c r="SWP238" s="44"/>
      <c r="SWQ238" s="44"/>
      <c r="SWR238" s="44"/>
      <c r="SWS238" s="44"/>
      <c r="SWT238" s="44"/>
      <c r="SWU238" s="44"/>
      <c r="SWV238" s="44"/>
      <c r="SWW238" s="44"/>
      <c r="SWX238" s="44"/>
      <c r="SWY238" s="44"/>
      <c r="SWZ238" s="44"/>
      <c r="SXA238" s="44"/>
      <c r="SXB238" s="44"/>
      <c r="SXC238" s="44"/>
      <c r="SXD238" s="44"/>
      <c r="SXE238" s="44"/>
      <c r="SXF238" s="44"/>
      <c r="SXG238" s="44"/>
      <c r="SXH238" s="44"/>
      <c r="SXI238" s="44"/>
      <c r="SXJ238" s="44"/>
      <c r="SXK238" s="44"/>
      <c r="SXL238" s="44"/>
      <c r="SXM238" s="44"/>
      <c r="SXN238" s="44"/>
      <c r="SXO238" s="44"/>
      <c r="SXP238" s="44"/>
      <c r="SXQ238" s="44"/>
      <c r="SXR238" s="44"/>
      <c r="SXS238" s="44"/>
      <c r="SXT238" s="44"/>
      <c r="SXU238" s="44"/>
      <c r="SXV238" s="44"/>
      <c r="SXW238" s="44"/>
      <c r="SXX238" s="44"/>
      <c r="SXY238" s="44"/>
      <c r="SXZ238" s="44"/>
      <c r="SYA238" s="44"/>
      <c r="SYB238" s="44"/>
      <c r="SYC238" s="44"/>
      <c r="SYD238" s="44"/>
      <c r="SYE238" s="44"/>
      <c r="SYF238" s="44"/>
      <c r="SYG238" s="44"/>
      <c r="SYH238" s="44"/>
      <c r="SYI238" s="44"/>
      <c r="SYJ238" s="44"/>
      <c r="SYK238" s="44"/>
      <c r="SYL238" s="44"/>
      <c r="SYM238" s="44"/>
      <c r="SYN238" s="44"/>
      <c r="SYO238" s="44"/>
      <c r="SYP238" s="44"/>
      <c r="SYQ238" s="44"/>
      <c r="SYR238" s="44"/>
      <c r="SYS238" s="44"/>
      <c r="SYT238" s="44"/>
      <c r="SYU238" s="44"/>
      <c r="SYV238" s="44"/>
      <c r="SYW238" s="44"/>
      <c r="SYX238" s="44"/>
      <c r="SYY238" s="44"/>
      <c r="SYZ238" s="44"/>
      <c r="SZA238" s="44"/>
      <c r="SZB238" s="44"/>
      <c r="SZC238" s="44"/>
      <c r="SZD238" s="44"/>
      <c r="SZE238" s="44"/>
      <c r="SZF238" s="44"/>
      <c r="SZG238" s="44"/>
      <c r="SZH238" s="44"/>
      <c r="SZI238" s="44"/>
      <c r="SZJ238" s="44"/>
      <c r="SZK238" s="44"/>
      <c r="SZL238" s="44"/>
      <c r="SZM238" s="44"/>
      <c r="SZN238" s="44"/>
      <c r="SZO238" s="44"/>
      <c r="SZP238" s="44"/>
      <c r="SZQ238" s="44"/>
      <c r="SZR238" s="44"/>
      <c r="SZS238" s="44"/>
      <c r="SZT238" s="44"/>
      <c r="SZU238" s="44"/>
      <c r="SZV238" s="44"/>
      <c r="SZW238" s="44"/>
      <c r="SZX238" s="44"/>
      <c r="SZY238" s="44"/>
      <c r="SZZ238" s="44"/>
      <c r="TAA238" s="44"/>
      <c r="TAB238" s="44"/>
      <c r="TAC238" s="44"/>
      <c r="TAD238" s="44"/>
      <c r="TAE238" s="44"/>
      <c r="TAF238" s="44"/>
      <c r="TAG238" s="44"/>
      <c r="TAH238" s="44"/>
      <c r="TAI238" s="44"/>
      <c r="TAJ238" s="44"/>
      <c r="TAK238" s="44"/>
      <c r="TAL238" s="44"/>
      <c r="TAM238" s="44"/>
      <c r="TAN238" s="44"/>
      <c r="TAO238" s="44"/>
      <c r="TAP238" s="44"/>
      <c r="TAQ238" s="44"/>
      <c r="TAR238" s="44"/>
      <c r="TAS238" s="44"/>
      <c r="TAT238" s="44"/>
      <c r="TAU238" s="44"/>
      <c r="TAV238" s="44"/>
      <c r="TAW238" s="44"/>
      <c r="TAX238" s="44"/>
      <c r="TAY238" s="44"/>
      <c r="TAZ238" s="44"/>
      <c r="TBA238" s="44"/>
      <c r="TBB238" s="44"/>
      <c r="TBC238" s="44"/>
      <c r="TBD238" s="44"/>
      <c r="TBE238" s="44"/>
      <c r="TBF238" s="44"/>
      <c r="TBG238" s="44"/>
      <c r="TBH238" s="44"/>
      <c r="TBI238" s="44"/>
      <c r="TBJ238" s="44"/>
      <c r="TBK238" s="44"/>
      <c r="TBL238" s="44"/>
      <c r="TBM238" s="44"/>
      <c r="TBN238" s="44"/>
      <c r="TBO238" s="44"/>
      <c r="TBP238" s="44"/>
      <c r="TBQ238" s="44"/>
      <c r="TBR238" s="44"/>
      <c r="TBS238" s="44"/>
      <c r="TBT238" s="44"/>
      <c r="TBU238" s="44"/>
      <c r="TBV238" s="44"/>
      <c r="TBW238" s="44"/>
      <c r="TBX238" s="44"/>
      <c r="TBY238" s="44"/>
      <c r="TBZ238" s="44"/>
      <c r="TCA238" s="44"/>
      <c r="TCB238" s="44"/>
      <c r="TCC238" s="44"/>
      <c r="TCD238" s="44"/>
      <c r="TCE238" s="44"/>
      <c r="TCF238" s="44"/>
      <c r="TCG238" s="44"/>
      <c r="TCH238" s="44"/>
      <c r="TCI238" s="44"/>
      <c r="TCJ238" s="44"/>
      <c r="TCK238" s="44"/>
      <c r="TCL238" s="44"/>
      <c r="TCM238" s="44"/>
      <c r="TCN238" s="44"/>
      <c r="TCO238" s="44"/>
      <c r="TCP238" s="44"/>
      <c r="TCQ238" s="44"/>
      <c r="TCR238" s="44"/>
      <c r="TCS238" s="44"/>
      <c r="TCT238" s="44"/>
      <c r="TCU238" s="44"/>
      <c r="TCV238" s="44"/>
      <c r="TCW238" s="44"/>
      <c r="TCX238" s="44"/>
      <c r="TCY238" s="44"/>
      <c r="TCZ238" s="44"/>
      <c r="TDA238" s="44"/>
      <c r="TDB238" s="44"/>
      <c r="TDC238" s="44"/>
      <c r="TDD238" s="44"/>
      <c r="TDE238" s="44"/>
      <c r="TDF238" s="44"/>
      <c r="TDG238" s="44"/>
      <c r="TDH238" s="44"/>
      <c r="TDI238" s="44"/>
      <c r="TDJ238" s="44"/>
      <c r="TDK238" s="44"/>
      <c r="TDL238" s="44"/>
      <c r="TDM238" s="44"/>
      <c r="TDN238" s="44"/>
      <c r="TDO238" s="44"/>
      <c r="TDP238" s="44"/>
      <c r="TDQ238" s="44"/>
      <c r="TDR238" s="44"/>
      <c r="TDS238" s="44"/>
      <c r="TDT238" s="44"/>
      <c r="TDU238" s="44"/>
      <c r="TDV238" s="44"/>
      <c r="TDW238" s="44"/>
      <c r="TDX238" s="44"/>
      <c r="TDY238" s="44"/>
      <c r="TDZ238" s="44"/>
      <c r="TEA238" s="44"/>
      <c r="TEB238" s="44"/>
      <c r="TEC238" s="44"/>
      <c r="TED238" s="44"/>
      <c r="TEE238" s="44"/>
      <c r="TEF238" s="44"/>
      <c r="TEG238" s="44"/>
      <c r="TEH238" s="44"/>
      <c r="TEI238" s="44"/>
      <c r="TEJ238" s="44"/>
      <c r="TEK238" s="44"/>
      <c r="TEL238" s="44"/>
      <c r="TEM238" s="44"/>
      <c r="TEN238" s="44"/>
      <c r="TEO238" s="44"/>
      <c r="TEP238" s="44"/>
      <c r="TEQ238" s="44"/>
      <c r="TER238" s="44"/>
      <c r="TES238" s="44"/>
      <c r="TET238" s="44"/>
      <c r="TEU238" s="44"/>
      <c r="TEV238" s="44"/>
      <c r="TEW238" s="44"/>
      <c r="TEX238" s="44"/>
      <c r="TEY238" s="44"/>
      <c r="TEZ238" s="44"/>
      <c r="TFA238" s="44"/>
      <c r="TFB238" s="44"/>
      <c r="TFC238" s="44"/>
      <c r="TFD238" s="44"/>
      <c r="TFE238" s="44"/>
      <c r="TFF238" s="44"/>
      <c r="TFG238" s="44"/>
      <c r="TFH238" s="44"/>
      <c r="TFI238" s="44"/>
      <c r="TFJ238" s="44"/>
      <c r="TFK238" s="44"/>
      <c r="TFL238" s="44"/>
      <c r="TFM238" s="44"/>
      <c r="TFN238" s="44"/>
      <c r="TFO238" s="44"/>
      <c r="TFP238" s="44"/>
      <c r="TFQ238" s="44"/>
      <c r="TFR238" s="44"/>
      <c r="TFS238" s="44"/>
      <c r="TFT238" s="44"/>
      <c r="TFU238" s="44"/>
      <c r="TFV238" s="44"/>
      <c r="TFW238" s="44"/>
      <c r="TFX238" s="44"/>
      <c r="TFY238" s="44"/>
      <c r="TFZ238" s="44"/>
      <c r="TGA238" s="44"/>
      <c r="TGB238" s="44"/>
      <c r="TGC238" s="44"/>
      <c r="TGD238" s="44"/>
      <c r="TGE238" s="44"/>
      <c r="TGF238" s="44"/>
      <c r="TGG238" s="44"/>
      <c r="TGH238" s="44"/>
      <c r="TGI238" s="44"/>
      <c r="TGJ238" s="44"/>
      <c r="TGK238" s="44"/>
      <c r="TGL238" s="44"/>
      <c r="TGM238" s="44"/>
      <c r="TGN238" s="44"/>
      <c r="TGO238" s="44"/>
      <c r="TGP238" s="44"/>
      <c r="TGQ238" s="44"/>
      <c r="TGR238" s="44"/>
      <c r="TGS238" s="44"/>
      <c r="TGT238" s="44"/>
      <c r="TGU238" s="44"/>
      <c r="TGV238" s="44"/>
      <c r="TGW238" s="44"/>
      <c r="TGX238" s="44"/>
      <c r="TGY238" s="44"/>
      <c r="TGZ238" s="44"/>
      <c r="THA238" s="44"/>
      <c r="THB238" s="44"/>
      <c r="THC238" s="44"/>
      <c r="THD238" s="44"/>
      <c r="THE238" s="44"/>
      <c r="THF238" s="44"/>
      <c r="THG238" s="44"/>
      <c r="THH238" s="44"/>
      <c r="THI238" s="44"/>
      <c r="THJ238" s="44"/>
      <c r="THK238" s="44"/>
      <c r="THL238" s="44"/>
      <c r="THM238" s="44"/>
      <c r="THN238" s="44"/>
      <c r="THO238" s="44"/>
      <c r="THP238" s="44"/>
      <c r="THQ238" s="44"/>
      <c r="THR238" s="44"/>
      <c r="THS238" s="44"/>
      <c r="THT238" s="44"/>
      <c r="THU238" s="44"/>
      <c r="THV238" s="44"/>
      <c r="THW238" s="44"/>
      <c r="THX238" s="44"/>
      <c r="THY238" s="44"/>
      <c r="THZ238" s="44"/>
      <c r="TIA238" s="44"/>
      <c r="TIB238" s="44"/>
      <c r="TIC238" s="44"/>
      <c r="TID238" s="44"/>
      <c r="TIE238" s="44"/>
      <c r="TIF238" s="44"/>
      <c r="TIG238" s="44"/>
      <c r="TIH238" s="44"/>
      <c r="TII238" s="44"/>
      <c r="TIJ238" s="44"/>
      <c r="TIK238" s="44"/>
      <c r="TIL238" s="44"/>
      <c r="TIM238" s="44"/>
      <c r="TIN238" s="44"/>
      <c r="TIO238" s="44"/>
      <c r="TIP238" s="44"/>
      <c r="TIQ238" s="44"/>
      <c r="TIR238" s="44"/>
      <c r="TIS238" s="44"/>
      <c r="TIT238" s="44"/>
      <c r="TIU238" s="44"/>
      <c r="TIV238" s="44"/>
      <c r="TIW238" s="44"/>
      <c r="TIX238" s="44"/>
      <c r="TIY238" s="44"/>
      <c r="TIZ238" s="44"/>
      <c r="TJA238" s="44"/>
      <c r="TJB238" s="44"/>
      <c r="TJC238" s="44"/>
      <c r="TJD238" s="44"/>
      <c r="TJE238" s="44"/>
      <c r="TJF238" s="44"/>
      <c r="TJG238" s="44"/>
      <c r="TJH238" s="44"/>
      <c r="TJI238" s="44"/>
      <c r="TJJ238" s="44"/>
      <c r="TJK238" s="44"/>
      <c r="TJL238" s="44"/>
      <c r="TJM238" s="44"/>
      <c r="TJN238" s="44"/>
      <c r="TJO238" s="44"/>
      <c r="TJP238" s="44"/>
      <c r="TJQ238" s="44"/>
      <c r="TJR238" s="44"/>
      <c r="TJS238" s="44"/>
      <c r="TJT238" s="44"/>
      <c r="TJU238" s="44"/>
      <c r="TJV238" s="44"/>
      <c r="TJW238" s="44"/>
      <c r="TJX238" s="44"/>
      <c r="TJY238" s="44"/>
      <c r="TJZ238" s="44"/>
      <c r="TKA238" s="44"/>
      <c r="TKB238" s="44"/>
      <c r="TKC238" s="44"/>
      <c r="TKD238" s="44"/>
      <c r="TKE238" s="44"/>
      <c r="TKF238" s="44"/>
      <c r="TKG238" s="44"/>
      <c r="TKH238" s="44"/>
      <c r="TKI238" s="44"/>
      <c r="TKJ238" s="44"/>
      <c r="TKK238" s="44"/>
      <c r="TKL238" s="44"/>
      <c r="TKM238" s="44"/>
      <c r="TKN238" s="44"/>
      <c r="TKO238" s="44"/>
      <c r="TKP238" s="44"/>
      <c r="TKQ238" s="44"/>
      <c r="TKR238" s="44"/>
      <c r="TKS238" s="44"/>
      <c r="TKT238" s="44"/>
      <c r="TKU238" s="44"/>
      <c r="TKV238" s="44"/>
      <c r="TKW238" s="44"/>
      <c r="TKX238" s="44"/>
      <c r="TKY238" s="44"/>
      <c r="TKZ238" s="44"/>
      <c r="TLA238" s="44"/>
      <c r="TLB238" s="44"/>
      <c r="TLC238" s="44"/>
      <c r="TLD238" s="44"/>
      <c r="TLE238" s="44"/>
      <c r="TLF238" s="44"/>
      <c r="TLG238" s="44"/>
      <c r="TLH238" s="44"/>
      <c r="TLI238" s="44"/>
      <c r="TLJ238" s="44"/>
      <c r="TLK238" s="44"/>
      <c r="TLL238" s="44"/>
      <c r="TLM238" s="44"/>
      <c r="TLN238" s="44"/>
      <c r="TLO238" s="44"/>
      <c r="TLP238" s="44"/>
      <c r="TLQ238" s="44"/>
      <c r="TLR238" s="44"/>
      <c r="TLS238" s="44"/>
      <c r="TLT238" s="44"/>
      <c r="TLU238" s="44"/>
      <c r="TLV238" s="44"/>
      <c r="TLW238" s="44"/>
      <c r="TLX238" s="44"/>
      <c r="TLY238" s="44"/>
      <c r="TLZ238" s="44"/>
      <c r="TMA238" s="44"/>
      <c r="TMB238" s="44"/>
      <c r="TMC238" s="44"/>
      <c r="TMD238" s="44"/>
      <c r="TME238" s="44"/>
      <c r="TMF238" s="44"/>
      <c r="TMG238" s="44"/>
      <c r="TMH238" s="44"/>
      <c r="TMI238" s="44"/>
      <c r="TMJ238" s="44"/>
      <c r="TMK238" s="44"/>
      <c r="TML238" s="44"/>
      <c r="TMM238" s="44"/>
      <c r="TMN238" s="44"/>
      <c r="TMO238" s="44"/>
      <c r="TMP238" s="44"/>
      <c r="TMQ238" s="44"/>
      <c r="TMR238" s="44"/>
      <c r="TMS238" s="44"/>
      <c r="TMT238" s="44"/>
      <c r="TMU238" s="44"/>
      <c r="TMV238" s="44"/>
      <c r="TMW238" s="44"/>
      <c r="TMX238" s="44"/>
      <c r="TMY238" s="44"/>
      <c r="TMZ238" s="44"/>
      <c r="TNA238" s="44"/>
      <c r="TNB238" s="44"/>
      <c r="TNC238" s="44"/>
      <c r="TND238" s="44"/>
      <c r="TNE238" s="44"/>
      <c r="TNF238" s="44"/>
      <c r="TNG238" s="44"/>
      <c r="TNH238" s="44"/>
      <c r="TNI238" s="44"/>
      <c r="TNJ238" s="44"/>
      <c r="TNK238" s="44"/>
      <c r="TNL238" s="44"/>
      <c r="TNM238" s="44"/>
      <c r="TNN238" s="44"/>
      <c r="TNO238" s="44"/>
      <c r="TNP238" s="44"/>
      <c r="TNQ238" s="44"/>
      <c r="TNR238" s="44"/>
      <c r="TNS238" s="44"/>
      <c r="TNT238" s="44"/>
      <c r="TNU238" s="44"/>
      <c r="TNV238" s="44"/>
      <c r="TNW238" s="44"/>
      <c r="TNX238" s="44"/>
      <c r="TNY238" s="44"/>
      <c r="TNZ238" s="44"/>
      <c r="TOA238" s="44"/>
      <c r="TOB238" s="44"/>
      <c r="TOC238" s="44"/>
      <c r="TOD238" s="44"/>
      <c r="TOE238" s="44"/>
      <c r="TOF238" s="44"/>
      <c r="TOG238" s="44"/>
      <c r="TOH238" s="44"/>
      <c r="TOI238" s="44"/>
      <c r="TOJ238" s="44"/>
      <c r="TOK238" s="44"/>
      <c r="TOL238" s="44"/>
      <c r="TOM238" s="44"/>
      <c r="TON238" s="44"/>
      <c r="TOO238" s="44"/>
      <c r="TOP238" s="44"/>
      <c r="TOQ238" s="44"/>
      <c r="TOR238" s="44"/>
      <c r="TOS238" s="44"/>
      <c r="TOT238" s="44"/>
      <c r="TOU238" s="44"/>
      <c r="TOV238" s="44"/>
      <c r="TOW238" s="44"/>
      <c r="TOX238" s="44"/>
      <c r="TOY238" s="44"/>
      <c r="TOZ238" s="44"/>
      <c r="TPA238" s="44"/>
      <c r="TPB238" s="44"/>
      <c r="TPC238" s="44"/>
      <c r="TPD238" s="44"/>
      <c r="TPE238" s="44"/>
      <c r="TPF238" s="44"/>
      <c r="TPG238" s="44"/>
      <c r="TPH238" s="44"/>
      <c r="TPI238" s="44"/>
      <c r="TPJ238" s="44"/>
      <c r="TPK238" s="44"/>
      <c r="TPL238" s="44"/>
      <c r="TPM238" s="44"/>
      <c r="TPN238" s="44"/>
      <c r="TPO238" s="44"/>
      <c r="TPP238" s="44"/>
      <c r="TPQ238" s="44"/>
      <c r="TPR238" s="44"/>
      <c r="TPS238" s="44"/>
      <c r="TPT238" s="44"/>
      <c r="TPU238" s="44"/>
      <c r="TPV238" s="44"/>
      <c r="TPW238" s="44"/>
      <c r="TPX238" s="44"/>
      <c r="TPY238" s="44"/>
      <c r="TPZ238" s="44"/>
      <c r="TQA238" s="44"/>
      <c r="TQB238" s="44"/>
      <c r="TQC238" s="44"/>
      <c r="TQD238" s="44"/>
      <c r="TQE238" s="44"/>
      <c r="TQF238" s="44"/>
      <c r="TQG238" s="44"/>
      <c r="TQH238" s="44"/>
      <c r="TQI238" s="44"/>
      <c r="TQJ238" s="44"/>
      <c r="TQK238" s="44"/>
      <c r="TQL238" s="44"/>
      <c r="TQM238" s="44"/>
      <c r="TQN238" s="44"/>
      <c r="TQO238" s="44"/>
      <c r="TQP238" s="44"/>
      <c r="TQQ238" s="44"/>
      <c r="TQR238" s="44"/>
      <c r="TQS238" s="44"/>
      <c r="TQT238" s="44"/>
      <c r="TQU238" s="44"/>
      <c r="TQV238" s="44"/>
      <c r="TQW238" s="44"/>
      <c r="TQX238" s="44"/>
      <c r="TQY238" s="44"/>
      <c r="TQZ238" s="44"/>
      <c r="TRA238" s="44"/>
      <c r="TRB238" s="44"/>
      <c r="TRC238" s="44"/>
      <c r="TRD238" s="44"/>
      <c r="TRE238" s="44"/>
      <c r="TRF238" s="44"/>
      <c r="TRG238" s="44"/>
      <c r="TRH238" s="44"/>
      <c r="TRI238" s="44"/>
      <c r="TRJ238" s="44"/>
      <c r="TRK238" s="44"/>
      <c r="TRL238" s="44"/>
      <c r="TRM238" s="44"/>
      <c r="TRN238" s="44"/>
      <c r="TRO238" s="44"/>
      <c r="TRP238" s="44"/>
      <c r="TRQ238" s="44"/>
      <c r="TRR238" s="44"/>
      <c r="TRS238" s="44"/>
      <c r="TRT238" s="44"/>
      <c r="TRU238" s="44"/>
      <c r="TRV238" s="44"/>
      <c r="TRW238" s="44"/>
      <c r="TRX238" s="44"/>
      <c r="TRY238" s="44"/>
      <c r="TRZ238" s="44"/>
      <c r="TSA238" s="44"/>
      <c r="TSB238" s="44"/>
      <c r="TSC238" s="44"/>
      <c r="TSD238" s="44"/>
      <c r="TSE238" s="44"/>
      <c r="TSF238" s="44"/>
      <c r="TSG238" s="44"/>
      <c r="TSH238" s="44"/>
      <c r="TSI238" s="44"/>
      <c r="TSJ238" s="44"/>
      <c r="TSK238" s="44"/>
      <c r="TSL238" s="44"/>
      <c r="TSM238" s="44"/>
      <c r="TSN238" s="44"/>
      <c r="TSO238" s="44"/>
      <c r="TSP238" s="44"/>
      <c r="TSQ238" s="44"/>
      <c r="TSR238" s="44"/>
      <c r="TSS238" s="44"/>
      <c r="TST238" s="44"/>
      <c r="TSU238" s="44"/>
      <c r="TSV238" s="44"/>
      <c r="TSW238" s="44"/>
      <c r="TSX238" s="44"/>
      <c r="TSY238" s="44"/>
      <c r="TSZ238" s="44"/>
      <c r="TTA238" s="44"/>
      <c r="TTB238" s="44"/>
      <c r="TTC238" s="44"/>
      <c r="TTD238" s="44"/>
      <c r="TTE238" s="44"/>
      <c r="TTF238" s="44"/>
      <c r="TTG238" s="44"/>
      <c r="TTH238" s="44"/>
      <c r="TTI238" s="44"/>
      <c r="TTJ238" s="44"/>
      <c r="TTK238" s="44"/>
      <c r="TTL238" s="44"/>
      <c r="TTM238" s="44"/>
      <c r="TTN238" s="44"/>
      <c r="TTO238" s="44"/>
      <c r="TTP238" s="44"/>
      <c r="TTQ238" s="44"/>
      <c r="TTR238" s="44"/>
      <c r="TTS238" s="44"/>
      <c r="TTT238" s="44"/>
      <c r="TTU238" s="44"/>
      <c r="TTV238" s="44"/>
      <c r="TTW238" s="44"/>
      <c r="TTX238" s="44"/>
      <c r="TTY238" s="44"/>
      <c r="TTZ238" s="44"/>
      <c r="TUA238" s="44"/>
      <c r="TUB238" s="44"/>
      <c r="TUC238" s="44"/>
      <c r="TUD238" s="44"/>
      <c r="TUE238" s="44"/>
      <c r="TUF238" s="44"/>
      <c r="TUG238" s="44"/>
      <c r="TUH238" s="44"/>
      <c r="TUI238" s="44"/>
      <c r="TUJ238" s="44"/>
      <c r="TUK238" s="44"/>
      <c r="TUL238" s="44"/>
      <c r="TUM238" s="44"/>
      <c r="TUN238" s="44"/>
      <c r="TUO238" s="44"/>
      <c r="TUP238" s="44"/>
      <c r="TUQ238" s="44"/>
      <c r="TUR238" s="44"/>
      <c r="TUS238" s="44"/>
      <c r="TUT238" s="44"/>
      <c r="TUU238" s="44"/>
      <c r="TUV238" s="44"/>
      <c r="TUW238" s="44"/>
      <c r="TUX238" s="44"/>
      <c r="TUY238" s="44"/>
      <c r="TUZ238" s="44"/>
      <c r="TVA238" s="44"/>
      <c r="TVB238" s="44"/>
      <c r="TVC238" s="44"/>
      <c r="TVD238" s="44"/>
      <c r="TVE238" s="44"/>
      <c r="TVF238" s="44"/>
      <c r="TVG238" s="44"/>
      <c r="TVH238" s="44"/>
      <c r="TVI238" s="44"/>
      <c r="TVJ238" s="44"/>
      <c r="TVK238" s="44"/>
      <c r="TVL238" s="44"/>
      <c r="TVM238" s="44"/>
      <c r="TVN238" s="44"/>
      <c r="TVO238" s="44"/>
      <c r="TVP238" s="44"/>
      <c r="TVQ238" s="44"/>
      <c r="TVR238" s="44"/>
      <c r="TVS238" s="44"/>
      <c r="TVT238" s="44"/>
      <c r="TVU238" s="44"/>
      <c r="TVV238" s="44"/>
      <c r="TVW238" s="44"/>
      <c r="TVX238" s="44"/>
      <c r="TVY238" s="44"/>
      <c r="TVZ238" s="44"/>
      <c r="TWA238" s="44"/>
      <c r="TWB238" s="44"/>
      <c r="TWC238" s="44"/>
      <c r="TWD238" s="44"/>
      <c r="TWE238" s="44"/>
      <c r="TWF238" s="44"/>
      <c r="TWG238" s="44"/>
      <c r="TWH238" s="44"/>
      <c r="TWI238" s="44"/>
      <c r="TWJ238" s="44"/>
      <c r="TWK238" s="44"/>
      <c r="TWL238" s="44"/>
      <c r="TWM238" s="44"/>
      <c r="TWN238" s="44"/>
      <c r="TWO238" s="44"/>
      <c r="TWP238" s="44"/>
      <c r="TWQ238" s="44"/>
      <c r="TWR238" s="44"/>
      <c r="TWS238" s="44"/>
      <c r="TWT238" s="44"/>
      <c r="TWU238" s="44"/>
      <c r="TWV238" s="44"/>
      <c r="TWW238" s="44"/>
      <c r="TWX238" s="44"/>
      <c r="TWY238" s="44"/>
      <c r="TWZ238" s="44"/>
      <c r="TXA238" s="44"/>
      <c r="TXB238" s="44"/>
      <c r="TXC238" s="44"/>
      <c r="TXD238" s="44"/>
      <c r="TXE238" s="44"/>
      <c r="TXF238" s="44"/>
      <c r="TXG238" s="44"/>
      <c r="TXH238" s="44"/>
      <c r="TXI238" s="44"/>
      <c r="TXJ238" s="44"/>
      <c r="TXK238" s="44"/>
      <c r="TXL238" s="44"/>
      <c r="TXM238" s="44"/>
      <c r="TXN238" s="44"/>
      <c r="TXO238" s="44"/>
      <c r="TXP238" s="44"/>
      <c r="TXQ238" s="44"/>
      <c r="TXR238" s="44"/>
      <c r="TXS238" s="44"/>
      <c r="TXT238" s="44"/>
      <c r="TXU238" s="44"/>
      <c r="TXV238" s="44"/>
      <c r="TXW238" s="44"/>
      <c r="TXX238" s="44"/>
      <c r="TXY238" s="44"/>
      <c r="TXZ238" s="44"/>
      <c r="TYA238" s="44"/>
      <c r="TYB238" s="44"/>
      <c r="TYC238" s="44"/>
      <c r="TYD238" s="44"/>
      <c r="TYE238" s="44"/>
      <c r="TYF238" s="44"/>
      <c r="TYG238" s="44"/>
      <c r="TYH238" s="44"/>
      <c r="TYI238" s="44"/>
      <c r="TYJ238" s="44"/>
      <c r="TYK238" s="44"/>
      <c r="TYL238" s="44"/>
      <c r="TYM238" s="44"/>
      <c r="TYN238" s="44"/>
      <c r="TYO238" s="44"/>
      <c r="TYP238" s="44"/>
      <c r="TYQ238" s="44"/>
      <c r="TYR238" s="44"/>
      <c r="TYS238" s="44"/>
      <c r="TYT238" s="44"/>
      <c r="TYU238" s="44"/>
      <c r="TYV238" s="44"/>
      <c r="TYW238" s="44"/>
      <c r="TYX238" s="44"/>
      <c r="TYY238" s="44"/>
      <c r="TYZ238" s="44"/>
      <c r="TZA238" s="44"/>
      <c r="TZB238" s="44"/>
      <c r="TZC238" s="44"/>
      <c r="TZD238" s="44"/>
      <c r="TZE238" s="44"/>
      <c r="TZF238" s="44"/>
      <c r="TZG238" s="44"/>
      <c r="TZH238" s="44"/>
      <c r="TZI238" s="44"/>
      <c r="TZJ238" s="44"/>
      <c r="TZK238" s="44"/>
      <c r="TZL238" s="44"/>
      <c r="TZM238" s="44"/>
      <c r="TZN238" s="44"/>
      <c r="TZO238" s="44"/>
      <c r="TZP238" s="44"/>
      <c r="TZQ238" s="44"/>
      <c r="TZR238" s="44"/>
      <c r="TZS238" s="44"/>
      <c r="TZT238" s="44"/>
      <c r="TZU238" s="44"/>
      <c r="TZV238" s="44"/>
      <c r="TZW238" s="44"/>
      <c r="TZX238" s="44"/>
      <c r="TZY238" s="44"/>
      <c r="TZZ238" s="44"/>
      <c r="UAA238" s="44"/>
      <c r="UAB238" s="44"/>
      <c r="UAC238" s="44"/>
      <c r="UAD238" s="44"/>
      <c r="UAE238" s="44"/>
      <c r="UAF238" s="44"/>
      <c r="UAG238" s="44"/>
      <c r="UAH238" s="44"/>
      <c r="UAI238" s="44"/>
      <c r="UAJ238" s="44"/>
      <c r="UAK238" s="44"/>
      <c r="UAL238" s="44"/>
      <c r="UAM238" s="44"/>
      <c r="UAN238" s="44"/>
      <c r="UAO238" s="44"/>
      <c r="UAP238" s="44"/>
      <c r="UAQ238" s="44"/>
      <c r="UAR238" s="44"/>
      <c r="UAS238" s="44"/>
      <c r="UAT238" s="44"/>
      <c r="UAU238" s="44"/>
      <c r="UAV238" s="44"/>
      <c r="UAW238" s="44"/>
      <c r="UAX238" s="44"/>
      <c r="UAY238" s="44"/>
      <c r="UAZ238" s="44"/>
      <c r="UBA238" s="44"/>
      <c r="UBB238" s="44"/>
      <c r="UBC238" s="44"/>
      <c r="UBD238" s="44"/>
      <c r="UBE238" s="44"/>
      <c r="UBF238" s="44"/>
      <c r="UBG238" s="44"/>
      <c r="UBH238" s="44"/>
      <c r="UBI238" s="44"/>
      <c r="UBJ238" s="44"/>
      <c r="UBK238" s="44"/>
      <c r="UBL238" s="44"/>
      <c r="UBM238" s="44"/>
      <c r="UBN238" s="44"/>
      <c r="UBO238" s="44"/>
      <c r="UBP238" s="44"/>
      <c r="UBQ238" s="44"/>
      <c r="UBR238" s="44"/>
      <c r="UBS238" s="44"/>
      <c r="UBT238" s="44"/>
      <c r="UBU238" s="44"/>
      <c r="UBV238" s="44"/>
      <c r="UBW238" s="44"/>
      <c r="UBX238" s="44"/>
      <c r="UBY238" s="44"/>
      <c r="UBZ238" s="44"/>
      <c r="UCA238" s="44"/>
      <c r="UCB238" s="44"/>
      <c r="UCC238" s="44"/>
      <c r="UCD238" s="44"/>
      <c r="UCE238" s="44"/>
      <c r="UCF238" s="44"/>
      <c r="UCG238" s="44"/>
      <c r="UCH238" s="44"/>
      <c r="UCI238" s="44"/>
      <c r="UCJ238" s="44"/>
      <c r="UCK238" s="44"/>
      <c r="UCL238" s="44"/>
      <c r="UCM238" s="44"/>
      <c r="UCN238" s="44"/>
      <c r="UCO238" s="44"/>
      <c r="UCP238" s="44"/>
      <c r="UCQ238" s="44"/>
      <c r="UCR238" s="44"/>
      <c r="UCS238" s="44"/>
      <c r="UCT238" s="44"/>
      <c r="UCU238" s="44"/>
      <c r="UCV238" s="44"/>
      <c r="UCW238" s="44"/>
      <c r="UCX238" s="44"/>
      <c r="UCY238" s="44"/>
      <c r="UCZ238" s="44"/>
      <c r="UDA238" s="44"/>
      <c r="UDB238" s="44"/>
      <c r="UDC238" s="44"/>
      <c r="UDD238" s="44"/>
      <c r="UDE238" s="44"/>
      <c r="UDF238" s="44"/>
      <c r="UDG238" s="44"/>
      <c r="UDH238" s="44"/>
      <c r="UDI238" s="44"/>
      <c r="UDJ238" s="44"/>
      <c r="UDK238" s="44"/>
      <c r="UDL238" s="44"/>
      <c r="UDM238" s="44"/>
      <c r="UDN238" s="44"/>
      <c r="UDO238" s="44"/>
      <c r="UDP238" s="44"/>
      <c r="UDQ238" s="44"/>
      <c r="UDR238" s="44"/>
      <c r="UDS238" s="44"/>
      <c r="UDT238" s="44"/>
      <c r="UDU238" s="44"/>
      <c r="UDV238" s="44"/>
      <c r="UDW238" s="44"/>
      <c r="UDX238" s="44"/>
      <c r="UDY238" s="44"/>
      <c r="UDZ238" s="44"/>
      <c r="UEA238" s="44"/>
      <c r="UEB238" s="44"/>
      <c r="UEC238" s="44"/>
      <c r="UED238" s="44"/>
      <c r="UEE238" s="44"/>
      <c r="UEF238" s="44"/>
      <c r="UEG238" s="44"/>
      <c r="UEH238" s="44"/>
      <c r="UEI238" s="44"/>
      <c r="UEJ238" s="44"/>
      <c r="UEK238" s="44"/>
      <c r="UEL238" s="44"/>
      <c r="UEM238" s="44"/>
      <c r="UEN238" s="44"/>
      <c r="UEO238" s="44"/>
      <c r="UEP238" s="44"/>
      <c r="UEQ238" s="44"/>
      <c r="UER238" s="44"/>
      <c r="UES238" s="44"/>
      <c r="UET238" s="44"/>
      <c r="UEU238" s="44"/>
      <c r="UEV238" s="44"/>
      <c r="UEW238" s="44"/>
      <c r="UEX238" s="44"/>
      <c r="UEY238" s="44"/>
      <c r="UEZ238" s="44"/>
      <c r="UFA238" s="44"/>
      <c r="UFB238" s="44"/>
      <c r="UFC238" s="44"/>
      <c r="UFD238" s="44"/>
      <c r="UFE238" s="44"/>
      <c r="UFF238" s="44"/>
      <c r="UFG238" s="44"/>
      <c r="UFH238" s="44"/>
      <c r="UFI238" s="44"/>
      <c r="UFJ238" s="44"/>
      <c r="UFK238" s="44"/>
      <c r="UFL238" s="44"/>
      <c r="UFM238" s="44"/>
      <c r="UFN238" s="44"/>
      <c r="UFO238" s="44"/>
      <c r="UFP238" s="44"/>
      <c r="UFQ238" s="44"/>
      <c r="UFR238" s="44"/>
      <c r="UFS238" s="44"/>
      <c r="UFT238" s="44"/>
      <c r="UFU238" s="44"/>
      <c r="UFV238" s="44"/>
      <c r="UFW238" s="44"/>
      <c r="UFX238" s="44"/>
      <c r="UFY238" s="44"/>
      <c r="UFZ238" s="44"/>
      <c r="UGA238" s="44"/>
      <c r="UGB238" s="44"/>
      <c r="UGC238" s="44"/>
      <c r="UGD238" s="44"/>
      <c r="UGE238" s="44"/>
      <c r="UGF238" s="44"/>
      <c r="UGG238" s="44"/>
      <c r="UGH238" s="44"/>
      <c r="UGI238" s="44"/>
      <c r="UGJ238" s="44"/>
      <c r="UGK238" s="44"/>
      <c r="UGL238" s="44"/>
      <c r="UGM238" s="44"/>
      <c r="UGN238" s="44"/>
      <c r="UGO238" s="44"/>
      <c r="UGP238" s="44"/>
      <c r="UGQ238" s="44"/>
      <c r="UGR238" s="44"/>
      <c r="UGS238" s="44"/>
      <c r="UGT238" s="44"/>
      <c r="UGU238" s="44"/>
      <c r="UGV238" s="44"/>
      <c r="UGW238" s="44"/>
      <c r="UGX238" s="44"/>
      <c r="UGY238" s="44"/>
      <c r="UGZ238" s="44"/>
      <c r="UHA238" s="44"/>
      <c r="UHB238" s="44"/>
      <c r="UHC238" s="44"/>
      <c r="UHD238" s="44"/>
      <c r="UHE238" s="44"/>
      <c r="UHF238" s="44"/>
      <c r="UHG238" s="44"/>
      <c r="UHH238" s="44"/>
      <c r="UHI238" s="44"/>
      <c r="UHJ238" s="44"/>
      <c r="UHK238" s="44"/>
      <c r="UHL238" s="44"/>
      <c r="UHM238" s="44"/>
      <c r="UHN238" s="44"/>
      <c r="UHO238" s="44"/>
      <c r="UHP238" s="44"/>
      <c r="UHQ238" s="44"/>
      <c r="UHR238" s="44"/>
      <c r="UHS238" s="44"/>
      <c r="UHT238" s="44"/>
      <c r="UHU238" s="44"/>
      <c r="UHV238" s="44"/>
      <c r="UHW238" s="44"/>
      <c r="UHX238" s="44"/>
      <c r="UHY238" s="44"/>
      <c r="UHZ238" s="44"/>
      <c r="UIA238" s="44"/>
      <c r="UIB238" s="44"/>
      <c r="UIC238" s="44"/>
      <c r="UID238" s="44"/>
      <c r="UIE238" s="44"/>
      <c r="UIF238" s="44"/>
      <c r="UIG238" s="44"/>
      <c r="UIH238" s="44"/>
      <c r="UII238" s="44"/>
      <c r="UIJ238" s="44"/>
      <c r="UIK238" s="44"/>
      <c r="UIL238" s="44"/>
      <c r="UIM238" s="44"/>
      <c r="UIN238" s="44"/>
      <c r="UIO238" s="44"/>
      <c r="UIP238" s="44"/>
      <c r="UIQ238" s="44"/>
      <c r="UIR238" s="44"/>
      <c r="UIS238" s="44"/>
      <c r="UIT238" s="44"/>
      <c r="UIU238" s="44"/>
      <c r="UIV238" s="44"/>
      <c r="UIW238" s="44"/>
      <c r="UIX238" s="44"/>
      <c r="UIY238" s="44"/>
      <c r="UIZ238" s="44"/>
      <c r="UJA238" s="44"/>
      <c r="UJB238" s="44"/>
      <c r="UJC238" s="44"/>
      <c r="UJD238" s="44"/>
      <c r="UJE238" s="44"/>
      <c r="UJF238" s="44"/>
      <c r="UJG238" s="44"/>
      <c r="UJH238" s="44"/>
      <c r="UJI238" s="44"/>
      <c r="UJJ238" s="44"/>
      <c r="UJK238" s="44"/>
      <c r="UJL238" s="44"/>
      <c r="UJM238" s="44"/>
      <c r="UJN238" s="44"/>
      <c r="UJO238" s="44"/>
      <c r="UJP238" s="44"/>
      <c r="UJQ238" s="44"/>
      <c r="UJR238" s="44"/>
      <c r="UJS238" s="44"/>
      <c r="UJT238" s="44"/>
      <c r="UJU238" s="44"/>
      <c r="UJV238" s="44"/>
      <c r="UJW238" s="44"/>
      <c r="UJX238" s="44"/>
      <c r="UJY238" s="44"/>
      <c r="UJZ238" s="44"/>
      <c r="UKA238" s="44"/>
      <c r="UKB238" s="44"/>
      <c r="UKC238" s="44"/>
      <c r="UKD238" s="44"/>
      <c r="UKE238" s="44"/>
      <c r="UKF238" s="44"/>
      <c r="UKG238" s="44"/>
      <c r="UKH238" s="44"/>
      <c r="UKI238" s="44"/>
      <c r="UKJ238" s="44"/>
      <c r="UKK238" s="44"/>
      <c r="UKL238" s="44"/>
      <c r="UKM238" s="44"/>
      <c r="UKN238" s="44"/>
      <c r="UKO238" s="44"/>
      <c r="UKP238" s="44"/>
      <c r="UKQ238" s="44"/>
      <c r="UKR238" s="44"/>
      <c r="UKS238" s="44"/>
      <c r="UKT238" s="44"/>
      <c r="UKU238" s="44"/>
      <c r="UKV238" s="44"/>
      <c r="UKW238" s="44"/>
      <c r="UKX238" s="44"/>
      <c r="UKY238" s="44"/>
      <c r="UKZ238" s="44"/>
      <c r="ULA238" s="44"/>
      <c r="ULB238" s="44"/>
      <c r="ULC238" s="44"/>
      <c r="ULD238" s="44"/>
      <c r="ULE238" s="44"/>
      <c r="ULF238" s="44"/>
      <c r="ULG238" s="44"/>
      <c r="ULH238" s="44"/>
      <c r="ULI238" s="44"/>
      <c r="ULJ238" s="44"/>
      <c r="ULK238" s="44"/>
      <c r="ULL238" s="44"/>
      <c r="ULM238" s="44"/>
      <c r="ULN238" s="44"/>
      <c r="ULO238" s="44"/>
      <c r="ULP238" s="44"/>
      <c r="ULQ238" s="44"/>
      <c r="ULR238" s="44"/>
      <c r="ULS238" s="44"/>
      <c r="ULT238" s="44"/>
      <c r="ULU238" s="44"/>
      <c r="ULV238" s="44"/>
      <c r="ULW238" s="44"/>
      <c r="ULX238" s="44"/>
      <c r="ULY238" s="44"/>
      <c r="ULZ238" s="44"/>
      <c r="UMA238" s="44"/>
      <c r="UMB238" s="44"/>
      <c r="UMC238" s="44"/>
      <c r="UMD238" s="44"/>
      <c r="UME238" s="44"/>
      <c r="UMF238" s="44"/>
      <c r="UMG238" s="44"/>
      <c r="UMH238" s="44"/>
      <c r="UMI238" s="44"/>
      <c r="UMJ238" s="44"/>
      <c r="UMK238" s="44"/>
      <c r="UML238" s="44"/>
      <c r="UMM238" s="44"/>
      <c r="UMN238" s="44"/>
      <c r="UMO238" s="44"/>
      <c r="UMP238" s="44"/>
      <c r="UMQ238" s="44"/>
      <c r="UMR238" s="44"/>
      <c r="UMS238" s="44"/>
      <c r="UMT238" s="44"/>
      <c r="UMU238" s="44"/>
      <c r="UMV238" s="44"/>
      <c r="UMW238" s="44"/>
      <c r="UMX238" s="44"/>
      <c r="UMY238" s="44"/>
      <c r="UMZ238" s="44"/>
      <c r="UNA238" s="44"/>
      <c r="UNB238" s="44"/>
      <c r="UNC238" s="44"/>
      <c r="UND238" s="44"/>
      <c r="UNE238" s="44"/>
      <c r="UNF238" s="44"/>
      <c r="UNG238" s="44"/>
      <c r="UNH238" s="44"/>
      <c r="UNI238" s="44"/>
      <c r="UNJ238" s="44"/>
      <c r="UNK238" s="44"/>
      <c r="UNL238" s="44"/>
      <c r="UNM238" s="44"/>
      <c r="UNN238" s="44"/>
      <c r="UNO238" s="44"/>
      <c r="UNP238" s="44"/>
      <c r="UNQ238" s="44"/>
      <c r="UNR238" s="44"/>
      <c r="UNS238" s="44"/>
      <c r="UNT238" s="44"/>
      <c r="UNU238" s="44"/>
      <c r="UNV238" s="44"/>
      <c r="UNW238" s="44"/>
      <c r="UNX238" s="44"/>
      <c r="UNY238" s="44"/>
      <c r="UNZ238" s="44"/>
      <c r="UOA238" s="44"/>
      <c r="UOB238" s="44"/>
      <c r="UOC238" s="44"/>
      <c r="UOD238" s="44"/>
      <c r="UOE238" s="44"/>
      <c r="UOF238" s="44"/>
      <c r="UOG238" s="44"/>
      <c r="UOH238" s="44"/>
      <c r="UOI238" s="44"/>
      <c r="UOJ238" s="44"/>
      <c r="UOK238" s="44"/>
      <c r="UOL238" s="44"/>
      <c r="UOM238" s="44"/>
      <c r="UON238" s="44"/>
      <c r="UOO238" s="44"/>
      <c r="UOP238" s="44"/>
      <c r="UOQ238" s="44"/>
      <c r="UOR238" s="44"/>
      <c r="UOS238" s="44"/>
      <c r="UOT238" s="44"/>
      <c r="UOU238" s="44"/>
      <c r="UOV238" s="44"/>
      <c r="UOW238" s="44"/>
      <c r="UOX238" s="44"/>
      <c r="UOY238" s="44"/>
      <c r="UOZ238" s="44"/>
      <c r="UPA238" s="44"/>
      <c r="UPB238" s="44"/>
      <c r="UPC238" s="44"/>
      <c r="UPD238" s="44"/>
      <c r="UPE238" s="44"/>
      <c r="UPF238" s="44"/>
      <c r="UPG238" s="44"/>
      <c r="UPH238" s="44"/>
      <c r="UPI238" s="44"/>
      <c r="UPJ238" s="44"/>
      <c r="UPK238" s="44"/>
      <c r="UPL238" s="44"/>
      <c r="UPM238" s="44"/>
      <c r="UPN238" s="44"/>
      <c r="UPO238" s="44"/>
      <c r="UPP238" s="44"/>
      <c r="UPQ238" s="44"/>
      <c r="UPR238" s="44"/>
      <c r="UPS238" s="44"/>
      <c r="UPT238" s="44"/>
      <c r="UPU238" s="44"/>
      <c r="UPV238" s="44"/>
      <c r="UPW238" s="44"/>
      <c r="UPX238" s="44"/>
      <c r="UPY238" s="44"/>
      <c r="UPZ238" s="44"/>
      <c r="UQA238" s="44"/>
      <c r="UQB238" s="44"/>
      <c r="UQC238" s="44"/>
      <c r="UQD238" s="44"/>
      <c r="UQE238" s="44"/>
      <c r="UQF238" s="44"/>
      <c r="UQG238" s="44"/>
      <c r="UQH238" s="44"/>
      <c r="UQI238" s="44"/>
      <c r="UQJ238" s="44"/>
      <c r="UQK238" s="44"/>
      <c r="UQL238" s="44"/>
      <c r="UQM238" s="44"/>
      <c r="UQN238" s="44"/>
      <c r="UQO238" s="44"/>
      <c r="UQP238" s="44"/>
      <c r="UQQ238" s="44"/>
      <c r="UQR238" s="44"/>
      <c r="UQS238" s="44"/>
      <c r="UQT238" s="44"/>
      <c r="UQU238" s="44"/>
      <c r="UQV238" s="44"/>
      <c r="UQW238" s="44"/>
      <c r="UQX238" s="44"/>
      <c r="UQY238" s="44"/>
      <c r="UQZ238" s="44"/>
      <c r="URA238" s="44"/>
      <c r="URB238" s="44"/>
      <c r="URC238" s="44"/>
      <c r="URD238" s="44"/>
      <c r="URE238" s="44"/>
      <c r="URF238" s="44"/>
      <c r="URG238" s="44"/>
      <c r="URH238" s="44"/>
      <c r="URI238" s="44"/>
      <c r="URJ238" s="44"/>
      <c r="URK238" s="44"/>
      <c r="URL238" s="44"/>
      <c r="URM238" s="44"/>
      <c r="URN238" s="44"/>
      <c r="URO238" s="44"/>
      <c r="URP238" s="44"/>
      <c r="URQ238" s="44"/>
      <c r="URR238" s="44"/>
      <c r="URS238" s="44"/>
      <c r="URT238" s="44"/>
      <c r="URU238" s="44"/>
      <c r="URV238" s="44"/>
      <c r="URW238" s="44"/>
      <c r="URX238" s="44"/>
      <c r="URY238" s="44"/>
      <c r="URZ238" s="44"/>
      <c r="USA238" s="44"/>
      <c r="USB238" s="44"/>
      <c r="USC238" s="44"/>
      <c r="USD238" s="44"/>
      <c r="USE238" s="44"/>
      <c r="USF238" s="44"/>
      <c r="USG238" s="44"/>
      <c r="USH238" s="44"/>
      <c r="USI238" s="44"/>
      <c r="USJ238" s="44"/>
      <c r="USK238" s="44"/>
      <c r="USL238" s="44"/>
      <c r="USM238" s="44"/>
      <c r="USN238" s="44"/>
      <c r="USO238" s="44"/>
      <c r="USP238" s="44"/>
      <c r="USQ238" s="44"/>
      <c r="USR238" s="44"/>
      <c r="USS238" s="44"/>
      <c r="UST238" s="44"/>
      <c r="USU238" s="44"/>
      <c r="USV238" s="44"/>
      <c r="USW238" s="44"/>
      <c r="USX238" s="44"/>
      <c r="USY238" s="44"/>
      <c r="USZ238" s="44"/>
      <c r="UTA238" s="44"/>
      <c r="UTB238" s="44"/>
      <c r="UTC238" s="44"/>
      <c r="UTD238" s="44"/>
      <c r="UTE238" s="44"/>
      <c r="UTF238" s="44"/>
      <c r="UTG238" s="44"/>
      <c r="UTH238" s="44"/>
      <c r="UTI238" s="44"/>
      <c r="UTJ238" s="44"/>
      <c r="UTK238" s="44"/>
      <c r="UTL238" s="44"/>
      <c r="UTM238" s="44"/>
      <c r="UTN238" s="44"/>
      <c r="UTO238" s="44"/>
      <c r="UTP238" s="44"/>
      <c r="UTQ238" s="44"/>
      <c r="UTR238" s="44"/>
      <c r="UTS238" s="44"/>
      <c r="UTT238" s="44"/>
      <c r="UTU238" s="44"/>
      <c r="UTV238" s="44"/>
      <c r="UTW238" s="44"/>
      <c r="UTX238" s="44"/>
      <c r="UTY238" s="44"/>
      <c r="UTZ238" s="44"/>
      <c r="UUA238" s="44"/>
      <c r="UUB238" s="44"/>
      <c r="UUC238" s="44"/>
      <c r="UUD238" s="44"/>
      <c r="UUE238" s="44"/>
      <c r="UUF238" s="44"/>
      <c r="UUG238" s="44"/>
      <c r="UUH238" s="44"/>
      <c r="UUI238" s="44"/>
      <c r="UUJ238" s="44"/>
      <c r="UUK238" s="44"/>
      <c r="UUL238" s="44"/>
      <c r="UUM238" s="44"/>
      <c r="UUN238" s="44"/>
      <c r="UUO238" s="44"/>
      <c r="UUP238" s="44"/>
      <c r="UUQ238" s="44"/>
      <c r="UUR238" s="44"/>
      <c r="UUS238" s="44"/>
      <c r="UUT238" s="44"/>
      <c r="UUU238" s="44"/>
      <c r="UUV238" s="44"/>
      <c r="UUW238" s="44"/>
      <c r="UUX238" s="44"/>
      <c r="UUY238" s="44"/>
      <c r="UUZ238" s="44"/>
      <c r="UVA238" s="44"/>
      <c r="UVB238" s="44"/>
      <c r="UVC238" s="44"/>
      <c r="UVD238" s="44"/>
      <c r="UVE238" s="44"/>
      <c r="UVF238" s="44"/>
      <c r="UVG238" s="44"/>
      <c r="UVH238" s="44"/>
      <c r="UVI238" s="44"/>
      <c r="UVJ238" s="44"/>
      <c r="UVK238" s="44"/>
      <c r="UVL238" s="44"/>
      <c r="UVM238" s="44"/>
      <c r="UVN238" s="44"/>
      <c r="UVO238" s="44"/>
      <c r="UVP238" s="44"/>
      <c r="UVQ238" s="44"/>
      <c r="UVR238" s="44"/>
      <c r="UVS238" s="44"/>
      <c r="UVT238" s="44"/>
      <c r="UVU238" s="44"/>
      <c r="UVV238" s="44"/>
      <c r="UVW238" s="44"/>
      <c r="UVX238" s="44"/>
      <c r="UVY238" s="44"/>
      <c r="UVZ238" s="44"/>
      <c r="UWA238" s="44"/>
      <c r="UWB238" s="44"/>
      <c r="UWC238" s="44"/>
      <c r="UWD238" s="44"/>
      <c r="UWE238" s="44"/>
      <c r="UWF238" s="44"/>
      <c r="UWG238" s="44"/>
      <c r="UWH238" s="44"/>
      <c r="UWI238" s="44"/>
      <c r="UWJ238" s="44"/>
      <c r="UWK238" s="44"/>
      <c r="UWL238" s="44"/>
      <c r="UWM238" s="44"/>
      <c r="UWN238" s="44"/>
      <c r="UWO238" s="44"/>
      <c r="UWP238" s="44"/>
      <c r="UWQ238" s="44"/>
      <c r="UWR238" s="44"/>
      <c r="UWS238" s="44"/>
      <c r="UWT238" s="44"/>
      <c r="UWU238" s="44"/>
      <c r="UWV238" s="44"/>
      <c r="UWW238" s="44"/>
      <c r="UWX238" s="44"/>
      <c r="UWY238" s="44"/>
      <c r="UWZ238" s="44"/>
      <c r="UXA238" s="44"/>
      <c r="UXB238" s="44"/>
      <c r="UXC238" s="44"/>
      <c r="UXD238" s="44"/>
      <c r="UXE238" s="44"/>
      <c r="UXF238" s="44"/>
      <c r="UXG238" s="44"/>
      <c r="UXH238" s="44"/>
      <c r="UXI238" s="44"/>
      <c r="UXJ238" s="44"/>
      <c r="UXK238" s="44"/>
      <c r="UXL238" s="44"/>
      <c r="UXM238" s="44"/>
      <c r="UXN238" s="44"/>
      <c r="UXO238" s="44"/>
      <c r="UXP238" s="44"/>
      <c r="UXQ238" s="44"/>
      <c r="UXR238" s="44"/>
      <c r="UXS238" s="44"/>
      <c r="UXT238" s="44"/>
      <c r="UXU238" s="44"/>
      <c r="UXV238" s="44"/>
      <c r="UXW238" s="44"/>
      <c r="UXX238" s="44"/>
      <c r="UXY238" s="44"/>
      <c r="UXZ238" s="44"/>
      <c r="UYA238" s="44"/>
      <c r="UYB238" s="44"/>
      <c r="UYC238" s="44"/>
      <c r="UYD238" s="44"/>
      <c r="UYE238" s="44"/>
      <c r="UYF238" s="44"/>
      <c r="UYG238" s="44"/>
      <c r="UYH238" s="44"/>
      <c r="UYI238" s="44"/>
      <c r="UYJ238" s="44"/>
      <c r="UYK238" s="44"/>
      <c r="UYL238" s="44"/>
      <c r="UYM238" s="44"/>
      <c r="UYN238" s="44"/>
      <c r="UYO238" s="44"/>
      <c r="UYP238" s="44"/>
      <c r="UYQ238" s="44"/>
      <c r="UYR238" s="44"/>
      <c r="UYS238" s="44"/>
      <c r="UYT238" s="44"/>
      <c r="UYU238" s="44"/>
      <c r="UYV238" s="44"/>
      <c r="UYW238" s="44"/>
      <c r="UYX238" s="44"/>
      <c r="UYY238" s="44"/>
      <c r="UYZ238" s="44"/>
      <c r="UZA238" s="44"/>
      <c r="UZB238" s="44"/>
      <c r="UZC238" s="44"/>
      <c r="UZD238" s="44"/>
      <c r="UZE238" s="44"/>
      <c r="UZF238" s="44"/>
      <c r="UZG238" s="44"/>
      <c r="UZH238" s="44"/>
      <c r="UZI238" s="44"/>
      <c r="UZJ238" s="44"/>
      <c r="UZK238" s="44"/>
      <c r="UZL238" s="44"/>
      <c r="UZM238" s="44"/>
      <c r="UZN238" s="44"/>
      <c r="UZO238" s="44"/>
      <c r="UZP238" s="44"/>
      <c r="UZQ238" s="44"/>
      <c r="UZR238" s="44"/>
      <c r="UZS238" s="44"/>
      <c r="UZT238" s="44"/>
      <c r="UZU238" s="44"/>
      <c r="UZV238" s="44"/>
      <c r="UZW238" s="44"/>
      <c r="UZX238" s="44"/>
      <c r="UZY238" s="44"/>
      <c r="UZZ238" s="44"/>
      <c r="VAA238" s="44"/>
      <c r="VAB238" s="44"/>
      <c r="VAC238" s="44"/>
      <c r="VAD238" s="44"/>
      <c r="VAE238" s="44"/>
      <c r="VAF238" s="44"/>
      <c r="VAG238" s="44"/>
      <c r="VAH238" s="44"/>
      <c r="VAI238" s="44"/>
      <c r="VAJ238" s="44"/>
      <c r="VAK238" s="44"/>
      <c r="VAL238" s="44"/>
      <c r="VAM238" s="44"/>
      <c r="VAN238" s="44"/>
      <c r="VAO238" s="44"/>
      <c r="VAP238" s="44"/>
      <c r="VAQ238" s="44"/>
      <c r="VAR238" s="44"/>
      <c r="VAS238" s="44"/>
      <c r="VAT238" s="44"/>
      <c r="VAU238" s="44"/>
      <c r="VAV238" s="44"/>
      <c r="VAW238" s="44"/>
      <c r="VAX238" s="44"/>
      <c r="VAY238" s="44"/>
      <c r="VAZ238" s="44"/>
      <c r="VBA238" s="44"/>
      <c r="VBB238" s="44"/>
      <c r="VBC238" s="44"/>
      <c r="VBD238" s="44"/>
      <c r="VBE238" s="44"/>
      <c r="VBF238" s="44"/>
      <c r="VBG238" s="44"/>
      <c r="VBH238" s="44"/>
      <c r="VBI238" s="44"/>
      <c r="VBJ238" s="44"/>
      <c r="VBK238" s="44"/>
      <c r="VBL238" s="44"/>
      <c r="VBM238" s="44"/>
      <c r="VBN238" s="44"/>
      <c r="VBO238" s="44"/>
      <c r="VBP238" s="44"/>
      <c r="VBQ238" s="44"/>
      <c r="VBR238" s="44"/>
      <c r="VBS238" s="44"/>
      <c r="VBT238" s="44"/>
      <c r="VBU238" s="44"/>
      <c r="VBV238" s="44"/>
      <c r="VBW238" s="44"/>
      <c r="VBX238" s="44"/>
      <c r="VBY238" s="44"/>
      <c r="VBZ238" s="44"/>
      <c r="VCA238" s="44"/>
      <c r="VCB238" s="44"/>
      <c r="VCC238" s="44"/>
      <c r="VCD238" s="44"/>
      <c r="VCE238" s="44"/>
      <c r="VCF238" s="44"/>
      <c r="VCG238" s="44"/>
      <c r="VCH238" s="44"/>
      <c r="VCI238" s="44"/>
      <c r="VCJ238" s="44"/>
      <c r="VCK238" s="44"/>
      <c r="VCL238" s="44"/>
      <c r="VCM238" s="44"/>
      <c r="VCN238" s="44"/>
      <c r="VCO238" s="44"/>
      <c r="VCP238" s="44"/>
      <c r="VCQ238" s="44"/>
      <c r="VCR238" s="44"/>
      <c r="VCS238" s="44"/>
      <c r="VCT238" s="44"/>
      <c r="VCU238" s="44"/>
      <c r="VCV238" s="44"/>
      <c r="VCW238" s="44"/>
      <c r="VCX238" s="44"/>
      <c r="VCY238" s="44"/>
      <c r="VCZ238" s="44"/>
      <c r="VDA238" s="44"/>
      <c r="VDB238" s="44"/>
      <c r="VDC238" s="44"/>
      <c r="VDD238" s="44"/>
      <c r="VDE238" s="44"/>
      <c r="VDF238" s="44"/>
      <c r="VDG238" s="44"/>
      <c r="VDH238" s="44"/>
      <c r="VDI238" s="44"/>
      <c r="VDJ238" s="44"/>
      <c r="VDK238" s="44"/>
      <c r="VDL238" s="44"/>
      <c r="VDM238" s="44"/>
      <c r="VDN238" s="44"/>
      <c r="VDO238" s="44"/>
      <c r="VDP238" s="44"/>
      <c r="VDQ238" s="44"/>
      <c r="VDR238" s="44"/>
      <c r="VDS238" s="44"/>
      <c r="VDT238" s="44"/>
      <c r="VDU238" s="44"/>
      <c r="VDV238" s="44"/>
      <c r="VDW238" s="44"/>
      <c r="VDX238" s="44"/>
      <c r="VDY238" s="44"/>
      <c r="VDZ238" s="44"/>
      <c r="VEA238" s="44"/>
      <c r="VEB238" s="44"/>
      <c r="VEC238" s="44"/>
      <c r="VED238" s="44"/>
      <c r="VEE238" s="44"/>
      <c r="VEF238" s="44"/>
      <c r="VEG238" s="44"/>
      <c r="VEH238" s="44"/>
      <c r="VEI238" s="44"/>
      <c r="VEJ238" s="44"/>
      <c r="VEK238" s="44"/>
      <c r="VEL238" s="44"/>
      <c r="VEM238" s="44"/>
      <c r="VEN238" s="44"/>
      <c r="VEO238" s="44"/>
      <c r="VEP238" s="44"/>
      <c r="VEQ238" s="44"/>
      <c r="VER238" s="44"/>
      <c r="VES238" s="44"/>
      <c r="VET238" s="44"/>
      <c r="VEU238" s="44"/>
      <c r="VEV238" s="44"/>
      <c r="VEW238" s="44"/>
      <c r="VEX238" s="44"/>
      <c r="VEY238" s="44"/>
      <c r="VEZ238" s="44"/>
      <c r="VFA238" s="44"/>
      <c r="VFB238" s="44"/>
      <c r="VFC238" s="44"/>
      <c r="VFD238" s="44"/>
      <c r="VFE238" s="44"/>
      <c r="VFF238" s="44"/>
      <c r="VFG238" s="44"/>
      <c r="VFH238" s="44"/>
      <c r="VFI238" s="44"/>
      <c r="VFJ238" s="44"/>
      <c r="VFK238" s="44"/>
      <c r="VFL238" s="44"/>
      <c r="VFM238" s="44"/>
      <c r="VFN238" s="44"/>
      <c r="VFO238" s="44"/>
      <c r="VFP238" s="44"/>
      <c r="VFQ238" s="44"/>
      <c r="VFR238" s="44"/>
      <c r="VFS238" s="44"/>
      <c r="VFT238" s="44"/>
      <c r="VFU238" s="44"/>
      <c r="VFV238" s="44"/>
      <c r="VFW238" s="44"/>
      <c r="VFX238" s="44"/>
      <c r="VFY238" s="44"/>
      <c r="VFZ238" s="44"/>
      <c r="VGA238" s="44"/>
      <c r="VGB238" s="44"/>
      <c r="VGC238" s="44"/>
      <c r="VGD238" s="44"/>
      <c r="VGE238" s="44"/>
      <c r="VGF238" s="44"/>
      <c r="VGG238" s="44"/>
      <c r="VGH238" s="44"/>
      <c r="VGI238" s="44"/>
      <c r="VGJ238" s="44"/>
      <c r="VGK238" s="44"/>
      <c r="VGL238" s="44"/>
      <c r="VGM238" s="44"/>
      <c r="VGN238" s="44"/>
      <c r="VGO238" s="44"/>
      <c r="VGP238" s="44"/>
      <c r="VGQ238" s="44"/>
      <c r="VGR238" s="44"/>
      <c r="VGS238" s="44"/>
      <c r="VGT238" s="44"/>
      <c r="VGU238" s="44"/>
      <c r="VGV238" s="44"/>
      <c r="VGW238" s="44"/>
      <c r="VGX238" s="44"/>
      <c r="VGY238" s="44"/>
      <c r="VGZ238" s="44"/>
      <c r="VHA238" s="44"/>
      <c r="VHB238" s="44"/>
      <c r="VHC238" s="44"/>
      <c r="VHD238" s="44"/>
      <c r="VHE238" s="44"/>
      <c r="VHF238" s="44"/>
      <c r="VHG238" s="44"/>
      <c r="VHH238" s="44"/>
      <c r="VHI238" s="44"/>
      <c r="VHJ238" s="44"/>
      <c r="VHK238" s="44"/>
      <c r="VHL238" s="44"/>
      <c r="VHM238" s="44"/>
      <c r="VHN238" s="44"/>
      <c r="VHO238" s="44"/>
      <c r="VHP238" s="44"/>
      <c r="VHQ238" s="44"/>
      <c r="VHR238" s="44"/>
      <c r="VHS238" s="44"/>
      <c r="VHT238" s="44"/>
      <c r="VHU238" s="44"/>
      <c r="VHV238" s="44"/>
      <c r="VHW238" s="44"/>
      <c r="VHX238" s="44"/>
      <c r="VHY238" s="44"/>
      <c r="VHZ238" s="44"/>
      <c r="VIA238" s="44"/>
      <c r="VIB238" s="44"/>
      <c r="VIC238" s="44"/>
      <c r="VID238" s="44"/>
      <c r="VIE238" s="44"/>
      <c r="VIF238" s="44"/>
      <c r="VIG238" s="44"/>
      <c r="VIH238" s="44"/>
      <c r="VII238" s="44"/>
      <c r="VIJ238" s="44"/>
      <c r="VIK238" s="44"/>
      <c r="VIL238" s="44"/>
      <c r="VIM238" s="44"/>
      <c r="VIN238" s="44"/>
      <c r="VIO238" s="44"/>
      <c r="VIP238" s="44"/>
      <c r="VIQ238" s="44"/>
      <c r="VIR238" s="44"/>
      <c r="VIS238" s="44"/>
      <c r="VIT238" s="44"/>
      <c r="VIU238" s="44"/>
      <c r="VIV238" s="44"/>
      <c r="VIW238" s="44"/>
      <c r="VIX238" s="44"/>
      <c r="VIY238" s="44"/>
      <c r="VIZ238" s="44"/>
      <c r="VJA238" s="44"/>
      <c r="VJB238" s="44"/>
      <c r="VJC238" s="44"/>
      <c r="VJD238" s="44"/>
      <c r="VJE238" s="44"/>
      <c r="VJF238" s="44"/>
      <c r="VJG238" s="44"/>
      <c r="VJH238" s="44"/>
      <c r="VJI238" s="44"/>
      <c r="VJJ238" s="44"/>
      <c r="VJK238" s="44"/>
      <c r="VJL238" s="44"/>
      <c r="VJM238" s="44"/>
      <c r="VJN238" s="44"/>
      <c r="VJO238" s="44"/>
      <c r="VJP238" s="44"/>
      <c r="VJQ238" s="44"/>
      <c r="VJR238" s="44"/>
      <c r="VJS238" s="44"/>
      <c r="VJT238" s="44"/>
      <c r="VJU238" s="44"/>
      <c r="VJV238" s="44"/>
      <c r="VJW238" s="44"/>
      <c r="VJX238" s="44"/>
      <c r="VJY238" s="44"/>
      <c r="VJZ238" s="44"/>
      <c r="VKA238" s="44"/>
      <c r="VKB238" s="44"/>
      <c r="VKC238" s="44"/>
      <c r="VKD238" s="44"/>
      <c r="VKE238" s="44"/>
      <c r="VKF238" s="44"/>
      <c r="VKG238" s="44"/>
      <c r="VKH238" s="44"/>
      <c r="VKI238" s="44"/>
      <c r="VKJ238" s="44"/>
      <c r="VKK238" s="44"/>
      <c r="VKL238" s="44"/>
      <c r="VKM238" s="44"/>
      <c r="VKN238" s="44"/>
      <c r="VKO238" s="44"/>
      <c r="VKP238" s="44"/>
      <c r="VKQ238" s="44"/>
      <c r="VKR238" s="44"/>
      <c r="VKS238" s="44"/>
      <c r="VKT238" s="44"/>
      <c r="VKU238" s="44"/>
      <c r="VKV238" s="44"/>
      <c r="VKW238" s="44"/>
      <c r="VKX238" s="44"/>
      <c r="VKY238" s="44"/>
      <c r="VKZ238" s="44"/>
      <c r="VLA238" s="44"/>
      <c r="VLB238" s="44"/>
      <c r="VLC238" s="44"/>
      <c r="VLD238" s="44"/>
      <c r="VLE238" s="44"/>
      <c r="VLF238" s="44"/>
      <c r="VLG238" s="44"/>
      <c r="VLH238" s="44"/>
      <c r="VLI238" s="44"/>
      <c r="VLJ238" s="44"/>
      <c r="VLK238" s="44"/>
      <c r="VLL238" s="44"/>
      <c r="VLM238" s="44"/>
      <c r="VLN238" s="44"/>
      <c r="VLO238" s="44"/>
      <c r="VLP238" s="44"/>
      <c r="VLQ238" s="44"/>
      <c r="VLR238" s="44"/>
      <c r="VLS238" s="44"/>
      <c r="VLT238" s="44"/>
      <c r="VLU238" s="44"/>
      <c r="VLV238" s="44"/>
      <c r="VLW238" s="44"/>
      <c r="VLX238" s="44"/>
      <c r="VLY238" s="44"/>
      <c r="VLZ238" s="44"/>
      <c r="VMA238" s="44"/>
      <c r="VMB238" s="44"/>
      <c r="VMC238" s="44"/>
      <c r="VMD238" s="44"/>
      <c r="VME238" s="44"/>
      <c r="VMF238" s="44"/>
      <c r="VMG238" s="44"/>
      <c r="VMH238" s="44"/>
      <c r="VMI238" s="44"/>
      <c r="VMJ238" s="44"/>
      <c r="VMK238" s="44"/>
      <c r="VML238" s="44"/>
      <c r="VMM238" s="44"/>
      <c r="VMN238" s="44"/>
      <c r="VMO238" s="44"/>
      <c r="VMP238" s="44"/>
      <c r="VMQ238" s="44"/>
      <c r="VMR238" s="44"/>
      <c r="VMS238" s="44"/>
      <c r="VMT238" s="44"/>
      <c r="VMU238" s="44"/>
      <c r="VMV238" s="44"/>
      <c r="VMW238" s="44"/>
      <c r="VMX238" s="44"/>
      <c r="VMY238" s="44"/>
      <c r="VMZ238" s="44"/>
      <c r="VNA238" s="44"/>
      <c r="VNB238" s="44"/>
      <c r="VNC238" s="44"/>
      <c r="VND238" s="44"/>
      <c r="VNE238" s="44"/>
      <c r="VNF238" s="44"/>
      <c r="VNG238" s="44"/>
      <c r="VNH238" s="44"/>
      <c r="VNI238" s="44"/>
      <c r="VNJ238" s="44"/>
      <c r="VNK238" s="44"/>
      <c r="VNL238" s="44"/>
      <c r="VNM238" s="44"/>
      <c r="VNN238" s="44"/>
      <c r="VNO238" s="44"/>
      <c r="VNP238" s="44"/>
      <c r="VNQ238" s="44"/>
      <c r="VNR238" s="44"/>
      <c r="VNS238" s="44"/>
      <c r="VNT238" s="44"/>
      <c r="VNU238" s="44"/>
      <c r="VNV238" s="44"/>
      <c r="VNW238" s="44"/>
      <c r="VNX238" s="44"/>
      <c r="VNY238" s="44"/>
      <c r="VNZ238" s="44"/>
      <c r="VOA238" s="44"/>
      <c r="VOB238" s="44"/>
      <c r="VOC238" s="44"/>
      <c r="VOD238" s="44"/>
      <c r="VOE238" s="44"/>
      <c r="VOF238" s="44"/>
      <c r="VOG238" s="44"/>
      <c r="VOH238" s="44"/>
      <c r="VOI238" s="44"/>
      <c r="VOJ238" s="44"/>
      <c r="VOK238" s="44"/>
      <c r="VOL238" s="44"/>
      <c r="VOM238" s="44"/>
      <c r="VON238" s="44"/>
      <c r="VOO238" s="44"/>
      <c r="VOP238" s="44"/>
      <c r="VOQ238" s="44"/>
      <c r="VOR238" s="44"/>
      <c r="VOS238" s="44"/>
      <c r="VOT238" s="44"/>
      <c r="VOU238" s="44"/>
      <c r="VOV238" s="44"/>
      <c r="VOW238" s="44"/>
      <c r="VOX238" s="44"/>
      <c r="VOY238" s="44"/>
      <c r="VOZ238" s="44"/>
      <c r="VPA238" s="44"/>
      <c r="VPB238" s="44"/>
      <c r="VPC238" s="44"/>
      <c r="VPD238" s="44"/>
      <c r="VPE238" s="44"/>
      <c r="VPF238" s="44"/>
      <c r="VPG238" s="44"/>
      <c r="VPH238" s="44"/>
      <c r="VPI238" s="44"/>
      <c r="VPJ238" s="44"/>
      <c r="VPK238" s="44"/>
      <c r="VPL238" s="44"/>
      <c r="VPM238" s="44"/>
      <c r="VPN238" s="44"/>
      <c r="VPO238" s="44"/>
      <c r="VPP238" s="44"/>
      <c r="VPQ238" s="44"/>
      <c r="VPR238" s="44"/>
      <c r="VPS238" s="44"/>
      <c r="VPT238" s="44"/>
      <c r="VPU238" s="44"/>
      <c r="VPV238" s="44"/>
      <c r="VPW238" s="44"/>
      <c r="VPX238" s="44"/>
      <c r="VPY238" s="44"/>
      <c r="VPZ238" s="44"/>
      <c r="VQA238" s="44"/>
      <c r="VQB238" s="44"/>
      <c r="VQC238" s="44"/>
      <c r="VQD238" s="44"/>
      <c r="VQE238" s="44"/>
      <c r="VQF238" s="44"/>
      <c r="VQG238" s="44"/>
      <c r="VQH238" s="44"/>
      <c r="VQI238" s="44"/>
      <c r="VQJ238" s="44"/>
      <c r="VQK238" s="44"/>
      <c r="VQL238" s="44"/>
      <c r="VQM238" s="44"/>
      <c r="VQN238" s="44"/>
      <c r="VQO238" s="44"/>
      <c r="VQP238" s="44"/>
      <c r="VQQ238" s="44"/>
      <c r="VQR238" s="44"/>
      <c r="VQS238" s="44"/>
      <c r="VQT238" s="44"/>
      <c r="VQU238" s="44"/>
      <c r="VQV238" s="44"/>
      <c r="VQW238" s="44"/>
      <c r="VQX238" s="44"/>
      <c r="VQY238" s="44"/>
      <c r="VQZ238" s="44"/>
      <c r="VRA238" s="44"/>
      <c r="VRB238" s="44"/>
      <c r="VRC238" s="44"/>
      <c r="VRD238" s="44"/>
      <c r="VRE238" s="44"/>
      <c r="VRF238" s="44"/>
      <c r="VRG238" s="44"/>
      <c r="VRH238" s="44"/>
      <c r="VRI238" s="44"/>
      <c r="VRJ238" s="44"/>
      <c r="VRK238" s="44"/>
      <c r="VRL238" s="44"/>
      <c r="VRM238" s="44"/>
      <c r="VRN238" s="44"/>
      <c r="VRO238" s="44"/>
      <c r="VRP238" s="44"/>
      <c r="VRQ238" s="44"/>
      <c r="VRR238" s="44"/>
      <c r="VRS238" s="44"/>
      <c r="VRT238" s="44"/>
      <c r="VRU238" s="44"/>
      <c r="VRV238" s="44"/>
      <c r="VRW238" s="44"/>
      <c r="VRX238" s="44"/>
      <c r="VRY238" s="44"/>
      <c r="VRZ238" s="44"/>
      <c r="VSA238" s="44"/>
      <c r="VSB238" s="44"/>
      <c r="VSC238" s="44"/>
      <c r="VSD238" s="44"/>
      <c r="VSE238" s="44"/>
      <c r="VSF238" s="44"/>
      <c r="VSG238" s="44"/>
      <c r="VSH238" s="44"/>
      <c r="VSI238" s="44"/>
      <c r="VSJ238" s="44"/>
      <c r="VSK238" s="44"/>
      <c r="VSL238" s="44"/>
      <c r="VSM238" s="44"/>
      <c r="VSN238" s="44"/>
      <c r="VSO238" s="44"/>
      <c r="VSP238" s="44"/>
      <c r="VSQ238" s="44"/>
      <c r="VSR238" s="44"/>
      <c r="VSS238" s="44"/>
      <c r="VST238" s="44"/>
      <c r="VSU238" s="44"/>
      <c r="VSV238" s="44"/>
      <c r="VSW238" s="44"/>
      <c r="VSX238" s="44"/>
      <c r="VSY238" s="44"/>
      <c r="VSZ238" s="44"/>
      <c r="VTA238" s="44"/>
      <c r="VTB238" s="44"/>
      <c r="VTC238" s="44"/>
      <c r="VTD238" s="44"/>
      <c r="VTE238" s="44"/>
      <c r="VTF238" s="44"/>
      <c r="VTG238" s="44"/>
      <c r="VTH238" s="44"/>
      <c r="VTI238" s="44"/>
      <c r="VTJ238" s="44"/>
      <c r="VTK238" s="44"/>
      <c r="VTL238" s="44"/>
      <c r="VTM238" s="44"/>
      <c r="VTN238" s="44"/>
      <c r="VTO238" s="44"/>
      <c r="VTP238" s="44"/>
      <c r="VTQ238" s="44"/>
      <c r="VTR238" s="44"/>
      <c r="VTS238" s="44"/>
      <c r="VTT238" s="44"/>
      <c r="VTU238" s="44"/>
      <c r="VTV238" s="44"/>
      <c r="VTW238" s="44"/>
      <c r="VTX238" s="44"/>
      <c r="VTY238" s="44"/>
      <c r="VTZ238" s="44"/>
      <c r="VUA238" s="44"/>
      <c r="VUB238" s="44"/>
      <c r="VUC238" s="44"/>
      <c r="VUD238" s="44"/>
      <c r="VUE238" s="44"/>
      <c r="VUF238" s="44"/>
      <c r="VUG238" s="44"/>
      <c r="VUH238" s="44"/>
      <c r="VUI238" s="44"/>
      <c r="VUJ238" s="44"/>
      <c r="VUK238" s="44"/>
      <c r="VUL238" s="44"/>
      <c r="VUM238" s="44"/>
      <c r="VUN238" s="44"/>
      <c r="VUO238" s="44"/>
      <c r="VUP238" s="44"/>
      <c r="VUQ238" s="44"/>
      <c r="VUR238" s="44"/>
      <c r="VUS238" s="44"/>
      <c r="VUT238" s="44"/>
      <c r="VUU238" s="44"/>
      <c r="VUV238" s="44"/>
      <c r="VUW238" s="44"/>
      <c r="VUX238" s="44"/>
      <c r="VUY238" s="44"/>
      <c r="VUZ238" s="44"/>
      <c r="VVA238" s="44"/>
      <c r="VVB238" s="44"/>
      <c r="VVC238" s="44"/>
      <c r="VVD238" s="44"/>
      <c r="VVE238" s="44"/>
      <c r="VVF238" s="44"/>
      <c r="VVG238" s="44"/>
      <c r="VVH238" s="44"/>
      <c r="VVI238" s="44"/>
      <c r="VVJ238" s="44"/>
      <c r="VVK238" s="44"/>
      <c r="VVL238" s="44"/>
      <c r="VVM238" s="44"/>
      <c r="VVN238" s="44"/>
      <c r="VVO238" s="44"/>
      <c r="VVP238" s="44"/>
      <c r="VVQ238" s="44"/>
      <c r="VVR238" s="44"/>
      <c r="VVS238" s="44"/>
      <c r="VVT238" s="44"/>
      <c r="VVU238" s="44"/>
      <c r="VVV238" s="44"/>
      <c r="VVW238" s="44"/>
      <c r="VVX238" s="44"/>
      <c r="VVY238" s="44"/>
      <c r="VVZ238" s="44"/>
      <c r="VWA238" s="44"/>
      <c r="VWB238" s="44"/>
      <c r="VWC238" s="44"/>
      <c r="VWD238" s="44"/>
      <c r="VWE238" s="44"/>
      <c r="VWF238" s="44"/>
      <c r="VWG238" s="44"/>
      <c r="VWH238" s="44"/>
      <c r="VWI238" s="44"/>
      <c r="VWJ238" s="44"/>
      <c r="VWK238" s="44"/>
      <c r="VWL238" s="44"/>
      <c r="VWM238" s="44"/>
      <c r="VWN238" s="44"/>
      <c r="VWO238" s="44"/>
      <c r="VWP238" s="44"/>
      <c r="VWQ238" s="44"/>
      <c r="VWR238" s="44"/>
      <c r="VWS238" s="44"/>
      <c r="VWT238" s="44"/>
      <c r="VWU238" s="44"/>
      <c r="VWV238" s="44"/>
      <c r="VWW238" s="44"/>
      <c r="VWX238" s="44"/>
      <c r="VWY238" s="44"/>
      <c r="VWZ238" s="44"/>
      <c r="VXA238" s="44"/>
      <c r="VXB238" s="44"/>
      <c r="VXC238" s="44"/>
      <c r="VXD238" s="44"/>
      <c r="VXE238" s="44"/>
      <c r="VXF238" s="44"/>
      <c r="VXG238" s="44"/>
      <c r="VXH238" s="44"/>
      <c r="VXI238" s="44"/>
      <c r="VXJ238" s="44"/>
      <c r="VXK238" s="44"/>
      <c r="VXL238" s="44"/>
      <c r="VXM238" s="44"/>
      <c r="VXN238" s="44"/>
      <c r="VXO238" s="44"/>
      <c r="VXP238" s="44"/>
      <c r="VXQ238" s="44"/>
      <c r="VXR238" s="44"/>
      <c r="VXS238" s="44"/>
      <c r="VXT238" s="44"/>
      <c r="VXU238" s="44"/>
      <c r="VXV238" s="44"/>
      <c r="VXW238" s="44"/>
      <c r="VXX238" s="44"/>
      <c r="VXY238" s="44"/>
      <c r="VXZ238" s="44"/>
      <c r="VYA238" s="44"/>
      <c r="VYB238" s="44"/>
      <c r="VYC238" s="44"/>
      <c r="VYD238" s="44"/>
      <c r="VYE238" s="44"/>
      <c r="VYF238" s="44"/>
      <c r="VYG238" s="44"/>
      <c r="VYH238" s="44"/>
      <c r="VYI238" s="44"/>
      <c r="VYJ238" s="44"/>
      <c r="VYK238" s="44"/>
      <c r="VYL238" s="44"/>
      <c r="VYM238" s="44"/>
      <c r="VYN238" s="44"/>
      <c r="VYO238" s="44"/>
      <c r="VYP238" s="44"/>
      <c r="VYQ238" s="44"/>
      <c r="VYR238" s="44"/>
      <c r="VYS238" s="44"/>
      <c r="VYT238" s="44"/>
      <c r="VYU238" s="44"/>
      <c r="VYV238" s="44"/>
      <c r="VYW238" s="44"/>
      <c r="VYX238" s="44"/>
      <c r="VYY238" s="44"/>
      <c r="VYZ238" s="44"/>
      <c r="VZA238" s="44"/>
      <c r="VZB238" s="44"/>
      <c r="VZC238" s="44"/>
      <c r="VZD238" s="44"/>
      <c r="VZE238" s="44"/>
      <c r="VZF238" s="44"/>
      <c r="VZG238" s="44"/>
      <c r="VZH238" s="44"/>
      <c r="VZI238" s="44"/>
      <c r="VZJ238" s="44"/>
      <c r="VZK238" s="44"/>
      <c r="VZL238" s="44"/>
      <c r="VZM238" s="44"/>
      <c r="VZN238" s="44"/>
      <c r="VZO238" s="44"/>
      <c r="VZP238" s="44"/>
      <c r="VZQ238" s="44"/>
      <c r="VZR238" s="44"/>
      <c r="VZS238" s="44"/>
      <c r="VZT238" s="44"/>
      <c r="VZU238" s="44"/>
      <c r="VZV238" s="44"/>
      <c r="VZW238" s="44"/>
      <c r="VZX238" s="44"/>
      <c r="VZY238" s="44"/>
      <c r="VZZ238" s="44"/>
      <c r="WAA238" s="44"/>
      <c r="WAB238" s="44"/>
      <c r="WAC238" s="44"/>
      <c r="WAD238" s="44"/>
      <c r="WAE238" s="44"/>
      <c r="WAF238" s="44"/>
      <c r="WAG238" s="44"/>
      <c r="WAH238" s="44"/>
      <c r="WAI238" s="44"/>
      <c r="WAJ238" s="44"/>
      <c r="WAK238" s="44"/>
      <c r="WAL238" s="44"/>
      <c r="WAM238" s="44"/>
      <c r="WAN238" s="44"/>
      <c r="WAO238" s="44"/>
      <c r="WAP238" s="44"/>
      <c r="WAQ238" s="44"/>
      <c r="WAR238" s="44"/>
      <c r="WAS238" s="44"/>
      <c r="WAT238" s="44"/>
      <c r="WAU238" s="44"/>
      <c r="WAV238" s="44"/>
      <c r="WAW238" s="44"/>
      <c r="WAX238" s="44"/>
      <c r="WAY238" s="44"/>
      <c r="WAZ238" s="44"/>
      <c r="WBA238" s="44"/>
      <c r="WBB238" s="44"/>
      <c r="WBC238" s="44"/>
      <c r="WBD238" s="44"/>
      <c r="WBE238" s="44"/>
      <c r="WBF238" s="44"/>
      <c r="WBG238" s="44"/>
      <c r="WBH238" s="44"/>
      <c r="WBI238" s="44"/>
      <c r="WBJ238" s="44"/>
      <c r="WBK238" s="44"/>
      <c r="WBL238" s="44"/>
      <c r="WBM238" s="44"/>
      <c r="WBN238" s="44"/>
      <c r="WBO238" s="44"/>
      <c r="WBP238" s="44"/>
      <c r="WBQ238" s="44"/>
      <c r="WBR238" s="44"/>
      <c r="WBS238" s="44"/>
      <c r="WBT238" s="44"/>
      <c r="WBU238" s="44"/>
      <c r="WBV238" s="44"/>
      <c r="WBW238" s="44"/>
      <c r="WBX238" s="44"/>
      <c r="WBY238" s="44"/>
      <c r="WBZ238" s="44"/>
      <c r="WCA238" s="44"/>
      <c r="WCB238" s="44"/>
      <c r="WCC238" s="44"/>
      <c r="WCD238" s="44"/>
      <c r="WCE238" s="44"/>
      <c r="WCF238" s="44"/>
      <c r="WCG238" s="44"/>
      <c r="WCH238" s="44"/>
      <c r="WCI238" s="44"/>
      <c r="WCJ238" s="44"/>
      <c r="WCK238" s="44"/>
      <c r="WCL238" s="44"/>
      <c r="WCM238" s="44"/>
      <c r="WCN238" s="44"/>
      <c r="WCO238" s="44"/>
      <c r="WCP238" s="44"/>
      <c r="WCQ238" s="44"/>
      <c r="WCR238" s="44"/>
      <c r="WCS238" s="44"/>
      <c r="WCT238" s="44"/>
      <c r="WCU238" s="44"/>
      <c r="WCV238" s="44"/>
      <c r="WCW238" s="44"/>
      <c r="WCX238" s="44"/>
      <c r="WCY238" s="44"/>
      <c r="WCZ238" s="44"/>
      <c r="WDA238" s="44"/>
      <c r="WDB238" s="44"/>
      <c r="WDC238" s="44"/>
      <c r="WDD238" s="44"/>
      <c r="WDE238" s="44"/>
      <c r="WDF238" s="44"/>
      <c r="WDG238" s="44"/>
      <c r="WDH238" s="44"/>
      <c r="WDI238" s="44"/>
      <c r="WDJ238" s="44"/>
      <c r="WDK238" s="44"/>
      <c r="WDL238" s="44"/>
      <c r="WDM238" s="44"/>
      <c r="WDN238" s="44"/>
      <c r="WDO238" s="44"/>
      <c r="WDP238" s="44"/>
      <c r="WDQ238" s="44"/>
      <c r="WDR238" s="44"/>
      <c r="WDS238" s="44"/>
      <c r="WDT238" s="44"/>
      <c r="WDU238" s="44"/>
      <c r="WDV238" s="44"/>
      <c r="WDW238" s="44"/>
      <c r="WDX238" s="44"/>
      <c r="WDY238" s="44"/>
      <c r="WDZ238" s="44"/>
      <c r="WEA238" s="44"/>
      <c r="WEB238" s="44"/>
      <c r="WEC238" s="44"/>
      <c r="WED238" s="44"/>
      <c r="WEE238" s="44"/>
      <c r="WEF238" s="44"/>
      <c r="WEG238" s="44"/>
      <c r="WEH238" s="44"/>
      <c r="WEI238" s="44"/>
      <c r="WEJ238" s="44"/>
      <c r="WEK238" s="44"/>
      <c r="WEL238" s="44"/>
      <c r="WEM238" s="44"/>
      <c r="WEN238" s="44"/>
      <c r="WEO238" s="44"/>
      <c r="WEP238" s="44"/>
      <c r="WEQ238" s="44"/>
      <c r="WER238" s="44"/>
      <c r="WES238" s="44"/>
      <c r="WET238" s="44"/>
      <c r="WEU238" s="44"/>
      <c r="WEV238" s="44"/>
      <c r="WEW238" s="44"/>
      <c r="WEX238" s="44"/>
      <c r="WEY238" s="44"/>
      <c r="WEZ238" s="44"/>
      <c r="WFA238" s="44"/>
      <c r="WFB238" s="44"/>
      <c r="WFC238" s="44"/>
      <c r="WFD238" s="44"/>
      <c r="WFE238" s="44"/>
      <c r="WFF238" s="44"/>
      <c r="WFG238" s="44"/>
      <c r="WFH238" s="44"/>
      <c r="WFI238" s="44"/>
      <c r="WFJ238" s="44"/>
      <c r="WFK238" s="44"/>
      <c r="WFL238" s="44"/>
      <c r="WFM238" s="44"/>
      <c r="WFN238" s="44"/>
      <c r="WFO238" s="44"/>
      <c r="WFP238" s="44"/>
      <c r="WFQ238" s="44"/>
      <c r="WFR238" s="44"/>
      <c r="WFS238" s="44"/>
      <c r="WFT238" s="44"/>
      <c r="WFU238" s="44"/>
      <c r="WFV238" s="44"/>
      <c r="WFW238" s="44"/>
      <c r="WFX238" s="44"/>
      <c r="WFY238" s="44"/>
      <c r="WFZ238" s="44"/>
      <c r="WGA238" s="44"/>
      <c r="WGB238" s="44"/>
      <c r="WGC238" s="44"/>
      <c r="WGD238" s="44"/>
      <c r="WGE238" s="44"/>
      <c r="WGF238" s="44"/>
      <c r="WGG238" s="44"/>
      <c r="WGH238" s="44"/>
      <c r="WGI238" s="44"/>
      <c r="WGJ238" s="44"/>
      <c r="WGK238" s="44"/>
      <c r="WGL238" s="44"/>
      <c r="WGM238" s="44"/>
      <c r="WGN238" s="44"/>
      <c r="WGO238" s="44"/>
      <c r="WGP238" s="44"/>
      <c r="WGQ238" s="44"/>
      <c r="WGR238" s="44"/>
      <c r="WGS238" s="44"/>
      <c r="WGT238" s="44"/>
      <c r="WGU238" s="44"/>
      <c r="WGV238" s="44"/>
      <c r="WGW238" s="44"/>
      <c r="WGX238" s="44"/>
      <c r="WGY238" s="44"/>
      <c r="WGZ238" s="44"/>
      <c r="WHA238" s="44"/>
      <c r="WHB238" s="44"/>
      <c r="WHC238" s="44"/>
      <c r="WHD238" s="44"/>
      <c r="WHE238" s="44"/>
      <c r="WHF238" s="44"/>
      <c r="WHG238" s="44"/>
      <c r="WHH238" s="44"/>
      <c r="WHI238" s="44"/>
      <c r="WHJ238" s="44"/>
      <c r="WHK238" s="44"/>
      <c r="WHL238" s="44"/>
      <c r="WHM238" s="44"/>
      <c r="WHN238" s="44"/>
      <c r="WHO238" s="44"/>
      <c r="WHP238" s="44"/>
      <c r="WHQ238" s="44"/>
      <c r="WHR238" s="44"/>
      <c r="WHS238" s="44"/>
      <c r="WHT238" s="44"/>
      <c r="WHU238" s="44"/>
      <c r="WHV238" s="44"/>
      <c r="WHW238" s="44"/>
      <c r="WHX238" s="44"/>
      <c r="WHY238" s="44"/>
      <c r="WHZ238" s="44"/>
      <c r="WIA238" s="44"/>
      <c r="WIB238" s="44"/>
      <c r="WIC238" s="44"/>
      <c r="WID238" s="44"/>
      <c r="WIE238" s="44"/>
      <c r="WIF238" s="44"/>
      <c r="WIG238" s="44"/>
      <c r="WIH238" s="44"/>
      <c r="WII238" s="44"/>
      <c r="WIJ238" s="44"/>
      <c r="WIK238" s="44"/>
      <c r="WIL238" s="44"/>
      <c r="WIM238" s="44"/>
      <c r="WIN238" s="44"/>
      <c r="WIO238" s="44"/>
      <c r="WIP238" s="44"/>
      <c r="WIQ238" s="44"/>
      <c r="WIR238" s="44"/>
      <c r="WIS238" s="44"/>
      <c r="WIT238" s="44"/>
      <c r="WIU238" s="44"/>
      <c r="WIV238" s="44"/>
      <c r="WIW238" s="44"/>
      <c r="WIX238" s="44"/>
      <c r="WIY238" s="44"/>
      <c r="WIZ238" s="44"/>
      <c r="WJA238" s="44"/>
      <c r="WJB238" s="44"/>
      <c r="WJC238" s="44"/>
      <c r="WJD238" s="44"/>
      <c r="WJE238" s="44"/>
      <c r="WJF238" s="44"/>
      <c r="WJG238" s="44"/>
      <c r="WJH238" s="44"/>
      <c r="WJI238" s="44"/>
      <c r="WJJ238" s="44"/>
      <c r="WJK238" s="44"/>
      <c r="WJL238" s="44"/>
      <c r="WJM238" s="44"/>
      <c r="WJN238" s="44"/>
      <c r="WJO238" s="44"/>
      <c r="WJP238" s="44"/>
      <c r="WJQ238" s="44"/>
      <c r="WJR238" s="44"/>
      <c r="WJS238" s="44"/>
      <c r="WJT238" s="44"/>
      <c r="WJU238" s="44"/>
      <c r="WJV238" s="44"/>
      <c r="WJW238" s="44"/>
      <c r="WJX238" s="44"/>
      <c r="WJY238" s="44"/>
      <c r="WJZ238" s="44"/>
      <c r="WKA238" s="44"/>
      <c r="WKB238" s="44"/>
      <c r="WKC238" s="44"/>
      <c r="WKD238" s="44"/>
      <c r="WKE238" s="44"/>
      <c r="WKF238" s="44"/>
      <c r="WKG238" s="44"/>
      <c r="WKH238" s="44"/>
      <c r="WKI238" s="44"/>
      <c r="WKJ238" s="44"/>
      <c r="WKK238" s="44"/>
      <c r="WKL238" s="44"/>
      <c r="WKM238" s="44"/>
      <c r="WKN238" s="44"/>
      <c r="WKO238" s="44"/>
      <c r="WKP238" s="44"/>
      <c r="WKQ238" s="44"/>
      <c r="WKR238" s="44"/>
      <c r="WKS238" s="44"/>
      <c r="WKT238" s="44"/>
      <c r="WKU238" s="44"/>
      <c r="WKV238" s="44"/>
      <c r="WKW238" s="44"/>
      <c r="WKX238" s="44"/>
      <c r="WKY238" s="44"/>
      <c r="WKZ238" s="44"/>
      <c r="WLA238" s="44"/>
      <c r="WLB238" s="44"/>
      <c r="WLC238" s="44"/>
      <c r="WLD238" s="44"/>
      <c r="WLE238" s="44"/>
      <c r="WLF238" s="44"/>
      <c r="WLG238" s="44"/>
      <c r="WLH238" s="44"/>
      <c r="WLI238" s="44"/>
      <c r="WLJ238" s="44"/>
      <c r="WLK238" s="44"/>
      <c r="WLL238" s="44"/>
      <c r="WLM238" s="44"/>
      <c r="WLN238" s="44"/>
      <c r="WLO238" s="44"/>
      <c r="WLP238" s="44"/>
      <c r="WLQ238" s="44"/>
      <c r="WLR238" s="44"/>
      <c r="WLS238" s="44"/>
      <c r="WLT238" s="44"/>
      <c r="WLU238" s="44"/>
      <c r="WLV238" s="44"/>
      <c r="WLW238" s="44"/>
      <c r="WLX238" s="44"/>
      <c r="WLY238" s="44"/>
      <c r="WLZ238" s="44"/>
      <c r="WMA238" s="44"/>
      <c r="WMB238" s="44"/>
      <c r="WMC238" s="44"/>
      <c r="WMD238" s="44"/>
      <c r="WME238" s="44"/>
      <c r="WMF238" s="44"/>
      <c r="WMG238" s="44"/>
      <c r="WMH238" s="44"/>
      <c r="WMI238" s="44"/>
      <c r="WMJ238" s="44"/>
      <c r="WMK238" s="44"/>
      <c r="WML238" s="44"/>
      <c r="WMM238" s="44"/>
      <c r="WMN238" s="44"/>
      <c r="WMO238" s="44"/>
      <c r="WMP238" s="44"/>
      <c r="WMQ238" s="44"/>
      <c r="WMR238" s="44"/>
      <c r="WMS238" s="44"/>
      <c r="WMT238" s="44"/>
      <c r="WMU238" s="44"/>
      <c r="WMV238" s="44"/>
      <c r="WMW238" s="44"/>
      <c r="WMX238" s="44"/>
      <c r="WMY238" s="44"/>
      <c r="WMZ238" s="44"/>
      <c r="WNA238" s="44"/>
      <c r="WNB238" s="44"/>
      <c r="WNC238" s="44"/>
      <c r="WND238" s="44"/>
      <c r="WNE238" s="44"/>
      <c r="WNF238" s="44"/>
      <c r="WNG238" s="44"/>
      <c r="WNH238" s="44"/>
      <c r="WNI238" s="44"/>
      <c r="WNJ238" s="44"/>
      <c r="WNK238" s="44"/>
      <c r="WNL238" s="44"/>
      <c r="WNM238" s="44"/>
      <c r="WNN238" s="44"/>
      <c r="WNO238" s="44"/>
      <c r="WNP238" s="44"/>
      <c r="WNQ238" s="44"/>
      <c r="WNR238" s="44"/>
      <c r="WNS238" s="44"/>
      <c r="WNT238" s="44"/>
      <c r="WNU238" s="44"/>
      <c r="WNV238" s="44"/>
      <c r="WNW238" s="44"/>
      <c r="WNX238" s="44"/>
      <c r="WNY238" s="44"/>
      <c r="WNZ238" s="44"/>
      <c r="WOA238" s="44"/>
      <c r="WOB238" s="44"/>
      <c r="WOC238" s="44"/>
      <c r="WOD238" s="44"/>
      <c r="WOE238" s="44"/>
      <c r="WOF238" s="44"/>
      <c r="WOG238" s="44"/>
      <c r="WOH238" s="44"/>
      <c r="WOI238" s="44"/>
      <c r="WOJ238" s="44"/>
      <c r="WOK238" s="44"/>
      <c r="WOL238" s="44"/>
      <c r="WOM238" s="44"/>
      <c r="WON238" s="44"/>
      <c r="WOO238" s="44"/>
      <c r="WOP238" s="44"/>
      <c r="WOQ238" s="44"/>
      <c r="WOR238" s="44"/>
      <c r="WOS238" s="44"/>
      <c r="WOT238" s="44"/>
      <c r="WOU238" s="44"/>
      <c r="WOV238" s="44"/>
      <c r="WOW238" s="44"/>
      <c r="WOX238" s="44"/>
      <c r="WOY238" s="44"/>
      <c r="WOZ238" s="44"/>
      <c r="WPA238" s="44"/>
      <c r="WPB238" s="44"/>
      <c r="WPC238" s="44"/>
      <c r="WPD238" s="44"/>
      <c r="WPE238" s="44"/>
      <c r="WPF238" s="44"/>
      <c r="WPG238" s="44"/>
      <c r="WPH238" s="44"/>
      <c r="WPI238" s="44"/>
      <c r="WPJ238" s="44"/>
      <c r="WPK238" s="44"/>
      <c r="WPL238" s="44"/>
      <c r="WPM238" s="44"/>
      <c r="WPN238" s="44"/>
      <c r="WPO238" s="44"/>
      <c r="WPP238" s="44"/>
      <c r="WPQ238" s="44"/>
      <c r="WPR238" s="44"/>
      <c r="WPS238" s="44"/>
      <c r="WPT238" s="44"/>
      <c r="WPU238" s="44"/>
      <c r="WPV238" s="44"/>
      <c r="WPW238" s="44"/>
      <c r="WPX238" s="44"/>
      <c r="WPY238" s="44"/>
      <c r="WPZ238" s="44"/>
      <c r="WQA238" s="44"/>
      <c r="WQB238" s="44"/>
      <c r="WQC238" s="44"/>
      <c r="WQD238" s="44"/>
      <c r="WQE238" s="44"/>
      <c r="WQF238" s="44"/>
      <c r="WQG238" s="44"/>
      <c r="WQH238" s="44"/>
      <c r="WQI238" s="44"/>
      <c r="WQJ238" s="44"/>
      <c r="WQK238" s="44"/>
      <c r="WQL238" s="44"/>
      <c r="WQM238" s="44"/>
      <c r="WQN238" s="44"/>
      <c r="WQO238" s="44"/>
      <c r="WQP238" s="44"/>
      <c r="WQQ238" s="44"/>
      <c r="WQR238" s="44"/>
      <c r="WQS238" s="44"/>
      <c r="WQT238" s="44"/>
      <c r="WQU238" s="44"/>
      <c r="WQV238" s="44"/>
      <c r="WQW238" s="44"/>
      <c r="WQX238" s="44"/>
      <c r="WQY238" s="44"/>
      <c r="WQZ238" s="44"/>
      <c r="WRA238" s="44"/>
      <c r="WRB238" s="44"/>
      <c r="WRC238" s="44"/>
      <c r="WRD238" s="44"/>
      <c r="WRE238" s="44"/>
      <c r="WRF238" s="44"/>
      <c r="WRG238" s="44"/>
      <c r="WRH238" s="44"/>
      <c r="WRI238" s="44"/>
      <c r="WRJ238" s="44"/>
      <c r="WRK238" s="44"/>
      <c r="WRL238" s="44"/>
      <c r="WRM238" s="44"/>
      <c r="WRN238" s="44"/>
      <c r="WRO238" s="44"/>
      <c r="WRP238" s="44"/>
      <c r="WRQ238" s="44"/>
      <c r="WRR238" s="44"/>
      <c r="WRS238" s="44"/>
      <c r="WRT238" s="44"/>
      <c r="WRU238" s="44"/>
      <c r="WRV238" s="44"/>
      <c r="WRW238" s="44"/>
      <c r="WRX238" s="44"/>
      <c r="WRY238" s="44"/>
      <c r="WRZ238" s="44"/>
      <c r="WSA238" s="44"/>
      <c r="WSB238" s="44"/>
      <c r="WSC238" s="44"/>
      <c r="WSD238" s="44"/>
      <c r="WSE238" s="44"/>
      <c r="WSF238" s="44"/>
      <c r="WSG238" s="44"/>
      <c r="WSH238" s="44"/>
      <c r="WSI238" s="44"/>
      <c r="WSJ238" s="44"/>
      <c r="WSK238" s="44"/>
      <c r="WSL238" s="44"/>
      <c r="WSM238" s="44"/>
      <c r="WSN238" s="44"/>
      <c r="WSO238" s="44"/>
      <c r="WSP238" s="44"/>
      <c r="WSQ238" s="44"/>
      <c r="WSR238" s="44"/>
      <c r="WSS238" s="44"/>
      <c r="WST238" s="44"/>
      <c r="WSU238" s="44"/>
      <c r="WSV238" s="44"/>
      <c r="WSW238" s="44"/>
      <c r="WSX238" s="44"/>
      <c r="WSY238" s="44"/>
      <c r="WSZ238" s="44"/>
      <c r="WTA238" s="44"/>
      <c r="WTB238" s="44"/>
      <c r="WTC238" s="44"/>
      <c r="WTD238" s="44"/>
      <c r="WTE238" s="44"/>
      <c r="WTF238" s="44"/>
      <c r="WTG238" s="44"/>
      <c r="WTH238" s="44"/>
      <c r="WTI238" s="44"/>
      <c r="WTJ238" s="44"/>
      <c r="WTK238" s="44"/>
      <c r="WTL238" s="44"/>
      <c r="WTM238" s="44"/>
      <c r="WTN238" s="44"/>
      <c r="WTO238" s="44"/>
      <c r="WTP238" s="44"/>
      <c r="WTQ238" s="44"/>
      <c r="WTR238" s="44"/>
      <c r="WTS238" s="44"/>
      <c r="WTT238" s="44"/>
      <c r="WTU238" s="44"/>
      <c r="WTV238" s="44"/>
      <c r="WTW238" s="44"/>
      <c r="WTX238" s="44"/>
      <c r="WTY238" s="44"/>
      <c r="WTZ238" s="44"/>
      <c r="WUA238" s="44"/>
      <c r="WUB238" s="44"/>
      <c r="WUC238" s="44"/>
      <c r="WUD238" s="44"/>
      <c r="WUE238" s="44"/>
      <c r="WUF238" s="44"/>
      <c r="WUG238" s="44"/>
      <c r="WUH238" s="44"/>
      <c r="WUI238" s="44"/>
      <c r="WUJ238" s="44"/>
      <c r="WUK238" s="44"/>
      <c r="WUL238" s="44"/>
      <c r="WUM238" s="44"/>
      <c r="WUN238" s="44"/>
      <c r="WUO238" s="44"/>
      <c r="WUP238" s="44"/>
      <c r="WUQ238" s="44"/>
      <c r="WUR238" s="44"/>
      <c r="WUS238" s="44"/>
      <c r="WUT238" s="44"/>
      <c r="WUU238" s="44"/>
      <c r="WUV238" s="44"/>
      <c r="WUW238" s="44"/>
      <c r="WUX238" s="44"/>
      <c r="WUY238" s="44"/>
      <c r="WUZ238" s="44"/>
      <c r="WVA238" s="44"/>
      <c r="WVB238" s="44"/>
      <c r="WVC238" s="44"/>
      <c r="WVD238" s="44"/>
      <c r="WVE238" s="44"/>
      <c r="WVF238" s="44"/>
      <c r="WVG238" s="44"/>
      <c r="WVH238" s="44"/>
      <c r="WVI238" s="44"/>
      <c r="WVJ238" s="44"/>
      <c r="WVK238" s="44"/>
      <c r="WVL238" s="44"/>
      <c r="WVM238" s="44"/>
      <c r="WVN238" s="44"/>
      <c r="WVO238" s="44"/>
      <c r="WVP238" s="44"/>
      <c r="WVQ238" s="44"/>
      <c r="WVR238" s="44"/>
      <c r="WVS238" s="44"/>
      <c r="WVT238" s="44"/>
      <c r="WVU238" s="44"/>
      <c r="WVV238" s="44"/>
      <c r="WVW238" s="44"/>
      <c r="WVX238" s="44"/>
      <c r="WVY238" s="44"/>
      <c r="WVZ238" s="44"/>
      <c r="WWA238" s="44"/>
      <c r="WWB238" s="44"/>
      <c r="WWC238" s="44"/>
      <c r="WWD238" s="44"/>
      <c r="WWE238" s="44"/>
      <c r="WWF238" s="44"/>
      <c r="WWG238" s="44"/>
      <c r="WWH238" s="44"/>
      <c r="WWI238" s="44"/>
      <c r="WWJ238" s="44"/>
    </row>
    <row r="239" spans="1:16156" s="44" customFormat="1" x14ac:dyDescent="0.2">
      <c r="A239" s="708" t="s">
        <v>576</v>
      </c>
      <c r="B239" s="591" t="s">
        <v>566</v>
      </c>
      <c r="C239" s="709" t="s">
        <v>203</v>
      </c>
      <c r="D239" s="690"/>
      <c r="E239" s="710"/>
      <c r="F239" s="710"/>
      <c r="G239" s="710"/>
      <c r="H239" s="711"/>
      <c r="I239" s="712"/>
      <c r="J239" s="713"/>
      <c r="K239" s="690" t="s">
        <v>69</v>
      </c>
      <c r="L239" s="710" t="s">
        <v>69</v>
      </c>
      <c r="M239" s="710" t="s">
        <v>69</v>
      </c>
      <c r="N239" s="710" t="s">
        <v>69</v>
      </c>
      <c r="O239" s="711" t="s">
        <v>69</v>
      </c>
      <c r="P239" s="712" t="s">
        <v>69</v>
      </c>
      <c r="Q239" s="713" t="s">
        <v>69</v>
      </c>
      <c r="R239" s="690" t="s">
        <v>69</v>
      </c>
      <c r="S239" s="710" t="s">
        <v>69</v>
      </c>
      <c r="T239" s="710" t="s">
        <v>69</v>
      </c>
      <c r="U239" s="710" t="s">
        <v>69</v>
      </c>
      <c r="V239" s="711" t="s">
        <v>69</v>
      </c>
      <c r="W239" s="712" t="s">
        <v>69</v>
      </c>
      <c r="X239" s="713" t="s">
        <v>69</v>
      </c>
      <c r="Y239" s="690">
        <v>9</v>
      </c>
      <c r="Z239" s="710">
        <v>8</v>
      </c>
      <c r="AA239" s="710">
        <v>8</v>
      </c>
      <c r="AB239" s="710">
        <v>6</v>
      </c>
      <c r="AC239" s="711">
        <v>3</v>
      </c>
      <c r="AD239" s="712">
        <f>AB239/Z239</f>
        <v>0.75</v>
      </c>
      <c r="AE239" s="713">
        <f>AB239/AA239</f>
        <v>0.75</v>
      </c>
      <c r="AF239" s="690">
        <v>6</v>
      </c>
      <c r="AG239" s="710">
        <v>6</v>
      </c>
      <c r="AH239" s="710">
        <v>6</v>
      </c>
      <c r="AI239" s="710">
        <v>6</v>
      </c>
      <c r="AJ239" s="711">
        <v>2</v>
      </c>
      <c r="AK239" s="712">
        <f>AI239/AG239</f>
        <v>1</v>
      </c>
      <c r="AL239" s="713">
        <f>AI239/AH239</f>
        <v>1</v>
      </c>
      <c r="AM239" s="690">
        <v>148</v>
      </c>
      <c r="AN239" s="710">
        <v>145</v>
      </c>
      <c r="AO239" s="710">
        <v>99</v>
      </c>
      <c r="AP239" s="710">
        <v>85</v>
      </c>
      <c r="AQ239" s="711">
        <v>72</v>
      </c>
      <c r="AR239" s="712">
        <f>AP239/AN239</f>
        <v>0.58620689655172409</v>
      </c>
      <c r="AS239" s="713">
        <f>AP239/AO239</f>
        <v>0.85858585858585856</v>
      </c>
    </row>
    <row r="240" spans="1:16156" s="44" customFormat="1" x14ac:dyDescent="0.2">
      <c r="A240" s="708" t="s">
        <v>567</v>
      </c>
      <c r="B240" s="591" t="s">
        <v>568</v>
      </c>
      <c r="C240" s="709" t="s">
        <v>203</v>
      </c>
      <c r="D240" s="690"/>
      <c r="E240" s="710"/>
      <c r="F240" s="710"/>
      <c r="G240" s="710"/>
      <c r="H240" s="711"/>
      <c r="I240" s="712"/>
      <c r="J240" s="713"/>
      <c r="K240" s="690" t="s">
        <v>69</v>
      </c>
      <c r="L240" s="710" t="s">
        <v>69</v>
      </c>
      <c r="M240" s="710" t="s">
        <v>69</v>
      </c>
      <c r="N240" s="710" t="s">
        <v>69</v>
      </c>
      <c r="O240" s="711" t="s">
        <v>69</v>
      </c>
      <c r="P240" s="712" t="s">
        <v>69</v>
      </c>
      <c r="Q240" s="713" t="s">
        <v>69</v>
      </c>
      <c r="R240" s="690" t="s">
        <v>69</v>
      </c>
      <c r="S240" s="710" t="s">
        <v>69</v>
      </c>
      <c r="T240" s="710" t="s">
        <v>69</v>
      </c>
      <c r="U240" s="710" t="s">
        <v>69</v>
      </c>
      <c r="V240" s="711" t="s">
        <v>69</v>
      </c>
      <c r="W240" s="712" t="s">
        <v>69</v>
      </c>
      <c r="X240" s="713" t="s">
        <v>69</v>
      </c>
      <c r="Y240" s="690">
        <v>33</v>
      </c>
      <c r="Z240" s="710">
        <v>29</v>
      </c>
      <c r="AA240" s="710">
        <v>19</v>
      </c>
      <c r="AB240" s="710">
        <v>18</v>
      </c>
      <c r="AC240" s="711">
        <v>16</v>
      </c>
      <c r="AD240" s="712">
        <f>AB240/Z240</f>
        <v>0.62068965517241381</v>
      </c>
      <c r="AE240" s="713">
        <f>AB240/AA240</f>
        <v>0.94736842105263153</v>
      </c>
      <c r="AF240" s="690">
        <v>50</v>
      </c>
      <c r="AG240" s="710">
        <v>50</v>
      </c>
      <c r="AH240" s="710">
        <v>42</v>
      </c>
      <c r="AI240" s="710">
        <v>42</v>
      </c>
      <c r="AJ240" s="711">
        <v>27</v>
      </c>
      <c r="AK240" s="712">
        <f>AI240/AG240</f>
        <v>0.84</v>
      </c>
      <c r="AL240" s="713">
        <f>AI240/AH240</f>
        <v>1</v>
      </c>
      <c r="AM240" s="690">
        <v>307</v>
      </c>
      <c r="AN240" s="710">
        <v>302</v>
      </c>
      <c r="AO240" s="710">
        <v>302</v>
      </c>
      <c r="AP240" s="710">
        <v>302</v>
      </c>
      <c r="AQ240" s="711">
        <v>198</v>
      </c>
      <c r="AR240" s="712">
        <f>AP240/AN240</f>
        <v>1</v>
      </c>
      <c r="AS240" s="713">
        <f>AP240/AO240</f>
        <v>1</v>
      </c>
    </row>
    <row r="241" spans="1:45" s="44" customFormat="1" ht="13.5" thickBot="1" x14ac:dyDescent="0.25">
      <c r="A241" s="731" t="s">
        <v>575</v>
      </c>
      <c r="B241" s="717" t="s">
        <v>574</v>
      </c>
      <c r="C241" s="718" t="s">
        <v>203</v>
      </c>
      <c r="D241" s="719"/>
      <c r="E241" s="720"/>
      <c r="F241" s="720"/>
      <c r="G241" s="720"/>
      <c r="H241" s="721"/>
      <c r="I241" s="722"/>
      <c r="J241" s="723"/>
      <c r="K241" s="719" t="s">
        <v>69</v>
      </c>
      <c r="L241" s="720" t="s">
        <v>69</v>
      </c>
      <c r="M241" s="720" t="s">
        <v>69</v>
      </c>
      <c r="N241" s="720" t="s">
        <v>69</v>
      </c>
      <c r="O241" s="721" t="s">
        <v>69</v>
      </c>
      <c r="P241" s="722" t="s">
        <v>69</v>
      </c>
      <c r="Q241" s="723" t="s">
        <v>69</v>
      </c>
      <c r="R241" s="719" t="s">
        <v>69</v>
      </c>
      <c r="S241" s="720" t="s">
        <v>69</v>
      </c>
      <c r="T241" s="720" t="s">
        <v>69</v>
      </c>
      <c r="U241" s="720" t="s">
        <v>69</v>
      </c>
      <c r="V241" s="721" t="s">
        <v>69</v>
      </c>
      <c r="W241" s="722" t="s">
        <v>69</v>
      </c>
      <c r="X241" s="723" t="s">
        <v>69</v>
      </c>
      <c r="Y241" s="719">
        <v>33</v>
      </c>
      <c r="Z241" s="720">
        <v>29</v>
      </c>
      <c r="AA241" s="720">
        <v>19</v>
      </c>
      <c r="AB241" s="720">
        <v>18</v>
      </c>
      <c r="AC241" s="721">
        <v>16</v>
      </c>
      <c r="AD241" s="722">
        <f>AB241/Z241</f>
        <v>0.62068965517241381</v>
      </c>
      <c r="AE241" s="723">
        <f>AB241/AA241</f>
        <v>0.94736842105263153</v>
      </c>
      <c r="AF241" s="719">
        <v>62</v>
      </c>
      <c r="AG241" s="720">
        <v>62</v>
      </c>
      <c r="AH241" s="720">
        <v>62</v>
      </c>
      <c r="AI241" s="720">
        <v>62</v>
      </c>
      <c r="AJ241" s="721">
        <v>39</v>
      </c>
      <c r="AK241" s="722">
        <f>AI241/AG241</f>
        <v>1</v>
      </c>
      <c r="AL241" s="723">
        <f>AI241/AH241</f>
        <v>1</v>
      </c>
      <c r="AM241" s="719">
        <v>40</v>
      </c>
      <c r="AN241" s="720">
        <v>39</v>
      </c>
      <c r="AO241" s="720">
        <v>39</v>
      </c>
      <c r="AP241" s="720">
        <v>39</v>
      </c>
      <c r="AQ241" s="721">
        <v>39</v>
      </c>
      <c r="AR241" s="722">
        <f>AP241/AN241</f>
        <v>1</v>
      </c>
      <c r="AS241" s="723">
        <f>AP241/AO241</f>
        <v>1</v>
      </c>
    </row>
    <row r="242" spans="1:45" s="44" customFormat="1" ht="15.75" thickTop="1" x14ac:dyDescent="0.25">
      <c r="A242" s="165" t="s">
        <v>569</v>
      </c>
      <c r="B242" s="724"/>
      <c r="C242" s="165"/>
      <c r="D242" s="136"/>
      <c r="E242" s="136"/>
      <c r="F242" s="136"/>
      <c r="G242" s="136"/>
      <c r="H242" s="136"/>
      <c r="I242" s="136"/>
      <c r="J242" s="136"/>
      <c r="K242" s="725"/>
      <c r="L242" s="136"/>
      <c r="M242" s="136"/>
      <c r="N242" s="136"/>
      <c r="O242" s="136"/>
      <c r="P242" s="136"/>
      <c r="Q242" s="136"/>
      <c r="R242" s="725"/>
      <c r="S242" s="136"/>
      <c r="T242" s="136"/>
      <c r="U242" s="136"/>
      <c r="V242" s="136"/>
      <c r="W242" s="136"/>
      <c r="X242" s="136"/>
      <c r="Y242" s="725"/>
      <c r="Z242" s="136"/>
      <c r="AA242" s="136"/>
      <c r="AB242" s="136"/>
      <c r="AC242" s="136"/>
      <c r="AD242" s="136"/>
      <c r="AE242" s="136"/>
      <c r="AF242" s="725"/>
      <c r="AG242" s="136"/>
      <c r="AH242" s="136"/>
      <c r="AI242" s="136"/>
      <c r="AJ242" s="136"/>
      <c r="AK242" s="136"/>
      <c r="AL242" s="136"/>
      <c r="AM242"/>
      <c r="AN242" s="672"/>
      <c r="AO242" s="672"/>
      <c r="AP242" s="672"/>
      <c r="AQ242" s="672"/>
    </row>
    <row r="243" spans="1:45" s="44" customFormat="1" ht="15" x14ac:dyDescent="0.25">
      <c r="A243" s="165" t="s">
        <v>570</v>
      </c>
      <c r="B243" s="724"/>
      <c r="C243" s="165"/>
      <c r="K243" s="725"/>
      <c r="L243" s="136"/>
      <c r="M243" s="136"/>
      <c r="N243" s="136"/>
      <c r="O243" s="136"/>
      <c r="P243" s="136"/>
      <c r="Q243" s="136"/>
      <c r="R243" s="725"/>
      <c r="S243" s="136"/>
      <c r="T243" s="136"/>
      <c r="U243" s="136"/>
      <c r="V243" s="136"/>
      <c r="W243" s="136"/>
      <c r="X243" s="136"/>
      <c r="Y243" s="725"/>
      <c r="Z243" s="136"/>
      <c r="AA243" s="136"/>
      <c r="AB243" s="136"/>
      <c r="AC243" s="136"/>
      <c r="AD243" s="136"/>
      <c r="AE243" s="136"/>
      <c r="AF243" s="725"/>
      <c r="AG243" s="136"/>
      <c r="AH243" s="136"/>
      <c r="AI243" s="136"/>
      <c r="AJ243" s="136"/>
      <c r="AK243" s="136"/>
      <c r="AL243" s="136"/>
      <c r="AM243"/>
      <c r="AN243" s="672"/>
      <c r="AO243" s="672"/>
      <c r="AP243" s="672"/>
      <c r="AQ243" s="672"/>
    </row>
    <row r="244" spans="1:45" s="44" customFormat="1" ht="15" x14ac:dyDescent="0.25">
      <c r="A244" s="165" t="s">
        <v>571</v>
      </c>
      <c r="B244" s="724"/>
      <c r="C244" s="165"/>
      <c r="K244" s="725"/>
      <c r="L244" s="136"/>
      <c r="M244" s="136"/>
      <c r="N244" s="136"/>
      <c r="O244" s="136"/>
      <c r="P244" s="136"/>
      <c r="Q244" s="136"/>
      <c r="R244" s="725"/>
      <c r="S244" s="136"/>
      <c r="T244" s="136"/>
      <c r="U244" s="136"/>
      <c r="V244" s="136"/>
      <c r="W244" s="136"/>
      <c r="X244" s="136"/>
      <c r="Y244" s="725"/>
      <c r="Z244" s="136"/>
      <c r="AA244" s="136"/>
      <c r="AB244" s="136"/>
      <c r="AC244" s="136"/>
      <c r="AD244" s="136"/>
      <c r="AE244" s="136"/>
      <c r="AF244" s="725"/>
      <c r="AG244" s="136"/>
      <c r="AH244" s="136"/>
      <c r="AI244" s="136"/>
      <c r="AJ244" s="136"/>
      <c r="AK244" s="136"/>
      <c r="AL244" s="136"/>
      <c r="AM244"/>
      <c r="AN244" s="672"/>
      <c r="AO244" s="672"/>
      <c r="AP244" s="672"/>
      <c r="AQ244" s="672"/>
    </row>
    <row r="245" spans="1:45" s="44" customFormat="1" ht="15" x14ac:dyDescent="0.25">
      <c r="A245" s="165" t="s">
        <v>572</v>
      </c>
      <c r="B245" s="724"/>
      <c r="C245" s="165"/>
      <c r="K245" s="725"/>
      <c r="L245" s="136"/>
      <c r="M245" s="136"/>
      <c r="N245" s="136"/>
      <c r="O245" s="136"/>
      <c r="P245" s="136"/>
      <c r="Q245" s="136"/>
      <c r="R245" s="725"/>
      <c r="S245" s="136"/>
      <c r="T245" s="136"/>
      <c r="U245" s="136"/>
      <c r="V245" s="136"/>
      <c r="W245" s="136"/>
      <c r="X245" s="136"/>
      <c r="Y245" s="725"/>
      <c r="Z245" s="136"/>
      <c r="AA245" s="136"/>
      <c r="AB245" s="136"/>
      <c r="AC245" s="136"/>
      <c r="AD245" s="136"/>
      <c r="AE245" s="136"/>
      <c r="AF245" s="725"/>
      <c r="AG245" s="136"/>
      <c r="AH245" s="136"/>
      <c r="AI245" s="136"/>
      <c r="AJ245" s="136"/>
      <c r="AK245" s="136"/>
      <c r="AL245" s="136"/>
      <c r="AM245"/>
      <c r="AN245" s="672"/>
      <c r="AO245" s="672"/>
      <c r="AP245" s="672"/>
      <c r="AQ245" s="672"/>
    </row>
    <row r="246" spans="1:45" s="44" customFormat="1" ht="15" x14ac:dyDescent="0.25">
      <c r="A246" s="726" t="s">
        <v>573</v>
      </c>
      <c r="B246" s="724"/>
      <c r="C246" s="16"/>
      <c r="K246" s="725"/>
      <c r="L246" s="136"/>
      <c r="M246" s="136"/>
      <c r="N246" s="136"/>
      <c r="O246" s="136"/>
      <c r="P246" s="136"/>
      <c r="Q246" s="136"/>
      <c r="R246" s="725"/>
      <c r="S246" s="136"/>
      <c r="T246" s="136"/>
      <c r="U246" s="136"/>
      <c r="V246" s="136"/>
      <c r="W246" s="136"/>
      <c r="X246" s="136"/>
      <c r="Y246" s="725"/>
      <c r="Z246" s="136"/>
      <c r="AA246" s="136"/>
      <c r="AB246" s="136"/>
      <c r="AC246" s="136"/>
      <c r="AD246" s="136"/>
      <c r="AE246" s="136"/>
      <c r="AF246" s="725"/>
      <c r="AG246" s="136"/>
      <c r="AH246" s="136"/>
      <c r="AI246" s="136"/>
      <c r="AJ246" s="136"/>
      <c r="AK246" s="136"/>
      <c r="AL246" s="136"/>
      <c r="AM246"/>
      <c r="AN246" s="672"/>
      <c r="AO246" s="672"/>
      <c r="AP246" s="672"/>
      <c r="AQ246" s="672"/>
    </row>
    <row r="247" spans="1:45" s="44" customFormat="1" ht="15" x14ac:dyDescent="0.25">
      <c r="A247" s="727"/>
      <c r="B247" s="728"/>
      <c r="C247" s="16"/>
      <c r="K247" s="725"/>
      <c r="L247" s="136"/>
      <c r="M247" s="136"/>
      <c r="N247" s="136"/>
      <c r="O247" s="136"/>
      <c r="P247" s="136"/>
      <c r="Q247" s="136"/>
      <c r="R247" s="725"/>
      <c r="S247" s="136"/>
      <c r="T247" s="136"/>
      <c r="U247" s="136"/>
      <c r="V247" s="136"/>
      <c r="W247" s="136"/>
      <c r="X247" s="136"/>
      <c r="Y247" s="725"/>
      <c r="Z247" s="136"/>
      <c r="AA247" s="136"/>
      <c r="AB247" s="136"/>
      <c r="AC247" s="136"/>
      <c r="AD247" s="136"/>
      <c r="AE247" s="136"/>
      <c r="AF247" s="725"/>
      <c r="AG247" s="136"/>
      <c r="AH247" s="136"/>
      <c r="AI247" s="136"/>
      <c r="AJ247" s="136"/>
      <c r="AK247" s="136"/>
      <c r="AL247" s="136"/>
      <c r="AM247"/>
      <c r="AN247" s="672"/>
      <c r="AO247" s="672"/>
      <c r="AP247" s="672"/>
      <c r="AQ247" s="672"/>
    </row>
    <row r="248" spans="1:45" s="44" customFormat="1" ht="15.75" x14ac:dyDescent="0.25">
      <c r="A248" s="729"/>
      <c r="B248" s="728"/>
      <c r="C248" s="16"/>
      <c r="K248" s="725"/>
      <c r="L248" s="136"/>
      <c r="M248" s="136"/>
      <c r="N248" s="136"/>
      <c r="O248" s="136"/>
      <c r="P248" s="136"/>
      <c r="Q248" s="136"/>
      <c r="R248" s="725"/>
      <c r="S248" s="136"/>
      <c r="T248" s="136"/>
      <c r="U248" s="136"/>
      <c r="V248" s="136"/>
      <c r="W248" s="136"/>
      <c r="X248" s="136"/>
      <c r="Y248" s="725"/>
      <c r="Z248" s="136"/>
      <c r="AA248" s="136"/>
      <c r="AB248" s="136"/>
      <c r="AC248" s="136"/>
      <c r="AD248" s="136"/>
      <c r="AE248" s="136"/>
      <c r="AF248" s="725"/>
      <c r="AG248" s="136"/>
      <c r="AH248" s="136"/>
      <c r="AI248" s="136"/>
      <c r="AJ248" s="136"/>
      <c r="AK248" s="136"/>
      <c r="AL248" s="136"/>
      <c r="AM248"/>
      <c r="AN248" s="672"/>
      <c r="AO248" s="672"/>
      <c r="AP248" s="672"/>
      <c r="AQ248" s="672"/>
    </row>
    <row r="249" spans="1:45" s="44" customFormat="1" ht="15" x14ac:dyDescent="0.25">
      <c r="A249" s="16"/>
      <c r="B249" s="728"/>
      <c r="C249" s="16"/>
      <c r="K249" s="725"/>
      <c r="L249" s="136"/>
      <c r="M249" s="136"/>
      <c r="N249" s="136"/>
      <c r="O249" s="136"/>
      <c r="P249" s="136"/>
      <c r="Q249" s="136"/>
      <c r="R249" s="725"/>
      <c r="S249" s="136"/>
      <c r="T249" s="136"/>
      <c r="U249" s="136"/>
      <c r="V249" s="136"/>
      <c r="W249" s="136"/>
      <c r="X249" s="136"/>
      <c r="Y249" s="725"/>
      <c r="Z249" s="136"/>
      <c r="AA249" s="136"/>
      <c r="AB249" s="136"/>
      <c r="AC249" s="136"/>
      <c r="AD249" s="136"/>
      <c r="AE249" s="136"/>
      <c r="AF249" s="725"/>
      <c r="AG249" s="136"/>
      <c r="AH249" s="136"/>
      <c r="AI249" s="136"/>
      <c r="AJ249" s="136"/>
      <c r="AK249" s="136"/>
      <c r="AL249" s="136"/>
      <c r="AM249"/>
      <c r="AN249" s="672"/>
      <c r="AO249" s="672"/>
      <c r="AP249" s="672"/>
      <c r="AQ249" s="672"/>
    </row>
    <row r="250" spans="1:45" s="44" customFormat="1" ht="15" x14ac:dyDescent="0.25">
      <c r="A250" s="16"/>
      <c r="B250" s="728"/>
      <c r="C250" s="16"/>
      <c r="K250" s="725"/>
      <c r="L250" s="136"/>
      <c r="M250" s="136"/>
      <c r="N250" s="136"/>
      <c r="O250" s="136"/>
      <c r="P250" s="136"/>
      <c r="Q250" s="136"/>
      <c r="R250" s="725"/>
      <c r="S250" s="136"/>
      <c r="T250" s="136"/>
      <c r="U250" s="136"/>
      <c r="V250" s="136"/>
      <c r="W250" s="136"/>
      <c r="X250" s="136"/>
      <c r="Y250" s="725"/>
      <c r="Z250" s="136"/>
      <c r="AA250" s="136"/>
      <c r="AB250" s="136"/>
      <c r="AC250" s="136"/>
      <c r="AD250" s="136"/>
      <c r="AE250" s="136"/>
      <c r="AF250" s="725"/>
      <c r="AG250" s="136"/>
      <c r="AH250" s="136"/>
      <c r="AI250" s="136"/>
      <c r="AJ250" s="136"/>
      <c r="AK250" s="136"/>
      <c r="AL250" s="136"/>
      <c r="AM250"/>
      <c r="AN250" s="672"/>
      <c r="AO250" s="672"/>
      <c r="AP250" s="672"/>
      <c r="AQ250" s="672"/>
    </row>
    <row r="251" spans="1:45" s="44" customFormat="1" ht="15" x14ac:dyDescent="0.25">
      <c r="A251" s="16"/>
      <c r="B251" s="728"/>
      <c r="C251" s="16"/>
      <c r="K251" s="725"/>
      <c r="L251" s="136"/>
      <c r="M251" s="136"/>
      <c r="N251" s="136"/>
      <c r="O251" s="136"/>
      <c r="P251" s="136"/>
      <c r="Q251" s="136"/>
      <c r="R251" s="725"/>
      <c r="S251" s="136"/>
      <c r="T251" s="136"/>
      <c r="U251" s="136"/>
      <c r="V251" s="136"/>
      <c r="W251" s="136"/>
      <c r="X251" s="136"/>
      <c r="Y251" s="725"/>
      <c r="Z251" s="136"/>
      <c r="AA251" s="136"/>
      <c r="AB251" s="136"/>
      <c r="AC251" s="136"/>
      <c r="AD251" s="136"/>
      <c r="AE251" s="136"/>
      <c r="AF251" s="725"/>
      <c r="AG251" s="136"/>
      <c r="AH251" s="136"/>
      <c r="AI251" s="136"/>
      <c r="AJ251" s="136"/>
      <c r="AK251" s="136"/>
      <c r="AL251" s="136"/>
      <c r="AM251"/>
      <c r="AN251" s="672"/>
      <c r="AO251" s="672"/>
      <c r="AP251" s="672"/>
      <c r="AQ251" s="672"/>
    </row>
    <row r="252" spans="1:45" s="44" customFormat="1" ht="15" x14ac:dyDescent="0.25">
      <c r="A252" s="16"/>
      <c r="B252" s="728"/>
      <c r="C252" s="16"/>
      <c r="K252" s="725"/>
      <c r="L252" s="136"/>
      <c r="M252" s="136"/>
      <c r="N252" s="136"/>
      <c r="O252" s="136"/>
      <c r="P252" s="136"/>
      <c r="Q252" s="136"/>
      <c r="R252" s="725"/>
      <c r="S252" s="136"/>
      <c r="T252" s="136"/>
      <c r="U252" s="136"/>
      <c r="V252" s="136"/>
      <c r="W252" s="136"/>
      <c r="X252" s="136"/>
      <c r="Y252" s="725"/>
      <c r="Z252" s="136"/>
      <c r="AA252" s="136"/>
      <c r="AB252" s="136"/>
      <c r="AC252" s="136"/>
      <c r="AD252" s="136"/>
      <c r="AE252" s="136"/>
      <c r="AF252" s="725"/>
      <c r="AG252" s="136"/>
      <c r="AH252" s="136"/>
      <c r="AI252" s="136"/>
      <c r="AJ252" s="136"/>
      <c r="AK252" s="136"/>
      <c r="AL252" s="136"/>
      <c r="AM252"/>
    </row>
    <row r="253" spans="1:45" s="44" customFormat="1" ht="15" x14ac:dyDescent="0.25">
      <c r="A253" s="16"/>
      <c r="B253" s="728"/>
      <c r="C253" s="16"/>
      <c r="K253" s="725"/>
      <c r="L253" s="136"/>
      <c r="M253" s="136"/>
      <c r="N253" s="136"/>
      <c r="O253" s="136"/>
      <c r="P253" s="136"/>
      <c r="Q253" s="136"/>
      <c r="R253" s="725"/>
      <c r="S253" s="136"/>
      <c r="T253" s="136"/>
      <c r="U253" s="136"/>
      <c r="V253" s="136"/>
      <c r="W253" s="136"/>
      <c r="X253" s="136"/>
      <c r="Y253" s="725"/>
      <c r="Z253" s="136"/>
      <c r="AA253" s="136"/>
      <c r="AB253" s="136"/>
      <c r="AC253" s="136"/>
      <c r="AD253" s="136"/>
      <c r="AE253" s="136"/>
      <c r="AF253" s="725"/>
      <c r="AG253" s="136"/>
      <c r="AH253" s="136"/>
      <c r="AI253" s="136"/>
      <c r="AJ253" s="136"/>
      <c r="AK253" s="136"/>
      <c r="AL253" s="136"/>
      <c r="AM253"/>
      <c r="AN253" s="672"/>
      <c r="AO253" s="672"/>
      <c r="AP253" s="672"/>
      <c r="AQ253" s="672"/>
    </row>
    <row r="254" spans="1:45" s="44" customFormat="1" ht="15" x14ac:dyDescent="0.25">
      <c r="A254" s="16"/>
      <c r="B254" s="728"/>
      <c r="C254" s="16"/>
      <c r="K254" s="725"/>
      <c r="L254" s="136"/>
      <c r="M254" s="136"/>
      <c r="N254" s="136"/>
      <c r="O254" s="136"/>
      <c r="P254" s="136"/>
      <c r="Q254" s="136"/>
      <c r="R254" s="725"/>
      <c r="S254" s="136"/>
      <c r="T254" s="136"/>
      <c r="U254" s="136"/>
      <c r="V254" s="136"/>
      <c r="W254" s="136"/>
      <c r="X254" s="136"/>
      <c r="Y254" s="725"/>
      <c r="Z254" s="136"/>
      <c r="AA254" s="136"/>
      <c r="AB254" s="136"/>
      <c r="AC254" s="136"/>
      <c r="AD254" s="136"/>
      <c r="AE254" s="136"/>
      <c r="AF254" s="725"/>
      <c r="AG254" s="136"/>
      <c r="AH254" s="136"/>
      <c r="AI254" s="136"/>
      <c r="AJ254" s="136"/>
      <c r="AK254" s="136"/>
      <c r="AL254" s="136"/>
      <c r="AM254"/>
      <c r="AN254" s="136"/>
      <c r="AO254" s="136"/>
      <c r="AP254" s="136"/>
      <c r="AQ254" s="136"/>
    </row>
    <row r="255" spans="1:45" s="44" customFormat="1" ht="15" x14ac:dyDescent="0.25">
      <c r="A255" s="16"/>
      <c r="B255" s="728"/>
      <c r="C255" s="16"/>
      <c r="K255" s="725"/>
      <c r="L255" s="136"/>
      <c r="M255" s="136"/>
      <c r="N255" s="136"/>
      <c r="O255" s="136"/>
      <c r="P255" s="136"/>
      <c r="Q255" s="136"/>
      <c r="R255" s="725"/>
      <c r="S255" s="136"/>
      <c r="T255" s="136"/>
      <c r="U255" s="136"/>
      <c r="V255" s="136"/>
      <c r="W255" s="136"/>
      <c r="X255" s="136"/>
      <c r="Y255" s="725"/>
      <c r="Z255" s="136"/>
      <c r="AA255" s="136"/>
      <c r="AB255" s="136"/>
      <c r="AC255" s="136"/>
      <c r="AD255" s="136"/>
      <c r="AE255" s="136"/>
      <c r="AF255" s="725"/>
      <c r="AG255" s="136"/>
      <c r="AH255" s="136"/>
      <c r="AI255" s="136"/>
      <c r="AJ255" s="136"/>
      <c r="AK255" s="136"/>
      <c r="AL255" s="136"/>
      <c r="AM255"/>
      <c r="AN255" s="136"/>
      <c r="AO255" s="136"/>
      <c r="AP255" s="136"/>
      <c r="AQ255" s="136"/>
    </row>
    <row r="256" spans="1:45" s="44" customFormat="1" ht="15" x14ac:dyDescent="0.25">
      <c r="A256" s="16"/>
      <c r="B256" s="728"/>
      <c r="C256" s="16"/>
      <c r="K256" s="725"/>
      <c r="L256" s="136"/>
      <c r="M256" s="136"/>
      <c r="N256" s="136"/>
      <c r="O256" s="136"/>
      <c r="P256" s="136"/>
      <c r="Q256" s="136"/>
      <c r="R256" s="725"/>
      <c r="S256" s="136"/>
      <c r="T256" s="136"/>
      <c r="U256" s="136"/>
      <c r="V256" s="136"/>
      <c r="W256" s="136"/>
      <c r="X256" s="136"/>
      <c r="Y256" s="725"/>
      <c r="Z256" s="136"/>
      <c r="AA256" s="136"/>
      <c r="AB256" s="136"/>
      <c r="AC256" s="136"/>
      <c r="AD256" s="136"/>
      <c r="AE256" s="136"/>
      <c r="AF256" s="725"/>
      <c r="AG256" s="136"/>
      <c r="AH256" s="136"/>
      <c r="AI256" s="136"/>
      <c r="AJ256" s="136"/>
      <c r="AK256" s="136"/>
      <c r="AL256" s="136"/>
      <c r="AM256"/>
    </row>
    <row r="257" spans="1:43" s="44" customFormat="1" ht="15" x14ac:dyDescent="0.25">
      <c r="A257" s="16"/>
      <c r="B257" s="728"/>
      <c r="C257" s="16"/>
      <c r="K257" s="725"/>
      <c r="L257" s="136"/>
      <c r="M257" s="136"/>
      <c r="N257" s="136"/>
      <c r="O257" s="136"/>
      <c r="P257" s="136"/>
      <c r="Q257" s="136"/>
      <c r="R257" s="725"/>
      <c r="S257" s="136"/>
      <c r="T257" s="136"/>
      <c r="U257" s="136"/>
      <c r="V257" s="136"/>
      <c r="W257" s="136"/>
      <c r="X257" s="136"/>
      <c r="Y257" s="725"/>
      <c r="Z257" s="136"/>
      <c r="AA257" s="136"/>
      <c r="AB257" s="136"/>
      <c r="AC257" s="136"/>
      <c r="AD257" s="136"/>
      <c r="AE257" s="136"/>
      <c r="AF257" s="725"/>
      <c r="AG257" s="136"/>
      <c r="AH257" s="136"/>
      <c r="AI257" s="136"/>
      <c r="AJ257" s="136"/>
      <c r="AK257" s="136"/>
      <c r="AL257" s="136"/>
      <c r="AM257"/>
      <c r="AN257" s="136"/>
      <c r="AO257" s="136"/>
      <c r="AP257" s="136"/>
      <c r="AQ257" s="136"/>
    </row>
    <row r="258" spans="1:43" s="44" customFormat="1" ht="15" x14ac:dyDescent="0.25">
      <c r="A258" s="16"/>
      <c r="B258" s="728"/>
      <c r="C258" s="16"/>
      <c r="K258" s="725"/>
      <c r="L258" s="136"/>
      <c r="M258" s="136"/>
      <c r="N258" s="136"/>
      <c r="O258" s="136"/>
      <c r="P258" s="136"/>
      <c r="Q258" s="136"/>
      <c r="R258" s="725"/>
      <c r="S258" s="136"/>
      <c r="T258" s="136"/>
      <c r="U258" s="136"/>
      <c r="V258" s="136"/>
      <c r="W258" s="136"/>
      <c r="X258" s="136"/>
      <c r="Y258" s="725"/>
      <c r="Z258" s="136"/>
      <c r="AA258" s="136"/>
      <c r="AB258" s="136"/>
      <c r="AC258" s="136"/>
      <c r="AD258" s="136"/>
      <c r="AE258" s="136"/>
      <c r="AF258" s="725"/>
      <c r="AG258" s="136"/>
      <c r="AH258" s="136"/>
      <c r="AI258" s="136"/>
      <c r="AJ258" s="136"/>
      <c r="AK258" s="136"/>
      <c r="AL258" s="136"/>
      <c r="AM258"/>
    </row>
    <row r="259" spans="1:43" s="44" customFormat="1" ht="15" x14ac:dyDescent="0.25">
      <c r="A259" s="16"/>
      <c r="B259" s="728"/>
      <c r="C259" s="16"/>
      <c r="K259" s="725"/>
      <c r="L259" s="136"/>
      <c r="M259" s="136"/>
      <c r="N259" s="136"/>
      <c r="O259" s="136"/>
      <c r="P259" s="136"/>
      <c r="Q259" s="136"/>
      <c r="R259" s="725"/>
      <c r="S259" s="136"/>
      <c r="T259" s="136"/>
      <c r="U259" s="136"/>
      <c r="V259" s="136"/>
      <c r="W259" s="136"/>
      <c r="X259" s="136"/>
      <c r="Y259" s="725"/>
      <c r="Z259" s="136"/>
      <c r="AA259" s="136"/>
      <c r="AB259" s="136"/>
      <c r="AC259" s="136"/>
      <c r="AD259" s="136"/>
      <c r="AE259" s="136"/>
      <c r="AF259" s="725"/>
      <c r="AG259" s="136"/>
      <c r="AH259" s="136"/>
      <c r="AI259" s="136"/>
      <c r="AJ259" s="136"/>
      <c r="AK259" s="136"/>
      <c r="AL259" s="136"/>
      <c r="AM259"/>
    </row>
    <row r="260" spans="1:43" s="44" customFormat="1" ht="15" x14ac:dyDescent="0.25">
      <c r="A260" s="16"/>
      <c r="B260" s="728"/>
      <c r="C260" s="16"/>
      <c r="K260" s="725"/>
      <c r="L260" s="136"/>
      <c r="M260" s="136"/>
      <c r="N260" s="136"/>
      <c r="O260" s="136"/>
      <c r="P260" s="136"/>
      <c r="Q260" s="136"/>
      <c r="R260" s="725"/>
      <c r="S260" s="136"/>
      <c r="T260" s="136"/>
      <c r="U260" s="136"/>
      <c r="V260" s="136"/>
      <c r="W260" s="136"/>
      <c r="X260" s="136"/>
      <c r="Y260" s="725"/>
      <c r="Z260" s="136"/>
      <c r="AA260" s="136"/>
      <c r="AB260" s="136"/>
      <c r="AC260" s="136"/>
      <c r="AD260" s="136"/>
      <c r="AE260" s="136"/>
      <c r="AF260" s="725"/>
      <c r="AG260" s="136"/>
      <c r="AH260" s="136"/>
      <c r="AI260" s="136"/>
      <c r="AJ260" s="136"/>
      <c r="AK260" s="136"/>
      <c r="AL260" s="136"/>
      <c r="AM260"/>
    </row>
    <row r="261" spans="1:43" s="44" customFormat="1" x14ac:dyDescent="0.2">
      <c r="A261" s="16"/>
      <c r="B261" s="728"/>
      <c r="C261" s="16"/>
      <c r="K261" s="725"/>
      <c r="L261" s="136"/>
      <c r="M261" s="136"/>
      <c r="N261" s="136"/>
      <c r="O261" s="136"/>
      <c r="P261" s="136"/>
      <c r="Q261" s="136"/>
      <c r="R261" s="725"/>
      <c r="S261" s="136"/>
      <c r="T261" s="136"/>
      <c r="U261" s="136"/>
      <c r="V261" s="136"/>
      <c r="W261" s="136"/>
      <c r="X261" s="136"/>
      <c r="Y261" s="725"/>
      <c r="Z261" s="136"/>
      <c r="AA261" s="136"/>
      <c r="AB261" s="136"/>
      <c r="AC261" s="136"/>
      <c r="AD261" s="136"/>
      <c r="AE261" s="136"/>
      <c r="AF261" s="725"/>
      <c r="AG261" s="136"/>
      <c r="AH261" s="136"/>
      <c r="AI261" s="136"/>
      <c r="AJ261" s="136"/>
      <c r="AK261" s="136"/>
      <c r="AL261" s="136"/>
      <c r="AM261" s="672"/>
    </row>
    <row r="262" spans="1:43" s="44" customFormat="1" x14ac:dyDescent="0.2">
      <c r="A262" s="16"/>
      <c r="B262" s="728"/>
      <c r="C262" s="16"/>
      <c r="K262" s="725"/>
      <c r="L262" s="136"/>
      <c r="M262" s="136"/>
      <c r="N262" s="136"/>
      <c r="O262" s="136"/>
      <c r="P262" s="136"/>
      <c r="Q262" s="136"/>
      <c r="R262" s="725"/>
      <c r="S262" s="136"/>
      <c r="T262" s="136"/>
      <c r="U262" s="136"/>
      <c r="V262" s="136"/>
      <c r="W262" s="136"/>
      <c r="X262" s="136"/>
      <c r="Y262" s="725"/>
      <c r="Z262" s="136"/>
      <c r="AA262" s="136"/>
      <c r="AB262" s="136"/>
      <c r="AC262" s="136"/>
      <c r="AD262" s="136"/>
      <c r="AE262" s="136"/>
      <c r="AF262" s="725"/>
      <c r="AG262" s="136"/>
      <c r="AH262" s="136"/>
      <c r="AI262" s="136"/>
      <c r="AJ262" s="136"/>
      <c r="AK262" s="136"/>
      <c r="AL262" s="136"/>
      <c r="AM262" s="672"/>
    </row>
    <row r="263" spans="1:43" s="44" customFormat="1" x14ac:dyDescent="0.2">
      <c r="A263" s="16"/>
      <c r="B263" s="728"/>
      <c r="C263" s="16"/>
      <c r="K263" s="725"/>
      <c r="L263" s="136"/>
      <c r="M263" s="136"/>
      <c r="N263" s="136"/>
      <c r="O263" s="136"/>
      <c r="P263" s="136"/>
      <c r="Q263" s="136"/>
      <c r="R263" s="725"/>
      <c r="S263" s="136"/>
      <c r="T263" s="136"/>
      <c r="U263" s="136"/>
      <c r="V263" s="136"/>
      <c r="W263" s="136"/>
      <c r="X263" s="136"/>
      <c r="Y263" s="725"/>
      <c r="Z263" s="136"/>
      <c r="AA263" s="136"/>
      <c r="AB263" s="136"/>
      <c r="AC263" s="136"/>
      <c r="AD263" s="136"/>
      <c r="AE263" s="136"/>
      <c r="AF263" s="725"/>
      <c r="AG263" s="136"/>
      <c r="AH263" s="136"/>
      <c r="AI263" s="136"/>
      <c r="AJ263" s="136"/>
      <c r="AK263" s="136"/>
      <c r="AL263" s="136"/>
      <c r="AM263" s="672"/>
    </row>
    <row r="264" spans="1:43" s="44" customFormat="1" x14ac:dyDescent="0.2">
      <c r="A264" s="16"/>
      <c r="B264" s="728"/>
      <c r="C264" s="16"/>
      <c r="K264" s="725"/>
      <c r="L264" s="136"/>
      <c r="M264" s="136"/>
      <c r="N264" s="136"/>
      <c r="O264" s="136"/>
      <c r="P264" s="136"/>
      <c r="Q264" s="136"/>
      <c r="R264" s="725"/>
      <c r="S264" s="136"/>
      <c r="T264" s="136"/>
      <c r="U264" s="136"/>
      <c r="V264" s="136"/>
      <c r="W264" s="136"/>
      <c r="X264" s="136"/>
      <c r="Y264" s="725"/>
      <c r="Z264" s="136"/>
      <c r="AA264" s="136"/>
      <c r="AB264" s="136"/>
      <c r="AC264" s="136"/>
      <c r="AD264" s="136"/>
      <c r="AE264" s="136"/>
      <c r="AF264" s="725"/>
      <c r="AG264" s="136"/>
      <c r="AH264" s="136"/>
      <c r="AI264" s="136"/>
      <c r="AJ264" s="136"/>
      <c r="AK264" s="136"/>
      <c r="AL264" s="136"/>
      <c r="AM264" s="672"/>
    </row>
    <row r="265" spans="1:43" s="44" customFormat="1" x14ac:dyDescent="0.2">
      <c r="A265" s="16"/>
      <c r="B265" s="728"/>
      <c r="C265" s="16"/>
      <c r="K265" s="725"/>
      <c r="L265" s="136"/>
      <c r="M265" s="136"/>
      <c r="N265" s="136"/>
      <c r="O265" s="136"/>
      <c r="P265" s="136"/>
      <c r="Q265" s="136"/>
      <c r="R265" s="725"/>
      <c r="S265" s="136"/>
      <c r="T265" s="136"/>
      <c r="U265" s="136"/>
      <c r="V265" s="136"/>
      <c r="W265" s="136"/>
      <c r="X265" s="136"/>
      <c r="Y265" s="725"/>
      <c r="Z265" s="136"/>
      <c r="AA265" s="136"/>
      <c r="AB265" s="136"/>
      <c r="AC265" s="136"/>
      <c r="AD265" s="136"/>
      <c r="AE265" s="136"/>
      <c r="AF265" s="725"/>
      <c r="AG265" s="136"/>
      <c r="AH265" s="136"/>
      <c r="AI265" s="136"/>
      <c r="AJ265" s="136"/>
      <c r="AK265" s="136"/>
      <c r="AL265" s="136"/>
      <c r="AM265" s="672"/>
    </row>
    <row r="266" spans="1:43" s="44" customFormat="1" x14ac:dyDescent="0.2">
      <c r="A266" s="16"/>
      <c r="B266" s="730"/>
      <c r="C266" s="16"/>
      <c r="K266" s="725"/>
      <c r="L266" s="136"/>
      <c r="M266" s="136"/>
      <c r="N266" s="136"/>
      <c r="O266" s="136"/>
      <c r="P266" s="136"/>
      <c r="Q266" s="136"/>
      <c r="R266" s="725"/>
      <c r="S266" s="136"/>
      <c r="T266" s="136"/>
      <c r="U266" s="136"/>
      <c r="V266" s="136"/>
      <c r="W266" s="136"/>
      <c r="X266" s="136"/>
      <c r="Y266" s="725"/>
      <c r="Z266" s="136"/>
      <c r="AA266" s="136"/>
      <c r="AB266" s="136"/>
      <c r="AC266" s="136"/>
      <c r="AD266" s="136"/>
      <c r="AE266" s="136"/>
      <c r="AF266" s="725"/>
      <c r="AG266" s="136"/>
      <c r="AH266" s="136"/>
      <c r="AI266" s="136"/>
      <c r="AJ266" s="136"/>
      <c r="AK266" s="136"/>
      <c r="AL266" s="136"/>
      <c r="AM266" s="672"/>
    </row>
    <row r="267" spans="1:43" s="44" customFormat="1" x14ac:dyDescent="0.2">
      <c r="A267" s="16"/>
      <c r="B267" s="730"/>
      <c r="C267" s="16"/>
      <c r="K267" s="725"/>
      <c r="L267" s="136"/>
      <c r="M267" s="136"/>
      <c r="N267" s="136"/>
      <c r="O267" s="136"/>
      <c r="P267" s="136"/>
      <c r="Q267" s="136"/>
      <c r="R267" s="725"/>
      <c r="S267" s="136"/>
      <c r="T267" s="136"/>
      <c r="U267" s="136"/>
      <c r="V267" s="136"/>
      <c r="W267" s="136"/>
      <c r="X267" s="136"/>
      <c r="Y267" s="725"/>
      <c r="Z267" s="136"/>
      <c r="AA267" s="136"/>
      <c r="AB267" s="136"/>
      <c r="AC267" s="136"/>
      <c r="AD267" s="136"/>
      <c r="AE267" s="136"/>
      <c r="AF267" s="725"/>
      <c r="AG267" s="136"/>
      <c r="AH267" s="136"/>
      <c r="AI267" s="136"/>
      <c r="AJ267" s="136"/>
      <c r="AK267" s="136"/>
      <c r="AL267" s="136"/>
      <c r="AM267" s="672"/>
    </row>
    <row r="268" spans="1:43" s="44" customFormat="1" x14ac:dyDescent="0.2">
      <c r="A268" s="16"/>
      <c r="B268" s="730"/>
      <c r="C268" s="16"/>
      <c r="K268" s="725"/>
      <c r="L268" s="136"/>
      <c r="M268" s="136"/>
      <c r="N268" s="136"/>
      <c r="O268" s="136"/>
      <c r="P268" s="136"/>
      <c r="Q268" s="136"/>
      <c r="R268" s="725"/>
      <c r="S268" s="136"/>
      <c r="T268" s="136"/>
      <c r="U268" s="136"/>
      <c r="V268" s="136"/>
      <c r="W268" s="136"/>
      <c r="X268" s="136"/>
      <c r="Y268" s="725"/>
      <c r="Z268" s="136"/>
      <c r="AA268" s="136"/>
      <c r="AB268" s="136"/>
      <c r="AC268" s="136"/>
      <c r="AD268" s="136"/>
      <c r="AE268" s="136"/>
      <c r="AF268" s="725"/>
      <c r="AG268" s="136"/>
      <c r="AH268" s="136"/>
      <c r="AI268" s="136"/>
      <c r="AJ268" s="136"/>
      <c r="AK268" s="136"/>
      <c r="AL268" s="136"/>
      <c r="AM268" s="672"/>
    </row>
    <row r="269" spans="1:43" s="44" customFormat="1" x14ac:dyDescent="0.2">
      <c r="A269" s="16"/>
      <c r="B269" s="730"/>
      <c r="C269" s="16"/>
      <c r="K269" s="725"/>
      <c r="L269" s="136"/>
      <c r="M269" s="136"/>
      <c r="N269" s="136"/>
      <c r="O269" s="136"/>
      <c r="P269" s="136"/>
      <c r="Q269" s="136"/>
      <c r="R269" s="725"/>
      <c r="S269" s="136"/>
      <c r="T269" s="136"/>
      <c r="U269" s="136"/>
      <c r="V269" s="136"/>
      <c r="W269" s="136"/>
      <c r="X269" s="136"/>
      <c r="Y269" s="725"/>
      <c r="Z269" s="136"/>
      <c r="AA269" s="136"/>
      <c r="AB269" s="136"/>
      <c r="AC269" s="136"/>
      <c r="AD269" s="136"/>
      <c r="AE269" s="136"/>
      <c r="AF269" s="725"/>
      <c r="AG269" s="136"/>
      <c r="AH269" s="136"/>
      <c r="AI269" s="136"/>
      <c r="AJ269" s="136"/>
      <c r="AK269" s="136"/>
      <c r="AL269" s="136"/>
    </row>
    <row r="270" spans="1:43" s="44" customFormat="1" x14ac:dyDescent="0.2">
      <c r="A270" s="16"/>
      <c r="B270" s="730"/>
      <c r="C270" s="16"/>
      <c r="K270" s="725"/>
      <c r="L270" s="136"/>
      <c r="M270" s="136"/>
      <c r="N270" s="136"/>
      <c r="O270" s="136"/>
      <c r="P270" s="136"/>
      <c r="Q270" s="136"/>
      <c r="R270" s="725"/>
      <c r="S270" s="136"/>
      <c r="T270" s="136"/>
      <c r="U270" s="136"/>
      <c r="V270" s="136"/>
      <c r="W270" s="136"/>
      <c r="X270" s="136"/>
      <c r="Y270" s="725"/>
      <c r="Z270" s="136"/>
      <c r="AA270" s="136"/>
      <c r="AB270" s="136"/>
      <c r="AC270" s="136"/>
      <c r="AD270" s="136"/>
      <c r="AE270" s="136"/>
      <c r="AF270" s="725"/>
      <c r="AG270" s="136"/>
      <c r="AH270" s="136"/>
      <c r="AI270" s="136"/>
      <c r="AJ270" s="136"/>
      <c r="AK270" s="136"/>
      <c r="AL270" s="136"/>
      <c r="AM270" s="672"/>
    </row>
    <row r="271" spans="1:43" s="44" customFormat="1" x14ac:dyDescent="0.2">
      <c r="A271" s="16"/>
      <c r="B271" s="730"/>
      <c r="C271" s="16"/>
      <c r="K271" s="725"/>
      <c r="L271" s="136"/>
      <c r="M271" s="136"/>
      <c r="N271" s="136"/>
      <c r="O271" s="136"/>
      <c r="P271" s="136"/>
      <c r="Q271" s="136"/>
      <c r="R271" s="725"/>
      <c r="S271" s="136"/>
      <c r="T271" s="136"/>
      <c r="U271" s="136"/>
      <c r="V271" s="136"/>
      <c r="W271" s="136"/>
      <c r="X271" s="136"/>
      <c r="Y271" s="725"/>
      <c r="Z271" s="136"/>
      <c r="AA271" s="136"/>
      <c r="AB271" s="136"/>
      <c r="AC271" s="136"/>
      <c r="AD271" s="136"/>
      <c r="AE271" s="136"/>
      <c r="AF271" s="725"/>
      <c r="AG271" s="136"/>
      <c r="AH271" s="136"/>
      <c r="AI271" s="136"/>
      <c r="AJ271" s="136"/>
      <c r="AK271" s="136"/>
      <c r="AL271" s="136"/>
      <c r="AM271" s="136"/>
    </row>
    <row r="272" spans="1:43" s="44" customFormat="1" x14ac:dyDescent="0.2">
      <c r="A272" s="16"/>
      <c r="B272" s="730"/>
      <c r="C272" s="16"/>
      <c r="K272" s="725"/>
      <c r="L272" s="136"/>
      <c r="M272" s="136"/>
      <c r="N272" s="136"/>
      <c r="O272" s="136"/>
      <c r="P272" s="136"/>
      <c r="Q272" s="136"/>
      <c r="R272" s="725"/>
      <c r="S272" s="136"/>
      <c r="T272" s="136"/>
      <c r="U272" s="136"/>
      <c r="V272" s="136"/>
      <c r="W272" s="136"/>
      <c r="X272" s="136"/>
      <c r="Y272" s="725"/>
      <c r="Z272" s="136"/>
      <c r="AA272" s="136"/>
      <c r="AB272" s="136"/>
      <c r="AC272" s="136"/>
      <c r="AD272" s="136"/>
      <c r="AE272" s="136"/>
      <c r="AF272" s="725"/>
      <c r="AG272" s="136"/>
      <c r="AH272" s="136"/>
      <c r="AI272" s="136"/>
      <c r="AJ272" s="136"/>
      <c r="AK272" s="136"/>
      <c r="AL272" s="136"/>
      <c r="AM272" s="136"/>
    </row>
    <row r="273" spans="1:39" s="44" customFormat="1" x14ac:dyDescent="0.2">
      <c r="A273" s="16"/>
      <c r="B273" s="730"/>
      <c r="C273" s="16"/>
      <c r="K273" s="725"/>
      <c r="L273" s="136"/>
      <c r="M273" s="136"/>
      <c r="N273" s="136"/>
      <c r="O273" s="136"/>
      <c r="P273" s="136"/>
      <c r="Q273" s="136"/>
      <c r="R273" s="725"/>
      <c r="S273" s="136"/>
      <c r="T273" s="136"/>
      <c r="U273" s="136"/>
      <c r="V273" s="136"/>
      <c r="W273" s="136"/>
      <c r="X273" s="136"/>
      <c r="Y273" s="725"/>
      <c r="Z273" s="136"/>
      <c r="AA273" s="136"/>
      <c r="AB273" s="136"/>
      <c r="AC273" s="136"/>
      <c r="AD273" s="136"/>
      <c r="AE273" s="136"/>
      <c r="AF273" s="725"/>
      <c r="AG273" s="136"/>
      <c r="AH273" s="136"/>
      <c r="AI273" s="136"/>
      <c r="AJ273" s="136"/>
      <c r="AK273" s="136"/>
      <c r="AL273" s="136"/>
    </row>
    <row r="274" spans="1:39" s="44" customFormat="1" x14ac:dyDescent="0.2">
      <c r="A274" s="16"/>
      <c r="B274" s="730"/>
      <c r="C274" s="16"/>
      <c r="K274" s="725"/>
      <c r="L274" s="136"/>
      <c r="M274" s="136"/>
      <c r="N274" s="136"/>
      <c r="O274" s="136"/>
      <c r="P274" s="136"/>
      <c r="Q274" s="136"/>
      <c r="R274" s="725"/>
      <c r="S274" s="136"/>
      <c r="T274" s="136"/>
      <c r="U274" s="136"/>
      <c r="V274" s="136"/>
      <c r="W274" s="136"/>
      <c r="X274" s="136"/>
      <c r="Y274" s="725"/>
      <c r="Z274" s="136"/>
      <c r="AA274" s="136"/>
      <c r="AB274" s="136"/>
      <c r="AC274" s="136"/>
      <c r="AD274" s="136"/>
      <c r="AE274" s="136"/>
      <c r="AF274" s="725"/>
      <c r="AG274" s="136"/>
      <c r="AH274" s="136"/>
      <c r="AI274" s="136"/>
      <c r="AJ274" s="136"/>
      <c r="AK274" s="136"/>
      <c r="AL274" s="136"/>
      <c r="AM274" s="136"/>
    </row>
    <row r="275" spans="1:39" s="44" customFormat="1" x14ac:dyDescent="0.2">
      <c r="A275" s="16"/>
      <c r="B275" s="730"/>
      <c r="C275" s="16"/>
      <c r="K275" s="725"/>
      <c r="L275" s="136"/>
      <c r="M275" s="136"/>
      <c r="N275" s="136"/>
      <c r="O275" s="136"/>
      <c r="P275" s="136"/>
      <c r="Q275" s="136"/>
      <c r="R275" s="725"/>
      <c r="S275" s="136"/>
      <c r="T275" s="136"/>
      <c r="U275" s="136"/>
      <c r="V275" s="136"/>
      <c r="W275" s="136"/>
      <c r="X275" s="136"/>
      <c r="Y275" s="725"/>
      <c r="Z275" s="136"/>
      <c r="AA275" s="136"/>
      <c r="AB275" s="136"/>
      <c r="AC275" s="136"/>
      <c r="AD275" s="136"/>
      <c r="AE275" s="136"/>
      <c r="AF275" s="725"/>
      <c r="AG275" s="136"/>
      <c r="AH275" s="136"/>
      <c r="AI275" s="136"/>
      <c r="AJ275" s="136"/>
      <c r="AK275" s="136"/>
      <c r="AL275" s="136"/>
    </row>
    <row r="276" spans="1:39" s="44" customFormat="1" x14ac:dyDescent="0.2">
      <c r="A276" s="16"/>
      <c r="B276" s="730"/>
      <c r="C276" s="16"/>
      <c r="K276" s="725"/>
      <c r="L276" s="136"/>
      <c r="M276" s="136"/>
      <c r="N276" s="136"/>
      <c r="O276" s="136"/>
      <c r="P276" s="136"/>
      <c r="Q276" s="136"/>
      <c r="R276" s="725"/>
      <c r="S276" s="136"/>
      <c r="T276" s="136"/>
      <c r="U276" s="136"/>
      <c r="V276" s="136"/>
      <c r="W276" s="136"/>
      <c r="X276" s="136"/>
      <c r="Y276" s="725"/>
      <c r="Z276" s="136"/>
      <c r="AA276" s="136"/>
      <c r="AB276" s="136"/>
      <c r="AC276" s="136"/>
      <c r="AD276" s="136"/>
      <c r="AE276" s="136"/>
      <c r="AF276" s="725"/>
      <c r="AG276" s="136"/>
      <c r="AH276" s="136"/>
      <c r="AI276" s="136"/>
      <c r="AJ276" s="136"/>
      <c r="AK276" s="136"/>
      <c r="AL276" s="136"/>
    </row>
    <row r="277" spans="1:39" s="44" customFormat="1" x14ac:dyDescent="0.2">
      <c r="A277" s="16"/>
      <c r="B277" s="730"/>
      <c r="C277" s="16"/>
      <c r="K277" s="725"/>
      <c r="L277" s="136"/>
      <c r="M277" s="136"/>
      <c r="N277" s="136"/>
      <c r="O277" s="136"/>
      <c r="P277" s="136"/>
      <c r="Q277" s="136"/>
      <c r="R277" s="725"/>
      <c r="S277" s="136"/>
      <c r="T277" s="136"/>
      <c r="U277" s="136"/>
      <c r="V277" s="136"/>
      <c r="W277" s="136"/>
      <c r="X277" s="136"/>
      <c r="Y277" s="725"/>
      <c r="Z277" s="136"/>
      <c r="AA277" s="136"/>
      <c r="AB277" s="136"/>
      <c r="AC277" s="136"/>
      <c r="AD277" s="136"/>
      <c r="AE277" s="136"/>
      <c r="AF277" s="725"/>
      <c r="AG277" s="136"/>
      <c r="AH277" s="136"/>
      <c r="AI277" s="136"/>
      <c r="AJ277" s="136"/>
      <c r="AK277" s="136"/>
      <c r="AL277" s="136"/>
    </row>
    <row r="278" spans="1:39" s="44" customFormat="1" x14ac:dyDescent="0.2">
      <c r="A278" s="16"/>
      <c r="B278" s="730"/>
      <c r="C278" s="16"/>
      <c r="K278" s="725"/>
      <c r="L278" s="136"/>
      <c r="M278" s="136"/>
      <c r="N278" s="136"/>
      <c r="O278" s="136"/>
      <c r="P278" s="136"/>
      <c r="Q278" s="136"/>
      <c r="R278" s="725"/>
      <c r="S278" s="136"/>
      <c r="T278" s="136"/>
      <c r="U278" s="136"/>
      <c r="V278" s="136"/>
      <c r="W278" s="136"/>
      <c r="X278" s="136"/>
      <c r="Y278" s="725"/>
      <c r="Z278" s="136"/>
      <c r="AA278" s="136"/>
      <c r="AB278" s="136"/>
      <c r="AC278" s="136"/>
      <c r="AD278" s="136"/>
      <c r="AE278" s="136"/>
      <c r="AF278" s="725"/>
      <c r="AG278" s="136"/>
      <c r="AH278" s="136"/>
      <c r="AI278" s="136"/>
      <c r="AJ278" s="136"/>
      <c r="AK278" s="136"/>
      <c r="AL278" s="136"/>
    </row>
    <row r="279" spans="1:39" s="44" customFormat="1" x14ac:dyDescent="0.2">
      <c r="A279" s="16"/>
      <c r="B279" s="730"/>
      <c r="C279" s="16"/>
      <c r="K279" s="725"/>
      <c r="L279" s="136"/>
      <c r="M279" s="136"/>
      <c r="N279" s="136"/>
      <c r="O279" s="136"/>
      <c r="P279" s="136"/>
      <c r="Q279" s="136"/>
      <c r="R279" s="725"/>
      <c r="S279" s="136"/>
      <c r="T279" s="136"/>
      <c r="U279" s="136"/>
      <c r="V279" s="136"/>
      <c r="W279" s="136"/>
      <c r="X279" s="136"/>
      <c r="Y279" s="725"/>
      <c r="Z279" s="136"/>
      <c r="AA279" s="136"/>
      <c r="AB279" s="136"/>
      <c r="AC279" s="136"/>
      <c r="AD279" s="136"/>
      <c r="AE279" s="136"/>
      <c r="AF279" s="725"/>
      <c r="AG279" s="136"/>
      <c r="AH279" s="136"/>
      <c r="AI279" s="136"/>
      <c r="AJ279" s="136"/>
      <c r="AK279" s="136"/>
      <c r="AL279" s="136"/>
    </row>
    <row r="280" spans="1:39" s="44" customFormat="1" x14ac:dyDescent="0.2">
      <c r="A280" s="16"/>
      <c r="B280" s="730"/>
      <c r="C280" s="16"/>
      <c r="K280" s="725"/>
      <c r="L280" s="136"/>
      <c r="M280" s="136"/>
      <c r="N280" s="136"/>
      <c r="O280" s="136"/>
      <c r="P280" s="136"/>
      <c r="Q280" s="136"/>
      <c r="R280" s="725"/>
      <c r="S280" s="136"/>
      <c r="T280" s="136"/>
      <c r="U280" s="136"/>
      <c r="V280" s="136"/>
      <c r="W280" s="136"/>
      <c r="X280" s="136"/>
      <c r="Y280" s="725"/>
      <c r="Z280" s="136"/>
      <c r="AA280" s="136"/>
      <c r="AB280" s="136"/>
      <c r="AC280" s="136"/>
      <c r="AD280" s="136"/>
      <c r="AE280" s="136"/>
      <c r="AF280" s="725"/>
      <c r="AG280" s="136"/>
      <c r="AH280" s="136"/>
      <c r="AI280" s="136"/>
      <c r="AJ280" s="136"/>
      <c r="AK280" s="136"/>
      <c r="AL280" s="136"/>
    </row>
    <row r="281" spans="1:39" s="44" customFormat="1" x14ac:dyDescent="0.2">
      <c r="A281" s="16"/>
      <c r="B281" s="730"/>
      <c r="C281" s="16"/>
      <c r="K281" s="725"/>
      <c r="L281" s="136"/>
      <c r="M281" s="136"/>
      <c r="N281" s="136"/>
      <c r="O281" s="136"/>
      <c r="P281" s="136"/>
      <c r="Q281" s="136"/>
      <c r="R281" s="725"/>
      <c r="S281" s="136"/>
      <c r="T281" s="136"/>
      <c r="U281" s="136"/>
      <c r="V281" s="136"/>
      <c r="W281" s="136"/>
      <c r="X281" s="136"/>
      <c r="Y281" s="725"/>
      <c r="Z281" s="136"/>
      <c r="AA281" s="136"/>
      <c r="AB281" s="136"/>
      <c r="AC281" s="136"/>
      <c r="AD281" s="136"/>
      <c r="AE281" s="136"/>
      <c r="AF281" s="725"/>
      <c r="AG281" s="136"/>
      <c r="AH281" s="136"/>
      <c r="AI281" s="136"/>
      <c r="AJ281" s="136"/>
      <c r="AK281" s="136"/>
      <c r="AL281" s="136"/>
    </row>
    <row r="282" spans="1:39" s="44" customFormat="1" x14ac:dyDescent="0.2">
      <c r="A282" s="16"/>
      <c r="B282" s="730"/>
      <c r="C282" s="16"/>
      <c r="K282" s="725"/>
      <c r="L282" s="136"/>
      <c r="M282" s="136"/>
      <c r="N282" s="136"/>
      <c r="O282" s="136"/>
      <c r="P282" s="136"/>
      <c r="Q282" s="136"/>
      <c r="R282" s="725"/>
      <c r="S282" s="136"/>
      <c r="T282" s="136"/>
      <c r="U282" s="136"/>
      <c r="V282" s="136"/>
      <c r="W282" s="136"/>
      <c r="X282" s="136"/>
      <c r="Y282" s="725"/>
      <c r="Z282" s="136"/>
      <c r="AA282" s="136"/>
      <c r="AB282" s="136"/>
      <c r="AC282" s="136"/>
      <c r="AD282" s="136"/>
      <c r="AE282" s="136"/>
      <c r="AF282" s="725"/>
      <c r="AG282" s="136"/>
      <c r="AH282" s="136"/>
      <c r="AI282" s="136"/>
      <c r="AJ282" s="136"/>
      <c r="AK282" s="136"/>
      <c r="AL282" s="136"/>
    </row>
    <row r="283" spans="1:39" s="44" customFormat="1" x14ac:dyDescent="0.2">
      <c r="A283" s="16"/>
      <c r="B283" s="730"/>
      <c r="C283" s="16"/>
      <c r="K283" s="725"/>
      <c r="L283" s="136"/>
      <c r="M283" s="136"/>
      <c r="N283" s="136"/>
      <c r="O283" s="136"/>
      <c r="P283" s="136"/>
      <c r="Q283" s="136"/>
      <c r="R283" s="725"/>
      <c r="S283" s="136"/>
      <c r="T283" s="136"/>
      <c r="U283" s="136"/>
      <c r="V283" s="136"/>
      <c r="W283" s="136"/>
      <c r="X283" s="136"/>
      <c r="Y283" s="725"/>
      <c r="Z283" s="136"/>
      <c r="AA283" s="136"/>
      <c r="AB283" s="136"/>
      <c r="AC283" s="136"/>
      <c r="AD283" s="136"/>
      <c r="AE283" s="136"/>
      <c r="AF283" s="725"/>
      <c r="AG283" s="136"/>
      <c r="AH283" s="136"/>
      <c r="AI283" s="136"/>
      <c r="AJ283" s="136"/>
      <c r="AK283" s="136"/>
      <c r="AL283" s="136"/>
    </row>
    <row r="284" spans="1:39" s="44" customFormat="1" x14ac:dyDescent="0.2">
      <c r="A284" s="16"/>
      <c r="B284" s="730"/>
      <c r="C284" s="16"/>
      <c r="K284" s="725"/>
      <c r="L284" s="136"/>
      <c r="M284" s="136"/>
      <c r="N284" s="136"/>
      <c r="O284" s="136"/>
      <c r="P284" s="136"/>
      <c r="Q284" s="136"/>
      <c r="R284" s="725"/>
      <c r="S284" s="136"/>
      <c r="T284" s="136"/>
      <c r="U284" s="136"/>
      <c r="V284" s="136"/>
      <c r="W284" s="136"/>
      <c r="X284" s="136"/>
      <c r="Y284" s="725"/>
      <c r="Z284" s="136"/>
      <c r="AA284" s="136"/>
      <c r="AB284" s="136"/>
      <c r="AC284" s="136"/>
      <c r="AD284" s="136"/>
      <c r="AE284" s="136"/>
      <c r="AF284" s="725"/>
      <c r="AG284" s="136"/>
      <c r="AH284" s="136"/>
      <c r="AI284" s="136"/>
      <c r="AJ284" s="136"/>
      <c r="AK284" s="136"/>
      <c r="AL284" s="136"/>
    </row>
    <row r="285" spans="1:39" s="44" customFormat="1" x14ac:dyDescent="0.2">
      <c r="A285" s="16"/>
      <c r="B285" s="730"/>
      <c r="C285" s="16"/>
      <c r="K285" s="725"/>
      <c r="L285" s="136"/>
      <c r="M285" s="136"/>
      <c r="N285" s="136"/>
      <c r="O285" s="136"/>
      <c r="P285" s="136"/>
      <c r="Q285" s="136"/>
      <c r="R285" s="725"/>
      <c r="S285" s="136"/>
      <c r="T285" s="136"/>
      <c r="U285" s="136"/>
      <c r="V285" s="136"/>
      <c r="W285" s="136"/>
      <c r="X285" s="136"/>
      <c r="Y285" s="725"/>
      <c r="Z285" s="136"/>
      <c r="AA285" s="136"/>
      <c r="AB285" s="136"/>
      <c r="AC285" s="136"/>
      <c r="AD285" s="136"/>
      <c r="AE285" s="136"/>
      <c r="AF285" s="725"/>
      <c r="AG285" s="136"/>
      <c r="AH285" s="136"/>
      <c r="AI285" s="136"/>
      <c r="AJ285" s="136"/>
      <c r="AK285" s="136"/>
      <c r="AL285" s="136"/>
    </row>
    <row r="286" spans="1:39" s="44" customFormat="1" x14ac:dyDescent="0.2">
      <c r="A286" s="16"/>
      <c r="B286" s="730"/>
      <c r="C286" s="16"/>
      <c r="K286" s="725"/>
      <c r="L286" s="136"/>
      <c r="M286" s="136"/>
      <c r="N286" s="136"/>
      <c r="O286" s="136"/>
      <c r="P286" s="136"/>
      <c r="Q286" s="136"/>
      <c r="R286" s="725"/>
      <c r="S286" s="136"/>
      <c r="T286" s="136"/>
      <c r="U286" s="136"/>
      <c r="V286" s="136"/>
      <c r="W286" s="136"/>
      <c r="X286" s="136"/>
      <c r="Y286" s="725"/>
      <c r="Z286" s="136"/>
      <c r="AA286" s="136"/>
      <c r="AB286" s="136"/>
      <c r="AC286" s="136"/>
      <c r="AD286" s="136"/>
      <c r="AE286" s="136"/>
      <c r="AF286" s="725"/>
      <c r="AG286" s="136"/>
      <c r="AH286" s="136"/>
      <c r="AI286" s="136"/>
      <c r="AJ286" s="136"/>
      <c r="AK286" s="136"/>
      <c r="AL286" s="136"/>
    </row>
    <row r="287" spans="1:39" s="44" customFormat="1" x14ac:dyDescent="0.2">
      <c r="A287" s="16"/>
      <c r="B287" s="730"/>
      <c r="C287" s="16"/>
      <c r="K287" s="725"/>
      <c r="L287" s="136"/>
      <c r="M287" s="136"/>
      <c r="N287" s="136"/>
      <c r="O287" s="136"/>
      <c r="P287" s="136"/>
      <c r="Q287" s="136"/>
      <c r="R287" s="725"/>
      <c r="S287" s="136"/>
      <c r="T287" s="136"/>
      <c r="U287" s="136"/>
      <c r="V287" s="136"/>
      <c r="W287" s="136"/>
      <c r="X287" s="136"/>
      <c r="Y287" s="725"/>
      <c r="Z287" s="136"/>
      <c r="AA287" s="136"/>
      <c r="AB287" s="136"/>
      <c r="AC287" s="136"/>
      <c r="AD287" s="136"/>
      <c r="AE287" s="136"/>
      <c r="AF287" s="725"/>
      <c r="AG287" s="136"/>
      <c r="AH287" s="136"/>
      <c r="AI287" s="136"/>
      <c r="AJ287" s="136"/>
      <c r="AK287" s="136"/>
      <c r="AL287" s="136"/>
    </row>
    <row r="288" spans="1:39" s="44" customFormat="1" x14ac:dyDescent="0.2">
      <c r="A288" s="16"/>
      <c r="B288" s="730"/>
      <c r="C288" s="16"/>
      <c r="K288" s="725"/>
      <c r="L288" s="136"/>
      <c r="M288" s="136"/>
      <c r="N288" s="136"/>
      <c r="O288" s="136"/>
      <c r="P288" s="136"/>
      <c r="Q288" s="136"/>
      <c r="R288" s="725"/>
      <c r="S288" s="136"/>
      <c r="T288" s="136"/>
      <c r="U288" s="136"/>
      <c r="V288" s="136"/>
      <c r="W288" s="136"/>
      <c r="X288" s="136"/>
      <c r="Y288" s="725"/>
      <c r="Z288" s="136"/>
      <c r="AA288" s="136"/>
      <c r="AB288" s="136"/>
      <c r="AC288" s="136"/>
      <c r="AD288" s="136"/>
      <c r="AE288" s="136"/>
      <c r="AF288" s="725"/>
      <c r="AG288" s="136"/>
      <c r="AH288" s="136"/>
      <c r="AI288" s="136"/>
      <c r="AJ288" s="136"/>
      <c r="AK288" s="136"/>
      <c r="AL288" s="136"/>
    </row>
    <row r="289" spans="1:38" s="44" customFormat="1" x14ac:dyDescent="0.2">
      <c r="A289" s="16"/>
      <c r="B289" s="730"/>
      <c r="C289" s="16"/>
      <c r="K289" s="725"/>
      <c r="L289" s="136"/>
      <c r="M289" s="136"/>
      <c r="N289" s="136"/>
      <c r="O289" s="136"/>
      <c r="P289" s="136"/>
      <c r="Q289" s="136"/>
      <c r="R289" s="725"/>
      <c r="S289" s="136"/>
      <c r="T289" s="136"/>
      <c r="U289" s="136"/>
      <c r="V289" s="136"/>
      <c r="W289" s="136"/>
      <c r="X289" s="136"/>
      <c r="Y289" s="725"/>
      <c r="Z289" s="136"/>
      <c r="AA289" s="136"/>
      <c r="AB289" s="136"/>
      <c r="AC289" s="136"/>
      <c r="AD289" s="136"/>
      <c r="AE289" s="136"/>
      <c r="AF289" s="725"/>
      <c r="AG289" s="136"/>
      <c r="AH289" s="136"/>
      <c r="AI289" s="136"/>
      <c r="AJ289" s="136"/>
      <c r="AK289" s="136"/>
      <c r="AL289" s="136"/>
    </row>
    <row r="290" spans="1:38" s="44" customFormat="1" x14ac:dyDescent="0.2">
      <c r="A290" s="16"/>
      <c r="B290" s="730"/>
      <c r="C290" s="16"/>
      <c r="K290" s="725"/>
      <c r="L290" s="136"/>
      <c r="M290" s="136"/>
      <c r="N290" s="136"/>
      <c r="O290" s="136"/>
      <c r="P290" s="136"/>
      <c r="Q290" s="136"/>
      <c r="R290" s="725"/>
      <c r="S290" s="136"/>
      <c r="T290" s="136"/>
      <c r="U290" s="136"/>
      <c r="V290" s="136"/>
      <c r="W290" s="136"/>
      <c r="X290" s="136"/>
      <c r="Y290" s="725"/>
      <c r="Z290" s="136"/>
      <c r="AA290" s="136"/>
      <c r="AB290" s="136"/>
      <c r="AC290" s="136"/>
      <c r="AD290" s="136"/>
      <c r="AE290" s="136"/>
      <c r="AF290" s="725"/>
      <c r="AG290" s="136"/>
      <c r="AH290" s="136"/>
      <c r="AI290" s="136"/>
      <c r="AJ290" s="136"/>
      <c r="AK290" s="136"/>
      <c r="AL290" s="136"/>
    </row>
    <row r="291" spans="1:38" s="44" customFormat="1" x14ac:dyDescent="0.2">
      <c r="A291" s="16"/>
      <c r="B291" s="730"/>
      <c r="C291" s="16"/>
      <c r="K291" s="725"/>
      <c r="L291" s="136"/>
      <c r="M291" s="136"/>
      <c r="N291" s="136"/>
      <c r="O291" s="136"/>
      <c r="P291" s="136"/>
      <c r="Q291" s="136"/>
      <c r="R291" s="725"/>
      <c r="S291" s="136"/>
      <c r="T291" s="136"/>
      <c r="U291" s="136"/>
      <c r="V291" s="136"/>
      <c r="W291" s="136"/>
      <c r="X291" s="136"/>
      <c r="Y291" s="725"/>
      <c r="Z291" s="136"/>
      <c r="AA291" s="136"/>
      <c r="AB291" s="136"/>
      <c r="AC291" s="136"/>
      <c r="AD291" s="136"/>
      <c r="AE291" s="136"/>
      <c r="AF291" s="725"/>
      <c r="AG291" s="136"/>
      <c r="AH291" s="136"/>
      <c r="AI291" s="136"/>
      <c r="AJ291" s="136"/>
      <c r="AK291" s="136"/>
      <c r="AL291" s="136"/>
    </row>
    <row r="292" spans="1:38" s="44" customFormat="1" x14ac:dyDescent="0.2">
      <c r="A292" s="16"/>
      <c r="B292" s="730"/>
      <c r="C292" s="16"/>
      <c r="K292" s="725"/>
      <c r="L292" s="136"/>
      <c r="M292" s="136"/>
      <c r="N292" s="136"/>
      <c r="O292" s="136"/>
      <c r="P292" s="136"/>
      <c r="Q292" s="136"/>
      <c r="R292" s="725"/>
      <c r="S292" s="136"/>
      <c r="T292" s="136"/>
      <c r="U292" s="136"/>
      <c r="V292" s="136"/>
      <c r="W292" s="136"/>
      <c r="X292" s="136"/>
      <c r="Y292" s="725"/>
      <c r="Z292" s="136"/>
      <c r="AA292" s="136"/>
      <c r="AB292" s="136"/>
      <c r="AC292" s="136"/>
      <c r="AD292" s="136"/>
      <c r="AE292" s="136"/>
      <c r="AF292" s="725"/>
      <c r="AG292" s="136"/>
      <c r="AH292" s="136"/>
      <c r="AI292" s="136"/>
      <c r="AJ292" s="136"/>
      <c r="AK292" s="136"/>
      <c r="AL292" s="136"/>
    </row>
    <row r="293" spans="1:38" s="44" customFormat="1" x14ac:dyDescent="0.2">
      <c r="A293" s="16"/>
      <c r="B293" s="730"/>
      <c r="C293" s="16"/>
      <c r="K293" s="725"/>
      <c r="L293" s="136"/>
      <c r="M293" s="136"/>
      <c r="N293" s="136"/>
      <c r="O293" s="136"/>
      <c r="P293" s="136"/>
      <c r="Q293" s="136"/>
      <c r="R293" s="725"/>
      <c r="S293" s="136"/>
      <c r="T293" s="136"/>
      <c r="U293" s="136"/>
      <c r="V293" s="136"/>
      <c r="W293" s="136"/>
      <c r="X293" s="136"/>
      <c r="Y293" s="725"/>
      <c r="Z293" s="136"/>
      <c r="AA293" s="136"/>
      <c r="AB293" s="136"/>
      <c r="AC293" s="136"/>
      <c r="AD293" s="136"/>
      <c r="AE293" s="136"/>
      <c r="AF293" s="725"/>
      <c r="AG293" s="136"/>
      <c r="AH293" s="136"/>
      <c r="AI293" s="136"/>
      <c r="AJ293" s="136"/>
      <c r="AK293" s="136"/>
      <c r="AL293" s="136"/>
    </row>
    <row r="294" spans="1:38" s="44" customFormat="1" x14ac:dyDescent="0.2">
      <c r="A294" s="16"/>
      <c r="B294" s="730"/>
      <c r="C294" s="16"/>
      <c r="K294" s="725"/>
      <c r="L294" s="136"/>
      <c r="M294" s="136"/>
      <c r="N294" s="136"/>
      <c r="O294" s="136"/>
      <c r="P294" s="136"/>
      <c r="Q294" s="136"/>
      <c r="R294" s="725"/>
      <c r="S294" s="136"/>
      <c r="T294" s="136"/>
      <c r="U294" s="136"/>
      <c r="V294" s="136"/>
      <c r="W294" s="136"/>
      <c r="X294" s="136"/>
      <c r="Y294" s="725"/>
      <c r="Z294" s="136"/>
      <c r="AA294" s="136"/>
      <c r="AB294" s="136"/>
      <c r="AC294" s="136"/>
      <c r="AD294" s="136"/>
      <c r="AE294" s="136"/>
      <c r="AF294" s="725"/>
      <c r="AG294" s="136"/>
      <c r="AH294" s="136"/>
      <c r="AI294" s="136"/>
      <c r="AJ294" s="136"/>
      <c r="AK294" s="136"/>
      <c r="AL294" s="136"/>
    </row>
    <row r="295" spans="1:38" s="44" customFormat="1" x14ac:dyDescent="0.2">
      <c r="A295" s="16"/>
      <c r="B295" s="730"/>
      <c r="C295" s="16"/>
      <c r="K295" s="725"/>
      <c r="L295" s="136"/>
      <c r="M295" s="136"/>
      <c r="N295" s="136"/>
      <c r="O295" s="136"/>
      <c r="P295" s="136"/>
      <c r="Q295" s="136"/>
      <c r="R295" s="725"/>
      <c r="S295" s="136"/>
      <c r="T295" s="136"/>
      <c r="U295" s="136"/>
      <c r="V295" s="136"/>
      <c r="W295" s="136"/>
      <c r="X295" s="136"/>
      <c r="Y295" s="725"/>
      <c r="Z295" s="136"/>
      <c r="AA295" s="136"/>
      <c r="AB295" s="136"/>
      <c r="AC295" s="136"/>
      <c r="AD295" s="136"/>
      <c r="AE295" s="136"/>
      <c r="AF295" s="725"/>
      <c r="AG295" s="136"/>
      <c r="AH295" s="136"/>
      <c r="AI295" s="136"/>
      <c r="AJ295" s="136"/>
      <c r="AK295" s="136"/>
      <c r="AL295" s="136"/>
    </row>
    <row r="296" spans="1:38" s="44" customFormat="1" x14ac:dyDescent="0.2">
      <c r="A296" s="16"/>
      <c r="B296" s="730"/>
      <c r="C296" s="16"/>
      <c r="K296" s="725"/>
      <c r="L296" s="136"/>
      <c r="M296" s="136"/>
      <c r="N296" s="136"/>
      <c r="O296" s="136"/>
      <c r="P296" s="136"/>
      <c r="Q296" s="136"/>
      <c r="R296" s="725"/>
      <c r="S296" s="136"/>
      <c r="T296" s="136"/>
      <c r="U296" s="136"/>
      <c r="V296" s="136"/>
      <c r="W296" s="136"/>
      <c r="X296" s="136"/>
      <c r="Y296" s="725"/>
      <c r="Z296" s="136"/>
      <c r="AA296" s="136"/>
      <c r="AB296" s="136"/>
      <c r="AC296" s="136"/>
      <c r="AD296" s="136"/>
      <c r="AE296" s="136"/>
      <c r="AF296" s="725"/>
      <c r="AG296" s="136"/>
      <c r="AH296" s="136"/>
      <c r="AI296" s="136"/>
      <c r="AJ296" s="136"/>
      <c r="AK296" s="136"/>
      <c r="AL296" s="136"/>
    </row>
    <row r="297" spans="1:38" s="44" customFormat="1" x14ac:dyDescent="0.2">
      <c r="A297" s="16"/>
      <c r="B297" s="730"/>
      <c r="C297" s="16"/>
      <c r="K297" s="725"/>
      <c r="L297" s="136"/>
      <c r="M297" s="136"/>
      <c r="N297" s="136"/>
      <c r="O297" s="136"/>
      <c r="P297" s="136"/>
      <c r="Q297" s="136"/>
      <c r="R297" s="725"/>
      <c r="S297" s="136"/>
      <c r="T297" s="136"/>
      <c r="U297" s="136"/>
      <c r="V297" s="136"/>
      <c r="W297" s="136"/>
      <c r="X297" s="136"/>
      <c r="Y297" s="725"/>
      <c r="Z297" s="136"/>
      <c r="AA297" s="136"/>
      <c r="AB297" s="136"/>
      <c r="AC297" s="136"/>
      <c r="AD297" s="136"/>
      <c r="AE297" s="136"/>
      <c r="AF297" s="725"/>
      <c r="AG297" s="136"/>
      <c r="AH297" s="136"/>
      <c r="AI297" s="136"/>
      <c r="AJ297" s="136"/>
      <c r="AK297" s="136"/>
      <c r="AL297" s="136"/>
    </row>
    <row r="298" spans="1:38" s="44" customFormat="1" x14ac:dyDescent="0.2">
      <c r="A298" s="16"/>
      <c r="B298" s="730"/>
      <c r="C298" s="16"/>
      <c r="K298" s="725"/>
      <c r="L298" s="136"/>
      <c r="M298" s="136"/>
      <c r="N298" s="136"/>
      <c r="O298" s="136"/>
      <c r="P298" s="136"/>
      <c r="Q298" s="136"/>
      <c r="R298" s="725"/>
      <c r="S298" s="136"/>
      <c r="T298" s="136"/>
      <c r="U298" s="136"/>
      <c r="V298" s="136"/>
      <c r="W298" s="136"/>
      <c r="X298" s="136"/>
      <c r="Y298" s="725"/>
      <c r="Z298" s="136"/>
      <c r="AA298" s="136"/>
      <c r="AB298" s="136"/>
      <c r="AC298" s="136"/>
      <c r="AD298" s="136"/>
      <c r="AE298" s="136"/>
      <c r="AF298" s="725"/>
      <c r="AG298" s="136"/>
      <c r="AH298" s="136"/>
      <c r="AI298" s="136"/>
      <c r="AJ298" s="136"/>
      <c r="AK298" s="136"/>
      <c r="AL298" s="136"/>
    </row>
    <row r="299" spans="1:38" s="44" customFormat="1" x14ac:dyDescent="0.2">
      <c r="A299" s="16"/>
      <c r="B299" s="730"/>
      <c r="C299" s="16"/>
      <c r="K299" s="725"/>
      <c r="L299" s="136"/>
      <c r="M299" s="136"/>
      <c r="N299" s="136"/>
      <c r="O299" s="136"/>
      <c r="P299" s="136"/>
      <c r="Q299" s="136"/>
      <c r="R299" s="725"/>
      <c r="S299" s="136"/>
      <c r="T299" s="136"/>
      <c r="U299" s="136"/>
      <c r="V299" s="136"/>
      <c r="W299" s="136"/>
      <c r="X299" s="136"/>
      <c r="Y299" s="725"/>
      <c r="Z299" s="136"/>
      <c r="AA299" s="136"/>
      <c r="AB299" s="136"/>
      <c r="AC299" s="136"/>
      <c r="AD299" s="136"/>
      <c r="AE299" s="136"/>
      <c r="AF299" s="725"/>
      <c r="AG299" s="136"/>
      <c r="AH299" s="136"/>
      <c r="AI299" s="136"/>
      <c r="AJ299" s="136"/>
      <c r="AK299" s="136"/>
      <c r="AL299" s="136"/>
    </row>
    <row r="300" spans="1:38" s="44" customFormat="1" x14ac:dyDescent="0.2">
      <c r="A300" s="16"/>
      <c r="B300" s="730"/>
      <c r="C300" s="16"/>
      <c r="K300" s="725"/>
      <c r="L300" s="136"/>
      <c r="M300" s="136"/>
      <c r="N300" s="136"/>
      <c r="O300" s="136"/>
      <c r="P300" s="136"/>
      <c r="Q300" s="136"/>
      <c r="R300" s="725"/>
      <c r="S300" s="136"/>
      <c r="T300" s="136"/>
      <c r="U300" s="136"/>
      <c r="V300" s="136"/>
      <c r="W300" s="136"/>
      <c r="X300" s="136"/>
      <c r="Y300" s="725"/>
      <c r="Z300" s="136"/>
      <c r="AA300" s="136"/>
      <c r="AB300" s="136"/>
      <c r="AC300" s="136"/>
      <c r="AD300" s="136"/>
      <c r="AE300" s="136"/>
      <c r="AF300" s="725"/>
      <c r="AG300" s="136"/>
      <c r="AH300" s="136"/>
      <c r="AI300" s="136"/>
      <c r="AJ300" s="136"/>
      <c r="AK300" s="136"/>
      <c r="AL300" s="136"/>
    </row>
    <row r="301" spans="1:38" s="44" customFormat="1" x14ac:dyDescent="0.2">
      <c r="A301" s="16"/>
      <c r="B301" s="730"/>
      <c r="C301" s="16"/>
      <c r="K301" s="725"/>
      <c r="L301" s="136"/>
      <c r="M301" s="136"/>
      <c r="N301" s="136"/>
      <c r="O301" s="136"/>
      <c r="P301" s="136"/>
      <c r="Q301" s="136"/>
      <c r="R301" s="725"/>
      <c r="S301" s="136"/>
      <c r="T301" s="136"/>
      <c r="U301" s="136"/>
      <c r="V301" s="136"/>
      <c r="W301" s="136"/>
      <c r="X301" s="136"/>
      <c r="Y301" s="725"/>
      <c r="Z301" s="136"/>
      <c r="AA301" s="136"/>
      <c r="AB301" s="136"/>
      <c r="AC301" s="136"/>
      <c r="AD301" s="136"/>
      <c r="AE301" s="136"/>
      <c r="AF301" s="725"/>
      <c r="AG301" s="136"/>
      <c r="AH301" s="136"/>
      <c r="AI301" s="136"/>
      <c r="AJ301" s="136"/>
      <c r="AK301" s="136"/>
      <c r="AL301" s="136"/>
    </row>
    <row r="302" spans="1:38" s="44" customFormat="1" x14ac:dyDescent="0.2">
      <c r="A302" s="16"/>
      <c r="B302" s="730"/>
      <c r="C302" s="16"/>
      <c r="K302" s="725"/>
      <c r="L302" s="136"/>
      <c r="M302" s="136"/>
      <c r="N302" s="136"/>
      <c r="O302" s="136"/>
      <c r="P302" s="136"/>
      <c r="Q302" s="136"/>
      <c r="R302" s="725"/>
      <c r="S302" s="136"/>
      <c r="T302" s="136"/>
      <c r="U302" s="136"/>
      <c r="V302" s="136"/>
      <c r="W302" s="136"/>
      <c r="X302" s="136"/>
      <c r="Y302" s="725"/>
      <c r="Z302" s="136"/>
      <c r="AA302" s="136"/>
      <c r="AB302" s="136"/>
      <c r="AC302" s="136"/>
      <c r="AD302" s="136"/>
      <c r="AE302" s="136"/>
      <c r="AF302" s="725"/>
      <c r="AG302" s="136"/>
      <c r="AH302" s="136"/>
      <c r="AI302" s="136"/>
      <c r="AJ302" s="136"/>
      <c r="AK302" s="136"/>
      <c r="AL302" s="136"/>
    </row>
    <row r="303" spans="1:38" s="44" customFormat="1" x14ac:dyDescent="0.2">
      <c r="A303" s="16"/>
      <c r="B303" s="730"/>
      <c r="C303" s="16"/>
      <c r="K303" s="725"/>
      <c r="L303" s="136"/>
      <c r="M303" s="136"/>
      <c r="N303" s="136"/>
      <c r="O303" s="136"/>
      <c r="P303" s="136"/>
      <c r="Q303" s="136"/>
      <c r="R303" s="725"/>
      <c r="S303" s="136"/>
      <c r="T303" s="136"/>
      <c r="U303" s="136"/>
      <c r="V303" s="136"/>
      <c r="W303" s="136"/>
      <c r="X303" s="136"/>
      <c r="Y303" s="725"/>
      <c r="Z303" s="136"/>
      <c r="AA303" s="136"/>
      <c r="AB303" s="136"/>
      <c r="AC303" s="136"/>
      <c r="AD303" s="136"/>
      <c r="AE303" s="136"/>
      <c r="AF303" s="725"/>
      <c r="AG303" s="136"/>
      <c r="AH303" s="136"/>
      <c r="AI303" s="136"/>
      <c r="AJ303" s="136"/>
      <c r="AK303" s="136"/>
      <c r="AL303" s="136"/>
    </row>
    <row r="304" spans="1:38" s="44" customFormat="1" x14ac:dyDescent="0.2">
      <c r="A304" s="16"/>
      <c r="B304" s="730"/>
      <c r="C304" s="16"/>
      <c r="K304" s="725"/>
      <c r="L304" s="136"/>
      <c r="M304" s="136"/>
      <c r="N304" s="136"/>
      <c r="O304" s="136"/>
      <c r="P304" s="136"/>
      <c r="Q304" s="136"/>
      <c r="R304" s="725"/>
      <c r="S304" s="136"/>
      <c r="T304" s="136"/>
      <c r="U304" s="136"/>
      <c r="V304" s="136"/>
      <c r="W304" s="136"/>
      <c r="X304" s="136"/>
      <c r="Y304" s="725"/>
      <c r="Z304" s="136"/>
      <c r="AA304" s="136"/>
      <c r="AB304" s="136"/>
      <c r="AC304" s="136"/>
      <c r="AD304" s="136"/>
      <c r="AE304" s="136"/>
      <c r="AF304" s="725"/>
      <c r="AG304" s="136"/>
      <c r="AH304" s="136"/>
      <c r="AI304" s="136"/>
      <c r="AJ304" s="136"/>
      <c r="AK304" s="136"/>
      <c r="AL304" s="136"/>
    </row>
    <row r="305" spans="1:38" s="44" customFormat="1" x14ac:dyDescent="0.2">
      <c r="A305" s="16"/>
      <c r="B305" s="730"/>
      <c r="C305" s="16"/>
      <c r="K305" s="725"/>
      <c r="L305" s="136"/>
      <c r="M305" s="136"/>
      <c r="N305" s="136"/>
      <c r="O305" s="136"/>
      <c r="P305" s="136"/>
      <c r="Q305" s="136"/>
      <c r="R305" s="725"/>
      <c r="S305" s="136"/>
      <c r="T305" s="136"/>
      <c r="U305" s="136"/>
      <c r="V305" s="136"/>
      <c r="W305" s="136"/>
      <c r="X305" s="136"/>
      <c r="Y305" s="725"/>
      <c r="Z305" s="136"/>
      <c r="AA305" s="136"/>
      <c r="AB305" s="136"/>
      <c r="AC305" s="136"/>
      <c r="AD305" s="136"/>
      <c r="AE305" s="136"/>
      <c r="AF305" s="725"/>
      <c r="AG305" s="136"/>
      <c r="AH305" s="136"/>
      <c r="AI305" s="136"/>
      <c r="AJ305" s="136"/>
      <c r="AK305" s="136"/>
      <c r="AL305" s="136"/>
    </row>
    <row r="306" spans="1:38" s="44" customFormat="1" x14ac:dyDescent="0.2">
      <c r="A306" s="16"/>
      <c r="B306" s="730"/>
      <c r="C306" s="16"/>
      <c r="K306" s="725"/>
      <c r="L306" s="136"/>
      <c r="M306" s="136"/>
      <c r="N306" s="136"/>
      <c r="O306" s="136"/>
      <c r="P306" s="136"/>
      <c r="Q306" s="136"/>
      <c r="R306" s="725"/>
      <c r="S306" s="136"/>
      <c r="T306" s="136"/>
      <c r="U306" s="136"/>
      <c r="V306" s="136"/>
      <c r="W306" s="136"/>
      <c r="X306" s="136"/>
      <c r="Y306" s="725"/>
      <c r="Z306" s="136"/>
      <c r="AA306" s="136"/>
      <c r="AB306" s="136"/>
      <c r="AC306" s="136"/>
      <c r="AD306" s="136"/>
      <c r="AE306" s="136"/>
      <c r="AF306" s="725"/>
      <c r="AG306" s="136"/>
      <c r="AH306" s="136"/>
      <c r="AI306" s="136"/>
      <c r="AJ306" s="136"/>
      <c r="AK306" s="136"/>
      <c r="AL306" s="136"/>
    </row>
    <row r="307" spans="1:38" s="44" customFormat="1" x14ac:dyDescent="0.2">
      <c r="A307" s="16"/>
      <c r="B307" s="730"/>
      <c r="C307" s="16"/>
      <c r="K307" s="725"/>
      <c r="L307" s="136"/>
      <c r="M307" s="136"/>
      <c r="N307" s="136"/>
      <c r="O307" s="136"/>
      <c r="P307" s="136"/>
      <c r="Q307" s="136"/>
      <c r="R307" s="725"/>
      <c r="S307" s="136"/>
      <c r="T307" s="136"/>
      <c r="U307" s="136"/>
      <c r="V307" s="136"/>
      <c r="W307" s="136"/>
      <c r="X307" s="136"/>
      <c r="Y307" s="725"/>
      <c r="Z307" s="136"/>
      <c r="AA307" s="136"/>
      <c r="AB307" s="136"/>
      <c r="AC307" s="136"/>
      <c r="AD307" s="136"/>
      <c r="AE307" s="136"/>
      <c r="AF307" s="725"/>
      <c r="AG307" s="136"/>
      <c r="AH307" s="136"/>
      <c r="AI307" s="136"/>
      <c r="AJ307" s="136"/>
      <c r="AK307" s="136"/>
      <c r="AL307" s="136"/>
    </row>
    <row r="308" spans="1:38" s="44" customFormat="1" x14ac:dyDescent="0.2">
      <c r="A308" s="16"/>
      <c r="B308" s="730"/>
      <c r="C308" s="16"/>
      <c r="K308" s="725"/>
      <c r="L308" s="136"/>
      <c r="M308" s="136"/>
      <c r="N308" s="136"/>
      <c r="O308" s="136"/>
      <c r="P308" s="136"/>
      <c r="Q308" s="136"/>
      <c r="R308" s="725"/>
      <c r="S308" s="136"/>
      <c r="T308" s="136"/>
      <c r="U308" s="136"/>
      <c r="V308" s="136"/>
      <c r="W308" s="136"/>
      <c r="X308" s="136"/>
      <c r="Y308" s="725"/>
      <c r="Z308" s="136"/>
      <c r="AA308" s="136"/>
      <c r="AB308" s="136"/>
      <c r="AC308" s="136"/>
      <c r="AD308" s="136"/>
      <c r="AE308" s="136"/>
      <c r="AF308" s="725"/>
      <c r="AG308" s="136"/>
      <c r="AH308" s="136"/>
      <c r="AI308" s="136"/>
      <c r="AJ308" s="136"/>
      <c r="AK308" s="136"/>
      <c r="AL308" s="136"/>
    </row>
    <row r="309" spans="1:38" s="44" customFormat="1" x14ac:dyDescent="0.2">
      <c r="A309" s="16"/>
      <c r="B309" s="730"/>
      <c r="C309" s="16"/>
      <c r="K309" s="725"/>
      <c r="L309" s="136"/>
      <c r="M309" s="136"/>
      <c r="N309" s="136"/>
      <c r="O309" s="136"/>
      <c r="P309" s="136"/>
      <c r="Q309" s="136"/>
      <c r="R309" s="725"/>
      <c r="S309" s="136"/>
      <c r="T309" s="136"/>
      <c r="U309" s="136"/>
      <c r="V309" s="136"/>
      <c r="W309" s="136"/>
      <c r="X309" s="136"/>
      <c r="Y309" s="725"/>
      <c r="Z309" s="136"/>
      <c r="AA309" s="136"/>
      <c r="AB309" s="136"/>
      <c r="AC309" s="136"/>
      <c r="AD309" s="136"/>
      <c r="AE309" s="136"/>
      <c r="AF309" s="725"/>
      <c r="AG309" s="136"/>
      <c r="AH309" s="136"/>
      <c r="AI309" s="136"/>
      <c r="AJ309" s="136"/>
      <c r="AK309" s="136"/>
      <c r="AL309" s="136"/>
    </row>
    <row r="310" spans="1:38" s="44" customFormat="1" x14ac:dyDescent="0.2">
      <c r="A310" s="16"/>
      <c r="B310" s="730"/>
      <c r="C310" s="16"/>
      <c r="K310" s="725"/>
      <c r="L310" s="136"/>
      <c r="M310" s="136"/>
      <c r="N310" s="136"/>
      <c r="O310" s="136"/>
      <c r="P310" s="136"/>
      <c r="Q310" s="136"/>
      <c r="R310" s="725"/>
      <c r="S310" s="136"/>
      <c r="T310" s="136"/>
      <c r="U310" s="136"/>
      <c r="V310" s="136"/>
      <c r="W310" s="136"/>
      <c r="X310" s="136"/>
      <c r="Y310" s="725"/>
      <c r="Z310" s="136"/>
      <c r="AA310" s="136"/>
      <c r="AB310" s="136"/>
      <c r="AC310" s="136"/>
      <c r="AD310" s="136"/>
      <c r="AE310" s="136"/>
      <c r="AF310" s="725"/>
      <c r="AG310" s="136"/>
      <c r="AH310" s="136"/>
      <c r="AI310" s="136"/>
      <c r="AJ310" s="136"/>
      <c r="AK310" s="136"/>
      <c r="AL310" s="136"/>
    </row>
    <row r="311" spans="1:38" s="44" customFormat="1" x14ac:dyDescent="0.2">
      <c r="A311" s="16"/>
      <c r="B311" s="730"/>
      <c r="C311" s="16"/>
      <c r="K311" s="725"/>
      <c r="L311" s="136"/>
      <c r="M311" s="136"/>
      <c r="N311" s="136"/>
      <c r="O311" s="136"/>
      <c r="P311" s="136"/>
      <c r="Q311" s="136"/>
      <c r="R311" s="725"/>
      <c r="S311" s="136"/>
      <c r="T311" s="136"/>
      <c r="U311" s="136"/>
      <c r="V311" s="136"/>
      <c r="W311" s="136"/>
      <c r="X311" s="136"/>
      <c r="Y311" s="725"/>
      <c r="Z311" s="136"/>
      <c r="AA311" s="136"/>
      <c r="AB311" s="136"/>
      <c r="AC311" s="136"/>
      <c r="AD311" s="136"/>
      <c r="AE311" s="136"/>
      <c r="AF311" s="725"/>
      <c r="AG311" s="136"/>
      <c r="AH311" s="136"/>
      <c r="AI311" s="136"/>
      <c r="AJ311" s="136"/>
      <c r="AK311" s="136"/>
      <c r="AL311" s="136"/>
    </row>
    <row r="312" spans="1:38" s="44" customFormat="1" x14ac:dyDescent="0.2">
      <c r="A312" s="16"/>
      <c r="B312" s="730"/>
      <c r="C312" s="16"/>
      <c r="K312" s="725"/>
      <c r="L312" s="136"/>
      <c r="M312" s="136"/>
      <c r="N312" s="136"/>
      <c r="O312" s="136"/>
      <c r="P312" s="136"/>
      <c r="Q312" s="136"/>
      <c r="R312" s="725"/>
      <c r="S312" s="136"/>
      <c r="T312" s="136"/>
      <c r="U312" s="136"/>
      <c r="V312" s="136"/>
      <c r="W312" s="136"/>
      <c r="X312" s="136"/>
      <c r="Y312" s="725"/>
      <c r="Z312" s="136"/>
      <c r="AA312" s="136"/>
      <c r="AB312" s="136"/>
      <c r="AC312" s="136"/>
      <c r="AD312" s="136"/>
      <c r="AE312" s="136"/>
      <c r="AF312" s="725"/>
      <c r="AG312" s="136"/>
      <c r="AH312" s="136"/>
      <c r="AI312" s="136"/>
      <c r="AJ312" s="136"/>
      <c r="AK312" s="136"/>
      <c r="AL312" s="136"/>
    </row>
    <row r="313" spans="1:38" s="44" customFormat="1" x14ac:dyDescent="0.2">
      <c r="A313" s="16"/>
      <c r="B313" s="730"/>
      <c r="C313" s="16"/>
      <c r="K313" s="725"/>
      <c r="L313" s="136"/>
      <c r="M313" s="136"/>
      <c r="N313" s="136"/>
      <c r="O313" s="136"/>
      <c r="P313" s="136"/>
      <c r="Q313" s="136"/>
      <c r="R313" s="725"/>
      <c r="S313" s="136"/>
      <c r="T313" s="136"/>
      <c r="U313" s="136"/>
      <c r="V313" s="136"/>
      <c r="W313" s="136"/>
      <c r="X313" s="136"/>
      <c r="Y313" s="725"/>
      <c r="Z313" s="136"/>
      <c r="AA313" s="136"/>
      <c r="AB313" s="136"/>
      <c r="AC313" s="136"/>
      <c r="AD313" s="136"/>
      <c r="AE313" s="136"/>
      <c r="AF313" s="725"/>
      <c r="AG313" s="136"/>
      <c r="AH313" s="136"/>
      <c r="AI313" s="136"/>
      <c r="AJ313" s="136"/>
      <c r="AK313" s="136"/>
      <c r="AL313" s="136"/>
    </row>
    <row r="314" spans="1:38" s="44" customFormat="1" x14ac:dyDescent="0.2">
      <c r="A314" s="16"/>
      <c r="B314" s="730"/>
      <c r="C314" s="16"/>
      <c r="K314" s="725"/>
      <c r="L314" s="136"/>
      <c r="M314" s="136"/>
      <c r="N314" s="136"/>
      <c r="O314" s="136"/>
      <c r="P314" s="136"/>
      <c r="Q314" s="136"/>
      <c r="R314" s="725"/>
      <c r="S314" s="136"/>
      <c r="T314" s="136"/>
      <c r="U314" s="136"/>
      <c r="V314" s="136"/>
      <c r="W314" s="136"/>
      <c r="X314" s="136"/>
      <c r="Y314" s="725"/>
      <c r="Z314" s="136"/>
      <c r="AA314" s="136"/>
      <c r="AB314" s="136"/>
      <c r="AC314" s="136"/>
      <c r="AD314" s="136"/>
      <c r="AE314" s="136"/>
      <c r="AF314" s="725"/>
      <c r="AG314" s="136"/>
      <c r="AH314" s="136"/>
      <c r="AI314" s="136"/>
      <c r="AJ314" s="136"/>
      <c r="AK314" s="136"/>
      <c r="AL314" s="136"/>
    </row>
    <row r="315" spans="1:38" s="44" customFormat="1" x14ac:dyDescent="0.2">
      <c r="A315" s="16"/>
      <c r="B315" s="730"/>
      <c r="C315" s="16"/>
      <c r="K315" s="725"/>
      <c r="L315" s="136"/>
      <c r="M315" s="136"/>
      <c r="N315" s="136"/>
      <c r="O315" s="136"/>
      <c r="P315" s="136"/>
      <c r="Q315" s="136"/>
      <c r="R315" s="725"/>
      <c r="S315" s="136"/>
      <c r="T315" s="136"/>
      <c r="U315" s="136"/>
      <c r="V315" s="136"/>
      <c r="W315" s="136"/>
      <c r="X315" s="136"/>
      <c r="Y315" s="725"/>
      <c r="Z315" s="136"/>
      <c r="AA315" s="136"/>
      <c r="AB315" s="136"/>
      <c r="AC315" s="136"/>
      <c r="AD315" s="136"/>
      <c r="AE315" s="136"/>
      <c r="AF315" s="725"/>
      <c r="AG315" s="136"/>
      <c r="AH315" s="136"/>
      <c r="AI315" s="136"/>
      <c r="AJ315" s="136"/>
      <c r="AK315" s="136"/>
      <c r="AL315" s="136"/>
    </row>
    <row r="316" spans="1:38" s="44" customFormat="1" x14ac:dyDescent="0.2">
      <c r="A316" s="16"/>
      <c r="B316" s="730"/>
      <c r="C316" s="16"/>
      <c r="K316" s="725"/>
      <c r="L316" s="136"/>
      <c r="M316" s="136"/>
      <c r="N316" s="136"/>
      <c r="O316" s="136"/>
      <c r="P316" s="136"/>
      <c r="Q316" s="136"/>
      <c r="R316" s="725"/>
      <c r="S316" s="136"/>
      <c r="T316" s="136"/>
      <c r="U316" s="136"/>
      <c r="V316" s="136"/>
      <c r="W316" s="136"/>
      <c r="X316" s="136"/>
      <c r="Y316" s="725"/>
      <c r="Z316" s="136"/>
      <c r="AA316" s="136"/>
      <c r="AB316" s="136"/>
      <c r="AC316" s="136"/>
      <c r="AD316" s="136"/>
      <c r="AE316" s="136"/>
      <c r="AF316" s="725"/>
      <c r="AG316" s="136"/>
      <c r="AH316" s="136"/>
      <c r="AI316" s="136"/>
      <c r="AJ316" s="136"/>
      <c r="AK316" s="136"/>
      <c r="AL316" s="136"/>
    </row>
    <row r="317" spans="1:38" s="44" customFormat="1" x14ac:dyDescent="0.2">
      <c r="A317" s="16"/>
      <c r="B317" s="730"/>
      <c r="C317" s="16"/>
      <c r="K317" s="725"/>
      <c r="L317" s="136"/>
      <c r="M317" s="136"/>
      <c r="N317" s="136"/>
      <c r="O317" s="136"/>
      <c r="P317" s="136"/>
      <c r="Q317" s="136"/>
      <c r="R317" s="725"/>
      <c r="S317" s="136"/>
      <c r="T317" s="136"/>
      <c r="U317" s="136"/>
      <c r="V317" s="136"/>
      <c r="W317" s="136"/>
      <c r="X317" s="136"/>
      <c r="Y317" s="725"/>
      <c r="Z317" s="136"/>
      <c r="AA317" s="136"/>
      <c r="AB317" s="136"/>
      <c r="AC317" s="136"/>
      <c r="AD317" s="136"/>
      <c r="AE317" s="136"/>
      <c r="AF317" s="725"/>
      <c r="AG317" s="136"/>
      <c r="AH317" s="136"/>
      <c r="AI317" s="136"/>
      <c r="AJ317" s="136"/>
      <c r="AK317" s="136"/>
      <c r="AL317" s="136"/>
    </row>
    <row r="318" spans="1:38" s="44" customFormat="1" x14ac:dyDescent="0.2">
      <c r="A318" s="16"/>
      <c r="B318" s="730"/>
      <c r="C318" s="16"/>
      <c r="K318" s="725"/>
      <c r="L318" s="136"/>
      <c r="M318" s="136"/>
      <c r="N318" s="136"/>
      <c r="O318" s="136"/>
      <c r="P318" s="136"/>
      <c r="Q318" s="136"/>
      <c r="R318" s="725"/>
      <c r="S318" s="136"/>
      <c r="T318" s="136"/>
      <c r="U318" s="136"/>
      <c r="V318" s="136"/>
      <c r="W318" s="136"/>
      <c r="X318" s="136"/>
      <c r="Y318" s="725"/>
      <c r="Z318" s="136"/>
      <c r="AA318" s="136"/>
      <c r="AB318" s="136"/>
      <c r="AC318" s="136"/>
      <c r="AD318" s="136"/>
      <c r="AE318" s="136"/>
      <c r="AF318" s="725"/>
      <c r="AG318" s="136"/>
      <c r="AH318" s="136"/>
      <c r="AI318" s="136"/>
      <c r="AJ318" s="136"/>
      <c r="AK318" s="136"/>
      <c r="AL318" s="136"/>
    </row>
    <row r="319" spans="1:38" s="44" customFormat="1" x14ac:dyDescent="0.2">
      <c r="A319" s="16"/>
      <c r="B319" s="730"/>
      <c r="C319" s="16"/>
      <c r="K319" s="725"/>
      <c r="L319" s="136"/>
      <c r="M319" s="136"/>
      <c r="N319" s="136"/>
      <c r="O319" s="136"/>
      <c r="P319" s="136"/>
      <c r="Q319" s="136"/>
      <c r="R319" s="725"/>
      <c r="S319" s="136"/>
      <c r="T319" s="136"/>
      <c r="U319" s="136"/>
      <c r="V319" s="136"/>
      <c r="W319" s="136"/>
      <c r="X319" s="136"/>
      <c r="Y319" s="725"/>
      <c r="Z319" s="136"/>
      <c r="AA319" s="136"/>
      <c r="AB319" s="136"/>
      <c r="AC319" s="136"/>
      <c r="AD319" s="136"/>
      <c r="AE319" s="136"/>
      <c r="AF319" s="725"/>
      <c r="AG319" s="136"/>
      <c r="AH319" s="136"/>
      <c r="AI319" s="136"/>
      <c r="AJ319" s="136"/>
      <c r="AK319" s="136"/>
      <c r="AL319" s="136"/>
    </row>
    <row r="320" spans="1:38" s="44" customFormat="1" x14ac:dyDescent="0.2">
      <c r="A320" s="16"/>
      <c r="B320" s="730"/>
      <c r="C320" s="16"/>
      <c r="K320" s="725"/>
      <c r="L320" s="136"/>
      <c r="M320" s="136"/>
      <c r="N320" s="136"/>
      <c r="O320" s="136"/>
      <c r="P320" s="136"/>
      <c r="Q320" s="136"/>
      <c r="R320" s="725"/>
      <c r="S320" s="136"/>
      <c r="T320" s="136"/>
      <c r="U320" s="136"/>
      <c r="V320" s="136"/>
      <c r="W320" s="136"/>
      <c r="X320" s="136"/>
      <c r="Y320" s="725"/>
      <c r="Z320" s="136"/>
      <c r="AA320" s="136"/>
      <c r="AB320" s="136"/>
      <c r="AC320" s="136"/>
      <c r="AD320" s="136"/>
      <c r="AE320" s="136"/>
      <c r="AF320" s="725"/>
      <c r="AG320" s="136"/>
      <c r="AH320" s="136"/>
      <c r="AI320" s="136"/>
      <c r="AJ320" s="136"/>
      <c r="AK320" s="136"/>
      <c r="AL320" s="136"/>
    </row>
    <row r="321" spans="1:38" s="44" customFormat="1" x14ac:dyDescent="0.2">
      <c r="A321" s="16"/>
      <c r="B321" s="730"/>
      <c r="C321" s="16"/>
      <c r="K321" s="725"/>
      <c r="L321" s="136"/>
      <c r="M321" s="136"/>
      <c r="N321" s="136"/>
      <c r="O321" s="136"/>
      <c r="P321" s="136"/>
      <c r="Q321" s="136"/>
      <c r="R321" s="725"/>
      <c r="S321" s="136"/>
      <c r="T321" s="136"/>
      <c r="U321" s="136"/>
      <c r="V321" s="136"/>
      <c r="W321" s="136"/>
      <c r="X321" s="136"/>
      <c r="Y321" s="725"/>
      <c r="Z321" s="136"/>
      <c r="AA321" s="136"/>
      <c r="AB321" s="136"/>
      <c r="AC321" s="136"/>
      <c r="AD321" s="136"/>
      <c r="AE321" s="136"/>
      <c r="AF321" s="725"/>
      <c r="AG321" s="136"/>
      <c r="AH321" s="136"/>
      <c r="AI321" s="136"/>
      <c r="AJ321" s="136"/>
      <c r="AK321" s="136"/>
      <c r="AL321" s="136"/>
    </row>
    <row r="322" spans="1:38" s="44" customFormat="1" x14ac:dyDescent="0.2">
      <c r="A322" s="16"/>
      <c r="B322" s="730"/>
      <c r="C322" s="16"/>
      <c r="K322" s="725"/>
      <c r="L322" s="136"/>
      <c r="M322" s="136"/>
      <c r="N322" s="136"/>
      <c r="O322" s="136"/>
      <c r="P322" s="136"/>
      <c r="Q322" s="136"/>
      <c r="R322" s="725"/>
      <c r="S322" s="136"/>
      <c r="T322" s="136"/>
      <c r="U322" s="136"/>
      <c r="V322" s="136"/>
      <c r="W322" s="136"/>
      <c r="X322" s="136"/>
      <c r="Y322" s="725"/>
      <c r="Z322" s="136"/>
      <c r="AA322" s="136"/>
      <c r="AB322" s="136"/>
      <c r="AC322" s="136"/>
      <c r="AD322" s="136"/>
      <c r="AE322" s="136"/>
      <c r="AF322" s="725"/>
      <c r="AG322" s="136"/>
      <c r="AH322" s="136"/>
      <c r="AI322" s="136"/>
      <c r="AJ322" s="136"/>
      <c r="AK322" s="136"/>
      <c r="AL322" s="136"/>
    </row>
    <row r="323" spans="1:38" s="44" customFormat="1" x14ac:dyDescent="0.2">
      <c r="A323" s="16"/>
      <c r="B323" s="730"/>
      <c r="C323" s="16"/>
      <c r="K323" s="725"/>
      <c r="L323" s="136"/>
      <c r="M323" s="136"/>
      <c r="N323" s="136"/>
      <c r="O323" s="136"/>
      <c r="P323" s="136"/>
      <c r="Q323" s="136"/>
      <c r="R323" s="725"/>
      <c r="S323" s="136"/>
      <c r="T323" s="136"/>
      <c r="U323" s="136"/>
      <c r="V323" s="136"/>
      <c r="W323" s="136"/>
      <c r="X323" s="136"/>
      <c r="Y323" s="725"/>
      <c r="Z323" s="136"/>
      <c r="AA323" s="136"/>
      <c r="AB323" s="136"/>
      <c r="AC323" s="136"/>
      <c r="AD323" s="136"/>
      <c r="AE323" s="136"/>
      <c r="AF323" s="725"/>
      <c r="AG323" s="136"/>
      <c r="AH323" s="136"/>
      <c r="AI323" s="136"/>
      <c r="AJ323" s="136"/>
      <c r="AK323" s="136"/>
      <c r="AL323" s="136"/>
    </row>
    <row r="324" spans="1:38" s="44" customFormat="1" x14ac:dyDescent="0.2">
      <c r="A324" s="16"/>
      <c r="B324" s="730"/>
      <c r="C324" s="16"/>
      <c r="K324" s="725"/>
      <c r="L324" s="136"/>
      <c r="M324" s="136"/>
      <c r="N324" s="136"/>
      <c r="O324" s="136"/>
      <c r="P324" s="136"/>
      <c r="Q324" s="136"/>
      <c r="R324" s="725"/>
      <c r="S324" s="136"/>
      <c r="T324" s="136"/>
      <c r="U324" s="136"/>
      <c r="V324" s="136"/>
      <c r="W324" s="136"/>
      <c r="X324" s="136"/>
      <c r="Y324" s="725"/>
      <c r="Z324" s="136"/>
      <c r="AA324" s="136"/>
      <c r="AB324" s="136"/>
      <c r="AC324" s="136"/>
      <c r="AD324" s="136"/>
      <c r="AE324" s="136"/>
      <c r="AF324" s="725"/>
      <c r="AG324" s="136"/>
      <c r="AH324" s="136"/>
      <c r="AI324" s="136"/>
      <c r="AJ324" s="136"/>
      <c r="AK324" s="136"/>
      <c r="AL324" s="136"/>
    </row>
    <row r="325" spans="1:38" s="44" customFormat="1" x14ac:dyDescent="0.2">
      <c r="A325" s="16"/>
      <c r="B325" s="730"/>
      <c r="C325" s="16"/>
      <c r="K325" s="725"/>
      <c r="L325" s="136"/>
      <c r="M325" s="136"/>
      <c r="N325" s="136"/>
      <c r="O325" s="136"/>
      <c r="P325" s="136"/>
      <c r="Q325" s="136"/>
      <c r="R325" s="725"/>
      <c r="S325" s="136"/>
      <c r="T325" s="136"/>
      <c r="U325" s="136"/>
      <c r="V325" s="136"/>
      <c r="W325" s="136"/>
      <c r="X325" s="136"/>
      <c r="Y325" s="725"/>
      <c r="Z325" s="136"/>
      <c r="AA325" s="136"/>
      <c r="AB325" s="136"/>
      <c r="AC325" s="136"/>
      <c r="AD325" s="136"/>
      <c r="AE325" s="136"/>
      <c r="AF325" s="725"/>
      <c r="AG325" s="136"/>
      <c r="AH325" s="136"/>
      <c r="AI325" s="136"/>
      <c r="AJ325" s="136"/>
      <c r="AK325" s="136"/>
      <c r="AL325" s="136"/>
    </row>
    <row r="326" spans="1:38" s="44" customFormat="1" x14ac:dyDescent="0.2">
      <c r="A326" s="16"/>
      <c r="B326" s="730"/>
      <c r="C326" s="16"/>
      <c r="K326" s="725"/>
      <c r="L326" s="136"/>
      <c r="M326" s="136"/>
      <c r="N326" s="136"/>
      <c r="O326" s="136"/>
      <c r="P326" s="136"/>
      <c r="Q326" s="136"/>
      <c r="R326" s="725"/>
      <c r="S326" s="136"/>
      <c r="T326" s="136"/>
      <c r="U326" s="136"/>
      <c r="V326" s="136"/>
      <c r="W326" s="136"/>
      <c r="X326" s="136"/>
      <c r="Y326" s="725"/>
      <c r="Z326" s="136"/>
      <c r="AA326" s="136"/>
      <c r="AB326" s="136"/>
      <c r="AC326" s="136"/>
      <c r="AD326" s="136"/>
      <c r="AE326" s="136"/>
      <c r="AF326" s="725"/>
      <c r="AG326" s="136"/>
      <c r="AH326" s="136"/>
      <c r="AI326" s="136"/>
      <c r="AJ326" s="136"/>
      <c r="AK326" s="136"/>
      <c r="AL326" s="136"/>
    </row>
    <row r="327" spans="1:38" s="44" customFormat="1" x14ac:dyDescent="0.2">
      <c r="A327" s="16"/>
      <c r="B327" s="730"/>
      <c r="C327" s="16"/>
      <c r="K327" s="725"/>
      <c r="L327" s="136"/>
      <c r="M327" s="136"/>
      <c r="N327" s="136"/>
      <c r="O327" s="136"/>
      <c r="P327" s="136"/>
      <c r="Q327" s="136"/>
      <c r="R327" s="725"/>
      <c r="S327" s="136"/>
      <c r="T327" s="136"/>
      <c r="U327" s="136"/>
      <c r="V327" s="136"/>
      <c r="W327" s="136"/>
      <c r="X327" s="136"/>
      <c r="Y327" s="725"/>
      <c r="Z327" s="136"/>
      <c r="AA327" s="136"/>
      <c r="AB327" s="136"/>
      <c r="AC327" s="136"/>
      <c r="AD327" s="136"/>
      <c r="AE327" s="136"/>
      <c r="AF327" s="725"/>
      <c r="AG327" s="136"/>
      <c r="AH327" s="136"/>
      <c r="AI327" s="136"/>
      <c r="AJ327" s="136"/>
      <c r="AK327" s="136"/>
      <c r="AL327" s="136"/>
    </row>
    <row r="328" spans="1:38" s="44" customFormat="1" x14ac:dyDescent="0.2">
      <c r="A328" s="16"/>
      <c r="B328" s="730"/>
      <c r="C328" s="16"/>
      <c r="K328" s="725"/>
      <c r="L328" s="136"/>
      <c r="M328" s="136"/>
      <c r="N328" s="136"/>
      <c r="O328" s="136"/>
      <c r="P328" s="136"/>
      <c r="Q328" s="136"/>
      <c r="R328" s="725"/>
      <c r="S328" s="136"/>
      <c r="T328" s="136"/>
      <c r="U328" s="136"/>
      <c r="V328" s="136"/>
      <c r="W328" s="136"/>
      <c r="X328" s="136"/>
      <c r="Y328" s="725"/>
      <c r="Z328" s="136"/>
      <c r="AA328" s="136"/>
      <c r="AB328" s="136"/>
      <c r="AC328" s="136"/>
      <c r="AD328" s="136"/>
      <c r="AE328" s="136"/>
      <c r="AF328" s="725"/>
      <c r="AG328" s="136"/>
      <c r="AH328" s="136"/>
      <c r="AI328" s="136"/>
      <c r="AJ328" s="136"/>
      <c r="AK328" s="136"/>
      <c r="AL328" s="136"/>
    </row>
    <row r="329" spans="1:38" s="44" customFormat="1" x14ac:dyDescent="0.2">
      <c r="A329" s="16"/>
      <c r="B329" s="730"/>
      <c r="C329" s="16"/>
      <c r="K329" s="725"/>
      <c r="L329" s="136"/>
      <c r="M329" s="136"/>
      <c r="N329" s="136"/>
      <c r="O329" s="136"/>
      <c r="P329" s="136"/>
      <c r="Q329" s="136"/>
      <c r="R329" s="725"/>
      <c r="S329" s="136"/>
      <c r="T329" s="136"/>
      <c r="U329" s="136"/>
      <c r="V329" s="136"/>
      <c r="W329" s="136"/>
      <c r="X329" s="136"/>
      <c r="Y329" s="725"/>
      <c r="Z329" s="136"/>
      <c r="AA329" s="136"/>
      <c r="AB329" s="136"/>
      <c r="AC329" s="136"/>
      <c r="AD329" s="136"/>
      <c r="AE329" s="136"/>
      <c r="AF329" s="725"/>
      <c r="AG329" s="136"/>
      <c r="AH329" s="136"/>
      <c r="AI329" s="136"/>
      <c r="AJ329" s="136"/>
      <c r="AK329" s="136"/>
      <c r="AL329" s="136"/>
    </row>
    <row r="330" spans="1:38" s="44" customFormat="1" x14ac:dyDescent="0.2">
      <c r="A330" s="16"/>
      <c r="B330" s="730"/>
      <c r="C330" s="16"/>
      <c r="K330" s="725"/>
      <c r="L330" s="136"/>
      <c r="M330" s="136"/>
      <c r="N330" s="136"/>
      <c r="O330" s="136"/>
      <c r="P330" s="136"/>
      <c r="Q330" s="136"/>
      <c r="R330" s="725"/>
      <c r="S330" s="136"/>
      <c r="T330" s="136"/>
      <c r="U330" s="136"/>
      <c r="V330" s="136"/>
      <c r="W330" s="136"/>
      <c r="X330" s="136"/>
      <c r="Y330" s="725"/>
      <c r="Z330" s="136"/>
      <c r="AA330" s="136"/>
      <c r="AB330" s="136"/>
      <c r="AC330" s="136"/>
      <c r="AD330" s="136"/>
      <c r="AE330" s="136"/>
      <c r="AF330" s="725"/>
      <c r="AG330" s="136"/>
      <c r="AH330" s="136"/>
      <c r="AI330" s="136"/>
      <c r="AJ330" s="136"/>
      <c r="AK330" s="136"/>
      <c r="AL330" s="136"/>
    </row>
    <row r="331" spans="1:38" s="44" customFormat="1" x14ac:dyDescent="0.2">
      <c r="A331" s="16"/>
      <c r="B331" s="730"/>
      <c r="C331" s="16"/>
      <c r="K331" s="725"/>
      <c r="L331" s="136"/>
      <c r="M331" s="136"/>
      <c r="N331" s="136"/>
      <c r="O331" s="136"/>
      <c r="P331" s="136"/>
      <c r="Q331" s="136"/>
      <c r="R331" s="725"/>
      <c r="S331" s="136"/>
      <c r="T331" s="136"/>
      <c r="U331" s="136"/>
      <c r="V331" s="136"/>
      <c r="W331" s="136"/>
      <c r="X331" s="136"/>
      <c r="Y331" s="725"/>
      <c r="Z331" s="136"/>
      <c r="AA331" s="136"/>
      <c r="AB331" s="136"/>
      <c r="AC331" s="136"/>
      <c r="AD331" s="136"/>
      <c r="AE331" s="136"/>
      <c r="AF331" s="725"/>
      <c r="AG331" s="136"/>
      <c r="AH331" s="136"/>
      <c r="AI331" s="136"/>
      <c r="AJ331" s="136"/>
      <c r="AK331" s="136"/>
      <c r="AL331" s="136"/>
    </row>
    <row r="332" spans="1:38" s="44" customFormat="1" x14ac:dyDescent="0.2">
      <c r="A332" s="16"/>
      <c r="B332" s="730"/>
      <c r="C332" s="16"/>
      <c r="K332" s="725"/>
      <c r="L332" s="136"/>
      <c r="M332" s="136"/>
      <c r="N332" s="136"/>
      <c r="O332" s="136"/>
      <c r="P332" s="136"/>
      <c r="Q332" s="136"/>
      <c r="R332" s="725"/>
      <c r="S332" s="136"/>
      <c r="T332" s="136"/>
      <c r="U332" s="136"/>
      <c r="V332" s="136"/>
      <c r="W332" s="136"/>
      <c r="X332" s="136"/>
      <c r="Y332" s="725"/>
      <c r="Z332" s="136"/>
      <c r="AA332" s="136"/>
      <c r="AB332" s="136"/>
      <c r="AC332" s="136"/>
      <c r="AD332" s="136"/>
      <c r="AE332" s="136"/>
      <c r="AF332" s="725"/>
      <c r="AG332" s="136"/>
      <c r="AH332" s="136"/>
      <c r="AI332" s="136"/>
      <c r="AJ332" s="136"/>
      <c r="AK332" s="136"/>
      <c r="AL332" s="136"/>
    </row>
    <row r="333" spans="1:38" s="44" customFormat="1" x14ac:dyDescent="0.2">
      <c r="A333" s="16"/>
      <c r="B333" s="730"/>
      <c r="C333" s="16"/>
      <c r="K333" s="725"/>
      <c r="L333" s="136"/>
      <c r="M333" s="136"/>
      <c r="N333" s="136"/>
      <c r="O333" s="136"/>
      <c r="P333" s="136"/>
      <c r="Q333" s="136"/>
      <c r="R333" s="725"/>
      <c r="S333" s="136"/>
      <c r="T333" s="136"/>
      <c r="U333" s="136"/>
      <c r="V333" s="136"/>
      <c r="W333" s="136"/>
      <c r="X333" s="136"/>
      <c r="Y333" s="725"/>
      <c r="Z333" s="136"/>
      <c r="AA333" s="136"/>
      <c r="AB333" s="136"/>
      <c r="AC333" s="136"/>
      <c r="AD333" s="136"/>
      <c r="AE333" s="136"/>
      <c r="AF333" s="725"/>
      <c r="AG333" s="136"/>
      <c r="AH333" s="136"/>
      <c r="AI333" s="136"/>
      <c r="AJ333" s="136"/>
      <c r="AK333" s="136"/>
      <c r="AL333" s="136"/>
    </row>
    <row r="334" spans="1:38" s="44" customFormat="1" x14ac:dyDescent="0.2">
      <c r="A334" s="16"/>
      <c r="B334" s="730"/>
      <c r="C334" s="16"/>
      <c r="K334" s="725"/>
      <c r="L334" s="136"/>
      <c r="M334" s="136"/>
      <c r="N334" s="136"/>
      <c r="O334" s="136"/>
      <c r="P334" s="136"/>
      <c r="Q334" s="136"/>
      <c r="R334" s="725"/>
      <c r="S334" s="136"/>
      <c r="T334" s="136"/>
      <c r="U334" s="136"/>
      <c r="V334" s="136"/>
      <c r="W334" s="136"/>
      <c r="X334" s="136"/>
      <c r="Y334" s="725"/>
      <c r="Z334" s="136"/>
      <c r="AA334" s="136"/>
      <c r="AB334" s="136"/>
      <c r="AC334" s="136"/>
      <c r="AD334" s="136"/>
      <c r="AE334" s="136"/>
      <c r="AF334" s="725"/>
      <c r="AG334" s="136"/>
      <c r="AH334" s="136"/>
      <c r="AI334" s="136"/>
      <c r="AJ334" s="136"/>
      <c r="AK334" s="136"/>
      <c r="AL334" s="136"/>
    </row>
    <row r="335" spans="1:38" s="44" customFormat="1" x14ac:dyDescent="0.2">
      <c r="A335" s="16"/>
      <c r="B335" s="730"/>
      <c r="C335" s="16"/>
      <c r="K335" s="725"/>
      <c r="L335" s="136"/>
      <c r="M335" s="136"/>
      <c r="N335" s="136"/>
      <c r="O335" s="136"/>
      <c r="P335" s="136"/>
      <c r="Q335" s="136"/>
      <c r="R335" s="725"/>
      <c r="S335" s="136"/>
      <c r="T335" s="136"/>
      <c r="U335" s="136"/>
      <c r="V335" s="136"/>
      <c r="W335" s="136"/>
      <c r="X335" s="136"/>
      <c r="Y335" s="725"/>
      <c r="Z335" s="136"/>
      <c r="AA335" s="136"/>
      <c r="AB335" s="136"/>
      <c r="AC335" s="136"/>
      <c r="AD335" s="136"/>
      <c r="AE335" s="136"/>
      <c r="AF335" s="725"/>
      <c r="AG335" s="136"/>
      <c r="AH335" s="136"/>
      <c r="AI335" s="136"/>
      <c r="AJ335" s="136"/>
      <c r="AK335" s="136"/>
      <c r="AL335" s="136"/>
    </row>
    <row r="336" spans="1:38" s="44" customFormat="1" x14ac:dyDescent="0.2">
      <c r="A336" s="16"/>
      <c r="B336" s="730"/>
      <c r="C336" s="16"/>
      <c r="K336" s="725"/>
      <c r="L336" s="136"/>
      <c r="M336" s="136"/>
      <c r="N336" s="136"/>
      <c r="O336" s="136"/>
      <c r="P336" s="136"/>
      <c r="Q336" s="136"/>
      <c r="R336" s="725"/>
      <c r="S336" s="136"/>
      <c r="T336" s="136"/>
      <c r="U336" s="136"/>
      <c r="V336" s="136"/>
      <c r="W336" s="136"/>
      <c r="X336" s="136"/>
      <c r="Y336" s="725"/>
      <c r="Z336" s="136"/>
      <c r="AA336" s="136"/>
      <c r="AB336" s="136"/>
      <c r="AC336" s="136"/>
      <c r="AD336" s="136"/>
      <c r="AE336" s="136"/>
      <c r="AF336" s="725"/>
      <c r="AG336" s="136"/>
      <c r="AH336" s="136"/>
      <c r="AI336" s="136"/>
      <c r="AJ336" s="136"/>
      <c r="AK336" s="136"/>
      <c r="AL336" s="136"/>
    </row>
    <row r="337" spans="1:38" s="44" customFormat="1" x14ac:dyDescent="0.2">
      <c r="A337" s="16"/>
      <c r="B337" s="730"/>
      <c r="C337" s="16"/>
      <c r="K337" s="725"/>
      <c r="L337" s="136"/>
      <c r="M337" s="136"/>
      <c r="N337" s="136"/>
      <c r="O337" s="136"/>
      <c r="P337" s="136"/>
      <c r="Q337" s="136"/>
      <c r="R337" s="725"/>
      <c r="S337" s="136"/>
      <c r="T337" s="136"/>
      <c r="U337" s="136"/>
      <c r="V337" s="136"/>
      <c r="W337" s="136"/>
      <c r="X337" s="136"/>
      <c r="Y337" s="725"/>
      <c r="Z337" s="136"/>
      <c r="AA337" s="136"/>
      <c r="AB337" s="136"/>
      <c r="AC337" s="136"/>
      <c r="AD337" s="136"/>
      <c r="AE337" s="136"/>
      <c r="AF337" s="725"/>
      <c r="AG337" s="136"/>
      <c r="AH337" s="136"/>
      <c r="AI337" s="136"/>
      <c r="AJ337" s="136"/>
      <c r="AK337" s="136"/>
      <c r="AL337" s="136"/>
    </row>
    <row r="338" spans="1:38" s="44" customFormat="1" x14ac:dyDescent="0.2">
      <c r="A338" s="16"/>
      <c r="B338" s="730"/>
      <c r="C338" s="16"/>
      <c r="K338" s="725"/>
      <c r="L338" s="136"/>
      <c r="M338" s="136"/>
      <c r="N338" s="136"/>
      <c r="O338" s="136"/>
      <c r="P338" s="136"/>
      <c r="Q338" s="136"/>
      <c r="R338" s="725"/>
      <c r="S338" s="136"/>
      <c r="T338" s="136"/>
      <c r="U338" s="136"/>
      <c r="V338" s="136"/>
      <c r="W338" s="136"/>
      <c r="X338" s="136"/>
      <c r="Y338" s="725"/>
      <c r="Z338" s="136"/>
      <c r="AA338" s="136"/>
      <c r="AB338" s="136"/>
      <c r="AC338" s="136"/>
      <c r="AD338" s="136"/>
      <c r="AE338" s="136"/>
      <c r="AF338" s="725"/>
      <c r="AG338" s="136"/>
      <c r="AH338" s="136"/>
      <c r="AI338" s="136"/>
      <c r="AJ338" s="136"/>
      <c r="AK338" s="136"/>
      <c r="AL338" s="136"/>
    </row>
    <row r="339" spans="1:38" s="44" customFormat="1" x14ac:dyDescent="0.2">
      <c r="A339" s="16"/>
      <c r="B339" s="730"/>
      <c r="C339" s="16"/>
      <c r="K339" s="725"/>
      <c r="L339" s="136"/>
      <c r="M339" s="136"/>
      <c r="N339" s="136"/>
      <c r="O339" s="136"/>
      <c r="P339" s="136"/>
      <c r="Q339" s="136"/>
      <c r="R339" s="725"/>
      <c r="S339" s="136"/>
      <c r="T339" s="136"/>
      <c r="U339" s="136"/>
      <c r="V339" s="136"/>
      <c r="W339" s="136"/>
      <c r="X339" s="136"/>
      <c r="Y339" s="725"/>
      <c r="Z339" s="136"/>
      <c r="AA339" s="136"/>
      <c r="AB339" s="136"/>
      <c r="AC339" s="136"/>
      <c r="AD339" s="136"/>
      <c r="AE339" s="136"/>
      <c r="AF339" s="725"/>
      <c r="AG339" s="136"/>
      <c r="AH339" s="136"/>
      <c r="AI339" s="136"/>
      <c r="AJ339" s="136"/>
      <c r="AK339" s="136"/>
      <c r="AL339" s="136"/>
    </row>
    <row r="340" spans="1:38" s="44" customFormat="1" x14ac:dyDescent="0.2">
      <c r="A340" s="16"/>
      <c r="B340" s="730"/>
      <c r="C340" s="16"/>
      <c r="K340" s="725"/>
      <c r="L340" s="136"/>
      <c r="M340" s="136"/>
      <c r="N340" s="136"/>
      <c r="O340" s="136"/>
      <c r="P340" s="136"/>
      <c r="Q340" s="136"/>
      <c r="R340" s="725"/>
      <c r="S340" s="136"/>
      <c r="T340" s="136"/>
      <c r="U340" s="136"/>
      <c r="V340" s="136"/>
      <c r="W340" s="136"/>
      <c r="X340" s="136"/>
      <c r="Y340" s="725"/>
      <c r="Z340" s="136"/>
      <c r="AA340" s="136"/>
      <c r="AB340" s="136"/>
      <c r="AC340" s="136"/>
      <c r="AD340" s="136"/>
      <c r="AE340" s="136"/>
      <c r="AF340" s="725"/>
      <c r="AG340" s="136"/>
      <c r="AH340" s="136"/>
      <c r="AI340" s="136"/>
      <c r="AJ340" s="136"/>
      <c r="AK340" s="136"/>
      <c r="AL340" s="136"/>
    </row>
    <row r="341" spans="1:38" s="44" customFormat="1" x14ac:dyDescent="0.2">
      <c r="A341" s="16"/>
      <c r="B341" s="730"/>
      <c r="C341" s="16"/>
      <c r="K341" s="725"/>
      <c r="L341" s="136"/>
      <c r="M341" s="136"/>
      <c r="N341" s="136"/>
      <c r="O341" s="136"/>
      <c r="P341" s="136"/>
      <c r="Q341" s="136"/>
      <c r="R341" s="725"/>
      <c r="S341" s="136"/>
      <c r="T341" s="136"/>
      <c r="U341" s="136"/>
      <c r="V341" s="136"/>
      <c r="W341" s="136"/>
      <c r="X341" s="136"/>
      <c r="Y341" s="725"/>
      <c r="Z341" s="136"/>
      <c r="AA341" s="136"/>
      <c r="AB341" s="136"/>
      <c r="AC341" s="136"/>
      <c r="AD341" s="136"/>
      <c r="AE341" s="136"/>
      <c r="AF341" s="725"/>
      <c r="AG341" s="136"/>
      <c r="AH341" s="136"/>
      <c r="AI341" s="136"/>
      <c r="AJ341" s="136"/>
      <c r="AK341" s="136"/>
      <c r="AL341" s="136"/>
    </row>
    <row r="342" spans="1:38" s="44" customFormat="1" x14ac:dyDescent="0.2">
      <c r="A342" s="16"/>
      <c r="B342" s="730"/>
      <c r="C342" s="16"/>
      <c r="K342" s="725"/>
      <c r="L342" s="136"/>
      <c r="M342" s="136"/>
      <c r="N342" s="136"/>
      <c r="O342" s="136"/>
      <c r="P342" s="136"/>
      <c r="Q342" s="136"/>
      <c r="R342" s="725"/>
      <c r="S342" s="136"/>
      <c r="T342" s="136"/>
      <c r="U342" s="136"/>
      <c r="V342" s="136"/>
      <c r="W342" s="136"/>
      <c r="X342" s="136"/>
      <c r="Y342" s="725"/>
      <c r="Z342" s="136"/>
      <c r="AA342" s="136"/>
      <c r="AB342" s="136"/>
      <c r="AC342" s="136"/>
      <c r="AD342" s="136"/>
      <c r="AE342" s="136"/>
      <c r="AF342" s="725"/>
      <c r="AG342" s="136"/>
      <c r="AH342" s="136"/>
      <c r="AI342" s="136"/>
      <c r="AJ342" s="136"/>
      <c r="AK342" s="136"/>
      <c r="AL342" s="136"/>
    </row>
    <row r="343" spans="1:38" s="44" customFormat="1" x14ac:dyDescent="0.2">
      <c r="A343" s="16"/>
      <c r="B343" s="730"/>
      <c r="C343" s="16"/>
      <c r="K343" s="725"/>
      <c r="L343" s="136"/>
      <c r="M343" s="136"/>
      <c r="N343" s="136"/>
      <c r="O343" s="136"/>
      <c r="P343" s="136"/>
      <c r="Q343" s="136"/>
      <c r="R343" s="725"/>
      <c r="S343" s="136"/>
      <c r="T343" s="136"/>
      <c r="U343" s="136"/>
      <c r="V343" s="136"/>
      <c r="W343" s="136"/>
      <c r="X343" s="136"/>
      <c r="Y343" s="725"/>
      <c r="Z343" s="136"/>
      <c r="AA343" s="136"/>
      <c r="AB343" s="136"/>
      <c r="AC343" s="136"/>
      <c r="AD343" s="136"/>
      <c r="AE343" s="136"/>
      <c r="AF343" s="725"/>
      <c r="AG343" s="136"/>
      <c r="AH343" s="136"/>
      <c r="AI343" s="136"/>
      <c r="AJ343" s="136"/>
      <c r="AK343" s="136"/>
      <c r="AL343" s="136"/>
    </row>
    <row r="344" spans="1:38" s="44" customFormat="1" x14ac:dyDescent="0.2">
      <c r="A344" s="16"/>
      <c r="B344" s="730"/>
      <c r="C344" s="16"/>
      <c r="K344" s="725"/>
      <c r="L344" s="136"/>
      <c r="M344" s="136"/>
      <c r="N344" s="136"/>
      <c r="O344" s="136"/>
      <c r="P344" s="136"/>
      <c r="Q344" s="136"/>
      <c r="R344" s="725"/>
      <c r="S344" s="136"/>
      <c r="T344" s="136"/>
      <c r="U344" s="136"/>
      <c r="V344" s="136"/>
      <c r="W344" s="136"/>
      <c r="X344" s="136"/>
      <c r="Y344" s="725"/>
      <c r="Z344" s="136"/>
      <c r="AA344" s="136"/>
      <c r="AB344" s="136"/>
      <c r="AC344" s="136"/>
      <c r="AD344" s="136"/>
      <c r="AE344" s="136"/>
      <c r="AF344" s="725"/>
      <c r="AG344" s="136"/>
      <c r="AH344" s="136"/>
      <c r="AI344" s="136"/>
      <c r="AJ344" s="136"/>
      <c r="AK344" s="136"/>
      <c r="AL344" s="136"/>
    </row>
    <row r="345" spans="1:38" s="44" customFormat="1" x14ac:dyDescent="0.2">
      <c r="A345" s="16"/>
      <c r="B345" s="730"/>
      <c r="C345" s="16"/>
      <c r="K345" s="725"/>
      <c r="L345" s="136"/>
      <c r="M345" s="136"/>
      <c r="N345" s="136"/>
      <c r="O345" s="136"/>
      <c r="P345" s="136"/>
      <c r="Q345" s="136"/>
      <c r="R345" s="725"/>
      <c r="S345" s="136"/>
      <c r="T345" s="136"/>
      <c r="U345" s="136"/>
      <c r="V345" s="136"/>
      <c r="W345" s="136"/>
      <c r="X345" s="136"/>
      <c r="Y345" s="725"/>
      <c r="Z345" s="136"/>
      <c r="AA345" s="136"/>
      <c r="AB345" s="136"/>
      <c r="AC345" s="136"/>
      <c r="AD345" s="136"/>
      <c r="AE345" s="136"/>
      <c r="AF345" s="725"/>
      <c r="AG345" s="136"/>
      <c r="AH345" s="136"/>
      <c r="AI345" s="136"/>
      <c r="AJ345" s="136"/>
      <c r="AK345" s="136"/>
      <c r="AL345" s="136"/>
    </row>
    <row r="346" spans="1:38" s="44" customFormat="1" x14ac:dyDescent="0.2">
      <c r="A346" s="16"/>
      <c r="B346" s="730"/>
      <c r="C346" s="16"/>
      <c r="K346" s="725"/>
      <c r="L346" s="136"/>
      <c r="M346" s="136"/>
      <c r="N346" s="136"/>
      <c r="O346" s="136"/>
      <c r="P346" s="136"/>
      <c r="Q346" s="136"/>
      <c r="R346" s="725"/>
      <c r="S346" s="136"/>
      <c r="T346" s="136"/>
      <c r="U346" s="136"/>
      <c r="V346" s="136"/>
      <c r="W346" s="136"/>
      <c r="X346" s="136"/>
      <c r="Y346" s="725"/>
      <c r="Z346" s="136"/>
      <c r="AA346" s="136"/>
      <c r="AB346" s="136"/>
      <c r="AC346" s="136"/>
      <c r="AD346" s="136"/>
      <c r="AE346" s="136"/>
      <c r="AF346" s="725"/>
      <c r="AG346" s="136"/>
      <c r="AH346" s="136"/>
      <c r="AI346" s="136"/>
      <c r="AJ346" s="136"/>
      <c r="AK346" s="136"/>
      <c r="AL346" s="136"/>
    </row>
    <row r="347" spans="1:38" s="44" customFormat="1" x14ac:dyDescent="0.2">
      <c r="A347" s="16"/>
      <c r="B347" s="730"/>
      <c r="C347" s="16"/>
      <c r="K347" s="725"/>
      <c r="L347" s="136"/>
      <c r="M347" s="136"/>
      <c r="N347" s="136"/>
      <c r="O347" s="136"/>
      <c r="P347" s="136"/>
      <c r="Q347" s="136"/>
      <c r="R347" s="725"/>
      <c r="S347" s="136"/>
      <c r="T347" s="136"/>
      <c r="U347" s="136"/>
      <c r="V347" s="136"/>
      <c r="W347" s="136"/>
      <c r="X347" s="136"/>
      <c r="Y347" s="725"/>
      <c r="Z347" s="136"/>
      <c r="AA347" s="136"/>
      <c r="AB347" s="136"/>
      <c r="AC347" s="136"/>
      <c r="AD347" s="136"/>
      <c r="AE347" s="136"/>
      <c r="AF347" s="725"/>
      <c r="AG347" s="136"/>
      <c r="AH347" s="136"/>
      <c r="AI347" s="136"/>
      <c r="AJ347" s="136"/>
      <c r="AK347" s="136"/>
      <c r="AL347" s="136"/>
    </row>
    <row r="348" spans="1:38" s="44" customFormat="1" x14ac:dyDescent="0.2">
      <c r="A348" s="16"/>
      <c r="B348" s="730"/>
      <c r="C348" s="16"/>
      <c r="K348" s="725"/>
      <c r="L348" s="136"/>
      <c r="M348" s="136"/>
      <c r="N348" s="136"/>
      <c r="O348" s="136"/>
      <c r="P348" s="136"/>
      <c r="Q348" s="136"/>
      <c r="R348" s="725"/>
      <c r="S348" s="136"/>
      <c r="T348" s="136"/>
      <c r="U348" s="136"/>
      <c r="V348" s="136"/>
      <c r="W348" s="136"/>
      <c r="X348" s="136"/>
      <c r="Y348" s="725"/>
      <c r="Z348" s="136"/>
      <c r="AA348" s="136"/>
      <c r="AB348" s="136"/>
      <c r="AC348" s="136"/>
      <c r="AD348" s="136"/>
      <c r="AE348" s="136"/>
      <c r="AF348" s="725"/>
      <c r="AG348" s="136"/>
      <c r="AH348" s="136"/>
      <c r="AI348" s="136"/>
      <c r="AJ348" s="136"/>
      <c r="AK348" s="136"/>
      <c r="AL348" s="136"/>
    </row>
    <row r="349" spans="1:38" s="44" customFormat="1" x14ac:dyDescent="0.2">
      <c r="A349" s="16"/>
      <c r="B349" s="730"/>
      <c r="C349" s="16"/>
      <c r="K349" s="725"/>
      <c r="L349" s="136"/>
      <c r="M349" s="136"/>
      <c r="N349" s="136"/>
      <c r="O349" s="136"/>
      <c r="P349" s="136"/>
      <c r="Q349" s="136"/>
      <c r="R349" s="725"/>
      <c r="S349" s="136"/>
      <c r="T349" s="136"/>
      <c r="U349" s="136"/>
      <c r="V349" s="136"/>
      <c r="W349" s="136"/>
      <c r="X349" s="136"/>
      <c r="Y349" s="725"/>
      <c r="Z349" s="136"/>
      <c r="AA349" s="136"/>
      <c r="AB349" s="136"/>
      <c r="AC349" s="136"/>
      <c r="AD349" s="136"/>
      <c r="AE349" s="136"/>
      <c r="AF349" s="725"/>
      <c r="AG349" s="136"/>
      <c r="AH349" s="136"/>
      <c r="AI349" s="136"/>
      <c r="AJ349" s="136"/>
      <c r="AK349" s="136"/>
      <c r="AL349" s="136"/>
    </row>
    <row r="350" spans="1:38" s="44" customFormat="1" x14ac:dyDescent="0.2">
      <c r="A350" s="16"/>
      <c r="B350" s="730"/>
      <c r="C350" s="16"/>
      <c r="K350" s="725"/>
      <c r="L350" s="136"/>
      <c r="M350" s="136"/>
      <c r="N350" s="136"/>
      <c r="O350" s="136"/>
      <c r="P350" s="136"/>
      <c r="Q350" s="136"/>
      <c r="R350" s="725"/>
      <c r="S350" s="136"/>
      <c r="T350" s="136"/>
      <c r="U350" s="136"/>
      <c r="V350" s="136"/>
      <c r="W350" s="136"/>
      <c r="X350" s="136"/>
      <c r="Y350" s="725"/>
      <c r="Z350" s="136"/>
      <c r="AA350" s="136"/>
      <c r="AB350" s="136"/>
      <c r="AC350" s="136"/>
      <c r="AD350" s="136"/>
      <c r="AE350" s="136"/>
      <c r="AF350" s="725"/>
      <c r="AG350" s="136"/>
      <c r="AH350" s="136"/>
      <c r="AI350" s="136"/>
      <c r="AJ350" s="136"/>
      <c r="AK350" s="136"/>
      <c r="AL350" s="136"/>
    </row>
    <row r="351" spans="1:38" s="44" customFormat="1" x14ac:dyDescent="0.2">
      <c r="A351" s="16"/>
      <c r="B351" s="730"/>
      <c r="C351" s="16"/>
      <c r="K351" s="725"/>
      <c r="L351" s="136"/>
      <c r="M351" s="136"/>
      <c r="N351" s="136"/>
      <c r="O351" s="136"/>
      <c r="P351" s="136"/>
      <c r="Q351" s="136"/>
      <c r="R351" s="725"/>
      <c r="S351" s="136"/>
      <c r="T351" s="136"/>
      <c r="U351" s="136"/>
      <c r="V351" s="136"/>
      <c r="W351" s="136"/>
      <c r="X351" s="136"/>
      <c r="Y351" s="725"/>
      <c r="Z351" s="136"/>
      <c r="AA351" s="136"/>
      <c r="AB351" s="136"/>
      <c r="AC351" s="136"/>
      <c r="AD351" s="136"/>
      <c r="AE351" s="136"/>
      <c r="AF351" s="725"/>
      <c r="AG351" s="136"/>
      <c r="AH351" s="136"/>
      <c r="AI351" s="136"/>
      <c r="AJ351" s="136"/>
      <c r="AK351" s="136"/>
      <c r="AL351" s="136"/>
    </row>
    <row r="352" spans="1:38" s="44" customFormat="1" x14ac:dyDescent="0.2">
      <c r="A352" s="16"/>
      <c r="B352" s="730"/>
      <c r="C352" s="16"/>
      <c r="K352" s="725"/>
      <c r="L352" s="136"/>
      <c r="M352" s="136"/>
      <c r="N352" s="136"/>
      <c r="O352" s="136"/>
      <c r="P352" s="136"/>
      <c r="Q352" s="136"/>
      <c r="R352" s="725"/>
      <c r="S352" s="136"/>
      <c r="T352" s="136"/>
      <c r="U352" s="136"/>
      <c r="V352" s="136"/>
      <c r="W352" s="136"/>
      <c r="X352" s="136"/>
      <c r="Y352" s="725"/>
      <c r="Z352" s="136"/>
      <c r="AA352" s="136"/>
      <c r="AB352" s="136"/>
      <c r="AC352" s="136"/>
      <c r="AD352" s="136"/>
      <c r="AE352" s="136"/>
      <c r="AF352" s="725"/>
      <c r="AG352" s="136"/>
      <c r="AH352" s="136"/>
      <c r="AI352" s="136"/>
      <c r="AJ352" s="136"/>
      <c r="AK352" s="136"/>
      <c r="AL352" s="136"/>
    </row>
    <row r="353" spans="1:38" s="44" customFormat="1" x14ac:dyDescent="0.2">
      <c r="A353" s="16"/>
      <c r="B353" s="730"/>
      <c r="C353" s="16"/>
      <c r="K353" s="725"/>
      <c r="L353" s="136"/>
      <c r="M353" s="136"/>
      <c r="N353" s="136"/>
      <c r="O353" s="136"/>
      <c r="P353" s="136"/>
      <c r="Q353" s="136"/>
      <c r="R353" s="725"/>
      <c r="S353" s="136"/>
      <c r="T353" s="136"/>
      <c r="U353" s="136"/>
      <c r="V353" s="136"/>
      <c r="W353" s="136"/>
      <c r="X353" s="136"/>
      <c r="Y353" s="725"/>
      <c r="Z353" s="136"/>
      <c r="AA353" s="136"/>
      <c r="AB353" s="136"/>
      <c r="AC353" s="136"/>
      <c r="AD353" s="136"/>
      <c r="AE353" s="136"/>
      <c r="AF353" s="725"/>
      <c r="AG353" s="136"/>
      <c r="AH353" s="136"/>
      <c r="AI353" s="136"/>
      <c r="AJ353" s="136"/>
      <c r="AK353" s="136"/>
      <c r="AL353" s="136"/>
    </row>
    <row r="354" spans="1:38" s="44" customFormat="1" x14ac:dyDescent="0.2">
      <c r="A354" s="16"/>
      <c r="B354" s="730"/>
      <c r="C354" s="16"/>
      <c r="K354" s="725"/>
      <c r="L354" s="136"/>
      <c r="M354" s="136"/>
      <c r="N354" s="136"/>
      <c r="O354" s="136"/>
      <c r="P354" s="136"/>
      <c r="Q354" s="136"/>
      <c r="R354" s="725"/>
      <c r="S354" s="136"/>
      <c r="T354" s="136"/>
      <c r="U354" s="136"/>
      <c r="V354" s="136"/>
      <c r="W354" s="136"/>
      <c r="X354" s="136"/>
      <c r="Y354" s="725"/>
      <c r="Z354" s="136"/>
      <c r="AA354" s="136"/>
      <c r="AB354" s="136"/>
      <c r="AC354" s="136"/>
      <c r="AD354" s="136"/>
      <c r="AE354" s="136"/>
      <c r="AF354" s="725"/>
      <c r="AG354" s="136"/>
      <c r="AH354" s="136"/>
      <c r="AI354" s="136"/>
      <c r="AJ354" s="136"/>
      <c r="AK354" s="136"/>
      <c r="AL354" s="136"/>
    </row>
    <row r="355" spans="1:38" s="44" customFormat="1" x14ac:dyDescent="0.2">
      <c r="A355" s="16"/>
      <c r="B355" s="730"/>
      <c r="C355" s="16"/>
      <c r="K355" s="725"/>
      <c r="L355" s="136"/>
      <c r="M355" s="136"/>
      <c r="N355" s="136"/>
      <c r="O355" s="136"/>
      <c r="P355" s="136"/>
      <c r="Q355" s="136"/>
      <c r="R355" s="725"/>
      <c r="S355" s="136"/>
      <c r="T355" s="136"/>
      <c r="U355" s="136"/>
      <c r="V355" s="136"/>
      <c r="W355" s="136"/>
      <c r="X355" s="136"/>
      <c r="Y355" s="725"/>
      <c r="Z355" s="136"/>
      <c r="AA355" s="136"/>
      <c r="AB355" s="136"/>
      <c r="AC355" s="136"/>
      <c r="AD355" s="136"/>
      <c r="AE355" s="136"/>
      <c r="AF355" s="725"/>
      <c r="AG355" s="136"/>
      <c r="AH355" s="136"/>
      <c r="AI355" s="136"/>
      <c r="AJ355" s="136"/>
      <c r="AK355" s="136"/>
      <c r="AL355" s="136"/>
    </row>
    <row r="356" spans="1:38" s="44" customFormat="1" x14ac:dyDescent="0.2">
      <c r="A356" s="16"/>
      <c r="B356" s="730"/>
      <c r="C356" s="16"/>
      <c r="K356" s="725"/>
      <c r="L356" s="136"/>
      <c r="M356" s="136"/>
      <c r="N356" s="136"/>
      <c r="O356" s="136"/>
      <c r="P356" s="136"/>
      <c r="Q356" s="136"/>
      <c r="R356" s="725"/>
      <c r="S356" s="136"/>
      <c r="T356" s="136"/>
      <c r="U356" s="136"/>
      <c r="V356" s="136"/>
      <c r="W356" s="136"/>
      <c r="X356" s="136"/>
      <c r="Y356" s="725"/>
      <c r="Z356" s="136"/>
      <c r="AA356" s="136"/>
      <c r="AB356" s="136"/>
      <c r="AC356" s="136"/>
      <c r="AD356" s="136"/>
      <c r="AE356" s="136"/>
      <c r="AF356" s="725"/>
      <c r="AG356" s="136"/>
      <c r="AH356" s="136"/>
      <c r="AI356" s="136"/>
      <c r="AJ356" s="136"/>
      <c r="AK356" s="136"/>
      <c r="AL356" s="136"/>
    </row>
    <row r="357" spans="1:38" s="44" customFormat="1" x14ac:dyDescent="0.2">
      <c r="A357" s="16"/>
      <c r="B357" s="730"/>
      <c r="C357" s="16"/>
      <c r="K357" s="725"/>
      <c r="L357" s="136"/>
      <c r="M357" s="136"/>
      <c r="N357" s="136"/>
      <c r="O357" s="136"/>
      <c r="P357" s="136"/>
      <c r="Q357" s="136"/>
      <c r="R357" s="725"/>
      <c r="S357" s="136"/>
      <c r="T357" s="136"/>
      <c r="U357" s="136"/>
      <c r="V357" s="136"/>
      <c r="W357" s="136"/>
      <c r="X357" s="136"/>
      <c r="Y357" s="725"/>
      <c r="Z357" s="136"/>
      <c r="AA357" s="136"/>
      <c r="AB357" s="136"/>
      <c r="AC357" s="136"/>
      <c r="AD357" s="136"/>
      <c r="AE357" s="136"/>
      <c r="AF357" s="725"/>
      <c r="AG357" s="136"/>
      <c r="AH357" s="136"/>
      <c r="AI357" s="136"/>
      <c r="AJ357" s="136"/>
      <c r="AK357" s="136"/>
      <c r="AL357" s="136"/>
    </row>
    <row r="358" spans="1:38" s="44" customFormat="1" x14ac:dyDescent="0.2">
      <c r="A358" s="16"/>
      <c r="B358" s="730"/>
      <c r="C358" s="16"/>
      <c r="K358" s="725"/>
      <c r="L358" s="136"/>
      <c r="M358" s="136"/>
      <c r="N358" s="136"/>
      <c r="O358" s="136"/>
      <c r="P358" s="136"/>
      <c r="Q358" s="136"/>
      <c r="R358" s="725"/>
      <c r="S358" s="136"/>
      <c r="T358" s="136"/>
      <c r="U358" s="136"/>
      <c r="V358" s="136"/>
      <c r="W358" s="136"/>
      <c r="X358" s="136"/>
      <c r="Y358" s="725"/>
      <c r="Z358" s="136"/>
      <c r="AA358" s="136"/>
      <c r="AB358" s="136"/>
      <c r="AC358" s="136"/>
      <c r="AD358" s="136"/>
      <c r="AE358" s="136"/>
      <c r="AF358" s="725"/>
      <c r="AG358" s="136"/>
      <c r="AH358" s="136"/>
      <c r="AI358" s="136"/>
      <c r="AJ358" s="136"/>
      <c r="AK358" s="136"/>
      <c r="AL358" s="136"/>
    </row>
    <row r="359" spans="1:38" s="44" customFormat="1" x14ac:dyDescent="0.2">
      <c r="A359" s="16"/>
      <c r="B359" s="730"/>
      <c r="C359" s="16"/>
      <c r="K359" s="725"/>
      <c r="L359" s="136"/>
      <c r="M359" s="136"/>
      <c r="N359" s="136"/>
      <c r="O359" s="136"/>
      <c r="P359" s="136"/>
      <c r="Q359" s="136"/>
      <c r="R359" s="725"/>
      <c r="S359" s="136"/>
      <c r="T359" s="136"/>
      <c r="U359" s="136"/>
      <c r="V359" s="136"/>
      <c r="W359" s="136"/>
      <c r="X359" s="136"/>
      <c r="Y359" s="725"/>
      <c r="Z359" s="136"/>
      <c r="AA359" s="136"/>
      <c r="AB359" s="136"/>
      <c r="AC359" s="136"/>
      <c r="AD359" s="136"/>
      <c r="AE359" s="136"/>
      <c r="AF359" s="725"/>
      <c r="AG359" s="136"/>
      <c r="AH359" s="136"/>
      <c r="AI359" s="136"/>
      <c r="AJ359" s="136"/>
      <c r="AK359" s="136"/>
      <c r="AL359" s="136"/>
    </row>
    <row r="360" spans="1:38" s="44" customFormat="1" x14ac:dyDescent="0.2">
      <c r="A360" s="16"/>
      <c r="B360" s="730"/>
      <c r="C360" s="16"/>
      <c r="K360" s="725"/>
      <c r="L360" s="136"/>
      <c r="M360" s="136"/>
      <c r="N360" s="136"/>
      <c r="O360" s="136"/>
      <c r="P360" s="136"/>
      <c r="Q360" s="136"/>
      <c r="R360" s="725"/>
      <c r="S360" s="136"/>
      <c r="T360" s="136"/>
      <c r="U360" s="136"/>
      <c r="V360" s="136"/>
      <c r="W360" s="136"/>
      <c r="X360" s="136"/>
      <c r="Y360" s="725"/>
      <c r="Z360" s="136"/>
      <c r="AA360" s="136"/>
      <c r="AB360" s="136"/>
      <c r="AC360" s="136"/>
      <c r="AD360" s="136"/>
      <c r="AE360" s="136"/>
      <c r="AF360" s="725"/>
      <c r="AG360" s="136"/>
      <c r="AH360" s="136"/>
      <c r="AI360" s="136"/>
      <c r="AJ360" s="136"/>
      <c r="AK360" s="136"/>
      <c r="AL360" s="136"/>
    </row>
    <row r="361" spans="1:38" s="44" customFormat="1" x14ac:dyDescent="0.2">
      <c r="A361" s="16"/>
      <c r="B361" s="730"/>
      <c r="C361" s="16"/>
      <c r="K361" s="725"/>
      <c r="L361" s="136"/>
      <c r="M361" s="136"/>
      <c r="N361" s="136"/>
      <c r="O361" s="136"/>
      <c r="P361" s="136"/>
      <c r="Q361" s="136"/>
      <c r="R361" s="725"/>
      <c r="S361" s="136"/>
      <c r="T361" s="136"/>
      <c r="U361" s="136"/>
      <c r="V361" s="136"/>
      <c r="W361" s="136"/>
      <c r="X361" s="136"/>
      <c r="Y361" s="725"/>
      <c r="Z361" s="136"/>
      <c r="AA361" s="136"/>
      <c r="AB361" s="136"/>
      <c r="AC361" s="136"/>
      <c r="AD361" s="136"/>
      <c r="AE361" s="136"/>
      <c r="AF361" s="725"/>
      <c r="AG361" s="136"/>
      <c r="AH361" s="136"/>
      <c r="AI361" s="136"/>
      <c r="AJ361" s="136"/>
      <c r="AK361" s="136"/>
      <c r="AL361" s="136"/>
    </row>
    <row r="362" spans="1:38" s="44" customFormat="1" x14ac:dyDescent="0.2">
      <c r="A362" s="16"/>
      <c r="B362" s="730"/>
      <c r="C362" s="16"/>
      <c r="K362" s="725"/>
      <c r="L362" s="136"/>
      <c r="M362" s="136"/>
      <c r="N362" s="136"/>
      <c r="O362" s="136"/>
      <c r="P362" s="136"/>
      <c r="Q362" s="136"/>
      <c r="R362" s="725"/>
      <c r="S362" s="136"/>
      <c r="T362" s="136"/>
      <c r="U362" s="136"/>
      <c r="V362" s="136"/>
      <c r="W362" s="136"/>
      <c r="X362" s="136"/>
      <c r="Y362" s="725"/>
      <c r="Z362" s="136"/>
      <c r="AA362" s="136"/>
      <c r="AB362" s="136"/>
      <c r="AC362" s="136"/>
      <c r="AD362" s="136"/>
      <c r="AE362" s="136"/>
      <c r="AF362" s="725"/>
      <c r="AG362" s="136"/>
      <c r="AH362" s="136"/>
      <c r="AI362" s="136"/>
      <c r="AJ362" s="136"/>
      <c r="AK362" s="136"/>
      <c r="AL362" s="136"/>
    </row>
    <row r="363" spans="1:38" s="44" customFormat="1" x14ac:dyDescent="0.2">
      <c r="A363" s="16"/>
      <c r="B363" s="730"/>
      <c r="C363" s="16"/>
      <c r="K363" s="725"/>
      <c r="L363" s="136"/>
      <c r="M363" s="136"/>
      <c r="N363" s="136"/>
      <c r="O363" s="136"/>
      <c r="P363" s="136"/>
      <c r="Q363" s="136"/>
      <c r="R363" s="725"/>
      <c r="S363" s="136"/>
      <c r="T363" s="136"/>
      <c r="U363" s="136"/>
      <c r="V363" s="136"/>
      <c r="W363" s="136"/>
      <c r="X363" s="136"/>
      <c r="Y363" s="725"/>
      <c r="Z363" s="136"/>
      <c r="AA363" s="136"/>
      <c r="AB363" s="136"/>
      <c r="AC363" s="136"/>
      <c r="AD363" s="136"/>
      <c r="AE363" s="136"/>
      <c r="AF363" s="725"/>
      <c r="AG363" s="136"/>
      <c r="AH363" s="136"/>
      <c r="AI363" s="136"/>
      <c r="AJ363" s="136"/>
      <c r="AK363" s="136"/>
      <c r="AL363" s="136"/>
    </row>
    <row r="364" spans="1:38" s="44" customFormat="1" x14ac:dyDescent="0.2">
      <c r="A364" s="16"/>
      <c r="B364" s="730"/>
      <c r="C364" s="16"/>
      <c r="K364" s="725"/>
      <c r="L364" s="136"/>
      <c r="M364" s="136"/>
      <c r="N364" s="136"/>
      <c r="O364" s="136"/>
      <c r="P364" s="136"/>
      <c r="Q364" s="136"/>
      <c r="R364" s="725"/>
      <c r="S364" s="136"/>
      <c r="T364" s="136"/>
      <c r="U364" s="136"/>
      <c r="V364" s="136"/>
      <c r="W364" s="136"/>
      <c r="X364" s="136"/>
      <c r="Y364" s="725"/>
      <c r="Z364" s="136"/>
      <c r="AA364" s="136"/>
      <c r="AB364" s="136"/>
      <c r="AC364" s="136"/>
      <c r="AD364" s="136"/>
      <c r="AE364" s="136"/>
      <c r="AF364" s="725"/>
      <c r="AG364" s="136"/>
      <c r="AH364" s="136"/>
      <c r="AI364" s="136"/>
      <c r="AJ364" s="136"/>
      <c r="AK364" s="136"/>
      <c r="AL364" s="136"/>
    </row>
    <row r="365" spans="1:38" s="44" customFormat="1" x14ac:dyDescent="0.2">
      <c r="A365" s="16"/>
      <c r="B365" s="730"/>
      <c r="C365" s="16"/>
      <c r="K365" s="725"/>
      <c r="L365" s="136"/>
      <c r="M365" s="136"/>
      <c r="N365" s="136"/>
      <c r="O365" s="136"/>
      <c r="P365" s="136"/>
      <c r="Q365" s="136"/>
      <c r="R365" s="725"/>
      <c r="S365" s="136"/>
      <c r="T365" s="136"/>
      <c r="U365" s="136"/>
      <c r="V365" s="136"/>
      <c r="W365" s="136"/>
      <c r="X365" s="136"/>
      <c r="Y365" s="725"/>
      <c r="Z365" s="136"/>
      <c r="AA365" s="136"/>
      <c r="AB365" s="136"/>
      <c r="AC365" s="136"/>
      <c r="AD365" s="136"/>
      <c r="AE365" s="136"/>
      <c r="AF365" s="725"/>
      <c r="AG365" s="136"/>
      <c r="AH365" s="136"/>
      <c r="AI365" s="136"/>
      <c r="AJ365" s="136"/>
      <c r="AK365" s="136"/>
      <c r="AL365" s="136"/>
    </row>
    <row r="366" spans="1:38" s="44" customFormat="1" x14ac:dyDescent="0.2">
      <c r="A366" s="16"/>
      <c r="B366" s="730"/>
      <c r="C366" s="16"/>
      <c r="K366" s="725"/>
      <c r="L366" s="136"/>
      <c r="M366" s="136"/>
      <c r="N366" s="136"/>
      <c r="O366" s="136"/>
      <c r="P366" s="136"/>
      <c r="Q366" s="136"/>
      <c r="R366" s="725"/>
      <c r="S366" s="136"/>
      <c r="T366" s="136"/>
      <c r="U366" s="136"/>
      <c r="V366" s="136"/>
      <c r="W366" s="136"/>
      <c r="X366" s="136"/>
      <c r="Y366" s="725"/>
      <c r="Z366" s="136"/>
      <c r="AA366" s="136"/>
      <c r="AB366" s="136"/>
      <c r="AC366" s="136"/>
      <c r="AD366" s="136"/>
      <c r="AE366" s="136"/>
      <c r="AF366" s="725"/>
      <c r="AG366" s="136"/>
      <c r="AH366" s="136"/>
      <c r="AI366" s="136"/>
      <c r="AJ366" s="136"/>
      <c r="AK366" s="136"/>
      <c r="AL366" s="136"/>
    </row>
    <row r="367" spans="1:38" s="44" customFormat="1" x14ac:dyDescent="0.2">
      <c r="A367" s="16"/>
      <c r="B367" s="730"/>
      <c r="C367" s="16"/>
      <c r="K367" s="725"/>
      <c r="L367" s="136"/>
      <c r="M367" s="136"/>
      <c r="N367" s="136"/>
      <c r="O367" s="136"/>
      <c r="P367" s="136"/>
      <c r="Q367" s="136"/>
      <c r="R367" s="725"/>
      <c r="S367" s="136"/>
      <c r="T367" s="136"/>
      <c r="U367" s="136"/>
      <c r="V367" s="136"/>
      <c r="W367" s="136"/>
      <c r="X367" s="136"/>
      <c r="Y367" s="725"/>
      <c r="Z367" s="136"/>
      <c r="AA367" s="136"/>
      <c r="AB367" s="136"/>
      <c r="AC367" s="136"/>
      <c r="AD367" s="136"/>
      <c r="AE367" s="136"/>
      <c r="AF367" s="725"/>
      <c r="AG367" s="136"/>
      <c r="AH367" s="136"/>
      <c r="AI367" s="136"/>
      <c r="AJ367" s="136"/>
      <c r="AK367" s="136"/>
      <c r="AL367" s="136"/>
    </row>
    <row r="368" spans="1:38" s="44" customFormat="1" x14ac:dyDescent="0.2">
      <c r="A368" s="16"/>
      <c r="B368" s="730"/>
      <c r="C368" s="16"/>
      <c r="K368" s="725"/>
      <c r="L368" s="136"/>
      <c r="M368" s="136"/>
      <c r="N368" s="136"/>
      <c r="O368" s="136"/>
      <c r="P368" s="136"/>
      <c r="Q368" s="136"/>
      <c r="R368" s="725"/>
      <c r="S368" s="136"/>
      <c r="T368" s="136"/>
      <c r="U368" s="136"/>
      <c r="V368" s="136"/>
      <c r="W368" s="136"/>
      <c r="X368" s="136"/>
      <c r="Y368" s="725"/>
      <c r="Z368" s="136"/>
      <c r="AA368" s="136"/>
      <c r="AB368" s="136"/>
      <c r="AC368" s="136"/>
      <c r="AD368" s="136"/>
      <c r="AE368" s="136"/>
      <c r="AF368" s="725"/>
      <c r="AG368" s="136"/>
      <c r="AH368" s="136"/>
      <c r="AI368" s="136"/>
      <c r="AJ368" s="136"/>
      <c r="AK368" s="136"/>
      <c r="AL368" s="136"/>
    </row>
    <row r="369" spans="1:38" s="44" customFormat="1" x14ac:dyDescent="0.2">
      <c r="A369" s="16"/>
      <c r="B369" s="730"/>
      <c r="C369" s="16"/>
      <c r="K369" s="725"/>
      <c r="L369" s="136"/>
      <c r="M369" s="136"/>
      <c r="N369" s="136"/>
      <c r="O369" s="136"/>
      <c r="P369" s="136"/>
      <c r="Q369" s="136"/>
      <c r="R369" s="725"/>
      <c r="S369" s="136"/>
      <c r="T369" s="136"/>
      <c r="U369" s="136"/>
      <c r="V369" s="136"/>
      <c r="W369" s="136"/>
      <c r="X369" s="136"/>
      <c r="Y369" s="725"/>
      <c r="Z369" s="136"/>
      <c r="AA369" s="136"/>
      <c r="AB369" s="136"/>
      <c r="AC369" s="136"/>
      <c r="AD369" s="136"/>
      <c r="AE369" s="136"/>
      <c r="AF369" s="725"/>
      <c r="AG369" s="136"/>
      <c r="AH369" s="136"/>
      <c r="AI369" s="136"/>
      <c r="AJ369" s="136"/>
      <c r="AK369" s="136"/>
      <c r="AL369" s="136"/>
    </row>
    <row r="370" spans="1:38" s="44" customFormat="1" x14ac:dyDescent="0.2">
      <c r="A370" s="16"/>
      <c r="B370" s="730"/>
      <c r="C370" s="16"/>
      <c r="K370" s="725"/>
      <c r="L370" s="136"/>
      <c r="M370" s="136"/>
      <c r="N370" s="136"/>
      <c r="O370" s="136"/>
      <c r="P370" s="136"/>
      <c r="Q370" s="136"/>
      <c r="R370" s="725"/>
      <c r="S370" s="136"/>
      <c r="T370" s="136"/>
      <c r="U370" s="136"/>
      <c r="V370" s="136"/>
      <c r="W370" s="136"/>
      <c r="X370" s="136"/>
      <c r="Y370" s="725"/>
      <c r="Z370" s="136"/>
      <c r="AA370" s="136"/>
      <c r="AB370" s="136"/>
      <c r="AC370" s="136"/>
      <c r="AD370" s="136"/>
      <c r="AE370" s="136"/>
      <c r="AF370" s="725"/>
      <c r="AG370" s="136"/>
      <c r="AH370" s="136"/>
      <c r="AI370" s="136"/>
      <c r="AJ370" s="136"/>
      <c r="AK370" s="136"/>
      <c r="AL370" s="136"/>
    </row>
    <row r="371" spans="1:38" s="44" customFormat="1" x14ac:dyDescent="0.2">
      <c r="A371" s="16"/>
      <c r="B371" s="730"/>
      <c r="C371" s="16"/>
      <c r="K371" s="725"/>
      <c r="L371" s="136"/>
      <c r="M371" s="136"/>
      <c r="N371" s="136"/>
      <c r="O371" s="136"/>
      <c r="P371" s="136"/>
      <c r="Q371" s="136"/>
      <c r="R371" s="725"/>
      <c r="S371" s="136"/>
      <c r="T371" s="136"/>
      <c r="U371" s="136"/>
      <c r="V371" s="136"/>
      <c r="W371" s="136"/>
      <c r="X371" s="136"/>
      <c r="Y371" s="725"/>
      <c r="Z371" s="136"/>
      <c r="AA371" s="136"/>
      <c r="AB371" s="136"/>
      <c r="AC371" s="136"/>
      <c r="AD371" s="136"/>
      <c r="AE371" s="136"/>
      <c r="AF371" s="725"/>
      <c r="AG371" s="136"/>
      <c r="AH371" s="136"/>
      <c r="AI371" s="136"/>
      <c r="AJ371" s="136"/>
      <c r="AK371" s="136"/>
      <c r="AL371" s="136"/>
    </row>
    <row r="372" spans="1:38" s="44" customFormat="1" x14ac:dyDescent="0.2">
      <c r="A372" s="16"/>
      <c r="B372" s="730"/>
      <c r="C372" s="16"/>
      <c r="K372" s="725"/>
      <c r="L372" s="136"/>
      <c r="M372" s="136"/>
      <c r="N372" s="136"/>
      <c r="O372" s="136"/>
      <c r="P372" s="136"/>
      <c r="Q372" s="136"/>
      <c r="R372" s="725"/>
      <c r="S372" s="136"/>
      <c r="T372" s="136"/>
      <c r="U372" s="136"/>
      <c r="V372" s="136"/>
      <c r="W372" s="136"/>
      <c r="X372" s="136"/>
      <c r="Y372" s="725"/>
      <c r="Z372" s="136"/>
      <c r="AA372" s="136"/>
      <c r="AB372" s="136"/>
      <c r="AC372" s="136"/>
      <c r="AD372" s="136"/>
      <c r="AE372" s="136"/>
      <c r="AF372" s="725"/>
      <c r="AG372" s="136"/>
      <c r="AH372" s="136"/>
      <c r="AI372" s="136"/>
      <c r="AJ372" s="136"/>
      <c r="AK372" s="136"/>
      <c r="AL372" s="136"/>
    </row>
    <row r="373" spans="1:38" s="44" customFormat="1" x14ac:dyDescent="0.2">
      <c r="A373" s="16"/>
      <c r="B373" s="730"/>
      <c r="C373" s="16"/>
      <c r="K373" s="725"/>
      <c r="L373" s="136"/>
      <c r="M373" s="136"/>
      <c r="N373" s="136"/>
      <c r="O373" s="136"/>
      <c r="P373" s="136"/>
      <c r="Q373" s="136"/>
      <c r="R373" s="725"/>
      <c r="S373" s="136"/>
      <c r="T373" s="136"/>
      <c r="U373" s="136"/>
      <c r="V373" s="136"/>
      <c r="W373" s="136"/>
      <c r="X373" s="136"/>
      <c r="Y373" s="725"/>
      <c r="Z373" s="136"/>
      <c r="AA373" s="136"/>
      <c r="AB373" s="136"/>
      <c r="AC373" s="136"/>
      <c r="AD373" s="136"/>
      <c r="AE373" s="136"/>
      <c r="AF373" s="725"/>
      <c r="AG373" s="136"/>
      <c r="AH373" s="136"/>
      <c r="AI373" s="136"/>
      <c r="AJ373" s="136"/>
      <c r="AK373" s="136"/>
      <c r="AL373" s="136"/>
    </row>
    <row r="374" spans="1:38" s="44" customFormat="1" x14ac:dyDescent="0.2">
      <c r="A374" s="16"/>
      <c r="B374" s="730"/>
      <c r="C374" s="16"/>
      <c r="K374" s="725"/>
      <c r="L374" s="136"/>
      <c r="M374" s="136"/>
      <c r="N374" s="136"/>
      <c r="O374" s="136"/>
      <c r="P374" s="136"/>
      <c r="Q374" s="136"/>
      <c r="R374" s="725"/>
      <c r="S374" s="136"/>
      <c r="T374" s="136"/>
      <c r="U374" s="136"/>
      <c r="V374" s="136"/>
      <c r="W374" s="136"/>
      <c r="X374" s="136"/>
      <c r="Y374" s="725"/>
      <c r="Z374" s="136"/>
      <c r="AA374" s="136"/>
      <c r="AB374" s="136"/>
      <c r="AC374" s="136"/>
      <c r="AD374" s="136"/>
      <c r="AE374" s="136"/>
      <c r="AF374" s="725"/>
      <c r="AG374" s="136"/>
      <c r="AH374" s="136"/>
      <c r="AI374" s="136"/>
      <c r="AJ374" s="136"/>
      <c r="AK374" s="136"/>
      <c r="AL374" s="136"/>
    </row>
    <row r="375" spans="1:38" s="44" customFormat="1" x14ac:dyDescent="0.2">
      <c r="A375" s="16"/>
      <c r="B375" s="730"/>
      <c r="C375" s="16"/>
      <c r="K375" s="725"/>
      <c r="L375" s="136"/>
      <c r="M375" s="136"/>
      <c r="N375" s="136"/>
      <c r="O375" s="136"/>
      <c r="P375" s="136"/>
      <c r="Q375" s="136"/>
      <c r="R375" s="725"/>
      <c r="S375" s="136"/>
      <c r="T375" s="136"/>
      <c r="U375" s="136"/>
      <c r="V375" s="136"/>
      <c r="W375" s="136"/>
      <c r="X375" s="136"/>
      <c r="Y375" s="725"/>
      <c r="Z375" s="136"/>
      <c r="AA375" s="136"/>
      <c r="AB375" s="136"/>
      <c r="AC375" s="136"/>
      <c r="AD375" s="136"/>
      <c r="AE375" s="136"/>
      <c r="AF375" s="725"/>
      <c r="AG375" s="136"/>
      <c r="AH375" s="136"/>
      <c r="AI375" s="136"/>
      <c r="AJ375" s="136"/>
      <c r="AK375" s="136"/>
      <c r="AL375" s="136"/>
    </row>
    <row r="376" spans="1:38" s="44" customFormat="1" x14ac:dyDescent="0.2">
      <c r="A376" s="16"/>
      <c r="B376" s="730"/>
      <c r="C376" s="16"/>
      <c r="K376" s="725"/>
      <c r="L376" s="136"/>
      <c r="M376" s="136"/>
      <c r="N376" s="136"/>
      <c r="O376" s="136"/>
      <c r="P376" s="136"/>
      <c r="Q376" s="136"/>
      <c r="R376" s="725"/>
      <c r="S376" s="136"/>
      <c r="T376" s="136"/>
      <c r="U376" s="136"/>
      <c r="V376" s="136"/>
      <c r="W376" s="136"/>
      <c r="X376" s="136"/>
      <c r="Y376" s="725"/>
      <c r="Z376" s="136"/>
      <c r="AA376" s="136"/>
      <c r="AB376" s="136"/>
      <c r="AC376" s="136"/>
      <c r="AD376" s="136"/>
      <c r="AE376" s="136"/>
      <c r="AF376" s="725"/>
      <c r="AG376" s="136"/>
      <c r="AH376" s="136"/>
      <c r="AI376" s="136"/>
      <c r="AJ376" s="136"/>
      <c r="AK376" s="136"/>
      <c r="AL376" s="136"/>
    </row>
    <row r="377" spans="1:38" s="44" customFormat="1" x14ac:dyDescent="0.2">
      <c r="A377" s="16"/>
      <c r="B377" s="730"/>
      <c r="C377" s="16"/>
      <c r="K377" s="725"/>
      <c r="L377" s="136"/>
      <c r="M377" s="136"/>
      <c r="N377" s="136"/>
      <c r="O377" s="136"/>
      <c r="P377" s="136"/>
      <c r="Q377" s="136"/>
      <c r="R377" s="725"/>
      <c r="S377" s="136"/>
      <c r="T377" s="136"/>
      <c r="U377" s="136"/>
      <c r="V377" s="136"/>
      <c r="W377" s="136"/>
      <c r="X377" s="136"/>
      <c r="Y377" s="725"/>
      <c r="Z377" s="136"/>
      <c r="AA377" s="136"/>
      <c r="AB377" s="136"/>
      <c r="AC377" s="136"/>
      <c r="AD377" s="136"/>
      <c r="AE377" s="136"/>
      <c r="AF377" s="725"/>
      <c r="AG377" s="136"/>
      <c r="AH377" s="136"/>
      <c r="AI377" s="136"/>
      <c r="AJ377" s="136"/>
      <c r="AK377" s="136"/>
      <c r="AL377" s="136"/>
    </row>
    <row r="378" spans="1:38" s="44" customFormat="1" x14ac:dyDescent="0.2">
      <c r="A378" s="16"/>
      <c r="B378" s="730"/>
      <c r="C378" s="16"/>
      <c r="K378" s="725"/>
      <c r="L378" s="136"/>
      <c r="M378" s="136"/>
      <c r="N378" s="136"/>
      <c r="O378" s="136"/>
      <c r="P378" s="136"/>
      <c r="Q378" s="136"/>
      <c r="R378" s="725"/>
      <c r="S378" s="136"/>
      <c r="T378" s="136"/>
      <c r="U378" s="136"/>
      <c r="V378" s="136"/>
      <c r="W378" s="136"/>
      <c r="X378" s="136"/>
      <c r="Y378" s="725"/>
      <c r="Z378" s="136"/>
      <c r="AA378" s="136"/>
      <c r="AB378" s="136"/>
      <c r="AC378" s="136"/>
      <c r="AD378" s="136"/>
      <c r="AE378" s="136"/>
      <c r="AF378" s="725"/>
      <c r="AG378" s="136"/>
      <c r="AH378" s="136"/>
      <c r="AI378" s="136"/>
      <c r="AJ378" s="136"/>
      <c r="AK378" s="136"/>
      <c r="AL378" s="136"/>
    </row>
    <row r="379" spans="1:38" s="44" customFormat="1" x14ac:dyDescent="0.2">
      <c r="A379" s="16"/>
      <c r="B379" s="730"/>
      <c r="C379" s="16"/>
      <c r="K379" s="725"/>
      <c r="L379" s="136"/>
      <c r="M379" s="136"/>
      <c r="N379" s="136"/>
      <c r="O379" s="136"/>
      <c r="P379" s="136"/>
      <c r="Q379" s="136"/>
      <c r="R379" s="725"/>
      <c r="S379" s="136"/>
      <c r="T379" s="136"/>
      <c r="U379" s="136"/>
      <c r="V379" s="136"/>
      <c r="W379" s="136"/>
      <c r="X379" s="136"/>
      <c r="Y379" s="725"/>
      <c r="Z379" s="136"/>
      <c r="AA379" s="136"/>
      <c r="AB379" s="136"/>
      <c r="AC379" s="136"/>
      <c r="AD379" s="136"/>
      <c r="AE379" s="136"/>
      <c r="AF379" s="725"/>
      <c r="AG379" s="136"/>
      <c r="AH379" s="136"/>
      <c r="AI379" s="136"/>
      <c r="AJ379" s="136"/>
      <c r="AK379" s="136"/>
      <c r="AL379" s="136"/>
    </row>
    <row r="380" spans="1:38" s="44" customFormat="1" x14ac:dyDescent="0.2">
      <c r="A380" s="16"/>
      <c r="B380" s="730"/>
      <c r="C380" s="16"/>
      <c r="K380" s="725"/>
      <c r="L380" s="136"/>
      <c r="M380" s="136"/>
      <c r="N380" s="136"/>
      <c r="O380" s="136"/>
      <c r="P380" s="136"/>
      <c r="Q380" s="136"/>
      <c r="R380" s="725"/>
      <c r="S380" s="136"/>
      <c r="T380" s="136"/>
      <c r="U380" s="136"/>
      <c r="V380" s="136"/>
      <c r="W380" s="136"/>
      <c r="X380" s="136"/>
      <c r="Y380" s="725"/>
      <c r="Z380" s="136"/>
      <c r="AA380" s="136"/>
      <c r="AB380" s="136"/>
      <c r="AC380" s="136"/>
      <c r="AD380" s="136"/>
      <c r="AE380" s="136"/>
      <c r="AF380" s="725"/>
      <c r="AG380" s="136"/>
      <c r="AH380" s="136"/>
      <c r="AI380" s="136"/>
      <c r="AJ380" s="136"/>
      <c r="AK380" s="136"/>
      <c r="AL380" s="136"/>
    </row>
    <row r="381" spans="1:38" s="44" customFormat="1" x14ac:dyDescent="0.2">
      <c r="A381" s="16"/>
      <c r="B381" s="730"/>
      <c r="C381" s="16"/>
      <c r="K381" s="725"/>
      <c r="L381" s="136"/>
      <c r="M381" s="136"/>
      <c r="N381" s="136"/>
      <c r="O381" s="136"/>
      <c r="P381" s="136"/>
      <c r="Q381" s="136"/>
      <c r="R381" s="725"/>
      <c r="S381" s="136"/>
      <c r="T381" s="136"/>
      <c r="U381" s="136"/>
      <c r="V381" s="136"/>
      <c r="W381" s="136"/>
      <c r="X381" s="136"/>
      <c r="Y381" s="725"/>
      <c r="Z381" s="136"/>
      <c r="AA381" s="136"/>
      <c r="AB381" s="136"/>
      <c r="AC381" s="136"/>
      <c r="AD381" s="136"/>
      <c r="AE381" s="136"/>
      <c r="AF381" s="725"/>
      <c r="AG381" s="136"/>
      <c r="AH381" s="136"/>
      <c r="AI381" s="136"/>
      <c r="AJ381" s="136"/>
      <c r="AK381" s="136"/>
      <c r="AL381" s="136"/>
    </row>
    <row r="382" spans="1:38" s="44" customFormat="1" x14ac:dyDescent="0.2">
      <c r="A382" s="16"/>
      <c r="B382" s="730"/>
      <c r="C382" s="16"/>
      <c r="K382" s="725"/>
      <c r="L382" s="136"/>
      <c r="M382" s="136"/>
      <c r="N382" s="136"/>
      <c r="O382" s="136"/>
      <c r="P382" s="136"/>
      <c r="Q382" s="136"/>
      <c r="R382" s="725"/>
      <c r="S382" s="136"/>
      <c r="T382" s="136"/>
      <c r="U382" s="136"/>
      <c r="V382" s="136"/>
      <c r="W382" s="136"/>
      <c r="X382" s="136"/>
      <c r="Y382" s="725"/>
      <c r="Z382" s="136"/>
      <c r="AA382" s="136"/>
      <c r="AB382" s="136"/>
      <c r="AC382" s="136"/>
      <c r="AD382" s="136"/>
      <c r="AE382" s="136"/>
      <c r="AF382" s="725"/>
      <c r="AG382" s="136"/>
      <c r="AH382" s="136"/>
      <c r="AI382" s="136"/>
      <c r="AJ382" s="136"/>
      <c r="AK382" s="136"/>
      <c r="AL382" s="136"/>
    </row>
    <row r="383" spans="1:38" s="44" customFormat="1" x14ac:dyDescent="0.2">
      <c r="A383" s="16"/>
      <c r="B383" s="730"/>
      <c r="C383" s="16"/>
      <c r="K383" s="725"/>
      <c r="L383" s="136"/>
      <c r="M383" s="136"/>
      <c r="N383" s="136"/>
      <c r="O383" s="136"/>
      <c r="P383" s="136"/>
      <c r="Q383" s="136"/>
      <c r="R383" s="725"/>
      <c r="S383" s="136"/>
      <c r="T383" s="136"/>
      <c r="U383" s="136"/>
      <c r="V383" s="136"/>
      <c r="W383" s="136"/>
      <c r="X383" s="136"/>
      <c r="Y383" s="725"/>
      <c r="Z383" s="136"/>
      <c r="AA383" s="136"/>
      <c r="AB383" s="136"/>
      <c r="AC383" s="136"/>
      <c r="AD383" s="136"/>
      <c r="AE383" s="136"/>
      <c r="AF383" s="725"/>
      <c r="AG383" s="136"/>
      <c r="AH383" s="136"/>
      <c r="AI383" s="136"/>
      <c r="AJ383" s="136"/>
      <c r="AK383" s="136"/>
      <c r="AL383" s="136"/>
    </row>
    <row r="384" spans="1:38" s="44" customFormat="1" x14ac:dyDescent="0.2">
      <c r="A384" s="16"/>
      <c r="B384" s="730"/>
      <c r="C384" s="16"/>
      <c r="K384" s="725"/>
      <c r="L384" s="136"/>
      <c r="M384" s="136"/>
      <c r="N384" s="136"/>
      <c r="O384" s="136"/>
      <c r="P384" s="136"/>
      <c r="Q384" s="136"/>
      <c r="R384" s="725"/>
      <c r="S384" s="136"/>
      <c r="T384" s="136"/>
      <c r="U384" s="136"/>
      <c r="V384" s="136"/>
      <c r="W384" s="136"/>
      <c r="X384" s="136"/>
      <c r="Y384" s="725"/>
      <c r="Z384" s="136"/>
      <c r="AA384" s="136"/>
      <c r="AB384" s="136"/>
      <c r="AC384" s="136"/>
      <c r="AD384" s="136"/>
      <c r="AE384" s="136"/>
      <c r="AF384" s="725"/>
      <c r="AG384" s="136"/>
      <c r="AH384" s="136"/>
      <c r="AI384" s="136"/>
      <c r="AJ384" s="136"/>
      <c r="AK384" s="136"/>
      <c r="AL384" s="136"/>
    </row>
    <row r="385" spans="1:38" s="44" customFormat="1" x14ac:dyDescent="0.2">
      <c r="A385" s="16"/>
      <c r="B385" s="730"/>
      <c r="C385" s="16"/>
      <c r="K385" s="725"/>
      <c r="L385" s="136"/>
      <c r="M385" s="136"/>
      <c r="N385" s="136"/>
      <c r="O385" s="136"/>
      <c r="P385" s="136"/>
      <c r="Q385" s="136"/>
      <c r="R385" s="725"/>
      <c r="S385" s="136"/>
      <c r="T385" s="136"/>
      <c r="U385" s="136"/>
      <c r="V385" s="136"/>
      <c r="W385" s="136"/>
      <c r="X385" s="136"/>
      <c r="Y385" s="725"/>
      <c r="Z385" s="136"/>
      <c r="AA385" s="136"/>
      <c r="AB385" s="136"/>
      <c r="AC385" s="136"/>
      <c r="AD385" s="136"/>
      <c r="AE385" s="136"/>
      <c r="AF385" s="725"/>
      <c r="AG385" s="136"/>
      <c r="AH385" s="136"/>
      <c r="AI385" s="136"/>
      <c r="AJ385" s="136"/>
      <c r="AK385" s="136"/>
      <c r="AL385" s="136"/>
    </row>
    <row r="386" spans="1:38" s="44" customFormat="1" x14ac:dyDescent="0.2">
      <c r="A386" s="16"/>
      <c r="B386" s="730"/>
      <c r="C386" s="16"/>
      <c r="K386" s="725"/>
      <c r="L386" s="136"/>
      <c r="M386" s="136"/>
      <c r="N386" s="136"/>
      <c r="O386" s="136"/>
      <c r="P386" s="136"/>
      <c r="Q386" s="136"/>
      <c r="R386" s="725"/>
      <c r="S386" s="136"/>
      <c r="T386" s="136"/>
      <c r="U386" s="136"/>
      <c r="V386" s="136"/>
      <c r="W386" s="136"/>
      <c r="X386" s="136"/>
      <c r="Y386" s="725"/>
      <c r="Z386" s="136"/>
      <c r="AA386" s="136"/>
      <c r="AB386" s="136"/>
      <c r="AC386" s="136"/>
      <c r="AD386" s="136"/>
      <c r="AE386" s="136"/>
      <c r="AF386" s="725"/>
      <c r="AG386" s="136"/>
      <c r="AH386" s="136"/>
      <c r="AI386" s="136"/>
      <c r="AJ386" s="136"/>
      <c r="AK386" s="136"/>
      <c r="AL386" s="136"/>
    </row>
    <row r="387" spans="1:38" s="44" customFormat="1" x14ac:dyDescent="0.2">
      <c r="A387" s="16"/>
      <c r="B387" s="730"/>
      <c r="C387" s="16"/>
      <c r="K387" s="725"/>
      <c r="L387" s="136"/>
      <c r="M387" s="136"/>
      <c r="N387" s="136"/>
      <c r="O387" s="136"/>
      <c r="P387" s="136"/>
      <c r="Q387" s="136"/>
      <c r="R387" s="725"/>
      <c r="S387" s="136"/>
      <c r="T387" s="136"/>
      <c r="U387" s="136"/>
      <c r="V387" s="136"/>
      <c r="W387" s="136"/>
      <c r="X387" s="136"/>
      <c r="Y387" s="725"/>
      <c r="Z387" s="136"/>
      <c r="AA387" s="136"/>
      <c r="AB387" s="136"/>
      <c r="AC387" s="136"/>
      <c r="AD387" s="136"/>
      <c r="AE387" s="136"/>
      <c r="AF387" s="725"/>
      <c r="AG387" s="136"/>
      <c r="AH387" s="136"/>
      <c r="AI387" s="136"/>
      <c r="AJ387" s="136"/>
      <c r="AK387" s="136"/>
      <c r="AL387" s="136"/>
    </row>
    <row r="388" spans="1:38" s="44" customFormat="1" x14ac:dyDescent="0.2">
      <c r="A388" s="16"/>
      <c r="B388" s="730"/>
      <c r="C388" s="16"/>
      <c r="K388" s="725"/>
      <c r="L388" s="136"/>
      <c r="M388" s="136"/>
      <c r="N388" s="136"/>
      <c r="O388" s="136"/>
      <c r="P388" s="136"/>
      <c r="Q388" s="136"/>
      <c r="R388" s="725"/>
      <c r="S388" s="136"/>
      <c r="T388" s="136"/>
      <c r="U388" s="136"/>
      <c r="V388" s="136"/>
      <c r="W388" s="136"/>
      <c r="X388" s="136"/>
      <c r="Y388" s="725"/>
      <c r="Z388" s="136"/>
      <c r="AA388" s="136"/>
      <c r="AB388" s="136"/>
      <c r="AC388" s="136"/>
      <c r="AD388" s="136"/>
      <c r="AE388" s="136"/>
      <c r="AF388" s="725"/>
      <c r="AG388" s="136"/>
      <c r="AH388" s="136"/>
      <c r="AI388" s="136"/>
      <c r="AJ388" s="136"/>
      <c r="AK388" s="136"/>
      <c r="AL388" s="136"/>
    </row>
    <row r="389" spans="1:38" s="44" customFormat="1" x14ac:dyDescent="0.2">
      <c r="A389" s="16"/>
      <c r="B389" s="730"/>
      <c r="C389" s="16"/>
      <c r="K389" s="725"/>
      <c r="L389" s="136"/>
      <c r="M389" s="136"/>
      <c r="N389" s="136"/>
      <c r="O389" s="136"/>
      <c r="P389" s="136"/>
      <c r="Q389" s="136"/>
      <c r="R389" s="725"/>
      <c r="S389" s="136"/>
      <c r="T389" s="136"/>
      <c r="U389" s="136"/>
      <c r="V389" s="136"/>
      <c r="W389" s="136"/>
      <c r="X389" s="136"/>
      <c r="Y389" s="725"/>
      <c r="Z389" s="136"/>
      <c r="AA389" s="136"/>
      <c r="AB389" s="136"/>
      <c r="AC389" s="136"/>
      <c r="AD389" s="136"/>
      <c r="AE389" s="136"/>
      <c r="AF389" s="725"/>
      <c r="AG389" s="136"/>
      <c r="AH389" s="136"/>
      <c r="AI389" s="136"/>
      <c r="AJ389" s="136"/>
      <c r="AK389" s="136"/>
      <c r="AL389" s="136"/>
    </row>
    <row r="390" spans="1:38" s="44" customFormat="1" x14ac:dyDescent="0.2">
      <c r="A390" s="16"/>
      <c r="B390" s="730"/>
      <c r="C390" s="16"/>
      <c r="K390" s="725"/>
      <c r="L390" s="136"/>
      <c r="M390" s="136"/>
      <c r="N390" s="136"/>
      <c r="O390" s="136"/>
      <c r="P390" s="136"/>
      <c r="Q390" s="136"/>
      <c r="R390" s="725"/>
      <c r="S390" s="136"/>
      <c r="T390" s="136"/>
      <c r="U390" s="136"/>
      <c r="V390" s="136"/>
      <c r="W390" s="136"/>
      <c r="X390" s="136"/>
      <c r="Y390" s="725"/>
      <c r="Z390" s="136"/>
      <c r="AA390" s="136"/>
      <c r="AB390" s="136"/>
      <c r="AC390" s="136"/>
      <c r="AD390" s="136"/>
      <c r="AE390" s="136"/>
      <c r="AF390" s="725"/>
      <c r="AG390" s="136"/>
      <c r="AH390" s="136"/>
      <c r="AI390" s="136"/>
      <c r="AJ390" s="136"/>
      <c r="AK390" s="136"/>
      <c r="AL390" s="136"/>
    </row>
    <row r="391" spans="1:38" s="44" customFormat="1" x14ac:dyDescent="0.2">
      <c r="A391" s="16"/>
      <c r="B391" s="730"/>
      <c r="C391" s="16"/>
      <c r="K391" s="725"/>
      <c r="L391" s="136"/>
      <c r="M391" s="136"/>
      <c r="N391" s="136"/>
      <c r="O391" s="136"/>
      <c r="P391" s="136"/>
      <c r="Q391" s="136"/>
      <c r="R391" s="725"/>
      <c r="S391" s="136"/>
      <c r="T391" s="136"/>
      <c r="U391" s="136"/>
      <c r="V391" s="136"/>
      <c r="W391" s="136"/>
      <c r="X391" s="136"/>
      <c r="Y391" s="725"/>
      <c r="Z391" s="136"/>
      <c r="AA391" s="136"/>
      <c r="AB391" s="136"/>
      <c r="AC391" s="136"/>
      <c r="AD391" s="136"/>
      <c r="AE391" s="136"/>
      <c r="AF391" s="725"/>
      <c r="AG391" s="136"/>
      <c r="AH391" s="136"/>
      <c r="AI391" s="136"/>
      <c r="AJ391" s="136"/>
      <c r="AK391" s="136"/>
      <c r="AL391" s="136"/>
    </row>
    <row r="392" spans="1:38" s="44" customFormat="1" x14ac:dyDescent="0.2">
      <c r="A392" s="16"/>
      <c r="B392" s="730"/>
      <c r="C392" s="16"/>
      <c r="K392" s="725"/>
      <c r="L392" s="136"/>
      <c r="M392" s="136"/>
      <c r="N392" s="136"/>
      <c r="O392" s="136"/>
      <c r="P392" s="136"/>
      <c r="Q392" s="136"/>
      <c r="R392" s="725"/>
      <c r="S392" s="136"/>
      <c r="T392" s="136"/>
      <c r="U392" s="136"/>
      <c r="V392" s="136"/>
      <c r="W392" s="136"/>
      <c r="X392" s="136"/>
      <c r="Y392" s="725"/>
      <c r="Z392" s="136"/>
      <c r="AA392" s="136"/>
      <c r="AB392" s="136"/>
      <c r="AC392" s="136"/>
      <c r="AD392" s="136"/>
      <c r="AE392" s="136"/>
      <c r="AF392" s="725"/>
      <c r="AG392" s="136"/>
      <c r="AH392" s="136"/>
      <c r="AI392" s="136"/>
      <c r="AJ392" s="136"/>
      <c r="AK392" s="136"/>
      <c r="AL392" s="136"/>
    </row>
    <row r="393" spans="1:38" s="44" customFormat="1" x14ac:dyDescent="0.2">
      <c r="A393" s="16"/>
      <c r="B393" s="730"/>
      <c r="C393" s="16"/>
      <c r="K393" s="725"/>
      <c r="L393" s="136"/>
      <c r="M393" s="136"/>
      <c r="N393" s="136"/>
      <c r="O393" s="136"/>
      <c r="P393" s="136"/>
      <c r="Q393" s="136"/>
      <c r="R393" s="725"/>
      <c r="S393" s="136"/>
      <c r="T393" s="136"/>
      <c r="U393" s="136"/>
      <c r="V393" s="136"/>
      <c r="W393" s="136"/>
      <c r="X393" s="136"/>
      <c r="Y393" s="725"/>
      <c r="Z393" s="136"/>
      <c r="AA393" s="136"/>
      <c r="AB393" s="136"/>
      <c r="AC393" s="136"/>
      <c r="AD393" s="136"/>
      <c r="AE393" s="136"/>
      <c r="AF393" s="725"/>
      <c r="AG393" s="136"/>
      <c r="AH393" s="136"/>
      <c r="AI393" s="136"/>
      <c r="AJ393" s="136"/>
      <c r="AK393" s="136"/>
      <c r="AL393" s="136"/>
    </row>
    <row r="394" spans="1:38" s="44" customFormat="1" x14ac:dyDescent="0.2">
      <c r="A394" s="16"/>
      <c r="B394" s="730"/>
      <c r="C394" s="16"/>
      <c r="K394" s="725"/>
      <c r="L394" s="136"/>
      <c r="M394" s="136"/>
      <c r="N394" s="136"/>
      <c r="O394" s="136"/>
      <c r="P394" s="136"/>
      <c r="Q394" s="136"/>
      <c r="R394" s="725"/>
      <c r="S394" s="136"/>
      <c r="T394" s="136"/>
      <c r="U394" s="136"/>
      <c r="V394" s="136"/>
      <c r="W394" s="136"/>
      <c r="X394" s="136"/>
      <c r="Y394" s="725"/>
      <c r="Z394" s="136"/>
      <c r="AA394" s="136"/>
      <c r="AB394" s="136"/>
      <c r="AC394" s="136"/>
      <c r="AD394" s="136"/>
      <c r="AE394" s="136"/>
      <c r="AF394" s="725"/>
      <c r="AG394" s="136"/>
      <c r="AH394" s="136"/>
      <c r="AI394" s="136"/>
      <c r="AJ394" s="136"/>
      <c r="AK394" s="136"/>
      <c r="AL394" s="136"/>
    </row>
    <row r="395" spans="1:38" s="44" customFormat="1" x14ac:dyDescent="0.2">
      <c r="A395" s="16"/>
      <c r="B395" s="730"/>
      <c r="C395" s="16"/>
      <c r="K395" s="725"/>
      <c r="L395" s="136"/>
      <c r="M395" s="136"/>
      <c r="N395" s="136"/>
      <c r="O395" s="136"/>
      <c r="P395" s="136"/>
      <c r="Q395" s="136"/>
      <c r="R395" s="725"/>
      <c r="S395" s="136"/>
      <c r="T395" s="136"/>
      <c r="U395" s="136"/>
      <c r="V395" s="136"/>
      <c r="W395" s="136"/>
      <c r="X395" s="136"/>
      <c r="Y395" s="725"/>
      <c r="Z395" s="136"/>
      <c r="AA395" s="136"/>
      <c r="AB395" s="136"/>
      <c r="AC395" s="136"/>
      <c r="AD395" s="136"/>
      <c r="AE395" s="136"/>
      <c r="AF395" s="725"/>
      <c r="AG395" s="136"/>
      <c r="AH395" s="136"/>
      <c r="AI395" s="136"/>
      <c r="AJ395" s="136"/>
      <c r="AK395" s="136"/>
      <c r="AL395" s="136"/>
    </row>
    <row r="396" spans="1:38" s="44" customFormat="1" x14ac:dyDescent="0.2">
      <c r="A396" s="16"/>
      <c r="B396" s="730"/>
      <c r="C396" s="16"/>
      <c r="K396" s="725"/>
      <c r="L396" s="136"/>
      <c r="M396" s="136"/>
      <c r="N396" s="136"/>
      <c r="O396" s="136"/>
      <c r="P396" s="136"/>
      <c r="Q396" s="136"/>
      <c r="R396" s="725"/>
      <c r="S396" s="136"/>
      <c r="T396" s="136"/>
      <c r="U396" s="136"/>
      <c r="V396" s="136"/>
      <c r="W396" s="136"/>
      <c r="X396" s="136"/>
      <c r="Y396" s="725"/>
      <c r="Z396" s="136"/>
      <c r="AA396" s="136"/>
      <c r="AB396" s="136"/>
      <c r="AC396" s="136"/>
      <c r="AD396" s="136"/>
      <c r="AE396" s="136"/>
      <c r="AF396" s="725"/>
      <c r="AG396" s="136"/>
      <c r="AH396" s="136"/>
      <c r="AI396" s="136"/>
      <c r="AJ396" s="136"/>
      <c r="AK396" s="136"/>
      <c r="AL396" s="136"/>
    </row>
    <row r="397" spans="1:38" s="44" customFormat="1" x14ac:dyDescent="0.2">
      <c r="A397" s="16"/>
      <c r="B397" s="730"/>
      <c r="C397" s="16"/>
      <c r="K397" s="725"/>
      <c r="L397" s="136"/>
      <c r="M397" s="136"/>
      <c r="N397" s="136"/>
      <c r="O397" s="136"/>
      <c r="P397" s="136"/>
      <c r="Q397" s="136"/>
      <c r="R397" s="725"/>
      <c r="S397" s="136"/>
      <c r="T397" s="136"/>
      <c r="U397" s="136"/>
      <c r="V397" s="136"/>
      <c r="W397" s="136"/>
      <c r="X397" s="136"/>
      <c r="Y397" s="725"/>
      <c r="Z397" s="136"/>
      <c r="AA397" s="136"/>
      <c r="AB397" s="136"/>
      <c r="AC397" s="136"/>
      <c r="AD397" s="136"/>
      <c r="AE397" s="136"/>
      <c r="AF397" s="725"/>
      <c r="AG397" s="136"/>
      <c r="AH397" s="136"/>
      <c r="AI397" s="136"/>
      <c r="AJ397" s="136"/>
      <c r="AK397" s="136"/>
      <c r="AL397" s="136"/>
    </row>
    <row r="398" spans="1:38" s="44" customFormat="1" x14ac:dyDescent="0.2">
      <c r="A398" s="16"/>
      <c r="B398" s="730"/>
      <c r="C398" s="16"/>
      <c r="K398" s="725"/>
      <c r="L398" s="136"/>
      <c r="M398" s="136"/>
      <c r="N398" s="136"/>
      <c r="O398" s="136"/>
      <c r="P398" s="136"/>
      <c r="Q398" s="136"/>
      <c r="R398" s="725"/>
      <c r="S398" s="136"/>
      <c r="T398" s="136"/>
      <c r="U398" s="136"/>
      <c r="V398" s="136"/>
      <c r="W398" s="136"/>
      <c r="X398" s="136"/>
      <c r="Y398" s="725"/>
      <c r="Z398" s="136"/>
      <c r="AA398" s="136"/>
      <c r="AB398" s="136"/>
      <c r="AC398" s="136"/>
      <c r="AD398" s="136"/>
      <c r="AE398" s="136"/>
      <c r="AF398" s="725"/>
      <c r="AG398" s="136"/>
      <c r="AH398" s="136"/>
      <c r="AI398" s="136"/>
      <c r="AJ398" s="136"/>
      <c r="AK398" s="136"/>
      <c r="AL398" s="136"/>
    </row>
    <row r="399" spans="1:38" s="44" customFormat="1" x14ac:dyDescent="0.2">
      <c r="A399" s="16"/>
      <c r="B399" s="730"/>
      <c r="C399" s="16"/>
      <c r="K399" s="725"/>
      <c r="L399" s="136"/>
      <c r="M399" s="136"/>
      <c r="N399" s="136"/>
      <c r="O399" s="136"/>
      <c r="P399" s="136"/>
      <c r="Q399" s="136"/>
      <c r="R399" s="725"/>
      <c r="S399" s="136"/>
      <c r="T399" s="136"/>
      <c r="U399" s="136"/>
      <c r="V399" s="136"/>
      <c r="W399" s="136"/>
      <c r="X399" s="136"/>
      <c r="Y399" s="725"/>
      <c r="Z399" s="136"/>
      <c r="AA399" s="136"/>
      <c r="AB399" s="136"/>
      <c r="AC399" s="136"/>
      <c r="AD399" s="136"/>
      <c r="AE399" s="136"/>
      <c r="AF399" s="725"/>
      <c r="AG399" s="136"/>
      <c r="AH399" s="136"/>
      <c r="AI399" s="136"/>
      <c r="AJ399" s="136"/>
      <c r="AK399" s="136"/>
      <c r="AL399" s="136"/>
    </row>
    <row r="400" spans="1:38" s="44" customFormat="1" x14ac:dyDescent="0.2">
      <c r="A400" s="16"/>
      <c r="B400" s="730"/>
      <c r="C400" s="16"/>
      <c r="K400" s="725"/>
      <c r="L400" s="136"/>
      <c r="M400" s="136"/>
      <c r="N400" s="136"/>
      <c r="O400" s="136"/>
      <c r="P400" s="136"/>
      <c r="Q400" s="136"/>
      <c r="R400" s="725"/>
      <c r="S400" s="136"/>
      <c r="T400" s="136"/>
      <c r="U400" s="136"/>
      <c r="V400" s="136"/>
      <c r="W400" s="136"/>
      <c r="X400" s="136"/>
      <c r="Y400" s="725"/>
      <c r="Z400" s="136"/>
      <c r="AA400" s="136"/>
      <c r="AB400" s="136"/>
      <c r="AC400" s="136"/>
      <c r="AD400" s="136"/>
      <c r="AE400" s="136"/>
      <c r="AF400" s="725"/>
      <c r="AG400" s="136"/>
      <c r="AH400" s="136"/>
      <c r="AI400" s="136"/>
      <c r="AJ400" s="136"/>
      <c r="AK400" s="136"/>
      <c r="AL400" s="136"/>
    </row>
    <row r="401" spans="1:38" s="44" customFormat="1" x14ac:dyDescent="0.2">
      <c r="A401" s="16"/>
      <c r="B401" s="730"/>
      <c r="C401" s="16"/>
      <c r="K401" s="725"/>
      <c r="L401" s="136"/>
      <c r="M401" s="136"/>
      <c r="N401" s="136"/>
      <c r="O401" s="136"/>
      <c r="P401" s="136"/>
      <c r="Q401" s="136"/>
      <c r="R401" s="725"/>
      <c r="S401" s="136"/>
      <c r="T401" s="136"/>
      <c r="U401" s="136"/>
      <c r="V401" s="136"/>
      <c r="W401" s="136"/>
      <c r="X401" s="136"/>
      <c r="Y401" s="725"/>
      <c r="Z401" s="136"/>
      <c r="AA401" s="136"/>
      <c r="AB401" s="136"/>
      <c r="AC401" s="136"/>
      <c r="AD401" s="136"/>
      <c r="AE401" s="136"/>
      <c r="AF401" s="725"/>
      <c r="AG401" s="136"/>
      <c r="AH401" s="136"/>
      <c r="AI401" s="136"/>
      <c r="AJ401" s="136"/>
      <c r="AK401" s="136"/>
      <c r="AL401" s="136"/>
    </row>
    <row r="402" spans="1:38" s="44" customFormat="1" x14ac:dyDescent="0.2">
      <c r="A402" s="16"/>
      <c r="B402" s="730"/>
      <c r="C402" s="16"/>
      <c r="K402" s="725"/>
      <c r="L402" s="136"/>
      <c r="M402" s="136"/>
      <c r="N402" s="136"/>
      <c r="O402" s="136"/>
      <c r="P402" s="136"/>
      <c r="Q402" s="136"/>
      <c r="R402" s="725"/>
      <c r="S402" s="136"/>
      <c r="T402" s="136"/>
      <c r="U402" s="136"/>
      <c r="V402" s="136"/>
      <c r="W402" s="136"/>
      <c r="X402" s="136"/>
      <c r="Y402" s="725"/>
      <c r="Z402" s="136"/>
      <c r="AA402" s="136"/>
      <c r="AB402" s="136"/>
      <c r="AC402" s="136"/>
      <c r="AD402" s="136"/>
      <c r="AE402" s="136"/>
      <c r="AF402" s="725"/>
      <c r="AG402" s="136"/>
      <c r="AH402" s="136"/>
      <c r="AI402" s="136"/>
      <c r="AJ402" s="136"/>
      <c r="AK402" s="136"/>
      <c r="AL402" s="136"/>
    </row>
    <row r="403" spans="1:38" s="44" customFormat="1" x14ac:dyDescent="0.2">
      <c r="A403" s="16"/>
      <c r="B403" s="730"/>
      <c r="C403" s="16"/>
      <c r="K403" s="725"/>
      <c r="L403" s="136"/>
      <c r="M403" s="136"/>
      <c r="N403" s="136"/>
      <c r="O403" s="136"/>
      <c r="P403" s="136"/>
      <c r="Q403" s="136"/>
      <c r="R403" s="725"/>
      <c r="S403" s="136"/>
      <c r="T403" s="136"/>
      <c r="U403" s="136"/>
      <c r="V403" s="136"/>
      <c r="W403" s="136"/>
      <c r="X403" s="136"/>
      <c r="Y403" s="725"/>
      <c r="Z403" s="136"/>
      <c r="AA403" s="136"/>
      <c r="AB403" s="136"/>
      <c r="AC403" s="136"/>
      <c r="AD403" s="136"/>
      <c r="AE403" s="136"/>
      <c r="AF403" s="725"/>
      <c r="AG403" s="136"/>
      <c r="AH403" s="136"/>
      <c r="AI403" s="136"/>
      <c r="AJ403" s="136"/>
      <c r="AK403" s="136"/>
      <c r="AL403" s="136"/>
    </row>
    <row r="404" spans="1:38" s="44" customFormat="1" x14ac:dyDescent="0.2">
      <c r="A404" s="16"/>
      <c r="B404" s="730"/>
      <c r="C404" s="16"/>
      <c r="K404" s="725"/>
      <c r="L404" s="136"/>
      <c r="M404" s="136"/>
      <c r="N404" s="136"/>
      <c r="O404" s="136"/>
      <c r="P404" s="136"/>
      <c r="Q404" s="136"/>
      <c r="R404" s="725"/>
      <c r="S404" s="136"/>
      <c r="T404" s="136"/>
      <c r="U404" s="136"/>
      <c r="V404" s="136"/>
      <c r="W404" s="136"/>
      <c r="X404" s="136"/>
      <c r="Y404" s="725"/>
      <c r="Z404" s="136"/>
      <c r="AA404" s="136"/>
      <c r="AB404" s="136"/>
      <c r="AC404" s="136"/>
      <c r="AD404" s="136"/>
      <c r="AE404" s="136"/>
      <c r="AF404" s="725"/>
      <c r="AG404" s="136"/>
      <c r="AH404" s="136"/>
      <c r="AI404" s="136"/>
      <c r="AJ404" s="136"/>
      <c r="AK404" s="136"/>
      <c r="AL404" s="136"/>
    </row>
    <row r="405" spans="1:38" s="44" customFormat="1" x14ac:dyDescent="0.2">
      <c r="A405" s="16"/>
      <c r="B405" s="730"/>
      <c r="C405" s="16"/>
      <c r="K405" s="725"/>
      <c r="L405" s="136"/>
      <c r="M405" s="136"/>
      <c r="N405" s="136"/>
      <c r="O405" s="136"/>
      <c r="P405" s="136"/>
      <c r="Q405" s="136"/>
      <c r="R405" s="725"/>
      <c r="S405" s="136"/>
      <c r="T405" s="136"/>
      <c r="U405" s="136"/>
      <c r="V405" s="136"/>
      <c r="W405" s="136"/>
      <c r="X405" s="136"/>
      <c r="Y405" s="725"/>
      <c r="Z405" s="136"/>
      <c r="AA405" s="136"/>
      <c r="AB405" s="136"/>
      <c r="AC405" s="136"/>
      <c r="AD405" s="136"/>
      <c r="AE405" s="136"/>
      <c r="AF405" s="725"/>
      <c r="AG405" s="136"/>
      <c r="AH405" s="136"/>
      <c r="AI405" s="136"/>
      <c r="AJ405" s="136"/>
      <c r="AK405" s="136"/>
      <c r="AL405" s="136"/>
    </row>
    <row r="406" spans="1:38" s="44" customFormat="1" x14ac:dyDescent="0.2">
      <c r="A406" s="16"/>
      <c r="B406" s="730"/>
      <c r="C406" s="16"/>
      <c r="K406" s="725"/>
      <c r="L406" s="136"/>
      <c r="M406" s="136"/>
      <c r="N406" s="136"/>
      <c r="O406" s="136"/>
      <c r="P406" s="136"/>
      <c r="Q406" s="136"/>
      <c r="R406" s="725"/>
      <c r="S406" s="136"/>
      <c r="T406" s="136"/>
      <c r="U406" s="136"/>
      <c r="V406" s="136"/>
      <c r="W406" s="136"/>
      <c r="X406" s="136"/>
      <c r="Y406" s="725"/>
      <c r="Z406" s="136"/>
      <c r="AA406" s="136"/>
      <c r="AB406" s="136"/>
      <c r="AC406" s="136"/>
      <c r="AD406" s="136"/>
      <c r="AE406" s="136"/>
      <c r="AF406" s="725"/>
      <c r="AG406" s="136"/>
      <c r="AH406" s="136"/>
      <c r="AI406" s="136"/>
      <c r="AJ406" s="136"/>
      <c r="AK406" s="136"/>
      <c r="AL406" s="136"/>
    </row>
    <row r="407" spans="1:38" s="44" customFormat="1" x14ac:dyDescent="0.2">
      <c r="A407" s="16"/>
      <c r="B407" s="730"/>
      <c r="C407" s="16"/>
      <c r="K407" s="725"/>
      <c r="L407" s="136"/>
      <c r="M407" s="136"/>
      <c r="N407" s="136"/>
      <c r="O407" s="136"/>
      <c r="P407" s="136"/>
      <c r="Q407" s="136"/>
      <c r="R407" s="725"/>
      <c r="S407" s="136"/>
      <c r="T407" s="136"/>
      <c r="U407" s="136"/>
      <c r="V407" s="136"/>
      <c r="W407" s="136"/>
      <c r="X407" s="136"/>
      <c r="Y407" s="725"/>
      <c r="Z407" s="136"/>
      <c r="AA407" s="136"/>
      <c r="AB407" s="136"/>
      <c r="AC407" s="136"/>
      <c r="AD407" s="136"/>
      <c r="AE407" s="136"/>
      <c r="AF407" s="725"/>
      <c r="AG407" s="136"/>
      <c r="AH407" s="136"/>
      <c r="AI407" s="136"/>
      <c r="AJ407" s="136"/>
      <c r="AK407" s="136"/>
      <c r="AL407" s="136"/>
    </row>
    <row r="408" spans="1:38" s="44" customFormat="1" x14ac:dyDescent="0.2">
      <c r="A408" s="16"/>
      <c r="B408" s="730"/>
      <c r="C408" s="16"/>
      <c r="K408" s="725"/>
      <c r="L408" s="136"/>
      <c r="M408" s="136"/>
      <c r="N408" s="136"/>
      <c r="O408" s="136"/>
      <c r="P408" s="136"/>
      <c r="Q408" s="136"/>
      <c r="R408" s="725"/>
      <c r="S408" s="136"/>
      <c r="T408" s="136"/>
      <c r="U408" s="136"/>
      <c r="V408" s="136"/>
      <c r="W408" s="136"/>
      <c r="X408" s="136"/>
      <c r="Y408" s="725"/>
      <c r="Z408" s="136"/>
      <c r="AA408" s="136"/>
      <c r="AB408" s="136"/>
      <c r="AC408" s="136"/>
      <c r="AD408" s="136"/>
      <c r="AE408" s="136"/>
      <c r="AF408" s="725"/>
      <c r="AG408" s="136"/>
      <c r="AH408" s="136"/>
      <c r="AI408" s="136"/>
      <c r="AJ408" s="136"/>
      <c r="AK408" s="136"/>
      <c r="AL408" s="136"/>
    </row>
    <row r="409" spans="1:38" s="44" customFormat="1" x14ac:dyDescent="0.2">
      <c r="A409" s="16"/>
      <c r="B409" s="730"/>
      <c r="C409" s="16"/>
      <c r="K409" s="725"/>
      <c r="L409" s="136"/>
      <c r="M409" s="136"/>
      <c r="N409" s="136"/>
      <c r="O409" s="136"/>
      <c r="P409" s="136"/>
      <c r="Q409" s="136"/>
      <c r="R409" s="725"/>
      <c r="S409" s="136"/>
      <c r="T409" s="136"/>
      <c r="U409" s="136"/>
      <c r="V409" s="136"/>
      <c r="W409" s="136"/>
      <c r="X409" s="136"/>
      <c r="Y409" s="725"/>
      <c r="Z409" s="136"/>
      <c r="AA409" s="136"/>
      <c r="AB409" s="136"/>
      <c r="AC409" s="136"/>
      <c r="AD409" s="136"/>
      <c r="AE409" s="136"/>
      <c r="AF409" s="725"/>
      <c r="AG409" s="136"/>
      <c r="AH409" s="136"/>
      <c r="AI409" s="136"/>
      <c r="AJ409" s="136"/>
      <c r="AK409" s="136"/>
      <c r="AL409" s="136"/>
    </row>
    <row r="410" spans="1:38" s="44" customFormat="1" x14ac:dyDescent="0.2">
      <c r="A410" s="16"/>
      <c r="B410" s="730"/>
      <c r="C410" s="16"/>
      <c r="K410" s="725"/>
      <c r="L410" s="136"/>
      <c r="M410" s="136"/>
      <c r="N410" s="136"/>
      <c r="O410" s="136"/>
      <c r="P410" s="136"/>
      <c r="Q410" s="136"/>
      <c r="R410" s="725"/>
      <c r="S410" s="136"/>
      <c r="T410" s="136"/>
      <c r="U410" s="136"/>
      <c r="V410" s="136"/>
      <c r="W410" s="136"/>
      <c r="X410" s="136"/>
      <c r="Y410" s="725"/>
      <c r="Z410" s="136"/>
      <c r="AA410" s="136"/>
      <c r="AB410" s="136"/>
      <c r="AC410" s="136"/>
      <c r="AD410" s="136"/>
      <c r="AE410" s="136"/>
      <c r="AF410" s="725"/>
      <c r="AG410" s="136"/>
      <c r="AH410" s="136"/>
      <c r="AI410" s="136"/>
      <c r="AJ410" s="136"/>
      <c r="AK410" s="136"/>
      <c r="AL410" s="136"/>
    </row>
    <row r="411" spans="1:38" s="44" customFormat="1" x14ac:dyDescent="0.2">
      <c r="A411" s="16"/>
      <c r="B411" s="730"/>
      <c r="C411" s="16"/>
      <c r="K411" s="725"/>
      <c r="L411" s="136"/>
      <c r="M411" s="136"/>
      <c r="N411" s="136"/>
      <c r="O411" s="136"/>
      <c r="P411" s="136"/>
      <c r="Q411" s="136"/>
      <c r="R411" s="725"/>
      <c r="S411" s="136"/>
      <c r="T411" s="136"/>
      <c r="U411" s="136"/>
      <c r="V411" s="136"/>
      <c r="W411" s="136"/>
      <c r="X411" s="136"/>
      <c r="Y411" s="725"/>
      <c r="Z411" s="136"/>
      <c r="AA411" s="136"/>
      <c r="AB411" s="136"/>
      <c r="AC411" s="136"/>
      <c r="AD411" s="136"/>
      <c r="AE411" s="136"/>
      <c r="AF411" s="725"/>
      <c r="AG411" s="136"/>
      <c r="AH411" s="136"/>
      <c r="AI411" s="136"/>
      <c r="AJ411" s="136"/>
      <c r="AK411" s="136"/>
      <c r="AL411" s="136"/>
    </row>
    <row r="412" spans="1:38" s="44" customFormat="1" x14ac:dyDescent="0.2">
      <c r="A412" s="16"/>
      <c r="B412" s="730"/>
      <c r="C412" s="16"/>
      <c r="K412" s="725"/>
      <c r="L412" s="136"/>
      <c r="M412" s="136"/>
      <c r="N412" s="136"/>
      <c r="O412" s="136"/>
      <c r="P412" s="136"/>
      <c r="Q412" s="136"/>
      <c r="R412" s="725"/>
      <c r="S412" s="136"/>
      <c r="T412" s="136"/>
      <c r="U412" s="136"/>
      <c r="V412" s="136"/>
      <c r="W412" s="136"/>
      <c r="X412" s="136"/>
      <c r="Y412" s="725"/>
      <c r="Z412" s="136"/>
      <c r="AA412" s="136"/>
      <c r="AB412" s="136"/>
      <c r="AC412" s="136"/>
      <c r="AD412" s="136"/>
      <c r="AE412" s="136"/>
      <c r="AF412" s="725"/>
      <c r="AG412" s="136"/>
      <c r="AH412" s="136"/>
      <c r="AI412" s="136"/>
      <c r="AJ412" s="136"/>
      <c r="AK412" s="136"/>
      <c r="AL412" s="136"/>
    </row>
    <row r="413" spans="1:38" s="44" customFormat="1" x14ac:dyDescent="0.2">
      <c r="A413" s="16"/>
      <c r="B413" s="730"/>
      <c r="C413" s="16"/>
      <c r="K413" s="725"/>
      <c r="L413" s="136"/>
      <c r="M413" s="136"/>
      <c r="N413" s="136"/>
      <c r="O413" s="136"/>
      <c r="P413" s="136"/>
      <c r="Q413" s="136"/>
      <c r="R413" s="725"/>
      <c r="S413" s="136"/>
      <c r="T413" s="136"/>
      <c r="U413" s="136"/>
      <c r="V413" s="136"/>
      <c r="W413" s="136"/>
      <c r="X413" s="136"/>
      <c r="Y413" s="725"/>
      <c r="Z413" s="136"/>
      <c r="AA413" s="136"/>
      <c r="AB413" s="136"/>
      <c r="AC413" s="136"/>
      <c r="AD413" s="136"/>
      <c r="AE413" s="136"/>
      <c r="AF413" s="725"/>
      <c r="AG413" s="136"/>
      <c r="AH413" s="136"/>
      <c r="AI413" s="136"/>
      <c r="AJ413" s="136"/>
      <c r="AK413" s="136"/>
      <c r="AL413" s="136"/>
    </row>
    <row r="414" spans="1:38" s="44" customFormat="1" x14ac:dyDescent="0.2">
      <c r="A414" s="16"/>
      <c r="B414" s="730"/>
      <c r="C414" s="16"/>
      <c r="K414" s="725"/>
      <c r="L414" s="136"/>
      <c r="M414" s="136"/>
      <c r="N414" s="136"/>
      <c r="O414" s="136"/>
      <c r="P414" s="136"/>
      <c r="Q414" s="136"/>
      <c r="R414" s="725"/>
      <c r="S414" s="136"/>
      <c r="T414" s="136"/>
      <c r="U414" s="136"/>
      <c r="V414" s="136"/>
      <c r="W414" s="136"/>
      <c r="X414" s="136"/>
      <c r="Y414" s="725"/>
      <c r="Z414" s="136"/>
      <c r="AA414" s="136"/>
      <c r="AB414" s="136"/>
      <c r="AC414" s="136"/>
      <c r="AD414" s="136"/>
      <c r="AE414" s="136"/>
      <c r="AF414" s="725"/>
      <c r="AG414" s="136"/>
      <c r="AH414" s="136"/>
      <c r="AI414" s="136"/>
      <c r="AJ414" s="136"/>
      <c r="AK414" s="136"/>
      <c r="AL414" s="136"/>
    </row>
    <row r="415" spans="1:38" s="44" customFormat="1" x14ac:dyDescent="0.2">
      <c r="A415" s="16"/>
      <c r="B415" s="730"/>
      <c r="C415" s="16"/>
      <c r="K415" s="725"/>
      <c r="L415" s="136"/>
      <c r="M415" s="136"/>
      <c r="N415" s="136"/>
      <c r="O415" s="136"/>
      <c r="P415" s="136"/>
      <c r="Q415" s="136"/>
      <c r="R415" s="725"/>
      <c r="S415" s="136"/>
      <c r="T415" s="136"/>
      <c r="U415" s="136"/>
      <c r="V415" s="136"/>
      <c r="W415" s="136"/>
      <c r="X415" s="136"/>
      <c r="Y415" s="725"/>
      <c r="Z415" s="136"/>
      <c r="AA415" s="136"/>
      <c r="AB415" s="136"/>
      <c r="AC415" s="136"/>
      <c r="AD415" s="136"/>
      <c r="AE415" s="136"/>
      <c r="AF415" s="725"/>
      <c r="AG415" s="136"/>
      <c r="AH415" s="136"/>
      <c r="AI415" s="136"/>
      <c r="AJ415" s="136"/>
      <c r="AK415" s="136"/>
      <c r="AL415" s="136"/>
    </row>
    <row r="416" spans="1:38" s="44" customFormat="1" x14ac:dyDescent="0.2">
      <c r="A416" s="16"/>
      <c r="B416" s="730"/>
      <c r="C416" s="16"/>
      <c r="K416" s="725"/>
      <c r="L416" s="136"/>
      <c r="M416" s="136"/>
      <c r="N416" s="136"/>
      <c r="O416" s="136"/>
      <c r="P416" s="136"/>
      <c r="Q416" s="136"/>
      <c r="R416" s="725"/>
      <c r="S416" s="136"/>
      <c r="T416" s="136"/>
      <c r="U416" s="136"/>
      <c r="V416" s="136"/>
      <c r="W416" s="136"/>
      <c r="X416" s="136"/>
      <c r="Y416" s="725"/>
      <c r="Z416" s="136"/>
      <c r="AA416" s="136"/>
      <c r="AB416" s="136"/>
      <c r="AC416" s="136"/>
      <c r="AD416" s="136"/>
      <c r="AE416" s="136"/>
      <c r="AF416" s="725"/>
      <c r="AG416" s="136"/>
      <c r="AH416" s="136"/>
      <c r="AI416" s="136"/>
      <c r="AJ416" s="136"/>
      <c r="AK416" s="136"/>
      <c r="AL416" s="136"/>
    </row>
    <row r="417" spans="1:38" s="44" customFormat="1" x14ac:dyDescent="0.2">
      <c r="A417" s="16"/>
      <c r="B417" s="730"/>
      <c r="C417" s="16"/>
      <c r="K417" s="725"/>
      <c r="L417" s="136"/>
      <c r="M417" s="136"/>
      <c r="N417" s="136"/>
      <c r="O417" s="136"/>
      <c r="P417" s="136"/>
      <c r="Q417" s="136"/>
      <c r="R417" s="725"/>
      <c r="S417" s="136"/>
      <c r="T417" s="136"/>
      <c r="U417" s="136"/>
      <c r="V417" s="136"/>
      <c r="W417" s="136"/>
      <c r="X417" s="136"/>
      <c r="Y417" s="725"/>
      <c r="Z417" s="136"/>
      <c r="AA417" s="136"/>
      <c r="AB417" s="136"/>
      <c r="AC417" s="136"/>
      <c r="AD417" s="136"/>
      <c r="AE417" s="136"/>
      <c r="AF417" s="725"/>
      <c r="AG417" s="136"/>
      <c r="AH417" s="136"/>
      <c r="AI417" s="136"/>
      <c r="AJ417" s="136"/>
      <c r="AK417" s="136"/>
      <c r="AL417" s="136"/>
    </row>
    <row r="418" spans="1:38" s="44" customFormat="1" x14ac:dyDescent="0.2">
      <c r="A418" s="16"/>
      <c r="B418" s="730"/>
      <c r="C418" s="16"/>
      <c r="K418" s="725"/>
      <c r="L418" s="136"/>
      <c r="M418" s="136"/>
      <c r="N418" s="136"/>
      <c r="O418" s="136"/>
      <c r="P418" s="136"/>
      <c r="Q418" s="136"/>
      <c r="R418" s="725"/>
      <c r="S418" s="136"/>
      <c r="T418" s="136"/>
      <c r="U418" s="136"/>
      <c r="V418" s="136"/>
      <c r="W418" s="136"/>
      <c r="X418" s="136"/>
      <c r="Y418" s="725"/>
      <c r="Z418" s="136"/>
      <c r="AA418" s="136"/>
      <c r="AB418" s="136"/>
      <c r="AC418" s="136"/>
      <c r="AD418" s="136"/>
      <c r="AE418" s="136"/>
      <c r="AF418" s="725"/>
      <c r="AG418" s="136"/>
      <c r="AH418" s="136"/>
      <c r="AI418" s="136"/>
      <c r="AJ418" s="136"/>
      <c r="AK418" s="136"/>
      <c r="AL418" s="136"/>
    </row>
    <row r="419" spans="1:38" s="44" customFormat="1" x14ac:dyDescent="0.2">
      <c r="A419" s="16"/>
      <c r="B419" s="730"/>
      <c r="C419" s="16"/>
      <c r="K419" s="725"/>
      <c r="L419" s="136"/>
      <c r="M419" s="136"/>
      <c r="N419" s="136"/>
      <c r="O419" s="136"/>
      <c r="P419" s="136"/>
      <c r="Q419" s="136"/>
      <c r="R419" s="725"/>
      <c r="S419" s="136"/>
      <c r="T419" s="136"/>
      <c r="U419" s="136"/>
      <c r="V419" s="136"/>
      <c r="W419" s="136"/>
      <c r="X419" s="136"/>
      <c r="Y419" s="725"/>
      <c r="Z419" s="136"/>
      <c r="AA419" s="136"/>
      <c r="AB419" s="136"/>
      <c r="AC419" s="136"/>
      <c r="AD419" s="136"/>
      <c r="AE419" s="136"/>
      <c r="AF419" s="725"/>
      <c r="AG419" s="136"/>
      <c r="AH419" s="136"/>
      <c r="AI419" s="136"/>
      <c r="AJ419" s="136"/>
      <c r="AK419" s="136"/>
      <c r="AL419" s="136"/>
    </row>
    <row r="420" spans="1:38" s="44" customFormat="1" x14ac:dyDescent="0.2">
      <c r="A420" s="16"/>
      <c r="B420" s="730"/>
      <c r="C420" s="16"/>
      <c r="K420" s="725"/>
      <c r="L420" s="136"/>
      <c r="M420" s="136"/>
      <c r="N420" s="136"/>
      <c r="O420" s="136"/>
      <c r="P420" s="136"/>
      <c r="Q420" s="136"/>
      <c r="R420" s="725"/>
      <c r="S420" s="136"/>
      <c r="T420" s="136"/>
      <c r="U420" s="136"/>
      <c r="V420" s="136"/>
      <c r="W420" s="136"/>
      <c r="X420" s="136"/>
      <c r="Y420" s="725"/>
      <c r="Z420" s="136"/>
      <c r="AA420" s="136"/>
      <c r="AB420" s="136"/>
      <c r="AC420" s="136"/>
      <c r="AD420" s="136"/>
      <c r="AE420" s="136"/>
      <c r="AF420" s="725"/>
      <c r="AG420" s="136"/>
      <c r="AH420" s="136"/>
      <c r="AI420" s="136"/>
      <c r="AJ420" s="136"/>
      <c r="AK420" s="136"/>
      <c r="AL420" s="136"/>
    </row>
    <row r="421" spans="1:38" s="44" customFormat="1" x14ac:dyDescent="0.2">
      <c r="A421" s="16"/>
      <c r="B421" s="730"/>
      <c r="C421" s="16"/>
      <c r="K421" s="725"/>
      <c r="L421" s="136"/>
      <c r="M421" s="136"/>
      <c r="N421" s="136"/>
      <c r="O421" s="136"/>
      <c r="P421" s="136"/>
      <c r="Q421" s="136"/>
      <c r="R421" s="725"/>
      <c r="S421" s="136"/>
      <c r="T421" s="136"/>
      <c r="U421" s="136"/>
      <c r="V421" s="136"/>
      <c r="W421" s="136"/>
      <c r="X421" s="136"/>
      <c r="Y421" s="725"/>
      <c r="Z421" s="136"/>
      <c r="AA421" s="136"/>
      <c r="AB421" s="136"/>
      <c r="AC421" s="136"/>
      <c r="AD421" s="136"/>
      <c r="AE421" s="136"/>
      <c r="AF421" s="725"/>
      <c r="AG421" s="136"/>
      <c r="AH421" s="136"/>
      <c r="AI421" s="136"/>
      <c r="AJ421" s="136"/>
      <c r="AK421" s="136"/>
      <c r="AL421" s="136"/>
    </row>
    <row r="422" spans="1:38" s="44" customFormat="1" x14ac:dyDescent="0.2">
      <c r="A422" s="16"/>
      <c r="B422" s="730"/>
      <c r="C422" s="16"/>
      <c r="K422" s="725"/>
      <c r="L422" s="136"/>
      <c r="M422" s="136"/>
      <c r="N422" s="136"/>
      <c r="O422" s="136"/>
      <c r="P422" s="136"/>
      <c r="Q422" s="136"/>
      <c r="R422" s="725"/>
      <c r="S422" s="136"/>
      <c r="T422" s="136"/>
      <c r="U422" s="136"/>
      <c r="V422" s="136"/>
      <c r="W422" s="136"/>
      <c r="X422" s="136"/>
      <c r="Y422" s="725"/>
      <c r="Z422" s="136"/>
      <c r="AA422" s="136"/>
      <c r="AB422" s="136"/>
      <c r="AC422" s="136"/>
      <c r="AD422" s="136"/>
      <c r="AE422" s="136"/>
      <c r="AF422" s="725"/>
      <c r="AG422" s="136"/>
      <c r="AH422" s="136"/>
      <c r="AI422" s="136"/>
      <c r="AJ422" s="136"/>
      <c r="AK422" s="136"/>
      <c r="AL422" s="136"/>
    </row>
    <row r="423" spans="1:38" s="44" customFormat="1" x14ac:dyDescent="0.2">
      <c r="A423" s="16"/>
      <c r="B423" s="730"/>
      <c r="C423" s="16"/>
      <c r="K423" s="725"/>
      <c r="L423" s="136"/>
      <c r="M423" s="136"/>
      <c r="N423" s="136"/>
      <c r="O423" s="136"/>
      <c r="P423" s="136"/>
      <c r="Q423" s="136"/>
      <c r="R423" s="725"/>
      <c r="S423" s="136"/>
      <c r="T423" s="136"/>
      <c r="U423" s="136"/>
      <c r="V423" s="136"/>
      <c r="W423" s="136"/>
      <c r="X423" s="136"/>
      <c r="Y423" s="725"/>
      <c r="Z423" s="136"/>
      <c r="AA423" s="136"/>
      <c r="AB423" s="136"/>
      <c r="AC423" s="136"/>
      <c r="AD423" s="136"/>
      <c r="AE423" s="136"/>
      <c r="AF423" s="725"/>
      <c r="AG423" s="136"/>
      <c r="AH423" s="136"/>
      <c r="AI423" s="136"/>
      <c r="AJ423" s="136"/>
      <c r="AK423" s="136"/>
      <c r="AL423" s="136"/>
    </row>
    <row r="424" spans="1:38" s="44" customFormat="1" x14ac:dyDescent="0.2">
      <c r="A424" s="16"/>
      <c r="B424" s="730"/>
      <c r="C424" s="16"/>
      <c r="K424" s="725"/>
      <c r="L424" s="136"/>
      <c r="M424" s="136"/>
      <c r="N424" s="136"/>
      <c r="O424" s="136"/>
      <c r="P424" s="136"/>
      <c r="Q424" s="136"/>
      <c r="R424" s="725"/>
      <c r="S424" s="136"/>
      <c r="T424" s="136"/>
      <c r="U424" s="136"/>
      <c r="V424" s="136"/>
      <c r="W424" s="136"/>
      <c r="X424" s="136"/>
      <c r="Y424" s="725"/>
      <c r="Z424" s="136"/>
      <c r="AA424" s="136"/>
      <c r="AB424" s="136"/>
      <c r="AC424" s="136"/>
      <c r="AD424" s="136"/>
      <c r="AE424" s="136"/>
      <c r="AF424" s="725"/>
      <c r="AG424" s="136"/>
      <c r="AH424" s="136"/>
      <c r="AI424" s="136"/>
      <c r="AJ424" s="136"/>
      <c r="AK424" s="136"/>
      <c r="AL424" s="136"/>
    </row>
    <row r="425" spans="1:38" s="44" customFormat="1" x14ac:dyDescent="0.2">
      <c r="A425" s="16"/>
      <c r="B425" s="730"/>
      <c r="C425" s="16"/>
      <c r="K425" s="725"/>
      <c r="L425" s="136"/>
      <c r="M425" s="136"/>
      <c r="N425" s="136"/>
      <c r="O425" s="136"/>
      <c r="P425" s="136"/>
      <c r="Q425" s="136"/>
      <c r="R425" s="725"/>
      <c r="S425" s="136"/>
      <c r="T425" s="136"/>
      <c r="U425" s="136"/>
      <c r="V425" s="136"/>
      <c r="W425" s="136"/>
      <c r="X425" s="136"/>
      <c r="Y425" s="725"/>
      <c r="Z425" s="136"/>
      <c r="AA425" s="136"/>
      <c r="AB425" s="136"/>
      <c r="AC425" s="136"/>
      <c r="AD425" s="136"/>
      <c r="AE425" s="136"/>
      <c r="AF425" s="725"/>
      <c r="AG425" s="136"/>
      <c r="AH425" s="136"/>
      <c r="AI425" s="136"/>
      <c r="AJ425" s="136"/>
      <c r="AK425" s="136"/>
      <c r="AL425" s="136"/>
    </row>
    <row r="426" spans="1:38" s="44" customFormat="1" x14ac:dyDescent="0.2">
      <c r="A426" s="16"/>
      <c r="B426" s="730"/>
      <c r="C426" s="16"/>
      <c r="K426" s="725"/>
      <c r="L426" s="136"/>
      <c r="M426" s="136"/>
      <c r="N426" s="136"/>
      <c r="O426" s="136"/>
      <c r="P426" s="136"/>
      <c r="Q426" s="136"/>
      <c r="R426" s="725"/>
      <c r="S426" s="136"/>
      <c r="T426" s="136"/>
      <c r="U426" s="136"/>
      <c r="V426" s="136"/>
      <c r="W426" s="136"/>
      <c r="X426" s="136"/>
      <c r="Y426" s="725"/>
      <c r="Z426" s="136"/>
      <c r="AA426" s="136"/>
      <c r="AB426" s="136"/>
      <c r="AC426" s="136"/>
      <c r="AD426" s="136"/>
      <c r="AE426" s="136"/>
      <c r="AF426" s="725"/>
      <c r="AG426" s="136"/>
      <c r="AH426" s="136"/>
      <c r="AI426" s="136"/>
      <c r="AJ426" s="136"/>
      <c r="AK426" s="136"/>
      <c r="AL426" s="136"/>
    </row>
    <row r="427" spans="1:38" s="44" customFormat="1" x14ac:dyDescent="0.2">
      <c r="A427" s="16"/>
      <c r="B427" s="730"/>
      <c r="C427" s="16"/>
      <c r="K427" s="725"/>
      <c r="L427" s="136"/>
      <c r="M427" s="136"/>
      <c r="N427" s="136"/>
      <c r="O427" s="136"/>
      <c r="P427" s="136"/>
      <c r="Q427" s="136"/>
      <c r="R427" s="725"/>
      <c r="S427" s="136"/>
      <c r="T427" s="136"/>
      <c r="U427" s="136"/>
      <c r="V427" s="136"/>
      <c r="W427" s="136"/>
      <c r="X427" s="136"/>
      <c r="Y427" s="725"/>
      <c r="Z427" s="136"/>
      <c r="AA427" s="136"/>
      <c r="AB427" s="136"/>
      <c r="AC427" s="136"/>
      <c r="AD427" s="136"/>
      <c r="AE427" s="136"/>
      <c r="AF427" s="725"/>
      <c r="AG427" s="136"/>
      <c r="AH427" s="136"/>
      <c r="AI427" s="136"/>
      <c r="AJ427" s="136"/>
      <c r="AK427" s="136"/>
      <c r="AL427" s="136"/>
    </row>
    <row r="428" spans="1:38" s="44" customFormat="1" x14ac:dyDescent="0.2">
      <c r="A428" s="16"/>
      <c r="B428" s="730"/>
      <c r="C428" s="16"/>
      <c r="K428" s="725"/>
      <c r="L428" s="136"/>
      <c r="M428" s="136"/>
      <c r="N428" s="136"/>
      <c r="O428" s="136"/>
      <c r="P428" s="136"/>
      <c r="Q428" s="136"/>
      <c r="R428" s="725"/>
      <c r="S428" s="136"/>
      <c r="T428" s="136"/>
      <c r="U428" s="136"/>
      <c r="V428" s="136"/>
      <c r="W428" s="136"/>
      <c r="X428" s="136"/>
      <c r="Y428" s="725"/>
      <c r="Z428" s="136"/>
      <c r="AA428" s="136"/>
      <c r="AB428" s="136"/>
      <c r="AC428" s="136"/>
      <c r="AD428" s="136"/>
      <c r="AE428" s="136"/>
      <c r="AF428" s="725"/>
      <c r="AG428" s="136"/>
      <c r="AH428" s="136"/>
      <c r="AI428" s="136"/>
      <c r="AJ428" s="136"/>
      <c r="AK428" s="136"/>
      <c r="AL428" s="136"/>
    </row>
    <row r="429" spans="1:38" s="44" customFormat="1" x14ac:dyDescent="0.2">
      <c r="A429" s="16"/>
      <c r="B429" s="730"/>
      <c r="C429" s="16"/>
      <c r="K429" s="725"/>
      <c r="L429" s="136"/>
      <c r="M429" s="136"/>
      <c r="N429" s="136"/>
      <c r="O429" s="136"/>
      <c r="P429" s="136"/>
      <c r="Q429" s="136"/>
      <c r="R429" s="725"/>
      <c r="S429" s="136"/>
      <c r="T429" s="136"/>
      <c r="U429" s="136"/>
      <c r="V429" s="136"/>
      <c r="W429" s="136"/>
      <c r="X429" s="136"/>
      <c r="Y429" s="725"/>
      <c r="Z429" s="136"/>
      <c r="AA429" s="136"/>
      <c r="AB429" s="136"/>
      <c r="AC429" s="136"/>
      <c r="AD429" s="136"/>
      <c r="AE429" s="136"/>
      <c r="AF429" s="725"/>
      <c r="AG429" s="136"/>
      <c r="AH429" s="136"/>
      <c r="AI429" s="136"/>
      <c r="AJ429" s="136"/>
      <c r="AK429" s="136"/>
      <c r="AL429" s="136"/>
    </row>
    <row r="430" spans="1:38" s="44" customFormat="1" x14ac:dyDescent="0.2">
      <c r="A430" s="16"/>
      <c r="B430" s="730"/>
      <c r="C430" s="16"/>
      <c r="K430" s="725"/>
      <c r="L430" s="136"/>
      <c r="M430" s="136"/>
      <c r="N430" s="136"/>
      <c r="O430" s="136"/>
      <c r="P430" s="136"/>
      <c r="Q430" s="136"/>
      <c r="R430" s="725"/>
      <c r="S430" s="136"/>
      <c r="T430" s="136"/>
      <c r="U430" s="136"/>
      <c r="V430" s="136"/>
      <c r="W430" s="136"/>
      <c r="X430" s="136"/>
      <c r="Y430" s="725"/>
      <c r="Z430" s="136"/>
      <c r="AA430" s="136"/>
      <c r="AB430" s="136"/>
      <c r="AC430" s="136"/>
      <c r="AD430" s="136"/>
      <c r="AE430" s="136"/>
      <c r="AF430" s="725"/>
      <c r="AG430" s="136"/>
      <c r="AH430" s="136"/>
      <c r="AI430" s="136"/>
      <c r="AJ430" s="136"/>
      <c r="AK430" s="136"/>
      <c r="AL430" s="136"/>
    </row>
    <row r="431" spans="1:38" s="44" customFormat="1" x14ac:dyDescent="0.2">
      <c r="A431" s="16"/>
      <c r="B431" s="730"/>
      <c r="C431" s="16"/>
      <c r="K431" s="725"/>
      <c r="L431" s="136"/>
      <c r="M431" s="136"/>
      <c r="N431" s="136"/>
      <c r="O431" s="136"/>
      <c r="P431" s="136"/>
      <c r="Q431" s="136"/>
      <c r="R431" s="725"/>
      <c r="S431" s="136"/>
      <c r="T431" s="136"/>
      <c r="U431" s="136"/>
      <c r="V431" s="136"/>
      <c r="W431" s="136"/>
      <c r="X431" s="136"/>
      <c r="Y431" s="725"/>
      <c r="Z431" s="136"/>
      <c r="AA431" s="136"/>
      <c r="AB431" s="136"/>
      <c r="AC431" s="136"/>
      <c r="AD431" s="136"/>
      <c r="AE431" s="136"/>
      <c r="AF431" s="725"/>
      <c r="AG431" s="136"/>
      <c r="AH431" s="136"/>
      <c r="AI431" s="136"/>
      <c r="AJ431" s="136"/>
      <c r="AK431" s="136"/>
      <c r="AL431" s="136"/>
    </row>
    <row r="432" spans="1:38" s="44" customFormat="1" x14ac:dyDescent="0.2">
      <c r="A432" s="16"/>
      <c r="B432" s="730"/>
      <c r="C432" s="16"/>
      <c r="K432" s="725"/>
      <c r="L432" s="136"/>
      <c r="M432" s="136"/>
      <c r="N432" s="136"/>
      <c r="O432" s="136"/>
      <c r="P432" s="136"/>
      <c r="Q432" s="136"/>
      <c r="R432" s="725"/>
      <c r="S432" s="136"/>
      <c r="T432" s="136"/>
      <c r="U432" s="136"/>
      <c r="V432" s="136"/>
      <c r="W432" s="136"/>
      <c r="X432" s="136"/>
      <c r="Y432" s="725"/>
      <c r="Z432" s="136"/>
      <c r="AA432" s="136"/>
      <c r="AB432" s="136"/>
      <c r="AC432" s="136"/>
      <c r="AD432" s="136"/>
      <c r="AE432" s="136"/>
      <c r="AF432" s="725"/>
      <c r="AG432" s="136"/>
      <c r="AH432" s="136"/>
      <c r="AI432" s="136"/>
      <c r="AJ432" s="136"/>
      <c r="AK432" s="136"/>
      <c r="AL432" s="136"/>
    </row>
    <row r="433" spans="1:38" s="44" customFormat="1" x14ac:dyDescent="0.2">
      <c r="A433" s="16"/>
      <c r="B433" s="730"/>
      <c r="C433" s="16"/>
      <c r="K433" s="725"/>
      <c r="L433" s="136"/>
      <c r="M433" s="136"/>
      <c r="N433" s="136"/>
      <c r="O433" s="136"/>
      <c r="P433" s="136"/>
      <c r="Q433" s="136"/>
      <c r="R433" s="725"/>
      <c r="S433" s="136"/>
      <c r="T433" s="136"/>
      <c r="U433" s="136"/>
      <c r="V433" s="136"/>
      <c r="W433" s="136"/>
      <c r="X433" s="136"/>
      <c r="Y433" s="725"/>
      <c r="Z433" s="136"/>
      <c r="AA433" s="136"/>
      <c r="AB433" s="136"/>
      <c r="AC433" s="136"/>
      <c r="AD433" s="136"/>
      <c r="AE433" s="136"/>
      <c r="AF433" s="725"/>
      <c r="AG433" s="136"/>
      <c r="AH433" s="136"/>
      <c r="AI433" s="136"/>
      <c r="AJ433" s="136"/>
      <c r="AK433" s="136"/>
      <c r="AL433" s="136"/>
    </row>
    <row r="434" spans="1:38" s="44" customFormat="1" x14ac:dyDescent="0.2">
      <c r="A434" s="16"/>
      <c r="B434" s="730"/>
      <c r="C434" s="16"/>
      <c r="K434" s="725"/>
      <c r="L434" s="136"/>
      <c r="M434" s="136"/>
      <c r="N434" s="136"/>
      <c r="O434" s="136"/>
      <c r="P434" s="136"/>
      <c r="Q434" s="136"/>
      <c r="R434" s="725"/>
      <c r="S434" s="136"/>
      <c r="T434" s="136"/>
      <c r="U434" s="136"/>
      <c r="V434" s="136"/>
      <c r="W434" s="136"/>
      <c r="X434" s="136"/>
      <c r="Y434" s="725"/>
      <c r="Z434" s="136"/>
      <c r="AA434" s="136"/>
      <c r="AB434" s="136"/>
      <c r="AC434" s="136"/>
      <c r="AD434" s="136"/>
      <c r="AE434" s="136"/>
      <c r="AF434" s="725"/>
      <c r="AG434" s="136"/>
      <c r="AH434" s="136"/>
      <c r="AI434" s="136"/>
      <c r="AJ434" s="136"/>
      <c r="AK434" s="136"/>
      <c r="AL434" s="136"/>
    </row>
    <row r="435" spans="1:38" s="44" customFormat="1" x14ac:dyDescent="0.2">
      <c r="A435" s="16"/>
      <c r="B435" s="730"/>
      <c r="C435" s="16"/>
      <c r="K435" s="725"/>
      <c r="L435" s="136"/>
      <c r="M435" s="136"/>
      <c r="N435" s="136"/>
      <c r="O435" s="136"/>
      <c r="P435" s="136"/>
      <c r="Q435" s="136"/>
      <c r="R435" s="725"/>
      <c r="S435" s="136"/>
      <c r="T435" s="136"/>
      <c r="U435" s="136"/>
      <c r="V435" s="136"/>
      <c r="W435" s="136"/>
      <c r="X435" s="136"/>
      <c r="Y435" s="725"/>
      <c r="Z435" s="136"/>
      <c r="AA435" s="136"/>
      <c r="AB435" s="136"/>
      <c r="AC435" s="136"/>
      <c r="AD435" s="136"/>
      <c r="AE435" s="136"/>
      <c r="AF435" s="725"/>
      <c r="AG435" s="136"/>
      <c r="AH435" s="136"/>
      <c r="AI435" s="136"/>
      <c r="AJ435" s="136"/>
      <c r="AK435" s="136"/>
      <c r="AL435" s="136"/>
    </row>
    <row r="436" spans="1:38" s="44" customFormat="1" x14ac:dyDescent="0.2">
      <c r="A436" s="16"/>
      <c r="B436" s="730"/>
      <c r="C436" s="16"/>
      <c r="K436" s="725"/>
      <c r="L436" s="136"/>
      <c r="M436" s="136"/>
      <c r="N436" s="136"/>
      <c r="O436" s="136"/>
      <c r="P436" s="136"/>
      <c r="Q436" s="136"/>
      <c r="R436" s="725"/>
      <c r="S436" s="136"/>
      <c r="T436" s="136"/>
      <c r="U436" s="136"/>
      <c r="V436" s="136"/>
      <c r="W436" s="136"/>
      <c r="X436" s="136"/>
      <c r="Y436" s="725"/>
      <c r="Z436" s="136"/>
      <c r="AA436" s="136"/>
      <c r="AB436" s="136"/>
      <c r="AC436" s="136"/>
      <c r="AD436" s="136"/>
      <c r="AE436" s="136"/>
      <c r="AF436" s="725"/>
      <c r="AG436" s="136"/>
      <c r="AH436" s="136"/>
      <c r="AI436" s="136"/>
      <c r="AJ436" s="136"/>
      <c r="AK436" s="136"/>
      <c r="AL436" s="136"/>
    </row>
    <row r="437" spans="1:38" s="44" customFormat="1" x14ac:dyDescent="0.2">
      <c r="A437" s="16"/>
      <c r="B437" s="730"/>
      <c r="C437" s="16"/>
      <c r="K437" s="725"/>
      <c r="L437" s="136"/>
      <c r="M437" s="136"/>
      <c r="N437" s="136"/>
      <c r="O437" s="136"/>
      <c r="P437" s="136"/>
      <c r="Q437" s="136"/>
      <c r="R437" s="725"/>
      <c r="S437" s="136"/>
      <c r="T437" s="136"/>
      <c r="U437" s="136"/>
      <c r="V437" s="136"/>
      <c r="W437" s="136"/>
      <c r="X437" s="136"/>
      <c r="Y437" s="725"/>
      <c r="Z437" s="136"/>
      <c r="AA437" s="136"/>
      <c r="AB437" s="136"/>
      <c r="AC437" s="136"/>
      <c r="AD437" s="136"/>
      <c r="AE437" s="136"/>
      <c r="AF437" s="725"/>
      <c r="AG437" s="136"/>
      <c r="AH437" s="136"/>
      <c r="AI437" s="136"/>
      <c r="AJ437" s="136"/>
      <c r="AK437" s="136"/>
      <c r="AL437" s="136"/>
    </row>
    <row r="438" spans="1:38" s="44" customFormat="1" x14ac:dyDescent="0.2">
      <c r="A438" s="16"/>
      <c r="B438" s="730"/>
      <c r="C438" s="16"/>
      <c r="K438" s="725"/>
      <c r="L438" s="136"/>
      <c r="M438" s="136"/>
      <c r="N438" s="136"/>
      <c r="O438" s="136"/>
      <c r="P438" s="136"/>
      <c r="Q438" s="136"/>
      <c r="R438" s="725"/>
      <c r="S438" s="136"/>
      <c r="T438" s="136"/>
      <c r="U438" s="136"/>
      <c r="V438" s="136"/>
      <c r="W438" s="136"/>
      <c r="X438" s="136"/>
      <c r="Y438" s="725"/>
      <c r="Z438" s="136"/>
      <c r="AA438" s="136"/>
      <c r="AB438" s="136"/>
      <c r="AC438" s="136"/>
      <c r="AD438" s="136"/>
      <c r="AE438" s="136"/>
      <c r="AF438" s="725"/>
      <c r="AG438" s="136"/>
      <c r="AH438" s="136"/>
      <c r="AI438" s="136"/>
      <c r="AJ438" s="136"/>
      <c r="AK438" s="136"/>
      <c r="AL438" s="136"/>
    </row>
    <row r="439" spans="1:38" s="44" customFormat="1" x14ac:dyDescent="0.2">
      <c r="A439" s="16"/>
      <c r="B439" s="730"/>
      <c r="C439" s="16"/>
      <c r="K439" s="725"/>
      <c r="L439" s="136"/>
      <c r="M439" s="136"/>
      <c r="N439" s="136"/>
      <c r="O439" s="136"/>
      <c r="P439" s="136"/>
      <c r="Q439" s="136"/>
      <c r="R439" s="725"/>
      <c r="S439" s="136"/>
      <c r="T439" s="136"/>
      <c r="U439" s="136"/>
      <c r="V439" s="136"/>
      <c r="W439" s="136"/>
      <c r="X439" s="136"/>
      <c r="Y439" s="725"/>
      <c r="Z439" s="136"/>
      <c r="AA439" s="136"/>
      <c r="AB439" s="136"/>
      <c r="AC439" s="136"/>
      <c r="AD439" s="136"/>
      <c r="AE439" s="136"/>
      <c r="AF439" s="725"/>
      <c r="AG439" s="136"/>
      <c r="AH439" s="136"/>
      <c r="AI439" s="136"/>
      <c r="AJ439" s="136"/>
      <c r="AK439" s="136"/>
      <c r="AL439" s="136"/>
    </row>
    <row r="440" spans="1:38" s="44" customFormat="1" x14ac:dyDescent="0.2">
      <c r="A440" s="16"/>
      <c r="B440" s="730"/>
      <c r="C440" s="16"/>
      <c r="K440" s="725"/>
      <c r="L440" s="136"/>
      <c r="M440" s="136"/>
      <c r="N440" s="136"/>
      <c r="O440" s="136"/>
      <c r="P440" s="136"/>
      <c r="Q440" s="136"/>
      <c r="R440" s="725"/>
      <c r="S440" s="136"/>
      <c r="T440" s="136"/>
      <c r="U440" s="136"/>
      <c r="V440" s="136"/>
      <c r="W440" s="136"/>
      <c r="X440" s="136"/>
      <c r="Y440" s="725"/>
      <c r="Z440" s="136"/>
      <c r="AA440" s="136"/>
      <c r="AB440" s="136"/>
      <c r="AC440" s="136"/>
      <c r="AD440" s="136"/>
      <c r="AE440" s="136"/>
      <c r="AF440" s="725"/>
      <c r="AG440" s="136"/>
      <c r="AH440" s="136"/>
      <c r="AI440" s="136"/>
      <c r="AJ440" s="136"/>
      <c r="AK440" s="136"/>
      <c r="AL440" s="136"/>
    </row>
    <row r="441" spans="1:38" s="44" customFormat="1" x14ac:dyDescent="0.2">
      <c r="A441" s="16"/>
      <c r="B441" s="730"/>
      <c r="C441" s="16"/>
      <c r="K441" s="725"/>
      <c r="L441" s="136"/>
      <c r="M441" s="136"/>
      <c r="N441" s="136"/>
      <c r="O441" s="136"/>
      <c r="P441" s="136"/>
      <c r="Q441" s="136"/>
      <c r="R441" s="725"/>
      <c r="S441" s="136"/>
      <c r="T441" s="136"/>
      <c r="U441" s="136"/>
      <c r="V441" s="136"/>
      <c r="W441" s="136"/>
      <c r="X441" s="136"/>
      <c r="Y441" s="725"/>
      <c r="Z441" s="136"/>
      <c r="AA441" s="136"/>
      <c r="AB441" s="136"/>
      <c r="AC441" s="136"/>
      <c r="AD441" s="136"/>
      <c r="AE441" s="136"/>
      <c r="AF441" s="725"/>
      <c r="AG441" s="136"/>
      <c r="AH441" s="136"/>
      <c r="AI441" s="136"/>
      <c r="AJ441" s="136"/>
      <c r="AK441" s="136"/>
      <c r="AL441" s="136"/>
    </row>
    <row r="442" spans="1:38" s="44" customFormat="1" x14ac:dyDescent="0.2">
      <c r="A442" s="16"/>
      <c r="B442" s="730"/>
      <c r="C442" s="16"/>
      <c r="K442" s="725"/>
      <c r="L442" s="136"/>
      <c r="M442" s="136"/>
      <c r="N442" s="136"/>
      <c r="O442" s="136"/>
      <c r="P442" s="136"/>
      <c r="Q442" s="136"/>
      <c r="R442" s="725"/>
      <c r="S442" s="136"/>
      <c r="T442" s="136"/>
      <c r="U442" s="136"/>
      <c r="V442" s="136"/>
      <c r="W442" s="136"/>
      <c r="X442" s="136"/>
      <c r="Y442" s="725"/>
      <c r="Z442" s="136"/>
      <c r="AA442" s="136"/>
      <c r="AB442" s="136"/>
      <c r="AC442" s="136"/>
      <c r="AD442" s="136"/>
      <c r="AE442" s="136"/>
      <c r="AF442" s="725"/>
      <c r="AG442" s="136"/>
      <c r="AH442" s="136"/>
      <c r="AI442" s="136"/>
      <c r="AJ442" s="136"/>
      <c r="AK442" s="136"/>
      <c r="AL442" s="136"/>
    </row>
    <row r="443" spans="1:38" s="44" customFormat="1" x14ac:dyDescent="0.2">
      <c r="A443" s="16"/>
      <c r="B443" s="730"/>
      <c r="C443" s="16"/>
      <c r="K443" s="725"/>
      <c r="L443" s="136"/>
      <c r="M443" s="136"/>
      <c r="N443" s="136"/>
      <c r="O443" s="136"/>
      <c r="P443" s="136"/>
      <c r="Q443" s="136"/>
      <c r="R443" s="725"/>
      <c r="S443" s="136"/>
      <c r="T443" s="136"/>
      <c r="U443" s="136"/>
      <c r="V443" s="136"/>
      <c r="W443" s="136"/>
      <c r="X443" s="136"/>
      <c r="Y443" s="725"/>
      <c r="Z443" s="136"/>
      <c r="AA443" s="136"/>
      <c r="AB443" s="136"/>
      <c r="AC443" s="136"/>
      <c r="AD443" s="136"/>
      <c r="AE443" s="136"/>
      <c r="AF443" s="725"/>
      <c r="AG443" s="136"/>
      <c r="AH443" s="136"/>
      <c r="AI443" s="136"/>
      <c r="AJ443" s="136"/>
      <c r="AK443" s="136"/>
      <c r="AL443" s="136"/>
    </row>
    <row r="444" spans="1:38" s="44" customFormat="1" x14ac:dyDescent="0.2">
      <c r="A444" s="16"/>
      <c r="B444" s="730"/>
      <c r="C444" s="16"/>
      <c r="K444" s="725"/>
      <c r="L444" s="136"/>
      <c r="M444" s="136"/>
      <c r="N444" s="136"/>
      <c r="O444" s="136"/>
      <c r="P444" s="136"/>
      <c r="Q444" s="136"/>
      <c r="R444" s="725"/>
      <c r="S444" s="136"/>
      <c r="T444" s="136"/>
      <c r="U444" s="136"/>
      <c r="V444" s="136"/>
      <c r="W444" s="136"/>
      <c r="X444" s="136"/>
      <c r="Y444" s="725"/>
      <c r="Z444" s="136"/>
      <c r="AA444" s="136"/>
      <c r="AB444" s="136"/>
      <c r="AC444" s="136"/>
      <c r="AD444" s="136"/>
      <c r="AE444" s="136"/>
      <c r="AF444" s="725"/>
      <c r="AG444" s="136"/>
      <c r="AH444" s="136"/>
      <c r="AI444" s="136"/>
      <c r="AJ444" s="136"/>
      <c r="AK444" s="136"/>
      <c r="AL444" s="136"/>
    </row>
    <row r="445" spans="1:38" s="44" customFormat="1" x14ac:dyDescent="0.2">
      <c r="A445" s="16"/>
      <c r="B445" s="730"/>
      <c r="C445" s="16"/>
      <c r="K445" s="725"/>
      <c r="L445" s="136"/>
      <c r="M445" s="136"/>
      <c r="N445" s="136"/>
      <c r="O445" s="136"/>
      <c r="P445" s="136"/>
      <c r="Q445" s="136"/>
      <c r="R445" s="725"/>
      <c r="S445" s="136"/>
      <c r="T445" s="136"/>
      <c r="U445" s="136"/>
      <c r="V445" s="136"/>
      <c r="W445" s="136"/>
      <c r="X445" s="136"/>
      <c r="Y445" s="725"/>
      <c r="Z445" s="136"/>
      <c r="AA445" s="136"/>
      <c r="AB445" s="136"/>
      <c r="AC445" s="136"/>
      <c r="AD445" s="136"/>
      <c r="AE445" s="136"/>
      <c r="AF445" s="725"/>
      <c r="AG445" s="136"/>
      <c r="AH445" s="136"/>
      <c r="AI445" s="136"/>
      <c r="AJ445" s="136"/>
      <c r="AK445" s="136"/>
      <c r="AL445" s="136"/>
    </row>
    <row r="446" spans="1:38" s="44" customFormat="1" x14ac:dyDescent="0.2">
      <c r="A446" s="16"/>
      <c r="B446" s="730"/>
      <c r="C446" s="16"/>
      <c r="K446" s="725"/>
      <c r="L446" s="136"/>
      <c r="M446" s="136"/>
      <c r="N446" s="136"/>
      <c r="O446" s="136"/>
      <c r="P446" s="136"/>
      <c r="Q446" s="136"/>
      <c r="R446" s="725"/>
      <c r="S446" s="136"/>
      <c r="T446" s="136"/>
      <c r="U446" s="136"/>
      <c r="V446" s="136"/>
      <c r="W446" s="136"/>
      <c r="X446" s="136"/>
      <c r="Y446" s="725"/>
      <c r="Z446" s="136"/>
      <c r="AA446" s="136"/>
      <c r="AB446" s="136"/>
      <c r="AC446" s="136"/>
      <c r="AD446" s="136"/>
      <c r="AE446" s="136"/>
      <c r="AF446" s="725"/>
      <c r="AG446" s="136"/>
      <c r="AH446" s="136"/>
      <c r="AI446" s="136"/>
      <c r="AJ446" s="136"/>
      <c r="AK446" s="136"/>
      <c r="AL446" s="136"/>
    </row>
    <row r="447" spans="1:38" s="44" customFormat="1" x14ac:dyDescent="0.2">
      <c r="A447" s="16"/>
      <c r="B447" s="730"/>
      <c r="C447" s="16"/>
      <c r="K447" s="725"/>
      <c r="L447" s="136"/>
      <c r="M447" s="136"/>
      <c r="N447" s="136"/>
      <c r="O447" s="136"/>
      <c r="P447" s="136"/>
      <c r="Q447" s="136"/>
      <c r="R447" s="725"/>
      <c r="S447" s="136"/>
      <c r="T447" s="136"/>
      <c r="U447" s="136"/>
      <c r="V447" s="136"/>
      <c r="W447" s="136"/>
      <c r="X447" s="136"/>
      <c r="Y447" s="725"/>
      <c r="Z447" s="136"/>
      <c r="AA447" s="136"/>
      <c r="AB447" s="136"/>
      <c r="AC447" s="136"/>
      <c r="AD447" s="136"/>
      <c r="AE447" s="136"/>
      <c r="AF447" s="725"/>
      <c r="AG447" s="136"/>
      <c r="AH447" s="136"/>
      <c r="AI447" s="136"/>
      <c r="AJ447" s="136"/>
      <c r="AK447" s="136"/>
      <c r="AL447" s="136"/>
    </row>
    <row r="448" spans="1:38" s="44" customFormat="1" x14ac:dyDescent="0.2">
      <c r="A448" s="16"/>
      <c r="B448" s="730"/>
      <c r="C448" s="16"/>
      <c r="K448" s="725"/>
      <c r="L448" s="136"/>
      <c r="M448" s="136"/>
      <c r="N448" s="136"/>
      <c r="O448" s="136"/>
      <c r="P448" s="136"/>
      <c r="Q448" s="136"/>
      <c r="R448" s="725"/>
      <c r="S448" s="136"/>
      <c r="T448" s="136"/>
      <c r="U448" s="136"/>
      <c r="V448" s="136"/>
      <c r="W448" s="136"/>
      <c r="X448" s="136"/>
      <c r="Y448" s="725"/>
      <c r="Z448" s="136"/>
      <c r="AA448" s="136"/>
      <c r="AB448" s="136"/>
      <c r="AC448" s="136"/>
      <c r="AD448" s="136"/>
      <c r="AE448" s="136"/>
      <c r="AF448" s="725"/>
      <c r="AG448" s="136"/>
      <c r="AH448" s="136"/>
      <c r="AI448" s="136"/>
      <c r="AJ448" s="136"/>
      <c r="AK448" s="136"/>
      <c r="AL448" s="136"/>
    </row>
    <row r="449" spans="1:38" s="44" customFormat="1" x14ac:dyDescent="0.2">
      <c r="A449" s="16"/>
      <c r="B449" s="730"/>
      <c r="C449" s="16"/>
      <c r="K449" s="725"/>
      <c r="L449" s="136"/>
      <c r="M449" s="136"/>
      <c r="N449" s="136"/>
      <c r="O449" s="136"/>
      <c r="P449" s="136"/>
      <c r="Q449" s="136"/>
      <c r="R449" s="725"/>
      <c r="S449" s="136"/>
      <c r="T449" s="136"/>
      <c r="U449" s="136"/>
      <c r="V449" s="136"/>
      <c r="W449" s="136"/>
      <c r="X449" s="136"/>
      <c r="Y449" s="725"/>
      <c r="Z449" s="136"/>
      <c r="AA449" s="136"/>
      <c r="AB449" s="136"/>
      <c r="AC449" s="136"/>
      <c r="AD449" s="136"/>
      <c r="AE449" s="136"/>
      <c r="AF449" s="725"/>
      <c r="AG449" s="136"/>
      <c r="AH449" s="136"/>
      <c r="AI449" s="136"/>
      <c r="AJ449" s="136"/>
      <c r="AK449" s="136"/>
      <c r="AL449" s="136"/>
    </row>
    <row r="450" spans="1:38" s="44" customFormat="1" x14ac:dyDescent="0.2">
      <c r="A450" s="16"/>
      <c r="B450" s="730"/>
      <c r="C450" s="16"/>
      <c r="K450" s="725"/>
      <c r="L450" s="136"/>
      <c r="M450" s="136"/>
      <c r="N450" s="136"/>
      <c r="O450" s="136"/>
      <c r="P450" s="136"/>
      <c r="Q450" s="136"/>
      <c r="R450" s="725"/>
      <c r="S450" s="136"/>
      <c r="T450" s="136"/>
      <c r="U450" s="136"/>
      <c r="V450" s="136"/>
      <c r="W450" s="136"/>
      <c r="X450" s="136"/>
      <c r="Y450" s="725"/>
      <c r="Z450" s="136"/>
      <c r="AA450" s="136"/>
      <c r="AB450" s="136"/>
      <c r="AC450" s="136"/>
      <c r="AD450" s="136"/>
      <c r="AE450" s="136"/>
      <c r="AF450" s="725"/>
      <c r="AG450" s="136"/>
      <c r="AH450" s="136"/>
      <c r="AI450" s="136"/>
      <c r="AJ450" s="136"/>
      <c r="AK450" s="136"/>
      <c r="AL450" s="136"/>
    </row>
    <row r="451" spans="1:38" s="44" customFormat="1" x14ac:dyDescent="0.2">
      <c r="A451" s="16"/>
      <c r="B451" s="730"/>
      <c r="C451" s="16"/>
      <c r="K451" s="725"/>
      <c r="L451" s="136"/>
      <c r="M451" s="136"/>
      <c r="N451" s="136"/>
      <c r="O451" s="136"/>
      <c r="P451" s="136"/>
      <c r="Q451" s="136"/>
      <c r="R451" s="725"/>
      <c r="S451" s="136"/>
      <c r="T451" s="136"/>
      <c r="U451" s="136"/>
      <c r="V451" s="136"/>
      <c r="W451" s="136"/>
      <c r="X451" s="136"/>
      <c r="Y451" s="725"/>
      <c r="Z451" s="136"/>
      <c r="AA451" s="136"/>
      <c r="AB451" s="136"/>
      <c r="AC451" s="136"/>
      <c r="AD451" s="136"/>
      <c r="AE451" s="136"/>
      <c r="AF451" s="725"/>
      <c r="AG451" s="136"/>
      <c r="AH451" s="136"/>
      <c r="AI451" s="136"/>
      <c r="AJ451" s="136"/>
      <c r="AK451" s="136"/>
      <c r="AL451" s="136"/>
    </row>
    <row r="452" spans="1:38" s="44" customFormat="1" x14ac:dyDescent="0.2">
      <c r="A452" s="16"/>
      <c r="B452" s="730"/>
      <c r="C452" s="16"/>
      <c r="K452" s="725"/>
      <c r="L452" s="136"/>
      <c r="M452" s="136"/>
      <c r="N452" s="136"/>
      <c r="O452" s="136"/>
      <c r="P452" s="136"/>
      <c r="Q452" s="136"/>
      <c r="R452" s="725"/>
      <c r="S452" s="136"/>
      <c r="T452" s="136"/>
      <c r="U452" s="136"/>
      <c r="V452" s="136"/>
      <c r="W452" s="136"/>
      <c r="X452" s="136"/>
      <c r="Y452" s="725"/>
      <c r="Z452" s="136"/>
      <c r="AA452" s="136"/>
      <c r="AB452" s="136"/>
      <c r="AC452" s="136"/>
      <c r="AD452" s="136"/>
      <c r="AE452" s="136"/>
      <c r="AF452" s="725"/>
      <c r="AG452" s="136"/>
      <c r="AH452" s="136"/>
      <c r="AI452" s="136"/>
      <c r="AJ452" s="136"/>
      <c r="AK452" s="136"/>
      <c r="AL452" s="136"/>
    </row>
    <row r="453" spans="1:38" s="44" customFormat="1" x14ac:dyDescent="0.2">
      <c r="A453" s="16"/>
      <c r="B453" s="730"/>
      <c r="C453" s="16"/>
      <c r="K453" s="725"/>
      <c r="L453" s="136"/>
      <c r="M453" s="136"/>
      <c r="N453" s="136"/>
      <c r="O453" s="136"/>
      <c r="P453" s="136"/>
      <c r="Q453" s="136"/>
      <c r="R453" s="725"/>
      <c r="S453" s="136"/>
      <c r="T453" s="136"/>
      <c r="U453" s="136"/>
      <c r="V453" s="136"/>
      <c r="W453" s="136"/>
      <c r="X453" s="136"/>
      <c r="Y453" s="725"/>
      <c r="Z453" s="136"/>
      <c r="AA453" s="136"/>
      <c r="AB453" s="136"/>
      <c r="AC453" s="136"/>
      <c r="AD453" s="136"/>
      <c r="AE453" s="136"/>
      <c r="AF453" s="725"/>
      <c r="AG453" s="136"/>
      <c r="AH453" s="136"/>
      <c r="AI453" s="136"/>
      <c r="AJ453" s="136"/>
      <c r="AK453" s="136"/>
      <c r="AL453" s="136"/>
    </row>
    <row r="454" spans="1:38" s="44" customFormat="1" x14ac:dyDescent="0.2">
      <c r="A454" s="16"/>
      <c r="B454" s="730"/>
      <c r="C454" s="16"/>
      <c r="K454" s="725"/>
      <c r="L454" s="136"/>
      <c r="M454" s="136"/>
      <c r="N454" s="136"/>
      <c r="O454" s="136"/>
      <c r="P454" s="136"/>
      <c r="Q454" s="136"/>
      <c r="R454" s="725"/>
      <c r="S454" s="136"/>
      <c r="T454" s="136"/>
      <c r="U454" s="136"/>
      <c r="V454" s="136"/>
      <c r="W454" s="136"/>
      <c r="X454" s="136"/>
      <c r="Y454" s="725"/>
      <c r="Z454" s="136"/>
      <c r="AA454" s="136"/>
      <c r="AB454" s="136"/>
      <c r="AC454" s="136"/>
      <c r="AD454" s="136"/>
      <c r="AE454" s="136"/>
      <c r="AF454" s="725"/>
      <c r="AG454" s="136"/>
      <c r="AH454" s="136"/>
      <c r="AI454" s="136"/>
      <c r="AJ454" s="136"/>
      <c r="AK454" s="136"/>
      <c r="AL454" s="136"/>
    </row>
    <row r="455" spans="1:38" s="44" customFormat="1" x14ac:dyDescent="0.2">
      <c r="A455" s="16"/>
      <c r="B455" s="730"/>
      <c r="C455" s="16"/>
      <c r="K455" s="725"/>
      <c r="L455" s="136"/>
      <c r="M455" s="136"/>
      <c r="N455" s="136"/>
      <c r="O455" s="136"/>
      <c r="P455" s="136"/>
      <c r="Q455" s="136"/>
      <c r="R455" s="725"/>
      <c r="S455" s="136"/>
      <c r="T455" s="136"/>
      <c r="U455" s="136"/>
      <c r="V455" s="136"/>
      <c r="W455" s="136"/>
      <c r="X455" s="136"/>
      <c r="Y455" s="725"/>
      <c r="Z455" s="136"/>
      <c r="AA455" s="136"/>
      <c r="AB455" s="136"/>
      <c r="AC455" s="136"/>
      <c r="AD455" s="136"/>
      <c r="AE455" s="136"/>
      <c r="AF455" s="725"/>
      <c r="AG455" s="136"/>
      <c r="AH455" s="136"/>
      <c r="AI455" s="136"/>
      <c r="AJ455" s="136"/>
      <c r="AK455" s="136"/>
      <c r="AL455" s="136"/>
    </row>
    <row r="456" spans="1:38" s="44" customFormat="1" x14ac:dyDescent="0.2">
      <c r="A456" s="16"/>
      <c r="B456" s="730"/>
      <c r="C456" s="16"/>
      <c r="K456" s="725"/>
      <c r="L456" s="136"/>
      <c r="M456" s="136"/>
      <c r="N456" s="136"/>
      <c r="O456" s="136"/>
      <c r="P456" s="136"/>
      <c r="Q456" s="136"/>
      <c r="R456" s="725"/>
      <c r="S456" s="136"/>
      <c r="T456" s="136"/>
      <c r="U456" s="136"/>
      <c r="V456" s="136"/>
      <c r="W456" s="136"/>
      <c r="X456" s="136"/>
      <c r="Y456" s="725"/>
      <c r="Z456" s="136"/>
      <c r="AA456" s="136"/>
      <c r="AB456" s="136"/>
      <c r="AC456" s="136"/>
      <c r="AD456" s="136"/>
      <c r="AE456" s="136"/>
      <c r="AF456" s="725"/>
      <c r="AG456" s="136"/>
      <c r="AH456" s="136"/>
      <c r="AI456" s="136"/>
      <c r="AJ456" s="136"/>
      <c r="AK456" s="136"/>
      <c r="AL456" s="136"/>
    </row>
    <row r="457" spans="1:38" s="44" customFormat="1" x14ac:dyDescent="0.2">
      <c r="A457" s="16"/>
      <c r="B457" s="730"/>
      <c r="C457" s="16"/>
      <c r="K457" s="725"/>
      <c r="L457" s="136"/>
      <c r="M457" s="136"/>
      <c r="N457" s="136"/>
      <c r="O457" s="136"/>
      <c r="P457" s="136"/>
      <c r="Q457" s="136"/>
      <c r="R457" s="725"/>
      <c r="S457" s="136"/>
      <c r="T457" s="136"/>
      <c r="U457" s="136"/>
      <c r="V457" s="136"/>
      <c r="W457" s="136"/>
      <c r="X457" s="136"/>
      <c r="Y457" s="725"/>
      <c r="Z457" s="136"/>
      <c r="AA457" s="136"/>
      <c r="AB457" s="136"/>
      <c r="AC457" s="136"/>
      <c r="AD457" s="136"/>
      <c r="AE457" s="136"/>
      <c r="AF457" s="725"/>
      <c r="AG457" s="136"/>
      <c r="AH457" s="136"/>
      <c r="AI457" s="136"/>
      <c r="AJ457" s="136"/>
      <c r="AK457" s="136"/>
      <c r="AL457" s="136"/>
    </row>
    <row r="458" spans="1:38" s="44" customFormat="1" x14ac:dyDescent="0.2">
      <c r="A458" s="16"/>
      <c r="B458" s="730"/>
      <c r="C458" s="16"/>
      <c r="K458" s="725"/>
      <c r="L458" s="136"/>
      <c r="M458" s="136"/>
      <c r="N458" s="136"/>
      <c r="O458" s="136"/>
      <c r="P458" s="136"/>
      <c r="Q458" s="136"/>
      <c r="R458" s="725"/>
      <c r="S458" s="136"/>
      <c r="T458" s="136"/>
      <c r="U458" s="136"/>
      <c r="V458" s="136"/>
      <c r="W458" s="136"/>
      <c r="X458" s="136"/>
      <c r="Y458" s="725"/>
      <c r="Z458" s="136"/>
      <c r="AA458" s="136"/>
      <c r="AB458" s="136"/>
      <c r="AC458" s="136"/>
      <c r="AD458" s="136"/>
      <c r="AE458" s="136"/>
      <c r="AF458" s="725"/>
      <c r="AG458" s="136"/>
      <c r="AH458" s="136"/>
      <c r="AI458" s="136"/>
      <c r="AJ458" s="136"/>
      <c r="AK458" s="136"/>
      <c r="AL458" s="136"/>
    </row>
    <row r="459" spans="1:38" s="44" customFormat="1" x14ac:dyDescent="0.2">
      <c r="A459" s="16"/>
      <c r="B459" s="730"/>
      <c r="C459" s="16"/>
      <c r="K459" s="725"/>
      <c r="L459" s="136"/>
      <c r="M459" s="136"/>
      <c r="N459" s="136"/>
      <c r="O459" s="136"/>
      <c r="P459" s="136"/>
      <c r="Q459" s="136"/>
      <c r="R459" s="725"/>
      <c r="S459" s="136"/>
      <c r="T459" s="136"/>
      <c r="U459" s="136"/>
      <c r="V459" s="136"/>
      <c r="W459" s="136"/>
      <c r="X459" s="136"/>
      <c r="Y459" s="725"/>
      <c r="Z459" s="136"/>
      <c r="AA459" s="136"/>
      <c r="AB459" s="136"/>
      <c r="AC459" s="136"/>
      <c r="AD459" s="136"/>
      <c r="AE459" s="136"/>
      <c r="AF459" s="725"/>
      <c r="AG459" s="136"/>
      <c r="AH459" s="136"/>
      <c r="AI459" s="136"/>
      <c r="AJ459" s="136"/>
      <c r="AK459" s="136"/>
      <c r="AL459" s="136"/>
    </row>
    <row r="460" spans="1:38" s="44" customFormat="1" x14ac:dyDescent="0.2">
      <c r="A460" s="16"/>
      <c r="B460" s="730"/>
      <c r="C460" s="16"/>
      <c r="K460" s="725"/>
      <c r="L460" s="136"/>
      <c r="M460" s="136"/>
      <c r="N460" s="136"/>
      <c r="O460" s="136"/>
      <c r="P460" s="136"/>
      <c r="Q460" s="136"/>
      <c r="R460" s="725"/>
      <c r="S460" s="136"/>
      <c r="T460" s="136"/>
      <c r="U460" s="136"/>
      <c r="V460" s="136"/>
      <c r="W460" s="136"/>
      <c r="X460" s="136"/>
      <c r="Y460" s="725"/>
      <c r="Z460" s="136"/>
      <c r="AA460" s="136"/>
      <c r="AB460" s="136"/>
      <c r="AC460" s="136"/>
      <c r="AD460" s="136"/>
      <c r="AE460" s="136"/>
      <c r="AF460" s="725"/>
      <c r="AG460" s="136"/>
      <c r="AH460" s="136"/>
      <c r="AI460" s="136"/>
      <c r="AJ460" s="136"/>
      <c r="AK460" s="136"/>
      <c r="AL460" s="136"/>
    </row>
    <row r="461" spans="1:38" s="44" customFormat="1" x14ac:dyDescent="0.2">
      <c r="A461" s="16"/>
      <c r="B461" s="730"/>
      <c r="C461" s="16"/>
      <c r="K461" s="725"/>
      <c r="L461" s="136"/>
      <c r="M461" s="136"/>
      <c r="N461" s="136"/>
      <c r="O461" s="136"/>
      <c r="P461" s="136"/>
      <c r="Q461" s="136"/>
      <c r="R461" s="725"/>
      <c r="S461" s="136"/>
      <c r="T461" s="136"/>
      <c r="U461" s="136"/>
      <c r="V461" s="136"/>
      <c r="W461" s="136"/>
      <c r="X461" s="136"/>
      <c r="Y461" s="725"/>
      <c r="Z461" s="136"/>
      <c r="AA461" s="136"/>
      <c r="AB461" s="136"/>
      <c r="AC461" s="136"/>
      <c r="AD461" s="136"/>
      <c r="AE461" s="136"/>
      <c r="AF461" s="725"/>
      <c r="AG461" s="136"/>
      <c r="AH461" s="136"/>
      <c r="AI461" s="136"/>
      <c r="AJ461" s="136"/>
      <c r="AK461" s="136"/>
      <c r="AL461" s="136"/>
    </row>
    <row r="462" spans="1:38" s="44" customFormat="1" x14ac:dyDescent="0.2">
      <c r="A462" s="16"/>
      <c r="B462" s="730"/>
      <c r="C462" s="16"/>
      <c r="K462" s="725"/>
      <c r="L462" s="136"/>
      <c r="M462" s="136"/>
      <c r="N462" s="136"/>
      <c r="O462" s="136"/>
      <c r="P462" s="136"/>
      <c r="Q462" s="136"/>
      <c r="R462" s="725"/>
      <c r="S462" s="136"/>
      <c r="T462" s="136"/>
      <c r="U462" s="136"/>
      <c r="V462" s="136"/>
      <c r="W462" s="136"/>
      <c r="X462" s="136"/>
      <c r="Y462" s="725"/>
      <c r="Z462" s="136"/>
      <c r="AA462" s="136"/>
      <c r="AB462" s="136"/>
      <c r="AC462" s="136"/>
      <c r="AD462" s="136"/>
      <c r="AE462" s="136"/>
      <c r="AF462" s="725"/>
      <c r="AG462" s="136"/>
      <c r="AH462" s="136"/>
      <c r="AI462" s="136"/>
      <c r="AJ462" s="136"/>
      <c r="AK462" s="136"/>
      <c r="AL462" s="136"/>
    </row>
    <row r="463" spans="1:38" s="44" customFormat="1" x14ac:dyDescent="0.2">
      <c r="A463" s="16"/>
      <c r="B463" s="730"/>
      <c r="C463" s="16"/>
      <c r="K463" s="725"/>
      <c r="L463" s="136"/>
      <c r="M463" s="136"/>
      <c r="N463" s="136"/>
      <c r="O463" s="136"/>
      <c r="P463" s="136"/>
      <c r="Q463" s="136"/>
      <c r="R463" s="725"/>
      <c r="S463" s="136"/>
      <c r="T463" s="136"/>
      <c r="U463" s="136"/>
      <c r="V463" s="136"/>
      <c r="W463" s="136"/>
      <c r="X463" s="136"/>
      <c r="Y463" s="725"/>
      <c r="Z463" s="136"/>
      <c r="AA463" s="136"/>
      <c r="AB463" s="136"/>
      <c r="AC463" s="136"/>
      <c r="AD463" s="136"/>
      <c r="AE463" s="136"/>
      <c r="AF463" s="725"/>
      <c r="AG463" s="136"/>
      <c r="AH463" s="136"/>
      <c r="AI463" s="136"/>
      <c r="AJ463" s="136"/>
      <c r="AK463" s="136"/>
      <c r="AL463" s="136"/>
    </row>
    <row r="464" spans="1:38" s="44" customFormat="1" x14ac:dyDescent="0.2">
      <c r="A464" s="16"/>
      <c r="B464" s="730"/>
      <c r="C464" s="16"/>
      <c r="K464" s="725"/>
      <c r="L464" s="136"/>
      <c r="M464" s="136"/>
      <c r="N464" s="136"/>
      <c r="O464" s="136"/>
      <c r="P464" s="136"/>
      <c r="Q464" s="136"/>
      <c r="R464" s="725"/>
      <c r="S464" s="136"/>
      <c r="T464" s="136"/>
      <c r="U464" s="136"/>
      <c r="V464" s="136"/>
      <c r="W464" s="136"/>
      <c r="X464" s="136"/>
      <c r="Y464" s="725"/>
      <c r="Z464" s="136"/>
      <c r="AA464" s="136"/>
      <c r="AB464" s="136"/>
      <c r="AC464" s="136"/>
      <c r="AD464" s="136"/>
      <c r="AE464" s="136"/>
      <c r="AF464" s="725"/>
      <c r="AG464" s="136"/>
      <c r="AH464" s="136"/>
      <c r="AI464" s="136"/>
      <c r="AJ464" s="136"/>
      <c r="AK464" s="136"/>
      <c r="AL464" s="136"/>
    </row>
    <row r="465" spans="1:38" s="44" customFormat="1" x14ac:dyDescent="0.2">
      <c r="A465" s="16"/>
      <c r="B465" s="730"/>
      <c r="C465" s="16"/>
      <c r="K465" s="725"/>
      <c r="L465" s="136"/>
      <c r="M465" s="136"/>
      <c r="N465" s="136"/>
      <c r="O465" s="136"/>
      <c r="P465" s="136"/>
      <c r="Q465" s="136"/>
      <c r="R465" s="725"/>
      <c r="S465" s="136"/>
      <c r="T465" s="136"/>
      <c r="U465" s="136"/>
      <c r="V465" s="136"/>
      <c r="W465" s="136"/>
      <c r="X465" s="136"/>
      <c r="Y465" s="725"/>
      <c r="Z465" s="136"/>
      <c r="AA465" s="136"/>
      <c r="AB465" s="136"/>
      <c r="AC465" s="136"/>
      <c r="AD465" s="136"/>
      <c r="AE465" s="136"/>
      <c r="AF465" s="725"/>
      <c r="AG465" s="136"/>
      <c r="AH465" s="136"/>
      <c r="AI465" s="136"/>
      <c r="AJ465" s="136"/>
      <c r="AK465" s="136"/>
      <c r="AL465" s="136"/>
    </row>
    <row r="466" spans="1:38" s="44" customFormat="1" x14ac:dyDescent="0.2">
      <c r="A466" s="16"/>
      <c r="B466" s="730"/>
      <c r="C466" s="16"/>
      <c r="K466" s="725"/>
      <c r="L466" s="136"/>
      <c r="M466" s="136"/>
      <c r="N466" s="136"/>
      <c r="O466" s="136"/>
      <c r="P466" s="136"/>
      <c r="Q466" s="136"/>
      <c r="R466" s="725"/>
      <c r="S466" s="136"/>
      <c r="T466" s="136"/>
      <c r="U466" s="136"/>
      <c r="V466" s="136"/>
      <c r="W466" s="136"/>
      <c r="X466" s="136"/>
      <c r="Y466" s="725"/>
      <c r="Z466" s="136"/>
      <c r="AA466" s="136"/>
      <c r="AB466" s="136"/>
      <c r="AC466" s="136"/>
      <c r="AD466" s="136"/>
      <c r="AE466" s="136"/>
      <c r="AF466" s="725"/>
      <c r="AG466" s="136"/>
      <c r="AH466" s="136"/>
      <c r="AI466" s="136"/>
      <c r="AJ466" s="136"/>
      <c r="AK466" s="136"/>
      <c r="AL466" s="136"/>
    </row>
    <row r="467" spans="1:38" s="44" customFormat="1" x14ac:dyDescent="0.2">
      <c r="A467" s="16"/>
      <c r="B467" s="730"/>
      <c r="C467" s="16"/>
      <c r="K467" s="725"/>
      <c r="L467" s="136"/>
      <c r="M467" s="136"/>
      <c r="N467" s="136"/>
      <c r="O467" s="136"/>
      <c r="P467" s="136"/>
      <c r="Q467" s="136"/>
      <c r="R467" s="725"/>
      <c r="S467" s="136"/>
      <c r="T467" s="136"/>
      <c r="U467" s="136"/>
      <c r="V467" s="136"/>
      <c r="W467" s="136"/>
      <c r="X467" s="136"/>
      <c r="Y467" s="725"/>
      <c r="Z467" s="136"/>
      <c r="AA467" s="136"/>
      <c r="AB467" s="136"/>
      <c r="AC467" s="136"/>
      <c r="AD467" s="136"/>
      <c r="AE467" s="136"/>
      <c r="AF467" s="725"/>
      <c r="AG467" s="136"/>
      <c r="AH467" s="136"/>
      <c r="AI467" s="136"/>
      <c r="AJ467" s="136"/>
      <c r="AK467" s="136"/>
      <c r="AL467" s="136"/>
    </row>
    <row r="468" spans="1:38" s="44" customFormat="1" x14ac:dyDescent="0.2">
      <c r="A468" s="16"/>
      <c r="B468" s="730"/>
      <c r="C468" s="16"/>
      <c r="K468" s="725"/>
      <c r="L468" s="136"/>
      <c r="M468" s="136"/>
      <c r="N468" s="136"/>
      <c r="O468" s="136"/>
      <c r="P468" s="136"/>
      <c r="Q468" s="136"/>
      <c r="R468" s="725"/>
      <c r="S468" s="136"/>
      <c r="T468" s="136"/>
      <c r="U468" s="136"/>
      <c r="V468" s="136"/>
      <c r="W468" s="136"/>
      <c r="X468" s="136"/>
      <c r="Y468" s="725"/>
      <c r="Z468" s="136"/>
      <c r="AA468" s="136"/>
      <c r="AB468" s="136"/>
      <c r="AC468" s="136"/>
      <c r="AD468" s="136"/>
      <c r="AE468" s="136"/>
      <c r="AF468" s="725"/>
      <c r="AG468" s="136"/>
      <c r="AH468" s="136"/>
      <c r="AI468" s="136"/>
      <c r="AJ468" s="136"/>
      <c r="AK468" s="136"/>
      <c r="AL468" s="136"/>
    </row>
    <row r="469" spans="1:38" s="44" customFormat="1" x14ac:dyDescent="0.2">
      <c r="A469" s="16"/>
      <c r="B469" s="730"/>
      <c r="C469" s="16"/>
      <c r="K469" s="725"/>
      <c r="L469" s="136"/>
      <c r="M469" s="136"/>
      <c r="N469" s="136"/>
      <c r="O469" s="136"/>
      <c r="P469" s="136"/>
      <c r="Q469" s="136"/>
      <c r="R469" s="725"/>
      <c r="S469" s="136"/>
      <c r="T469" s="136"/>
      <c r="U469" s="136"/>
      <c r="V469" s="136"/>
      <c r="W469" s="136"/>
      <c r="X469" s="136"/>
      <c r="Y469" s="725"/>
      <c r="Z469" s="136"/>
      <c r="AA469" s="136"/>
      <c r="AB469" s="136"/>
      <c r="AC469" s="136"/>
      <c r="AD469" s="136"/>
      <c r="AE469" s="136"/>
      <c r="AF469" s="725"/>
      <c r="AG469" s="136"/>
      <c r="AH469" s="136"/>
      <c r="AI469" s="136"/>
      <c r="AJ469" s="136"/>
      <c r="AK469" s="136"/>
      <c r="AL469" s="136"/>
    </row>
    <row r="470" spans="1:38" s="44" customFormat="1" x14ac:dyDescent="0.2">
      <c r="A470" s="16"/>
      <c r="B470" s="730"/>
      <c r="C470" s="16"/>
      <c r="K470" s="725"/>
      <c r="L470" s="136"/>
      <c r="M470" s="136"/>
      <c r="N470" s="136"/>
      <c r="O470" s="136"/>
      <c r="P470" s="136"/>
      <c r="Q470" s="136"/>
      <c r="R470" s="725"/>
      <c r="S470" s="136"/>
      <c r="T470" s="136"/>
      <c r="U470" s="136"/>
      <c r="V470" s="136"/>
      <c r="W470" s="136"/>
      <c r="X470" s="136"/>
      <c r="Y470" s="725"/>
      <c r="Z470" s="136"/>
      <c r="AA470" s="136"/>
      <c r="AB470" s="136"/>
      <c r="AC470" s="136"/>
      <c r="AD470" s="136"/>
      <c r="AE470" s="136"/>
      <c r="AF470" s="725"/>
      <c r="AG470" s="136"/>
      <c r="AH470" s="136"/>
      <c r="AI470" s="136"/>
      <c r="AJ470" s="136"/>
      <c r="AK470" s="136"/>
      <c r="AL470" s="136"/>
    </row>
    <row r="471" spans="1:38" s="44" customFormat="1" x14ac:dyDescent="0.2">
      <c r="A471" s="16"/>
      <c r="B471" s="730"/>
      <c r="C471" s="16"/>
      <c r="K471" s="725"/>
      <c r="L471" s="136"/>
      <c r="M471" s="136"/>
      <c r="N471" s="136"/>
      <c r="O471" s="136"/>
      <c r="P471" s="136"/>
      <c r="Q471" s="136"/>
      <c r="R471" s="725"/>
      <c r="S471" s="136"/>
      <c r="T471" s="136"/>
      <c r="U471" s="136"/>
      <c r="V471" s="136"/>
      <c r="W471" s="136"/>
      <c r="X471" s="136"/>
      <c r="Y471" s="725"/>
      <c r="Z471" s="136"/>
      <c r="AA471" s="136"/>
      <c r="AB471" s="136"/>
      <c r="AC471" s="136"/>
      <c r="AD471" s="136"/>
      <c r="AE471" s="136"/>
      <c r="AF471" s="725"/>
      <c r="AG471" s="136"/>
      <c r="AH471" s="136"/>
      <c r="AI471" s="136"/>
      <c r="AJ471" s="136"/>
      <c r="AK471" s="136"/>
      <c r="AL471" s="136"/>
    </row>
    <row r="472" spans="1:38" s="44" customFormat="1" x14ac:dyDescent="0.2">
      <c r="A472" s="16"/>
      <c r="B472" s="730"/>
      <c r="C472" s="16"/>
      <c r="K472" s="725"/>
      <c r="L472" s="136"/>
      <c r="M472" s="136"/>
      <c r="N472" s="136"/>
      <c r="O472" s="136"/>
      <c r="P472" s="136"/>
      <c r="Q472" s="136"/>
      <c r="R472" s="725"/>
      <c r="S472" s="136"/>
      <c r="T472" s="136"/>
      <c r="U472" s="136"/>
      <c r="V472" s="136"/>
      <c r="W472" s="136"/>
      <c r="X472" s="136"/>
      <c r="Y472" s="725"/>
      <c r="Z472" s="136"/>
      <c r="AA472" s="136"/>
      <c r="AB472" s="136"/>
      <c r="AC472" s="136"/>
      <c r="AD472" s="136"/>
      <c r="AE472" s="136"/>
      <c r="AF472" s="725"/>
      <c r="AG472" s="136"/>
      <c r="AH472" s="136"/>
      <c r="AI472" s="136"/>
      <c r="AJ472" s="136"/>
      <c r="AK472" s="136"/>
      <c r="AL472" s="136"/>
    </row>
    <row r="473" spans="1:38" s="44" customFormat="1" x14ac:dyDescent="0.2">
      <c r="A473" s="16"/>
      <c r="B473" s="730"/>
      <c r="C473" s="16"/>
      <c r="K473" s="725"/>
      <c r="L473" s="136"/>
      <c r="M473" s="136"/>
      <c r="N473" s="136"/>
      <c r="O473" s="136"/>
      <c r="P473" s="136"/>
      <c r="Q473" s="136"/>
      <c r="R473" s="725"/>
      <c r="S473" s="136"/>
      <c r="T473" s="136"/>
      <c r="U473" s="136"/>
      <c r="V473" s="136"/>
      <c r="W473" s="136"/>
      <c r="X473" s="136"/>
      <c r="Y473" s="725"/>
      <c r="Z473" s="136"/>
      <c r="AA473" s="136"/>
      <c r="AB473" s="136"/>
      <c r="AC473" s="136"/>
      <c r="AD473" s="136"/>
      <c r="AE473" s="136"/>
      <c r="AF473" s="725"/>
      <c r="AG473" s="136"/>
      <c r="AH473" s="136"/>
      <c r="AI473" s="136"/>
      <c r="AJ473" s="136"/>
      <c r="AK473" s="136"/>
      <c r="AL473" s="136"/>
    </row>
    <row r="474" spans="1:38" s="44" customFormat="1" x14ac:dyDescent="0.2">
      <c r="A474" s="16"/>
      <c r="B474" s="730"/>
      <c r="C474" s="16"/>
      <c r="K474" s="725"/>
      <c r="L474" s="136"/>
      <c r="M474" s="136"/>
      <c r="N474" s="136"/>
      <c r="O474" s="136"/>
      <c r="P474" s="136"/>
      <c r="Q474" s="136"/>
      <c r="R474" s="725"/>
      <c r="S474" s="136"/>
      <c r="T474" s="136"/>
      <c r="U474" s="136"/>
      <c r="V474" s="136"/>
      <c r="W474" s="136"/>
      <c r="X474" s="136"/>
      <c r="Y474" s="725"/>
      <c r="Z474" s="136"/>
      <c r="AA474" s="136"/>
      <c r="AB474" s="136"/>
      <c r="AC474" s="136"/>
      <c r="AD474" s="136"/>
      <c r="AE474" s="136"/>
      <c r="AF474" s="725"/>
      <c r="AG474" s="136"/>
      <c r="AH474" s="136"/>
      <c r="AI474" s="136"/>
      <c r="AJ474" s="136"/>
      <c r="AK474" s="136"/>
      <c r="AL474" s="136"/>
    </row>
    <row r="475" spans="1:38" s="44" customFormat="1" x14ac:dyDescent="0.2">
      <c r="A475" s="16"/>
      <c r="B475" s="730"/>
      <c r="C475" s="16"/>
      <c r="K475" s="725"/>
      <c r="L475" s="136"/>
      <c r="M475" s="136"/>
      <c r="N475" s="136"/>
      <c r="O475" s="136"/>
      <c r="P475" s="136"/>
      <c r="Q475" s="136"/>
      <c r="R475" s="725"/>
      <c r="S475" s="136"/>
      <c r="T475" s="136"/>
      <c r="U475" s="136"/>
      <c r="V475" s="136"/>
      <c r="W475" s="136"/>
      <c r="X475" s="136"/>
      <c r="Y475" s="725"/>
      <c r="Z475" s="136"/>
      <c r="AA475" s="136"/>
      <c r="AB475" s="136"/>
      <c r="AC475" s="136"/>
      <c r="AD475" s="136"/>
      <c r="AE475" s="136"/>
      <c r="AF475" s="725"/>
      <c r="AG475" s="136"/>
      <c r="AH475" s="136"/>
      <c r="AI475" s="136"/>
      <c r="AJ475" s="136"/>
      <c r="AK475" s="136"/>
      <c r="AL475" s="136"/>
    </row>
    <row r="476" spans="1:38" s="44" customFormat="1" x14ac:dyDescent="0.2">
      <c r="A476" s="16"/>
      <c r="B476" s="730"/>
      <c r="C476" s="16"/>
      <c r="K476" s="725"/>
      <c r="L476" s="136"/>
      <c r="M476" s="136"/>
      <c r="N476" s="136"/>
      <c r="O476" s="136"/>
      <c r="P476" s="136"/>
      <c r="Q476" s="136"/>
      <c r="R476" s="725"/>
      <c r="S476" s="136"/>
      <c r="T476" s="136"/>
      <c r="U476" s="136"/>
      <c r="V476" s="136"/>
      <c r="W476" s="136"/>
      <c r="X476" s="136"/>
      <c r="Y476" s="725"/>
      <c r="Z476" s="136"/>
      <c r="AA476" s="136"/>
      <c r="AB476" s="136"/>
      <c r="AC476" s="136"/>
      <c r="AD476" s="136"/>
      <c r="AE476" s="136"/>
      <c r="AF476" s="725"/>
      <c r="AG476" s="136"/>
      <c r="AH476" s="136"/>
      <c r="AI476" s="136"/>
      <c r="AJ476" s="136"/>
      <c r="AK476" s="136"/>
      <c r="AL476" s="136"/>
    </row>
    <row r="477" spans="1:38" s="44" customFormat="1" x14ac:dyDescent="0.2">
      <c r="A477" s="16"/>
      <c r="B477" s="730"/>
      <c r="C477" s="16"/>
      <c r="K477" s="725"/>
      <c r="L477" s="136"/>
      <c r="M477" s="136"/>
      <c r="N477" s="136"/>
      <c r="O477" s="136"/>
      <c r="P477" s="136"/>
      <c r="Q477" s="136"/>
      <c r="R477" s="725"/>
      <c r="S477" s="136"/>
      <c r="T477" s="136"/>
      <c r="U477" s="136"/>
      <c r="V477" s="136"/>
      <c r="W477" s="136"/>
      <c r="X477" s="136"/>
      <c r="Y477" s="725"/>
      <c r="Z477" s="136"/>
      <c r="AA477" s="136"/>
      <c r="AB477" s="136"/>
      <c r="AC477" s="136"/>
      <c r="AD477" s="136"/>
      <c r="AE477" s="136"/>
      <c r="AF477" s="725"/>
      <c r="AG477" s="136"/>
      <c r="AH477" s="136"/>
      <c r="AI477" s="136"/>
      <c r="AJ477" s="136"/>
      <c r="AK477" s="136"/>
      <c r="AL477" s="136"/>
    </row>
    <row r="478" spans="1:38" s="44" customFormat="1" x14ac:dyDescent="0.2">
      <c r="A478" s="16"/>
      <c r="B478" s="730"/>
      <c r="C478" s="16"/>
      <c r="K478" s="725"/>
      <c r="L478" s="136"/>
      <c r="M478" s="136"/>
      <c r="N478" s="136"/>
      <c r="O478" s="136"/>
      <c r="P478" s="136"/>
      <c r="Q478" s="136"/>
      <c r="R478" s="725"/>
      <c r="S478" s="136"/>
      <c r="T478" s="136"/>
      <c r="U478" s="136"/>
      <c r="V478" s="136"/>
      <c r="W478" s="136"/>
      <c r="X478" s="136"/>
      <c r="Y478" s="725"/>
      <c r="Z478" s="136"/>
      <c r="AA478" s="136"/>
      <c r="AB478" s="136"/>
      <c r="AC478" s="136"/>
      <c r="AD478" s="136"/>
      <c r="AE478" s="136"/>
      <c r="AF478" s="725"/>
      <c r="AG478" s="136"/>
      <c r="AH478" s="136"/>
      <c r="AI478" s="136"/>
      <c r="AJ478" s="136"/>
      <c r="AK478" s="136"/>
      <c r="AL478" s="136"/>
    </row>
    <row r="479" spans="1:38" s="44" customFormat="1" x14ac:dyDescent="0.2">
      <c r="A479" s="16"/>
      <c r="B479" s="730"/>
      <c r="C479" s="16"/>
      <c r="K479" s="725"/>
      <c r="L479" s="136"/>
      <c r="M479" s="136"/>
      <c r="N479" s="136"/>
      <c r="O479" s="136"/>
      <c r="P479" s="136"/>
      <c r="Q479" s="136"/>
      <c r="R479" s="725"/>
      <c r="S479" s="136"/>
      <c r="T479" s="136"/>
      <c r="U479" s="136"/>
      <c r="V479" s="136"/>
      <c r="W479" s="136"/>
      <c r="X479" s="136"/>
      <c r="Y479" s="725"/>
      <c r="Z479" s="136"/>
      <c r="AA479" s="136"/>
      <c r="AB479" s="136"/>
      <c r="AC479" s="136"/>
      <c r="AD479" s="136"/>
      <c r="AE479" s="136"/>
      <c r="AF479" s="725"/>
      <c r="AG479" s="136"/>
      <c r="AH479" s="136"/>
      <c r="AI479" s="136"/>
      <c r="AJ479" s="136"/>
      <c r="AK479" s="136"/>
      <c r="AL479" s="136"/>
    </row>
    <row r="480" spans="1:38" s="44" customFormat="1" x14ac:dyDescent="0.2">
      <c r="A480" s="16"/>
      <c r="B480" s="730"/>
      <c r="C480" s="16"/>
      <c r="K480" s="725"/>
      <c r="L480" s="136"/>
      <c r="M480" s="136"/>
      <c r="N480" s="136"/>
      <c r="O480" s="136"/>
      <c r="P480" s="136"/>
      <c r="Q480" s="136"/>
      <c r="R480" s="725"/>
      <c r="S480" s="136"/>
      <c r="T480" s="136"/>
      <c r="U480" s="136"/>
      <c r="V480" s="136"/>
      <c r="W480" s="136"/>
      <c r="X480" s="136"/>
      <c r="Y480" s="725"/>
      <c r="Z480" s="136"/>
      <c r="AA480" s="136"/>
      <c r="AB480" s="136"/>
      <c r="AC480" s="136"/>
      <c r="AD480" s="136"/>
      <c r="AE480" s="136"/>
      <c r="AF480" s="725"/>
      <c r="AG480" s="136"/>
      <c r="AH480" s="136"/>
      <c r="AI480" s="136"/>
      <c r="AJ480" s="136"/>
      <c r="AK480" s="136"/>
      <c r="AL480" s="136"/>
    </row>
    <row r="481" spans="1:38" s="44" customFormat="1" x14ac:dyDescent="0.2">
      <c r="A481" s="16"/>
      <c r="B481" s="730"/>
      <c r="C481" s="16"/>
      <c r="K481" s="725"/>
      <c r="L481" s="136"/>
      <c r="M481" s="136"/>
      <c r="N481" s="136"/>
      <c r="O481" s="136"/>
      <c r="P481" s="136"/>
      <c r="Q481" s="136"/>
      <c r="R481" s="725"/>
      <c r="S481" s="136"/>
      <c r="T481" s="136"/>
      <c r="U481" s="136"/>
      <c r="V481" s="136"/>
      <c r="W481" s="136"/>
      <c r="X481" s="136"/>
      <c r="Y481" s="725"/>
      <c r="Z481" s="136"/>
      <c r="AA481" s="136"/>
      <c r="AB481" s="136"/>
      <c r="AC481" s="136"/>
      <c r="AD481" s="136"/>
      <c r="AE481" s="136"/>
      <c r="AF481" s="725"/>
      <c r="AG481" s="136"/>
      <c r="AH481" s="136"/>
      <c r="AI481" s="136"/>
      <c r="AJ481" s="136"/>
      <c r="AK481" s="136"/>
      <c r="AL481" s="136"/>
    </row>
    <row r="482" spans="1:38" s="44" customFormat="1" x14ac:dyDescent="0.2">
      <c r="A482" s="16"/>
      <c r="B482" s="730"/>
      <c r="C482" s="16"/>
      <c r="K482" s="725"/>
      <c r="L482" s="136"/>
      <c r="M482" s="136"/>
      <c r="N482" s="136"/>
      <c r="O482" s="136"/>
      <c r="P482" s="136"/>
      <c r="Q482" s="136"/>
      <c r="R482" s="725"/>
      <c r="S482" s="136"/>
      <c r="T482" s="136"/>
      <c r="U482" s="136"/>
      <c r="V482" s="136"/>
      <c r="W482" s="136"/>
      <c r="X482" s="136"/>
      <c r="Y482" s="725"/>
      <c r="Z482" s="136"/>
      <c r="AA482" s="136"/>
      <c r="AB482" s="136"/>
      <c r="AC482" s="136"/>
      <c r="AD482" s="136"/>
      <c r="AE482" s="136"/>
      <c r="AF482" s="725"/>
      <c r="AG482" s="136"/>
      <c r="AH482" s="136"/>
      <c r="AI482" s="136"/>
      <c r="AJ482" s="136"/>
      <c r="AK482" s="136"/>
      <c r="AL482" s="136"/>
    </row>
    <row r="483" spans="1:38" s="44" customFormat="1" x14ac:dyDescent="0.2">
      <c r="A483" s="16"/>
      <c r="B483" s="730"/>
      <c r="C483" s="16"/>
      <c r="K483" s="725"/>
      <c r="L483" s="136"/>
      <c r="M483" s="136"/>
      <c r="N483" s="136"/>
      <c r="O483" s="136"/>
      <c r="P483" s="136"/>
      <c r="Q483" s="136"/>
      <c r="R483" s="725"/>
      <c r="S483" s="136"/>
      <c r="T483" s="136"/>
      <c r="U483" s="136"/>
      <c r="V483" s="136"/>
      <c r="W483" s="136"/>
      <c r="X483" s="136"/>
      <c r="Y483" s="725"/>
      <c r="Z483" s="136"/>
      <c r="AA483" s="136"/>
      <c r="AB483" s="136"/>
      <c r="AC483" s="136"/>
      <c r="AD483" s="136"/>
      <c r="AE483" s="136"/>
      <c r="AF483" s="725"/>
      <c r="AG483" s="136"/>
      <c r="AH483" s="136"/>
      <c r="AI483" s="136"/>
      <c r="AJ483" s="136"/>
      <c r="AK483" s="136"/>
      <c r="AL483" s="136"/>
    </row>
    <row r="484" spans="1:38" s="44" customFormat="1" x14ac:dyDescent="0.2">
      <c r="A484" s="16"/>
      <c r="B484" s="730"/>
      <c r="C484" s="16"/>
      <c r="K484" s="725"/>
      <c r="L484" s="136"/>
      <c r="M484" s="136"/>
      <c r="N484" s="136"/>
      <c r="O484" s="136"/>
      <c r="P484" s="136"/>
      <c r="Q484" s="136"/>
      <c r="R484" s="725"/>
      <c r="S484" s="136"/>
      <c r="T484" s="136"/>
      <c r="U484" s="136"/>
      <c r="V484" s="136"/>
      <c r="W484" s="136"/>
      <c r="X484" s="136"/>
      <c r="Y484" s="725"/>
      <c r="Z484" s="136"/>
      <c r="AA484" s="136"/>
      <c r="AB484" s="136"/>
      <c r="AC484" s="136"/>
      <c r="AD484" s="136"/>
      <c r="AE484" s="136"/>
      <c r="AF484" s="725"/>
      <c r="AG484" s="136"/>
      <c r="AH484" s="136"/>
      <c r="AI484" s="136"/>
      <c r="AJ484" s="136"/>
      <c r="AK484" s="136"/>
      <c r="AL484" s="136"/>
    </row>
    <row r="485" spans="1:38" s="44" customFormat="1" x14ac:dyDescent="0.2">
      <c r="A485" s="16"/>
      <c r="B485" s="730"/>
      <c r="C485" s="16"/>
      <c r="K485" s="725"/>
      <c r="L485" s="136"/>
      <c r="M485" s="136"/>
      <c r="N485" s="136"/>
      <c r="O485" s="136"/>
      <c r="P485" s="136"/>
      <c r="Q485" s="136"/>
      <c r="R485" s="725"/>
      <c r="S485" s="136"/>
      <c r="T485" s="136"/>
      <c r="U485" s="136"/>
      <c r="V485" s="136"/>
      <c r="W485" s="136"/>
      <c r="X485" s="136"/>
      <c r="Y485" s="725"/>
      <c r="Z485" s="136"/>
      <c r="AA485" s="136"/>
      <c r="AB485" s="136"/>
      <c r="AC485" s="136"/>
      <c r="AD485" s="136"/>
      <c r="AE485" s="136"/>
      <c r="AF485" s="725"/>
      <c r="AG485" s="136"/>
      <c r="AH485" s="136"/>
      <c r="AI485" s="136"/>
      <c r="AJ485" s="136"/>
      <c r="AK485" s="136"/>
      <c r="AL485" s="136"/>
    </row>
    <row r="486" spans="1:38" s="44" customFormat="1" x14ac:dyDescent="0.2">
      <c r="A486" s="16"/>
      <c r="B486" s="730"/>
      <c r="C486" s="16"/>
      <c r="K486" s="725"/>
      <c r="L486" s="136"/>
      <c r="M486" s="136"/>
      <c r="N486" s="136"/>
      <c r="O486" s="136"/>
      <c r="P486" s="136"/>
      <c r="Q486" s="136"/>
      <c r="R486" s="725"/>
      <c r="S486" s="136"/>
      <c r="T486" s="136"/>
      <c r="U486" s="136"/>
      <c r="V486" s="136"/>
      <c r="W486" s="136"/>
      <c r="X486" s="136"/>
      <c r="Y486" s="725"/>
      <c r="Z486" s="136"/>
      <c r="AA486" s="136"/>
      <c r="AB486" s="136"/>
      <c r="AC486" s="136"/>
      <c r="AD486" s="136"/>
      <c r="AE486" s="136"/>
      <c r="AF486" s="725"/>
      <c r="AG486" s="136"/>
      <c r="AH486" s="136"/>
      <c r="AI486" s="136"/>
      <c r="AJ486" s="136"/>
      <c r="AK486" s="136"/>
      <c r="AL486" s="136"/>
    </row>
    <row r="487" spans="1:38" s="44" customFormat="1" x14ac:dyDescent="0.2">
      <c r="A487" s="16"/>
      <c r="B487" s="730"/>
      <c r="C487" s="16"/>
      <c r="K487" s="725"/>
      <c r="L487" s="136"/>
      <c r="M487" s="136"/>
      <c r="N487" s="136"/>
      <c r="O487" s="136"/>
      <c r="P487" s="136"/>
      <c r="Q487" s="136"/>
      <c r="R487" s="725"/>
      <c r="S487" s="136"/>
      <c r="T487" s="136"/>
      <c r="U487" s="136"/>
      <c r="V487" s="136"/>
      <c r="W487" s="136"/>
      <c r="X487" s="136"/>
      <c r="Y487" s="725"/>
      <c r="Z487" s="136"/>
      <c r="AA487" s="136"/>
      <c r="AB487" s="136"/>
      <c r="AC487" s="136"/>
      <c r="AD487" s="136"/>
      <c r="AE487" s="136"/>
      <c r="AF487" s="725"/>
      <c r="AG487" s="136"/>
      <c r="AH487" s="136"/>
      <c r="AI487" s="136"/>
      <c r="AJ487" s="136"/>
      <c r="AK487" s="136"/>
      <c r="AL487" s="136"/>
    </row>
    <row r="488" spans="1:38" s="44" customFormat="1" x14ac:dyDescent="0.2">
      <c r="A488" s="16"/>
      <c r="B488" s="730"/>
      <c r="C488" s="16"/>
      <c r="K488" s="725"/>
      <c r="L488" s="136"/>
      <c r="M488" s="136"/>
      <c r="N488" s="136"/>
      <c r="O488" s="136"/>
      <c r="P488" s="136"/>
      <c r="Q488" s="136"/>
      <c r="R488" s="725"/>
      <c r="S488" s="136"/>
      <c r="T488" s="136"/>
      <c r="U488" s="136"/>
      <c r="V488" s="136"/>
      <c r="W488" s="136"/>
      <c r="X488" s="136"/>
      <c r="Y488" s="725"/>
      <c r="Z488" s="136"/>
      <c r="AA488" s="136"/>
      <c r="AB488" s="136"/>
      <c r="AC488" s="136"/>
      <c r="AD488" s="136"/>
      <c r="AE488" s="136"/>
      <c r="AF488" s="725"/>
      <c r="AG488" s="136"/>
      <c r="AH488" s="136"/>
      <c r="AI488" s="136"/>
      <c r="AJ488" s="136"/>
      <c r="AK488" s="136"/>
      <c r="AL488" s="136"/>
    </row>
    <row r="489" spans="1:38" s="44" customFormat="1" x14ac:dyDescent="0.2">
      <c r="A489" s="16"/>
      <c r="B489" s="730"/>
      <c r="C489" s="16"/>
      <c r="K489" s="725"/>
      <c r="L489" s="136"/>
      <c r="M489" s="136"/>
      <c r="N489" s="136"/>
      <c r="O489" s="136"/>
      <c r="P489" s="136"/>
      <c r="Q489" s="136"/>
      <c r="R489" s="725"/>
      <c r="S489" s="136"/>
      <c r="T489" s="136"/>
      <c r="U489" s="136"/>
      <c r="V489" s="136"/>
      <c r="W489" s="136"/>
      <c r="X489" s="136"/>
      <c r="Y489" s="725"/>
      <c r="Z489" s="136"/>
      <c r="AA489" s="136"/>
      <c r="AB489" s="136"/>
      <c r="AC489" s="136"/>
      <c r="AD489" s="136"/>
      <c r="AE489" s="136"/>
      <c r="AF489" s="725"/>
      <c r="AG489" s="136"/>
      <c r="AH489" s="136"/>
      <c r="AI489" s="136"/>
      <c r="AJ489" s="136"/>
      <c r="AK489" s="136"/>
      <c r="AL489" s="136"/>
    </row>
    <row r="490" spans="1:38" s="44" customFormat="1" x14ac:dyDescent="0.2">
      <c r="A490" s="16"/>
      <c r="B490" s="730"/>
      <c r="C490" s="16"/>
      <c r="K490" s="725"/>
      <c r="L490" s="136"/>
      <c r="M490" s="136"/>
      <c r="N490" s="136"/>
      <c r="O490" s="136"/>
      <c r="P490" s="136"/>
      <c r="Q490" s="136"/>
      <c r="R490" s="725"/>
      <c r="S490" s="136"/>
      <c r="T490" s="136"/>
      <c r="U490" s="136"/>
      <c r="V490" s="136"/>
      <c r="W490" s="136"/>
      <c r="X490" s="136"/>
      <c r="Y490" s="725"/>
      <c r="Z490" s="136"/>
      <c r="AA490" s="136"/>
      <c r="AB490" s="136"/>
      <c r="AC490" s="136"/>
      <c r="AD490" s="136"/>
      <c r="AE490" s="136"/>
      <c r="AF490" s="725"/>
      <c r="AG490" s="136"/>
      <c r="AH490" s="136"/>
      <c r="AI490" s="136"/>
      <c r="AJ490" s="136"/>
      <c r="AK490" s="136"/>
      <c r="AL490" s="136"/>
    </row>
    <row r="491" spans="1:38" s="44" customFormat="1" x14ac:dyDescent="0.2">
      <c r="A491" s="16"/>
      <c r="B491" s="730"/>
      <c r="C491" s="16"/>
      <c r="K491" s="725"/>
      <c r="L491" s="136"/>
      <c r="M491" s="136"/>
      <c r="N491" s="136"/>
      <c r="O491" s="136"/>
      <c r="P491" s="136"/>
      <c r="Q491" s="136"/>
      <c r="R491" s="725"/>
      <c r="S491" s="136"/>
      <c r="T491" s="136"/>
      <c r="U491" s="136"/>
      <c r="V491" s="136"/>
      <c r="W491" s="136"/>
      <c r="X491" s="136"/>
      <c r="Y491" s="725"/>
      <c r="Z491" s="136"/>
      <c r="AA491" s="136"/>
      <c r="AB491" s="136"/>
      <c r="AC491" s="136"/>
      <c r="AD491" s="136"/>
      <c r="AE491" s="136"/>
      <c r="AF491" s="725"/>
      <c r="AG491" s="136"/>
      <c r="AH491" s="136"/>
      <c r="AI491" s="136"/>
      <c r="AJ491" s="136"/>
      <c r="AK491" s="136"/>
      <c r="AL491" s="136"/>
    </row>
    <row r="492" spans="1:38" s="44" customFormat="1" x14ac:dyDescent="0.2">
      <c r="A492" s="16"/>
      <c r="B492" s="730"/>
      <c r="C492" s="16"/>
      <c r="K492" s="725"/>
      <c r="L492" s="136"/>
      <c r="M492" s="136"/>
      <c r="N492" s="136"/>
      <c r="O492" s="136"/>
      <c r="P492" s="136"/>
      <c r="Q492" s="136"/>
      <c r="R492" s="725"/>
      <c r="S492" s="136"/>
      <c r="T492" s="136"/>
      <c r="U492" s="136"/>
      <c r="V492" s="136"/>
      <c r="W492" s="136"/>
      <c r="X492" s="136"/>
      <c r="Y492" s="725"/>
      <c r="Z492" s="136"/>
      <c r="AA492" s="136"/>
      <c r="AB492" s="136"/>
      <c r="AC492" s="136"/>
      <c r="AD492" s="136"/>
      <c r="AE492" s="136"/>
      <c r="AF492" s="725"/>
      <c r="AG492" s="136"/>
      <c r="AH492" s="136"/>
      <c r="AI492" s="136"/>
      <c r="AJ492" s="136"/>
      <c r="AK492" s="136"/>
      <c r="AL492" s="136"/>
    </row>
    <row r="493" spans="1:38" s="44" customFormat="1" x14ac:dyDescent="0.2">
      <c r="A493" s="16"/>
      <c r="B493" s="730"/>
      <c r="C493" s="16"/>
      <c r="K493" s="725"/>
      <c r="L493" s="136"/>
      <c r="M493" s="136"/>
      <c r="N493" s="136"/>
      <c r="O493" s="136"/>
      <c r="P493" s="136"/>
      <c r="Q493" s="136"/>
      <c r="R493" s="725"/>
      <c r="S493" s="136"/>
      <c r="T493" s="136"/>
      <c r="U493" s="136"/>
      <c r="V493" s="136"/>
      <c r="W493" s="136"/>
      <c r="X493" s="136"/>
      <c r="Y493" s="725"/>
      <c r="Z493" s="136"/>
      <c r="AA493" s="136"/>
      <c r="AB493" s="136"/>
      <c r="AC493" s="136"/>
      <c r="AD493" s="136"/>
      <c r="AE493" s="136"/>
      <c r="AF493" s="725"/>
      <c r="AG493" s="136"/>
      <c r="AH493" s="136"/>
      <c r="AI493" s="136"/>
      <c r="AJ493" s="136"/>
      <c r="AK493" s="136"/>
      <c r="AL493" s="136"/>
    </row>
    <row r="494" spans="1:38" s="44" customFormat="1" x14ac:dyDescent="0.2">
      <c r="A494" s="16"/>
      <c r="B494" s="730"/>
      <c r="C494" s="16"/>
      <c r="K494" s="725"/>
      <c r="L494" s="136"/>
      <c r="M494" s="136"/>
      <c r="N494" s="136"/>
      <c r="O494" s="136"/>
      <c r="P494" s="136"/>
      <c r="Q494" s="136"/>
      <c r="R494" s="725"/>
      <c r="S494" s="136"/>
      <c r="T494" s="136"/>
      <c r="U494" s="136"/>
      <c r="V494" s="136"/>
      <c r="W494" s="136"/>
      <c r="X494" s="136"/>
      <c r="Y494" s="725"/>
      <c r="Z494" s="136"/>
      <c r="AA494" s="136"/>
      <c r="AB494" s="136"/>
      <c r="AC494" s="136"/>
      <c r="AD494" s="136"/>
      <c r="AE494" s="136"/>
      <c r="AF494" s="725"/>
      <c r="AG494" s="136"/>
      <c r="AH494" s="136"/>
      <c r="AI494" s="136"/>
      <c r="AJ494" s="136"/>
      <c r="AK494" s="136"/>
      <c r="AL494" s="136"/>
    </row>
    <row r="495" spans="1:38" s="44" customFormat="1" x14ac:dyDescent="0.2">
      <c r="A495" s="16"/>
      <c r="B495" s="730"/>
      <c r="C495" s="16"/>
      <c r="K495" s="725"/>
      <c r="L495" s="136"/>
      <c r="M495" s="136"/>
      <c r="N495" s="136"/>
      <c r="O495" s="136"/>
      <c r="P495" s="136"/>
      <c r="Q495" s="136"/>
      <c r="R495" s="725"/>
      <c r="S495" s="136"/>
      <c r="T495" s="136"/>
      <c r="U495" s="136"/>
      <c r="V495" s="136"/>
      <c r="W495" s="136"/>
      <c r="X495" s="136"/>
      <c r="Y495" s="725"/>
      <c r="Z495" s="136"/>
      <c r="AA495" s="136"/>
      <c r="AB495" s="136"/>
      <c r="AC495" s="136"/>
      <c r="AD495" s="136"/>
      <c r="AE495" s="136"/>
      <c r="AF495" s="725"/>
      <c r="AG495" s="136"/>
      <c r="AH495" s="136"/>
      <c r="AI495" s="136"/>
      <c r="AJ495" s="136"/>
      <c r="AK495" s="136"/>
      <c r="AL495" s="136"/>
    </row>
    <row r="496" spans="1:38" s="44" customFormat="1" x14ac:dyDescent="0.2">
      <c r="A496" s="16"/>
      <c r="B496" s="730"/>
      <c r="C496" s="16"/>
      <c r="K496" s="725"/>
      <c r="L496" s="136"/>
      <c r="M496" s="136"/>
      <c r="N496" s="136"/>
      <c r="O496" s="136"/>
      <c r="P496" s="136"/>
      <c r="Q496" s="136"/>
      <c r="R496" s="725"/>
      <c r="S496" s="136"/>
      <c r="T496" s="136"/>
      <c r="U496" s="136"/>
      <c r="V496" s="136"/>
      <c r="W496" s="136"/>
      <c r="X496" s="136"/>
      <c r="Y496" s="725"/>
      <c r="Z496" s="136"/>
      <c r="AA496" s="136"/>
      <c r="AB496" s="136"/>
      <c r="AC496" s="136"/>
      <c r="AD496" s="136"/>
      <c r="AE496" s="136"/>
      <c r="AF496" s="725"/>
      <c r="AG496" s="136"/>
      <c r="AH496" s="136"/>
      <c r="AI496" s="136"/>
      <c r="AJ496" s="136"/>
      <c r="AK496" s="136"/>
      <c r="AL496" s="136"/>
    </row>
    <row r="497" spans="1:38" s="44" customFormat="1" x14ac:dyDescent="0.2">
      <c r="A497" s="16"/>
      <c r="B497" s="730"/>
      <c r="C497" s="16"/>
      <c r="K497" s="725"/>
      <c r="L497" s="136"/>
      <c r="M497" s="136"/>
      <c r="N497" s="136"/>
      <c r="O497" s="136"/>
      <c r="P497" s="136"/>
      <c r="Q497" s="136"/>
      <c r="R497" s="725"/>
      <c r="S497" s="136"/>
      <c r="T497" s="136"/>
      <c r="U497" s="136"/>
      <c r="V497" s="136"/>
      <c r="W497" s="136"/>
      <c r="X497" s="136"/>
      <c r="Y497" s="725"/>
      <c r="Z497" s="136"/>
      <c r="AA497" s="136"/>
      <c r="AB497" s="136"/>
      <c r="AC497" s="136"/>
      <c r="AD497" s="136"/>
      <c r="AE497" s="136"/>
      <c r="AF497" s="725"/>
      <c r="AG497" s="136"/>
      <c r="AH497" s="136"/>
      <c r="AI497" s="136"/>
      <c r="AJ497" s="136"/>
      <c r="AK497" s="136"/>
      <c r="AL497" s="136"/>
    </row>
    <row r="498" spans="1:38" s="44" customFormat="1" x14ac:dyDescent="0.2">
      <c r="A498" s="16"/>
      <c r="B498" s="730"/>
      <c r="C498" s="16"/>
      <c r="K498" s="725"/>
      <c r="L498" s="136"/>
      <c r="M498" s="136"/>
      <c r="N498" s="136"/>
      <c r="O498" s="136"/>
      <c r="P498" s="136"/>
      <c r="Q498" s="136"/>
      <c r="R498" s="725"/>
      <c r="S498" s="136"/>
      <c r="T498" s="136"/>
      <c r="U498" s="136"/>
      <c r="V498" s="136"/>
      <c r="W498" s="136"/>
      <c r="X498" s="136"/>
      <c r="Y498" s="725"/>
      <c r="Z498" s="136"/>
      <c r="AA498" s="136"/>
      <c r="AB498" s="136"/>
      <c r="AC498" s="136"/>
      <c r="AD498" s="136"/>
      <c r="AE498" s="136"/>
      <c r="AF498" s="725"/>
      <c r="AG498" s="136"/>
      <c r="AH498" s="136"/>
      <c r="AI498" s="136"/>
      <c r="AJ498" s="136"/>
      <c r="AK498" s="136"/>
      <c r="AL498" s="136"/>
    </row>
    <row r="499" spans="1:38" s="44" customFormat="1" x14ac:dyDescent="0.2">
      <c r="A499" s="16"/>
      <c r="B499" s="730"/>
      <c r="C499" s="16"/>
      <c r="K499" s="725"/>
      <c r="L499" s="136"/>
      <c r="M499" s="136"/>
      <c r="N499" s="136"/>
      <c r="O499" s="136"/>
      <c r="P499" s="136"/>
      <c r="Q499" s="136"/>
      <c r="R499" s="725"/>
      <c r="S499" s="136"/>
      <c r="T499" s="136"/>
      <c r="U499" s="136"/>
      <c r="V499" s="136"/>
      <c r="W499" s="136"/>
      <c r="X499" s="136"/>
      <c r="Y499" s="725"/>
      <c r="Z499" s="136"/>
      <c r="AA499" s="136"/>
      <c r="AB499" s="136"/>
      <c r="AC499" s="136"/>
      <c r="AD499" s="136"/>
      <c r="AE499" s="136"/>
      <c r="AF499" s="725"/>
      <c r="AG499" s="136"/>
      <c r="AH499" s="136"/>
      <c r="AI499" s="136"/>
      <c r="AJ499" s="136"/>
      <c r="AK499" s="136"/>
      <c r="AL499" s="136"/>
    </row>
    <row r="500" spans="1:38" s="44" customFormat="1" x14ac:dyDescent="0.2">
      <c r="A500" s="16"/>
      <c r="B500" s="730"/>
      <c r="C500" s="16"/>
      <c r="K500" s="725"/>
      <c r="L500" s="136"/>
      <c r="M500" s="136"/>
      <c r="N500" s="136"/>
      <c r="O500" s="136"/>
      <c r="P500" s="136"/>
      <c r="Q500" s="136"/>
      <c r="R500" s="725"/>
      <c r="S500" s="136"/>
      <c r="T500" s="136"/>
      <c r="U500" s="136"/>
      <c r="V500" s="136"/>
      <c r="W500" s="136"/>
      <c r="X500" s="136"/>
      <c r="Y500" s="725"/>
      <c r="Z500" s="136"/>
      <c r="AA500" s="136"/>
      <c r="AB500" s="136"/>
      <c r="AC500" s="136"/>
      <c r="AD500" s="136"/>
      <c r="AE500" s="136"/>
      <c r="AF500" s="725"/>
      <c r="AG500" s="136"/>
      <c r="AH500" s="136"/>
      <c r="AI500" s="136"/>
      <c r="AJ500" s="136"/>
      <c r="AK500" s="136"/>
      <c r="AL500" s="136"/>
    </row>
    <row r="501" spans="1:38" s="44" customFormat="1" x14ac:dyDescent="0.2">
      <c r="A501" s="16"/>
      <c r="B501" s="730"/>
      <c r="C501" s="16"/>
      <c r="K501" s="725"/>
      <c r="L501" s="136"/>
      <c r="M501" s="136"/>
      <c r="N501" s="136"/>
      <c r="O501" s="136"/>
      <c r="P501" s="136"/>
      <c r="Q501" s="136"/>
      <c r="R501" s="725"/>
      <c r="S501" s="136"/>
      <c r="T501" s="136"/>
      <c r="U501" s="136"/>
      <c r="V501" s="136"/>
      <c r="W501" s="136"/>
      <c r="X501" s="136"/>
      <c r="Y501" s="725"/>
      <c r="Z501" s="136"/>
      <c r="AA501" s="136"/>
      <c r="AB501" s="136"/>
      <c r="AC501" s="136"/>
      <c r="AD501" s="136"/>
      <c r="AE501" s="136"/>
      <c r="AF501" s="725"/>
      <c r="AG501" s="136"/>
      <c r="AH501" s="136"/>
      <c r="AI501" s="136"/>
      <c r="AJ501" s="136"/>
      <c r="AK501" s="136"/>
      <c r="AL501" s="136"/>
    </row>
    <row r="502" spans="1:38" s="44" customFormat="1" x14ac:dyDescent="0.2">
      <c r="A502" s="16"/>
      <c r="B502" s="730"/>
      <c r="C502" s="16"/>
      <c r="K502" s="725"/>
      <c r="L502" s="136"/>
      <c r="M502" s="136"/>
      <c r="N502" s="136"/>
      <c r="O502" s="136"/>
      <c r="P502" s="136"/>
      <c r="Q502" s="136"/>
      <c r="R502" s="725"/>
      <c r="S502" s="136"/>
      <c r="T502" s="136"/>
      <c r="U502" s="136"/>
      <c r="V502" s="136"/>
      <c r="W502" s="136"/>
      <c r="X502" s="136"/>
      <c r="Y502" s="725"/>
      <c r="Z502" s="136"/>
      <c r="AA502" s="136"/>
      <c r="AB502" s="136"/>
      <c r="AC502" s="136"/>
      <c r="AD502" s="136"/>
      <c r="AE502" s="136"/>
      <c r="AF502" s="725"/>
      <c r="AG502" s="136"/>
      <c r="AH502" s="136"/>
      <c r="AI502" s="136"/>
      <c r="AJ502" s="136"/>
      <c r="AK502" s="136"/>
      <c r="AL502" s="136"/>
    </row>
    <row r="503" spans="1:38" s="44" customFormat="1" x14ac:dyDescent="0.2">
      <c r="A503" s="16"/>
      <c r="B503" s="730"/>
      <c r="C503" s="16"/>
      <c r="K503" s="725"/>
      <c r="L503" s="136"/>
      <c r="M503" s="136"/>
      <c r="N503" s="136"/>
      <c r="O503" s="136"/>
      <c r="P503" s="136"/>
      <c r="Q503" s="136"/>
      <c r="R503" s="725"/>
      <c r="S503" s="136"/>
      <c r="T503" s="136"/>
      <c r="U503" s="136"/>
      <c r="V503" s="136"/>
      <c r="W503" s="136"/>
      <c r="X503" s="136"/>
      <c r="Y503" s="725"/>
      <c r="Z503" s="136"/>
      <c r="AA503" s="136"/>
      <c r="AB503" s="136"/>
      <c r="AC503" s="136"/>
      <c r="AD503" s="136"/>
      <c r="AE503" s="136"/>
      <c r="AF503" s="725"/>
      <c r="AG503" s="136"/>
      <c r="AH503" s="136"/>
      <c r="AI503" s="136"/>
      <c r="AJ503" s="136"/>
      <c r="AK503" s="136"/>
      <c r="AL503" s="136"/>
    </row>
    <row r="504" spans="1:38" s="44" customFormat="1" x14ac:dyDescent="0.2">
      <c r="A504" s="16"/>
      <c r="B504" s="730"/>
      <c r="C504" s="16"/>
      <c r="K504" s="725"/>
      <c r="L504" s="136"/>
      <c r="M504" s="136"/>
      <c r="N504" s="136"/>
      <c r="O504" s="136"/>
      <c r="P504" s="136"/>
      <c r="Q504" s="136"/>
      <c r="R504" s="725"/>
      <c r="S504" s="136"/>
      <c r="T504" s="136"/>
      <c r="U504" s="136"/>
      <c r="V504" s="136"/>
      <c r="W504" s="136"/>
      <c r="X504" s="136"/>
      <c r="Y504" s="725"/>
      <c r="Z504" s="136"/>
      <c r="AA504" s="136"/>
      <c r="AB504" s="136"/>
      <c r="AC504" s="136"/>
      <c r="AD504" s="136"/>
      <c r="AE504" s="136"/>
      <c r="AF504" s="725"/>
      <c r="AG504" s="136"/>
      <c r="AH504" s="136"/>
      <c r="AI504" s="136"/>
      <c r="AJ504" s="136"/>
      <c r="AK504" s="136"/>
      <c r="AL504" s="136"/>
    </row>
    <row r="505" spans="1:38" s="44" customFormat="1" x14ac:dyDescent="0.2">
      <c r="A505" s="16"/>
      <c r="B505" s="730"/>
      <c r="C505" s="16"/>
      <c r="K505" s="725"/>
      <c r="L505" s="136"/>
      <c r="M505" s="136"/>
      <c r="N505" s="136"/>
      <c r="O505" s="136"/>
      <c r="P505" s="136"/>
      <c r="Q505" s="136"/>
      <c r="R505" s="725"/>
      <c r="S505" s="136"/>
      <c r="T505" s="136"/>
      <c r="U505" s="136"/>
      <c r="V505" s="136"/>
      <c r="W505" s="136"/>
      <c r="X505" s="136"/>
      <c r="Y505" s="725"/>
      <c r="Z505" s="136"/>
      <c r="AA505" s="136"/>
      <c r="AB505" s="136"/>
      <c r="AC505" s="136"/>
      <c r="AD505" s="136"/>
      <c r="AE505" s="136"/>
      <c r="AF505" s="725"/>
      <c r="AG505" s="136"/>
      <c r="AH505" s="136"/>
      <c r="AI505" s="136"/>
      <c r="AJ505" s="136"/>
      <c r="AK505" s="136"/>
      <c r="AL505" s="136"/>
    </row>
    <row r="506" spans="1:38" s="44" customFormat="1" x14ac:dyDescent="0.2">
      <c r="A506" s="16"/>
      <c r="B506" s="730"/>
      <c r="C506" s="16"/>
      <c r="K506" s="725"/>
      <c r="L506" s="136"/>
      <c r="M506" s="136"/>
      <c r="N506" s="136"/>
      <c r="O506" s="136"/>
      <c r="P506" s="136"/>
      <c r="Q506" s="136"/>
      <c r="R506" s="725"/>
      <c r="S506" s="136"/>
      <c r="T506" s="136"/>
      <c r="U506" s="136"/>
      <c r="V506" s="136"/>
      <c r="W506" s="136"/>
      <c r="X506" s="136"/>
      <c r="Y506" s="725"/>
      <c r="Z506" s="136"/>
      <c r="AA506" s="136"/>
      <c r="AB506" s="136"/>
      <c r="AC506" s="136"/>
      <c r="AD506" s="136"/>
      <c r="AE506" s="136"/>
      <c r="AF506" s="725"/>
      <c r="AG506" s="136"/>
      <c r="AH506" s="136"/>
      <c r="AI506" s="136"/>
      <c r="AJ506" s="136"/>
      <c r="AK506" s="136"/>
      <c r="AL506" s="136"/>
    </row>
    <row r="507" spans="1:38" s="44" customFormat="1" x14ac:dyDescent="0.2">
      <c r="A507" s="16"/>
      <c r="B507" s="730"/>
      <c r="C507" s="16"/>
      <c r="K507" s="725"/>
      <c r="L507" s="136"/>
      <c r="M507" s="136"/>
      <c r="N507" s="136"/>
      <c r="O507" s="136"/>
      <c r="P507" s="136"/>
      <c r="Q507" s="136"/>
      <c r="R507" s="725"/>
      <c r="S507" s="136"/>
      <c r="T507" s="136"/>
      <c r="U507" s="136"/>
      <c r="V507" s="136"/>
      <c r="W507" s="136"/>
      <c r="X507" s="136"/>
      <c r="Y507" s="725"/>
      <c r="Z507" s="136"/>
      <c r="AA507" s="136"/>
      <c r="AB507" s="136"/>
      <c r="AC507" s="136"/>
      <c r="AD507" s="136"/>
      <c r="AE507" s="136"/>
      <c r="AF507" s="725"/>
      <c r="AG507" s="136"/>
      <c r="AH507" s="136"/>
      <c r="AI507" s="136"/>
      <c r="AJ507" s="136"/>
      <c r="AK507" s="136"/>
      <c r="AL507" s="136"/>
    </row>
    <row r="508" spans="1:38" s="44" customFormat="1" x14ac:dyDescent="0.2">
      <c r="A508" s="16"/>
      <c r="B508" s="730"/>
      <c r="C508" s="16"/>
      <c r="K508" s="725"/>
      <c r="L508" s="136"/>
      <c r="M508" s="136"/>
      <c r="N508" s="136"/>
      <c r="O508" s="136"/>
      <c r="P508" s="136"/>
      <c r="Q508" s="136"/>
      <c r="R508" s="725"/>
      <c r="S508" s="136"/>
      <c r="T508" s="136"/>
      <c r="U508" s="136"/>
      <c r="V508" s="136"/>
      <c r="W508" s="136"/>
      <c r="X508" s="136"/>
      <c r="Y508" s="725"/>
      <c r="Z508" s="136"/>
      <c r="AA508" s="136"/>
      <c r="AB508" s="136"/>
      <c r="AC508" s="136"/>
      <c r="AD508" s="136"/>
      <c r="AE508" s="136"/>
      <c r="AF508" s="725"/>
      <c r="AG508" s="136"/>
      <c r="AH508" s="136"/>
      <c r="AI508" s="136"/>
      <c r="AJ508" s="136"/>
      <c r="AK508" s="136"/>
      <c r="AL508" s="136"/>
    </row>
    <row r="509" spans="1:38" s="44" customFormat="1" x14ac:dyDescent="0.2">
      <c r="A509" s="16"/>
      <c r="B509" s="730"/>
      <c r="C509" s="16"/>
      <c r="K509" s="725"/>
      <c r="L509" s="136"/>
      <c r="M509" s="136"/>
      <c r="N509" s="136"/>
      <c r="O509" s="136"/>
      <c r="P509" s="136"/>
      <c r="Q509" s="136"/>
      <c r="R509" s="725"/>
      <c r="S509" s="136"/>
      <c r="T509" s="136"/>
      <c r="U509" s="136"/>
      <c r="V509" s="136"/>
      <c r="W509" s="136"/>
      <c r="X509" s="136"/>
      <c r="Y509" s="725"/>
      <c r="Z509" s="136"/>
      <c r="AA509" s="136"/>
      <c r="AB509" s="136"/>
      <c r="AC509" s="136"/>
      <c r="AD509" s="136"/>
      <c r="AE509" s="136"/>
      <c r="AF509" s="725"/>
      <c r="AG509" s="136"/>
      <c r="AH509" s="136"/>
      <c r="AI509" s="136"/>
      <c r="AJ509" s="136"/>
      <c r="AK509" s="136"/>
      <c r="AL509" s="136"/>
    </row>
    <row r="510" spans="1:38" s="44" customFormat="1" x14ac:dyDescent="0.2">
      <c r="A510" s="16"/>
      <c r="B510" s="730"/>
      <c r="C510" s="16"/>
      <c r="K510" s="725"/>
      <c r="L510" s="136"/>
      <c r="M510" s="136"/>
      <c r="N510" s="136"/>
      <c r="O510" s="136"/>
      <c r="P510" s="136"/>
      <c r="Q510" s="136"/>
      <c r="R510" s="725"/>
      <c r="S510" s="136"/>
      <c r="T510" s="136"/>
      <c r="U510" s="136"/>
      <c r="V510" s="136"/>
      <c r="W510" s="136"/>
      <c r="X510" s="136"/>
      <c r="Y510" s="725"/>
      <c r="Z510" s="136"/>
      <c r="AA510" s="136"/>
      <c r="AB510" s="136"/>
      <c r="AC510" s="136"/>
      <c r="AD510" s="136"/>
      <c r="AE510" s="136"/>
      <c r="AF510" s="725"/>
      <c r="AG510" s="136"/>
      <c r="AH510" s="136"/>
      <c r="AI510" s="136"/>
      <c r="AJ510" s="136"/>
      <c r="AK510" s="136"/>
      <c r="AL510" s="136"/>
    </row>
    <row r="511" spans="1:38" s="44" customFormat="1" x14ac:dyDescent="0.2">
      <c r="A511" s="16"/>
      <c r="B511" s="730"/>
      <c r="C511" s="16"/>
      <c r="K511" s="725"/>
      <c r="L511" s="136"/>
      <c r="M511" s="136"/>
      <c r="N511" s="136"/>
      <c r="O511" s="136"/>
      <c r="P511" s="136"/>
      <c r="Q511" s="136"/>
      <c r="R511" s="725"/>
      <c r="S511" s="136"/>
      <c r="T511" s="136"/>
      <c r="U511" s="136"/>
      <c r="V511" s="136"/>
      <c r="W511" s="136"/>
      <c r="X511" s="136"/>
      <c r="Y511" s="725"/>
      <c r="Z511" s="136"/>
      <c r="AA511" s="136"/>
      <c r="AB511" s="136"/>
      <c r="AC511" s="136"/>
      <c r="AD511" s="136"/>
      <c r="AE511" s="136"/>
      <c r="AF511" s="725"/>
      <c r="AG511" s="136"/>
      <c r="AH511" s="136"/>
      <c r="AI511" s="136"/>
      <c r="AJ511" s="136"/>
      <c r="AK511" s="136"/>
      <c r="AL511" s="136"/>
    </row>
    <row r="512" spans="1:38" s="44" customFormat="1" x14ac:dyDescent="0.2">
      <c r="A512" s="16"/>
      <c r="B512" s="730"/>
      <c r="C512" s="16"/>
      <c r="K512" s="725"/>
      <c r="L512" s="136"/>
      <c r="M512" s="136"/>
      <c r="N512" s="136"/>
      <c r="O512" s="136"/>
      <c r="P512" s="136"/>
      <c r="Q512" s="136"/>
      <c r="R512" s="725"/>
      <c r="S512" s="136"/>
      <c r="T512" s="136"/>
      <c r="U512" s="136"/>
      <c r="V512" s="136"/>
      <c r="W512" s="136"/>
      <c r="X512" s="136"/>
      <c r="Y512" s="725"/>
      <c r="Z512" s="136"/>
      <c r="AA512" s="136"/>
      <c r="AB512" s="136"/>
      <c r="AC512" s="136"/>
      <c r="AD512" s="136"/>
      <c r="AE512" s="136"/>
      <c r="AF512" s="725"/>
      <c r="AG512" s="136"/>
      <c r="AH512" s="136"/>
      <c r="AI512" s="136"/>
      <c r="AJ512" s="136"/>
      <c r="AK512" s="136"/>
      <c r="AL512" s="136"/>
    </row>
    <row r="513" spans="1:38" s="44" customFormat="1" x14ac:dyDescent="0.2">
      <c r="A513" s="16"/>
      <c r="B513" s="730"/>
      <c r="C513" s="16"/>
      <c r="K513" s="725"/>
      <c r="L513" s="136"/>
      <c r="M513" s="136"/>
      <c r="N513" s="136"/>
      <c r="O513" s="136"/>
      <c r="P513" s="136"/>
      <c r="Q513" s="136"/>
      <c r="R513" s="725"/>
      <c r="S513" s="136"/>
      <c r="T513" s="136"/>
      <c r="U513" s="136"/>
      <c r="V513" s="136"/>
      <c r="W513" s="136"/>
      <c r="X513" s="136"/>
      <c r="Y513" s="725"/>
      <c r="Z513" s="136"/>
      <c r="AA513" s="136"/>
      <c r="AB513" s="136"/>
      <c r="AC513" s="136"/>
      <c r="AD513" s="136"/>
      <c r="AE513" s="136"/>
      <c r="AF513" s="725"/>
      <c r="AG513" s="136"/>
      <c r="AH513" s="136"/>
      <c r="AI513" s="136"/>
      <c r="AJ513" s="136"/>
      <c r="AK513" s="136"/>
      <c r="AL513" s="136"/>
    </row>
    <row r="514" spans="1:38" s="44" customFormat="1" x14ac:dyDescent="0.2">
      <c r="A514" s="16"/>
      <c r="B514" s="730"/>
      <c r="C514" s="16"/>
      <c r="K514" s="725"/>
      <c r="L514" s="136"/>
      <c r="M514" s="136"/>
      <c r="N514" s="136"/>
      <c r="O514" s="136"/>
      <c r="P514" s="136"/>
      <c r="Q514" s="136"/>
      <c r="R514" s="725"/>
      <c r="S514" s="136"/>
      <c r="T514" s="136"/>
      <c r="U514" s="136"/>
      <c r="V514" s="136"/>
      <c r="W514" s="136"/>
      <c r="X514" s="136"/>
      <c r="Y514" s="725"/>
      <c r="Z514" s="136"/>
      <c r="AA514" s="136"/>
      <c r="AB514" s="136"/>
      <c r="AC514" s="136"/>
      <c r="AD514" s="136"/>
      <c r="AE514" s="136"/>
      <c r="AF514" s="725"/>
      <c r="AG514" s="136"/>
      <c r="AH514" s="136"/>
      <c r="AI514" s="136"/>
      <c r="AJ514" s="136"/>
      <c r="AK514" s="136"/>
      <c r="AL514" s="136"/>
    </row>
    <row r="515" spans="1:38" s="44" customFormat="1" x14ac:dyDescent="0.2">
      <c r="A515" s="16"/>
      <c r="B515" s="730"/>
      <c r="C515" s="16"/>
      <c r="K515" s="725"/>
      <c r="L515" s="136"/>
      <c r="M515" s="136"/>
      <c r="N515" s="136"/>
      <c r="O515" s="136"/>
      <c r="P515" s="136"/>
      <c r="Q515" s="136"/>
      <c r="R515" s="725"/>
      <c r="S515" s="136"/>
      <c r="T515" s="136"/>
      <c r="U515" s="136"/>
      <c r="V515" s="136"/>
      <c r="W515" s="136"/>
      <c r="X515" s="136"/>
      <c r="Y515" s="725"/>
      <c r="Z515" s="136"/>
      <c r="AA515" s="136"/>
      <c r="AB515" s="136"/>
      <c r="AC515" s="136"/>
      <c r="AD515" s="136"/>
      <c r="AE515" s="136"/>
      <c r="AF515" s="725"/>
      <c r="AG515" s="136"/>
      <c r="AH515" s="136"/>
      <c r="AI515" s="136"/>
      <c r="AJ515" s="136"/>
      <c r="AK515" s="136"/>
      <c r="AL515" s="136"/>
    </row>
    <row r="516" spans="1:38" s="44" customFormat="1" x14ac:dyDescent="0.2">
      <c r="A516" s="16"/>
      <c r="B516" s="730"/>
      <c r="C516" s="16"/>
      <c r="K516" s="725"/>
      <c r="L516" s="136"/>
      <c r="M516" s="136"/>
      <c r="N516" s="136"/>
      <c r="O516" s="136"/>
      <c r="P516" s="136"/>
      <c r="Q516" s="136"/>
      <c r="R516" s="725"/>
      <c r="S516" s="136"/>
      <c r="T516" s="136"/>
      <c r="U516" s="136"/>
      <c r="V516" s="136"/>
      <c r="W516" s="136"/>
      <c r="X516" s="136"/>
      <c r="Y516" s="725"/>
      <c r="Z516" s="136"/>
      <c r="AA516" s="136"/>
      <c r="AB516" s="136"/>
      <c r="AC516" s="136"/>
      <c r="AD516" s="136"/>
      <c r="AE516" s="136"/>
      <c r="AF516" s="725"/>
      <c r="AG516" s="136"/>
      <c r="AH516" s="136"/>
      <c r="AI516" s="136"/>
      <c r="AJ516" s="136"/>
      <c r="AK516" s="136"/>
      <c r="AL516" s="136"/>
    </row>
    <row r="517" spans="1:38" s="44" customFormat="1" x14ac:dyDescent="0.2">
      <c r="A517" s="16"/>
      <c r="B517" s="730"/>
      <c r="C517" s="16"/>
      <c r="K517" s="725"/>
      <c r="L517" s="136"/>
      <c r="M517" s="136"/>
      <c r="N517" s="136"/>
      <c r="O517" s="136"/>
      <c r="P517" s="136"/>
      <c r="Q517" s="136"/>
      <c r="R517" s="725"/>
      <c r="S517" s="136"/>
      <c r="T517" s="136"/>
      <c r="U517" s="136"/>
      <c r="V517" s="136"/>
      <c r="W517" s="136"/>
      <c r="X517" s="136"/>
      <c r="Y517" s="725"/>
      <c r="Z517" s="136"/>
      <c r="AA517" s="136"/>
      <c r="AB517" s="136"/>
      <c r="AC517" s="136"/>
      <c r="AD517" s="136"/>
      <c r="AE517" s="136"/>
      <c r="AF517" s="725"/>
      <c r="AG517" s="136"/>
      <c r="AH517" s="136"/>
      <c r="AI517" s="136"/>
      <c r="AJ517" s="136"/>
      <c r="AK517" s="136"/>
      <c r="AL517" s="136"/>
    </row>
    <row r="518" spans="1:38" s="44" customFormat="1" x14ac:dyDescent="0.2">
      <c r="A518" s="16"/>
      <c r="B518" s="730"/>
      <c r="C518" s="16"/>
      <c r="K518" s="725"/>
      <c r="L518" s="136"/>
      <c r="M518" s="136"/>
      <c r="N518" s="136"/>
      <c r="O518" s="136"/>
      <c r="P518" s="136"/>
      <c r="Q518" s="136"/>
      <c r="R518" s="725"/>
      <c r="S518" s="136"/>
      <c r="T518" s="136"/>
      <c r="U518" s="136"/>
      <c r="V518" s="136"/>
      <c r="W518" s="136"/>
      <c r="X518" s="136"/>
      <c r="Y518" s="725"/>
      <c r="Z518" s="136"/>
      <c r="AA518" s="136"/>
      <c r="AB518" s="136"/>
      <c r="AC518" s="136"/>
      <c r="AD518" s="136"/>
      <c r="AE518" s="136"/>
      <c r="AF518" s="725"/>
      <c r="AG518" s="136"/>
      <c r="AH518" s="136"/>
      <c r="AI518" s="136"/>
      <c r="AJ518" s="136"/>
      <c r="AK518" s="136"/>
      <c r="AL518" s="136"/>
    </row>
    <row r="519" spans="1:38" s="44" customFormat="1" x14ac:dyDescent="0.2">
      <c r="A519" s="16"/>
      <c r="B519" s="730"/>
      <c r="C519" s="16"/>
      <c r="K519" s="725"/>
      <c r="L519" s="136"/>
      <c r="M519" s="136"/>
      <c r="N519" s="136"/>
      <c r="O519" s="136"/>
      <c r="P519" s="136"/>
      <c r="Q519" s="136"/>
      <c r="R519" s="725"/>
      <c r="S519" s="136"/>
      <c r="T519" s="136"/>
      <c r="U519" s="136"/>
      <c r="V519" s="136"/>
      <c r="W519" s="136"/>
      <c r="X519" s="136"/>
      <c r="Y519" s="725"/>
      <c r="Z519" s="136"/>
      <c r="AA519" s="136"/>
      <c r="AB519" s="136"/>
      <c r="AC519" s="136"/>
      <c r="AD519" s="136"/>
      <c r="AE519" s="136"/>
      <c r="AF519" s="725"/>
      <c r="AG519" s="136"/>
      <c r="AH519" s="136"/>
      <c r="AI519" s="136"/>
      <c r="AJ519" s="136"/>
      <c r="AK519" s="136"/>
      <c r="AL519" s="136"/>
    </row>
    <row r="520" spans="1:38" s="44" customFormat="1" x14ac:dyDescent="0.2">
      <c r="A520" s="16"/>
      <c r="B520" s="730"/>
      <c r="C520" s="16"/>
      <c r="K520" s="725"/>
      <c r="L520" s="136"/>
      <c r="M520" s="136"/>
      <c r="N520" s="136"/>
      <c r="O520" s="136"/>
      <c r="P520" s="136"/>
      <c r="Q520" s="136"/>
      <c r="R520" s="725"/>
      <c r="S520" s="136"/>
      <c r="T520" s="136"/>
      <c r="U520" s="136"/>
      <c r="V520" s="136"/>
      <c r="W520" s="136"/>
      <c r="X520" s="136"/>
      <c r="Y520" s="725"/>
      <c r="Z520" s="136"/>
      <c r="AA520" s="136"/>
      <c r="AB520" s="136"/>
      <c r="AC520" s="136"/>
      <c r="AD520" s="136"/>
      <c r="AE520" s="136"/>
      <c r="AF520" s="725"/>
      <c r="AG520" s="136"/>
      <c r="AH520" s="136"/>
      <c r="AI520" s="136"/>
      <c r="AJ520" s="136"/>
      <c r="AK520" s="136"/>
      <c r="AL520" s="136"/>
    </row>
    <row r="521" spans="1:38" s="44" customFormat="1" x14ac:dyDescent="0.2">
      <c r="A521" s="16"/>
      <c r="B521" s="730"/>
      <c r="C521" s="16"/>
      <c r="K521" s="725"/>
      <c r="L521" s="136"/>
      <c r="M521" s="136"/>
      <c r="N521" s="136"/>
      <c r="O521" s="136"/>
      <c r="P521" s="136"/>
      <c r="Q521" s="136"/>
      <c r="R521" s="725"/>
      <c r="S521" s="136"/>
      <c r="T521" s="136"/>
      <c r="U521" s="136"/>
      <c r="V521" s="136"/>
      <c r="W521" s="136"/>
      <c r="X521" s="136"/>
      <c r="Y521" s="725"/>
      <c r="Z521" s="136"/>
      <c r="AA521" s="136"/>
      <c r="AB521" s="136"/>
      <c r="AC521" s="136"/>
      <c r="AD521" s="136"/>
      <c r="AE521" s="136"/>
      <c r="AF521" s="725"/>
      <c r="AG521" s="136"/>
      <c r="AH521" s="136"/>
      <c r="AI521" s="136"/>
      <c r="AJ521" s="136"/>
      <c r="AK521" s="136"/>
      <c r="AL521" s="136"/>
    </row>
    <row r="522" spans="1:38" s="44" customFormat="1" x14ac:dyDescent="0.2">
      <c r="A522" s="16"/>
      <c r="B522" s="730"/>
      <c r="C522" s="16"/>
      <c r="K522" s="725"/>
      <c r="L522" s="136"/>
      <c r="M522" s="136"/>
      <c r="N522" s="136"/>
      <c r="O522" s="136"/>
      <c r="P522" s="136"/>
      <c r="Q522" s="136"/>
      <c r="R522" s="725"/>
      <c r="S522" s="136"/>
      <c r="T522" s="136"/>
      <c r="U522" s="136"/>
      <c r="V522" s="136"/>
      <c r="W522" s="136"/>
      <c r="X522" s="136"/>
      <c r="Y522" s="725"/>
      <c r="Z522" s="136"/>
      <c r="AA522" s="136"/>
      <c r="AB522" s="136"/>
      <c r="AC522" s="136"/>
      <c r="AD522" s="136"/>
      <c r="AE522" s="136"/>
      <c r="AF522" s="725"/>
      <c r="AG522" s="136"/>
      <c r="AH522" s="136"/>
      <c r="AI522" s="136"/>
      <c r="AJ522" s="136"/>
      <c r="AK522" s="136"/>
      <c r="AL522" s="136"/>
    </row>
    <row r="523" spans="1:38" s="44" customFormat="1" x14ac:dyDescent="0.2">
      <c r="A523" s="16"/>
      <c r="B523" s="730"/>
      <c r="C523" s="16"/>
      <c r="K523" s="725"/>
      <c r="L523" s="136"/>
      <c r="M523" s="136"/>
      <c r="N523" s="136"/>
      <c r="O523" s="136"/>
      <c r="P523" s="136"/>
      <c r="Q523" s="136"/>
      <c r="R523" s="725"/>
      <c r="S523" s="136"/>
      <c r="T523" s="136"/>
      <c r="U523" s="136"/>
      <c r="V523" s="136"/>
      <c r="W523" s="136"/>
      <c r="X523" s="136"/>
      <c r="Y523" s="725"/>
      <c r="Z523" s="136"/>
      <c r="AA523" s="136"/>
      <c r="AB523" s="136"/>
      <c r="AC523" s="136"/>
      <c r="AD523" s="136"/>
      <c r="AE523" s="136"/>
      <c r="AF523" s="725"/>
      <c r="AG523" s="136"/>
      <c r="AH523" s="136"/>
      <c r="AI523" s="136"/>
      <c r="AJ523" s="136"/>
      <c r="AK523" s="136"/>
      <c r="AL523" s="136"/>
    </row>
    <row r="524" spans="1:38" s="44" customFormat="1" x14ac:dyDescent="0.2">
      <c r="A524" s="16"/>
      <c r="B524" s="730"/>
      <c r="C524" s="16"/>
      <c r="K524" s="725"/>
      <c r="L524" s="136"/>
      <c r="M524" s="136"/>
      <c r="N524" s="136"/>
      <c r="O524" s="136"/>
      <c r="P524" s="136"/>
      <c r="Q524" s="136"/>
      <c r="R524" s="725"/>
      <c r="S524" s="136"/>
      <c r="T524" s="136"/>
      <c r="U524" s="136"/>
      <c r="V524" s="136"/>
      <c r="W524" s="136"/>
      <c r="X524" s="136"/>
      <c r="Y524" s="725"/>
      <c r="Z524" s="136"/>
      <c r="AA524" s="136"/>
      <c r="AB524" s="136"/>
      <c r="AC524" s="136"/>
      <c r="AD524" s="136"/>
      <c r="AE524" s="136"/>
      <c r="AF524" s="725"/>
      <c r="AG524" s="136"/>
      <c r="AH524" s="136"/>
      <c r="AI524" s="136"/>
      <c r="AJ524" s="136"/>
      <c r="AK524" s="136"/>
      <c r="AL524" s="136"/>
    </row>
    <row r="525" spans="1:38" s="44" customFormat="1" x14ac:dyDescent="0.2">
      <c r="A525" s="16"/>
      <c r="B525" s="730"/>
      <c r="C525" s="16"/>
      <c r="K525" s="725"/>
      <c r="L525" s="136"/>
      <c r="M525" s="136"/>
      <c r="N525" s="136"/>
      <c r="O525" s="136"/>
      <c r="P525" s="136"/>
      <c r="Q525" s="136"/>
      <c r="R525" s="725"/>
      <c r="S525" s="136"/>
      <c r="T525" s="136"/>
      <c r="U525" s="136"/>
      <c r="V525" s="136"/>
      <c r="W525" s="136"/>
      <c r="X525" s="136"/>
      <c r="Y525" s="725"/>
      <c r="Z525" s="136"/>
      <c r="AA525" s="136"/>
      <c r="AB525" s="136"/>
      <c r="AC525" s="136"/>
      <c r="AD525" s="136"/>
      <c r="AE525" s="136"/>
      <c r="AF525" s="725"/>
      <c r="AG525" s="136"/>
      <c r="AH525" s="136"/>
      <c r="AI525" s="136"/>
      <c r="AJ525" s="136"/>
      <c r="AK525" s="136"/>
      <c r="AL525" s="136"/>
    </row>
    <row r="526" spans="1:38" s="44" customFormat="1" x14ac:dyDescent="0.2">
      <c r="A526" s="16"/>
      <c r="B526" s="730"/>
      <c r="C526" s="16"/>
      <c r="K526" s="725"/>
      <c r="L526" s="136"/>
      <c r="M526" s="136"/>
      <c r="N526" s="136"/>
      <c r="O526" s="136"/>
      <c r="P526" s="136"/>
      <c r="Q526" s="136"/>
      <c r="R526" s="725"/>
      <c r="S526" s="136"/>
      <c r="T526" s="136"/>
      <c r="U526" s="136"/>
      <c r="V526" s="136"/>
      <c r="W526" s="136"/>
      <c r="X526" s="136"/>
      <c r="Y526" s="725"/>
      <c r="Z526" s="136"/>
      <c r="AA526" s="136"/>
      <c r="AB526" s="136"/>
      <c r="AC526" s="136"/>
      <c r="AD526" s="136"/>
      <c r="AE526" s="136"/>
      <c r="AF526" s="725"/>
      <c r="AG526" s="136"/>
      <c r="AH526" s="136"/>
      <c r="AI526" s="136"/>
      <c r="AJ526" s="136"/>
      <c r="AK526" s="136"/>
      <c r="AL526" s="136"/>
    </row>
    <row r="527" spans="1:38" s="44" customFormat="1" x14ac:dyDescent="0.2">
      <c r="A527" s="16"/>
      <c r="B527" s="730"/>
      <c r="C527" s="16"/>
      <c r="K527" s="725"/>
      <c r="L527" s="136"/>
      <c r="M527" s="136"/>
      <c r="N527" s="136"/>
      <c r="O527" s="136"/>
      <c r="P527" s="136"/>
      <c r="Q527" s="136"/>
      <c r="R527" s="725"/>
      <c r="S527" s="136"/>
      <c r="T527" s="136"/>
      <c r="U527" s="136"/>
      <c r="V527" s="136"/>
      <c r="W527" s="136"/>
      <c r="X527" s="136"/>
      <c r="Y527" s="725"/>
      <c r="Z527" s="136"/>
      <c r="AA527" s="136"/>
      <c r="AB527" s="136"/>
      <c r="AC527" s="136"/>
      <c r="AD527" s="136"/>
      <c r="AE527" s="136"/>
      <c r="AF527" s="725"/>
      <c r="AG527" s="136"/>
      <c r="AH527" s="136"/>
      <c r="AI527" s="136"/>
      <c r="AJ527" s="136"/>
      <c r="AK527" s="136"/>
      <c r="AL527" s="136"/>
    </row>
    <row r="528" spans="1:38" s="44" customFormat="1" x14ac:dyDescent="0.2">
      <c r="A528" s="16"/>
      <c r="B528" s="730"/>
      <c r="C528" s="16"/>
      <c r="K528" s="725"/>
      <c r="L528" s="136"/>
      <c r="M528" s="136"/>
      <c r="N528" s="136"/>
      <c r="O528" s="136"/>
      <c r="P528" s="136"/>
      <c r="Q528" s="136"/>
      <c r="R528" s="725"/>
      <c r="S528" s="136"/>
      <c r="T528" s="136"/>
      <c r="U528" s="136"/>
      <c r="V528" s="136"/>
      <c r="W528" s="136"/>
      <c r="X528" s="136"/>
      <c r="Y528" s="725"/>
      <c r="Z528" s="136"/>
      <c r="AA528" s="136"/>
      <c r="AB528" s="136"/>
      <c r="AC528" s="136"/>
      <c r="AD528" s="136"/>
      <c r="AE528" s="136"/>
      <c r="AF528" s="725"/>
      <c r="AG528" s="136"/>
      <c r="AH528" s="136"/>
      <c r="AI528" s="136"/>
      <c r="AJ528" s="136"/>
      <c r="AK528" s="136"/>
      <c r="AL528" s="136"/>
    </row>
    <row r="529" spans="1:38" s="44" customFormat="1" x14ac:dyDescent="0.2">
      <c r="A529" s="16"/>
      <c r="B529" s="730"/>
      <c r="C529" s="16"/>
      <c r="K529" s="725"/>
      <c r="L529" s="136"/>
      <c r="M529" s="136"/>
      <c r="N529" s="136"/>
      <c r="O529" s="136"/>
      <c r="P529" s="136"/>
      <c r="Q529" s="136"/>
      <c r="R529" s="725"/>
      <c r="S529" s="136"/>
      <c r="T529" s="136"/>
      <c r="U529" s="136"/>
      <c r="V529" s="136"/>
      <c r="W529" s="136"/>
      <c r="X529" s="136"/>
      <c r="Y529" s="725"/>
      <c r="Z529" s="136"/>
      <c r="AA529" s="136"/>
      <c r="AB529" s="136"/>
      <c r="AC529" s="136"/>
      <c r="AD529" s="136"/>
      <c r="AE529" s="136"/>
      <c r="AF529" s="725"/>
      <c r="AG529" s="136"/>
      <c r="AH529" s="136"/>
      <c r="AI529" s="136"/>
      <c r="AJ529" s="136"/>
      <c r="AK529" s="136"/>
      <c r="AL529" s="136"/>
    </row>
    <row r="530" spans="1:38" s="44" customFormat="1" x14ac:dyDescent="0.2">
      <c r="A530" s="16"/>
      <c r="B530" s="730"/>
      <c r="C530" s="16"/>
      <c r="K530" s="725"/>
      <c r="L530" s="136"/>
      <c r="M530" s="136"/>
      <c r="N530" s="136"/>
      <c r="O530" s="136"/>
      <c r="P530" s="136"/>
      <c r="Q530" s="136"/>
      <c r="R530" s="725"/>
      <c r="S530" s="136"/>
      <c r="T530" s="136"/>
      <c r="U530" s="136"/>
      <c r="V530" s="136"/>
      <c r="W530" s="136"/>
      <c r="X530" s="136"/>
      <c r="Y530" s="725"/>
      <c r="Z530" s="136"/>
      <c r="AA530" s="136"/>
      <c r="AB530" s="136"/>
      <c r="AC530" s="136"/>
      <c r="AD530" s="136"/>
      <c r="AE530" s="136"/>
      <c r="AF530" s="725"/>
      <c r="AG530" s="136"/>
      <c r="AH530" s="136"/>
      <c r="AI530" s="136"/>
      <c r="AJ530" s="136"/>
      <c r="AK530" s="136"/>
      <c r="AL530" s="136"/>
    </row>
    <row r="531" spans="1:38" s="44" customFormat="1" x14ac:dyDescent="0.2">
      <c r="A531" s="16"/>
      <c r="B531" s="730"/>
      <c r="C531" s="16"/>
      <c r="K531" s="725"/>
      <c r="L531" s="136"/>
      <c r="M531" s="136"/>
      <c r="N531" s="136"/>
      <c r="O531" s="136"/>
      <c r="P531" s="136"/>
      <c r="Q531" s="136"/>
      <c r="R531" s="725"/>
      <c r="S531" s="136"/>
      <c r="T531" s="136"/>
      <c r="U531" s="136"/>
      <c r="V531" s="136"/>
      <c r="W531" s="136"/>
      <c r="X531" s="136"/>
      <c r="Y531" s="725"/>
      <c r="Z531" s="136"/>
      <c r="AA531" s="136"/>
      <c r="AB531" s="136"/>
      <c r="AC531" s="136"/>
      <c r="AD531" s="136"/>
      <c r="AE531" s="136"/>
      <c r="AF531" s="725"/>
      <c r="AG531" s="136"/>
      <c r="AH531" s="136"/>
      <c r="AI531" s="136"/>
      <c r="AJ531" s="136"/>
      <c r="AK531" s="136"/>
      <c r="AL531" s="136"/>
    </row>
    <row r="532" spans="1:38" s="44" customFormat="1" x14ac:dyDescent="0.2">
      <c r="A532" s="16"/>
      <c r="B532" s="730"/>
      <c r="C532" s="16"/>
      <c r="K532" s="725"/>
      <c r="L532" s="136"/>
      <c r="M532" s="136"/>
      <c r="N532" s="136"/>
      <c r="O532" s="136"/>
      <c r="P532" s="136"/>
      <c r="Q532" s="136"/>
      <c r="R532" s="725"/>
      <c r="S532" s="136"/>
      <c r="T532" s="136"/>
      <c r="U532" s="136"/>
      <c r="V532" s="136"/>
      <c r="W532" s="136"/>
      <c r="X532" s="136"/>
      <c r="Y532" s="725"/>
      <c r="Z532" s="136"/>
      <c r="AA532" s="136"/>
      <c r="AB532" s="136"/>
      <c r="AC532" s="136"/>
      <c r="AD532" s="136"/>
      <c r="AE532" s="136"/>
      <c r="AF532" s="725"/>
      <c r="AG532" s="136"/>
      <c r="AH532" s="136"/>
      <c r="AI532" s="136"/>
      <c r="AJ532" s="136"/>
      <c r="AK532" s="136"/>
      <c r="AL532" s="136"/>
    </row>
    <row r="533" spans="1:38" s="44" customFormat="1" x14ac:dyDescent="0.2">
      <c r="A533" s="16"/>
      <c r="B533" s="730"/>
      <c r="C533" s="16"/>
      <c r="K533" s="725"/>
      <c r="L533" s="136"/>
      <c r="M533" s="136"/>
      <c r="N533" s="136"/>
      <c r="O533" s="136"/>
      <c r="P533" s="136"/>
      <c r="Q533" s="136"/>
      <c r="R533" s="725"/>
      <c r="S533" s="136"/>
      <c r="T533" s="136"/>
      <c r="U533" s="136"/>
      <c r="V533" s="136"/>
      <c r="W533" s="136"/>
      <c r="X533" s="136"/>
      <c r="Y533" s="725"/>
      <c r="Z533" s="136"/>
      <c r="AA533" s="136"/>
      <c r="AB533" s="136"/>
      <c r="AC533" s="136"/>
      <c r="AD533" s="136"/>
      <c r="AE533" s="136"/>
      <c r="AF533" s="725"/>
      <c r="AG533" s="136"/>
      <c r="AH533" s="136"/>
      <c r="AI533" s="136"/>
      <c r="AJ533" s="136"/>
      <c r="AK533" s="136"/>
      <c r="AL533" s="136"/>
    </row>
    <row r="534" spans="1:38" s="44" customFormat="1" x14ac:dyDescent="0.2">
      <c r="A534" s="16"/>
      <c r="B534" s="730"/>
      <c r="C534" s="16"/>
      <c r="K534" s="725"/>
      <c r="L534" s="136"/>
      <c r="M534" s="136"/>
      <c r="N534" s="136"/>
      <c r="O534" s="136"/>
      <c r="P534" s="136"/>
      <c r="Q534" s="136"/>
      <c r="R534" s="725"/>
      <c r="S534" s="136"/>
      <c r="T534" s="136"/>
      <c r="U534" s="136"/>
      <c r="V534" s="136"/>
      <c r="W534" s="136"/>
      <c r="X534" s="136"/>
      <c r="Y534" s="725"/>
      <c r="Z534" s="136"/>
      <c r="AA534" s="136"/>
      <c r="AB534" s="136"/>
      <c r="AC534" s="136"/>
      <c r="AD534" s="136"/>
      <c r="AE534" s="136"/>
      <c r="AF534" s="725"/>
      <c r="AG534" s="136"/>
      <c r="AH534" s="136"/>
      <c r="AI534" s="136"/>
      <c r="AJ534" s="136"/>
      <c r="AK534" s="136"/>
      <c r="AL534" s="136"/>
    </row>
    <row r="535" spans="1:38" s="44" customFormat="1" x14ac:dyDescent="0.2">
      <c r="A535" s="16"/>
      <c r="B535" s="730"/>
      <c r="C535" s="16"/>
      <c r="K535" s="725"/>
      <c r="L535" s="136"/>
      <c r="M535" s="136"/>
      <c r="N535" s="136"/>
      <c r="O535" s="136"/>
      <c r="P535" s="136"/>
      <c r="Q535" s="136"/>
      <c r="R535" s="725"/>
      <c r="S535" s="136"/>
      <c r="T535" s="136"/>
      <c r="U535" s="136"/>
      <c r="V535" s="136"/>
      <c r="W535" s="136"/>
      <c r="X535" s="136"/>
      <c r="Y535" s="725"/>
      <c r="Z535" s="136"/>
      <c r="AA535" s="136"/>
      <c r="AB535" s="136"/>
      <c r="AC535" s="136"/>
      <c r="AD535" s="136"/>
      <c r="AE535" s="136"/>
      <c r="AF535" s="725"/>
      <c r="AG535" s="136"/>
      <c r="AH535" s="136"/>
      <c r="AI535" s="136"/>
      <c r="AJ535" s="136"/>
      <c r="AK535" s="136"/>
      <c r="AL535" s="136"/>
    </row>
    <row r="536" spans="1:38" s="44" customFormat="1" x14ac:dyDescent="0.2">
      <c r="A536" s="16"/>
      <c r="B536" s="730"/>
      <c r="C536" s="16"/>
      <c r="K536" s="725"/>
      <c r="L536" s="136"/>
      <c r="M536" s="136"/>
      <c r="N536" s="136"/>
      <c r="O536" s="136"/>
      <c r="P536" s="136"/>
      <c r="Q536" s="136"/>
      <c r="R536" s="725"/>
      <c r="S536" s="136"/>
      <c r="T536" s="136"/>
      <c r="U536" s="136"/>
      <c r="V536" s="136"/>
      <c r="W536" s="136"/>
      <c r="X536" s="136"/>
      <c r="Y536" s="725"/>
      <c r="Z536" s="136"/>
      <c r="AA536" s="136"/>
      <c r="AB536" s="136"/>
      <c r="AC536" s="136"/>
      <c r="AD536" s="136"/>
      <c r="AE536" s="136"/>
      <c r="AF536" s="725"/>
      <c r="AG536" s="136"/>
      <c r="AH536" s="136"/>
      <c r="AI536" s="136"/>
      <c r="AJ536" s="136"/>
      <c r="AK536" s="136"/>
      <c r="AL536" s="136"/>
    </row>
    <row r="537" spans="1:38" s="44" customFormat="1" x14ac:dyDescent="0.2">
      <c r="A537" s="16"/>
      <c r="B537" s="730"/>
      <c r="C537" s="16"/>
      <c r="K537" s="725"/>
      <c r="L537" s="136"/>
      <c r="M537" s="136"/>
      <c r="N537" s="136"/>
      <c r="O537" s="136"/>
      <c r="P537" s="136"/>
      <c r="Q537" s="136"/>
      <c r="R537" s="725"/>
      <c r="S537" s="136"/>
      <c r="T537" s="136"/>
      <c r="U537" s="136"/>
      <c r="V537" s="136"/>
      <c r="W537" s="136"/>
      <c r="X537" s="136"/>
      <c r="Y537" s="725"/>
      <c r="Z537" s="136"/>
      <c r="AA537" s="136"/>
      <c r="AB537" s="136"/>
      <c r="AC537" s="136"/>
      <c r="AD537" s="136"/>
      <c r="AE537" s="136"/>
      <c r="AF537" s="725"/>
      <c r="AG537" s="136"/>
      <c r="AH537" s="136"/>
      <c r="AI537" s="136"/>
      <c r="AJ537" s="136"/>
      <c r="AK537" s="136"/>
      <c r="AL537" s="136"/>
    </row>
    <row r="538" spans="1:38" s="44" customFormat="1" x14ac:dyDescent="0.2">
      <c r="A538" s="16"/>
      <c r="B538" s="730"/>
      <c r="C538" s="16"/>
      <c r="K538" s="725"/>
      <c r="L538" s="136"/>
      <c r="M538" s="136"/>
      <c r="N538" s="136"/>
      <c r="O538" s="136"/>
      <c r="P538" s="136"/>
      <c r="Q538" s="136"/>
      <c r="R538" s="725"/>
      <c r="S538" s="136"/>
      <c r="T538" s="136"/>
      <c r="U538" s="136"/>
      <c r="V538" s="136"/>
      <c r="W538" s="136"/>
      <c r="X538" s="136"/>
      <c r="Y538" s="725"/>
      <c r="Z538" s="136"/>
      <c r="AA538" s="136"/>
      <c r="AB538" s="136"/>
      <c r="AC538" s="136"/>
      <c r="AD538" s="136"/>
      <c r="AE538" s="136"/>
      <c r="AF538" s="725"/>
      <c r="AG538" s="136"/>
      <c r="AH538" s="136"/>
      <c r="AI538" s="136"/>
      <c r="AJ538" s="136"/>
      <c r="AK538" s="136"/>
      <c r="AL538" s="136"/>
    </row>
    <row r="539" spans="1:38" s="44" customFormat="1" x14ac:dyDescent="0.2">
      <c r="A539" s="16"/>
      <c r="B539" s="730"/>
      <c r="C539" s="16"/>
      <c r="K539" s="725"/>
      <c r="L539" s="136"/>
      <c r="M539" s="136"/>
      <c r="N539" s="136"/>
      <c r="O539" s="136"/>
      <c r="P539" s="136"/>
      <c r="Q539" s="136"/>
      <c r="R539" s="725"/>
      <c r="S539" s="136"/>
      <c r="T539" s="136"/>
      <c r="U539" s="136"/>
      <c r="V539" s="136"/>
      <c r="W539" s="136"/>
      <c r="X539" s="136"/>
      <c r="Y539" s="725"/>
      <c r="Z539" s="136"/>
      <c r="AA539" s="136"/>
      <c r="AB539" s="136"/>
      <c r="AC539" s="136"/>
      <c r="AD539" s="136"/>
      <c r="AE539" s="136"/>
      <c r="AF539" s="725"/>
      <c r="AG539" s="136"/>
      <c r="AH539" s="136"/>
      <c r="AI539" s="136"/>
      <c r="AJ539" s="136"/>
      <c r="AK539" s="136"/>
      <c r="AL539" s="136"/>
    </row>
    <row r="540" spans="1:38" s="44" customFormat="1" x14ac:dyDescent="0.2">
      <c r="A540" s="16"/>
      <c r="B540" s="730"/>
      <c r="C540" s="16"/>
      <c r="K540" s="725"/>
      <c r="L540" s="136"/>
      <c r="M540" s="136"/>
      <c r="N540" s="136"/>
      <c r="O540" s="136"/>
      <c r="P540" s="136"/>
      <c r="Q540" s="136"/>
      <c r="R540" s="725"/>
      <c r="S540" s="136"/>
      <c r="T540" s="136"/>
      <c r="U540" s="136"/>
      <c r="V540" s="136"/>
      <c r="W540" s="136"/>
      <c r="X540" s="136"/>
      <c r="Y540" s="725"/>
      <c r="Z540" s="136"/>
      <c r="AA540" s="136"/>
      <c r="AB540" s="136"/>
      <c r="AC540" s="136"/>
      <c r="AD540" s="136"/>
      <c r="AE540" s="136"/>
      <c r="AF540" s="725"/>
      <c r="AG540" s="136"/>
      <c r="AH540" s="136"/>
      <c r="AI540" s="136"/>
      <c r="AJ540" s="136"/>
      <c r="AK540" s="136"/>
      <c r="AL540" s="136"/>
    </row>
    <row r="541" spans="1:38" s="44" customFormat="1" x14ac:dyDescent="0.2">
      <c r="A541" s="16"/>
      <c r="B541" s="730"/>
      <c r="C541" s="16"/>
      <c r="K541" s="725"/>
      <c r="L541" s="136"/>
      <c r="M541" s="136"/>
      <c r="N541" s="136"/>
      <c r="O541" s="136"/>
      <c r="P541" s="136"/>
      <c r="Q541" s="136"/>
      <c r="R541" s="725"/>
      <c r="S541" s="136"/>
      <c r="T541" s="136"/>
      <c r="U541" s="136"/>
      <c r="V541" s="136"/>
      <c r="W541" s="136"/>
      <c r="X541" s="136"/>
      <c r="Y541" s="725"/>
      <c r="Z541" s="136"/>
      <c r="AA541" s="136"/>
      <c r="AB541" s="136"/>
      <c r="AC541" s="136"/>
      <c r="AD541" s="136"/>
      <c r="AE541" s="136"/>
      <c r="AF541" s="725"/>
      <c r="AG541" s="136"/>
      <c r="AH541" s="136"/>
      <c r="AI541" s="136"/>
      <c r="AJ541" s="136"/>
      <c r="AK541" s="136"/>
      <c r="AL541" s="136"/>
    </row>
    <row r="542" spans="1:38" s="44" customFormat="1" x14ac:dyDescent="0.2">
      <c r="A542" s="16"/>
      <c r="B542" s="730"/>
      <c r="C542" s="16"/>
      <c r="K542" s="725"/>
      <c r="L542" s="136"/>
      <c r="M542" s="136"/>
      <c r="N542" s="136"/>
      <c r="O542" s="136"/>
      <c r="P542" s="136"/>
      <c r="Q542" s="136"/>
      <c r="R542" s="725"/>
      <c r="S542" s="136"/>
      <c r="T542" s="136"/>
      <c r="U542" s="136"/>
      <c r="V542" s="136"/>
      <c r="W542" s="136"/>
      <c r="X542" s="136"/>
      <c r="Y542" s="725"/>
      <c r="Z542" s="136"/>
      <c r="AA542" s="136"/>
      <c r="AB542" s="136"/>
      <c r="AC542" s="136"/>
      <c r="AD542" s="136"/>
      <c r="AE542" s="136"/>
      <c r="AF542" s="725"/>
      <c r="AG542" s="136"/>
      <c r="AH542" s="136"/>
      <c r="AI542" s="136"/>
      <c r="AJ542" s="136"/>
      <c r="AK542" s="136"/>
      <c r="AL542" s="136"/>
    </row>
    <row r="543" spans="1:38" s="44" customFormat="1" x14ac:dyDescent="0.2">
      <c r="A543" s="16"/>
      <c r="B543" s="730"/>
      <c r="C543" s="16"/>
      <c r="K543" s="725"/>
      <c r="L543" s="136"/>
      <c r="M543" s="136"/>
      <c r="N543" s="136"/>
      <c r="O543" s="136"/>
      <c r="P543" s="136"/>
      <c r="Q543" s="136"/>
      <c r="R543" s="725"/>
      <c r="S543" s="136"/>
      <c r="T543" s="136"/>
      <c r="U543" s="136"/>
      <c r="V543" s="136"/>
      <c r="W543" s="136"/>
      <c r="X543" s="136"/>
      <c r="Y543" s="725"/>
      <c r="Z543" s="136"/>
      <c r="AA543" s="136"/>
      <c r="AB543" s="136"/>
      <c r="AC543" s="136"/>
      <c r="AD543" s="136"/>
      <c r="AE543" s="136"/>
      <c r="AF543" s="725"/>
      <c r="AG543" s="136"/>
      <c r="AH543" s="136"/>
      <c r="AI543" s="136"/>
      <c r="AJ543" s="136"/>
      <c r="AK543" s="136"/>
      <c r="AL543" s="136"/>
    </row>
    <row r="544" spans="1:38" s="44" customFormat="1" x14ac:dyDescent="0.2">
      <c r="A544" s="16"/>
      <c r="B544" s="730"/>
      <c r="C544" s="16"/>
      <c r="K544" s="725"/>
      <c r="L544" s="136"/>
      <c r="M544" s="136"/>
      <c r="N544" s="136"/>
      <c r="O544" s="136"/>
      <c r="P544" s="136"/>
      <c r="Q544" s="136"/>
      <c r="R544" s="725"/>
      <c r="S544" s="136"/>
      <c r="T544" s="136"/>
      <c r="U544" s="136"/>
      <c r="V544" s="136"/>
      <c r="W544" s="136"/>
      <c r="X544" s="136"/>
      <c r="Y544" s="725"/>
      <c r="Z544" s="136"/>
      <c r="AA544" s="136"/>
      <c r="AB544" s="136"/>
      <c r="AC544" s="136"/>
      <c r="AD544" s="136"/>
      <c r="AE544" s="136"/>
      <c r="AF544" s="725"/>
      <c r="AG544" s="136"/>
      <c r="AH544" s="136"/>
      <c r="AI544" s="136"/>
      <c r="AJ544" s="136"/>
      <c r="AK544" s="136"/>
      <c r="AL544" s="136"/>
    </row>
    <row r="545" spans="1:38" s="44" customFormat="1" x14ac:dyDescent="0.2">
      <c r="A545" s="16"/>
      <c r="B545" s="730"/>
      <c r="C545" s="16"/>
      <c r="K545" s="725"/>
      <c r="L545" s="136"/>
      <c r="M545" s="136"/>
      <c r="N545" s="136"/>
      <c r="O545" s="136"/>
      <c r="P545" s="136"/>
      <c r="Q545" s="136"/>
      <c r="R545" s="725"/>
      <c r="S545" s="136"/>
      <c r="T545" s="136"/>
      <c r="U545" s="136"/>
      <c r="V545" s="136"/>
      <c r="W545" s="136"/>
      <c r="X545" s="136"/>
      <c r="Y545" s="725"/>
      <c r="Z545" s="136"/>
      <c r="AA545" s="136"/>
      <c r="AB545" s="136"/>
      <c r="AC545" s="136"/>
      <c r="AD545" s="136"/>
      <c r="AE545" s="136"/>
      <c r="AF545" s="725"/>
      <c r="AG545" s="136"/>
      <c r="AH545" s="136"/>
      <c r="AI545" s="136"/>
      <c r="AJ545" s="136"/>
      <c r="AK545" s="136"/>
      <c r="AL545" s="136"/>
    </row>
    <row r="546" spans="1:38" s="44" customFormat="1" x14ac:dyDescent="0.2">
      <c r="A546" s="16"/>
      <c r="B546" s="730"/>
      <c r="C546" s="16"/>
      <c r="K546" s="725"/>
      <c r="L546" s="136"/>
      <c r="M546" s="136"/>
      <c r="N546" s="136"/>
      <c r="O546" s="136"/>
      <c r="P546" s="136"/>
      <c r="Q546" s="136"/>
      <c r="R546" s="725"/>
      <c r="S546" s="136"/>
      <c r="T546" s="136"/>
      <c r="U546" s="136"/>
      <c r="V546" s="136"/>
      <c r="W546" s="136"/>
      <c r="X546" s="136"/>
      <c r="Y546" s="725"/>
      <c r="Z546" s="136"/>
      <c r="AA546" s="136"/>
      <c r="AB546" s="136"/>
      <c r="AC546" s="136"/>
      <c r="AD546" s="136"/>
      <c r="AE546" s="136"/>
      <c r="AF546" s="725"/>
      <c r="AG546" s="136"/>
      <c r="AH546" s="136"/>
      <c r="AI546" s="136"/>
      <c r="AJ546" s="136"/>
      <c r="AK546" s="136"/>
      <c r="AL546" s="136"/>
    </row>
    <row r="547" spans="1:38" s="44" customFormat="1" x14ac:dyDescent="0.2">
      <c r="A547" s="16"/>
      <c r="B547" s="730"/>
      <c r="C547" s="16"/>
      <c r="K547" s="725"/>
      <c r="L547" s="136"/>
      <c r="M547" s="136"/>
      <c r="N547" s="136"/>
      <c r="O547" s="136"/>
      <c r="P547" s="136"/>
      <c r="Q547" s="136"/>
      <c r="R547" s="725"/>
      <c r="S547" s="136"/>
      <c r="T547" s="136"/>
      <c r="U547" s="136"/>
      <c r="V547" s="136"/>
      <c r="W547" s="136"/>
      <c r="X547" s="136"/>
      <c r="Y547" s="725"/>
      <c r="Z547" s="136"/>
      <c r="AA547" s="136"/>
      <c r="AB547" s="136"/>
      <c r="AC547" s="136"/>
      <c r="AD547" s="136"/>
      <c r="AE547" s="136"/>
      <c r="AF547" s="725"/>
      <c r="AG547" s="136"/>
      <c r="AH547" s="136"/>
      <c r="AI547" s="136"/>
      <c r="AJ547" s="136"/>
      <c r="AK547" s="136"/>
      <c r="AL547" s="136"/>
    </row>
    <row r="548" spans="1:38" s="44" customFormat="1" x14ac:dyDescent="0.2">
      <c r="A548" s="16"/>
      <c r="B548" s="730"/>
      <c r="C548" s="16"/>
      <c r="K548" s="725"/>
      <c r="L548" s="136"/>
      <c r="M548" s="136"/>
      <c r="N548" s="136"/>
      <c r="O548" s="136"/>
      <c r="P548" s="136"/>
      <c r="Q548" s="136"/>
      <c r="R548" s="725"/>
      <c r="S548" s="136"/>
      <c r="T548" s="136"/>
      <c r="U548" s="136"/>
      <c r="V548" s="136"/>
      <c r="W548" s="136"/>
      <c r="X548" s="136"/>
      <c r="Y548" s="725"/>
      <c r="Z548" s="136"/>
      <c r="AA548" s="136"/>
      <c r="AB548" s="136"/>
      <c r="AC548" s="136"/>
      <c r="AD548" s="136"/>
      <c r="AE548" s="136"/>
      <c r="AF548" s="725"/>
      <c r="AG548" s="136"/>
      <c r="AH548" s="136"/>
      <c r="AI548" s="136"/>
      <c r="AJ548" s="136"/>
      <c r="AK548" s="136"/>
      <c r="AL548" s="136"/>
    </row>
    <row r="549" spans="1:38" s="44" customFormat="1" x14ac:dyDescent="0.2">
      <c r="A549" s="16"/>
      <c r="B549" s="730"/>
      <c r="C549" s="16"/>
      <c r="K549" s="725"/>
      <c r="L549" s="136"/>
      <c r="M549" s="136"/>
      <c r="N549" s="136"/>
      <c r="O549" s="136"/>
      <c r="P549" s="136"/>
      <c r="Q549" s="136"/>
      <c r="R549" s="725"/>
      <c r="S549" s="136"/>
      <c r="T549" s="136"/>
      <c r="U549" s="136"/>
      <c r="V549" s="136"/>
      <c r="W549" s="136"/>
      <c r="X549" s="136"/>
      <c r="Y549" s="725"/>
      <c r="Z549" s="136"/>
      <c r="AA549" s="136"/>
      <c r="AB549" s="136"/>
      <c r="AC549" s="136"/>
      <c r="AD549" s="136"/>
      <c r="AE549" s="136"/>
      <c r="AF549" s="725"/>
      <c r="AG549" s="136"/>
      <c r="AH549" s="136"/>
      <c r="AI549" s="136"/>
      <c r="AJ549" s="136"/>
      <c r="AK549" s="136"/>
      <c r="AL549" s="136"/>
    </row>
    <row r="550" spans="1:38" s="44" customFormat="1" x14ac:dyDescent="0.2">
      <c r="A550" s="16"/>
      <c r="B550" s="730"/>
      <c r="C550" s="16"/>
      <c r="K550" s="725"/>
      <c r="L550" s="136"/>
      <c r="M550" s="136"/>
      <c r="N550" s="136"/>
      <c r="O550" s="136"/>
      <c r="P550" s="136"/>
      <c r="Q550" s="136"/>
      <c r="R550" s="725"/>
      <c r="S550" s="136"/>
      <c r="T550" s="136"/>
      <c r="U550" s="136"/>
      <c r="V550" s="136"/>
      <c r="W550" s="136"/>
      <c r="X550" s="136"/>
      <c r="Y550" s="725"/>
      <c r="Z550" s="136"/>
      <c r="AA550" s="136"/>
      <c r="AB550" s="136"/>
      <c r="AC550" s="136"/>
      <c r="AD550" s="136"/>
      <c r="AE550" s="136"/>
      <c r="AF550" s="725"/>
      <c r="AG550" s="136"/>
      <c r="AH550" s="136"/>
      <c r="AI550" s="136"/>
      <c r="AJ550" s="136"/>
      <c r="AK550" s="136"/>
      <c r="AL550" s="136"/>
    </row>
    <row r="551" spans="1:38" s="44" customFormat="1" x14ac:dyDescent="0.2">
      <c r="A551" s="16"/>
      <c r="B551" s="730"/>
      <c r="C551" s="16"/>
      <c r="K551" s="725"/>
      <c r="L551" s="136"/>
      <c r="M551" s="136"/>
      <c r="N551" s="136"/>
      <c r="O551" s="136"/>
      <c r="P551" s="136"/>
      <c r="Q551" s="136"/>
      <c r="R551" s="725"/>
      <c r="S551" s="136"/>
      <c r="T551" s="136"/>
      <c r="U551" s="136"/>
      <c r="V551" s="136"/>
      <c r="W551" s="136"/>
      <c r="X551" s="136"/>
      <c r="Y551" s="725"/>
      <c r="Z551" s="136"/>
      <c r="AA551" s="136"/>
      <c r="AB551" s="136"/>
      <c r="AC551" s="136"/>
      <c r="AD551" s="136"/>
      <c r="AE551" s="136"/>
      <c r="AF551" s="725"/>
      <c r="AG551" s="136"/>
      <c r="AH551" s="136"/>
      <c r="AI551" s="136"/>
      <c r="AJ551" s="136"/>
      <c r="AK551" s="136"/>
      <c r="AL551" s="136"/>
    </row>
    <row r="552" spans="1:38" s="44" customFormat="1" x14ac:dyDescent="0.2">
      <c r="A552" s="16"/>
      <c r="B552" s="730"/>
      <c r="C552" s="16"/>
      <c r="K552" s="725"/>
      <c r="L552" s="136"/>
      <c r="M552" s="136"/>
      <c r="N552" s="136"/>
      <c r="O552" s="136"/>
      <c r="P552" s="136"/>
      <c r="Q552" s="136"/>
      <c r="R552" s="725"/>
      <c r="S552" s="136"/>
      <c r="T552" s="136"/>
      <c r="U552" s="136"/>
      <c r="V552" s="136"/>
      <c r="W552" s="136"/>
      <c r="X552" s="136"/>
      <c r="Y552" s="725"/>
      <c r="Z552" s="136"/>
      <c r="AA552" s="136"/>
      <c r="AB552" s="136"/>
      <c r="AC552" s="136"/>
      <c r="AD552" s="136"/>
      <c r="AE552" s="136"/>
      <c r="AF552" s="725"/>
      <c r="AG552" s="136"/>
      <c r="AH552" s="136"/>
      <c r="AI552" s="136"/>
      <c r="AJ552" s="136"/>
      <c r="AK552" s="136"/>
      <c r="AL552" s="136"/>
    </row>
    <row r="553" spans="1:38" s="44" customFormat="1" x14ac:dyDescent="0.2">
      <c r="A553" s="16"/>
      <c r="B553" s="730"/>
      <c r="C553" s="16"/>
      <c r="K553" s="725"/>
      <c r="L553" s="136"/>
      <c r="M553" s="136"/>
      <c r="N553" s="136"/>
      <c r="O553" s="136"/>
      <c r="P553" s="136"/>
      <c r="Q553" s="136"/>
      <c r="R553" s="725"/>
      <c r="S553" s="136"/>
      <c r="T553" s="136"/>
      <c r="U553" s="136"/>
      <c r="V553" s="136"/>
      <c r="W553" s="136"/>
      <c r="X553" s="136"/>
      <c r="Y553" s="725"/>
      <c r="Z553" s="136"/>
      <c r="AA553" s="136"/>
      <c r="AB553" s="136"/>
      <c r="AC553" s="136"/>
      <c r="AD553" s="136"/>
      <c r="AE553" s="136"/>
      <c r="AF553" s="725"/>
      <c r="AG553" s="136"/>
      <c r="AH553" s="136"/>
      <c r="AI553" s="136"/>
      <c r="AJ553" s="136"/>
      <c r="AK553" s="136"/>
      <c r="AL553" s="136"/>
    </row>
    <row r="554" spans="1:38" s="44" customFormat="1" x14ac:dyDescent="0.2">
      <c r="A554" s="16"/>
      <c r="B554" s="730"/>
      <c r="C554" s="16"/>
      <c r="K554" s="725"/>
      <c r="L554" s="136"/>
      <c r="M554" s="136"/>
      <c r="N554" s="136"/>
      <c r="O554" s="136"/>
      <c r="P554" s="136"/>
      <c r="Q554" s="136"/>
      <c r="R554" s="725"/>
      <c r="S554" s="136"/>
      <c r="T554" s="136"/>
      <c r="U554" s="136"/>
      <c r="V554" s="136"/>
      <c r="W554" s="136"/>
      <c r="X554" s="136"/>
      <c r="Y554" s="725"/>
      <c r="Z554" s="136"/>
      <c r="AA554" s="136"/>
      <c r="AB554" s="136"/>
      <c r="AC554" s="136"/>
      <c r="AD554" s="136"/>
      <c r="AE554" s="136"/>
      <c r="AF554" s="725"/>
      <c r="AG554" s="136"/>
      <c r="AH554" s="136"/>
      <c r="AI554" s="136"/>
      <c r="AJ554" s="136"/>
      <c r="AK554" s="136"/>
      <c r="AL554" s="136"/>
    </row>
    <row r="555" spans="1:38" s="44" customFormat="1" x14ac:dyDescent="0.2">
      <c r="A555" s="16"/>
      <c r="B555" s="730"/>
      <c r="C555" s="16"/>
      <c r="K555" s="725"/>
      <c r="L555" s="136"/>
      <c r="M555" s="136"/>
      <c r="N555" s="136"/>
      <c r="O555" s="136"/>
      <c r="P555" s="136"/>
      <c r="Q555" s="136"/>
      <c r="R555" s="725"/>
      <c r="S555" s="136"/>
      <c r="T555" s="136"/>
      <c r="U555" s="136"/>
      <c r="V555" s="136"/>
      <c r="W555" s="136"/>
      <c r="X555" s="136"/>
      <c r="Y555" s="725"/>
      <c r="Z555" s="136"/>
      <c r="AA555" s="136"/>
      <c r="AB555" s="136"/>
      <c r="AC555" s="136"/>
      <c r="AD555" s="136"/>
      <c r="AE555" s="136"/>
      <c r="AF555" s="725"/>
      <c r="AG555" s="136"/>
      <c r="AH555" s="136"/>
      <c r="AI555" s="136"/>
      <c r="AJ555" s="136"/>
      <c r="AK555" s="136"/>
      <c r="AL555" s="136"/>
    </row>
    <row r="556" spans="1:38" s="44" customFormat="1" x14ac:dyDescent="0.2">
      <c r="A556" s="16"/>
      <c r="B556" s="730"/>
      <c r="C556" s="16"/>
      <c r="K556" s="725"/>
      <c r="L556" s="136"/>
      <c r="M556" s="136"/>
      <c r="N556" s="136"/>
      <c r="O556" s="136"/>
      <c r="P556" s="136"/>
      <c r="Q556" s="136"/>
      <c r="R556" s="725"/>
      <c r="S556" s="136"/>
      <c r="T556" s="136"/>
      <c r="U556" s="136"/>
      <c r="V556" s="136"/>
      <c r="W556" s="136"/>
      <c r="X556" s="136"/>
      <c r="Y556" s="725"/>
      <c r="Z556" s="136"/>
      <c r="AA556" s="136"/>
      <c r="AB556" s="136"/>
      <c r="AC556" s="136"/>
      <c r="AD556" s="136"/>
      <c r="AE556" s="136"/>
      <c r="AF556" s="725"/>
      <c r="AG556" s="136"/>
      <c r="AH556" s="136"/>
      <c r="AI556" s="136"/>
      <c r="AJ556" s="136"/>
      <c r="AK556" s="136"/>
      <c r="AL556" s="136"/>
    </row>
    <row r="557" spans="1:38" s="44" customFormat="1" x14ac:dyDescent="0.2">
      <c r="A557" s="16"/>
      <c r="B557" s="730"/>
      <c r="C557" s="16"/>
      <c r="K557" s="725"/>
      <c r="L557" s="136"/>
      <c r="M557" s="136"/>
      <c r="N557" s="136"/>
      <c r="O557" s="136"/>
      <c r="P557" s="136"/>
      <c r="Q557" s="136"/>
      <c r="R557" s="725"/>
      <c r="S557" s="136"/>
      <c r="T557" s="136"/>
      <c r="U557" s="136"/>
      <c r="V557" s="136"/>
      <c r="W557" s="136"/>
      <c r="X557" s="136"/>
      <c r="Y557" s="725"/>
      <c r="Z557" s="136"/>
      <c r="AA557" s="136"/>
      <c r="AB557" s="136"/>
      <c r="AC557" s="136"/>
      <c r="AD557" s="136"/>
      <c r="AE557" s="136"/>
      <c r="AF557" s="725"/>
      <c r="AG557" s="136"/>
      <c r="AH557" s="136"/>
      <c r="AI557" s="136"/>
      <c r="AJ557" s="136"/>
      <c r="AK557" s="136"/>
      <c r="AL557" s="136"/>
    </row>
    <row r="558" spans="1:38" s="44" customFormat="1" x14ac:dyDescent="0.2">
      <c r="A558" s="16"/>
      <c r="B558" s="730"/>
      <c r="C558" s="16"/>
      <c r="K558" s="725"/>
      <c r="L558" s="136"/>
      <c r="M558" s="136"/>
      <c r="N558" s="136"/>
      <c r="O558" s="136"/>
      <c r="P558" s="136"/>
      <c r="Q558" s="136"/>
      <c r="R558" s="725"/>
      <c r="S558" s="136"/>
      <c r="T558" s="136"/>
      <c r="U558" s="136"/>
      <c r="V558" s="136"/>
      <c r="W558" s="136"/>
      <c r="X558" s="136"/>
      <c r="Y558" s="725"/>
      <c r="Z558" s="136"/>
      <c r="AA558" s="136"/>
      <c r="AB558" s="136"/>
      <c r="AC558" s="136"/>
      <c r="AD558" s="136"/>
      <c r="AE558" s="136"/>
      <c r="AF558" s="725"/>
      <c r="AG558" s="136"/>
      <c r="AH558" s="136"/>
      <c r="AI558" s="136"/>
      <c r="AJ558" s="136"/>
      <c r="AK558" s="136"/>
      <c r="AL558" s="136"/>
    </row>
    <row r="559" spans="1:38" s="44" customFormat="1" x14ac:dyDescent="0.2">
      <c r="A559" s="16"/>
      <c r="B559" s="730"/>
      <c r="C559" s="16"/>
      <c r="K559" s="725"/>
      <c r="L559" s="136"/>
      <c r="M559" s="136"/>
      <c r="N559" s="136"/>
      <c r="O559" s="136"/>
      <c r="P559" s="136"/>
      <c r="Q559" s="136"/>
      <c r="R559" s="725"/>
      <c r="S559" s="136"/>
      <c r="T559" s="136"/>
      <c r="U559" s="136"/>
      <c r="V559" s="136"/>
      <c r="W559" s="136"/>
      <c r="X559" s="136"/>
      <c r="Y559" s="725"/>
      <c r="Z559" s="136"/>
      <c r="AA559" s="136"/>
      <c r="AB559" s="136"/>
      <c r="AC559" s="136"/>
      <c r="AD559" s="136"/>
      <c r="AE559" s="136"/>
      <c r="AF559" s="725"/>
      <c r="AG559" s="136"/>
      <c r="AH559" s="136"/>
      <c r="AI559" s="136"/>
      <c r="AJ559" s="136"/>
      <c r="AK559" s="136"/>
      <c r="AL559" s="136"/>
    </row>
    <row r="560" spans="1:38" s="44" customFormat="1" x14ac:dyDescent="0.2">
      <c r="A560" s="16"/>
      <c r="B560" s="730"/>
      <c r="C560" s="16"/>
      <c r="K560" s="725"/>
      <c r="L560" s="136"/>
      <c r="M560" s="136"/>
      <c r="N560" s="136"/>
      <c r="O560" s="136"/>
      <c r="P560" s="136"/>
      <c r="Q560" s="136"/>
      <c r="R560" s="725"/>
      <c r="S560" s="136"/>
      <c r="T560" s="136"/>
      <c r="U560" s="136"/>
      <c r="V560" s="136"/>
      <c r="W560" s="136"/>
      <c r="X560" s="136"/>
      <c r="Y560" s="725"/>
      <c r="Z560" s="136"/>
      <c r="AA560" s="136"/>
      <c r="AB560" s="136"/>
      <c r="AC560" s="136"/>
      <c r="AD560" s="136"/>
      <c r="AE560" s="136"/>
      <c r="AF560" s="725"/>
      <c r="AG560" s="136"/>
      <c r="AH560" s="136"/>
      <c r="AI560" s="136"/>
      <c r="AJ560" s="136"/>
      <c r="AK560" s="136"/>
      <c r="AL560" s="136"/>
    </row>
    <row r="561" spans="1:38" s="44" customFormat="1" x14ac:dyDescent="0.2">
      <c r="A561" s="16"/>
      <c r="B561" s="730"/>
      <c r="C561" s="16"/>
      <c r="K561" s="725"/>
      <c r="L561" s="136"/>
      <c r="M561" s="136"/>
      <c r="N561" s="136"/>
      <c r="O561" s="136"/>
      <c r="P561" s="136"/>
      <c r="Q561" s="136"/>
      <c r="R561" s="725"/>
      <c r="S561" s="136"/>
      <c r="T561" s="136"/>
      <c r="U561" s="136"/>
      <c r="V561" s="136"/>
      <c r="W561" s="136"/>
      <c r="X561" s="136"/>
      <c r="Y561" s="725"/>
      <c r="Z561" s="136"/>
      <c r="AA561" s="136"/>
      <c r="AB561" s="136"/>
      <c r="AC561" s="136"/>
      <c r="AD561" s="136"/>
      <c r="AE561" s="136"/>
      <c r="AF561" s="725"/>
      <c r="AG561" s="136"/>
      <c r="AH561" s="136"/>
      <c r="AI561" s="136"/>
      <c r="AJ561" s="136"/>
      <c r="AK561" s="136"/>
      <c r="AL561" s="136"/>
    </row>
    <row r="562" spans="1:38" s="44" customFormat="1" x14ac:dyDescent="0.2">
      <c r="A562" s="16"/>
      <c r="B562" s="730"/>
      <c r="C562" s="16"/>
      <c r="K562" s="725"/>
      <c r="L562" s="136"/>
      <c r="M562" s="136"/>
      <c r="N562" s="136"/>
      <c r="O562" s="136"/>
      <c r="P562" s="136"/>
      <c r="Q562" s="136"/>
      <c r="R562" s="725"/>
      <c r="S562" s="136"/>
      <c r="T562" s="136"/>
      <c r="U562" s="136"/>
      <c r="V562" s="136"/>
      <c r="W562" s="136"/>
      <c r="X562" s="136"/>
      <c r="Y562" s="725"/>
      <c r="Z562" s="136"/>
      <c r="AA562" s="136"/>
      <c r="AB562" s="136"/>
      <c r="AC562" s="136"/>
      <c r="AD562" s="136"/>
      <c r="AE562" s="136"/>
      <c r="AF562" s="725"/>
      <c r="AG562" s="136"/>
      <c r="AH562" s="136"/>
      <c r="AI562" s="136"/>
      <c r="AJ562" s="136"/>
      <c r="AK562" s="136"/>
      <c r="AL562" s="136"/>
    </row>
    <row r="563" spans="1:38" s="44" customFormat="1" x14ac:dyDescent="0.2">
      <c r="A563" s="16"/>
      <c r="B563" s="730"/>
      <c r="C563" s="16"/>
      <c r="K563" s="725"/>
      <c r="L563" s="136"/>
      <c r="M563" s="136"/>
      <c r="N563" s="136"/>
      <c r="O563" s="136"/>
      <c r="P563" s="136"/>
      <c r="Q563" s="136"/>
      <c r="R563" s="725"/>
      <c r="S563" s="136"/>
      <c r="T563" s="136"/>
      <c r="U563" s="136"/>
      <c r="V563" s="136"/>
      <c r="W563" s="136"/>
      <c r="X563" s="136"/>
      <c r="Y563" s="725"/>
      <c r="Z563" s="136"/>
      <c r="AA563" s="136"/>
      <c r="AB563" s="136"/>
      <c r="AC563" s="136"/>
      <c r="AD563" s="136"/>
      <c r="AE563" s="136"/>
      <c r="AF563" s="725"/>
      <c r="AG563" s="136"/>
      <c r="AH563" s="136"/>
      <c r="AI563" s="136"/>
      <c r="AJ563" s="136"/>
      <c r="AK563" s="136"/>
      <c r="AL563" s="136"/>
    </row>
    <row r="564" spans="1:38" s="44" customFormat="1" x14ac:dyDescent="0.2">
      <c r="A564" s="16"/>
      <c r="B564" s="730"/>
      <c r="C564" s="16"/>
      <c r="K564" s="725"/>
      <c r="L564" s="136"/>
      <c r="M564" s="136"/>
      <c r="N564" s="136"/>
      <c r="O564" s="136"/>
      <c r="P564" s="136"/>
      <c r="Q564" s="136"/>
      <c r="R564" s="725"/>
      <c r="S564" s="136"/>
      <c r="T564" s="136"/>
      <c r="U564" s="136"/>
      <c r="V564" s="136"/>
      <c r="W564" s="136"/>
      <c r="X564" s="136"/>
      <c r="Y564" s="725"/>
      <c r="Z564" s="136"/>
      <c r="AA564" s="136"/>
      <c r="AB564" s="136"/>
      <c r="AC564" s="136"/>
      <c r="AD564" s="136"/>
      <c r="AE564" s="136"/>
      <c r="AF564" s="725"/>
      <c r="AG564" s="136"/>
      <c r="AH564" s="136"/>
      <c r="AI564" s="136"/>
      <c r="AJ564" s="136"/>
      <c r="AK564" s="136"/>
      <c r="AL564" s="136"/>
    </row>
    <row r="565" spans="1:38" s="44" customFormat="1" x14ac:dyDescent="0.2">
      <c r="A565" s="16"/>
      <c r="B565" s="730"/>
      <c r="C565" s="16"/>
      <c r="K565" s="725"/>
      <c r="L565" s="136"/>
      <c r="M565" s="136"/>
      <c r="N565" s="136"/>
      <c r="O565" s="136"/>
      <c r="P565" s="136"/>
      <c r="Q565" s="136"/>
      <c r="R565" s="725"/>
      <c r="S565" s="136"/>
      <c r="T565" s="136"/>
      <c r="U565" s="136"/>
      <c r="V565" s="136"/>
      <c r="W565" s="136"/>
      <c r="X565" s="136"/>
      <c r="Y565" s="725"/>
      <c r="Z565" s="136"/>
      <c r="AA565" s="136"/>
      <c r="AB565" s="136"/>
      <c r="AC565" s="136"/>
      <c r="AD565" s="136"/>
      <c r="AE565" s="136"/>
      <c r="AF565" s="725"/>
      <c r="AG565" s="136"/>
      <c r="AH565" s="136"/>
      <c r="AI565" s="136"/>
      <c r="AJ565" s="136"/>
      <c r="AK565" s="136"/>
      <c r="AL565" s="136"/>
    </row>
    <row r="566" spans="1:38" s="44" customFormat="1" x14ac:dyDescent="0.2">
      <c r="A566" s="16"/>
      <c r="B566" s="730"/>
      <c r="C566" s="16"/>
      <c r="K566" s="725"/>
      <c r="L566" s="136"/>
      <c r="M566" s="136"/>
      <c r="N566" s="136"/>
      <c r="O566" s="136"/>
      <c r="P566" s="136"/>
      <c r="Q566" s="136"/>
      <c r="R566" s="725"/>
      <c r="S566" s="136"/>
      <c r="T566" s="136"/>
      <c r="U566" s="136"/>
      <c r="V566" s="136"/>
      <c r="W566" s="136"/>
      <c r="X566" s="136"/>
      <c r="Y566" s="725"/>
      <c r="Z566" s="136"/>
      <c r="AA566" s="136"/>
      <c r="AB566" s="136"/>
      <c r="AC566" s="136"/>
      <c r="AD566" s="136"/>
      <c r="AE566" s="136"/>
      <c r="AF566" s="725"/>
      <c r="AG566" s="136"/>
      <c r="AH566" s="136"/>
      <c r="AI566" s="136"/>
      <c r="AJ566" s="136"/>
      <c r="AK566" s="136"/>
      <c r="AL566" s="136"/>
    </row>
    <row r="567" spans="1:38" s="44" customFormat="1" x14ac:dyDescent="0.2">
      <c r="A567" s="16"/>
      <c r="B567" s="730"/>
      <c r="C567" s="16"/>
      <c r="K567" s="725"/>
      <c r="L567" s="136"/>
      <c r="M567" s="136"/>
      <c r="N567" s="136"/>
      <c r="O567" s="136"/>
      <c r="P567" s="136"/>
      <c r="Q567" s="136"/>
      <c r="R567" s="725"/>
      <c r="S567" s="136"/>
      <c r="T567" s="136"/>
      <c r="U567" s="136"/>
      <c r="V567" s="136"/>
      <c r="W567" s="136"/>
      <c r="X567" s="136"/>
      <c r="Y567" s="725"/>
      <c r="Z567" s="136"/>
      <c r="AA567" s="136"/>
      <c r="AB567" s="136"/>
      <c r="AC567" s="136"/>
      <c r="AD567" s="136"/>
      <c r="AE567" s="136"/>
      <c r="AF567" s="725"/>
      <c r="AG567" s="136"/>
      <c r="AH567" s="136"/>
      <c r="AI567" s="136"/>
      <c r="AJ567" s="136"/>
      <c r="AK567" s="136"/>
      <c r="AL567" s="136"/>
    </row>
    <row r="568" spans="1:38" s="44" customFormat="1" x14ac:dyDescent="0.2">
      <c r="A568" s="16"/>
      <c r="B568" s="730"/>
      <c r="C568" s="16"/>
      <c r="K568" s="725"/>
      <c r="L568" s="136"/>
      <c r="M568" s="136"/>
      <c r="N568" s="136"/>
      <c r="O568" s="136"/>
      <c r="P568" s="136"/>
      <c r="Q568" s="136"/>
      <c r="R568" s="725"/>
      <c r="S568" s="136"/>
      <c r="T568" s="136"/>
      <c r="U568" s="136"/>
      <c r="V568" s="136"/>
      <c r="W568" s="136"/>
      <c r="X568" s="136"/>
      <c r="Y568" s="725"/>
      <c r="Z568" s="136"/>
      <c r="AA568" s="136"/>
      <c r="AB568" s="136"/>
      <c r="AC568" s="136"/>
      <c r="AD568" s="136"/>
      <c r="AE568" s="136"/>
      <c r="AF568" s="725"/>
      <c r="AG568" s="136"/>
      <c r="AH568" s="136"/>
      <c r="AI568" s="136"/>
      <c r="AJ568" s="136"/>
      <c r="AK568" s="136"/>
      <c r="AL568" s="136"/>
    </row>
    <row r="569" spans="1:38" s="44" customFormat="1" x14ac:dyDescent="0.2">
      <c r="A569" s="16"/>
      <c r="B569" s="730"/>
      <c r="C569" s="16"/>
      <c r="K569" s="725"/>
      <c r="L569" s="136"/>
      <c r="M569" s="136"/>
      <c r="N569" s="136"/>
      <c r="O569" s="136"/>
      <c r="P569" s="136"/>
      <c r="Q569" s="136"/>
      <c r="R569" s="725"/>
      <c r="S569" s="136"/>
      <c r="T569" s="136"/>
      <c r="U569" s="136"/>
      <c r="V569" s="136"/>
      <c r="W569" s="136"/>
      <c r="X569" s="136"/>
      <c r="Y569" s="725"/>
      <c r="Z569" s="136"/>
      <c r="AA569" s="136"/>
      <c r="AB569" s="136"/>
      <c r="AC569" s="136"/>
      <c r="AD569" s="136"/>
      <c r="AE569" s="136"/>
      <c r="AF569" s="725"/>
      <c r="AG569" s="136"/>
      <c r="AH569" s="136"/>
      <c r="AI569" s="136"/>
      <c r="AJ569" s="136"/>
      <c r="AK569" s="136"/>
      <c r="AL569" s="136"/>
    </row>
    <row r="570" spans="1:38" s="44" customFormat="1" x14ac:dyDescent="0.2">
      <c r="A570" s="16"/>
      <c r="B570" s="730"/>
      <c r="C570" s="16"/>
      <c r="K570" s="725"/>
      <c r="L570" s="136"/>
      <c r="M570" s="136"/>
      <c r="N570" s="136"/>
      <c r="O570" s="136"/>
      <c r="P570" s="136"/>
      <c r="Q570" s="136"/>
      <c r="R570" s="725"/>
      <c r="S570" s="136"/>
      <c r="T570" s="136"/>
      <c r="U570" s="136"/>
      <c r="V570" s="136"/>
      <c r="W570" s="136"/>
      <c r="X570" s="136"/>
      <c r="Y570" s="725"/>
      <c r="Z570" s="136"/>
      <c r="AA570" s="136"/>
      <c r="AB570" s="136"/>
      <c r="AC570" s="136"/>
      <c r="AD570" s="136"/>
      <c r="AE570" s="136"/>
      <c r="AF570" s="725"/>
      <c r="AG570" s="136"/>
      <c r="AH570" s="136"/>
      <c r="AI570" s="136"/>
      <c r="AJ570" s="136"/>
      <c r="AK570" s="136"/>
      <c r="AL570" s="136"/>
    </row>
    <row r="571" spans="1:38" s="44" customFormat="1" x14ac:dyDescent="0.2">
      <c r="A571" s="16"/>
      <c r="B571" s="730"/>
      <c r="C571" s="16"/>
      <c r="K571" s="725"/>
      <c r="L571" s="136"/>
      <c r="M571" s="136"/>
      <c r="N571" s="136"/>
      <c r="O571" s="136"/>
      <c r="P571" s="136"/>
      <c r="Q571" s="136"/>
      <c r="R571" s="725"/>
      <c r="S571" s="136"/>
      <c r="T571" s="136"/>
      <c r="U571" s="136"/>
      <c r="V571" s="136"/>
      <c r="W571" s="136"/>
      <c r="X571" s="136"/>
      <c r="Y571" s="725"/>
      <c r="Z571" s="136"/>
      <c r="AA571" s="136"/>
      <c r="AB571" s="136"/>
      <c r="AC571" s="136"/>
      <c r="AD571" s="136"/>
      <c r="AE571" s="136"/>
      <c r="AF571" s="725"/>
      <c r="AG571" s="136"/>
      <c r="AH571" s="136"/>
      <c r="AI571" s="136"/>
      <c r="AJ571" s="136"/>
      <c r="AK571" s="136"/>
      <c r="AL571" s="136"/>
    </row>
    <row r="572" spans="1:38" s="44" customFormat="1" x14ac:dyDescent="0.2">
      <c r="A572" s="16"/>
      <c r="B572" s="730"/>
      <c r="C572" s="16"/>
      <c r="K572" s="725"/>
      <c r="L572" s="136"/>
      <c r="M572" s="136"/>
      <c r="N572" s="136"/>
      <c r="O572" s="136"/>
      <c r="P572" s="136"/>
      <c r="Q572" s="136"/>
      <c r="R572" s="725"/>
      <c r="S572" s="136"/>
      <c r="T572" s="136"/>
      <c r="U572" s="136"/>
      <c r="V572" s="136"/>
      <c r="W572" s="136"/>
      <c r="X572" s="136"/>
      <c r="Y572" s="725"/>
      <c r="Z572" s="136"/>
      <c r="AA572" s="136"/>
      <c r="AB572" s="136"/>
      <c r="AC572" s="136"/>
      <c r="AD572" s="136"/>
      <c r="AE572" s="136"/>
      <c r="AF572" s="725"/>
      <c r="AG572" s="136"/>
      <c r="AH572" s="136"/>
      <c r="AI572" s="136"/>
      <c r="AJ572" s="136"/>
      <c r="AK572" s="136"/>
      <c r="AL572" s="136"/>
    </row>
    <row r="573" spans="1:38" s="44" customFormat="1" x14ac:dyDescent="0.2">
      <c r="A573" s="16"/>
      <c r="B573" s="730"/>
      <c r="C573" s="16"/>
      <c r="K573" s="725"/>
      <c r="L573" s="136"/>
      <c r="M573" s="136"/>
      <c r="N573" s="136"/>
      <c r="O573" s="136"/>
      <c r="P573" s="136"/>
      <c r="Q573" s="136"/>
      <c r="R573" s="725"/>
      <c r="S573" s="136"/>
      <c r="T573" s="136"/>
      <c r="U573" s="136"/>
      <c r="V573" s="136"/>
      <c r="W573" s="136"/>
      <c r="X573" s="136"/>
      <c r="Y573" s="725"/>
      <c r="Z573" s="136"/>
      <c r="AA573" s="136"/>
      <c r="AB573" s="136"/>
      <c r="AC573" s="136"/>
      <c r="AD573" s="136"/>
      <c r="AE573" s="136"/>
      <c r="AF573" s="725"/>
      <c r="AG573" s="136"/>
      <c r="AH573" s="136"/>
      <c r="AI573" s="136"/>
      <c r="AJ573" s="136"/>
      <c r="AK573" s="136"/>
      <c r="AL573" s="136"/>
    </row>
    <row r="574" spans="1:38" s="44" customFormat="1" x14ac:dyDescent="0.2">
      <c r="A574" s="16"/>
      <c r="B574" s="730"/>
      <c r="C574" s="16"/>
      <c r="K574" s="725"/>
      <c r="L574" s="136"/>
      <c r="M574" s="136"/>
      <c r="N574" s="136"/>
      <c r="O574" s="136"/>
      <c r="P574" s="136"/>
      <c r="Q574" s="136"/>
      <c r="R574" s="725"/>
      <c r="S574" s="136"/>
      <c r="T574" s="136"/>
      <c r="U574" s="136"/>
      <c r="V574" s="136"/>
      <c r="W574" s="136"/>
      <c r="X574" s="136"/>
      <c r="Y574" s="725"/>
      <c r="Z574" s="136"/>
      <c r="AA574" s="136"/>
      <c r="AB574" s="136"/>
      <c r="AC574" s="136"/>
      <c r="AD574" s="136"/>
      <c r="AE574" s="136"/>
      <c r="AF574" s="725"/>
      <c r="AG574" s="136"/>
      <c r="AH574" s="136"/>
      <c r="AI574" s="136"/>
      <c r="AJ574" s="136"/>
      <c r="AK574" s="136"/>
      <c r="AL574" s="136"/>
    </row>
    <row r="575" spans="1:38" s="44" customFormat="1" x14ac:dyDescent="0.2">
      <c r="A575" s="16"/>
      <c r="B575" s="730"/>
      <c r="C575" s="16"/>
      <c r="K575" s="725"/>
      <c r="L575" s="136"/>
      <c r="M575" s="136"/>
      <c r="N575" s="136"/>
      <c r="O575" s="136"/>
      <c r="P575" s="136"/>
      <c r="Q575" s="136"/>
      <c r="R575" s="725"/>
      <c r="S575" s="136"/>
      <c r="T575" s="136"/>
      <c r="U575" s="136"/>
      <c r="V575" s="136"/>
      <c r="W575" s="136"/>
      <c r="X575" s="136"/>
      <c r="Y575" s="725"/>
      <c r="Z575" s="136"/>
      <c r="AA575" s="136"/>
      <c r="AB575" s="136"/>
      <c r="AC575" s="136"/>
      <c r="AD575" s="136"/>
      <c r="AE575" s="136"/>
      <c r="AF575" s="725"/>
      <c r="AG575" s="136"/>
      <c r="AH575" s="136"/>
      <c r="AI575" s="136"/>
      <c r="AJ575" s="136"/>
      <c r="AK575" s="136"/>
      <c r="AL575" s="136"/>
    </row>
    <row r="576" spans="1:38" s="44" customFormat="1" x14ac:dyDescent="0.2">
      <c r="A576" s="16"/>
      <c r="B576" s="730"/>
      <c r="C576" s="16"/>
      <c r="K576" s="725"/>
      <c r="L576" s="136"/>
      <c r="M576" s="136"/>
      <c r="N576" s="136"/>
      <c r="O576" s="136"/>
      <c r="P576" s="136"/>
      <c r="Q576" s="136"/>
      <c r="R576" s="725"/>
      <c r="S576" s="136"/>
      <c r="T576" s="136"/>
      <c r="U576" s="136"/>
      <c r="V576" s="136"/>
      <c r="W576" s="136"/>
      <c r="X576" s="136"/>
      <c r="Y576" s="725"/>
      <c r="Z576" s="136"/>
      <c r="AA576" s="136"/>
      <c r="AB576" s="136"/>
      <c r="AC576" s="136"/>
      <c r="AD576" s="136"/>
      <c r="AE576" s="136"/>
      <c r="AF576" s="725"/>
      <c r="AG576" s="136"/>
      <c r="AH576" s="136"/>
      <c r="AI576" s="136"/>
      <c r="AJ576" s="136"/>
      <c r="AK576" s="136"/>
      <c r="AL576" s="136"/>
    </row>
    <row r="577" spans="1:38" s="44" customFormat="1" x14ac:dyDescent="0.2">
      <c r="A577" s="16"/>
      <c r="B577" s="730"/>
      <c r="C577" s="16"/>
      <c r="K577" s="725"/>
      <c r="L577" s="136"/>
      <c r="M577" s="136"/>
      <c r="N577" s="136"/>
      <c r="O577" s="136"/>
      <c r="P577" s="136"/>
      <c r="Q577" s="136"/>
      <c r="R577" s="725"/>
      <c r="S577" s="136"/>
      <c r="T577" s="136"/>
      <c r="U577" s="136"/>
      <c r="V577" s="136"/>
      <c r="W577" s="136"/>
      <c r="X577" s="136"/>
      <c r="Y577" s="725"/>
      <c r="Z577" s="136"/>
      <c r="AA577" s="136"/>
      <c r="AB577" s="136"/>
      <c r="AC577" s="136"/>
      <c r="AD577" s="136"/>
      <c r="AE577" s="136"/>
      <c r="AF577" s="725"/>
      <c r="AG577" s="136"/>
      <c r="AH577" s="136"/>
      <c r="AI577" s="136"/>
      <c r="AJ577" s="136"/>
      <c r="AK577" s="136"/>
      <c r="AL577" s="136"/>
    </row>
    <row r="578" spans="1:38" s="44" customFormat="1" x14ac:dyDescent="0.2">
      <c r="A578" s="16"/>
      <c r="B578" s="730"/>
      <c r="C578" s="16"/>
      <c r="K578" s="725"/>
      <c r="L578" s="136"/>
      <c r="M578" s="136"/>
      <c r="N578" s="136"/>
      <c r="O578" s="136"/>
      <c r="P578" s="136"/>
      <c r="Q578" s="136"/>
      <c r="R578" s="725"/>
      <c r="S578" s="136"/>
      <c r="T578" s="136"/>
      <c r="U578" s="136"/>
      <c r="V578" s="136"/>
      <c r="W578" s="136"/>
      <c r="X578" s="136"/>
      <c r="Y578" s="725"/>
      <c r="Z578" s="136"/>
      <c r="AA578" s="136"/>
      <c r="AB578" s="136"/>
      <c r="AC578" s="136"/>
      <c r="AD578" s="136"/>
      <c r="AE578" s="136"/>
      <c r="AF578" s="725"/>
      <c r="AG578" s="136"/>
      <c r="AH578" s="136"/>
      <c r="AI578" s="136"/>
      <c r="AJ578" s="136"/>
      <c r="AK578" s="136"/>
      <c r="AL578" s="136"/>
    </row>
    <row r="579" spans="1:38" s="44" customFormat="1" x14ac:dyDescent="0.2">
      <c r="A579" s="16"/>
      <c r="B579" s="730"/>
      <c r="C579" s="16"/>
      <c r="K579" s="725"/>
      <c r="L579" s="136"/>
      <c r="M579" s="136"/>
      <c r="N579" s="136"/>
      <c r="O579" s="136"/>
      <c r="P579" s="136"/>
      <c r="Q579" s="136"/>
      <c r="R579" s="725"/>
      <c r="S579" s="136"/>
      <c r="T579" s="136"/>
      <c r="U579" s="136"/>
      <c r="V579" s="136"/>
      <c r="W579" s="136"/>
      <c r="X579" s="136"/>
      <c r="Y579" s="725"/>
      <c r="Z579" s="136"/>
      <c r="AA579" s="136"/>
      <c r="AB579" s="136"/>
      <c r="AC579" s="136"/>
      <c r="AD579" s="136"/>
      <c r="AE579" s="136"/>
      <c r="AF579" s="725"/>
      <c r="AG579" s="136"/>
      <c r="AH579" s="136"/>
      <c r="AI579" s="136"/>
      <c r="AJ579" s="136"/>
      <c r="AK579" s="136"/>
      <c r="AL579" s="136"/>
    </row>
    <row r="580" spans="1:38" s="44" customFormat="1" x14ac:dyDescent="0.2">
      <c r="A580" s="16"/>
      <c r="B580" s="730"/>
      <c r="C580" s="16"/>
      <c r="K580" s="725"/>
      <c r="L580" s="136"/>
      <c r="M580" s="136"/>
      <c r="N580" s="136"/>
      <c r="O580" s="136"/>
      <c r="P580" s="136"/>
      <c r="Q580" s="136"/>
      <c r="R580" s="725"/>
      <c r="S580" s="136"/>
      <c r="T580" s="136"/>
      <c r="U580" s="136"/>
      <c r="V580" s="136"/>
      <c r="W580" s="136"/>
      <c r="X580" s="136"/>
      <c r="Y580" s="725"/>
      <c r="Z580" s="136"/>
      <c r="AA580" s="136"/>
      <c r="AB580" s="136"/>
      <c r="AC580" s="136"/>
      <c r="AD580" s="136"/>
      <c r="AE580" s="136"/>
      <c r="AF580" s="725"/>
      <c r="AG580" s="136"/>
      <c r="AH580" s="136"/>
      <c r="AI580" s="136"/>
      <c r="AJ580" s="136"/>
      <c r="AK580" s="136"/>
      <c r="AL580" s="136"/>
    </row>
    <row r="581" spans="1:38" s="44" customFormat="1" x14ac:dyDescent="0.2">
      <c r="A581" s="16"/>
      <c r="B581" s="730"/>
      <c r="C581" s="16"/>
      <c r="K581" s="725"/>
      <c r="L581" s="136"/>
      <c r="M581" s="136"/>
      <c r="N581" s="136"/>
      <c r="O581" s="136"/>
      <c r="P581" s="136"/>
      <c r="Q581" s="136"/>
      <c r="R581" s="725"/>
      <c r="S581" s="136"/>
      <c r="T581" s="136"/>
      <c r="U581" s="136"/>
      <c r="V581" s="136"/>
      <c r="W581" s="136"/>
      <c r="X581" s="136"/>
      <c r="Y581" s="725"/>
      <c r="Z581" s="136"/>
      <c r="AA581" s="136"/>
      <c r="AB581" s="136"/>
      <c r="AC581" s="136"/>
      <c r="AD581" s="136"/>
      <c r="AE581" s="136"/>
      <c r="AF581" s="725"/>
      <c r="AG581" s="136"/>
      <c r="AH581" s="136"/>
      <c r="AI581" s="136"/>
      <c r="AJ581" s="136"/>
      <c r="AK581" s="136"/>
      <c r="AL581" s="136"/>
    </row>
    <row r="582" spans="1:38" s="44" customFormat="1" x14ac:dyDescent="0.2">
      <c r="A582" s="16"/>
      <c r="B582" s="730"/>
      <c r="C582" s="16"/>
      <c r="K582" s="725"/>
      <c r="L582" s="136"/>
      <c r="M582" s="136"/>
      <c r="N582" s="136"/>
      <c r="O582" s="136"/>
      <c r="P582" s="136"/>
      <c r="Q582" s="136"/>
      <c r="R582" s="725"/>
      <c r="S582" s="136"/>
      <c r="T582" s="136"/>
      <c r="U582" s="136"/>
      <c r="V582" s="136"/>
      <c r="W582" s="136"/>
      <c r="X582" s="136"/>
      <c r="Y582" s="725"/>
      <c r="Z582" s="136"/>
      <c r="AA582" s="136"/>
      <c r="AB582" s="136"/>
      <c r="AC582" s="136"/>
      <c r="AD582" s="136"/>
      <c r="AE582" s="136"/>
      <c r="AF582" s="725"/>
      <c r="AG582" s="136"/>
      <c r="AH582" s="136"/>
      <c r="AI582" s="136"/>
      <c r="AJ582" s="136"/>
      <c r="AK582" s="136"/>
      <c r="AL582" s="136"/>
    </row>
    <row r="583" spans="1:38" s="44" customFormat="1" x14ac:dyDescent="0.2">
      <c r="A583" s="16"/>
      <c r="B583" s="730"/>
      <c r="C583" s="16"/>
      <c r="K583" s="725"/>
      <c r="L583" s="136"/>
      <c r="M583" s="136"/>
      <c r="N583" s="136"/>
      <c r="O583" s="136"/>
      <c r="P583" s="136"/>
      <c r="Q583" s="136"/>
      <c r="R583" s="725"/>
      <c r="S583" s="136"/>
      <c r="T583" s="136"/>
      <c r="U583" s="136"/>
      <c r="V583" s="136"/>
      <c r="W583" s="136"/>
      <c r="X583" s="136"/>
      <c r="Y583" s="725"/>
      <c r="Z583" s="136"/>
      <c r="AA583" s="136"/>
      <c r="AB583" s="136"/>
      <c r="AC583" s="136"/>
      <c r="AD583" s="136"/>
      <c r="AE583" s="136"/>
      <c r="AF583" s="725"/>
      <c r="AG583" s="136"/>
      <c r="AH583" s="136"/>
      <c r="AI583" s="136"/>
      <c r="AJ583" s="136"/>
      <c r="AK583" s="136"/>
      <c r="AL583" s="136"/>
    </row>
    <row r="584" spans="1:38" s="44" customFormat="1" x14ac:dyDescent="0.2">
      <c r="A584" s="16"/>
      <c r="B584" s="730"/>
      <c r="C584" s="16"/>
      <c r="K584" s="725"/>
      <c r="L584" s="136"/>
      <c r="M584" s="136"/>
      <c r="N584" s="136"/>
      <c r="O584" s="136"/>
      <c r="P584" s="136"/>
      <c r="Q584" s="136"/>
      <c r="R584" s="725"/>
      <c r="S584" s="136"/>
      <c r="T584" s="136"/>
      <c r="U584" s="136"/>
      <c r="V584" s="136"/>
      <c r="W584" s="136"/>
      <c r="X584" s="136"/>
      <c r="Y584" s="725"/>
      <c r="Z584" s="136"/>
      <c r="AA584" s="136"/>
      <c r="AB584" s="136"/>
      <c r="AC584" s="136"/>
      <c r="AD584" s="136"/>
      <c r="AE584" s="136"/>
      <c r="AF584" s="725"/>
      <c r="AG584" s="136"/>
      <c r="AH584" s="136"/>
      <c r="AI584" s="136"/>
      <c r="AJ584" s="136"/>
      <c r="AK584" s="136"/>
      <c r="AL584" s="136"/>
    </row>
    <row r="585" spans="1:38" s="44" customFormat="1" x14ac:dyDescent="0.2">
      <c r="A585" s="16"/>
      <c r="B585" s="730"/>
      <c r="C585" s="16"/>
      <c r="K585" s="725"/>
      <c r="L585" s="136"/>
      <c r="M585" s="136"/>
      <c r="N585" s="136"/>
      <c r="O585" s="136"/>
      <c r="P585" s="136"/>
      <c r="Q585" s="136"/>
      <c r="R585" s="725"/>
      <c r="S585" s="136"/>
      <c r="T585" s="136"/>
      <c r="U585" s="136"/>
      <c r="V585" s="136"/>
      <c r="W585" s="136"/>
      <c r="X585" s="136"/>
      <c r="Y585" s="725"/>
      <c r="Z585" s="136"/>
      <c r="AA585" s="136"/>
      <c r="AB585" s="136"/>
      <c r="AC585" s="136"/>
      <c r="AD585" s="136"/>
      <c r="AE585" s="136"/>
      <c r="AF585" s="725"/>
      <c r="AG585" s="136"/>
      <c r="AH585" s="136"/>
      <c r="AI585" s="136"/>
      <c r="AJ585" s="136"/>
      <c r="AK585" s="136"/>
      <c r="AL585" s="136"/>
    </row>
    <row r="586" spans="1:38" s="44" customFormat="1" x14ac:dyDescent="0.2">
      <c r="A586" s="16"/>
      <c r="B586" s="730"/>
      <c r="C586" s="16"/>
      <c r="K586" s="725"/>
      <c r="L586" s="136"/>
      <c r="M586" s="136"/>
      <c r="N586" s="136"/>
      <c r="O586" s="136"/>
      <c r="P586" s="136"/>
      <c r="Q586" s="136"/>
      <c r="R586" s="725"/>
      <c r="S586" s="136"/>
      <c r="T586" s="136"/>
      <c r="U586" s="136"/>
      <c r="V586" s="136"/>
      <c r="W586" s="136"/>
      <c r="X586" s="136"/>
      <c r="Y586" s="725"/>
      <c r="Z586" s="136"/>
      <c r="AA586" s="136"/>
      <c r="AB586" s="136"/>
      <c r="AC586" s="136"/>
      <c r="AD586" s="136"/>
      <c r="AE586" s="136"/>
      <c r="AF586" s="725"/>
      <c r="AG586" s="136"/>
      <c r="AH586" s="136"/>
      <c r="AI586" s="136"/>
      <c r="AJ586" s="136"/>
      <c r="AK586" s="136"/>
      <c r="AL586" s="136"/>
    </row>
    <row r="587" spans="1:38" s="44" customFormat="1" x14ac:dyDescent="0.2">
      <c r="A587" s="16"/>
      <c r="B587" s="730"/>
      <c r="C587" s="16"/>
      <c r="K587" s="725"/>
      <c r="L587" s="136"/>
      <c r="M587" s="136"/>
      <c r="N587" s="136"/>
      <c r="O587" s="136"/>
      <c r="P587" s="136"/>
      <c r="Q587" s="136"/>
      <c r="R587" s="725"/>
      <c r="S587" s="136"/>
      <c r="T587" s="136"/>
      <c r="U587" s="136"/>
      <c r="V587" s="136"/>
      <c r="W587" s="136"/>
      <c r="X587" s="136"/>
      <c r="Y587" s="725"/>
      <c r="Z587" s="136"/>
      <c r="AA587" s="136"/>
      <c r="AB587" s="136"/>
      <c r="AC587" s="136"/>
      <c r="AD587" s="136"/>
      <c r="AE587" s="136"/>
      <c r="AF587" s="725"/>
      <c r="AG587" s="136"/>
      <c r="AH587" s="136"/>
      <c r="AI587" s="136"/>
      <c r="AJ587" s="136"/>
      <c r="AK587" s="136"/>
      <c r="AL587" s="136"/>
    </row>
    <row r="588" spans="1:38" s="44" customFormat="1" x14ac:dyDescent="0.2">
      <c r="A588" s="16"/>
      <c r="B588" s="730"/>
      <c r="C588" s="16"/>
      <c r="K588" s="725"/>
      <c r="L588" s="136"/>
      <c r="M588" s="136"/>
      <c r="N588" s="136"/>
      <c r="O588" s="136"/>
      <c r="P588" s="136"/>
      <c r="Q588" s="136"/>
      <c r="R588" s="725"/>
      <c r="S588" s="136"/>
      <c r="T588" s="136"/>
      <c r="U588" s="136"/>
      <c r="V588" s="136"/>
      <c r="W588" s="136"/>
      <c r="X588" s="136"/>
      <c r="Y588" s="725"/>
      <c r="Z588" s="136"/>
      <c r="AA588" s="136"/>
      <c r="AB588" s="136"/>
      <c r="AC588" s="136"/>
      <c r="AD588" s="136"/>
      <c r="AE588" s="136"/>
      <c r="AF588" s="725"/>
      <c r="AG588" s="136"/>
      <c r="AH588" s="136"/>
      <c r="AI588" s="136"/>
      <c r="AJ588" s="136"/>
      <c r="AK588" s="136"/>
      <c r="AL588" s="136"/>
    </row>
    <row r="589" spans="1:38" s="44" customFormat="1" x14ac:dyDescent="0.2">
      <c r="A589" s="16"/>
      <c r="B589" s="730"/>
      <c r="C589" s="16"/>
      <c r="K589" s="725"/>
      <c r="L589" s="136"/>
      <c r="M589" s="136"/>
      <c r="N589" s="136"/>
      <c r="O589" s="136"/>
      <c r="P589" s="136"/>
      <c r="Q589" s="136"/>
      <c r="R589" s="725"/>
      <c r="S589" s="136"/>
      <c r="T589" s="136"/>
      <c r="U589" s="136"/>
      <c r="V589" s="136"/>
      <c r="W589" s="136"/>
      <c r="X589" s="136"/>
      <c r="Y589" s="725"/>
      <c r="Z589" s="136"/>
      <c r="AA589" s="136"/>
      <c r="AB589" s="136"/>
      <c r="AC589" s="136"/>
      <c r="AD589" s="136"/>
      <c r="AE589" s="136"/>
      <c r="AF589" s="725"/>
      <c r="AG589" s="136"/>
      <c r="AH589" s="136"/>
      <c r="AI589" s="136"/>
      <c r="AJ589" s="136"/>
      <c r="AK589" s="136"/>
      <c r="AL589" s="136"/>
    </row>
    <row r="590" spans="1:38" s="44" customFormat="1" x14ac:dyDescent="0.2">
      <c r="A590" s="16"/>
      <c r="B590" s="730"/>
      <c r="C590" s="16"/>
      <c r="K590" s="725"/>
      <c r="L590" s="136"/>
      <c r="M590" s="136"/>
      <c r="N590" s="136"/>
      <c r="O590" s="136"/>
      <c r="P590" s="136"/>
      <c r="Q590" s="136"/>
      <c r="R590" s="725"/>
      <c r="S590" s="136"/>
      <c r="T590" s="136"/>
      <c r="U590" s="136"/>
      <c r="V590" s="136"/>
      <c r="W590" s="136"/>
      <c r="X590" s="136"/>
      <c r="Y590" s="725"/>
      <c r="Z590" s="136"/>
      <c r="AA590" s="136"/>
      <c r="AB590" s="136"/>
      <c r="AC590" s="136"/>
      <c r="AD590" s="136"/>
      <c r="AE590" s="136"/>
      <c r="AF590" s="725"/>
      <c r="AG590" s="136"/>
      <c r="AH590" s="136"/>
      <c r="AI590" s="136"/>
      <c r="AJ590" s="136"/>
      <c r="AK590" s="136"/>
      <c r="AL590" s="136"/>
    </row>
    <row r="591" spans="1:38" s="44" customFormat="1" x14ac:dyDescent="0.2">
      <c r="A591" s="16"/>
      <c r="B591" s="730"/>
      <c r="C591" s="16"/>
      <c r="K591" s="725"/>
      <c r="L591" s="136"/>
      <c r="M591" s="136"/>
      <c r="N591" s="136"/>
      <c r="O591" s="136"/>
      <c r="P591" s="136"/>
      <c r="Q591" s="136"/>
      <c r="R591" s="725"/>
      <c r="S591" s="136"/>
      <c r="T591" s="136"/>
      <c r="U591" s="136"/>
      <c r="V591" s="136"/>
      <c r="W591" s="136"/>
      <c r="X591" s="136"/>
      <c r="Y591" s="725"/>
      <c r="Z591" s="136"/>
      <c r="AA591" s="136"/>
      <c r="AB591" s="136"/>
      <c r="AC591" s="136"/>
      <c r="AD591" s="136"/>
      <c r="AE591" s="136"/>
      <c r="AF591" s="725"/>
      <c r="AG591" s="136"/>
      <c r="AH591" s="136"/>
      <c r="AI591" s="136"/>
      <c r="AJ591" s="136"/>
      <c r="AK591" s="136"/>
      <c r="AL591" s="136"/>
    </row>
    <row r="592" spans="1:38" s="44" customFormat="1" x14ac:dyDescent="0.2">
      <c r="A592" s="16"/>
      <c r="B592" s="730"/>
      <c r="C592" s="16"/>
      <c r="K592" s="725"/>
      <c r="L592" s="136"/>
      <c r="M592" s="136"/>
      <c r="N592" s="136"/>
      <c r="O592" s="136"/>
      <c r="P592" s="136"/>
      <c r="Q592" s="136"/>
      <c r="R592" s="725"/>
      <c r="S592" s="136"/>
      <c r="T592" s="136"/>
      <c r="U592" s="136"/>
      <c r="V592" s="136"/>
      <c r="W592" s="136"/>
      <c r="X592" s="136"/>
      <c r="Y592" s="725"/>
      <c r="Z592" s="136"/>
      <c r="AA592" s="136"/>
      <c r="AB592" s="136"/>
      <c r="AC592" s="136"/>
      <c r="AD592" s="136"/>
      <c r="AE592" s="136"/>
      <c r="AF592" s="725"/>
      <c r="AG592" s="136"/>
      <c r="AH592" s="136"/>
      <c r="AI592" s="136"/>
      <c r="AJ592" s="136"/>
      <c r="AK592" s="136"/>
      <c r="AL592" s="136"/>
    </row>
    <row r="593" spans="1:38" s="44" customFormat="1" x14ac:dyDescent="0.2">
      <c r="A593" s="16"/>
      <c r="B593" s="730"/>
      <c r="C593" s="16"/>
      <c r="K593" s="725"/>
      <c r="L593" s="136"/>
      <c r="M593" s="136"/>
      <c r="N593" s="136"/>
      <c r="O593" s="136"/>
      <c r="P593" s="136"/>
      <c r="Q593" s="136"/>
      <c r="R593" s="725"/>
      <c r="S593" s="136"/>
      <c r="T593" s="136"/>
      <c r="U593" s="136"/>
      <c r="V593" s="136"/>
      <c r="W593" s="136"/>
      <c r="X593" s="136"/>
      <c r="Y593" s="725"/>
      <c r="Z593" s="136"/>
      <c r="AA593" s="136"/>
      <c r="AB593" s="136"/>
      <c r="AC593" s="136"/>
      <c r="AD593" s="136"/>
      <c r="AE593" s="136"/>
      <c r="AF593" s="725"/>
      <c r="AG593" s="136"/>
      <c r="AH593" s="136"/>
      <c r="AI593" s="136"/>
      <c r="AJ593" s="136"/>
      <c r="AK593" s="136"/>
      <c r="AL593" s="136"/>
    </row>
    <row r="594" spans="1:38" s="44" customFormat="1" x14ac:dyDescent="0.2">
      <c r="A594" s="16"/>
      <c r="B594" s="730"/>
      <c r="C594" s="16"/>
      <c r="K594" s="725"/>
      <c r="L594" s="136"/>
      <c r="M594" s="136"/>
      <c r="N594" s="136"/>
      <c r="O594" s="136"/>
      <c r="P594" s="136"/>
      <c r="Q594" s="136"/>
      <c r="R594" s="725"/>
      <c r="S594" s="136"/>
      <c r="T594" s="136"/>
      <c r="U594" s="136"/>
      <c r="V594" s="136"/>
      <c r="W594" s="136"/>
      <c r="X594" s="136"/>
      <c r="Y594" s="725"/>
      <c r="Z594" s="136"/>
      <c r="AA594" s="136"/>
      <c r="AB594" s="136"/>
      <c r="AC594" s="136"/>
      <c r="AD594" s="136"/>
      <c r="AE594" s="136"/>
      <c r="AF594" s="725"/>
      <c r="AG594" s="136"/>
      <c r="AH594" s="136"/>
      <c r="AI594" s="136"/>
      <c r="AJ594" s="136"/>
      <c r="AK594" s="136"/>
      <c r="AL594" s="136"/>
    </row>
    <row r="595" spans="1:38" s="44" customFormat="1" x14ac:dyDescent="0.2">
      <c r="A595" s="16"/>
      <c r="B595" s="730"/>
      <c r="C595" s="16"/>
      <c r="K595" s="725"/>
      <c r="L595" s="136"/>
      <c r="M595" s="136"/>
      <c r="N595" s="136"/>
      <c r="O595" s="136"/>
      <c r="P595" s="136"/>
      <c r="Q595" s="136"/>
      <c r="R595" s="725"/>
      <c r="S595" s="136"/>
      <c r="T595" s="136"/>
      <c r="U595" s="136"/>
      <c r="V595" s="136"/>
      <c r="W595" s="136"/>
      <c r="X595" s="136"/>
      <c r="Y595" s="725"/>
      <c r="Z595" s="136"/>
      <c r="AA595" s="136"/>
      <c r="AB595" s="136"/>
      <c r="AC595" s="136"/>
      <c r="AD595" s="136"/>
      <c r="AE595" s="136"/>
      <c r="AF595" s="725"/>
      <c r="AG595" s="136"/>
      <c r="AH595" s="136"/>
      <c r="AI595" s="136"/>
      <c r="AJ595" s="136"/>
      <c r="AK595" s="136"/>
      <c r="AL595" s="136"/>
    </row>
    <row r="596" spans="1:38" s="44" customFormat="1" x14ac:dyDescent="0.2">
      <c r="A596" s="16"/>
      <c r="B596" s="730"/>
      <c r="C596" s="16"/>
      <c r="K596" s="725"/>
      <c r="L596" s="136"/>
      <c r="M596" s="136"/>
      <c r="N596" s="136"/>
      <c r="O596" s="136"/>
      <c r="P596" s="136"/>
      <c r="Q596" s="136"/>
      <c r="R596" s="725"/>
      <c r="S596" s="136"/>
      <c r="T596" s="136"/>
      <c r="U596" s="136"/>
      <c r="V596" s="136"/>
      <c r="W596" s="136"/>
      <c r="X596" s="136"/>
      <c r="Y596" s="725"/>
      <c r="Z596" s="136"/>
      <c r="AA596" s="136"/>
      <c r="AB596" s="136"/>
      <c r="AC596" s="136"/>
      <c r="AD596" s="136"/>
      <c r="AE596" s="136"/>
      <c r="AF596" s="725"/>
      <c r="AG596" s="136"/>
      <c r="AH596" s="136"/>
      <c r="AI596" s="136"/>
      <c r="AJ596" s="136"/>
      <c r="AK596" s="136"/>
      <c r="AL596" s="136"/>
    </row>
    <row r="597" spans="1:38" s="44" customFormat="1" x14ac:dyDescent="0.2">
      <c r="A597" s="16"/>
      <c r="B597" s="730"/>
      <c r="C597" s="16"/>
      <c r="K597" s="725"/>
      <c r="L597" s="136"/>
      <c r="M597" s="136"/>
      <c r="N597" s="136"/>
      <c r="O597" s="136"/>
      <c r="P597" s="136"/>
      <c r="Q597" s="136"/>
      <c r="R597" s="725"/>
      <c r="S597" s="136"/>
      <c r="T597" s="136"/>
      <c r="U597" s="136"/>
      <c r="V597" s="136"/>
      <c r="W597" s="136"/>
      <c r="X597" s="136"/>
      <c r="Y597" s="725"/>
      <c r="Z597" s="136"/>
      <c r="AA597" s="136"/>
      <c r="AB597" s="136"/>
      <c r="AC597" s="136"/>
      <c r="AD597" s="136"/>
      <c r="AE597" s="136"/>
      <c r="AF597" s="725"/>
      <c r="AG597" s="136"/>
      <c r="AH597" s="136"/>
      <c r="AI597" s="136"/>
      <c r="AJ597" s="136"/>
      <c r="AK597" s="136"/>
      <c r="AL597" s="136"/>
    </row>
    <row r="598" spans="1:38" s="44" customFormat="1" x14ac:dyDescent="0.2">
      <c r="A598" s="16"/>
      <c r="B598" s="730"/>
      <c r="C598" s="16"/>
      <c r="K598" s="725"/>
      <c r="L598" s="136"/>
      <c r="M598" s="136"/>
      <c r="N598" s="136"/>
      <c r="O598" s="136"/>
      <c r="P598" s="136"/>
      <c r="Q598" s="136"/>
      <c r="R598" s="725"/>
      <c r="S598" s="136"/>
      <c r="T598" s="136"/>
      <c r="U598" s="136"/>
      <c r="V598" s="136"/>
      <c r="W598" s="136"/>
      <c r="X598" s="136"/>
      <c r="Y598" s="725"/>
      <c r="Z598" s="136"/>
      <c r="AA598" s="136"/>
      <c r="AB598" s="136"/>
      <c r="AC598" s="136"/>
      <c r="AD598" s="136"/>
      <c r="AE598" s="136"/>
      <c r="AF598" s="725"/>
      <c r="AG598" s="136"/>
      <c r="AH598" s="136"/>
      <c r="AI598" s="136"/>
      <c r="AJ598" s="136"/>
      <c r="AK598" s="136"/>
      <c r="AL598" s="136"/>
    </row>
    <row r="599" spans="1:38" s="44" customFormat="1" x14ac:dyDescent="0.2">
      <c r="A599" s="16"/>
      <c r="B599" s="730"/>
      <c r="C599" s="16"/>
      <c r="K599" s="725"/>
      <c r="L599" s="136"/>
      <c r="M599" s="136"/>
      <c r="N599" s="136"/>
      <c r="O599" s="136"/>
      <c r="P599" s="136"/>
      <c r="Q599" s="136"/>
      <c r="R599" s="725"/>
      <c r="S599" s="136"/>
      <c r="T599" s="136"/>
      <c r="U599" s="136"/>
      <c r="V599" s="136"/>
      <c r="W599" s="136"/>
      <c r="X599" s="136"/>
      <c r="Y599" s="725"/>
      <c r="Z599" s="136"/>
      <c r="AA599" s="136"/>
      <c r="AB599" s="136"/>
      <c r="AC599" s="136"/>
      <c r="AD599" s="136"/>
      <c r="AE599" s="136"/>
      <c r="AF599" s="725"/>
      <c r="AG599" s="136"/>
      <c r="AH599" s="136"/>
      <c r="AI599" s="136"/>
      <c r="AJ599" s="136"/>
      <c r="AK599" s="136"/>
      <c r="AL599" s="136"/>
    </row>
    <row r="600" spans="1:38" s="44" customFormat="1" x14ac:dyDescent="0.2">
      <c r="A600" s="16"/>
      <c r="B600" s="730"/>
      <c r="C600" s="16"/>
      <c r="K600" s="725"/>
      <c r="L600" s="136"/>
      <c r="M600" s="136"/>
      <c r="N600" s="136"/>
      <c r="O600" s="136"/>
      <c r="P600" s="136"/>
      <c r="Q600" s="136"/>
      <c r="R600" s="725"/>
      <c r="S600" s="136"/>
      <c r="T600" s="136"/>
      <c r="U600" s="136"/>
      <c r="V600" s="136"/>
      <c r="W600" s="136"/>
      <c r="X600" s="136"/>
      <c r="Y600" s="725"/>
      <c r="Z600" s="136"/>
      <c r="AA600" s="136"/>
      <c r="AB600" s="136"/>
      <c r="AC600" s="136"/>
      <c r="AD600" s="136"/>
      <c r="AE600" s="136"/>
      <c r="AF600" s="725"/>
      <c r="AG600" s="136"/>
      <c r="AH600" s="136"/>
      <c r="AI600" s="136"/>
      <c r="AJ600" s="136"/>
      <c r="AK600" s="136"/>
      <c r="AL600" s="136"/>
    </row>
    <row r="601" spans="1:38" s="44" customFormat="1" x14ac:dyDescent="0.2">
      <c r="A601" s="16"/>
      <c r="B601" s="730"/>
      <c r="C601" s="16"/>
      <c r="K601" s="725"/>
      <c r="L601" s="136"/>
      <c r="M601" s="136"/>
      <c r="N601" s="136"/>
      <c r="O601" s="136"/>
      <c r="P601" s="136"/>
      <c r="Q601" s="136"/>
      <c r="R601" s="725"/>
      <c r="S601" s="136"/>
      <c r="T601" s="136"/>
      <c r="U601" s="136"/>
      <c r="V601" s="136"/>
      <c r="W601" s="136"/>
      <c r="X601" s="136"/>
      <c r="Y601" s="725"/>
      <c r="Z601" s="136"/>
      <c r="AA601" s="136"/>
      <c r="AB601" s="136"/>
      <c r="AC601" s="136"/>
      <c r="AD601" s="136"/>
      <c r="AE601" s="136"/>
      <c r="AF601" s="725"/>
      <c r="AG601" s="136"/>
      <c r="AH601" s="136"/>
      <c r="AI601" s="136"/>
      <c r="AJ601" s="136"/>
      <c r="AK601" s="136"/>
      <c r="AL601" s="136"/>
    </row>
    <row r="602" spans="1:38" s="44" customFormat="1" x14ac:dyDescent="0.2">
      <c r="A602" s="16"/>
      <c r="B602" s="730"/>
      <c r="C602" s="16"/>
      <c r="K602" s="725"/>
      <c r="L602" s="136"/>
      <c r="M602" s="136"/>
      <c r="N602" s="136"/>
      <c r="O602" s="136"/>
      <c r="P602" s="136"/>
      <c r="Q602" s="136"/>
      <c r="R602" s="725"/>
      <c r="S602" s="136"/>
      <c r="T602" s="136"/>
      <c r="U602" s="136"/>
      <c r="V602" s="136"/>
      <c r="W602" s="136"/>
      <c r="X602" s="136"/>
      <c r="Y602" s="725"/>
      <c r="Z602" s="136"/>
      <c r="AA602" s="136"/>
      <c r="AB602" s="136"/>
      <c r="AC602" s="136"/>
      <c r="AD602" s="136"/>
      <c r="AE602" s="136"/>
      <c r="AF602" s="725"/>
      <c r="AG602" s="136"/>
      <c r="AH602" s="136"/>
      <c r="AI602" s="136"/>
      <c r="AJ602" s="136"/>
      <c r="AK602" s="136"/>
      <c r="AL602" s="136"/>
    </row>
    <row r="603" spans="1:38" s="44" customFormat="1" x14ac:dyDescent="0.2">
      <c r="A603" s="16"/>
      <c r="B603" s="730"/>
      <c r="C603" s="16"/>
      <c r="K603" s="725"/>
      <c r="L603" s="136"/>
      <c r="M603" s="136"/>
      <c r="N603" s="136"/>
      <c r="O603" s="136"/>
      <c r="P603" s="136"/>
      <c r="Q603" s="136"/>
      <c r="R603" s="725"/>
      <c r="S603" s="136"/>
      <c r="T603" s="136"/>
      <c r="U603" s="136"/>
      <c r="V603" s="136"/>
      <c r="W603" s="136"/>
      <c r="X603" s="136"/>
      <c r="Y603" s="725"/>
      <c r="Z603" s="136"/>
      <c r="AA603" s="136"/>
      <c r="AB603" s="136"/>
      <c r="AC603" s="136"/>
      <c r="AD603" s="136"/>
      <c r="AE603" s="136"/>
      <c r="AF603" s="725"/>
      <c r="AG603" s="136"/>
      <c r="AH603" s="136"/>
      <c r="AI603" s="136"/>
      <c r="AJ603" s="136"/>
      <c r="AK603" s="136"/>
      <c r="AL603" s="136"/>
    </row>
    <row r="604" spans="1:38" s="44" customFormat="1" x14ac:dyDescent="0.2">
      <c r="A604" s="16"/>
      <c r="B604" s="730"/>
      <c r="C604" s="16"/>
      <c r="K604" s="725"/>
      <c r="L604" s="136"/>
      <c r="M604" s="136"/>
      <c r="N604" s="136"/>
      <c r="O604" s="136"/>
      <c r="P604" s="136"/>
      <c r="Q604" s="136"/>
      <c r="R604" s="725"/>
      <c r="S604" s="136"/>
      <c r="T604" s="136"/>
      <c r="U604" s="136"/>
      <c r="V604" s="136"/>
      <c r="W604" s="136"/>
      <c r="X604" s="136"/>
      <c r="Y604" s="725"/>
      <c r="Z604" s="136"/>
      <c r="AA604" s="136"/>
      <c r="AB604" s="136"/>
      <c r="AC604" s="136"/>
      <c r="AD604" s="136"/>
      <c r="AE604" s="136"/>
      <c r="AF604" s="725"/>
      <c r="AG604" s="136"/>
      <c r="AH604" s="136"/>
      <c r="AI604" s="136"/>
      <c r="AJ604" s="136"/>
      <c r="AK604" s="136"/>
      <c r="AL604" s="136"/>
    </row>
    <row r="605" spans="1:38" s="44" customFormat="1" x14ac:dyDescent="0.2">
      <c r="A605" s="16"/>
      <c r="B605" s="730"/>
      <c r="C605" s="16"/>
      <c r="K605" s="725"/>
      <c r="L605" s="136"/>
      <c r="M605" s="136"/>
      <c r="N605" s="136"/>
      <c r="O605" s="136"/>
      <c r="P605" s="136"/>
      <c r="Q605" s="136"/>
      <c r="R605" s="725"/>
      <c r="S605" s="136"/>
      <c r="T605" s="136"/>
      <c r="U605" s="136"/>
      <c r="V605" s="136"/>
      <c r="W605" s="136"/>
      <c r="X605" s="136"/>
      <c r="Y605" s="725"/>
      <c r="Z605" s="136"/>
      <c r="AA605" s="136"/>
      <c r="AB605" s="136"/>
      <c r="AC605" s="136"/>
      <c r="AD605" s="136"/>
      <c r="AE605" s="136"/>
      <c r="AF605" s="725"/>
      <c r="AG605" s="136"/>
      <c r="AH605" s="136"/>
      <c r="AI605" s="136"/>
      <c r="AJ605" s="136"/>
      <c r="AK605" s="136"/>
      <c r="AL605" s="136"/>
    </row>
    <row r="606" spans="1:38" s="44" customFormat="1" x14ac:dyDescent="0.2">
      <c r="A606" s="16"/>
      <c r="B606" s="730"/>
      <c r="C606" s="16"/>
      <c r="K606" s="725"/>
      <c r="L606" s="136"/>
      <c r="M606" s="136"/>
      <c r="N606" s="136"/>
      <c r="O606" s="136"/>
      <c r="P606" s="136"/>
      <c r="Q606" s="136"/>
      <c r="R606" s="725"/>
      <c r="S606" s="136"/>
      <c r="T606" s="136"/>
      <c r="U606" s="136"/>
      <c r="V606" s="136"/>
      <c r="W606" s="136"/>
      <c r="X606" s="136"/>
      <c r="Y606" s="725"/>
      <c r="Z606" s="136"/>
      <c r="AA606" s="136"/>
      <c r="AB606" s="136"/>
      <c r="AC606" s="136"/>
      <c r="AD606" s="136"/>
      <c r="AE606" s="136"/>
      <c r="AF606" s="725"/>
      <c r="AG606" s="136"/>
      <c r="AH606" s="136"/>
      <c r="AI606" s="136"/>
      <c r="AJ606" s="136"/>
      <c r="AK606" s="136"/>
      <c r="AL606" s="136"/>
    </row>
    <row r="607" spans="1:38" s="44" customFormat="1" x14ac:dyDescent="0.2">
      <c r="A607" s="16"/>
      <c r="B607" s="730"/>
      <c r="C607" s="16"/>
      <c r="K607" s="725"/>
      <c r="L607" s="136"/>
      <c r="M607" s="136"/>
      <c r="N607" s="136"/>
      <c r="O607" s="136"/>
      <c r="P607" s="136"/>
      <c r="Q607" s="136"/>
      <c r="R607" s="725"/>
      <c r="S607" s="136"/>
      <c r="T607" s="136"/>
      <c r="U607" s="136"/>
      <c r="V607" s="136"/>
      <c r="W607" s="136"/>
      <c r="X607" s="136"/>
      <c r="Y607" s="725"/>
      <c r="Z607" s="136"/>
      <c r="AA607" s="136"/>
      <c r="AB607" s="136"/>
      <c r="AC607" s="136"/>
      <c r="AD607" s="136"/>
      <c r="AE607" s="136"/>
      <c r="AF607" s="725"/>
      <c r="AG607" s="136"/>
      <c r="AH607" s="136"/>
      <c r="AI607" s="136"/>
      <c r="AJ607" s="136"/>
      <c r="AK607" s="136"/>
      <c r="AL607" s="136"/>
    </row>
    <row r="608" spans="1:38" s="44" customFormat="1" x14ac:dyDescent="0.2">
      <c r="A608" s="16"/>
      <c r="B608" s="730"/>
      <c r="C608" s="16"/>
      <c r="K608" s="725"/>
      <c r="L608" s="136"/>
      <c r="M608" s="136"/>
      <c r="N608" s="136"/>
      <c r="O608" s="136"/>
      <c r="P608" s="136"/>
      <c r="Q608" s="136"/>
      <c r="R608" s="725"/>
      <c r="S608" s="136"/>
      <c r="T608" s="136"/>
      <c r="U608" s="136"/>
      <c r="V608" s="136"/>
      <c r="W608" s="136"/>
      <c r="X608" s="136"/>
      <c r="Y608" s="725"/>
      <c r="Z608" s="136"/>
      <c r="AA608" s="136"/>
      <c r="AB608" s="136"/>
      <c r="AC608" s="136"/>
      <c r="AD608" s="136"/>
      <c r="AE608" s="136"/>
      <c r="AF608" s="725"/>
      <c r="AG608" s="136"/>
      <c r="AH608" s="136"/>
      <c r="AI608" s="136"/>
      <c r="AJ608" s="136"/>
      <c r="AK608" s="136"/>
      <c r="AL608" s="136"/>
    </row>
    <row r="609" spans="1:38" s="44" customFormat="1" x14ac:dyDescent="0.2">
      <c r="A609" s="16"/>
      <c r="B609" s="730"/>
      <c r="C609" s="16"/>
      <c r="K609" s="725"/>
      <c r="L609" s="136"/>
      <c r="M609" s="136"/>
      <c r="N609" s="136"/>
      <c r="O609" s="136"/>
      <c r="P609" s="136"/>
      <c r="Q609" s="136"/>
      <c r="R609" s="725"/>
      <c r="S609" s="136"/>
      <c r="T609" s="136"/>
      <c r="U609" s="136"/>
      <c r="V609" s="136"/>
      <c r="W609" s="136"/>
      <c r="X609" s="136"/>
      <c r="Y609" s="725"/>
      <c r="Z609" s="136"/>
      <c r="AA609" s="136"/>
      <c r="AB609" s="136"/>
      <c r="AC609" s="136"/>
      <c r="AD609" s="136"/>
      <c r="AE609" s="136"/>
      <c r="AF609" s="725"/>
      <c r="AG609" s="136"/>
      <c r="AH609" s="136"/>
      <c r="AI609" s="136"/>
      <c r="AJ609" s="136"/>
      <c r="AK609" s="136"/>
      <c r="AL609" s="136"/>
    </row>
    <row r="610" spans="1:38" s="44" customFormat="1" x14ac:dyDescent="0.2">
      <c r="A610" s="16"/>
      <c r="B610" s="730"/>
      <c r="C610" s="16"/>
      <c r="K610" s="725"/>
      <c r="L610" s="136"/>
      <c r="M610" s="136"/>
      <c r="N610" s="136"/>
      <c r="O610" s="136"/>
      <c r="P610" s="136"/>
      <c r="Q610" s="136"/>
      <c r="R610" s="725"/>
      <c r="S610" s="136"/>
      <c r="T610" s="136"/>
      <c r="U610" s="136"/>
      <c r="V610" s="136"/>
      <c r="W610" s="136"/>
      <c r="X610" s="136"/>
      <c r="Y610" s="725"/>
      <c r="Z610" s="136"/>
      <c r="AA610" s="136"/>
      <c r="AB610" s="136"/>
      <c r="AC610" s="136"/>
      <c r="AD610" s="136"/>
      <c r="AE610" s="136"/>
      <c r="AF610" s="725"/>
      <c r="AG610" s="136"/>
      <c r="AH610" s="136"/>
      <c r="AI610" s="136"/>
      <c r="AJ610" s="136"/>
      <c r="AK610" s="136"/>
      <c r="AL610" s="136"/>
    </row>
    <row r="611" spans="1:38" s="44" customFormat="1" x14ac:dyDescent="0.2">
      <c r="A611" s="16"/>
      <c r="B611" s="730"/>
      <c r="C611" s="16"/>
      <c r="K611" s="725"/>
      <c r="L611" s="136"/>
      <c r="M611" s="136"/>
      <c r="N611" s="136"/>
      <c r="O611" s="136"/>
      <c r="P611" s="136"/>
      <c r="Q611" s="136"/>
      <c r="R611" s="725"/>
      <c r="S611" s="136"/>
      <c r="T611" s="136"/>
      <c r="U611" s="136"/>
      <c r="V611" s="136"/>
      <c r="W611" s="136"/>
      <c r="X611" s="136"/>
      <c r="Y611" s="725"/>
      <c r="Z611" s="136"/>
      <c r="AA611" s="136"/>
      <c r="AB611" s="136"/>
      <c r="AC611" s="136"/>
      <c r="AD611" s="136"/>
      <c r="AE611" s="136"/>
      <c r="AF611" s="725"/>
      <c r="AG611" s="136"/>
      <c r="AH611" s="136"/>
      <c r="AI611" s="136"/>
      <c r="AJ611" s="136"/>
      <c r="AK611" s="136"/>
      <c r="AL611" s="136"/>
    </row>
    <row r="612" spans="1:38" s="44" customFormat="1" x14ac:dyDescent="0.2">
      <c r="A612" s="16"/>
      <c r="B612" s="730"/>
      <c r="C612" s="16"/>
      <c r="K612" s="725"/>
      <c r="L612" s="136"/>
      <c r="M612" s="136"/>
      <c r="N612" s="136"/>
      <c r="O612" s="136"/>
      <c r="P612" s="136"/>
      <c r="Q612" s="136"/>
      <c r="R612" s="725"/>
      <c r="S612" s="136"/>
      <c r="T612" s="136"/>
      <c r="U612" s="136"/>
      <c r="V612" s="136"/>
      <c r="W612" s="136"/>
      <c r="X612" s="136"/>
      <c r="Y612" s="725"/>
      <c r="Z612" s="136"/>
      <c r="AA612" s="136"/>
      <c r="AB612" s="136"/>
      <c r="AC612" s="136"/>
      <c r="AD612" s="136"/>
      <c r="AE612" s="136"/>
      <c r="AF612" s="725"/>
      <c r="AG612" s="136"/>
      <c r="AH612" s="136"/>
      <c r="AI612" s="136"/>
      <c r="AJ612" s="136"/>
      <c r="AK612" s="136"/>
      <c r="AL612" s="136"/>
    </row>
    <row r="613" spans="1:38" s="44" customFormat="1" x14ac:dyDescent="0.2">
      <c r="A613" s="16"/>
      <c r="B613" s="730"/>
      <c r="C613" s="16"/>
      <c r="K613" s="725"/>
      <c r="L613" s="136"/>
      <c r="M613" s="136"/>
      <c r="N613" s="136"/>
      <c r="O613" s="136"/>
      <c r="P613" s="136"/>
      <c r="Q613" s="136"/>
      <c r="R613" s="725"/>
      <c r="S613" s="136"/>
      <c r="T613" s="136"/>
      <c r="U613" s="136"/>
      <c r="V613" s="136"/>
      <c r="W613" s="136"/>
      <c r="X613" s="136"/>
      <c r="Y613" s="725"/>
      <c r="Z613" s="136"/>
      <c r="AA613" s="136"/>
      <c r="AB613" s="136"/>
      <c r="AC613" s="136"/>
      <c r="AD613" s="136"/>
      <c r="AE613" s="136"/>
      <c r="AF613" s="725"/>
      <c r="AG613" s="136"/>
      <c r="AH613" s="136"/>
      <c r="AI613" s="136"/>
      <c r="AJ613" s="136"/>
      <c r="AK613" s="136"/>
      <c r="AL613" s="136"/>
    </row>
    <row r="614" spans="1:38" s="44" customFormat="1" x14ac:dyDescent="0.2">
      <c r="A614" s="16"/>
      <c r="B614" s="730"/>
      <c r="C614" s="16"/>
      <c r="K614" s="725"/>
      <c r="L614" s="136"/>
      <c r="M614" s="136"/>
      <c r="N614" s="136"/>
      <c r="O614" s="136"/>
      <c r="P614" s="136"/>
      <c r="Q614" s="136"/>
      <c r="R614" s="725"/>
      <c r="S614" s="136"/>
      <c r="T614" s="136"/>
      <c r="U614" s="136"/>
      <c r="V614" s="136"/>
      <c r="W614" s="136"/>
      <c r="X614" s="136"/>
      <c r="Y614" s="725"/>
      <c r="Z614" s="136"/>
      <c r="AA614" s="136"/>
      <c r="AB614" s="136"/>
      <c r="AC614" s="136"/>
      <c r="AD614" s="136"/>
      <c r="AE614" s="136"/>
      <c r="AF614" s="725"/>
      <c r="AG614" s="136"/>
      <c r="AH614" s="136"/>
      <c r="AI614" s="136"/>
      <c r="AJ614" s="136"/>
      <c r="AK614" s="136"/>
      <c r="AL614" s="136"/>
    </row>
    <row r="615" spans="1:38" s="44" customFormat="1" x14ac:dyDescent="0.2">
      <c r="A615" s="16"/>
      <c r="B615" s="730"/>
      <c r="C615" s="16"/>
      <c r="K615" s="725"/>
      <c r="L615" s="136"/>
      <c r="M615" s="136"/>
      <c r="N615" s="136"/>
      <c r="O615" s="136"/>
      <c r="P615" s="136"/>
      <c r="Q615" s="136"/>
      <c r="R615" s="725"/>
      <c r="S615" s="136"/>
      <c r="T615" s="136"/>
      <c r="U615" s="136"/>
      <c r="V615" s="136"/>
      <c r="W615" s="136"/>
      <c r="X615" s="136"/>
      <c r="Y615" s="725"/>
      <c r="Z615" s="136"/>
      <c r="AA615" s="136"/>
      <c r="AB615" s="136"/>
      <c r="AC615" s="136"/>
      <c r="AD615" s="136"/>
      <c r="AE615" s="136"/>
      <c r="AF615" s="725"/>
      <c r="AG615" s="136"/>
      <c r="AH615" s="136"/>
      <c r="AI615" s="136"/>
      <c r="AJ615" s="136"/>
      <c r="AK615" s="136"/>
      <c r="AL615" s="136"/>
    </row>
    <row r="616" spans="1:38" s="44" customFormat="1" x14ac:dyDescent="0.2">
      <c r="A616" s="16"/>
      <c r="B616" s="730"/>
      <c r="C616" s="16"/>
      <c r="K616" s="725"/>
      <c r="L616" s="136"/>
      <c r="M616" s="136"/>
      <c r="N616" s="136"/>
      <c r="O616" s="136"/>
      <c r="P616" s="136"/>
      <c r="Q616" s="136"/>
      <c r="R616" s="725"/>
      <c r="S616" s="136"/>
      <c r="T616" s="136"/>
      <c r="U616" s="136"/>
      <c r="V616" s="136"/>
      <c r="W616" s="136"/>
      <c r="X616" s="136"/>
      <c r="Y616" s="725"/>
      <c r="Z616" s="136"/>
      <c r="AA616" s="136"/>
      <c r="AB616" s="136"/>
      <c r="AC616" s="136"/>
      <c r="AD616" s="136"/>
      <c r="AE616" s="136"/>
      <c r="AF616" s="725"/>
      <c r="AG616" s="136"/>
      <c r="AH616" s="136"/>
      <c r="AI616" s="136"/>
      <c r="AJ616" s="136"/>
      <c r="AK616" s="136"/>
      <c r="AL616" s="136"/>
    </row>
    <row r="617" spans="1:38" s="44" customFormat="1" x14ac:dyDescent="0.2">
      <c r="A617" s="16"/>
      <c r="B617" s="730"/>
      <c r="C617" s="16"/>
      <c r="K617" s="725"/>
      <c r="L617" s="136"/>
      <c r="M617" s="136"/>
      <c r="N617" s="136"/>
      <c r="O617" s="136"/>
      <c r="P617" s="136"/>
      <c r="Q617" s="136"/>
      <c r="R617" s="725"/>
      <c r="S617" s="136"/>
      <c r="T617" s="136"/>
      <c r="U617" s="136"/>
      <c r="V617" s="136"/>
      <c r="W617" s="136"/>
      <c r="X617" s="136"/>
      <c r="Y617" s="725"/>
      <c r="Z617" s="136"/>
      <c r="AA617" s="136"/>
      <c r="AB617" s="136"/>
      <c r="AC617" s="136"/>
      <c r="AD617" s="136"/>
      <c r="AE617" s="136"/>
      <c r="AF617" s="725"/>
      <c r="AG617" s="136"/>
      <c r="AH617" s="136"/>
      <c r="AI617" s="136"/>
      <c r="AJ617" s="136"/>
      <c r="AK617" s="136"/>
      <c r="AL617" s="136"/>
    </row>
    <row r="618" spans="1:38" s="44" customFormat="1" x14ac:dyDescent="0.2">
      <c r="A618" s="16"/>
      <c r="B618" s="730"/>
      <c r="C618" s="16"/>
      <c r="K618" s="725"/>
      <c r="L618" s="136"/>
      <c r="M618" s="136"/>
      <c r="N618" s="136"/>
      <c r="O618" s="136"/>
      <c r="P618" s="136"/>
      <c r="Q618" s="136"/>
      <c r="R618" s="725"/>
      <c r="S618" s="136"/>
      <c r="T618" s="136"/>
      <c r="U618" s="136"/>
      <c r="V618" s="136"/>
      <c r="W618" s="136"/>
      <c r="X618" s="136"/>
      <c r="Y618" s="725"/>
      <c r="Z618" s="136"/>
      <c r="AA618" s="136"/>
      <c r="AB618" s="136"/>
      <c r="AC618" s="136"/>
      <c r="AD618" s="136"/>
      <c r="AE618" s="136"/>
      <c r="AF618" s="725"/>
      <c r="AG618" s="136"/>
      <c r="AH618" s="136"/>
      <c r="AI618" s="136"/>
      <c r="AJ618" s="136"/>
      <c r="AK618" s="136"/>
      <c r="AL618" s="136"/>
    </row>
    <row r="619" spans="1:38" s="44" customFormat="1" x14ac:dyDescent="0.2">
      <c r="A619" s="16"/>
      <c r="B619" s="730"/>
      <c r="C619" s="16"/>
      <c r="K619" s="725"/>
      <c r="L619" s="136"/>
      <c r="M619" s="136"/>
      <c r="N619" s="136"/>
      <c r="O619" s="136"/>
      <c r="P619" s="136"/>
      <c r="Q619" s="136"/>
      <c r="R619" s="725"/>
      <c r="S619" s="136"/>
      <c r="T619" s="136"/>
      <c r="U619" s="136"/>
      <c r="V619" s="136"/>
      <c r="W619" s="136"/>
      <c r="X619" s="136"/>
      <c r="Y619" s="725"/>
      <c r="Z619" s="136"/>
      <c r="AA619" s="136"/>
      <c r="AB619" s="136"/>
      <c r="AC619" s="136"/>
      <c r="AD619" s="136"/>
      <c r="AE619" s="136"/>
      <c r="AF619" s="725"/>
      <c r="AG619" s="136"/>
      <c r="AH619" s="136"/>
      <c r="AI619" s="136"/>
      <c r="AJ619" s="136"/>
      <c r="AK619" s="136"/>
      <c r="AL619" s="136"/>
    </row>
    <row r="620" spans="1:38" s="44" customFormat="1" x14ac:dyDescent="0.2">
      <c r="A620" s="16"/>
      <c r="B620" s="730"/>
      <c r="C620" s="16"/>
      <c r="K620" s="725"/>
      <c r="L620" s="136"/>
      <c r="M620" s="136"/>
      <c r="N620" s="136"/>
      <c r="O620" s="136"/>
      <c r="P620" s="136"/>
      <c r="Q620" s="136"/>
      <c r="R620" s="725"/>
      <c r="S620" s="136"/>
      <c r="T620" s="136"/>
      <c r="U620" s="136"/>
      <c r="V620" s="136"/>
      <c r="W620" s="136"/>
      <c r="X620" s="136"/>
      <c r="Y620" s="725"/>
      <c r="Z620" s="136"/>
      <c r="AA620" s="136"/>
      <c r="AB620" s="136"/>
      <c r="AC620" s="136"/>
      <c r="AD620" s="136"/>
      <c r="AE620" s="136"/>
      <c r="AF620" s="725"/>
      <c r="AG620" s="136"/>
      <c r="AH620" s="136"/>
      <c r="AI620" s="136"/>
      <c r="AJ620" s="136"/>
      <c r="AK620" s="136"/>
      <c r="AL620" s="136"/>
    </row>
    <row r="621" spans="1:38" s="44" customFormat="1" x14ac:dyDescent="0.2">
      <c r="A621" s="16"/>
      <c r="B621" s="730"/>
      <c r="C621" s="16"/>
      <c r="K621" s="725"/>
      <c r="L621" s="136"/>
      <c r="M621" s="136"/>
      <c r="N621" s="136"/>
      <c r="O621" s="136"/>
      <c r="P621" s="136"/>
      <c r="Q621" s="136"/>
      <c r="R621" s="725"/>
      <c r="S621" s="136"/>
      <c r="T621" s="136"/>
      <c r="U621" s="136"/>
      <c r="V621" s="136"/>
      <c r="W621" s="136"/>
      <c r="X621" s="136"/>
      <c r="Y621" s="725"/>
      <c r="Z621" s="136"/>
      <c r="AA621" s="136"/>
      <c r="AB621" s="136"/>
      <c r="AC621" s="136"/>
      <c r="AD621" s="136"/>
      <c r="AE621" s="136"/>
      <c r="AF621" s="725"/>
      <c r="AG621" s="136"/>
      <c r="AH621" s="136"/>
      <c r="AI621" s="136"/>
      <c r="AJ621" s="136"/>
      <c r="AK621" s="136"/>
      <c r="AL621" s="136"/>
    </row>
    <row r="622" spans="1:38" s="44" customFormat="1" x14ac:dyDescent="0.2">
      <c r="A622" s="16"/>
      <c r="B622" s="730"/>
      <c r="C622" s="16"/>
      <c r="K622" s="725"/>
      <c r="L622" s="136"/>
      <c r="M622" s="136"/>
      <c r="N622" s="136"/>
      <c r="O622" s="136"/>
      <c r="P622" s="136"/>
      <c r="Q622" s="136"/>
      <c r="R622" s="725"/>
      <c r="S622" s="136"/>
      <c r="T622" s="136"/>
      <c r="U622" s="136"/>
      <c r="V622" s="136"/>
      <c r="W622" s="136"/>
      <c r="X622" s="136"/>
      <c r="Y622" s="725"/>
      <c r="Z622" s="136"/>
      <c r="AA622" s="136"/>
      <c r="AB622" s="136"/>
      <c r="AC622" s="136"/>
      <c r="AD622" s="136"/>
      <c r="AE622" s="136"/>
      <c r="AF622" s="725"/>
      <c r="AG622" s="136"/>
      <c r="AH622" s="136"/>
      <c r="AI622" s="136"/>
      <c r="AJ622" s="136"/>
      <c r="AK622" s="136"/>
      <c r="AL622" s="136"/>
    </row>
    <row r="623" spans="1:38" s="44" customFormat="1" x14ac:dyDescent="0.2">
      <c r="A623" s="16"/>
      <c r="B623" s="730"/>
      <c r="C623" s="16"/>
      <c r="K623" s="725"/>
      <c r="L623" s="136"/>
      <c r="M623" s="136"/>
      <c r="N623" s="136"/>
      <c r="O623" s="136"/>
      <c r="P623" s="136"/>
      <c r="Q623" s="136"/>
      <c r="R623" s="725"/>
      <c r="S623" s="136"/>
      <c r="T623" s="136"/>
      <c r="U623" s="136"/>
      <c r="V623" s="136"/>
      <c r="W623" s="136"/>
      <c r="X623" s="136"/>
      <c r="Y623" s="725"/>
      <c r="Z623" s="136"/>
      <c r="AA623" s="136"/>
      <c r="AB623" s="136"/>
      <c r="AC623" s="136"/>
      <c r="AD623" s="136"/>
      <c r="AE623" s="136"/>
      <c r="AF623" s="725"/>
      <c r="AG623" s="136"/>
      <c r="AH623" s="136"/>
      <c r="AI623" s="136"/>
      <c r="AJ623" s="136"/>
      <c r="AK623" s="136"/>
      <c r="AL623" s="136"/>
    </row>
    <row r="624" spans="1:38" s="44" customFormat="1" x14ac:dyDescent="0.2">
      <c r="A624" s="16"/>
      <c r="B624" s="730"/>
      <c r="C624" s="16"/>
      <c r="K624" s="725"/>
      <c r="L624" s="136"/>
      <c r="M624" s="136"/>
      <c r="N624" s="136"/>
      <c r="O624" s="136"/>
      <c r="P624" s="136"/>
      <c r="Q624" s="136"/>
      <c r="R624" s="725"/>
      <c r="S624" s="136"/>
      <c r="T624" s="136"/>
      <c r="U624" s="136"/>
      <c r="V624" s="136"/>
      <c r="W624" s="136"/>
      <c r="X624" s="136"/>
      <c r="Y624" s="725"/>
      <c r="Z624" s="136"/>
      <c r="AA624" s="136"/>
      <c r="AB624" s="136"/>
      <c r="AC624" s="136"/>
      <c r="AD624" s="136"/>
      <c r="AE624" s="136"/>
      <c r="AF624" s="725"/>
      <c r="AG624" s="136"/>
      <c r="AH624" s="136"/>
      <c r="AI624" s="136"/>
      <c r="AJ624" s="136"/>
      <c r="AK624" s="136"/>
      <c r="AL624" s="136"/>
    </row>
    <row r="625" spans="1:38" s="44" customFormat="1" x14ac:dyDescent="0.2">
      <c r="A625" s="16"/>
      <c r="B625" s="730"/>
      <c r="C625" s="16"/>
      <c r="K625" s="725"/>
      <c r="L625" s="136"/>
      <c r="M625" s="136"/>
      <c r="N625" s="136"/>
      <c r="O625" s="136"/>
      <c r="P625" s="136"/>
      <c r="Q625" s="136"/>
      <c r="R625" s="725"/>
      <c r="S625" s="136"/>
      <c r="T625" s="136"/>
      <c r="U625" s="136"/>
      <c r="V625" s="136"/>
      <c r="W625" s="136"/>
      <c r="X625" s="136"/>
      <c r="Y625" s="725"/>
      <c r="Z625" s="136"/>
      <c r="AA625" s="136"/>
      <c r="AB625" s="136"/>
      <c r="AC625" s="136"/>
      <c r="AD625" s="136"/>
      <c r="AE625" s="136"/>
      <c r="AF625" s="725"/>
      <c r="AG625" s="136"/>
      <c r="AH625" s="136"/>
      <c r="AI625" s="136"/>
      <c r="AJ625" s="136"/>
      <c r="AK625" s="136"/>
      <c r="AL625" s="136"/>
    </row>
    <row r="626" spans="1:38" s="44" customFormat="1" x14ac:dyDescent="0.2">
      <c r="A626" s="16"/>
      <c r="B626" s="730"/>
      <c r="C626" s="16"/>
      <c r="K626" s="725"/>
      <c r="L626" s="136"/>
      <c r="M626" s="136"/>
      <c r="N626" s="136"/>
      <c r="O626" s="136"/>
      <c r="P626" s="136"/>
      <c r="Q626" s="136"/>
      <c r="R626" s="725"/>
      <c r="S626" s="136"/>
      <c r="T626" s="136"/>
      <c r="U626" s="136"/>
      <c r="V626" s="136"/>
      <c r="W626" s="136"/>
      <c r="X626" s="136"/>
      <c r="Y626" s="725"/>
      <c r="Z626" s="136"/>
      <c r="AA626" s="136"/>
      <c r="AB626" s="136"/>
      <c r="AC626" s="136"/>
      <c r="AD626" s="136"/>
      <c r="AE626" s="136"/>
      <c r="AF626" s="725"/>
      <c r="AG626" s="136"/>
      <c r="AH626" s="136"/>
      <c r="AI626" s="136"/>
      <c r="AJ626" s="136"/>
      <c r="AK626" s="136"/>
      <c r="AL626" s="136"/>
    </row>
    <row r="627" spans="1:38" s="44" customFormat="1" x14ac:dyDescent="0.2">
      <c r="A627" s="16"/>
      <c r="B627" s="730"/>
      <c r="C627" s="16"/>
      <c r="K627" s="725"/>
      <c r="L627" s="136"/>
      <c r="M627" s="136"/>
      <c r="N627" s="136"/>
      <c r="O627" s="136"/>
      <c r="P627" s="136"/>
      <c r="Q627" s="136"/>
      <c r="R627" s="725"/>
      <c r="S627" s="136"/>
      <c r="T627" s="136"/>
      <c r="U627" s="136"/>
      <c r="V627" s="136"/>
      <c r="W627" s="136"/>
      <c r="X627" s="136"/>
      <c r="Y627" s="725"/>
      <c r="Z627" s="136"/>
      <c r="AA627" s="136"/>
      <c r="AB627" s="136"/>
      <c r="AC627" s="136"/>
      <c r="AD627" s="136"/>
      <c r="AE627" s="136"/>
      <c r="AF627" s="725"/>
      <c r="AG627" s="136"/>
      <c r="AH627" s="136"/>
      <c r="AI627" s="136"/>
      <c r="AJ627" s="136"/>
      <c r="AK627" s="136"/>
      <c r="AL627" s="136"/>
    </row>
    <row r="628" spans="1:38" s="44" customFormat="1" x14ac:dyDescent="0.2">
      <c r="A628" s="16"/>
      <c r="B628" s="730"/>
      <c r="C628" s="16"/>
      <c r="K628" s="725"/>
      <c r="L628" s="136"/>
      <c r="M628" s="136"/>
      <c r="N628" s="136"/>
      <c r="O628" s="136"/>
      <c r="P628" s="136"/>
      <c r="Q628" s="136"/>
      <c r="R628" s="725"/>
      <c r="S628" s="136"/>
      <c r="T628" s="136"/>
      <c r="U628" s="136"/>
      <c r="V628" s="136"/>
      <c r="W628" s="136"/>
      <c r="X628" s="136"/>
      <c r="Y628" s="725"/>
      <c r="Z628" s="136"/>
      <c r="AA628" s="136"/>
      <c r="AB628" s="136"/>
      <c r="AC628" s="136"/>
      <c r="AD628" s="136"/>
      <c r="AE628" s="136"/>
      <c r="AF628" s="725"/>
      <c r="AG628" s="136"/>
      <c r="AH628" s="136"/>
      <c r="AI628" s="136"/>
      <c r="AJ628" s="136"/>
      <c r="AK628" s="136"/>
      <c r="AL628" s="136"/>
    </row>
    <row r="629" spans="1:38" s="44" customFormat="1" x14ac:dyDescent="0.2">
      <c r="A629" s="16"/>
      <c r="B629" s="730"/>
      <c r="C629" s="16"/>
      <c r="K629" s="725"/>
      <c r="L629" s="136"/>
      <c r="M629" s="136"/>
      <c r="N629" s="136"/>
      <c r="O629" s="136"/>
      <c r="P629" s="136"/>
      <c r="Q629" s="136"/>
      <c r="R629" s="725"/>
      <c r="S629" s="136"/>
      <c r="T629" s="136"/>
      <c r="U629" s="136"/>
      <c r="V629" s="136"/>
      <c r="W629" s="136"/>
      <c r="X629" s="136"/>
      <c r="Y629" s="725"/>
      <c r="Z629" s="136"/>
      <c r="AA629" s="136"/>
      <c r="AB629" s="136"/>
      <c r="AC629" s="136"/>
      <c r="AD629" s="136"/>
      <c r="AE629" s="136"/>
      <c r="AF629" s="725"/>
      <c r="AG629" s="136"/>
      <c r="AH629" s="136"/>
      <c r="AI629" s="136"/>
      <c r="AJ629" s="136"/>
      <c r="AK629" s="136"/>
      <c r="AL629" s="136"/>
    </row>
    <row r="630" spans="1:38" s="44" customFormat="1" x14ac:dyDescent="0.2">
      <c r="A630" s="16"/>
      <c r="B630" s="730"/>
      <c r="C630" s="16"/>
      <c r="K630" s="725"/>
      <c r="L630" s="136"/>
      <c r="M630" s="136"/>
      <c r="N630" s="136"/>
      <c r="O630" s="136"/>
      <c r="P630" s="136"/>
      <c r="Q630" s="136"/>
      <c r="R630" s="725"/>
      <c r="S630" s="136"/>
      <c r="T630" s="136"/>
      <c r="U630" s="136"/>
      <c r="V630" s="136"/>
      <c r="W630" s="136"/>
      <c r="X630" s="136"/>
      <c r="Y630" s="725"/>
      <c r="Z630" s="136"/>
      <c r="AA630" s="136"/>
      <c r="AB630" s="136"/>
      <c r="AC630" s="136"/>
      <c r="AD630" s="136"/>
      <c r="AE630" s="136"/>
      <c r="AF630" s="725"/>
      <c r="AG630" s="136"/>
      <c r="AH630" s="136"/>
      <c r="AI630" s="136"/>
      <c r="AJ630" s="136"/>
      <c r="AK630" s="136"/>
      <c r="AL630" s="136"/>
    </row>
    <row r="631" spans="1:38" s="44" customFormat="1" x14ac:dyDescent="0.2">
      <c r="A631" s="16"/>
      <c r="B631" s="730"/>
      <c r="C631" s="16"/>
      <c r="K631" s="725"/>
      <c r="L631" s="136"/>
      <c r="M631" s="136"/>
      <c r="N631" s="136"/>
      <c r="O631" s="136"/>
      <c r="P631" s="136"/>
      <c r="Q631" s="136"/>
      <c r="R631" s="725"/>
      <c r="S631" s="136"/>
      <c r="T631" s="136"/>
      <c r="U631" s="136"/>
      <c r="V631" s="136"/>
      <c r="W631" s="136"/>
      <c r="X631" s="136"/>
      <c r="Y631" s="725"/>
      <c r="Z631" s="136"/>
      <c r="AA631" s="136"/>
      <c r="AB631" s="136"/>
      <c r="AC631" s="136"/>
      <c r="AD631" s="136"/>
      <c r="AE631" s="136"/>
      <c r="AF631" s="725"/>
      <c r="AG631" s="136"/>
      <c r="AH631" s="136"/>
      <c r="AI631" s="136"/>
      <c r="AJ631" s="136"/>
      <c r="AK631" s="136"/>
      <c r="AL631" s="136"/>
    </row>
    <row r="632" spans="1:38" s="44" customFormat="1" x14ac:dyDescent="0.2">
      <c r="A632" s="16"/>
      <c r="B632" s="730"/>
      <c r="C632" s="16"/>
      <c r="K632" s="725"/>
      <c r="L632" s="136"/>
      <c r="M632" s="136"/>
      <c r="N632" s="136"/>
      <c r="O632" s="136"/>
      <c r="P632" s="136"/>
      <c r="Q632" s="136"/>
      <c r="R632" s="725"/>
      <c r="S632" s="136"/>
      <c r="T632" s="136"/>
      <c r="U632" s="136"/>
      <c r="V632" s="136"/>
      <c r="W632" s="136"/>
      <c r="X632" s="136"/>
      <c r="Y632" s="725"/>
      <c r="Z632" s="136"/>
      <c r="AA632" s="136"/>
      <c r="AB632" s="136"/>
      <c r="AC632" s="136"/>
      <c r="AD632" s="136"/>
      <c r="AE632" s="136"/>
      <c r="AF632" s="725"/>
      <c r="AG632" s="136"/>
      <c r="AH632" s="136"/>
      <c r="AI632" s="136"/>
      <c r="AJ632" s="136"/>
      <c r="AK632" s="136"/>
      <c r="AL632" s="136"/>
    </row>
    <row r="633" spans="1:38" s="44" customFormat="1" x14ac:dyDescent="0.2">
      <c r="A633" s="16"/>
      <c r="B633" s="730"/>
      <c r="C633" s="16"/>
      <c r="K633" s="725"/>
      <c r="L633" s="136"/>
      <c r="M633" s="136"/>
      <c r="N633" s="136"/>
      <c r="O633" s="136"/>
      <c r="P633" s="136"/>
      <c r="Q633" s="136"/>
      <c r="R633" s="725"/>
      <c r="S633" s="136"/>
      <c r="T633" s="136"/>
      <c r="U633" s="136"/>
      <c r="V633" s="136"/>
      <c r="W633" s="136"/>
      <c r="X633" s="136"/>
      <c r="Y633" s="725"/>
      <c r="Z633" s="136"/>
      <c r="AA633" s="136"/>
      <c r="AB633" s="136"/>
      <c r="AC633" s="136"/>
      <c r="AD633" s="136"/>
      <c r="AE633" s="136"/>
      <c r="AF633" s="725"/>
      <c r="AG633" s="136"/>
      <c r="AH633" s="136"/>
      <c r="AI633" s="136"/>
      <c r="AJ633" s="136"/>
      <c r="AK633" s="136"/>
      <c r="AL633" s="136"/>
    </row>
    <row r="634" spans="1:38" s="44" customFormat="1" x14ac:dyDescent="0.2">
      <c r="A634" s="16"/>
      <c r="B634" s="730"/>
      <c r="C634" s="16"/>
      <c r="K634" s="725"/>
      <c r="L634" s="136"/>
      <c r="M634" s="136"/>
      <c r="N634" s="136"/>
      <c r="O634" s="136"/>
      <c r="P634" s="136"/>
      <c r="Q634" s="136"/>
      <c r="R634" s="725"/>
      <c r="S634" s="136"/>
      <c r="T634" s="136"/>
      <c r="U634" s="136"/>
      <c r="V634" s="136"/>
      <c r="W634" s="136"/>
      <c r="X634" s="136"/>
      <c r="Y634" s="725"/>
      <c r="Z634" s="136"/>
      <c r="AA634" s="136"/>
      <c r="AB634" s="136"/>
      <c r="AC634" s="136"/>
      <c r="AD634" s="136"/>
      <c r="AE634" s="136"/>
      <c r="AF634" s="725"/>
      <c r="AG634" s="136"/>
      <c r="AH634" s="136"/>
      <c r="AI634" s="136"/>
      <c r="AJ634" s="136"/>
      <c r="AK634" s="136"/>
      <c r="AL634" s="136"/>
    </row>
    <row r="635" spans="1:38" s="44" customFormat="1" x14ac:dyDescent="0.2">
      <c r="A635" s="16"/>
      <c r="B635" s="730"/>
      <c r="C635" s="16"/>
      <c r="K635" s="725"/>
      <c r="L635" s="136"/>
      <c r="M635" s="136"/>
      <c r="N635" s="136"/>
      <c r="O635" s="136"/>
      <c r="P635" s="136"/>
      <c r="Q635" s="136"/>
      <c r="R635" s="725"/>
      <c r="S635" s="136"/>
      <c r="T635" s="136"/>
      <c r="U635" s="136"/>
      <c r="V635" s="136"/>
      <c r="W635" s="136"/>
      <c r="X635" s="136"/>
      <c r="Y635" s="725"/>
      <c r="Z635" s="136"/>
      <c r="AA635" s="136"/>
      <c r="AB635" s="136"/>
      <c r="AC635" s="136"/>
      <c r="AD635" s="136"/>
      <c r="AE635" s="136"/>
      <c r="AF635" s="725"/>
      <c r="AG635" s="136"/>
      <c r="AH635" s="136"/>
      <c r="AI635" s="136"/>
      <c r="AJ635" s="136"/>
      <c r="AK635" s="136"/>
      <c r="AL635" s="136"/>
    </row>
    <row r="636" spans="1:38" s="44" customFormat="1" x14ac:dyDescent="0.2">
      <c r="A636" s="16"/>
      <c r="B636" s="730"/>
      <c r="C636" s="16"/>
      <c r="K636" s="725"/>
      <c r="L636" s="136"/>
      <c r="M636" s="136"/>
      <c r="N636" s="136"/>
      <c r="O636" s="136"/>
      <c r="P636" s="136"/>
      <c r="Q636" s="136"/>
      <c r="R636" s="725"/>
      <c r="S636" s="136"/>
      <c r="T636" s="136"/>
      <c r="U636" s="136"/>
      <c r="V636" s="136"/>
      <c r="W636" s="136"/>
      <c r="X636" s="136"/>
      <c r="Y636" s="725"/>
      <c r="Z636" s="136"/>
      <c r="AA636" s="136"/>
      <c r="AB636" s="136"/>
      <c r="AC636" s="136"/>
      <c r="AD636" s="136"/>
      <c r="AE636" s="136"/>
      <c r="AF636" s="725"/>
      <c r="AG636" s="136"/>
      <c r="AH636" s="136"/>
      <c r="AI636" s="136"/>
      <c r="AJ636" s="136"/>
      <c r="AK636" s="136"/>
      <c r="AL636" s="136"/>
    </row>
    <row r="637" spans="1:38" s="44" customFormat="1" x14ac:dyDescent="0.2">
      <c r="A637" s="16"/>
      <c r="B637" s="730"/>
      <c r="C637" s="16"/>
      <c r="K637" s="725"/>
      <c r="L637" s="136"/>
      <c r="M637" s="136"/>
      <c r="N637" s="136"/>
      <c r="O637" s="136"/>
      <c r="P637" s="136"/>
      <c r="Q637" s="136"/>
      <c r="R637" s="725"/>
      <c r="S637" s="136"/>
      <c r="T637" s="136"/>
      <c r="U637" s="136"/>
      <c r="V637" s="136"/>
      <c r="W637" s="136"/>
      <c r="X637" s="136"/>
      <c r="Y637" s="725"/>
      <c r="Z637" s="136"/>
      <c r="AA637" s="136"/>
      <c r="AB637" s="136"/>
      <c r="AC637" s="136"/>
      <c r="AD637" s="136"/>
      <c r="AE637" s="136"/>
      <c r="AF637" s="725"/>
      <c r="AG637" s="136"/>
      <c r="AH637" s="136"/>
      <c r="AI637" s="136"/>
      <c r="AJ637" s="136"/>
      <c r="AK637" s="136"/>
      <c r="AL637" s="136"/>
    </row>
    <row r="638" spans="1:38" s="44" customFormat="1" x14ac:dyDescent="0.2">
      <c r="A638" s="16"/>
      <c r="B638" s="730"/>
      <c r="C638" s="16"/>
      <c r="K638" s="725"/>
      <c r="L638" s="136"/>
      <c r="M638" s="136"/>
      <c r="N638" s="136"/>
      <c r="O638" s="136"/>
      <c r="P638" s="136"/>
      <c r="Q638" s="136"/>
      <c r="R638" s="725"/>
      <c r="S638" s="136"/>
      <c r="T638" s="136"/>
      <c r="U638" s="136"/>
      <c r="V638" s="136"/>
      <c r="W638" s="136"/>
      <c r="X638" s="136"/>
      <c r="Y638" s="725"/>
      <c r="Z638" s="136"/>
      <c r="AA638" s="136"/>
      <c r="AB638" s="136"/>
      <c r="AC638" s="136"/>
      <c r="AD638" s="136"/>
      <c r="AE638" s="136"/>
      <c r="AF638" s="725"/>
      <c r="AG638" s="136"/>
      <c r="AH638" s="136"/>
      <c r="AI638" s="136"/>
      <c r="AJ638" s="136"/>
      <c r="AK638" s="136"/>
      <c r="AL638" s="136"/>
    </row>
    <row r="639" spans="1:38" s="44" customFormat="1" x14ac:dyDescent="0.2">
      <c r="A639" s="16"/>
      <c r="B639" s="730"/>
      <c r="C639" s="16"/>
      <c r="K639" s="725"/>
      <c r="L639" s="136"/>
      <c r="M639" s="136"/>
      <c r="N639" s="136"/>
      <c r="O639" s="136"/>
      <c r="P639" s="136"/>
      <c r="Q639" s="136"/>
      <c r="R639" s="725"/>
      <c r="S639" s="136"/>
      <c r="T639" s="136"/>
      <c r="U639" s="136"/>
      <c r="V639" s="136"/>
      <c r="W639" s="136"/>
      <c r="X639" s="136"/>
      <c r="Y639" s="725"/>
      <c r="Z639" s="136"/>
      <c r="AA639" s="136"/>
      <c r="AB639" s="136"/>
      <c r="AC639" s="136"/>
      <c r="AD639" s="136"/>
      <c r="AE639" s="136"/>
      <c r="AF639" s="725"/>
      <c r="AG639" s="136"/>
      <c r="AH639" s="136"/>
      <c r="AI639" s="136"/>
      <c r="AJ639" s="136"/>
      <c r="AK639" s="136"/>
      <c r="AL639" s="136"/>
    </row>
    <row r="640" spans="1:38" s="44" customFormat="1" x14ac:dyDescent="0.2">
      <c r="A640" s="16"/>
      <c r="B640" s="730"/>
      <c r="C640" s="16"/>
      <c r="K640" s="725"/>
      <c r="L640" s="136"/>
      <c r="M640" s="136"/>
      <c r="N640" s="136"/>
      <c r="O640" s="136"/>
      <c r="P640" s="136"/>
      <c r="Q640" s="136"/>
      <c r="R640" s="725"/>
      <c r="S640" s="136"/>
      <c r="T640" s="136"/>
      <c r="U640" s="136"/>
      <c r="V640" s="136"/>
      <c r="W640" s="136"/>
      <c r="X640" s="136"/>
      <c r="Y640" s="725"/>
      <c r="Z640" s="136"/>
      <c r="AA640" s="136"/>
      <c r="AB640" s="136"/>
      <c r="AC640" s="136"/>
      <c r="AD640" s="136"/>
      <c r="AE640" s="136"/>
      <c r="AF640" s="725"/>
      <c r="AG640" s="136"/>
      <c r="AH640" s="136"/>
      <c r="AI640" s="136"/>
      <c r="AJ640" s="136"/>
      <c r="AK640" s="136"/>
      <c r="AL640" s="136"/>
    </row>
    <row r="641" spans="1:38" s="44" customFormat="1" x14ac:dyDescent="0.2">
      <c r="A641" s="16"/>
      <c r="B641" s="730"/>
      <c r="C641" s="16"/>
      <c r="K641" s="725"/>
      <c r="L641" s="136"/>
      <c r="M641" s="136"/>
      <c r="N641" s="136"/>
      <c r="O641" s="136"/>
      <c r="P641" s="136"/>
      <c r="Q641" s="136"/>
      <c r="R641" s="725"/>
      <c r="S641" s="136"/>
      <c r="T641" s="136"/>
      <c r="U641" s="136"/>
      <c r="V641" s="136"/>
      <c r="W641" s="136"/>
      <c r="X641" s="136"/>
      <c r="Y641" s="725"/>
      <c r="Z641" s="136"/>
      <c r="AA641" s="136"/>
      <c r="AB641" s="136"/>
      <c r="AC641" s="136"/>
      <c r="AD641" s="136"/>
      <c r="AE641" s="136"/>
      <c r="AF641" s="725"/>
      <c r="AG641" s="136"/>
      <c r="AH641" s="136"/>
      <c r="AI641" s="136"/>
      <c r="AJ641" s="136"/>
      <c r="AK641" s="136"/>
      <c r="AL641" s="136"/>
    </row>
    <row r="642" spans="1:38" s="44" customFormat="1" x14ac:dyDescent="0.2">
      <c r="A642" s="16"/>
      <c r="B642" s="730"/>
      <c r="C642" s="16"/>
      <c r="K642" s="725"/>
      <c r="L642" s="136"/>
      <c r="M642" s="136"/>
      <c r="N642" s="136"/>
      <c r="O642" s="136"/>
      <c r="P642" s="136"/>
      <c r="Q642" s="136"/>
      <c r="R642" s="725"/>
      <c r="S642" s="136"/>
      <c r="T642" s="136"/>
      <c r="U642" s="136"/>
      <c r="V642" s="136"/>
      <c r="W642" s="136"/>
      <c r="X642" s="136"/>
      <c r="Y642" s="725"/>
      <c r="Z642" s="136"/>
      <c r="AA642" s="136"/>
      <c r="AB642" s="136"/>
      <c r="AC642" s="136"/>
      <c r="AD642" s="136"/>
      <c r="AE642" s="136"/>
      <c r="AF642" s="725"/>
      <c r="AG642" s="136"/>
      <c r="AH642" s="136"/>
      <c r="AI642" s="136"/>
      <c r="AJ642" s="136"/>
      <c r="AK642" s="136"/>
      <c r="AL642" s="136"/>
    </row>
    <row r="643" spans="1:38" s="44" customFormat="1" x14ac:dyDescent="0.2">
      <c r="A643" s="16"/>
      <c r="B643" s="730"/>
      <c r="C643" s="16"/>
      <c r="K643" s="725"/>
      <c r="L643" s="136"/>
      <c r="M643" s="136"/>
      <c r="N643" s="136"/>
      <c r="O643" s="136"/>
      <c r="P643" s="136"/>
      <c r="Q643" s="136"/>
      <c r="R643" s="725"/>
      <c r="S643" s="136"/>
      <c r="T643" s="136"/>
      <c r="U643" s="136"/>
      <c r="V643" s="136"/>
      <c r="W643" s="136"/>
      <c r="X643" s="136"/>
      <c r="Y643" s="725"/>
      <c r="Z643" s="136"/>
      <c r="AA643" s="136"/>
      <c r="AB643" s="136"/>
      <c r="AC643" s="136"/>
      <c r="AD643" s="136"/>
      <c r="AE643" s="136"/>
      <c r="AF643" s="725"/>
      <c r="AG643" s="136"/>
      <c r="AH643" s="136"/>
      <c r="AI643" s="136"/>
      <c r="AJ643" s="136"/>
      <c r="AK643" s="136"/>
      <c r="AL643" s="136"/>
    </row>
    <row r="644" spans="1:38" s="44" customFormat="1" x14ac:dyDescent="0.2">
      <c r="A644" s="16"/>
      <c r="B644" s="730"/>
      <c r="C644" s="16"/>
      <c r="K644" s="725"/>
      <c r="L644" s="136"/>
      <c r="M644" s="136"/>
      <c r="N644" s="136"/>
      <c r="O644" s="136"/>
      <c r="P644" s="136"/>
      <c r="Q644" s="136"/>
      <c r="R644" s="725"/>
      <c r="S644" s="136"/>
      <c r="T644" s="136"/>
      <c r="U644" s="136"/>
      <c r="V644" s="136"/>
      <c r="W644" s="136"/>
      <c r="X644" s="136"/>
      <c r="Y644" s="725"/>
      <c r="Z644" s="136"/>
      <c r="AA644" s="136"/>
      <c r="AB644" s="136"/>
      <c r="AC644" s="136"/>
      <c r="AD644" s="136"/>
      <c r="AE644" s="136"/>
      <c r="AF644" s="725"/>
      <c r="AG644" s="136"/>
      <c r="AH644" s="136"/>
      <c r="AI644" s="136"/>
      <c r="AJ644" s="136"/>
      <c r="AK644" s="136"/>
      <c r="AL644" s="136"/>
    </row>
    <row r="645" spans="1:38" s="44" customFormat="1" x14ac:dyDescent="0.2">
      <c r="A645" s="16"/>
      <c r="B645" s="730"/>
      <c r="C645" s="16"/>
      <c r="K645" s="725"/>
      <c r="L645" s="136"/>
      <c r="M645" s="136"/>
      <c r="N645" s="136"/>
      <c r="O645" s="136"/>
      <c r="P645" s="136"/>
      <c r="Q645" s="136"/>
      <c r="R645" s="725"/>
      <c r="S645" s="136"/>
      <c r="T645" s="136"/>
      <c r="U645" s="136"/>
      <c r="V645" s="136"/>
      <c r="W645" s="136"/>
      <c r="X645" s="136"/>
      <c r="Y645" s="725"/>
      <c r="Z645" s="136"/>
      <c r="AA645" s="136"/>
      <c r="AB645" s="136"/>
      <c r="AC645" s="136"/>
      <c r="AD645" s="136"/>
      <c r="AE645" s="136"/>
      <c r="AF645" s="725"/>
      <c r="AG645" s="136"/>
      <c r="AH645" s="136"/>
      <c r="AI645" s="136"/>
      <c r="AJ645" s="136"/>
      <c r="AK645" s="136"/>
      <c r="AL645" s="136"/>
    </row>
    <row r="646" spans="1:38" s="44" customFormat="1" x14ac:dyDescent="0.2">
      <c r="A646" s="16"/>
      <c r="B646" s="730"/>
      <c r="C646" s="16"/>
      <c r="K646" s="725"/>
      <c r="L646" s="136"/>
      <c r="M646" s="136"/>
      <c r="N646" s="136"/>
      <c r="O646" s="136"/>
      <c r="P646" s="136"/>
      <c r="Q646" s="136"/>
      <c r="R646" s="725"/>
      <c r="S646" s="136"/>
      <c r="T646" s="136"/>
      <c r="U646" s="136"/>
      <c r="V646" s="136"/>
      <c r="W646" s="136"/>
      <c r="X646" s="136"/>
      <c r="Y646" s="725"/>
      <c r="Z646" s="136"/>
      <c r="AA646" s="136"/>
      <c r="AB646" s="136"/>
      <c r="AC646" s="136"/>
      <c r="AD646" s="136"/>
      <c r="AE646" s="136"/>
      <c r="AF646" s="725"/>
      <c r="AG646" s="136"/>
      <c r="AH646" s="136"/>
      <c r="AI646" s="136"/>
      <c r="AJ646" s="136"/>
      <c r="AK646" s="136"/>
      <c r="AL646" s="136"/>
    </row>
    <row r="647" spans="1:38" s="44" customFormat="1" x14ac:dyDescent="0.2">
      <c r="A647" s="16"/>
      <c r="B647" s="730"/>
      <c r="C647" s="16"/>
      <c r="K647" s="725"/>
      <c r="L647" s="136"/>
      <c r="M647" s="136"/>
      <c r="N647" s="136"/>
      <c r="O647" s="136"/>
      <c r="P647" s="136"/>
      <c r="Q647" s="136"/>
      <c r="R647" s="725"/>
      <c r="S647" s="136"/>
      <c r="T647" s="136"/>
      <c r="U647" s="136"/>
      <c r="V647" s="136"/>
      <c r="W647" s="136"/>
      <c r="X647" s="136"/>
      <c r="Y647" s="725"/>
      <c r="Z647" s="136"/>
      <c r="AA647" s="136"/>
      <c r="AB647" s="136"/>
      <c r="AC647" s="136"/>
      <c r="AD647" s="136"/>
      <c r="AE647" s="136"/>
      <c r="AF647" s="725"/>
      <c r="AG647" s="136"/>
      <c r="AH647" s="136"/>
      <c r="AI647" s="136"/>
      <c r="AJ647" s="136"/>
      <c r="AK647" s="136"/>
      <c r="AL647" s="136"/>
    </row>
    <row r="648" spans="1:38" s="44" customFormat="1" x14ac:dyDescent="0.2">
      <c r="A648" s="16"/>
      <c r="B648" s="730"/>
      <c r="C648" s="16"/>
      <c r="K648" s="725"/>
      <c r="L648" s="136"/>
      <c r="M648" s="136"/>
      <c r="N648" s="136"/>
      <c r="O648" s="136"/>
      <c r="P648" s="136"/>
      <c r="Q648" s="136"/>
      <c r="R648" s="725"/>
      <c r="S648" s="136"/>
      <c r="T648" s="136"/>
      <c r="U648" s="136"/>
      <c r="V648" s="136"/>
      <c r="W648" s="136"/>
      <c r="X648" s="136"/>
      <c r="Y648" s="725"/>
      <c r="Z648" s="136"/>
      <c r="AA648" s="136"/>
      <c r="AB648" s="136"/>
      <c r="AC648" s="136"/>
      <c r="AD648" s="136"/>
      <c r="AE648" s="136"/>
      <c r="AF648" s="725"/>
      <c r="AG648" s="136"/>
      <c r="AH648" s="136"/>
      <c r="AI648" s="136"/>
      <c r="AJ648" s="136"/>
      <c r="AK648" s="136"/>
      <c r="AL648" s="136"/>
    </row>
    <row r="649" spans="1:38" s="44" customFormat="1" x14ac:dyDescent="0.2">
      <c r="A649" s="16"/>
      <c r="B649" s="730"/>
      <c r="C649" s="16"/>
      <c r="K649" s="725"/>
      <c r="L649" s="136"/>
      <c r="M649" s="136"/>
      <c r="N649" s="136"/>
      <c r="O649" s="136"/>
      <c r="P649" s="136"/>
      <c r="Q649" s="136"/>
      <c r="R649" s="725"/>
      <c r="S649" s="136"/>
      <c r="T649" s="136"/>
      <c r="U649" s="136"/>
      <c r="V649" s="136"/>
      <c r="W649" s="136"/>
      <c r="X649" s="136"/>
      <c r="Y649" s="725"/>
      <c r="Z649" s="136"/>
      <c r="AA649" s="136"/>
      <c r="AB649" s="136"/>
      <c r="AC649" s="136"/>
      <c r="AD649" s="136"/>
      <c r="AE649" s="136"/>
      <c r="AF649" s="725"/>
      <c r="AG649" s="136"/>
      <c r="AH649" s="136"/>
      <c r="AI649" s="136"/>
      <c r="AJ649" s="136"/>
      <c r="AK649" s="136"/>
      <c r="AL649" s="136"/>
    </row>
    <row r="650" spans="1:38" s="44" customFormat="1" x14ac:dyDescent="0.2">
      <c r="A650" s="16"/>
      <c r="B650" s="730"/>
      <c r="C650" s="16"/>
      <c r="K650" s="725"/>
      <c r="L650" s="136"/>
      <c r="M650" s="136"/>
      <c r="N650" s="136"/>
      <c r="O650" s="136"/>
      <c r="P650" s="136"/>
      <c r="Q650" s="136"/>
      <c r="R650" s="725"/>
      <c r="S650" s="136"/>
      <c r="T650" s="136"/>
      <c r="U650" s="136"/>
      <c r="V650" s="136"/>
      <c r="W650" s="136"/>
      <c r="X650" s="136"/>
      <c r="Y650" s="725"/>
      <c r="Z650" s="136"/>
      <c r="AA650" s="136"/>
      <c r="AB650" s="136"/>
      <c r="AC650" s="136"/>
      <c r="AD650" s="136"/>
      <c r="AE650" s="136"/>
      <c r="AF650" s="725"/>
      <c r="AG650" s="136"/>
      <c r="AH650" s="136"/>
      <c r="AI650" s="136"/>
      <c r="AJ650" s="136"/>
      <c r="AK650" s="136"/>
      <c r="AL650" s="136"/>
    </row>
    <row r="651" spans="1:38" s="44" customFormat="1" x14ac:dyDescent="0.2">
      <c r="A651" s="16"/>
      <c r="B651" s="730"/>
      <c r="C651" s="16"/>
      <c r="K651" s="725"/>
      <c r="L651" s="136"/>
      <c r="M651" s="136"/>
      <c r="N651" s="136"/>
      <c r="O651" s="136"/>
      <c r="P651" s="136"/>
      <c r="Q651" s="136"/>
      <c r="R651" s="725"/>
      <c r="S651" s="136"/>
      <c r="T651" s="136"/>
      <c r="U651" s="136"/>
      <c r="V651" s="136"/>
      <c r="W651" s="136"/>
      <c r="X651" s="136"/>
      <c r="Y651" s="725"/>
      <c r="Z651" s="136"/>
      <c r="AA651" s="136"/>
      <c r="AB651" s="136"/>
      <c r="AC651" s="136"/>
      <c r="AD651" s="136"/>
      <c r="AE651" s="136"/>
      <c r="AF651" s="725"/>
      <c r="AG651" s="136"/>
      <c r="AH651" s="136"/>
      <c r="AI651" s="136"/>
      <c r="AJ651" s="136"/>
      <c r="AK651" s="136"/>
      <c r="AL651" s="136"/>
    </row>
    <row r="652" spans="1:38" s="44" customFormat="1" x14ac:dyDescent="0.2">
      <c r="A652" s="16"/>
      <c r="B652" s="730"/>
      <c r="C652" s="16"/>
      <c r="K652" s="725"/>
      <c r="L652" s="136"/>
      <c r="M652" s="136"/>
      <c r="N652" s="136"/>
      <c r="O652" s="136"/>
      <c r="P652" s="136"/>
      <c r="Q652" s="136"/>
      <c r="R652" s="725"/>
      <c r="S652" s="136"/>
      <c r="T652" s="136"/>
      <c r="U652" s="136"/>
      <c r="V652" s="136"/>
      <c r="W652" s="136"/>
      <c r="X652" s="136"/>
      <c r="Y652" s="725"/>
      <c r="Z652" s="136"/>
      <c r="AA652" s="136"/>
      <c r="AB652" s="136"/>
      <c r="AC652" s="136"/>
      <c r="AD652" s="136"/>
      <c r="AE652" s="136"/>
      <c r="AF652" s="725"/>
      <c r="AG652" s="136"/>
      <c r="AH652" s="136"/>
      <c r="AI652" s="136"/>
      <c r="AJ652" s="136"/>
      <c r="AK652" s="136"/>
      <c r="AL652" s="136"/>
    </row>
    <row r="653" spans="1:38" s="44" customFormat="1" x14ac:dyDescent="0.2">
      <c r="A653" s="16"/>
      <c r="B653" s="730"/>
      <c r="C653" s="16"/>
      <c r="K653" s="725"/>
      <c r="L653" s="136"/>
      <c r="M653" s="136"/>
      <c r="N653" s="136"/>
      <c r="O653" s="136"/>
      <c r="P653" s="136"/>
      <c r="Q653" s="136"/>
      <c r="R653" s="725"/>
      <c r="S653" s="136"/>
      <c r="T653" s="136"/>
      <c r="U653" s="136"/>
      <c r="V653" s="136"/>
      <c r="W653" s="136"/>
      <c r="X653" s="136"/>
      <c r="Y653" s="725"/>
      <c r="Z653" s="136"/>
      <c r="AA653" s="136"/>
      <c r="AB653" s="136"/>
      <c r="AC653" s="136"/>
      <c r="AD653" s="136"/>
      <c r="AE653" s="136"/>
      <c r="AF653" s="725"/>
      <c r="AG653" s="136"/>
      <c r="AH653" s="136"/>
      <c r="AI653" s="136"/>
      <c r="AJ653" s="136"/>
      <c r="AK653" s="136"/>
      <c r="AL653" s="136"/>
    </row>
    <row r="654" spans="1:38" s="44" customFormat="1" x14ac:dyDescent="0.2">
      <c r="A654" s="16"/>
      <c r="B654" s="730"/>
      <c r="C654" s="16"/>
      <c r="K654" s="725"/>
      <c r="L654" s="136"/>
      <c r="M654" s="136"/>
      <c r="N654" s="136"/>
      <c r="O654" s="136"/>
      <c r="P654" s="136"/>
      <c r="Q654" s="136"/>
      <c r="R654" s="725"/>
      <c r="S654" s="136"/>
      <c r="T654" s="136"/>
      <c r="U654" s="136"/>
      <c r="V654" s="136"/>
      <c r="W654" s="136"/>
      <c r="X654" s="136"/>
      <c r="Y654" s="725"/>
      <c r="Z654" s="136"/>
      <c r="AA654" s="136"/>
      <c r="AB654" s="136"/>
      <c r="AC654" s="136"/>
      <c r="AD654" s="136"/>
      <c r="AE654" s="136"/>
      <c r="AF654" s="725"/>
      <c r="AG654" s="136"/>
      <c r="AH654" s="136"/>
      <c r="AI654" s="136"/>
      <c r="AJ654" s="136"/>
      <c r="AK654" s="136"/>
      <c r="AL654" s="136"/>
    </row>
    <row r="655" spans="1:38" s="44" customFormat="1" x14ac:dyDescent="0.2">
      <c r="A655" s="16"/>
      <c r="B655" s="730"/>
      <c r="C655" s="16"/>
      <c r="K655" s="725"/>
      <c r="L655" s="136"/>
      <c r="M655" s="136"/>
      <c r="N655" s="136"/>
      <c r="O655" s="136"/>
      <c r="P655" s="136"/>
      <c r="Q655" s="136"/>
      <c r="R655" s="725"/>
      <c r="S655" s="136"/>
      <c r="T655" s="136"/>
      <c r="U655" s="136"/>
      <c r="V655" s="136"/>
      <c r="W655" s="136"/>
      <c r="X655" s="136"/>
      <c r="Y655" s="725"/>
      <c r="Z655" s="136"/>
      <c r="AA655" s="136"/>
      <c r="AB655" s="136"/>
      <c r="AC655" s="136"/>
      <c r="AD655" s="136"/>
      <c r="AE655" s="136"/>
      <c r="AF655" s="725"/>
      <c r="AG655" s="136"/>
      <c r="AH655" s="136"/>
      <c r="AI655" s="136"/>
      <c r="AJ655" s="136"/>
      <c r="AK655" s="136"/>
      <c r="AL655" s="136"/>
    </row>
    <row r="656" spans="1:38" s="44" customFormat="1" x14ac:dyDescent="0.2">
      <c r="A656" s="16"/>
      <c r="B656" s="730"/>
      <c r="C656" s="16"/>
      <c r="K656" s="725"/>
      <c r="L656" s="136"/>
      <c r="M656" s="136"/>
      <c r="N656" s="136"/>
      <c r="O656" s="136"/>
      <c r="P656" s="136"/>
      <c r="Q656" s="136"/>
      <c r="R656" s="725"/>
      <c r="S656" s="136"/>
      <c r="T656" s="136"/>
      <c r="U656" s="136"/>
      <c r="V656" s="136"/>
      <c r="W656" s="136"/>
      <c r="X656" s="136"/>
      <c r="Y656" s="725"/>
      <c r="Z656" s="136"/>
      <c r="AA656" s="136"/>
      <c r="AB656" s="136"/>
      <c r="AC656" s="136"/>
      <c r="AD656" s="136"/>
      <c r="AE656" s="136"/>
      <c r="AF656" s="725"/>
      <c r="AG656" s="136"/>
      <c r="AH656" s="136"/>
      <c r="AI656" s="136"/>
      <c r="AJ656" s="136"/>
      <c r="AK656" s="136"/>
      <c r="AL656" s="136"/>
    </row>
    <row r="657" spans="1:38" s="44" customFormat="1" x14ac:dyDescent="0.2">
      <c r="A657" s="16"/>
      <c r="B657" s="730"/>
      <c r="C657" s="16"/>
      <c r="K657" s="725"/>
      <c r="L657" s="136"/>
      <c r="M657" s="136"/>
      <c r="N657" s="136"/>
      <c r="O657" s="136"/>
      <c r="P657" s="136"/>
      <c r="Q657" s="136"/>
      <c r="R657" s="725"/>
      <c r="S657" s="136"/>
      <c r="T657" s="136"/>
      <c r="U657" s="136"/>
      <c r="V657" s="136"/>
      <c r="W657" s="136"/>
      <c r="X657" s="136"/>
      <c r="Y657" s="725"/>
      <c r="Z657" s="136"/>
      <c r="AA657" s="136"/>
      <c r="AB657" s="136"/>
      <c r="AC657" s="136"/>
      <c r="AD657" s="136"/>
      <c r="AE657" s="136"/>
      <c r="AF657" s="725"/>
      <c r="AG657" s="136"/>
      <c r="AH657" s="136"/>
      <c r="AI657" s="136"/>
      <c r="AJ657" s="136"/>
      <c r="AK657" s="136"/>
      <c r="AL657" s="136"/>
    </row>
    <row r="658" spans="1:38" s="44" customFormat="1" x14ac:dyDescent="0.2">
      <c r="A658" s="16"/>
      <c r="B658" s="730"/>
      <c r="C658" s="16"/>
      <c r="K658" s="725"/>
      <c r="L658" s="136"/>
      <c r="M658" s="136"/>
      <c r="N658" s="136"/>
      <c r="O658" s="136"/>
      <c r="P658" s="136"/>
      <c r="Q658" s="136"/>
      <c r="R658" s="725"/>
      <c r="S658" s="136"/>
      <c r="T658" s="136"/>
      <c r="U658" s="136"/>
      <c r="V658" s="136"/>
      <c r="W658" s="136"/>
      <c r="X658" s="136"/>
      <c r="Y658" s="725"/>
      <c r="Z658" s="136"/>
      <c r="AA658" s="136"/>
      <c r="AB658" s="136"/>
      <c r="AC658" s="136"/>
      <c r="AD658" s="136"/>
      <c r="AE658" s="136"/>
      <c r="AF658" s="725"/>
      <c r="AG658" s="136"/>
      <c r="AH658" s="136"/>
      <c r="AI658" s="136"/>
      <c r="AJ658" s="136"/>
      <c r="AK658" s="136"/>
      <c r="AL658" s="136"/>
    </row>
    <row r="659" spans="1:38" s="44" customFormat="1" x14ac:dyDescent="0.2">
      <c r="A659" s="16"/>
      <c r="B659" s="730"/>
      <c r="C659" s="16"/>
      <c r="K659" s="725"/>
      <c r="L659" s="136"/>
      <c r="M659" s="136"/>
      <c r="N659" s="136"/>
      <c r="O659" s="136"/>
      <c r="P659" s="136"/>
      <c r="Q659" s="136"/>
      <c r="R659" s="725"/>
      <c r="S659" s="136"/>
      <c r="T659" s="136"/>
      <c r="U659" s="136"/>
      <c r="V659" s="136"/>
      <c r="W659" s="136"/>
      <c r="X659" s="136"/>
      <c r="Y659" s="725"/>
      <c r="Z659" s="136"/>
      <c r="AA659" s="136"/>
      <c r="AB659" s="136"/>
      <c r="AC659" s="136"/>
      <c r="AD659" s="136"/>
      <c r="AE659" s="136"/>
      <c r="AF659" s="725"/>
      <c r="AG659" s="136"/>
      <c r="AH659" s="136"/>
      <c r="AI659" s="136"/>
      <c r="AJ659" s="136"/>
      <c r="AK659" s="136"/>
      <c r="AL659" s="136"/>
    </row>
    <row r="660" spans="1:38" s="44" customFormat="1" x14ac:dyDescent="0.2">
      <c r="A660" s="16"/>
      <c r="B660" s="730"/>
      <c r="C660" s="16"/>
      <c r="K660" s="725"/>
      <c r="L660" s="136"/>
      <c r="M660" s="136"/>
      <c r="N660" s="136"/>
      <c r="O660" s="136"/>
      <c r="P660" s="136"/>
      <c r="Q660" s="136"/>
      <c r="R660" s="725"/>
      <c r="S660" s="136"/>
      <c r="T660" s="136"/>
      <c r="U660" s="136"/>
      <c r="V660" s="136"/>
      <c r="W660" s="136"/>
      <c r="X660" s="136"/>
      <c r="Y660" s="725"/>
      <c r="Z660" s="136"/>
      <c r="AA660" s="136"/>
      <c r="AB660" s="136"/>
      <c r="AC660" s="136"/>
      <c r="AD660" s="136"/>
      <c r="AE660" s="136"/>
      <c r="AF660" s="725"/>
      <c r="AG660" s="136"/>
      <c r="AH660" s="136"/>
      <c r="AI660" s="136"/>
      <c r="AJ660" s="136"/>
      <c r="AK660" s="136"/>
      <c r="AL660" s="136"/>
    </row>
    <row r="661" spans="1:38" s="44" customFormat="1" x14ac:dyDescent="0.2">
      <c r="A661" s="16"/>
      <c r="B661" s="730"/>
      <c r="C661" s="16"/>
      <c r="K661" s="725"/>
      <c r="L661" s="136"/>
      <c r="M661" s="136"/>
      <c r="N661" s="136"/>
      <c r="O661" s="136"/>
      <c r="P661" s="136"/>
      <c r="Q661" s="136"/>
      <c r="R661" s="725"/>
      <c r="S661" s="136"/>
      <c r="T661" s="136"/>
      <c r="U661" s="136"/>
      <c r="V661" s="136"/>
      <c r="W661" s="136"/>
      <c r="X661" s="136"/>
      <c r="Y661" s="725"/>
      <c r="Z661" s="136"/>
      <c r="AA661" s="136"/>
      <c r="AB661" s="136"/>
      <c r="AC661" s="136"/>
      <c r="AD661" s="136"/>
      <c r="AE661" s="136"/>
      <c r="AF661" s="725"/>
      <c r="AG661" s="136"/>
      <c r="AH661" s="136"/>
      <c r="AI661" s="136"/>
      <c r="AJ661" s="136"/>
      <c r="AK661" s="136"/>
      <c r="AL661" s="136"/>
    </row>
    <row r="662" spans="1:38" s="44" customFormat="1" x14ac:dyDescent="0.2">
      <c r="A662" s="16"/>
      <c r="B662" s="730"/>
      <c r="C662" s="16"/>
      <c r="K662" s="725"/>
      <c r="L662" s="136"/>
      <c r="M662" s="136"/>
      <c r="N662" s="136"/>
      <c r="O662" s="136"/>
      <c r="P662" s="136"/>
      <c r="Q662" s="136"/>
      <c r="R662" s="725"/>
      <c r="S662" s="136"/>
      <c r="T662" s="136"/>
      <c r="U662" s="136"/>
      <c r="V662" s="136"/>
      <c r="W662" s="136"/>
      <c r="X662" s="136"/>
      <c r="Y662" s="725"/>
      <c r="Z662" s="136"/>
      <c r="AA662" s="136"/>
      <c r="AB662" s="136"/>
      <c r="AC662" s="136"/>
      <c r="AD662" s="136"/>
      <c r="AE662" s="136"/>
      <c r="AF662" s="725"/>
      <c r="AG662" s="136"/>
      <c r="AH662" s="136"/>
      <c r="AI662" s="136"/>
      <c r="AJ662" s="136"/>
      <c r="AK662" s="136"/>
      <c r="AL662" s="136"/>
    </row>
    <row r="663" spans="1:38" s="44" customFormat="1" x14ac:dyDescent="0.2">
      <c r="A663" s="16"/>
      <c r="B663" s="730"/>
      <c r="C663" s="16"/>
      <c r="K663" s="725"/>
      <c r="L663" s="136"/>
      <c r="M663" s="136"/>
      <c r="N663" s="136"/>
      <c r="O663" s="136"/>
      <c r="P663" s="136"/>
      <c r="Q663" s="136"/>
      <c r="R663" s="725"/>
      <c r="S663" s="136"/>
      <c r="T663" s="136"/>
      <c r="U663" s="136"/>
      <c r="V663" s="136"/>
      <c r="W663" s="136"/>
      <c r="X663" s="136"/>
      <c r="Y663" s="725"/>
      <c r="Z663" s="136"/>
      <c r="AA663" s="136"/>
      <c r="AB663" s="136"/>
      <c r="AC663" s="136"/>
      <c r="AD663" s="136"/>
      <c r="AE663" s="136"/>
      <c r="AF663" s="725"/>
      <c r="AG663" s="136"/>
      <c r="AH663" s="136"/>
      <c r="AI663" s="136"/>
      <c r="AJ663" s="136"/>
      <c r="AK663" s="136"/>
      <c r="AL663" s="136"/>
    </row>
    <row r="664" spans="1:38" s="44" customFormat="1" x14ac:dyDescent="0.2">
      <c r="A664" s="16"/>
      <c r="B664" s="730"/>
      <c r="C664" s="16"/>
      <c r="K664" s="725"/>
      <c r="L664" s="136"/>
      <c r="M664" s="136"/>
      <c r="N664" s="136"/>
      <c r="O664" s="136"/>
      <c r="P664" s="136"/>
      <c r="Q664" s="136"/>
      <c r="R664" s="725"/>
      <c r="S664" s="136"/>
      <c r="T664" s="136"/>
      <c r="U664" s="136"/>
      <c r="V664" s="136"/>
      <c r="W664" s="136"/>
      <c r="X664" s="136"/>
      <c r="Y664" s="725"/>
      <c r="Z664" s="136"/>
      <c r="AA664" s="136"/>
      <c r="AB664" s="136"/>
      <c r="AC664" s="136"/>
      <c r="AD664" s="136"/>
      <c r="AE664" s="136"/>
      <c r="AF664" s="725"/>
      <c r="AG664" s="136"/>
      <c r="AH664" s="136"/>
      <c r="AI664" s="136"/>
      <c r="AJ664" s="136"/>
      <c r="AK664" s="136"/>
      <c r="AL664" s="136"/>
    </row>
    <row r="665" spans="1:38" s="44" customFormat="1" x14ac:dyDescent="0.2">
      <c r="A665" s="16"/>
      <c r="B665" s="730"/>
      <c r="C665" s="16"/>
      <c r="K665" s="725"/>
      <c r="L665" s="136"/>
      <c r="M665" s="136"/>
      <c r="N665" s="136"/>
      <c r="O665" s="136"/>
      <c r="P665" s="136"/>
      <c r="Q665" s="136"/>
      <c r="R665" s="725"/>
      <c r="S665" s="136"/>
      <c r="T665" s="136"/>
      <c r="U665" s="136"/>
      <c r="V665" s="136"/>
      <c r="W665" s="136"/>
      <c r="X665" s="136"/>
      <c r="Y665" s="725"/>
      <c r="Z665" s="136"/>
      <c r="AA665" s="136"/>
      <c r="AB665" s="136"/>
      <c r="AC665" s="136"/>
      <c r="AD665" s="136"/>
      <c r="AE665" s="136"/>
      <c r="AF665" s="725"/>
      <c r="AG665" s="136"/>
      <c r="AH665" s="136"/>
      <c r="AI665" s="136"/>
      <c r="AJ665" s="136"/>
      <c r="AK665" s="136"/>
      <c r="AL665" s="136"/>
    </row>
    <row r="666" spans="1:38" s="44" customFormat="1" x14ac:dyDescent="0.2">
      <c r="A666" s="16"/>
      <c r="B666" s="730"/>
      <c r="C666" s="16"/>
      <c r="K666" s="725"/>
      <c r="L666" s="136"/>
      <c r="M666" s="136"/>
      <c r="N666" s="136"/>
      <c r="O666" s="136"/>
      <c r="P666" s="136"/>
      <c r="Q666" s="136"/>
      <c r="R666" s="725"/>
      <c r="S666" s="136"/>
      <c r="T666" s="136"/>
      <c r="U666" s="136"/>
      <c r="V666" s="136"/>
      <c r="W666" s="136"/>
      <c r="X666" s="136"/>
      <c r="Y666" s="725"/>
      <c r="Z666" s="136"/>
      <c r="AA666" s="136"/>
      <c r="AB666" s="136"/>
      <c r="AC666" s="136"/>
      <c r="AD666" s="136"/>
      <c r="AE666" s="136"/>
      <c r="AF666" s="725"/>
      <c r="AG666" s="136"/>
      <c r="AH666" s="136"/>
      <c r="AI666" s="136"/>
      <c r="AJ666" s="136"/>
      <c r="AK666" s="136"/>
      <c r="AL666" s="136"/>
    </row>
    <row r="667" spans="1:38" s="44" customFormat="1" x14ac:dyDescent="0.2">
      <c r="A667" s="16"/>
      <c r="B667" s="730"/>
      <c r="C667" s="16"/>
      <c r="K667" s="725"/>
      <c r="L667" s="136"/>
      <c r="M667" s="136"/>
      <c r="N667" s="136"/>
      <c r="O667" s="136"/>
      <c r="P667" s="136"/>
      <c r="Q667" s="136"/>
      <c r="R667" s="725"/>
      <c r="S667" s="136"/>
      <c r="T667" s="136"/>
      <c r="U667" s="136"/>
      <c r="V667" s="136"/>
      <c r="W667" s="136"/>
      <c r="X667" s="136"/>
      <c r="Y667" s="725"/>
      <c r="Z667" s="136"/>
      <c r="AA667" s="136"/>
      <c r="AB667" s="136"/>
      <c r="AC667" s="136"/>
      <c r="AD667" s="136"/>
      <c r="AE667" s="136"/>
      <c r="AF667" s="725"/>
      <c r="AG667" s="136"/>
      <c r="AH667" s="136"/>
      <c r="AI667" s="136"/>
      <c r="AJ667" s="136"/>
      <c r="AK667" s="136"/>
      <c r="AL667" s="136"/>
    </row>
    <row r="668" spans="1:38" s="44" customFormat="1" x14ac:dyDescent="0.2">
      <c r="A668" s="16"/>
      <c r="B668" s="730"/>
      <c r="C668" s="16"/>
      <c r="K668" s="725"/>
      <c r="L668" s="136"/>
      <c r="M668" s="136"/>
      <c r="N668" s="136"/>
      <c r="O668" s="136"/>
      <c r="P668" s="136"/>
      <c r="Q668" s="136"/>
      <c r="R668" s="725"/>
      <c r="S668" s="136"/>
      <c r="T668" s="136"/>
      <c r="U668" s="136"/>
      <c r="V668" s="136"/>
      <c r="W668" s="136"/>
      <c r="X668" s="136"/>
      <c r="Y668" s="725"/>
      <c r="Z668" s="136"/>
      <c r="AA668" s="136"/>
      <c r="AB668" s="136"/>
      <c r="AC668" s="136"/>
      <c r="AD668" s="136"/>
      <c r="AE668" s="136"/>
      <c r="AF668" s="725"/>
      <c r="AG668" s="136"/>
      <c r="AH668" s="136"/>
      <c r="AI668" s="136"/>
      <c r="AJ668" s="136"/>
      <c r="AK668" s="136"/>
      <c r="AL668" s="136"/>
    </row>
    <row r="669" spans="1:38" s="44" customFormat="1" x14ac:dyDescent="0.2">
      <c r="A669" s="16"/>
      <c r="B669" s="730"/>
      <c r="C669" s="16"/>
      <c r="K669" s="725"/>
      <c r="L669" s="136"/>
      <c r="M669" s="136"/>
      <c r="N669" s="136"/>
      <c r="O669" s="136"/>
      <c r="P669" s="136"/>
      <c r="Q669" s="136"/>
      <c r="R669" s="725"/>
      <c r="S669" s="136"/>
      <c r="T669" s="136"/>
      <c r="U669" s="136"/>
      <c r="V669" s="136"/>
      <c r="W669" s="136"/>
      <c r="X669" s="136"/>
      <c r="Y669" s="725"/>
      <c r="Z669" s="136"/>
      <c r="AA669" s="136"/>
      <c r="AB669" s="136"/>
      <c r="AC669" s="136"/>
      <c r="AD669" s="136"/>
      <c r="AE669" s="136"/>
      <c r="AF669" s="725"/>
      <c r="AG669" s="136"/>
      <c r="AH669" s="136"/>
      <c r="AI669" s="136"/>
      <c r="AJ669" s="136"/>
      <c r="AK669" s="136"/>
      <c r="AL669" s="136"/>
    </row>
    <row r="670" spans="1:38" s="44" customFormat="1" x14ac:dyDescent="0.2">
      <c r="A670" s="16"/>
      <c r="B670" s="730"/>
      <c r="C670" s="16"/>
      <c r="K670" s="725"/>
      <c r="L670" s="136"/>
      <c r="M670" s="136"/>
      <c r="N670" s="136"/>
      <c r="O670" s="136"/>
      <c r="P670" s="136"/>
      <c r="Q670" s="136"/>
      <c r="R670" s="725"/>
      <c r="S670" s="136"/>
      <c r="T670" s="136"/>
      <c r="U670" s="136"/>
      <c r="V670" s="136"/>
      <c r="W670" s="136"/>
      <c r="X670" s="136"/>
      <c r="Y670" s="725"/>
      <c r="Z670" s="136"/>
      <c r="AA670" s="136"/>
      <c r="AB670" s="136"/>
      <c r="AC670" s="136"/>
      <c r="AD670" s="136"/>
      <c r="AE670" s="136"/>
      <c r="AF670" s="725"/>
      <c r="AG670" s="136"/>
      <c r="AH670" s="136"/>
      <c r="AI670" s="136"/>
      <c r="AJ670" s="136"/>
      <c r="AK670" s="136"/>
      <c r="AL670" s="136"/>
    </row>
    <row r="671" spans="1:38" s="44" customFormat="1" x14ac:dyDescent="0.2">
      <c r="A671" s="16"/>
      <c r="B671" s="730"/>
      <c r="C671" s="16"/>
      <c r="K671" s="725"/>
      <c r="L671" s="136"/>
      <c r="M671" s="136"/>
      <c r="N671" s="136"/>
      <c r="O671" s="136"/>
      <c r="P671" s="136"/>
      <c r="Q671" s="136"/>
      <c r="R671" s="725"/>
      <c r="S671" s="136"/>
      <c r="T671" s="136"/>
      <c r="U671" s="136"/>
      <c r="V671" s="136"/>
      <c r="W671" s="136"/>
      <c r="X671" s="136"/>
      <c r="Y671" s="725"/>
      <c r="Z671" s="136"/>
      <c r="AA671" s="136"/>
      <c r="AB671" s="136"/>
      <c r="AC671" s="136"/>
      <c r="AD671" s="136"/>
      <c r="AE671" s="136"/>
      <c r="AF671" s="725"/>
      <c r="AG671" s="136"/>
      <c r="AH671" s="136"/>
      <c r="AI671" s="136"/>
      <c r="AJ671" s="136"/>
      <c r="AK671" s="136"/>
      <c r="AL671" s="136"/>
    </row>
    <row r="672" spans="1:38" s="44" customFormat="1" x14ac:dyDescent="0.2">
      <c r="A672" s="16"/>
      <c r="B672" s="730"/>
      <c r="C672" s="16"/>
      <c r="K672" s="725"/>
      <c r="L672" s="136"/>
      <c r="M672" s="136"/>
      <c r="N672" s="136"/>
      <c r="O672" s="136"/>
      <c r="P672" s="136"/>
      <c r="Q672" s="136"/>
      <c r="R672" s="725"/>
      <c r="S672" s="136"/>
      <c r="T672" s="136"/>
      <c r="U672" s="136"/>
      <c r="V672" s="136"/>
      <c r="W672" s="136"/>
      <c r="X672" s="136"/>
      <c r="Y672" s="725"/>
      <c r="Z672" s="136"/>
      <c r="AA672" s="136"/>
      <c r="AB672" s="136"/>
      <c r="AC672" s="136"/>
      <c r="AD672" s="136"/>
      <c r="AE672" s="136"/>
      <c r="AF672" s="725"/>
      <c r="AG672" s="136"/>
      <c r="AH672" s="136"/>
      <c r="AI672" s="136"/>
      <c r="AJ672" s="136"/>
      <c r="AK672" s="136"/>
      <c r="AL672" s="136"/>
    </row>
    <row r="673" spans="1:38" s="44" customFormat="1" x14ac:dyDescent="0.2">
      <c r="A673" s="16"/>
      <c r="B673" s="730"/>
      <c r="C673" s="16"/>
      <c r="K673" s="725"/>
      <c r="L673" s="136"/>
      <c r="M673" s="136"/>
      <c r="N673" s="136"/>
      <c r="O673" s="136"/>
      <c r="P673" s="136"/>
      <c r="Q673" s="136"/>
      <c r="R673" s="725"/>
      <c r="S673" s="136"/>
      <c r="T673" s="136"/>
      <c r="U673" s="136"/>
      <c r="V673" s="136"/>
      <c r="W673" s="136"/>
      <c r="X673" s="136"/>
      <c r="Y673" s="725"/>
      <c r="Z673" s="136"/>
      <c r="AA673" s="136"/>
      <c r="AB673" s="136"/>
      <c r="AC673" s="136"/>
      <c r="AD673" s="136"/>
      <c r="AE673" s="136"/>
      <c r="AF673" s="725"/>
      <c r="AG673" s="136"/>
      <c r="AH673" s="136"/>
      <c r="AI673" s="136"/>
      <c r="AJ673" s="136"/>
      <c r="AK673" s="136"/>
      <c r="AL673" s="136"/>
    </row>
    <row r="674" spans="1:38" s="44" customFormat="1" x14ac:dyDescent="0.2">
      <c r="A674" s="16"/>
      <c r="B674" s="730"/>
      <c r="C674" s="16"/>
      <c r="K674" s="725"/>
      <c r="L674" s="136"/>
      <c r="M674" s="136"/>
      <c r="N674" s="136"/>
      <c r="O674" s="136"/>
      <c r="P674" s="136"/>
      <c r="Q674" s="136"/>
      <c r="R674" s="725"/>
      <c r="S674" s="136"/>
      <c r="T674" s="136"/>
      <c r="U674" s="136"/>
      <c r="V674" s="136"/>
      <c r="W674" s="136"/>
      <c r="X674" s="136"/>
      <c r="Y674" s="725"/>
      <c r="Z674" s="136"/>
      <c r="AA674" s="136"/>
      <c r="AB674" s="136"/>
      <c r="AC674" s="136"/>
      <c r="AD674" s="136"/>
      <c r="AE674" s="136"/>
      <c r="AF674" s="725"/>
      <c r="AG674" s="136"/>
      <c r="AH674" s="136"/>
      <c r="AI674" s="136"/>
      <c r="AJ674" s="136"/>
      <c r="AK674" s="136"/>
      <c r="AL674" s="136"/>
    </row>
    <row r="675" spans="1:38" s="44" customFormat="1" x14ac:dyDescent="0.2">
      <c r="A675" s="16"/>
      <c r="B675" s="730"/>
      <c r="C675" s="16"/>
      <c r="K675" s="725"/>
      <c r="L675" s="136"/>
      <c r="M675" s="136"/>
      <c r="N675" s="136"/>
      <c r="O675" s="136"/>
      <c r="P675" s="136"/>
      <c r="Q675" s="136"/>
      <c r="R675" s="725"/>
      <c r="S675" s="136"/>
      <c r="T675" s="136"/>
      <c r="U675" s="136"/>
      <c r="V675" s="136"/>
      <c r="W675" s="136"/>
      <c r="X675" s="136"/>
      <c r="Y675" s="725"/>
      <c r="Z675" s="136"/>
      <c r="AA675" s="136"/>
      <c r="AB675" s="136"/>
      <c r="AC675" s="136"/>
      <c r="AD675" s="136"/>
      <c r="AE675" s="136"/>
      <c r="AF675" s="725"/>
      <c r="AG675" s="136"/>
      <c r="AH675" s="136"/>
      <c r="AI675" s="136"/>
      <c r="AJ675" s="136"/>
      <c r="AK675" s="136"/>
      <c r="AL675" s="136"/>
    </row>
    <row r="676" spans="1:38" s="44" customFormat="1" x14ac:dyDescent="0.2">
      <c r="A676" s="16"/>
      <c r="B676" s="730"/>
      <c r="C676" s="16"/>
      <c r="K676" s="725"/>
      <c r="L676" s="136"/>
      <c r="M676" s="136"/>
      <c r="N676" s="136"/>
      <c r="O676" s="136"/>
      <c r="P676" s="136"/>
      <c r="Q676" s="136"/>
      <c r="R676" s="725"/>
      <c r="S676" s="136"/>
      <c r="T676" s="136"/>
      <c r="U676" s="136"/>
      <c r="V676" s="136"/>
      <c r="W676" s="136"/>
      <c r="X676" s="136"/>
      <c r="Y676" s="725"/>
      <c r="Z676" s="136"/>
      <c r="AA676" s="136"/>
      <c r="AB676" s="136"/>
      <c r="AC676" s="136"/>
      <c r="AD676" s="136"/>
      <c r="AE676" s="136"/>
      <c r="AF676" s="725"/>
      <c r="AG676" s="136"/>
      <c r="AH676" s="136"/>
      <c r="AI676" s="136"/>
      <c r="AJ676" s="136"/>
      <c r="AK676" s="136"/>
      <c r="AL676" s="136"/>
    </row>
    <row r="677" spans="1:38" s="44" customFormat="1" x14ac:dyDescent="0.2">
      <c r="A677" s="16"/>
      <c r="B677" s="730"/>
      <c r="C677" s="16"/>
      <c r="K677" s="725"/>
      <c r="L677" s="136"/>
      <c r="M677" s="136"/>
      <c r="N677" s="136"/>
      <c r="O677" s="136"/>
      <c r="P677" s="136"/>
      <c r="Q677" s="136"/>
      <c r="R677" s="725"/>
      <c r="S677" s="136"/>
      <c r="T677" s="136"/>
      <c r="U677" s="136"/>
      <c r="V677" s="136"/>
      <c r="W677" s="136"/>
      <c r="X677" s="136"/>
      <c r="Y677" s="725"/>
      <c r="Z677" s="136"/>
      <c r="AA677" s="136"/>
      <c r="AB677" s="136"/>
      <c r="AC677" s="136"/>
      <c r="AD677" s="136"/>
      <c r="AE677" s="136"/>
      <c r="AF677" s="725"/>
      <c r="AG677" s="136"/>
      <c r="AH677" s="136"/>
      <c r="AI677" s="136"/>
      <c r="AJ677" s="136"/>
      <c r="AK677" s="136"/>
      <c r="AL677" s="136"/>
    </row>
    <row r="678" spans="1:38" s="44" customFormat="1" x14ac:dyDescent="0.2">
      <c r="A678" s="16"/>
      <c r="B678" s="730"/>
      <c r="C678" s="16"/>
      <c r="K678" s="725"/>
      <c r="L678" s="136"/>
      <c r="M678" s="136"/>
      <c r="N678" s="136"/>
      <c r="O678" s="136"/>
      <c r="P678" s="136"/>
      <c r="Q678" s="136"/>
      <c r="R678" s="725"/>
      <c r="S678" s="136"/>
      <c r="T678" s="136"/>
      <c r="U678" s="136"/>
      <c r="V678" s="136"/>
      <c r="W678" s="136"/>
      <c r="X678" s="136"/>
      <c r="Y678" s="725"/>
      <c r="Z678" s="136"/>
      <c r="AA678" s="136"/>
      <c r="AB678" s="136"/>
      <c r="AC678" s="136"/>
      <c r="AD678" s="136"/>
      <c r="AE678" s="136"/>
      <c r="AF678" s="725"/>
      <c r="AG678" s="136"/>
      <c r="AH678" s="136"/>
      <c r="AI678" s="136"/>
      <c r="AJ678" s="136"/>
      <c r="AK678" s="136"/>
      <c r="AL678" s="136"/>
    </row>
    <row r="679" spans="1:38" s="44" customFormat="1" x14ac:dyDescent="0.2">
      <c r="A679" s="16"/>
      <c r="B679" s="730"/>
      <c r="C679" s="16"/>
      <c r="K679" s="725"/>
      <c r="L679" s="136"/>
      <c r="M679" s="136"/>
      <c r="N679" s="136"/>
      <c r="O679" s="136"/>
      <c r="P679" s="136"/>
      <c r="Q679" s="136"/>
      <c r="R679" s="725"/>
      <c r="S679" s="136"/>
      <c r="T679" s="136"/>
      <c r="U679" s="136"/>
      <c r="V679" s="136"/>
      <c r="W679" s="136"/>
      <c r="X679" s="136"/>
      <c r="Y679" s="725"/>
      <c r="Z679" s="136"/>
      <c r="AA679" s="136"/>
      <c r="AB679" s="136"/>
      <c r="AC679" s="136"/>
      <c r="AD679" s="136"/>
      <c r="AE679" s="136"/>
      <c r="AF679" s="725"/>
      <c r="AG679" s="136"/>
      <c r="AH679" s="136"/>
      <c r="AI679" s="136"/>
      <c r="AJ679" s="136"/>
      <c r="AK679" s="136"/>
      <c r="AL679" s="136"/>
    </row>
    <row r="680" spans="1:38" s="44" customFormat="1" x14ac:dyDescent="0.2">
      <c r="A680" s="16"/>
      <c r="B680" s="730"/>
      <c r="C680" s="16"/>
      <c r="K680" s="725"/>
      <c r="L680" s="136"/>
      <c r="M680" s="136"/>
      <c r="N680" s="136"/>
      <c r="O680" s="136"/>
      <c r="P680" s="136"/>
      <c r="Q680" s="136"/>
      <c r="R680" s="725"/>
      <c r="S680" s="136"/>
      <c r="T680" s="136"/>
      <c r="U680" s="136"/>
      <c r="V680" s="136"/>
      <c r="W680" s="136"/>
      <c r="X680" s="136"/>
      <c r="Y680" s="725"/>
      <c r="Z680" s="136"/>
      <c r="AA680" s="136"/>
      <c r="AB680" s="136"/>
      <c r="AC680" s="136"/>
      <c r="AD680" s="136"/>
      <c r="AE680" s="136"/>
      <c r="AF680" s="725"/>
      <c r="AG680" s="136"/>
      <c r="AH680" s="136"/>
      <c r="AI680" s="136"/>
      <c r="AJ680" s="136"/>
      <c r="AK680" s="136"/>
      <c r="AL680" s="136"/>
    </row>
    <row r="681" spans="1:38" s="44" customFormat="1" x14ac:dyDescent="0.2">
      <c r="A681" s="16"/>
      <c r="B681" s="730"/>
      <c r="C681" s="16"/>
      <c r="K681" s="725"/>
      <c r="L681" s="136"/>
      <c r="M681" s="136"/>
      <c r="N681" s="136"/>
      <c r="O681" s="136"/>
      <c r="P681" s="136"/>
      <c r="Q681" s="136"/>
      <c r="R681" s="725"/>
      <c r="S681" s="136"/>
      <c r="T681" s="136"/>
      <c r="U681" s="136"/>
      <c r="V681" s="136"/>
      <c r="W681" s="136"/>
      <c r="X681" s="136"/>
      <c r="Y681" s="725"/>
      <c r="Z681" s="136"/>
      <c r="AA681" s="136"/>
      <c r="AB681" s="136"/>
      <c r="AC681" s="136"/>
      <c r="AD681" s="136"/>
      <c r="AE681" s="136"/>
      <c r="AF681" s="725"/>
      <c r="AG681" s="136"/>
      <c r="AH681" s="136"/>
      <c r="AI681" s="136"/>
      <c r="AJ681" s="136"/>
      <c r="AK681" s="136"/>
      <c r="AL681" s="136"/>
    </row>
    <row r="682" spans="1:38" s="44" customFormat="1" x14ac:dyDescent="0.2">
      <c r="A682" s="16"/>
      <c r="B682" s="730"/>
      <c r="C682" s="16"/>
      <c r="K682" s="725"/>
      <c r="L682" s="136"/>
      <c r="M682" s="136"/>
      <c r="N682" s="136"/>
      <c r="O682" s="136"/>
      <c r="P682" s="136"/>
      <c r="Q682" s="136"/>
      <c r="R682" s="725"/>
      <c r="S682" s="136"/>
      <c r="T682" s="136"/>
      <c r="U682" s="136"/>
      <c r="V682" s="136"/>
      <c r="W682" s="136"/>
      <c r="X682" s="136"/>
      <c r="Y682" s="725"/>
      <c r="Z682" s="136"/>
      <c r="AA682" s="136"/>
      <c r="AB682" s="136"/>
      <c r="AC682" s="136"/>
      <c r="AD682" s="136"/>
      <c r="AE682" s="136"/>
      <c r="AF682" s="725"/>
      <c r="AG682" s="136"/>
      <c r="AH682" s="136"/>
      <c r="AI682" s="136"/>
      <c r="AJ682" s="136"/>
      <c r="AK682" s="136"/>
      <c r="AL682" s="136"/>
    </row>
    <row r="683" spans="1:38" s="44" customFormat="1" x14ac:dyDescent="0.2">
      <c r="A683" s="16"/>
      <c r="B683" s="730"/>
      <c r="C683" s="16"/>
      <c r="K683" s="725"/>
      <c r="L683" s="136"/>
      <c r="M683" s="136"/>
      <c r="N683" s="136"/>
      <c r="O683" s="136"/>
      <c r="P683" s="136"/>
      <c r="Q683" s="136"/>
      <c r="R683" s="725"/>
      <c r="S683" s="136"/>
      <c r="T683" s="136"/>
      <c r="U683" s="136"/>
      <c r="V683" s="136"/>
      <c r="W683" s="136"/>
      <c r="X683" s="136"/>
      <c r="Y683" s="725"/>
      <c r="Z683" s="136"/>
      <c r="AA683" s="136"/>
      <c r="AB683" s="136"/>
      <c r="AC683" s="136"/>
      <c r="AD683" s="136"/>
      <c r="AE683" s="136"/>
      <c r="AF683" s="725"/>
      <c r="AG683" s="136"/>
      <c r="AH683" s="136"/>
      <c r="AI683" s="136"/>
      <c r="AJ683" s="136"/>
      <c r="AK683" s="136"/>
      <c r="AL683" s="136"/>
    </row>
    <row r="684" spans="1:38" s="44" customFormat="1" x14ac:dyDescent="0.2">
      <c r="A684" s="16"/>
      <c r="B684" s="730"/>
      <c r="C684" s="16"/>
      <c r="K684" s="725"/>
      <c r="L684" s="136"/>
      <c r="M684" s="136"/>
      <c r="N684" s="136"/>
      <c r="O684" s="136"/>
      <c r="P684" s="136"/>
      <c r="Q684" s="136"/>
      <c r="R684" s="725"/>
      <c r="S684" s="136"/>
      <c r="T684" s="136"/>
      <c r="U684" s="136"/>
      <c r="V684" s="136"/>
      <c r="W684" s="136"/>
      <c r="X684" s="136"/>
      <c r="Y684" s="725"/>
      <c r="Z684" s="136"/>
      <c r="AA684" s="136"/>
      <c r="AB684" s="136"/>
      <c r="AC684" s="136"/>
      <c r="AD684" s="136"/>
      <c r="AE684" s="136"/>
      <c r="AF684" s="725"/>
      <c r="AG684" s="136"/>
      <c r="AH684" s="136"/>
      <c r="AI684" s="136"/>
      <c r="AJ684" s="136"/>
      <c r="AK684" s="136"/>
      <c r="AL684" s="136"/>
    </row>
    <row r="685" spans="1:38" s="44" customFormat="1" x14ac:dyDescent="0.2">
      <c r="A685" s="16"/>
      <c r="B685" s="730"/>
      <c r="C685" s="16"/>
      <c r="K685" s="725"/>
      <c r="L685" s="136"/>
      <c r="M685" s="136"/>
      <c r="N685" s="136"/>
      <c r="O685" s="136"/>
      <c r="P685" s="136"/>
      <c r="Q685" s="136"/>
      <c r="R685" s="725"/>
      <c r="S685" s="136"/>
      <c r="T685" s="136"/>
      <c r="U685" s="136"/>
      <c r="V685" s="136"/>
      <c r="W685" s="136"/>
      <c r="X685" s="136"/>
      <c r="Y685" s="725"/>
      <c r="Z685" s="136"/>
      <c r="AA685" s="136"/>
      <c r="AB685" s="136"/>
      <c r="AC685" s="136"/>
      <c r="AD685" s="136"/>
      <c r="AE685" s="136"/>
      <c r="AF685" s="725"/>
      <c r="AG685" s="136"/>
      <c r="AH685" s="136"/>
      <c r="AI685" s="136"/>
      <c r="AJ685" s="136"/>
      <c r="AK685" s="136"/>
      <c r="AL685" s="136"/>
    </row>
    <row r="686" spans="1:38" s="44" customFormat="1" x14ac:dyDescent="0.2">
      <c r="A686" s="16"/>
      <c r="B686" s="730"/>
      <c r="C686" s="16"/>
      <c r="K686" s="725"/>
      <c r="L686" s="136"/>
      <c r="M686" s="136"/>
      <c r="N686" s="136"/>
      <c r="O686" s="136"/>
      <c r="P686" s="136"/>
      <c r="Q686" s="136"/>
      <c r="R686" s="725"/>
      <c r="S686" s="136"/>
      <c r="T686" s="136"/>
      <c r="U686" s="136"/>
      <c r="V686" s="136"/>
      <c r="W686" s="136"/>
      <c r="X686" s="136"/>
      <c r="Y686" s="725"/>
      <c r="Z686" s="136"/>
      <c r="AA686" s="136"/>
      <c r="AB686" s="136"/>
      <c r="AC686" s="136"/>
      <c r="AD686" s="136"/>
      <c r="AE686" s="136"/>
      <c r="AF686" s="725"/>
      <c r="AG686" s="136"/>
      <c r="AH686" s="136"/>
      <c r="AI686" s="136"/>
      <c r="AJ686" s="136"/>
      <c r="AK686" s="136"/>
      <c r="AL686" s="136"/>
    </row>
    <row r="687" spans="1:38" s="44" customFormat="1" x14ac:dyDescent="0.2">
      <c r="A687" s="16"/>
      <c r="B687" s="730"/>
      <c r="C687" s="16"/>
      <c r="K687" s="725"/>
      <c r="L687" s="136"/>
      <c r="M687" s="136"/>
      <c r="N687" s="136"/>
      <c r="O687" s="136"/>
      <c r="P687" s="136"/>
      <c r="Q687" s="136"/>
      <c r="R687" s="725"/>
      <c r="S687" s="136"/>
      <c r="T687" s="136"/>
      <c r="U687" s="136"/>
      <c r="V687" s="136"/>
      <c r="W687" s="136"/>
      <c r="X687" s="136"/>
      <c r="Y687" s="725"/>
      <c r="Z687" s="136"/>
      <c r="AA687" s="136"/>
      <c r="AB687" s="136"/>
      <c r="AC687" s="136"/>
      <c r="AD687" s="136"/>
      <c r="AE687" s="136"/>
      <c r="AF687" s="725"/>
      <c r="AG687" s="136"/>
      <c r="AH687" s="136"/>
      <c r="AI687" s="136"/>
      <c r="AJ687" s="136"/>
      <c r="AK687" s="136"/>
      <c r="AL687" s="136"/>
    </row>
    <row r="688" spans="1:38" s="44" customFormat="1" x14ac:dyDescent="0.2">
      <c r="A688" s="16"/>
      <c r="B688" s="730"/>
      <c r="C688" s="16"/>
      <c r="K688" s="725"/>
      <c r="L688" s="136"/>
      <c r="M688" s="136"/>
      <c r="N688" s="136"/>
      <c r="O688" s="136"/>
      <c r="P688" s="136"/>
      <c r="Q688" s="136"/>
      <c r="R688" s="725"/>
      <c r="S688" s="136"/>
      <c r="T688" s="136"/>
      <c r="U688" s="136"/>
      <c r="V688" s="136"/>
      <c r="W688" s="136"/>
      <c r="X688" s="136"/>
      <c r="Y688" s="725"/>
      <c r="Z688" s="136"/>
      <c r="AA688" s="136"/>
      <c r="AB688" s="136"/>
      <c r="AC688" s="136"/>
      <c r="AD688" s="136"/>
      <c r="AE688" s="136"/>
      <c r="AF688" s="725"/>
      <c r="AG688" s="136"/>
      <c r="AH688" s="136"/>
      <c r="AI688" s="136"/>
      <c r="AJ688" s="136"/>
      <c r="AK688" s="136"/>
      <c r="AL688" s="136"/>
    </row>
    <row r="689" spans="1:38" s="44" customFormat="1" x14ac:dyDescent="0.2">
      <c r="A689" s="16"/>
      <c r="B689" s="730"/>
      <c r="C689" s="16"/>
      <c r="K689" s="725"/>
      <c r="L689" s="136"/>
      <c r="M689" s="136"/>
      <c r="N689" s="136"/>
      <c r="O689" s="136"/>
      <c r="P689" s="136"/>
      <c r="Q689" s="136"/>
      <c r="R689" s="725"/>
      <c r="S689" s="136"/>
      <c r="T689" s="136"/>
      <c r="U689" s="136"/>
      <c r="V689" s="136"/>
      <c r="W689" s="136"/>
      <c r="X689" s="136"/>
      <c r="Y689" s="725"/>
      <c r="Z689" s="136"/>
      <c r="AA689" s="136"/>
      <c r="AB689" s="136"/>
      <c r="AC689" s="136"/>
      <c r="AD689" s="136"/>
      <c r="AE689" s="136"/>
      <c r="AF689" s="725"/>
      <c r="AG689" s="136"/>
      <c r="AH689" s="136"/>
      <c r="AI689" s="136"/>
      <c r="AJ689" s="136"/>
      <c r="AK689" s="136"/>
      <c r="AL689" s="136"/>
    </row>
    <row r="690" spans="1:38" s="44" customFormat="1" x14ac:dyDescent="0.2">
      <c r="A690" s="16"/>
      <c r="B690" s="730"/>
      <c r="C690" s="16"/>
      <c r="K690" s="725"/>
      <c r="L690" s="136"/>
      <c r="M690" s="136"/>
      <c r="N690" s="136"/>
      <c r="O690" s="136"/>
      <c r="P690" s="136"/>
      <c r="Q690" s="136"/>
      <c r="R690" s="725"/>
      <c r="S690" s="136"/>
      <c r="T690" s="136"/>
      <c r="U690" s="136"/>
      <c r="V690" s="136"/>
      <c r="W690" s="136"/>
      <c r="X690" s="136"/>
      <c r="Y690" s="725"/>
      <c r="Z690" s="136"/>
      <c r="AA690" s="136"/>
      <c r="AB690" s="136"/>
      <c r="AC690" s="136"/>
      <c r="AD690" s="136"/>
      <c r="AE690" s="136"/>
      <c r="AF690" s="725"/>
      <c r="AG690" s="136"/>
      <c r="AH690" s="136"/>
      <c r="AI690" s="136"/>
      <c r="AJ690" s="136"/>
      <c r="AK690" s="136"/>
      <c r="AL690" s="136"/>
    </row>
    <row r="691" spans="1:38" s="44" customFormat="1" x14ac:dyDescent="0.2">
      <c r="A691" s="16"/>
      <c r="B691" s="730"/>
      <c r="C691" s="16"/>
      <c r="K691" s="725"/>
      <c r="L691" s="136"/>
      <c r="M691" s="136"/>
      <c r="N691" s="136"/>
      <c r="O691" s="136"/>
      <c r="P691" s="136"/>
      <c r="Q691" s="136"/>
      <c r="R691" s="725"/>
      <c r="S691" s="136"/>
      <c r="T691" s="136"/>
      <c r="U691" s="136"/>
      <c r="V691" s="136"/>
      <c r="W691" s="136"/>
      <c r="X691" s="136"/>
      <c r="Y691" s="725"/>
      <c r="Z691" s="136"/>
      <c r="AA691" s="136"/>
      <c r="AB691" s="136"/>
      <c r="AC691" s="136"/>
      <c r="AD691" s="136"/>
      <c r="AE691" s="136"/>
      <c r="AF691" s="725"/>
      <c r="AG691" s="136"/>
      <c r="AH691" s="136"/>
      <c r="AI691" s="136"/>
      <c r="AJ691" s="136"/>
      <c r="AK691" s="136"/>
      <c r="AL691" s="136"/>
    </row>
    <row r="692" spans="1:38" s="44" customFormat="1" x14ac:dyDescent="0.2">
      <c r="A692" s="16"/>
      <c r="B692" s="730"/>
      <c r="C692" s="16"/>
      <c r="K692" s="725"/>
      <c r="L692" s="136"/>
      <c r="M692" s="136"/>
      <c r="N692" s="136"/>
      <c r="O692" s="136"/>
      <c r="P692" s="136"/>
      <c r="Q692" s="136"/>
      <c r="R692" s="725"/>
      <c r="S692" s="136"/>
      <c r="T692" s="136"/>
      <c r="U692" s="136"/>
      <c r="V692" s="136"/>
      <c r="W692" s="136"/>
      <c r="X692" s="136"/>
      <c r="Y692" s="725"/>
      <c r="Z692" s="136"/>
      <c r="AA692" s="136"/>
      <c r="AB692" s="136"/>
      <c r="AC692" s="136"/>
      <c r="AD692" s="136"/>
      <c r="AE692" s="136"/>
      <c r="AF692" s="725"/>
      <c r="AG692" s="136"/>
      <c r="AH692" s="136"/>
      <c r="AI692" s="136"/>
      <c r="AJ692" s="136"/>
      <c r="AK692" s="136"/>
      <c r="AL692" s="136"/>
    </row>
    <row r="693" spans="1:38" s="44" customFormat="1" x14ac:dyDescent="0.2">
      <c r="A693" s="16"/>
      <c r="B693" s="730"/>
      <c r="C693" s="16"/>
      <c r="K693" s="725"/>
      <c r="L693" s="136"/>
      <c r="M693" s="136"/>
      <c r="N693" s="136"/>
      <c r="O693" s="136"/>
      <c r="P693" s="136"/>
      <c r="Q693" s="136"/>
      <c r="R693" s="725"/>
      <c r="S693" s="136"/>
      <c r="T693" s="136"/>
      <c r="U693" s="136"/>
      <c r="V693" s="136"/>
      <c r="W693" s="136"/>
      <c r="X693" s="136"/>
      <c r="Y693" s="725"/>
      <c r="Z693" s="136"/>
      <c r="AA693" s="136"/>
      <c r="AB693" s="136"/>
      <c r="AC693" s="136"/>
      <c r="AD693" s="136"/>
      <c r="AE693" s="136"/>
      <c r="AF693" s="725"/>
      <c r="AG693" s="136"/>
      <c r="AH693" s="136"/>
      <c r="AI693" s="136"/>
      <c r="AJ693" s="136"/>
      <c r="AK693" s="136"/>
      <c r="AL693" s="136"/>
    </row>
    <row r="694" spans="1:38" s="44" customFormat="1" x14ac:dyDescent="0.2">
      <c r="A694" s="16"/>
      <c r="B694" s="730"/>
      <c r="C694" s="16"/>
      <c r="K694" s="725"/>
      <c r="L694" s="136"/>
      <c r="M694" s="136"/>
      <c r="N694" s="136"/>
      <c r="O694" s="136"/>
      <c r="P694" s="136"/>
      <c r="Q694" s="136"/>
      <c r="R694" s="725"/>
      <c r="S694" s="136"/>
      <c r="T694" s="136"/>
      <c r="U694" s="136"/>
      <c r="V694" s="136"/>
      <c r="W694" s="136"/>
      <c r="X694" s="136"/>
      <c r="Y694" s="725"/>
      <c r="Z694" s="136"/>
      <c r="AA694" s="136"/>
      <c r="AB694" s="136"/>
      <c r="AC694" s="136"/>
      <c r="AD694" s="136"/>
      <c r="AE694" s="136"/>
      <c r="AF694" s="725"/>
      <c r="AG694" s="136"/>
      <c r="AH694" s="136"/>
      <c r="AI694" s="136"/>
      <c r="AJ694" s="136"/>
      <c r="AK694" s="136"/>
      <c r="AL694" s="136"/>
    </row>
    <row r="695" spans="1:38" s="44" customFormat="1" x14ac:dyDescent="0.2">
      <c r="A695" s="16"/>
      <c r="B695" s="730"/>
      <c r="C695" s="16"/>
      <c r="K695" s="725"/>
      <c r="L695" s="136"/>
      <c r="M695" s="136"/>
      <c r="N695" s="136"/>
      <c r="O695" s="136"/>
      <c r="P695" s="136"/>
      <c r="Q695" s="136"/>
      <c r="R695" s="725"/>
      <c r="S695" s="136"/>
      <c r="T695" s="136"/>
      <c r="U695" s="136"/>
      <c r="V695" s="136"/>
      <c r="W695" s="136"/>
      <c r="X695" s="136"/>
      <c r="Y695" s="725"/>
      <c r="Z695" s="136"/>
      <c r="AA695" s="136"/>
      <c r="AB695" s="136"/>
      <c r="AC695" s="136"/>
      <c r="AD695" s="136"/>
      <c r="AE695" s="136"/>
      <c r="AF695" s="725"/>
      <c r="AG695" s="136"/>
      <c r="AH695" s="136"/>
      <c r="AI695" s="136"/>
      <c r="AJ695" s="136"/>
      <c r="AK695" s="136"/>
      <c r="AL695" s="136"/>
    </row>
    <row r="696" spans="1:38" s="44" customFormat="1" x14ac:dyDescent="0.2">
      <c r="A696" s="16"/>
      <c r="B696" s="730"/>
      <c r="C696" s="16"/>
      <c r="K696" s="725"/>
      <c r="L696" s="136"/>
      <c r="M696" s="136"/>
      <c r="N696" s="136"/>
      <c r="O696" s="136"/>
      <c r="P696" s="136"/>
      <c r="Q696" s="136"/>
      <c r="R696" s="725"/>
      <c r="S696" s="136"/>
      <c r="T696" s="136"/>
      <c r="U696" s="136"/>
      <c r="V696" s="136"/>
      <c r="W696" s="136"/>
      <c r="X696" s="136"/>
      <c r="Y696" s="725"/>
      <c r="Z696" s="136"/>
      <c r="AA696" s="136"/>
      <c r="AB696" s="136"/>
      <c r="AC696" s="136"/>
      <c r="AD696" s="136"/>
      <c r="AE696" s="136"/>
      <c r="AF696" s="725"/>
      <c r="AG696" s="136"/>
      <c r="AH696" s="136"/>
      <c r="AI696" s="136"/>
      <c r="AJ696" s="136"/>
      <c r="AK696" s="136"/>
      <c r="AL696" s="136"/>
    </row>
    <row r="697" spans="1:38" s="44" customFormat="1" x14ac:dyDescent="0.2">
      <c r="A697" s="16"/>
      <c r="B697" s="730"/>
      <c r="C697" s="16"/>
      <c r="K697" s="725"/>
      <c r="L697" s="136"/>
      <c r="M697" s="136"/>
      <c r="N697" s="136"/>
      <c r="O697" s="136"/>
      <c r="P697" s="136"/>
      <c r="Q697" s="136"/>
      <c r="R697" s="725"/>
      <c r="S697" s="136"/>
      <c r="T697" s="136"/>
      <c r="U697" s="136"/>
      <c r="V697" s="136"/>
      <c r="W697" s="136"/>
      <c r="X697" s="136"/>
      <c r="Y697" s="725"/>
      <c r="Z697" s="136"/>
      <c r="AA697" s="136"/>
      <c r="AB697" s="136"/>
      <c r="AC697" s="136"/>
      <c r="AD697" s="136"/>
      <c r="AE697" s="136"/>
      <c r="AF697" s="725"/>
      <c r="AG697" s="136"/>
      <c r="AH697" s="136"/>
      <c r="AI697" s="136"/>
      <c r="AJ697" s="136"/>
      <c r="AK697" s="136"/>
      <c r="AL697" s="136"/>
    </row>
    <row r="698" spans="1:38" s="44" customFormat="1" x14ac:dyDescent="0.2">
      <c r="A698" s="16"/>
      <c r="B698" s="730"/>
      <c r="C698" s="16"/>
      <c r="K698" s="725"/>
      <c r="L698" s="136"/>
      <c r="M698" s="136"/>
      <c r="N698" s="136"/>
      <c r="O698" s="136"/>
      <c r="P698" s="136"/>
      <c r="Q698" s="136"/>
      <c r="R698" s="725"/>
      <c r="S698" s="136"/>
      <c r="T698" s="136"/>
      <c r="U698" s="136"/>
      <c r="V698" s="136"/>
      <c r="W698" s="136"/>
      <c r="X698" s="136"/>
      <c r="Y698" s="725"/>
      <c r="Z698" s="136"/>
      <c r="AA698" s="136"/>
      <c r="AB698" s="136"/>
      <c r="AC698" s="136"/>
      <c r="AD698" s="136"/>
      <c r="AE698" s="136"/>
      <c r="AF698" s="725"/>
      <c r="AG698" s="136"/>
      <c r="AH698" s="136"/>
      <c r="AI698" s="136"/>
      <c r="AJ698" s="136"/>
      <c r="AK698" s="136"/>
      <c r="AL698" s="136"/>
    </row>
    <row r="699" spans="1:38" s="44" customFormat="1" x14ac:dyDescent="0.2">
      <c r="A699" s="16"/>
      <c r="B699" s="730"/>
      <c r="C699" s="16"/>
      <c r="K699" s="725"/>
      <c r="L699" s="136"/>
      <c r="M699" s="136"/>
      <c r="N699" s="136"/>
      <c r="O699" s="136"/>
      <c r="P699" s="136"/>
      <c r="Q699" s="136"/>
      <c r="R699" s="725"/>
      <c r="S699" s="136"/>
      <c r="T699" s="136"/>
      <c r="U699" s="136"/>
      <c r="V699" s="136"/>
      <c r="W699" s="136"/>
      <c r="X699" s="136"/>
      <c r="Y699" s="725"/>
      <c r="Z699" s="136"/>
      <c r="AA699" s="136"/>
      <c r="AB699" s="136"/>
      <c r="AC699" s="136"/>
      <c r="AD699" s="136"/>
      <c r="AE699" s="136"/>
      <c r="AF699" s="725"/>
      <c r="AG699" s="136"/>
      <c r="AH699" s="136"/>
      <c r="AI699" s="136"/>
      <c r="AJ699" s="136"/>
      <c r="AK699" s="136"/>
      <c r="AL699" s="136"/>
    </row>
    <row r="700" spans="1:38" s="44" customFormat="1" x14ac:dyDescent="0.2">
      <c r="A700" s="16"/>
      <c r="B700" s="730"/>
      <c r="C700" s="16"/>
      <c r="K700" s="725"/>
      <c r="L700" s="136"/>
      <c r="M700" s="136"/>
      <c r="N700" s="136"/>
      <c r="O700" s="136"/>
      <c r="P700" s="136"/>
      <c r="Q700" s="136"/>
      <c r="R700" s="725"/>
      <c r="S700" s="136"/>
      <c r="T700" s="136"/>
      <c r="U700" s="136"/>
      <c r="V700" s="136"/>
      <c r="W700" s="136"/>
      <c r="X700" s="136"/>
      <c r="Y700" s="725"/>
      <c r="Z700" s="136"/>
      <c r="AA700" s="136"/>
      <c r="AB700" s="136"/>
      <c r="AC700" s="136"/>
      <c r="AD700" s="136"/>
      <c r="AE700" s="136"/>
      <c r="AF700" s="725"/>
      <c r="AG700" s="136"/>
      <c r="AH700" s="136"/>
      <c r="AI700" s="136"/>
      <c r="AJ700" s="136"/>
      <c r="AK700" s="136"/>
      <c r="AL700" s="136"/>
    </row>
    <row r="701" spans="1:38" s="44" customFormat="1" x14ac:dyDescent="0.2">
      <c r="A701" s="16"/>
      <c r="B701" s="730"/>
      <c r="C701" s="16"/>
      <c r="K701" s="725"/>
      <c r="L701" s="136"/>
      <c r="M701" s="136"/>
      <c r="N701" s="136"/>
      <c r="O701" s="136"/>
      <c r="P701" s="136"/>
      <c r="Q701" s="136"/>
      <c r="R701" s="725"/>
      <c r="S701" s="136"/>
      <c r="T701" s="136"/>
      <c r="U701" s="136"/>
      <c r="V701" s="136"/>
      <c r="W701" s="136"/>
      <c r="X701" s="136"/>
      <c r="Y701" s="725"/>
      <c r="Z701" s="136"/>
      <c r="AA701" s="136"/>
      <c r="AB701" s="136"/>
      <c r="AC701" s="136"/>
      <c r="AD701" s="136"/>
      <c r="AE701" s="136"/>
      <c r="AF701" s="725"/>
      <c r="AG701" s="136"/>
      <c r="AH701" s="136"/>
      <c r="AI701" s="136"/>
      <c r="AJ701" s="136"/>
      <c r="AK701" s="136"/>
      <c r="AL701" s="136"/>
    </row>
    <row r="702" spans="1:38" s="44" customFormat="1" x14ac:dyDescent="0.2">
      <c r="A702" s="16"/>
      <c r="B702" s="730"/>
      <c r="C702" s="16"/>
      <c r="K702" s="725"/>
      <c r="L702" s="136"/>
      <c r="M702" s="136"/>
      <c r="N702" s="136"/>
      <c r="O702" s="136"/>
      <c r="P702" s="136"/>
      <c r="Q702" s="136"/>
      <c r="R702" s="725"/>
      <c r="S702" s="136"/>
      <c r="T702" s="136"/>
      <c r="U702" s="136"/>
      <c r="V702" s="136"/>
      <c r="W702" s="136"/>
      <c r="X702" s="136"/>
      <c r="Y702" s="725"/>
      <c r="Z702" s="136"/>
      <c r="AA702" s="136"/>
      <c r="AB702" s="136"/>
      <c r="AC702" s="136"/>
      <c r="AD702" s="136"/>
      <c r="AE702" s="136"/>
      <c r="AF702" s="725"/>
      <c r="AG702" s="136"/>
      <c r="AH702" s="136"/>
      <c r="AI702" s="136"/>
      <c r="AJ702" s="136"/>
      <c r="AK702" s="136"/>
      <c r="AL702" s="136"/>
    </row>
    <row r="703" spans="1:38" s="44" customFormat="1" x14ac:dyDescent="0.2">
      <c r="A703" s="16"/>
      <c r="B703" s="730"/>
      <c r="C703" s="16"/>
      <c r="K703" s="725"/>
      <c r="L703" s="136"/>
      <c r="M703" s="136"/>
      <c r="N703" s="136"/>
      <c r="O703" s="136"/>
      <c r="P703" s="136"/>
      <c r="Q703" s="136"/>
      <c r="R703" s="725"/>
      <c r="S703" s="136"/>
      <c r="T703" s="136"/>
      <c r="U703" s="136"/>
      <c r="V703" s="136"/>
      <c r="W703" s="136"/>
      <c r="X703" s="136"/>
      <c r="Y703" s="725"/>
      <c r="Z703" s="136"/>
      <c r="AA703" s="136"/>
      <c r="AB703" s="136"/>
      <c r="AC703" s="136"/>
      <c r="AD703" s="136"/>
      <c r="AE703" s="136"/>
      <c r="AF703" s="725"/>
      <c r="AG703" s="136"/>
      <c r="AH703" s="136"/>
      <c r="AI703" s="136"/>
      <c r="AJ703" s="136"/>
      <c r="AK703" s="136"/>
      <c r="AL703" s="136"/>
    </row>
    <row r="704" spans="1:38" s="44" customFormat="1" x14ac:dyDescent="0.2">
      <c r="A704" s="16"/>
      <c r="B704" s="730"/>
      <c r="C704" s="16"/>
      <c r="K704" s="725"/>
      <c r="L704" s="136"/>
      <c r="M704" s="136"/>
      <c r="N704" s="136"/>
      <c r="O704" s="136"/>
      <c r="P704" s="136"/>
      <c r="Q704" s="136"/>
      <c r="R704" s="725"/>
      <c r="S704" s="136"/>
      <c r="T704" s="136"/>
      <c r="U704" s="136"/>
      <c r="V704" s="136"/>
      <c r="W704" s="136"/>
      <c r="X704" s="136"/>
      <c r="Y704" s="725"/>
      <c r="Z704" s="136"/>
      <c r="AA704" s="136"/>
      <c r="AB704" s="136"/>
      <c r="AC704" s="136"/>
      <c r="AD704" s="136"/>
      <c r="AE704" s="136"/>
      <c r="AF704" s="725"/>
      <c r="AG704" s="136"/>
      <c r="AH704" s="136"/>
      <c r="AI704" s="136"/>
      <c r="AJ704" s="136"/>
      <c r="AK704" s="136"/>
      <c r="AL704" s="136"/>
    </row>
    <row r="705" spans="1:38" s="44" customFormat="1" x14ac:dyDescent="0.2">
      <c r="A705" s="16"/>
      <c r="B705" s="730"/>
      <c r="C705" s="16"/>
      <c r="K705" s="725"/>
      <c r="L705" s="136"/>
      <c r="M705" s="136"/>
      <c r="N705" s="136"/>
      <c r="O705" s="136"/>
      <c r="P705" s="136"/>
      <c r="Q705" s="136"/>
      <c r="R705" s="725"/>
      <c r="S705" s="136"/>
      <c r="T705" s="136"/>
      <c r="U705" s="136"/>
      <c r="V705" s="136"/>
      <c r="W705" s="136"/>
      <c r="X705" s="136"/>
      <c r="Y705" s="725"/>
      <c r="Z705" s="136"/>
      <c r="AA705" s="136"/>
      <c r="AB705" s="136"/>
      <c r="AC705" s="136"/>
      <c r="AD705" s="136"/>
      <c r="AE705" s="136"/>
      <c r="AF705" s="725"/>
      <c r="AG705" s="136"/>
      <c r="AH705" s="136"/>
      <c r="AI705" s="136"/>
      <c r="AJ705" s="136"/>
      <c r="AK705" s="136"/>
      <c r="AL705" s="136"/>
    </row>
    <row r="706" spans="1:38" s="44" customFormat="1" x14ac:dyDescent="0.2">
      <c r="A706" s="16"/>
      <c r="B706" s="730"/>
      <c r="C706" s="16"/>
      <c r="K706" s="725"/>
      <c r="L706" s="136"/>
      <c r="M706" s="136"/>
      <c r="N706" s="136"/>
      <c r="O706" s="136"/>
      <c r="P706" s="136"/>
      <c r="Q706" s="136"/>
      <c r="R706" s="725"/>
      <c r="S706" s="136"/>
      <c r="T706" s="136"/>
      <c r="U706" s="136"/>
      <c r="V706" s="136"/>
      <c r="W706" s="136"/>
      <c r="X706" s="136"/>
      <c r="Y706" s="725"/>
      <c r="Z706" s="136"/>
      <c r="AA706" s="136"/>
      <c r="AB706" s="136"/>
      <c r="AC706" s="136"/>
      <c r="AD706" s="136"/>
      <c r="AE706" s="136"/>
      <c r="AF706" s="725"/>
      <c r="AG706" s="136"/>
      <c r="AH706" s="136"/>
      <c r="AI706" s="136"/>
      <c r="AJ706" s="136"/>
      <c r="AK706" s="136"/>
      <c r="AL706" s="136"/>
    </row>
    <row r="707" spans="1:38" s="44" customFormat="1" x14ac:dyDescent="0.2">
      <c r="A707" s="16"/>
      <c r="B707" s="730"/>
      <c r="C707" s="16"/>
      <c r="K707" s="725"/>
      <c r="L707" s="136"/>
      <c r="M707" s="136"/>
      <c r="N707" s="136"/>
      <c r="O707" s="136"/>
      <c r="P707" s="136"/>
      <c r="Q707" s="136"/>
      <c r="R707" s="725"/>
      <c r="S707" s="136"/>
      <c r="T707" s="136"/>
      <c r="U707" s="136"/>
      <c r="V707" s="136"/>
      <c r="W707" s="136"/>
      <c r="X707" s="136"/>
      <c r="Y707" s="725"/>
      <c r="Z707" s="136"/>
      <c r="AA707" s="136"/>
      <c r="AB707" s="136"/>
      <c r="AC707" s="136"/>
      <c r="AD707" s="136"/>
      <c r="AE707" s="136"/>
      <c r="AF707" s="725"/>
      <c r="AG707" s="136"/>
      <c r="AH707" s="136"/>
      <c r="AI707" s="136"/>
      <c r="AJ707" s="136"/>
      <c r="AK707" s="136"/>
      <c r="AL707" s="136"/>
    </row>
    <row r="708" spans="1:38" s="44" customFormat="1" x14ac:dyDescent="0.2">
      <c r="A708" s="16"/>
      <c r="B708" s="730"/>
      <c r="C708" s="16"/>
      <c r="K708" s="725"/>
      <c r="L708" s="136"/>
      <c r="M708" s="136"/>
      <c r="N708" s="136"/>
      <c r="O708" s="136"/>
      <c r="P708" s="136"/>
      <c r="Q708" s="136"/>
      <c r="R708" s="725"/>
      <c r="S708" s="136"/>
      <c r="T708" s="136"/>
      <c r="U708" s="136"/>
      <c r="V708" s="136"/>
      <c r="W708" s="136"/>
      <c r="X708" s="136"/>
      <c r="Y708" s="725"/>
      <c r="Z708" s="136"/>
      <c r="AA708" s="136"/>
      <c r="AB708" s="136"/>
      <c r="AC708" s="136"/>
      <c r="AD708" s="136"/>
      <c r="AE708" s="136"/>
      <c r="AF708" s="725"/>
      <c r="AG708" s="136"/>
      <c r="AH708" s="136"/>
      <c r="AI708" s="136"/>
      <c r="AJ708" s="136"/>
      <c r="AK708" s="136"/>
      <c r="AL708" s="136"/>
    </row>
    <row r="709" spans="1:38" s="44" customFormat="1" x14ac:dyDescent="0.2">
      <c r="A709" s="16"/>
      <c r="B709" s="730"/>
      <c r="C709" s="16"/>
      <c r="K709" s="725"/>
      <c r="L709" s="136"/>
      <c r="M709" s="136"/>
      <c r="N709" s="136"/>
      <c r="O709" s="136"/>
      <c r="P709" s="136"/>
      <c r="Q709" s="136"/>
      <c r="R709" s="725"/>
      <c r="S709" s="136"/>
      <c r="T709" s="136"/>
      <c r="U709" s="136"/>
      <c r="V709" s="136"/>
      <c r="W709" s="136"/>
      <c r="X709" s="136"/>
      <c r="Y709" s="725"/>
      <c r="Z709" s="136"/>
      <c r="AA709" s="136"/>
      <c r="AB709" s="136"/>
      <c r="AC709" s="136"/>
      <c r="AD709" s="136"/>
      <c r="AE709" s="136"/>
      <c r="AF709" s="725"/>
      <c r="AG709" s="136"/>
      <c r="AH709" s="136"/>
      <c r="AI709" s="136"/>
      <c r="AJ709" s="136"/>
      <c r="AK709" s="136"/>
      <c r="AL709" s="136"/>
    </row>
    <row r="710" spans="1:38" s="44" customFormat="1" x14ac:dyDescent="0.2">
      <c r="A710" s="16"/>
      <c r="B710" s="730"/>
      <c r="C710" s="16"/>
      <c r="K710" s="725"/>
      <c r="L710" s="136"/>
      <c r="M710" s="136"/>
      <c r="N710" s="136"/>
      <c r="O710" s="136"/>
      <c r="P710" s="136"/>
      <c r="Q710" s="136"/>
      <c r="R710" s="725"/>
      <c r="S710" s="136"/>
      <c r="T710" s="136"/>
      <c r="U710" s="136"/>
      <c r="V710" s="136"/>
      <c r="W710" s="136"/>
      <c r="X710" s="136"/>
      <c r="Y710" s="725"/>
      <c r="Z710" s="136"/>
      <c r="AA710" s="136"/>
      <c r="AB710" s="136"/>
      <c r="AC710" s="136"/>
      <c r="AD710" s="136"/>
      <c r="AE710" s="136"/>
      <c r="AF710" s="725"/>
      <c r="AG710" s="136"/>
      <c r="AH710" s="136"/>
      <c r="AI710" s="136"/>
      <c r="AJ710" s="136"/>
      <c r="AK710" s="136"/>
      <c r="AL710" s="136"/>
    </row>
    <row r="711" spans="1:38" s="44" customFormat="1" x14ac:dyDescent="0.2">
      <c r="A711" s="16"/>
      <c r="B711" s="730"/>
      <c r="C711" s="16"/>
      <c r="K711" s="725"/>
      <c r="L711" s="136"/>
      <c r="M711" s="136"/>
      <c r="N711" s="136"/>
      <c r="O711" s="136"/>
      <c r="P711" s="136"/>
      <c r="Q711" s="136"/>
      <c r="R711" s="725"/>
      <c r="S711" s="136"/>
      <c r="T711" s="136"/>
      <c r="U711" s="136"/>
      <c r="V711" s="136"/>
      <c r="W711" s="136"/>
      <c r="X711" s="136"/>
      <c r="Y711" s="725"/>
      <c r="Z711" s="136"/>
      <c r="AA711" s="136"/>
      <c r="AB711" s="136"/>
      <c r="AC711" s="136"/>
      <c r="AD711" s="136"/>
      <c r="AE711" s="136"/>
      <c r="AF711" s="725"/>
      <c r="AG711" s="136"/>
      <c r="AH711" s="136"/>
      <c r="AI711" s="136"/>
      <c r="AJ711" s="136"/>
      <c r="AK711" s="136"/>
      <c r="AL711" s="136"/>
    </row>
    <row r="712" spans="1:38" s="44" customFormat="1" x14ac:dyDescent="0.2">
      <c r="A712" s="16"/>
      <c r="B712" s="730"/>
      <c r="C712" s="16"/>
      <c r="K712" s="725"/>
      <c r="L712" s="136"/>
      <c r="M712" s="136"/>
      <c r="N712" s="136"/>
      <c r="O712" s="136"/>
      <c r="P712" s="136"/>
      <c r="Q712" s="136"/>
      <c r="R712" s="725"/>
      <c r="S712" s="136"/>
      <c r="T712" s="136"/>
      <c r="U712" s="136"/>
      <c r="V712" s="136"/>
      <c r="W712" s="136"/>
      <c r="X712" s="136"/>
      <c r="Y712" s="725"/>
      <c r="Z712" s="136"/>
      <c r="AA712" s="136"/>
      <c r="AB712" s="136"/>
      <c r="AC712" s="136"/>
      <c r="AD712" s="136"/>
      <c r="AE712" s="136"/>
      <c r="AF712" s="725"/>
      <c r="AG712" s="136"/>
      <c r="AH712" s="136"/>
      <c r="AI712" s="136"/>
      <c r="AJ712" s="136"/>
      <c r="AK712" s="136"/>
      <c r="AL712" s="136"/>
    </row>
    <row r="713" spans="1:38" s="44" customFormat="1" x14ac:dyDescent="0.2">
      <c r="A713" s="16"/>
      <c r="B713" s="730"/>
      <c r="C713" s="16"/>
      <c r="K713" s="725"/>
      <c r="L713" s="136"/>
      <c r="M713" s="136"/>
      <c r="N713" s="136"/>
      <c r="O713" s="136"/>
      <c r="P713" s="136"/>
      <c r="Q713" s="136"/>
      <c r="R713" s="725"/>
      <c r="S713" s="136"/>
      <c r="T713" s="136"/>
      <c r="U713" s="136"/>
      <c r="V713" s="136"/>
      <c r="W713" s="136"/>
      <c r="X713" s="136"/>
      <c r="Y713" s="725"/>
      <c r="Z713" s="136"/>
      <c r="AA713" s="136"/>
      <c r="AB713" s="136"/>
      <c r="AC713" s="136"/>
      <c r="AD713" s="136"/>
      <c r="AE713" s="136"/>
      <c r="AF713" s="725"/>
      <c r="AG713" s="136"/>
      <c r="AH713" s="136"/>
      <c r="AI713" s="136"/>
      <c r="AJ713" s="136"/>
      <c r="AK713" s="136"/>
      <c r="AL713" s="136"/>
    </row>
    <row r="714" spans="1:38" s="44" customFormat="1" x14ac:dyDescent="0.2">
      <c r="A714" s="16"/>
      <c r="B714" s="730"/>
      <c r="C714" s="16"/>
      <c r="K714" s="725"/>
      <c r="L714" s="136"/>
      <c r="M714" s="136"/>
      <c r="N714" s="136"/>
      <c r="O714" s="136"/>
      <c r="P714" s="136"/>
      <c r="Q714" s="136"/>
      <c r="R714" s="725"/>
      <c r="S714" s="136"/>
      <c r="T714" s="136"/>
      <c r="U714" s="136"/>
      <c r="V714" s="136"/>
      <c r="W714" s="136"/>
      <c r="X714" s="136"/>
      <c r="Y714" s="725"/>
      <c r="Z714" s="136"/>
      <c r="AA714" s="136"/>
      <c r="AB714" s="136"/>
      <c r="AC714" s="136"/>
      <c r="AD714" s="136"/>
      <c r="AE714" s="136"/>
      <c r="AF714" s="725"/>
      <c r="AG714" s="136"/>
      <c r="AH714" s="136"/>
      <c r="AI714" s="136"/>
      <c r="AJ714" s="136"/>
      <c r="AK714" s="136"/>
      <c r="AL714" s="136"/>
    </row>
    <row r="715" spans="1:38" s="44" customFormat="1" x14ac:dyDescent="0.2">
      <c r="A715" s="16"/>
      <c r="B715" s="730"/>
      <c r="C715" s="16"/>
      <c r="K715" s="725"/>
      <c r="L715" s="136"/>
      <c r="M715" s="136"/>
      <c r="N715" s="136"/>
      <c r="O715" s="136"/>
      <c r="P715" s="136"/>
      <c r="Q715" s="136"/>
      <c r="R715" s="725"/>
      <c r="S715" s="136"/>
      <c r="T715" s="136"/>
      <c r="U715" s="136"/>
      <c r="V715" s="136"/>
      <c r="W715" s="136"/>
      <c r="X715" s="136"/>
      <c r="Y715" s="725"/>
      <c r="Z715" s="136"/>
      <c r="AA715" s="136"/>
      <c r="AB715" s="136"/>
      <c r="AC715" s="136"/>
      <c r="AD715" s="136"/>
      <c r="AE715" s="136"/>
      <c r="AF715" s="725"/>
      <c r="AG715" s="136"/>
      <c r="AH715" s="136"/>
      <c r="AI715" s="136"/>
      <c r="AJ715" s="136"/>
      <c r="AK715" s="136"/>
      <c r="AL715" s="136"/>
    </row>
    <row r="716" spans="1:38" s="44" customFormat="1" x14ac:dyDescent="0.2">
      <c r="A716" s="16"/>
      <c r="B716" s="730"/>
      <c r="C716" s="16"/>
      <c r="K716" s="725"/>
      <c r="L716" s="136"/>
      <c r="M716" s="136"/>
      <c r="N716" s="136"/>
      <c r="O716" s="136"/>
      <c r="P716" s="136"/>
      <c r="Q716" s="136"/>
      <c r="R716" s="725"/>
      <c r="S716" s="136"/>
      <c r="T716" s="136"/>
      <c r="U716" s="136"/>
      <c r="V716" s="136"/>
      <c r="W716" s="136"/>
      <c r="X716" s="136"/>
      <c r="Y716" s="725"/>
      <c r="Z716" s="136"/>
      <c r="AA716" s="136"/>
      <c r="AB716" s="136"/>
      <c r="AC716" s="136"/>
      <c r="AD716" s="136"/>
      <c r="AE716" s="136"/>
      <c r="AF716" s="725"/>
      <c r="AG716" s="136"/>
      <c r="AH716" s="136"/>
      <c r="AI716" s="136"/>
      <c r="AJ716" s="136"/>
      <c r="AK716" s="136"/>
      <c r="AL716" s="136"/>
    </row>
    <row r="717" spans="1:38" s="44" customFormat="1" x14ac:dyDescent="0.2">
      <c r="A717" s="16"/>
      <c r="B717" s="730"/>
      <c r="C717" s="16"/>
      <c r="K717" s="725"/>
      <c r="L717" s="136"/>
      <c r="M717" s="136"/>
      <c r="N717" s="136"/>
      <c r="O717" s="136"/>
      <c r="P717" s="136"/>
      <c r="Q717" s="136"/>
      <c r="R717" s="725"/>
      <c r="S717" s="136"/>
      <c r="T717" s="136"/>
      <c r="U717" s="136"/>
      <c r="V717" s="136"/>
      <c r="W717" s="136"/>
      <c r="X717" s="136"/>
      <c r="Y717" s="725"/>
      <c r="Z717" s="136"/>
      <c r="AA717" s="136"/>
      <c r="AB717" s="136"/>
      <c r="AC717" s="136"/>
      <c r="AD717" s="136"/>
      <c r="AE717" s="136"/>
      <c r="AF717" s="725"/>
      <c r="AG717" s="136"/>
      <c r="AH717" s="136"/>
      <c r="AI717" s="136"/>
      <c r="AJ717" s="136"/>
      <c r="AK717" s="136"/>
      <c r="AL717" s="136"/>
    </row>
    <row r="718" spans="1:38" s="44" customFormat="1" x14ac:dyDescent="0.2">
      <c r="A718" s="16"/>
      <c r="B718" s="730"/>
      <c r="C718" s="16"/>
      <c r="K718" s="725"/>
      <c r="L718" s="136"/>
      <c r="M718" s="136"/>
      <c r="N718" s="136"/>
      <c r="O718" s="136"/>
      <c r="P718" s="136"/>
      <c r="Q718" s="136"/>
      <c r="R718" s="725"/>
      <c r="S718" s="136"/>
      <c r="T718" s="136"/>
      <c r="U718" s="136"/>
      <c r="V718" s="136"/>
      <c r="W718" s="136"/>
      <c r="X718" s="136"/>
      <c r="Y718" s="725"/>
      <c r="Z718" s="136"/>
      <c r="AA718" s="136"/>
      <c r="AB718" s="136"/>
      <c r="AC718" s="136"/>
      <c r="AD718" s="136"/>
      <c r="AE718" s="136"/>
      <c r="AF718" s="725"/>
      <c r="AG718" s="136"/>
      <c r="AH718" s="136"/>
      <c r="AI718" s="136"/>
      <c r="AJ718" s="136"/>
      <c r="AK718" s="136"/>
      <c r="AL718" s="136"/>
    </row>
    <row r="719" spans="1:38" s="44" customFormat="1" x14ac:dyDescent="0.2">
      <c r="A719" s="16"/>
      <c r="B719" s="730"/>
      <c r="C719" s="16"/>
      <c r="K719" s="725"/>
      <c r="L719" s="136"/>
      <c r="M719" s="136"/>
      <c r="N719" s="136"/>
      <c r="O719" s="136"/>
      <c r="P719" s="136"/>
      <c r="Q719" s="136"/>
      <c r="R719" s="725"/>
      <c r="S719" s="136"/>
      <c r="T719" s="136"/>
      <c r="U719" s="136"/>
      <c r="V719" s="136"/>
      <c r="W719" s="136"/>
      <c r="X719" s="136"/>
      <c r="Y719" s="725"/>
      <c r="Z719" s="136"/>
      <c r="AA719" s="136"/>
      <c r="AB719" s="136"/>
      <c r="AC719" s="136"/>
      <c r="AD719" s="136"/>
      <c r="AE719" s="136"/>
      <c r="AF719" s="725"/>
      <c r="AG719" s="136"/>
      <c r="AH719" s="136"/>
      <c r="AI719" s="136"/>
      <c r="AJ719" s="136"/>
      <c r="AK719" s="136"/>
      <c r="AL719" s="136"/>
    </row>
    <row r="720" spans="1:38" s="44" customFormat="1" x14ac:dyDescent="0.2">
      <c r="A720" s="16"/>
      <c r="B720" s="730"/>
      <c r="C720" s="16"/>
      <c r="K720" s="725"/>
      <c r="L720" s="136"/>
      <c r="M720" s="136"/>
      <c r="N720" s="136"/>
      <c r="O720" s="136"/>
      <c r="P720" s="136"/>
      <c r="Q720" s="136"/>
      <c r="R720" s="725"/>
      <c r="S720" s="136"/>
      <c r="T720" s="136"/>
      <c r="U720" s="136"/>
      <c r="V720" s="136"/>
      <c r="W720" s="136"/>
      <c r="X720" s="136"/>
      <c r="Y720" s="725"/>
      <c r="Z720" s="136"/>
      <c r="AA720" s="136"/>
      <c r="AB720" s="136"/>
      <c r="AC720" s="136"/>
      <c r="AD720" s="136"/>
      <c r="AE720" s="136"/>
      <c r="AF720" s="725"/>
      <c r="AG720" s="136"/>
      <c r="AH720" s="136"/>
      <c r="AI720" s="136"/>
      <c r="AJ720" s="136"/>
      <c r="AK720" s="136"/>
      <c r="AL720" s="136"/>
    </row>
    <row r="721" spans="1:38" s="44" customFormat="1" x14ac:dyDescent="0.2">
      <c r="A721" s="16"/>
      <c r="B721" s="730"/>
      <c r="C721" s="16"/>
      <c r="K721" s="725"/>
      <c r="L721" s="136"/>
      <c r="M721" s="136"/>
      <c r="N721" s="136"/>
      <c r="O721" s="136"/>
      <c r="P721" s="136"/>
      <c r="Q721" s="136"/>
      <c r="R721" s="725"/>
      <c r="S721" s="136"/>
      <c r="T721" s="136"/>
      <c r="U721" s="136"/>
      <c r="V721" s="136"/>
      <c r="W721" s="136"/>
      <c r="X721" s="136"/>
      <c r="Y721" s="725"/>
      <c r="Z721" s="136"/>
      <c r="AA721" s="136"/>
      <c r="AB721" s="136"/>
      <c r="AC721" s="136"/>
      <c r="AD721" s="136"/>
      <c r="AE721" s="136"/>
      <c r="AF721" s="725"/>
      <c r="AG721" s="136"/>
      <c r="AH721" s="136"/>
      <c r="AI721" s="136"/>
      <c r="AJ721" s="136"/>
      <c r="AK721" s="136"/>
      <c r="AL721" s="136"/>
    </row>
    <row r="722" spans="1:38" s="44" customFormat="1" x14ac:dyDescent="0.2">
      <c r="A722" s="16"/>
      <c r="B722" s="730"/>
      <c r="C722" s="16"/>
      <c r="K722" s="725"/>
      <c r="L722" s="136"/>
      <c r="M722" s="136"/>
      <c r="N722" s="136"/>
      <c r="O722" s="136"/>
      <c r="P722" s="136"/>
      <c r="Q722" s="136"/>
      <c r="R722" s="725"/>
      <c r="S722" s="136"/>
      <c r="T722" s="136"/>
      <c r="U722" s="136"/>
      <c r="V722" s="136"/>
      <c r="W722" s="136"/>
      <c r="X722" s="136"/>
      <c r="Y722" s="725"/>
      <c r="Z722" s="136"/>
      <c r="AA722" s="136"/>
      <c r="AB722" s="136"/>
      <c r="AC722" s="136"/>
      <c r="AD722" s="136"/>
      <c r="AE722" s="136"/>
      <c r="AF722" s="725"/>
      <c r="AG722" s="136"/>
      <c r="AH722" s="136"/>
      <c r="AI722" s="136"/>
      <c r="AJ722" s="136"/>
      <c r="AK722" s="136"/>
      <c r="AL722" s="136"/>
    </row>
    <row r="723" spans="1:38" s="44" customFormat="1" x14ac:dyDescent="0.2">
      <c r="A723" s="16"/>
      <c r="B723" s="730"/>
      <c r="C723" s="16"/>
      <c r="K723" s="725"/>
      <c r="L723" s="136"/>
      <c r="M723" s="136"/>
      <c r="N723" s="136"/>
      <c r="O723" s="136"/>
      <c r="P723" s="136"/>
      <c r="Q723" s="136"/>
      <c r="R723" s="725"/>
      <c r="S723" s="136"/>
      <c r="T723" s="136"/>
      <c r="U723" s="136"/>
      <c r="V723" s="136"/>
      <c r="W723" s="136"/>
      <c r="X723" s="136"/>
      <c r="Y723" s="725"/>
      <c r="Z723" s="136"/>
      <c r="AA723" s="136"/>
      <c r="AB723" s="136"/>
      <c r="AC723" s="136"/>
      <c r="AD723" s="136"/>
      <c r="AE723" s="136"/>
      <c r="AF723" s="725"/>
      <c r="AG723" s="136"/>
      <c r="AH723" s="136"/>
      <c r="AI723" s="136"/>
      <c r="AJ723" s="136"/>
      <c r="AK723" s="136"/>
      <c r="AL723" s="136"/>
    </row>
    <row r="724" spans="1:38" s="44" customFormat="1" x14ac:dyDescent="0.2">
      <c r="A724" s="16"/>
      <c r="B724" s="730"/>
      <c r="C724" s="16"/>
      <c r="K724" s="725"/>
      <c r="L724" s="136"/>
      <c r="M724" s="136"/>
      <c r="N724" s="136"/>
      <c r="O724" s="136"/>
      <c r="P724" s="136"/>
      <c r="Q724" s="136"/>
      <c r="R724" s="725"/>
      <c r="S724" s="136"/>
      <c r="T724" s="136"/>
      <c r="U724" s="136"/>
      <c r="V724" s="136"/>
      <c r="W724" s="136"/>
      <c r="X724" s="136"/>
      <c r="Y724" s="725"/>
      <c r="Z724" s="136"/>
      <c r="AA724" s="136"/>
      <c r="AB724" s="136"/>
      <c r="AC724" s="136"/>
      <c r="AD724" s="136"/>
      <c r="AE724" s="136"/>
      <c r="AF724" s="725"/>
      <c r="AG724" s="136"/>
      <c r="AH724" s="136"/>
      <c r="AI724" s="136"/>
      <c r="AJ724" s="136"/>
      <c r="AK724" s="136"/>
      <c r="AL724" s="136"/>
    </row>
    <row r="725" spans="1:38" s="44" customFormat="1" x14ac:dyDescent="0.2">
      <c r="A725" s="16"/>
      <c r="B725" s="730"/>
      <c r="C725" s="16"/>
      <c r="K725" s="725"/>
      <c r="L725" s="136"/>
      <c r="M725" s="136"/>
      <c r="N725" s="136"/>
      <c r="O725" s="136"/>
      <c r="P725" s="136"/>
      <c r="Q725" s="136"/>
      <c r="R725" s="725"/>
      <c r="S725" s="136"/>
      <c r="T725" s="136"/>
      <c r="U725" s="136"/>
      <c r="V725" s="136"/>
      <c r="W725" s="136"/>
      <c r="X725" s="136"/>
      <c r="Y725" s="725"/>
      <c r="Z725" s="136"/>
      <c r="AA725" s="136"/>
      <c r="AB725" s="136"/>
      <c r="AC725" s="136"/>
      <c r="AD725" s="136"/>
      <c r="AE725" s="136"/>
      <c r="AF725" s="725"/>
      <c r="AG725" s="136"/>
      <c r="AH725" s="136"/>
      <c r="AI725" s="136"/>
      <c r="AJ725" s="136"/>
      <c r="AK725" s="136"/>
      <c r="AL725" s="136"/>
    </row>
    <row r="726" spans="1:38" s="44" customFormat="1" x14ac:dyDescent="0.2">
      <c r="A726" s="16"/>
      <c r="B726" s="730"/>
      <c r="C726" s="16"/>
      <c r="K726" s="725"/>
      <c r="L726" s="136"/>
      <c r="M726" s="136"/>
      <c r="N726" s="136"/>
      <c r="O726" s="136"/>
      <c r="P726" s="136"/>
      <c r="Q726" s="136"/>
      <c r="R726" s="725"/>
      <c r="S726" s="136"/>
      <c r="T726" s="136"/>
      <c r="U726" s="136"/>
      <c r="V726" s="136"/>
      <c r="W726" s="136"/>
      <c r="X726" s="136"/>
      <c r="Y726" s="725"/>
      <c r="Z726" s="136"/>
      <c r="AA726" s="136"/>
      <c r="AB726" s="136"/>
      <c r="AC726" s="136"/>
      <c r="AD726" s="136"/>
      <c r="AE726" s="136"/>
      <c r="AF726" s="725"/>
      <c r="AG726" s="136"/>
      <c r="AH726" s="136"/>
      <c r="AI726" s="136"/>
      <c r="AJ726" s="136"/>
      <c r="AK726" s="136"/>
      <c r="AL726" s="136"/>
    </row>
    <row r="727" spans="1:38" s="44" customFormat="1" x14ac:dyDescent="0.2">
      <c r="A727" s="16"/>
      <c r="B727" s="730"/>
      <c r="C727" s="16"/>
      <c r="K727" s="725"/>
      <c r="L727" s="136"/>
      <c r="M727" s="136"/>
      <c r="N727" s="136"/>
      <c r="O727" s="136"/>
      <c r="P727" s="136"/>
      <c r="Q727" s="136"/>
      <c r="R727" s="725"/>
      <c r="S727" s="136"/>
      <c r="T727" s="136"/>
      <c r="U727" s="136"/>
      <c r="V727" s="136"/>
      <c r="W727" s="136"/>
      <c r="X727" s="136"/>
      <c r="Y727" s="725"/>
      <c r="Z727" s="136"/>
      <c r="AA727" s="136"/>
      <c r="AB727" s="136"/>
      <c r="AC727" s="136"/>
      <c r="AD727" s="136"/>
      <c r="AE727" s="136"/>
      <c r="AF727" s="725"/>
      <c r="AG727" s="136"/>
      <c r="AH727" s="136"/>
      <c r="AI727" s="136"/>
      <c r="AJ727" s="136"/>
      <c r="AK727" s="136"/>
      <c r="AL727" s="136"/>
    </row>
    <row r="728" spans="1:38" s="44" customFormat="1" x14ac:dyDescent="0.2">
      <c r="A728" s="16"/>
      <c r="B728" s="730"/>
      <c r="C728" s="16"/>
      <c r="K728" s="725"/>
      <c r="L728" s="136"/>
      <c r="M728" s="136"/>
      <c r="N728" s="136"/>
      <c r="O728" s="136"/>
      <c r="P728" s="136"/>
      <c r="Q728" s="136"/>
      <c r="R728" s="725"/>
      <c r="S728" s="136"/>
      <c r="T728" s="136"/>
      <c r="U728" s="136"/>
      <c r="V728" s="136"/>
      <c r="W728" s="136"/>
      <c r="X728" s="136"/>
      <c r="Y728" s="725"/>
      <c r="Z728" s="136"/>
      <c r="AA728" s="136"/>
      <c r="AB728" s="136"/>
      <c r="AC728" s="136"/>
      <c r="AD728" s="136"/>
      <c r="AE728" s="136"/>
      <c r="AF728" s="725"/>
      <c r="AG728" s="136"/>
      <c r="AH728" s="136"/>
      <c r="AI728" s="136"/>
      <c r="AJ728" s="136"/>
      <c r="AK728" s="136"/>
      <c r="AL728" s="136"/>
    </row>
    <row r="729" spans="1:38" s="44" customFormat="1" x14ac:dyDescent="0.2">
      <c r="A729" s="16"/>
      <c r="B729" s="730"/>
      <c r="C729" s="16"/>
      <c r="K729" s="725"/>
      <c r="L729" s="136"/>
      <c r="M729" s="136"/>
      <c r="N729" s="136"/>
      <c r="O729" s="136"/>
      <c r="P729" s="136"/>
      <c r="Q729" s="136"/>
      <c r="R729" s="725"/>
      <c r="S729" s="136"/>
      <c r="T729" s="136"/>
      <c r="U729" s="136"/>
      <c r="V729" s="136"/>
      <c r="W729" s="136"/>
      <c r="X729" s="136"/>
      <c r="Y729" s="725"/>
      <c r="Z729" s="136"/>
      <c r="AA729" s="136"/>
      <c r="AB729" s="136"/>
      <c r="AC729" s="136"/>
      <c r="AD729" s="136"/>
      <c r="AE729" s="136"/>
      <c r="AF729" s="725"/>
      <c r="AG729" s="136"/>
      <c r="AH729" s="136"/>
      <c r="AI729" s="136"/>
      <c r="AJ729" s="136"/>
      <c r="AK729" s="136"/>
      <c r="AL729" s="136"/>
    </row>
    <row r="730" spans="1:38" s="44" customFormat="1" x14ac:dyDescent="0.2">
      <c r="A730" s="16"/>
      <c r="B730" s="730"/>
      <c r="C730" s="16"/>
      <c r="K730" s="725"/>
      <c r="L730" s="136"/>
      <c r="M730" s="136"/>
      <c r="N730" s="136"/>
      <c r="O730" s="136"/>
      <c r="P730" s="136"/>
      <c r="Q730" s="136"/>
      <c r="R730" s="725"/>
      <c r="S730" s="136"/>
      <c r="T730" s="136"/>
      <c r="U730" s="136"/>
      <c r="V730" s="136"/>
      <c r="W730" s="136"/>
      <c r="X730" s="136"/>
      <c r="Y730" s="725"/>
      <c r="Z730" s="136"/>
      <c r="AA730" s="136"/>
      <c r="AB730" s="136"/>
      <c r="AC730" s="136"/>
      <c r="AD730" s="136"/>
      <c r="AE730" s="136"/>
      <c r="AF730" s="725"/>
      <c r="AG730" s="136"/>
      <c r="AH730" s="136"/>
      <c r="AI730" s="136"/>
      <c r="AJ730" s="136"/>
      <c r="AK730" s="136"/>
      <c r="AL730" s="136"/>
    </row>
    <row r="731" spans="1:38" s="44" customFormat="1" x14ac:dyDescent="0.2">
      <c r="A731" s="16"/>
      <c r="B731" s="730"/>
      <c r="C731" s="16"/>
      <c r="K731" s="725"/>
      <c r="L731" s="136"/>
      <c r="M731" s="136"/>
      <c r="N731" s="136"/>
      <c r="O731" s="136"/>
      <c r="P731" s="136"/>
      <c r="Q731" s="136"/>
      <c r="R731" s="725"/>
      <c r="S731" s="136"/>
      <c r="T731" s="136"/>
      <c r="U731" s="136"/>
      <c r="V731" s="136"/>
      <c r="W731" s="136"/>
      <c r="X731" s="136"/>
      <c r="Y731" s="725"/>
      <c r="Z731" s="136"/>
      <c r="AA731" s="136"/>
      <c r="AB731" s="136"/>
      <c r="AC731" s="136"/>
      <c r="AD731" s="136"/>
      <c r="AE731" s="136"/>
      <c r="AF731" s="725"/>
      <c r="AG731" s="136"/>
      <c r="AH731" s="136"/>
      <c r="AI731" s="136"/>
      <c r="AJ731" s="136"/>
      <c r="AK731" s="136"/>
      <c r="AL731" s="136"/>
    </row>
    <row r="732" spans="1:38" s="44" customFormat="1" x14ac:dyDescent="0.2">
      <c r="A732" s="16"/>
      <c r="B732" s="730"/>
      <c r="C732" s="16"/>
      <c r="K732" s="725"/>
      <c r="L732" s="136"/>
      <c r="M732" s="136"/>
      <c r="N732" s="136"/>
      <c r="O732" s="136"/>
      <c r="P732" s="136"/>
      <c r="Q732" s="136"/>
      <c r="R732" s="725"/>
      <c r="S732" s="136"/>
      <c r="T732" s="136"/>
      <c r="U732" s="136"/>
      <c r="V732" s="136"/>
      <c r="W732" s="136"/>
      <c r="X732" s="136"/>
      <c r="Y732" s="725"/>
      <c r="Z732" s="136"/>
      <c r="AA732" s="136"/>
      <c r="AB732" s="136"/>
      <c r="AC732" s="136"/>
      <c r="AD732" s="136"/>
      <c r="AE732" s="136"/>
      <c r="AF732" s="725"/>
      <c r="AG732" s="136"/>
      <c r="AH732" s="136"/>
      <c r="AI732" s="136"/>
      <c r="AJ732" s="136"/>
      <c r="AK732" s="136"/>
      <c r="AL732" s="136"/>
    </row>
    <row r="733" spans="1:38" s="44" customFormat="1" x14ac:dyDescent="0.2">
      <c r="A733" s="16"/>
      <c r="B733" s="730"/>
      <c r="C733" s="16"/>
      <c r="K733" s="725"/>
      <c r="L733" s="136"/>
      <c r="M733" s="136"/>
      <c r="N733" s="136"/>
      <c r="O733" s="136"/>
      <c r="P733" s="136"/>
      <c r="Q733" s="136"/>
      <c r="R733" s="725"/>
      <c r="S733" s="136"/>
      <c r="T733" s="136"/>
      <c r="U733" s="136"/>
      <c r="V733" s="136"/>
      <c r="W733" s="136"/>
      <c r="X733" s="136"/>
      <c r="Y733" s="725"/>
      <c r="Z733" s="136"/>
      <c r="AA733" s="136"/>
      <c r="AB733" s="136"/>
      <c r="AC733" s="136"/>
      <c r="AD733" s="136"/>
      <c r="AE733" s="136"/>
      <c r="AF733" s="725"/>
      <c r="AG733" s="136"/>
      <c r="AH733" s="136"/>
      <c r="AI733" s="136"/>
      <c r="AJ733" s="136"/>
      <c r="AK733" s="136"/>
      <c r="AL733" s="136"/>
    </row>
    <row r="734" spans="1:38" s="44" customFormat="1" x14ac:dyDescent="0.2">
      <c r="A734" s="16"/>
      <c r="B734" s="730"/>
      <c r="C734" s="16"/>
      <c r="K734" s="725"/>
      <c r="L734" s="136"/>
      <c r="M734" s="136"/>
      <c r="N734" s="136"/>
      <c r="O734" s="136"/>
      <c r="P734" s="136"/>
      <c r="Q734" s="136"/>
      <c r="R734" s="725"/>
      <c r="S734" s="136"/>
      <c r="T734" s="136"/>
      <c r="U734" s="136"/>
      <c r="V734" s="136"/>
      <c r="W734" s="136"/>
      <c r="X734" s="136"/>
      <c r="Y734" s="725"/>
      <c r="Z734" s="136"/>
      <c r="AA734" s="136"/>
      <c r="AB734" s="136"/>
      <c r="AC734" s="136"/>
      <c r="AD734" s="136"/>
      <c r="AE734" s="136"/>
      <c r="AF734" s="725"/>
      <c r="AG734" s="136"/>
      <c r="AH734" s="136"/>
      <c r="AI734" s="136"/>
      <c r="AJ734" s="136"/>
      <c r="AK734" s="136"/>
      <c r="AL734" s="136"/>
    </row>
    <row r="735" spans="1:38" s="44" customFormat="1" x14ac:dyDescent="0.2">
      <c r="A735" s="16"/>
      <c r="B735" s="730"/>
      <c r="C735" s="16"/>
      <c r="K735" s="725"/>
      <c r="L735" s="136"/>
      <c r="M735" s="136"/>
      <c r="N735" s="136"/>
      <c r="O735" s="136"/>
      <c r="P735" s="136"/>
      <c r="Q735" s="136"/>
      <c r="R735" s="725"/>
      <c r="S735" s="136"/>
      <c r="T735" s="136"/>
      <c r="U735" s="136"/>
      <c r="V735" s="136"/>
      <c r="W735" s="136"/>
      <c r="X735" s="136"/>
      <c r="Y735" s="725"/>
      <c r="Z735" s="136"/>
      <c r="AA735" s="136"/>
      <c r="AB735" s="136"/>
      <c r="AC735" s="136"/>
      <c r="AD735" s="136"/>
      <c r="AE735" s="136"/>
      <c r="AF735" s="725"/>
      <c r="AG735" s="136"/>
      <c r="AH735" s="136"/>
      <c r="AI735" s="136"/>
      <c r="AJ735" s="136"/>
      <c r="AK735" s="136"/>
      <c r="AL735" s="136"/>
    </row>
    <row r="736" spans="1:38" s="44" customFormat="1" x14ac:dyDescent="0.2">
      <c r="A736" s="16"/>
      <c r="B736" s="730"/>
      <c r="C736" s="16"/>
      <c r="K736" s="725"/>
      <c r="L736" s="136"/>
      <c r="M736" s="136"/>
      <c r="N736" s="136"/>
      <c r="O736" s="136"/>
      <c r="P736" s="136"/>
      <c r="Q736" s="136"/>
      <c r="R736" s="725"/>
      <c r="S736" s="136"/>
      <c r="T736" s="136"/>
      <c r="U736" s="136"/>
      <c r="V736" s="136"/>
      <c r="W736" s="136"/>
      <c r="X736" s="136"/>
      <c r="Y736" s="725"/>
      <c r="Z736" s="136"/>
      <c r="AA736" s="136"/>
      <c r="AB736" s="136"/>
      <c r="AC736" s="136"/>
      <c r="AD736" s="136"/>
      <c r="AE736" s="136"/>
      <c r="AF736" s="725"/>
      <c r="AG736" s="136"/>
      <c r="AH736" s="136"/>
      <c r="AI736" s="136"/>
      <c r="AJ736" s="136"/>
      <c r="AK736" s="136"/>
      <c r="AL736" s="136"/>
    </row>
    <row r="737" spans="1:38" s="44" customFormat="1" x14ac:dyDescent="0.2">
      <c r="A737" s="16"/>
      <c r="B737" s="730"/>
      <c r="C737" s="16"/>
      <c r="K737" s="725"/>
      <c r="L737" s="136"/>
      <c r="M737" s="136"/>
      <c r="N737" s="136"/>
      <c r="O737" s="136"/>
      <c r="P737" s="136"/>
      <c r="Q737" s="136"/>
      <c r="R737" s="725"/>
      <c r="S737" s="136"/>
      <c r="T737" s="136"/>
      <c r="U737" s="136"/>
      <c r="V737" s="136"/>
      <c r="W737" s="136"/>
      <c r="X737" s="136"/>
      <c r="Y737" s="725"/>
      <c r="Z737" s="136"/>
      <c r="AA737" s="136"/>
      <c r="AB737" s="136"/>
      <c r="AC737" s="136"/>
      <c r="AD737" s="136"/>
      <c r="AE737" s="136"/>
      <c r="AF737" s="725"/>
      <c r="AG737" s="136"/>
      <c r="AH737" s="136"/>
      <c r="AI737" s="136"/>
      <c r="AJ737" s="136"/>
      <c r="AK737" s="136"/>
      <c r="AL737" s="136"/>
    </row>
    <row r="738" spans="1:38" s="44" customFormat="1" x14ac:dyDescent="0.2">
      <c r="A738" s="16"/>
      <c r="B738" s="730"/>
      <c r="C738" s="16"/>
      <c r="K738" s="725"/>
      <c r="L738" s="136"/>
      <c r="M738" s="136"/>
      <c r="N738" s="136"/>
      <c r="O738" s="136"/>
      <c r="P738" s="136"/>
      <c r="Q738" s="136"/>
      <c r="R738" s="725"/>
      <c r="S738" s="136"/>
      <c r="T738" s="136"/>
      <c r="U738" s="136"/>
      <c r="V738" s="136"/>
      <c r="W738" s="136"/>
      <c r="X738" s="136"/>
      <c r="Y738" s="725"/>
      <c r="Z738" s="136"/>
      <c r="AA738" s="136"/>
      <c r="AB738" s="136"/>
      <c r="AC738" s="136"/>
      <c r="AD738" s="136"/>
      <c r="AE738" s="136"/>
      <c r="AF738" s="725"/>
      <c r="AG738" s="136"/>
      <c r="AH738" s="136"/>
      <c r="AI738" s="136"/>
      <c r="AJ738" s="136"/>
      <c r="AK738" s="136"/>
      <c r="AL738" s="136"/>
    </row>
    <row r="739" spans="1:38" s="44" customFormat="1" x14ac:dyDescent="0.2">
      <c r="A739" s="16"/>
      <c r="B739" s="730"/>
      <c r="C739" s="16"/>
      <c r="K739" s="725"/>
      <c r="L739" s="136"/>
      <c r="M739" s="136"/>
      <c r="N739" s="136"/>
      <c r="O739" s="136"/>
      <c r="P739" s="136"/>
      <c r="Q739" s="136"/>
      <c r="R739" s="725"/>
      <c r="S739" s="136"/>
      <c r="T739" s="136"/>
      <c r="U739" s="136"/>
      <c r="V739" s="136"/>
      <c r="W739" s="136"/>
      <c r="X739" s="136"/>
      <c r="Y739" s="725"/>
      <c r="Z739" s="136"/>
      <c r="AA739" s="136"/>
      <c r="AB739" s="136"/>
      <c r="AC739" s="136"/>
      <c r="AD739" s="136"/>
      <c r="AE739" s="136"/>
      <c r="AF739" s="725"/>
      <c r="AG739" s="136"/>
      <c r="AH739" s="136"/>
      <c r="AI739" s="136"/>
      <c r="AJ739" s="136"/>
      <c r="AK739" s="136"/>
      <c r="AL739" s="136"/>
    </row>
    <row r="740" spans="1:38" s="44" customFormat="1" x14ac:dyDescent="0.2">
      <c r="A740" s="16"/>
      <c r="B740" s="730"/>
      <c r="C740" s="16"/>
      <c r="K740" s="725"/>
      <c r="L740" s="136"/>
      <c r="M740" s="136"/>
      <c r="N740" s="136"/>
      <c r="O740" s="136"/>
      <c r="P740" s="136"/>
      <c r="Q740" s="136"/>
      <c r="R740" s="725"/>
      <c r="S740" s="136"/>
      <c r="T740" s="136"/>
      <c r="U740" s="136"/>
      <c r="V740" s="136"/>
      <c r="W740" s="136"/>
      <c r="X740" s="136"/>
      <c r="Y740" s="725"/>
      <c r="Z740" s="136"/>
      <c r="AA740" s="136"/>
      <c r="AB740" s="136"/>
      <c r="AC740" s="136"/>
      <c r="AD740" s="136"/>
      <c r="AE740" s="136"/>
      <c r="AF740" s="725"/>
      <c r="AG740" s="136"/>
      <c r="AH740" s="136"/>
      <c r="AI740" s="136"/>
      <c r="AJ740" s="136"/>
      <c r="AK740" s="136"/>
      <c r="AL740" s="136"/>
    </row>
    <row r="741" spans="1:38" s="44" customFormat="1" x14ac:dyDescent="0.2">
      <c r="A741" s="16"/>
      <c r="B741" s="730"/>
      <c r="C741" s="16"/>
      <c r="K741" s="725"/>
      <c r="L741" s="136"/>
      <c r="M741" s="136"/>
      <c r="N741" s="136"/>
      <c r="O741" s="136"/>
      <c r="P741" s="136"/>
      <c r="Q741" s="136"/>
      <c r="R741" s="725"/>
      <c r="S741" s="136"/>
      <c r="T741" s="136"/>
      <c r="U741" s="136"/>
      <c r="V741" s="136"/>
      <c r="W741" s="136"/>
      <c r="X741" s="136"/>
      <c r="Y741" s="725"/>
      <c r="Z741" s="136"/>
      <c r="AA741" s="136"/>
      <c r="AB741" s="136"/>
      <c r="AC741" s="136"/>
      <c r="AD741" s="136"/>
      <c r="AE741" s="136"/>
      <c r="AF741" s="725"/>
      <c r="AG741" s="136"/>
      <c r="AH741" s="136"/>
      <c r="AI741" s="136"/>
      <c r="AJ741" s="136"/>
      <c r="AK741" s="136"/>
      <c r="AL741" s="136"/>
    </row>
    <row r="742" spans="1:38" s="44" customFormat="1" x14ac:dyDescent="0.2">
      <c r="A742" s="16"/>
      <c r="B742" s="730"/>
      <c r="C742" s="16"/>
      <c r="K742" s="725"/>
      <c r="L742" s="136"/>
      <c r="M742" s="136"/>
      <c r="N742" s="136"/>
      <c r="O742" s="136"/>
      <c r="P742" s="136"/>
      <c r="Q742" s="136"/>
      <c r="R742" s="725"/>
      <c r="S742" s="136"/>
      <c r="T742" s="136"/>
      <c r="U742" s="136"/>
      <c r="V742" s="136"/>
      <c r="W742" s="136"/>
      <c r="X742" s="136"/>
      <c r="Y742" s="725"/>
      <c r="Z742" s="136"/>
      <c r="AA742" s="136"/>
      <c r="AB742" s="136"/>
      <c r="AC742" s="136"/>
      <c r="AD742" s="136"/>
      <c r="AE742" s="136"/>
      <c r="AF742" s="725"/>
      <c r="AG742" s="136"/>
      <c r="AH742" s="136"/>
      <c r="AI742" s="136"/>
      <c r="AJ742" s="136"/>
      <c r="AK742" s="136"/>
      <c r="AL742" s="136"/>
    </row>
    <row r="743" spans="1:38" s="44" customFormat="1" x14ac:dyDescent="0.2">
      <c r="A743" s="16"/>
      <c r="B743" s="730"/>
      <c r="C743" s="16"/>
      <c r="K743" s="725"/>
      <c r="L743" s="136"/>
      <c r="M743" s="136"/>
      <c r="N743" s="136"/>
      <c r="O743" s="136"/>
      <c r="P743" s="136"/>
      <c r="Q743" s="136"/>
      <c r="R743" s="725"/>
      <c r="S743" s="136"/>
      <c r="T743" s="136"/>
      <c r="U743" s="136"/>
      <c r="V743" s="136"/>
      <c r="W743" s="136"/>
      <c r="X743" s="136"/>
      <c r="Y743" s="725"/>
      <c r="Z743" s="136"/>
      <c r="AA743" s="136"/>
      <c r="AB743" s="136"/>
      <c r="AC743" s="136"/>
      <c r="AD743" s="136"/>
      <c r="AE743" s="136"/>
      <c r="AF743" s="725"/>
      <c r="AG743" s="136"/>
      <c r="AH743" s="136"/>
      <c r="AI743" s="136"/>
      <c r="AJ743" s="136"/>
      <c r="AK743" s="136"/>
      <c r="AL743" s="136"/>
    </row>
    <row r="744" spans="1:38" s="44" customFormat="1" x14ac:dyDescent="0.2">
      <c r="A744" s="16"/>
      <c r="B744" s="730"/>
      <c r="C744" s="16"/>
      <c r="K744" s="725"/>
      <c r="L744" s="136"/>
      <c r="M744" s="136"/>
      <c r="N744" s="136"/>
      <c r="O744" s="136"/>
      <c r="P744" s="136"/>
      <c r="Q744" s="136"/>
      <c r="R744" s="725"/>
      <c r="S744" s="136"/>
      <c r="T744" s="136"/>
      <c r="U744" s="136"/>
      <c r="V744" s="136"/>
      <c r="W744" s="136"/>
      <c r="X744" s="136"/>
      <c r="Y744" s="725"/>
      <c r="Z744" s="136"/>
      <c r="AA744" s="136"/>
      <c r="AB744" s="136"/>
      <c r="AC744" s="136"/>
      <c r="AD744" s="136"/>
      <c r="AE744" s="136"/>
      <c r="AF744" s="725"/>
      <c r="AG744" s="136"/>
      <c r="AH744" s="136"/>
      <c r="AI744" s="136"/>
      <c r="AJ744" s="136"/>
      <c r="AK744" s="136"/>
      <c r="AL744" s="136"/>
    </row>
    <row r="745" spans="1:38" s="44" customFormat="1" x14ac:dyDescent="0.2">
      <c r="A745" s="16"/>
      <c r="B745" s="730"/>
      <c r="C745" s="16"/>
      <c r="K745" s="725"/>
      <c r="L745" s="136"/>
      <c r="M745" s="136"/>
      <c r="N745" s="136"/>
      <c r="O745" s="136"/>
      <c r="P745" s="136"/>
      <c r="Q745" s="136"/>
      <c r="R745" s="725"/>
      <c r="S745" s="136"/>
      <c r="T745" s="136"/>
      <c r="U745" s="136"/>
      <c r="V745" s="136"/>
      <c r="W745" s="136"/>
      <c r="X745" s="136"/>
      <c r="Y745" s="725"/>
      <c r="Z745" s="136"/>
      <c r="AA745" s="136"/>
      <c r="AB745" s="136"/>
      <c r="AC745" s="136"/>
      <c r="AD745" s="136"/>
      <c r="AE745" s="136"/>
      <c r="AF745" s="725"/>
      <c r="AG745" s="136"/>
      <c r="AH745" s="136"/>
      <c r="AI745" s="136"/>
      <c r="AJ745" s="136"/>
      <c r="AK745" s="136"/>
      <c r="AL745" s="136"/>
    </row>
    <row r="746" spans="1:38" s="44" customFormat="1" x14ac:dyDescent="0.2">
      <c r="A746" s="16"/>
      <c r="B746" s="730"/>
      <c r="C746" s="16"/>
      <c r="K746" s="725"/>
      <c r="L746" s="136"/>
      <c r="M746" s="136"/>
      <c r="N746" s="136"/>
      <c r="O746" s="136"/>
      <c r="P746" s="136"/>
      <c r="Q746" s="136"/>
      <c r="R746" s="725"/>
      <c r="S746" s="136"/>
      <c r="T746" s="136"/>
      <c r="U746" s="136"/>
      <c r="V746" s="136"/>
      <c r="W746" s="136"/>
      <c r="X746" s="136"/>
      <c r="Y746" s="725"/>
      <c r="Z746" s="136"/>
      <c r="AA746" s="136"/>
      <c r="AB746" s="136"/>
      <c r="AC746" s="136"/>
      <c r="AD746" s="136"/>
      <c r="AE746" s="136"/>
      <c r="AF746" s="725"/>
      <c r="AG746" s="136"/>
      <c r="AH746" s="136"/>
      <c r="AI746" s="136"/>
      <c r="AJ746" s="136"/>
      <c r="AK746" s="136"/>
      <c r="AL746" s="136"/>
    </row>
    <row r="747" spans="1:38" s="44" customFormat="1" x14ac:dyDescent="0.2">
      <c r="A747" s="16"/>
      <c r="B747" s="730"/>
      <c r="C747" s="16"/>
      <c r="K747" s="725"/>
      <c r="L747" s="136"/>
      <c r="M747" s="136"/>
      <c r="N747" s="136"/>
      <c r="O747" s="136"/>
      <c r="P747" s="136"/>
      <c r="Q747" s="136"/>
      <c r="R747" s="725"/>
      <c r="S747" s="136"/>
      <c r="T747" s="136"/>
      <c r="U747" s="136"/>
      <c r="V747" s="136"/>
      <c r="W747" s="136"/>
      <c r="X747" s="136"/>
      <c r="Y747" s="725"/>
      <c r="Z747" s="136"/>
      <c r="AA747" s="136"/>
      <c r="AB747" s="136"/>
      <c r="AC747" s="136"/>
      <c r="AD747" s="136"/>
      <c r="AE747" s="136"/>
      <c r="AF747" s="725"/>
      <c r="AG747" s="136"/>
      <c r="AH747" s="136"/>
      <c r="AI747" s="136"/>
      <c r="AJ747" s="136"/>
      <c r="AK747" s="136"/>
      <c r="AL747" s="136"/>
    </row>
    <row r="748" spans="1:38" s="44" customFormat="1" x14ac:dyDescent="0.2">
      <c r="A748" s="16"/>
      <c r="B748" s="730"/>
      <c r="C748" s="16"/>
      <c r="K748" s="725"/>
      <c r="L748" s="136"/>
      <c r="M748" s="136"/>
      <c r="N748" s="136"/>
      <c r="O748" s="136"/>
      <c r="P748" s="136"/>
      <c r="Q748" s="136"/>
      <c r="R748" s="725"/>
      <c r="S748" s="136"/>
      <c r="T748" s="136"/>
      <c r="U748" s="136"/>
      <c r="V748" s="136"/>
      <c r="W748" s="136"/>
      <c r="X748" s="136"/>
      <c r="Y748" s="725"/>
      <c r="Z748" s="136"/>
      <c r="AA748" s="136"/>
      <c r="AB748" s="136"/>
      <c r="AC748" s="136"/>
      <c r="AD748" s="136"/>
      <c r="AE748" s="136"/>
      <c r="AF748" s="725"/>
      <c r="AG748" s="136"/>
      <c r="AH748" s="136"/>
      <c r="AI748" s="136"/>
      <c r="AJ748" s="136"/>
      <c r="AK748" s="136"/>
      <c r="AL748" s="136"/>
    </row>
    <row r="749" spans="1:38" s="44" customFormat="1" x14ac:dyDescent="0.2">
      <c r="A749" s="16"/>
      <c r="B749" s="730"/>
      <c r="C749" s="16"/>
      <c r="K749" s="725"/>
      <c r="L749" s="136"/>
      <c r="M749" s="136"/>
      <c r="N749" s="136"/>
      <c r="O749" s="136"/>
      <c r="P749" s="136"/>
      <c r="Q749" s="136"/>
      <c r="R749" s="725"/>
      <c r="S749" s="136"/>
      <c r="T749" s="136"/>
      <c r="U749" s="136"/>
      <c r="V749" s="136"/>
      <c r="W749" s="136"/>
      <c r="X749" s="136"/>
      <c r="Y749" s="725"/>
      <c r="Z749" s="136"/>
      <c r="AA749" s="136"/>
      <c r="AB749" s="136"/>
      <c r="AC749" s="136"/>
      <c r="AD749" s="136"/>
      <c r="AE749" s="136"/>
      <c r="AF749" s="725"/>
      <c r="AG749" s="136"/>
      <c r="AH749" s="136"/>
      <c r="AI749" s="136"/>
      <c r="AJ749" s="136"/>
      <c r="AK749" s="136"/>
      <c r="AL749" s="136"/>
    </row>
    <row r="750" spans="1:38" s="44" customFormat="1" x14ac:dyDescent="0.2">
      <c r="A750" s="16"/>
      <c r="B750" s="730"/>
      <c r="C750" s="16"/>
      <c r="K750" s="725"/>
      <c r="L750" s="136"/>
      <c r="M750" s="136"/>
      <c r="N750" s="136"/>
      <c r="O750" s="136"/>
      <c r="P750" s="136"/>
      <c r="Q750" s="136"/>
      <c r="R750" s="725"/>
      <c r="S750" s="136"/>
      <c r="T750" s="136"/>
      <c r="U750" s="136"/>
      <c r="V750" s="136"/>
      <c r="W750" s="136"/>
      <c r="X750" s="136"/>
      <c r="Y750" s="725"/>
      <c r="Z750" s="136"/>
      <c r="AA750" s="136"/>
      <c r="AB750" s="136"/>
      <c r="AC750" s="136"/>
      <c r="AD750" s="136"/>
      <c r="AE750" s="136"/>
      <c r="AF750" s="725"/>
      <c r="AG750" s="136"/>
      <c r="AH750" s="136"/>
      <c r="AI750" s="136"/>
      <c r="AJ750" s="136"/>
      <c r="AK750" s="136"/>
      <c r="AL750" s="136"/>
    </row>
    <row r="751" spans="1:38" s="44" customFormat="1" x14ac:dyDescent="0.2">
      <c r="A751" s="16"/>
      <c r="B751" s="730"/>
      <c r="C751" s="16"/>
      <c r="K751" s="725"/>
      <c r="L751" s="136"/>
      <c r="M751" s="136"/>
      <c r="N751" s="136"/>
      <c r="O751" s="136"/>
      <c r="P751" s="136"/>
      <c r="Q751" s="136"/>
      <c r="R751" s="725"/>
      <c r="S751" s="136"/>
      <c r="T751" s="136"/>
      <c r="U751" s="136"/>
      <c r="V751" s="136"/>
      <c r="W751" s="136"/>
      <c r="X751" s="136"/>
      <c r="Y751" s="725"/>
      <c r="Z751" s="136"/>
      <c r="AA751" s="136"/>
      <c r="AB751" s="136"/>
      <c r="AC751" s="136"/>
      <c r="AD751" s="136"/>
      <c r="AE751" s="136"/>
      <c r="AF751" s="725"/>
      <c r="AG751" s="136"/>
      <c r="AH751" s="136"/>
      <c r="AI751" s="136"/>
      <c r="AJ751" s="136"/>
      <c r="AK751" s="136"/>
      <c r="AL751" s="136"/>
    </row>
    <row r="752" spans="1:38" s="44" customFormat="1" x14ac:dyDescent="0.2">
      <c r="A752" s="16"/>
      <c r="B752" s="730"/>
      <c r="C752" s="16"/>
      <c r="K752" s="725"/>
      <c r="L752" s="136"/>
      <c r="M752" s="136"/>
      <c r="N752" s="136"/>
      <c r="O752" s="136"/>
      <c r="P752" s="136"/>
      <c r="Q752" s="136"/>
      <c r="R752" s="725"/>
      <c r="S752" s="136"/>
      <c r="T752" s="136"/>
      <c r="U752" s="136"/>
      <c r="V752" s="136"/>
      <c r="W752" s="136"/>
      <c r="X752" s="136"/>
      <c r="Y752" s="725"/>
      <c r="Z752" s="136"/>
      <c r="AA752" s="136"/>
      <c r="AB752" s="136"/>
      <c r="AC752" s="136"/>
      <c r="AD752" s="136"/>
      <c r="AE752" s="136"/>
      <c r="AF752" s="725"/>
      <c r="AG752" s="136"/>
      <c r="AH752" s="136"/>
      <c r="AI752" s="136"/>
      <c r="AJ752" s="136"/>
      <c r="AK752" s="136"/>
      <c r="AL752" s="136"/>
    </row>
    <row r="753" spans="1:38" s="44" customFormat="1" x14ac:dyDescent="0.2">
      <c r="A753" s="16"/>
      <c r="B753" s="730"/>
      <c r="C753" s="16"/>
      <c r="K753" s="725"/>
      <c r="L753" s="136"/>
      <c r="M753" s="136"/>
      <c r="N753" s="136"/>
      <c r="O753" s="136"/>
      <c r="P753" s="136"/>
      <c r="Q753" s="136"/>
      <c r="R753" s="725"/>
      <c r="S753" s="136"/>
      <c r="T753" s="136"/>
      <c r="U753" s="136"/>
      <c r="V753" s="136"/>
      <c r="W753" s="136"/>
      <c r="X753" s="136"/>
      <c r="Y753" s="725"/>
      <c r="Z753" s="136"/>
      <c r="AA753" s="136"/>
      <c r="AB753" s="136"/>
      <c r="AC753" s="136"/>
      <c r="AD753" s="136"/>
      <c r="AE753" s="136"/>
      <c r="AF753" s="725"/>
      <c r="AG753" s="136"/>
      <c r="AH753" s="136"/>
      <c r="AI753" s="136"/>
      <c r="AJ753" s="136"/>
      <c r="AK753" s="136"/>
      <c r="AL753" s="136"/>
    </row>
    <row r="754" spans="1:38" s="44" customFormat="1" x14ac:dyDescent="0.2">
      <c r="A754" s="16"/>
      <c r="B754" s="730"/>
      <c r="C754" s="16"/>
      <c r="K754" s="725"/>
      <c r="L754" s="136"/>
      <c r="M754" s="136"/>
      <c r="N754" s="136"/>
      <c r="O754" s="136"/>
      <c r="P754" s="136"/>
      <c r="Q754" s="136"/>
      <c r="R754" s="725"/>
      <c r="S754" s="136"/>
      <c r="T754" s="136"/>
      <c r="U754" s="136"/>
      <c r="V754" s="136"/>
      <c r="W754" s="136"/>
      <c r="X754" s="136"/>
      <c r="Y754" s="725"/>
      <c r="Z754" s="136"/>
      <c r="AA754" s="136"/>
      <c r="AB754" s="136"/>
      <c r="AC754" s="136"/>
      <c r="AD754" s="136"/>
      <c r="AE754" s="136"/>
      <c r="AF754" s="725"/>
      <c r="AG754" s="136"/>
      <c r="AH754" s="136"/>
      <c r="AI754" s="136"/>
      <c r="AJ754" s="136"/>
      <c r="AK754" s="136"/>
      <c r="AL754" s="136"/>
    </row>
    <row r="755" spans="1:38" s="44" customFormat="1" x14ac:dyDescent="0.2">
      <c r="A755" s="16"/>
      <c r="B755" s="730"/>
      <c r="C755" s="16"/>
      <c r="K755" s="725"/>
      <c r="L755" s="136"/>
      <c r="M755" s="136"/>
      <c r="N755" s="136"/>
      <c r="O755" s="136"/>
      <c r="P755" s="136"/>
      <c r="Q755" s="136"/>
      <c r="R755" s="725"/>
      <c r="S755" s="136"/>
      <c r="T755" s="136"/>
      <c r="U755" s="136"/>
      <c r="V755" s="136"/>
      <c r="W755" s="136"/>
      <c r="X755" s="136"/>
      <c r="Y755" s="725"/>
      <c r="Z755" s="136"/>
      <c r="AA755" s="136"/>
      <c r="AB755" s="136"/>
      <c r="AC755" s="136"/>
      <c r="AD755" s="136"/>
      <c r="AE755" s="136"/>
      <c r="AF755" s="725"/>
      <c r="AG755" s="136"/>
      <c r="AH755" s="136"/>
      <c r="AI755" s="136"/>
      <c r="AJ755" s="136"/>
      <c r="AK755" s="136"/>
      <c r="AL755" s="136"/>
    </row>
    <row r="756" spans="1:38" s="44" customFormat="1" x14ac:dyDescent="0.2">
      <c r="A756" s="16"/>
      <c r="B756" s="730"/>
      <c r="C756" s="16"/>
      <c r="K756" s="725"/>
      <c r="L756" s="136"/>
      <c r="M756" s="136"/>
      <c r="N756" s="136"/>
      <c r="O756" s="136"/>
      <c r="P756" s="136"/>
      <c r="Q756" s="136"/>
      <c r="R756" s="725"/>
      <c r="S756" s="136"/>
      <c r="T756" s="136"/>
      <c r="U756" s="136"/>
      <c r="V756" s="136"/>
      <c r="W756" s="136"/>
      <c r="X756" s="136"/>
      <c r="Y756" s="725"/>
      <c r="Z756" s="136"/>
      <c r="AA756" s="136"/>
      <c r="AB756" s="136"/>
      <c r="AC756" s="136"/>
      <c r="AD756" s="136"/>
      <c r="AE756" s="136"/>
      <c r="AF756" s="725"/>
      <c r="AG756" s="136"/>
      <c r="AH756" s="136"/>
      <c r="AI756" s="136"/>
      <c r="AJ756" s="136"/>
      <c r="AK756" s="136"/>
      <c r="AL756" s="136"/>
    </row>
    <row r="757" spans="1:38" s="44" customFormat="1" x14ac:dyDescent="0.2">
      <c r="A757" s="16"/>
      <c r="B757" s="730"/>
      <c r="C757" s="16"/>
      <c r="K757" s="725"/>
      <c r="L757" s="136"/>
      <c r="M757" s="136"/>
      <c r="N757" s="136"/>
      <c r="O757" s="136"/>
      <c r="P757" s="136"/>
      <c r="Q757" s="136"/>
      <c r="R757" s="725"/>
      <c r="S757" s="136"/>
      <c r="T757" s="136"/>
      <c r="U757" s="136"/>
      <c r="V757" s="136"/>
      <c r="W757" s="136"/>
      <c r="X757" s="136"/>
      <c r="Y757" s="725"/>
      <c r="Z757" s="136"/>
      <c r="AA757" s="136"/>
      <c r="AB757" s="136"/>
      <c r="AC757" s="136"/>
      <c r="AD757" s="136"/>
      <c r="AE757" s="136"/>
      <c r="AF757" s="725"/>
      <c r="AG757" s="136"/>
      <c r="AH757" s="136"/>
      <c r="AI757" s="136"/>
      <c r="AJ757" s="136"/>
      <c r="AK757" s="136"/>
      <c r="AL757" s="136"/>
    </row>
    <row r="758" spans="1:38" s="44" customFormat="1" x14ac:dyDescent="0.2">
      <c r="A758" s="16"/>
      <c r="B758" s="730"/>
      <c r="C758" s="16"/>
      <c r="K758" s="725"/>
      <c r="L758" s="136"/>
      <c r="M758" s="136"/>
      <c r="N758" s="136"/>
      <c r="O758" s="136"/>
      <c r="P758" s="136"/>
      <c r="Q758" s="136"/>
      <c r="R758" s="725"/>
      <c r="S758" s="136"/>
      <c r="T758" s="136"/>
      <c r="U758" s="136"/>
      <c r="V758" s="136"/>
      <c r="W758" s="136"/>
      <c r="X758" s="136"/>
      <c r="Y758" s="725"/>
      <c r="Z758" s="136"/>
      <c r="AA758" s="136"/>
      <c r="AB758" s="136"/>
      <c r="AC758" s="136"/>
      <c r="AD758" s="136"/>
      <c r="AE758" s="136"/>
      <c r="AF758" s="725"/>
      <c r="AG758" s="136"/>
      <c r="AH758" s="136"/>
      <c r="AI758" s="136"/>
      <c r="AJ758" s="136"/>
      <c r="AK758" s="136"/>
      <c r="AL758" s="136"/>
    </row>
    <row r="759" spans="1:38" s="44" customFormat="1" x14ac:dyDescent="0.2">
      <c r="A759" s="16"/>
      <c r="B759" s="730"/>
      <c r="C759" s="16"/>
      <c r="K759" s="725"/>
      <c r="L759" s="136"/>
      <c r="M759" s="136"/>
      <c r="N759" s="136"/>
      <c r="O759" s="136"/>
      <c r="P759" s="136"/>
      <c r="Q759" s="136"/>
      <c r="R759" s="725"/>
      <c r="S759" s="136"/>
      <c r="T759" s="136"/>
      <c r="U759" s="136"/>
      <c r="V759" s="136"/>
      <c r="W759" s="136"/>
      <c r="X759" s="136"/>
      <c r="Y759" s="725"/>
      <c r="Z759" s="136"/>
      <c r="AA759" s="136"/>
      <c r="AB759" s="136"/>
      <c r="AC759" s="136"/>
      <c r="AD759" s="136"/>
      <c r="AE759" s="136"/>
      <c r="AF759" s="725"/>
      <c r="AG759" s="136"/>
      <c r="AH759" s="136"/>
      <c r="AI759" s="136"/>
      <c r="AJ759" s="136"/>
      <c r="AK759" s="136"/>
      <c r="AL759" s="136"/>
    </row>
    <row r="760" spans="1:38" s="44" customFormat="1" x14ac:dyDescent="0.2">
      <c r="A760" s="16"/>
      <c r="B760" s="730"/>
      <c r="C760" s="16"/>
      <c r="K760" s="725"/>
      <c r="L760" s="136"/>
      <c r="M760" s="136"/>
      <c r="N760" s="136"/>
      <c r="O760" s="136"/>
      <c r="P760" s="136"/>
      <c r="Q760" s="136"/>
      <c r="R760" s="725"/>
      <c r="S760" s="136"/>
      <c r="T760" s="136"/>
      <c r="U760" s="136"/>
      <c r="V760" s="136"/>
      <c r="W760" s="136"/>
      <c r="X760" s="136"/>
      <c r="Y760" s="725"/>
      <c r="Z760" s="136"/>
      <c r="AA760" s="136"/>
      <c r="AB760" s="136"/>
      <c r="AC760" s="136"/>
      <c r="AD760" s="136"/>
      <c r="AE760" s="136"/>
      <c r="AF760" s="725"/>
      <c r="AG760" s="136"/>
      <c r="AH760" s="136"/>
      <c r="AI760" s="136"/>
      <c r="AJ760" s="136"/>
      <c r="AK760" s="136"/>
      <c r="AL760" s="136"/>
    </row>
    <row r="761" spans="1:38" s="44" customFormat="1" x14ac:dyDescent="0.2">
      <c r="A761" s="16"/>
      <c r="B761" s="730"/>
      <c r="C761" s="16"/>
      <c r="K761" s="725"/>
      <c r="L761" s="136"/>
      <c r="M761" s="136"/>
      <c r="N761" s="136"/>
      <c r="O761" s="136"/>
      <c r="P761" s="136"/>
      <c r="Q761" s="136"/>
      <c r="R761" s="725"/>
      <c r="S761" s="136"/>
      <c r="T761" s="136"/>
      <c r="U761" s="136"/>
      <c r="V761" s="136"/>
      <c r="W761" s="136"/>
      <c r="X761" s="136"/>
      <c r="Y761" s="725"/>
      <c r="Z761" s="136"/>
      <c r="AA761" s="136"/>
      <c r="AB761" s="136"/>
      <c r="AC761" s="136"/>
      <c r="AD761" s="136"/>
      <c r="AE761" s="136"/>
      <c r="AF761" s="725"/>
      <c r="AG761" s="136"/>
      <c r="AH761" s="136"/>
      <c r="AI761" s="136"/>
      <c r="AJ761" s="136"/>
      <c r="AK761" s="136"/>
      <c r="AL761" s="136"/>
    </row>
    <row r="762" spans="1:38" s="44" customFormat="1" x14ac:dyDescent="0.2">
      <c r="A762" s="16"/>
      <c r="B762" s="730"/>
      <c r="C762" s="16"/>
      <c r="K762" s="725"/>
      <c r="L762" s="136"/>
      <c r="M762" s="136"/>
      <c r="N762" s="136"/>
      <c r="O762" s="136"/>
      <c r="P762" s="136"/>
      <c r="Q762" s="136"/>
      <c r="R762" s="725"/>
      <c r="S762" s="136"/>
      <c r="T762" s="136"/>
      <c r="U762" s="136"/>
      <c r="V762" s="136"/>
      <c r="W762" s="136"/>
      <c r="X762" s="136"/>
      <c r="Y762" s="725"/>
      <c r="Z762" s="136"/>
      <c r="AA762" s="136"/>
      <c r="AB762" s="136"/>
      <c r="AC762" s="136"/>
      <c r="AD762" s="136"/>
      <c r="AE762" s="136"/>
      <c r="AF762" s="725"/>
      <c r="AG762" s="136"/>
      <c r="AH762" s="136"/>
      <c r="AI762" s="136"/>
      <c r="AJ762" s="136"/>
      <c r="AK762" s="136"/>
      <c r="AL762" s="136"/>
    </row>
    <row r="763" spans="1:38" s="44" customFormat="1" x14ac:dyDescent="0.2">
      <c r="A763" s="16"/>
      <c r="B763" s="730"/>
      <c r="C763" s="16"/>
      <c r="K763" s="725"/>
      <c r="L763" s="136"/>
      <c r="M763" s="136"/>
      <c r="N763" s="136"/>
      <c r="O763" s="136"/>
      <c r="P763" s="136"/>
      <c r="Q763" s="136"/>
      <c r="R763" s="725"/>
      <c r="S763" s="136"/>
      <c r="T763" s="136"/>
      <c r="U763" s="136"/>
      <c r="V763" s="136"/>
      <c r="W763" s="136"/>
      <c r="X763" s="136"/>
      <c r="Y763" s="725"/>
      <c r="Z763" s="136"/>
      <c r="AA763" s="136"/>
      <c r="AB763" s="136"/>
      <c r="AC763" s="136"/>
      <c r="AD763" s="136"/>
      <c r="AE763" s="136"/>
      <c r="AF763" s="725"/>
      <c r="AG763" s="136"/>
      <c r="AH763" s="136"/>
      <c r="AI763" s="136"/>
      <c r="AJ763" s="136"/>
      <c r="AK763" s="136"/>
      <c r="AL763" s="136"/>
    </row>
    <row r="764" spans="1:38" s="44" customFormat="1" x14ac:dyDescent="0.2">
      <c r="A764" s="16"/>
      <c r="B764" s="730"/>
      <c r="C764" s="16"/>
      <c r="K764" s="725"/>
      <c r="L764" s="136"/>
      <c r="M764" s="136"/>
      <c r="N764" s="136"/>
      <c r="O764" s="136"/>
      <c r="P764" s="136"/>
      <c r="Q764" s="136"/>
      <c r="R764" s="725"/>
      <c r="S764" s="136"/>
      <c r="T764" s="136"/>
      <c r="U764" s="136"/>
      <c r="V764" s="136"/>
      <c r="W764" s="136"/>
      <c r="X764" s="136"/>
      <c r="Y764" s="725"/>
      <c r="Z764" s="136"/>
      <c r="AA764" s="136"/>
      <c r="AB764" s="136"/>
      <c r="AC764" s="136"/>
      <c r="AD764" s="136"/>
      <c r="AE764" s="136"/>
      <c r="AF764" s="725"/>
      <c r="AG764" s="136"/>
      <c r="AH764" s="136"/>
      <c r="AI764" s="136"/>
      <c r="AJ764" s="136"/>
      <c r="AK764" s="136"/>
      <c r="AL764" s="136"/>
    </row>
    <row r="765" spans="1:38" s="44" customFormat="1" x14ac:dyDescent="0.2">
      <c r="A765" s="16"/>
      <c r="B765" s="730"/>
      <c r="C765" s="16"/>
      <c r="K765" s="725"/>
      <c r="L765" s="136"/>
      <c r="M765" s="136"/>
      <c r="N765" s="136"/>
      <c r="O765" s="136"/>
      <c r="P765" s="136"/>
      <c r="Q765" s="136"/>
      <c r="R765" s="725"/>
      <c r="S765" s="136"/>
      <c r="T765" s="136"/>
      <c r="U765" s="136"/>
      <c r="V765" s="136"/>
      <c r="W765" s="136"/>
      <c r="X765" s="136"/>
      <c r="Y765" s="725"/>
      <c r="Z765" s="136"/>
      <c r="AA765" s="136"/>
      <c r="AB765" s="136"/>
      <c r="AC765" s="136"/>
      <c r="AD765" s="136"/>
      <c r="AE765" s="136"/>
      <c r="AF765" s="725"/>
      <c r="AG765" s="136"/>
      <c r="AH765" s="136"/>
      <c r="AI765" s="136"/>
      <c r="AJ765" s="136"/>
      <c r="AK765" s="136"/>
      <c r="AL765" s="136"/>
    </row>
    <row r="766" spans="1:38" s="44" customFormat="1" x14ac:dyDescent="0.2">
      <c r="A766" s="16"/>
      <c r="B766" s="730"/>
      <c r="C766" s="16"/>
      <c r="K766" s="725"/>
      <c r="L766" s="136"/>
      <c r="M766" s="136"/>
      <c r="N766" s="136"/>
      <c r="O766" s="136"/>
      <c r="P766" s="136"/>
      <c r="Q766" s="136"/>
      <c r="R766" s="725"/>
      <c r="S766" s="136"/>
      <c r="T766" s="136"/>
      <c r="U766" s="136"/>
      <c r="V766" s="136"/>
      <c r="W766" s="136"/>
      <c r="X766" s="136"/>
      <c r="Y766" s="725"/>
      <c r="Z766" s="136"/>
      <c r="AA766" s="136"/>
      <c r="AB766" s="136"/>
      <c r="AC766" s="136"/>
      <c r="AD766" s="136"/>
      <c r="AE766" s="136"/>
      <c r="AF766" s="725"/>
      <c r="AG766" s="136"/>
      <c r="AH766" s="136"/>
      <c r="AI766" s="136"/>
      <c r="AJ766" s="136"/>
      <c r="AK766" s="136"/>
      <c r="AL766" s="136"/>
    </row>
    <row r="767" spans="1:38" s="44" customFormat="1" x14ac:dyDescent="0.2">
      <c r="A767" s="16"/>
      <c r="B767" s="730"/>
      <c r="C767" s="16"/>
      <c r="K767" s="725"/>
      <c r="L767" s="136"/>
      <c r="M767" s="136"/>
      <c r="N767" s="136"/>
      <c r="O767" s="136"/>
      <c r="P767" s="136"/>
      <c r="Q767" s="136"/>
      <c r="R767" s="725"/>
      <c r="S767" s="136"/>
      <c r="T767" s="136"/>
      <c r="U767" s="136"/>
      <c r="V767" s="136"/>
      <c r="W767" s="136"/>
      <c r="X767" s="136"/>
      <c r="Y767" s="725"/>
      <c r="Z767" s="136"/>
      <c r="AA767" s="136"/>
      <c r="AB767" s="136"/>
      <c r="AC767" s="136"/>
      <c r="AD767" s="136"/>
      <c r="AE767" s="136"/>
      <c r="AF767" s="725"/>
      <c r="AG767" s="136"/>
      <c r="AH767" s="136"/>
      <c r="AI767" s="136"/>
      <c r="AJ767" s="136"/>
      <c r="AK767" s="136"/>
      <c r="AL767" s="136"/>
    </row>
    <row r="768" spans="1:38" s="44" customFormat="1" x14ac:dyDescent="0.2">
      <c r="A768" s="16"/>
      <c r="B768" s="730"/>
      <c r="C768" s="16"/>
      <c r="K768" s="725"/>
      <c r="L768" s="136"/>
      <c r="M768" s="136"/>
      <c r="N768" s="136"/>
      <c r="O768" s="136"/>
      <c r="P768" s="136"/>
      <c r="Q768" s="136"/>
      <c r="R768" s="725"/>
      <c r="S768" s="136"/>
      <c r="T768" s="136"/>
      <c r="U768" s="136"/>
      <c r="V768" s="136"/>
      <c r="W768" s="136"/>
      <c r="X768" s="136"/>
      <c r="Y768" s="725"/>
      <c r="Z768" s="136"/>
      <c r="AA768" s="136"/>
      <c r="AB768" s="136"/>
      <c r="AC768" s="136"/>
      <c r="AD768" s="136"/>
      <c r="AE768" s="136"/>
      <c r="AF768" s="725"/>
      <c r="AG768" s="136"/>
      <c r="AH768" s="136"/>
      <c r="AI768" s="136"/>
      <c r="AJ768" s="136"/>
      <c r="AK768" s="136"/>
      <c r="AL768" s="136"/>
    </row>
    <row r="769" spans="1:38" s="44" customFormat="1" x14ac:dyDescent="0.2">
      <c r="A769" s="16"/>
      <c r="B769" s="730"/>
      <c r="C769" s="16"/>
      <c r="K769" s="725"/>
      <c r="L769" s="136"/>
      <c r="M769" s="136"/>
      <c r="N769" s="136"/>
      <c r="O769" s="136"/>
      <c r="P769" s="136"/>
      <c r="Q769" s="136"/>
      <c r="R769" s="725"/>
      <c r="S769" s="136"/>
      <c r="T769" s="136"/>
      <c r="U769" s="136"/>
      <c r="V769" s="136"/>
      <c r="W769" s="136"/>
      <c r="X769" s="136"/>
      <c r="Y769" s="725"/>
      <c r="Z769" s="136"/>
      <c r="AA769" s="136"/>
      <c r="AB769" s="136"/>
      <c r="AC769" s="136"/>
      <c r="AD769" s="136"/>
      <c r="AE769" s="136"/>
      <c r="AF769" s="725"/>
      <c r="AG769" s="136"/>
      <c r="AH769" s="136"/>
      <c r="AI769" s="136"/>
      <c r="AJ769" s="136"/>
      <c r="AK769" s="136"/>
      <c r="AL769" s="136"/>
    </row>
    <row r="770" spans="1:38" s="44" customFormat="1" x14ac:dyDescent="0.2">
      <c r="A770" s="16"/>
      <c r="B770" s="730"/>
      <c r="C770" s="16"/>
      <c r="K770" s="725"/>
      <c r="L770" s="136"/>
      <c r="M770" s="136"/>
      <c r="N770" s="136"/>
      <c r="O770" s="136"/>
      <c r="P770" s="136"/>
      <c r="Q770" s="136"/>
      <c r="R770" s="725"/>
      <c r="S770" s="136"/>
      <c r="T770" s="136"/>
      <c r="U770" s="136"/>
      <c r="V770" s="136"/>
      <c r="W770" s="136"/>
      <c r="X770" s="136"/>
      <c r="Y770" s="725"/>
      <c r="Z770" s="136"/>
      <c r="AA770" s="136"/>
      <c r="AB770" s="136"/>
      <c r="AC770" s="136"/>
      <c r="AD770" s="136"/>
      <c r="AE770" s="136"/>
      <c r="AF770" s="725"/>
      <c r="AG770" s="136"/>
      <c r="AH770" s="136"/>
      <c r="AI770" s="136"/>
      <c r="AJ770" s="136"/>
      <c r="AK770" s="136"/>
      <c r="AL770" s="136"/>
    </row>
    <row r="771" spans="1:38" s="44" customFormat="1" x14ac:dyDescent="0.2">
      <c r="A771" s="16"/>
      <c r="B771" s="730"/>
      <c r="C771" s="16"/>
      <c r="K771" s="725"/>
      <c r="L771" s="136"/>
      <c r="M771" s="136"/>
      <c r="N771" s="136"/>
      <c r="O771" s="136"/>
      <c r="P771" s="136"/>
      <c r="Q771" s="136"/>
      <c r="R771" s="725"/>
      <c r="S771" s="136"/>
      <c r="T771" s="136"/>
      <c r="U771" s="136"/>
      <c r="V771" s="136"/>
      <c r="W771" s="136"/>
      <c r="X771" s="136"/>
      <c r="Y771" s="725"/>
      <c r="Z771" s="136"/>
      <c r="AA771" s="136"/>
      <c r="AB771" s="136"/>
      <c r="AC771" s="136"/>
      <c r="AD771" s="136"/>
      <c r="AE771" s="136"/>
      <c r="AF771" s="725"/>
      <c r="AG771" s="136"/>
      <c r="AH771" s="136"/>
      <c r="AI771" s="136"/>
      <c r="AJ771" s="136"/>
      <c r="AK771" s="136"/>
      <c r="AL771" s="136"/>
    </row>
    <row r="772" spans="1:38" s="44" customFormat="1" x14ac:dyDescent="0.2">
      <c r="A772" s="16"/>
      <c r="B772" s="730"/>
      <c r="C772" s="16"/>
      <c r="K772" s="725"/>
      <c r="L772" s="136"/>
      <c r="M772" s="136"/>
      <c r="N772" s="136"/>
      <c r="O772" s="136"/>
      <c r="P772" s="136"/>
      <c r="Q772" s="136"/>
      <c r="R772" s="725"/>
      <c r="S772" s="136"/>
      <c r="T772" s="136"/>
      <c r="U772" s="136"/>
      <c r="V772" s="136"/>
      <c r="W772" s="136"/>
      <c r="X772" s="136"/>
      <c r="Y772" s="725"/>
      <c r="Z772" s="136"/>
      <c r="AA772" s="136"/>
      <c r="AB772" s="136"/>
      <c r="AC772" s="136"/>
      <c r="AD772" s="136"/>
      <c r="AE772" s="136"/>
      <c r="AF772" s="725"/>
      <c r="AG772" s="136"/>
      <c r="AH772" s="136"/>
      <c r="AI772" s="136"/>
      <c r="AJ772" s="136"/>
      <c r="AK772" s="136"/>
      <c r="AL772" s="136"/>
    </row>
    <row r="773" spans="1:38" s="44" customFormat="1" x14ac:dyDescent="0.2">
      <c r="A773" s="16"/>
      <c r="B773" s="730"/>
      <c r="C773" s="16"/>
      <c r="K773" s="725"/>
      <c r="L773" s="136"/>
      <c r="M773" s="136"/>
      <c r="N773" s="136"/>
      <c r="O773" s="136"/>
      <c r="P773" s="136"/>
      <c r="Q773" s="136"/>
      <c r="R773" s="725"/>
      <c r="S773" s="136"/>
      <c r="T773" s="136"/>
      <c r="U773" s="136"/>
      <c r="V773" s="136"/>
      <c r="W773" s="136"/>
      <c r="X773" s="136"/>
      <c r="Y773" s="725"/>
      <c r="Z773" s="136"/>
      <c r="AA773" s="136"/>
      <c r="AB773" s="136"/>
      <c r="AC773" s="136"/>
      <c r="AD773" s="136"/>
      <c r="AE773" s="136"/>
      <c r="AF773" s="725"/>
      <c r="AG773" s="136"/>
      <c r="AH773" s="136"/>
      <c r="AI773" s="136"/>
      <c r="AJ773" s="136"/>
      <c r="AK773" s="136"/>
      <c r="AL773" s="136"/>
    </row>
    <row r="774" spans="1:38" s="44" customFormat="1" x14ac:dyDescent="0.2">
      <c r="A774" s="16"/>
      <c r="B774" s="730"/>
      <c r="C774" s="16"/>
      <c r="K774" s="725"/>
      <c r="L774" s="136"/>
      <c r="M774" s="136"/>
      <c r="N774" s="136"/>
      <c r="O774" s="136"/>
      <c r="P774" s="136"/>
      <c r="Q774" s="136"/>
      <c r="R774" s="725"/>
      <c r="S774" s="136"/>
      <c r="T774" s="136"/>
      <c r="U774" s="136"/>
      <c r="V774" s="136"/>
      <c r="W774" s="136"/>
      <c r="X774" s="136"/>
      <c r="Y774" s="725"/>
      <c r="Z774" s="136"/>
      <c r="AA774" s="136"/>
      <c r="AB774" s="136"/>
      <c r="AC774" s="136"/>
      <c r="AD774" s="136"/>
      <c r="AE774" s="136"/>
      <c r="AF774" s="725"/>
      <c r="AG774" s="136"/>
      <c r="AH774" s="136"/>
      <c r="AI774" s="136"/>
      <c r="AJ774" s="136"/>
      <c r="AK774" s="136"/>
      <c r="AL774" s="136"/>
    </row>
    <row r="775" spans="1:38" s="44" customFormat="1" x14ac:dyDescent="0.2">
      <c r="A775" s="16"/>
      <c r="B775" s="730"/>
      <c r="C775" s="16"/>
      <c r="K775" s="725"/>
      <c r="L775" s="136"/>
      <c r="M775" s="136"/>
      <c r="N775" s="136"/>
      <c r="O775" s="136"/>
      <c r="P775" s="136"/>
      <c r="Q775" s="136"/>
      <c r="R775" s="725"/>
      <c r="S775" s="136"/>
      <c r="T775" s="136"/>
      <c r="U775" s="136"/>
      <c r="V775" s="136"/>
      <c r="W775" s="136"/>
      <c r="X775" s="136"/>
      <c r="Y775" s="725"/>
      <c r="Z775" s="136"/>
      <c r="AA775" s="136"/>
      <c r="AB775" s="136"/>
      <c r="AC775" s="136"/>
      <c r="AD775" s="136"/>
      <c r="AE775" s="136"/>
      <c r="AF775" s="725"/>
      <c r="AG775" s="136"/>
      <c r="AH775" s="136"/>
      <c r="AI775" s="136"/>
      <c r="AJ775" s="136"/>
      <c r="AK775" s="136"/>
      <c r="AL775" s="136"/>
    </row>
    <row r="776" spans="1:38" s="44" customFormat="1" x14ac:dyDescent="0.2">
      <c r="A776" s="16"/>
      <c r="B776" s="730"/>
      <c r="C776" s="16"/>
      <c r="K776" s="725"/>
      <c r="L776" s="136"/>
      <c r="M776" s="136"/>
      <c r="N776" s="136"/>
      <c r="O776" s="136"/>
      <c r="P776" s="136"/>
      <c r="Q776" s="136"/>
      <c r="R776" s="725"/>
      <c r="S776" s="136"/>
      <c r="T776" s="136"/>
      <c r="U776" s="136"/>
      <c r="V776" s="136"/>
      <c r="W776" s="136"/>
      <c r="X776" s="136"/>
      <c r="Y776" s="725"/>
      <c r="Z776" s="136"/>
      <c r="AA776" s="136"/>
      <c r="AB776" s="136"/>
      <c r="AC776" s="136"/>
      <c r="AD776" s="136"/>
      <c r="AE776" s="136"/>
      <c r="AF776" s="725"/>
      <c r="AG776" s="136"/>
      <c r="AH776" s="136"/>
      <c r="AI776" s="136"/>
      <c r="AJ776" s="136"/>
      <c r="AK776" s="136"/>
      <c r="AL776" s="136"/>
    </row>
    <row r="777" spans="1:38" s="44" customFormat="1" x14ac:dyDescent="0.2">
      <c r="A777" s="16"/>
      <c r="B777" s="730"/>
      <c r="C777" s="16"/>
      <c r="K777" s="725"/>
      <c r="L777" s="136"/>
      <c r="M777" s="136"/>
      <c r="N777" s="136"/>
      <c r="O777" s="136"/>
      <c r="P777" s="136"/>
      <c r="Q777" s="136"/>
      <c r="R777" s="725"/>
      <c r="S777" s="136"/>
      <c r="T777" s="136"/>
      <c r="U777" s="136"/>
      <c r="V777" s="136"/>
      <c r="W777" s="136"/>
      <c r="X777" s="136"/>
      <c r="Y777" s="725"/>
      <c r="Z777" s="136"/>
      <c r="AA777" s="136"/>
      <c r="AB777" s="136"/>
      <c r="AC777" s="136"/>
      <c r="AD777" s="136"/>
      <c r="AE777" s="136"/>
      <c r="AF777" s="725"/>
      <c r="AG777" s="136"/>
      <c r="AH777" s="136"/>
      <c r="AI777" s="136"/>
      <c r="AJ777" s="136"/>
      <c r="AK777" s="136"/>
      <c r="AL777" s="136"/>
    </row>
    <row r="778" spans="1:38" s="44" customFormat="1" x14ac:dyDescent="0.2">
      <c r="A778" s="16"/>
      <c r="B778" s="730"/>
      <c r="C778" s="16"/>
      <c r="K778" s="725"/>
      <c r="L778" s="136"/>
      <c r="M778" s="136"/>
      <c r="N778" s="136"/>
      <c r="O778" s="136"/>
      <c r="P778" s="136"/>
      <c r="Q778" s="136"/>
      <c r="R778" s="725"/>
      <c r="S778" s="136"/>
      <c r="T778" s="136"/>
      <c r="U778" s="136"/>
      <c r="V778" s="136"/>
      <c r="W778" s="136"/>
      <c r="X778" s="136"/>
      <c r="Y778" s="725"/>
      <c r="Z778" s="136"/>
      <c r="AA778" s="136"/>
      <c r="AB778" s="136"/>
      <c r="AC778" s="136"/>
      <c r="AD778" s="136"/>
      <c r="AE778" s="136"/>
      <c r="AF778" s="725"/>
      <c r="AG778" s="136"/>
      <c r="AH778" s="136"/>
      <c r="AI778" s="136"/>
      <c r="AJ778" s="136"/>
      <c r="AK778" s="136"/>
      <c r="AL778" s="136"/>
    </row>
    <row r="779" spans="1:38" s="44" customFormat="1" x14ac:dyDescent="0.2">
      <c r="A779" s="16"/>
      <c r="B779" s="730"/>
      <c r="C779" s="16"/>
      <c r="K779" s="725"/>
      <c r="L779" s="136"/>
      <c r="M779" s="136"/>
      <c r="N779" s="136"/>
      <c r="O779" s="136"/>
      <c r="P779" s="136"/>
      <c r="Q779" s="136"/>
      <c r="R779" s="725"/>
      <c r="S779" s="136"/>
      <c r="T779" s="136"/>
      <c r="U779" s="136"/>
      <c r="V779" s="136"/>
      <c r="W779" s="136"/>
      <c r="X779" s="136"/>
      <c r="Y779" s="725"/>
      <c r="Z779" s="136"/>
      <c r="AA779" s="136"/>
      <c r="AB779" s="136"/>
      <c r="AC779" s="136"/>
      <c r="AD779" s="136"/>
      <c r="AE779" s="136"/>
      <c r="AF779" s="725"/>
      <c r="AG779" s="136"/>
      <c r="AH779" s="136"/>
      <c r="AI779" s="136"/>
      <c r="AJ779" s="136"/>
      <c r="AK779" s="136"/>
      <c r="AL779" s="136"/>
    </row>
    <row r="780" spans="1:38" s="44" customFormat="1" x14ac:dyDescent="0.2">
      <c r="A780" s="16"/>
      <c r="B780" s="730"/>
      <c r="C780" s="16"/>
      <c r="K780" s="725"/>
      <c r="L780" s="136"/>
      <c r="M780" s="136"/>
      <c r="N780" s="136"/>
      <c r="O780" s="136"/>
      <c r="P780" s="136"/>
      <c r="Q780" s="136"/>
      <c r="R780" s="725"/>
      <c r="S780" s="136"/>
      <c r="T780" s="136"/>
      <c r="U780" s="136"/>
      <c r="V780" s="136"/>
      <c r="W780" s="136"/>
      <c r="X780" s="136"/>
      <c r="Y780" s="725"/>
      <c r="Z780" s="136"/>
      <c r="AA780" s="136"/>
      <c r="AB780" s="136"/>
      <c r="AC780" s="136"/>
      <c r="AD780" s="136"/>
      <c r="AE780" s="136"/>
      <c r="AF780" s="725"/>
      <c r="AG780" s="136"/>
      <c r="AH780" s="136"/>
      <c r="AI780" s="136"/>
      <c r="AJ780" s="136"/>
      <c r="AK780" s="136"/>
      <c r="AL780" s="136"/>
    </row>
    <row r="781" spans="1:38" s="44" customFormat="1" x14ac:dyDescent="0.2">
      <c r="A781" s="16"/>
      <c r="B781" s="730"/>
      <c r="C781" s="16"/>
      <c r="K781" s="725"/>
      <c r="L781" s="136"/>
      <c r="M781" s="136"/>
      <c r="N781" s="136"/>
      <c r="O781" s="136"/>
      <c r="P781" s="136"/>
      <c r="Q781" s="136"/>
      <c r="R781" s="725"/>
      <c r="S781" s="136"/>
      <c r="T781" s="136"/>
      <c r="U781" s="136"/>
      <c r="V781" s="136"/>
      <c r="W781" s="136"/>
      <c r="X781" s="136"/>
      <c r="Y781" s="725"/>
      <c r="Z781" s="136"/>
      <c r="AA781" s="136"/>
      <c r="AB781" s="136"/>
      <c r="AC781" s="136"/>
      <c r="AD781" s="136"/>
      <c r="AE781" s="136"/>
      <c r="AF781" s="725"/>
      <c r="AG781" s="136"/>
      <c r="AH781" s="136"/>
      <c r="AI781" s="136"/>
      <c r="AJ781" s="136"/>
      <c r="AK781" s="136"/>
      <c r="AL781" s="136"/>
    </row>
    <row r="782" spans="1:38" s="44" customFormat="1" x14ac:dyDescent="0.2">
      <c r="A782" s="16"/>
      <c r="B782" s="730"/>
      <c r="C782" s="16"/>
      <c r="K782" s="725"/>
      <c r="L782" s="136"/>
      <c r="M782" s="136"/>
      <c r="N782" s="136"/>
      <c r="O782" s="136"/>
      <c r="P782" s="136"/>
      <c r="Q782" s="136"/>
      <c r="R782" s="725"/>
      <c r="S782" s="136"/>
      <c r="T782" s="136"/>
      <c r="U782" s="136"/>
      <c r="V782" s="136"/>
      <c r="W782" s="136"/>
      <c r="X782" s="136"/>
      <c r="Y782" s="725"/>
      <c r="Z782" s="136"/>
      <c r="AA782" s="136"/>
      <c r="AB782" s="136"/>
      <c r="AC782" s="136"/>
      <c r="AD782" s="136"/>
      <c r="AE782" s="136"/>
      <c r="AF782" s="725"/>
      <c r="AG782" s="136"/>
      <c r="AH782" s="136"/>
      <c r="AI782" s="136"/>
      <c r="AJ782" s="136"/>
      <c r="AK782" s="136"/>
      <c r="AL782" s="136"/>
    </row>
    <row r="783" spans="1:38" s="44" customFormat="1" x14ac:dyDescent="0.2">
      <c r="A783" s="16"/>
      <c r="B783" s="730"/>
      <c r="C783" s="16"/>
      <c r="K783" s="725"/>
      <c r="L783" s="136"/>
      <c r="M783" s="136"/>
      <c r="N783" s="136"/>
      <c r="O783" s="136"/>
      <c r="P783" s="136"/>
      <c r="Q783" s="136"/>
      <c r="R783" s="725"/>
      <c r="S783" s="136"/>
      <c r="T783" s="136"/>
      <c r="U783" s="136"/>
      <c r="V783" s="136"/>
      <c r="W783" s="136"/>
      <c r="X783" s="136"/>
      <c r="Y783" s="725"/>
      <c r="Z783" s="136"/>
      <c r="AA783" s="136"/>
      <c r="AB783" s="136"/>
      <c r="AC783" s="136"/>
      <c r="AD783" s="136"/>
      <c r="AE783" s="136"/>
      <c r="AF783" s="725"/>
      <c r="AG783" s="136"/>
      <c r="AH783" s="136"/>
      <c r="AI783" s="136"/>
      <c r="AJ783" s="136"/>
      <c r="AK783" s="136"/>
      <c r="AL783" s="136"/>
    </row>
    <row r="784" spans="1:38" s="44" customFormat="1" x14ac:dyDescent="0.2">
      <c r="A784" s="16"/>
      <c r="B784" s="730"/>
      <c r="C784" s="16"/>
      <c r="K784" s="725"/>
      <c r="L784" s="136"/>
      <c r="M784" s="136"/>
      <c r="N784" s="136"/>
      <c r="O784" s="136"/>
      <c r="P784" s="136"/>
      <c r="Q784" s="136"/>
      <c r="R784" s="725"/>
      <c r="S784" s="136"/>
      <c r="T784" s="136"/>
      <c r="U784" s="136"/>
      <c r="V784" s="136"/>
      <c r="W784" s="136"/>
      <c r="X784" s="136"/>
      <c r="Y784" s="725"/>
      <c r="Z784" s="136"/>
      <c r="AA784" s="136"/>
      <c r="AB784" s="136"/>
      <c r="AC784" s="136"/>
      <c r="AD784" s="136"/>
      <c r="AE784" s="136"/>
      <c r="AF784" s="725"/>
      <c r="AG784" s="136"/>
      <c r="AH784" s="136"/>
      <c r="AI784" s="136"/>
      <c r="AJ784" s="136"/>
      <c r="AK784" s="136"/>
      <c r="AL784" s="136"/>
    </row>
    <row r="785" spans="1:38" s="44" customFormat="1" x14ac:dyDescent="0.2">
      <c r="A785" s="16"/>
      <c r="B785" s="730"/>
      <c r="C785" s="16"/>
      <c r="K785" s="725"/>
      <c r="L785" s="136"/>
      <c r="M785" s="136"/>
      <c r="N785" s="136"/>
      <c r="O785" s="136"/>
      <c r="P785" s="136"/>
      <c r="Q785" s="136"/>
      <c r="R785" s="725"/>
      <c r="S785" s="136"/>
      <c r="T785" s="136"/>
      <c r="U785" s="136"/>
      <c r="V785" s="136"/>
      <c r="W785" s="136"/>
      <c r="X785" s="136"/>
      <c r="Y785" s="725"/>
      <c r="Z785" s="136"/>
      <c r="AA785" s="136"/>
      <c r="AB785" s="136"/>
      <c r="AC785" s="136"/>
      <c r="AD785" s="136"/>
      <c r="AE785" s="136"/>
      <c r="AF785" s="725"/>
      <c r="AG785" s="136"/>
      <c r="AH785" s="136"/>
      <c r="AI785" s="136"/>
      <c r="AJ785" s="136"/>
      <c r="AK785" s="136"/>
      <c r="AL785" s="136"/>
    </row>
    <row r="786" spans="1:38" s="44" customFormat="1" x14ac:dyDescent="0.2">
      <c r="A786" s="16"/>
      <c r="B786" s="730"/>
      <c r="C786" s="16"/>
      <c r="K786" s="725"/>
      <c r="L786" s="136"/>
      <c r="M786" s="136"/>
      <c r="N786" s="136"/>
      <c r="O786" s="136"/>
      <c r="P786" s="136"/>
      <c r="Q786" s="136"/>
      <c r="R786" s="725"/>
      <c r="S786" s="136"/>
      <c r="T786" s="136"/>
      <c r="U786" s="136"/>
      <c r="V786" s="136"/>
      <c r="W786" s="136"/>
      <c r="X786" s="136"/>
      <c r="Y786" s="725"/>
      <c r="Z786" s="136"/>
      <c r="AA786" s="136"/>
      <c r="AB786" s="136"/>
      <c r="AC786" s="136"/>
      <c r="AD786" s="136"/>
      <c r="AE786" s="136"/>
      <c r="AF786" s="725"/>
      <c r="AG786" s="136"/>
      <c r="AH786" s="136"/>
      <c r="AI786" s="136"/>
      <c r="AJ786" s="136"/>
      <c r="AK786" s="136"/>
      <c r="AL786" s="136"/>
    </row>
    <row r="787" spans="1:38" s="44" customFormat="1" x14ac:dyDescent="0.2">
      <c r="A787" s="16"/>
      <c r="B787" s="730"/>
      <c r="C787" s="16"/>
      <c r="K787" s="725"/>
      <c r="L787" s="136"/>
      <c r="M787" s="136"/>
      <c r="N787" s="136"/>
      <c r="O787" s="136"/>
      <c r="P787" s="136"/>
      <c r="Q787" s="136"/>
      <c r="R787" s="725"/>
      <c r="S787" s="136"/>
      <c r="T787" s="136"/>
      <c r="U787" s="136"/>
      <c r="V787" s="136"/>
      <c r="W787" s="136"/>
      <c r="X787" s="136"/>
      <c r="Y787" s="725"/>
      <c r="Z787" s="136"/>
      <c r="AA787" s="136"/>
      <c r="AB787" s="136"/>
      <c r="AC787" s="136"/>
      <c r="AD787" s="136"/>
      <c r="AE787" s="136"/>
      <c r="AF787" s="725"/>
      <c r="AG787" s="136"/>
      <c r="AH787" s="136"/>
      <c r="AI787" s="136"/>
      <c r="AJ787" s="136"/>
      <c r="AK787" s="136"/>
      <c r="AL787" s="136"/>
    </row>
    <row r="788" spans="1:38" s="44" customFormat="1" x14ac:dyDescent="0.2">
      <c r="A788" s="16"/>
      <c r="B788" s="730"/>
      <c r="C788" s="16"/>
      <c r="K788" s="725"/>
      <c r="L788" s="136"/>
      <c r="M788" s="136"/>
      <c r="N788" s="136"/>
      <c r="O788" s="136"/>
      <c r="P788" s="136"/>
      <c r="Q788" s="136"/>
      <c r="R788" s="725"/>
      <c r="S788" s="136"/>
      <c r="T788" s="136"/>
      <c r="U788" s="136"/>
      <c r="V788" s="136"/>
      <c r="W788" s="136"/>
      <c r="X788" s="136"/>
      <c r="Y788" s="725"/>
      <c r="Z788" s="136"/>
      <c r="AA788" s="136"/>
      <c r="AB788" s="136"/>
      <c r="AC788" s="136"/>
      <c r="AD788" s="136"/>
      <c r="AE788" s="136"/>
      <c r="AF788" s="725"/>
      <c r="AG788" s="136"/>
      <c r="AH788" s="136"/>
      <c r="AI788" s="136"/>
      <c r="AJ788" s="136"/>
      <c r="AK788" s="136"/>
      <c r="AL788" s="136"/>
    </row>
    <row r="789" spans="1:38" s="44" customFormat="1" x14ac:dyDescent="0.2">
      <c r="A789" s="16"/>
      <c r="B789" s="730"/>
      <c r="C789" s="16"/>
      <c r="K789" s="725"/>
      <c r="L789" s="136"/>
      <c r="M789" s="136"/>
      <c r="N789" s="136"/>
      <c r="O789" s="136"/>
      <c r="P789" s="136"/>
      <c r="Q789" s="136"/>
      <c r="R789" s="725"/>
      <c r="S789" s="136"/>
      <c r="T789" s="136"/>
      <c r="U789" s="136"/>
      <c r="V789" s="136"/>
      <c r="W789" s="136"/>
      <c r="X789" s="136"/>
      <c r="Y789" s="725"/>
      <c r="Z789" s="136"/>
      <c r="AA789" s="136"/>
      <c r="AB789" s="136"/>
      <c r="AC789" s="136"/>
      <c r="AD789" s="136"/>
      <c r="AE789" s="136"/>
      <c r="AF789" s="725"/>
      <c r="AG789" s="136"/>
      <c r="AH789" s="136"/>
      <c r="AI789" s="136"/>
      <c r="AJ789" s="136"/>
      <c r="AK789" s="136"/>
      <c r="AL789" s="136"/>
    </row>
    <row r="790" spans="1:38" s="44" customFormat="1" x14ac:dyDescent="0.2">
      <c r="A790" s="16"/>
      <c r="B790" s="730"/>
      <c r="C790" s="16"/>
      <c r="K790" s="725"/>
      <c r="L790" s="136"/>
      <c r="M790" s="136"/>
      <c r="N790" s="136"/>
      <c r="O790" s="136"/>
      <c r="P790" s="136"/>
      <c r="Q790" s="136"/>
      <c r="R790" s="725"/>
      <c r="S790" s="136"/>
      <c r="T790" s="136"/>
      <c r="U790" s="136"/>
      <c r="V790" s="136"/>
      <c r="W790" s="136"/>
      <c r="X790" s="136"/>
      <c r="Y790" s="725"/>
      <c r="Z790" s="136"/>
      <c r="AA790" s="136"/>
      <c r="AB790" s="136"/>
      <c r="AC790" s="136"/>
      <c r="AD790" s="136"/>
      <c r="AE790" s="136"/>
      <c r="AF790" s="725"/>
      <c r="AG790" s="136"/>
      <c r="AH790" s="136"/>
      <c r="AI790" s="136"/>
      <c r="AJ790" s="136"/>
      <c r="AK790" s="136"/>
      <c r="AL790" s="136"/>
    </row>
    <row r="791" spans="1:38" s="44" customFormat="1" x14ac:dyDescent="0.2">
      <c r="A791" s="16"/>
      <c r="B791" s="730"/>
      <c r="C791" s="16"/>
      <c r="K791" s="725"/>
      <c r="L791" s="136"/>
      <c r="M791" s="136"/>
      <c r="N791" s="136"/>
      <c r="O791" s="136"/>
      <c r="P791" s="136"/>
      <c r="Q791" s="136"/>
      <c r="R791" s="725"/>
      <c r="S791" s="136"/>
      <c r="T791" s="136"/>
      <c r="U791" s="136"/>
      <c r="V791" s="136"/>
      <c r="W791" s="136"/>
      <c r="X791" s="136"/>
      <c r="Y791" s="725"/>
      <c r="Z791" s="136"/>
      <c r="AA791" s="136"/>
      <c r="AB791" s="136"/>
      <c r="AC791" s="136"/>
      <c r="AD791" s="136"/>
      <c r="AE791" s="136"/>
      <c r="AF791" s="725"/>
      <c r="AG791" s="136"/>
      <c r="AH791" s="136"/>
      <c r="AI791" s="136"/>
      <c r="AJ791" s="136"/>
      <c r="AK791" s="136"/>
      <c r="AL791" s="136"/>
    </row>
    <row r="792" spans="1:38" s="44" customFormat="1" x14ac:dyDescent="0.2">
      <c r="A792" s="16"/>
      <c r="B792" s="730"/>
      <c r="C792" s="16"/>
      <c r="K792" s="725"/>
      <c r="L792" s="136"/>
      <c r="M792" s="136"/>
      <c r="N792" s="136"/>
      <c r="O792" s="136"/>
      <c r="P792" s="136"/>
      <c r="Q792" s="136"/>
      <c r="R792" s="725"/>
      <c r="S792" s="136"/>
      <c r="T792" s="136"/>
      <c r="U792" s="136"/>
      <c r="V792" s="136"/>
      <c r="W792" s="136"/>
      <c r="X792" s="136"/>
      <c r="Y792" s="725"/>
      <c r="Z792" s="136"/>
      <c r="AA792" s="136"/>
      <c r="AB792" s="136"/>
      <c r="AC792" s="136"/>
      <c r="AD792" s="136"/>
      <c r="AE792" s="136"/>
      <c r="AF792" s="725"/>
      <c r="AG792" s="136"/>
      <c r="AH792" s="136"/>
      <c r="AI792" s="136"/>
      <c r="AJ792" s="136"/>
      <c r="AK792" s="136"/>
      <c r="AL792" s="136"/>
    </row>
    <row r="793" spans="1:38" s="44" customFormat="1" x14ac:dyDescent="0.2">
      <c r="A793" s="16"/>
      <c r="B793" s="730"/>
      <c r="C793" s="16"/>
      <c r="K793" s="725"/>
      <c r="L793" s="136"/>
      <c r="M793" s="136"/>
      <c r="N793" s="136"/>
      <c r="O793" s="136"/>
      <c r="P793" s="136"/>
      <c r="Q793" s="136"/>
      <c r="R793" s="725"/>
      <c r="S793" s="136"/>
      <c r="T793" s="136"/>
      <c r="U793" s="136"/>
      <c r="V793" s="136"/>
      <c r="W793" s="136"/>
      <c r="X793" s="136"/>
      <c r="Y793" s="725"/>
      <c r="Z793" s="136"/>
      <c r="AA793" s="136"/>
      <c r="AB793" s="136"/>
      <c r="AC793" s="136"/>
      <c r="AD793" s="136"/>
      <c r="AE793" s="136"/>
      <c r="AF793" s="725"/>
      <c r="AG793" s="136"/>
      <c r="AH793" s="136"/>
      <c r="AI793" s="136"/>
      <c r="AJ793" s="136"/>
      <c r="AK793" s="136"/>
      <c r="AL793" s="136"/>
    </row>
    <row r="794" spans="1:38" s="44" customFormat="1" x14ac:dyDescent="0.2">
      <c r="A794" s="16"/>
      <c r="B794" s="730"/>
      <c r="C794" s="16"/>
      <c r="K794" s="725"/>
      <c r="L794" s="136"/>
      <c r="M794" s="136"/>
      <c r="N794" s="136"/>
      <c r="O794" s="136"/>
      <c r="P794" s="136"/>
      <c r="Q794" s="136"/>
      <c r="R794" s="725"/>
      <c r="S794" s="136"/>
      <c r="T794" s="136"/>
      <c r="U794" s="136"/>
      <c r="V794" s="136"/>
      <c r="W794" s="136"/>
      <c r="X794" s="136"/>
      <c r="Y794" s="725"/>
      <c r="Z794" s="136"/>
      <c r="AA794" s="136"/>
      <c r="AB794" s="136"/>
      <c r="AC794" s="136"/>
      <c r="AD794" s="136"/>
      <c r="AE794" s="136"/>
      <c r="AF794" s="725"/>
      <c r="AG794" s="136"/>
      <c r="AH794" s="136"/>
      <c r="AI794" s="136"/>
      <c r="AJ794" s="136"/>
      <c r="AK794" s="136"/>
      <c r="AL794" s="136"/>
    </row>
    <row r="795" spans="1:38" s="44" customFormat="1" x14ac:dyDescent="0.2">
      <c r="A795" s="16"/>
      <c r="B795" s="730"/>
      <c r="C795" s="16"/>
      <c r="K795" s="725"/>
      <c r="L795" s="136"/>
      <c r="M795" s="136"/>
      <c r="N795" s="136"/>
      <c r="O795" s="136"/>
      <c r="P795" s="136"/>
      <c r="Q795" s="136"/>
      <c r="R795" s="725"/>
      <c r="S795" s="136"/>
      <c r="T795" s="136"/>
      <c r="U795" s="136"/>
      <c r="V795" s="136"/>
      <c r="W795" s="136"/>
      <c r="X795" s="136"/>
      <c r="Y795" s="725"/>
      <c r="Z795" s="136"/>
      <c r="AA795" s="136"/>
      <c r="AB795" s="136"/>
      <c r="AC795" s="136"/>
      <c r="AD795" s="136"/>
      <c r="AE795" s="136"/>
      <c r="AF795" s="725"/>
      <c r="AG795" s="136"/>
      <c r="AH795" s="136"/>
      <c r="AI795" s="136"/>
      <c r="AJ795" s="136"/>
      <c r="AK795" s="136"/>
      <c r="AL795" s="136"/>
    </row>
    <row r="796" spans="1:38" s="44" customFormat="1" x14ac:dyDescent="0.2">
      <c r="A796" s="16"/>
      <c r="B796" s="730"/>
      <c r="C796" s="16"/>
      <c r="K796" s="725"/>
      <c r="L796" s="136"/>
      <c r="M796" s="136"/>
      <c r="N796" s="136"/>
      <c r="O796" s="136"/>
      <c r="P796" s="136"/>
      <c r="Q796" s="136"/>
      <c r="R796" s="725"/>
      <c r="S796" s="136"/>
      <c r="T796" s="136"/>
      <c r="U796" s="136"/>
      <c r="V796" s="136"/>
      <c r="W796" s="136"/>
      <c r="X796" s="136"/>
      <c r="Y796" s="725"/>
      <c r="Z796" s="136"/>
      <c r="AA796" s="136"/>
      <c r="AB796" s="136"/>
      <c r="AC796" s="136"/>
      <c r="AD796" s="136"/>
      <c r="AE796" s="136"/>
      <c r="AF796" s="725"/>
      <c r="AG796" s="136"/>
      <c r="AH796" s="136"/>
      <c r="AI796" s="136"/>
      <c r="AJ796" s="136"/>
      <c r="AK796" s="136"/>
      <c r="AL796" s="136"/>
    </row>
    <row r="797" spans="1:38" s="44" customFormat="1" x14ac:dyDescent="0.2">
      <c r="A797" s="16"/>
      <c r="B797" s="730"/>
      <c r="C797" s="16"/>
      <c r="K797" s="725"/>
      <c r="L797" s="136"/>
      <c r="M797" s="136"/>
      <c r="N797" s="136"/>
      <c r="O797" s="136"/>
      <c r="P797" s="136"/>
      <c r="Q797" s="136"/>
      <c r="R797" s="725"/>
      <c r="S797" s="136"/>
      <c r="T797" s="136"/>
      <c r="U797" s="136"/>
      <c r="V797" s="136"/>
      <c r="W797" s="136"/>
      <c r="X797" s="136"/>
      <c r="Y797" s="725"/>
      <c r="Z797" s="136"/>
      <c r="AA797" s="136"/>
      <c r="AB797" s="136"/>
      <c r="AC797" s="136"/>
      <c r="AD797" s="136"/>
      <c r="AE797" s="136"/>
      <c r="AF797" s="725"/>
      <c r="AG797" s="136"/>
      <c r="AH797" s="136"/>
      <c r="AI797" s="136"/>
      <c r="AJ797" s="136"/>
      <c r="AK797" s="136"/>
      <c r="AL797" s="136"/>
    </row>
    <row r="798" spans="1:38" s="44" customFormat="1" x14ac:dyDescent="0.2">
      <c r="A798" s="16"/>
      <c r="B798" s="730"/>
      <c r="C798" s="16"/>
      <c r="K798" s="725"/>
      <c r="L798" s="136"/>
      <c r="M798" s="136"/>
      <c r="N798" s="136"/>
      <c r="O798" s="136"/>
      <c r="P798" s="136"/>
      <c r="Q798" s="136"/>
      <c r="R798" s="725"/>
      <c r="S798" s="136"/>
      <c r="T798" s="136"/>
      <c r="U798" s="136"/>
      <c r="V798" s="136"/>
      <c r="W798" s="136"/>
      <c r="X798" s="136"/>
      <c r="Y798" s="725"/>
      <c r="Z798" s="136"/>
      <c r="AA798" s="136"/>
      <c r="AB798" s="136"/>
      <c r="AC798" s="136"/>
      <c r="AD798" s="136"/>
      <c r="AE798" s="136"/>
      <c r="AF798" s="725"/>
      <c r="AG798" s="136"/>
      <c r="AH798" s="136"/>
      <c r="AI798" s="136"/>
      <c r="AJ798" s="136"/>
      <c r="AK798" s="136"/>
      <c r="AL798" s="136"/>
    </row>
    <row r="799" spans="1:38" s="44" customFormat="1" x14ac:dyDescent="0.2">
      <c r="A799" s="16"/>
      <c r="B799" s="730"/>
      <c r="C799" s="16"/>
      <c r="K799" s="725"/>
      <c r="L799" s="136"/>
      <c r="M799" s="136"/>
      <c r="N799" s="136"/>
      <c r="O799" s="136"/>
      <c r="P799" s="136"/>
      <c r="Q799" s="136"/>
      <c r="R799" s="725"/>
      <c r="S799" s="136"/>
      <c r="T799" s="136"/>
      <c r="U799" s="136"/>
      <c r="V799" s="136"/>
      <c r="W799" s="136"/>
      <c r="X799" s="136"/>
      <c r="Y799" s="725"/>
      <c r="Z799" s="136"/>
      <c r="AA799" s="136"/>
      <c r="AB799" s="136"/>
      <c r="AC799" s="136"/>
      <c r="AD799" s="136"/>
      <c r="AE799" s="136"/>
      <c r="AF799" s="725"/>
      <c r="AG799" s="136"/>
      <c r="AH799" s="136"/>
      <c r="AI799" s="136"/>
      <c r="AJ799" s="136"/>
      <c r="AK799" s="136"/>
      <c r="AL799" s="136"/>
    </row>
    <row r="800" spans="1:38" s="44" customFormat="1" x14ac:dyDescent="0.2">
      <c r="A800" s="16"/>
      <c r="B800" s="730"/>
      <c r="C800" s="16"/>
      <c r="K800" s="725"/>
      <c r="L800" s="136"/>
      <c r="M800" s="136"/>
      <c r="N800" s="136"/>
      <c r="O800" s="136"/>
      <c r="P800" s="136"/>
      <c r="Q800" s="136"/>
      <c r="R800" s="725"/>
      <c r="S800" s="136"/>
      <c r="T800" s="136"/>
      <c r="U800" s="136"/>
      <c r="V800" s="136"/>
      <c r="W800" s="136"/>
      <c r="X800" s="136"/>
      <c r="Y800" s="725"/>
      <c r="Z800" s="136"/>
      <c r="AA800" s="136"/>
      <c r="AB800" s="136"/>
      <c r="AC800" s="136"/>
      <c r="AD800" s="136"/>
      <c r="AE800" s="136"/>
      <c r="AF800" s="725"/>
      <c r="AG800" s="136"/>
      <c r="AH800" s="136"/>
      <c r="AI800" s="136"/>
      <c r="AJ800" s="136"/>
      <c r="AK800" s="136"/>
      <c r="AL800" s="136"/>
    </row>
    <row r="801" spans="1:38" s="44" customFormat="1" x14ac:dyDescent="0.2">
      <c r="A801" s="16"/>
      <c r="B801" s="730"/>
      <c r="C801" s="16"/>
      <c r="K801" s="725"/>
      <c r="L801" s="136"/>
      <c r="M801" s="136"/>
      <c r="N801" s="136"/>
      <c r="O801" s="136"/>
      <c r="P801" s="136"/>
      <c r="Q801" s="136"/>
      <c r="R801" s="725"/>
      <c r="S801" s="136"/>
      <c r="T801" s="136"/>
      <c r="U801" s="136"/>
      <c r="V801" s="136"/>
      <c r="W801" s="136"/>
      <c r="X801" s="136"/>
      <c r="Y801" s="725"/>
      <c r="Z801" s="136"/>
      <c r="AA801" s="136"/>
      <c r="AB801" s="136"/>
      <c r="AC801" s="136"/>
      <c r="AD801" s="136"/>
      <c r="AE801" s="136"/>
      <c r="AF801" s="725"/>
      <c r="AG801" s="136"/>
      <c r="AH801" s="136"/>
      <c r="AI801" s="136"/>
      <c r="AJ801" s="136"/>
      <c r="AK801" s="136"/>
      <c r="AL801" s="136"/>
    </row>
    <row r="802" spans="1:38" s="44" customFormat="1" x14ac:dyDescent="0.2">
      <c r="A802" s="16"/>
      <c r="B802" s="730"/>
      <c r="C802" s="16"/>
      <c r="K802" s="725"/>
      <c r="L802" s="136"/>
      <c r="M802" s="136"/>
      <c r="N802" s="136"/>
      <c r="O802" s="136"/>
      <c r="P802" s="136"/>
      <c r="Q802" s="136"/>
      <c r="R802" s="725"/>
      <c r="S802" s="136"/>
      <c r="T802" s="136"/>
      <c r="U802" s="136"/>
      <c r="V802" s="136"/>
      <c r="W802" s="136"/>
      <c r="X802" s="136"/>
      <c r="Y802" s="725"/>
      <c r="Z802" s="136"/>
      <c r="AA802" s="136"/>
      <c r="AB802" s="136"/>
      <c r="AC802" s="136"/>
      <c r="AD802" s="136"/>
      <c r="AE802" s="136"/>
      <c r="AF802" s="725"/>
      <c r="AG802" s="136"/>
      <c r="AH802" s="136"/>
      <c r="AI802" s="136"/>
      <c r="AJ802" s="136"/>
      <c r="AK802" s="136"/>
      <c r="AL802" s="136"/>
    </row>
    <row r="803" spans="1:38" s="44" customFormat="1" x14ac:dyDescent="0.2">
      <c r="A803" s="16"/>
      <c r="B803" s="730"/>
      <c r="C803" s="16"/>
      <c r="K803" s="725"/>
      <c r="L803" s="136"/>
      <c r="M803" s="136"/>
      <c r="N803" s="136"/>
      <c r="O803" s="136"/>
      <c r="P803" s="136"/>
      <c r="Q803" s="136"/>
      <c r="R803" s="725"/>
      <c r="S803" s="136"/>
      <c r="T803" s="136"/>
      <c r="U803" s="136"/>
      <c r="V803" s="136"/>
      <c r="W803" s="136"/>
      <c r="X803" s="136"/>
      <c r="Y803" s="725"/>
      <c r="Z803" s="136"/>
      <c r="AA803" s="136"/>
      <c r="AB803" s="136"/>
      <c r="AC803" s="136"/>
      <c r="AD803" s="136"/>
      <c r="AE803" s="136"/>
      <c r="AF803" s="725"/>
      <c r="AG803" s="136"/>
      <c r="AH803" s="136"/>
      <c r="AI803" s="136"/>
      <c r="AJ803" s="136"/>
      <c r="AK803" s="136"/>
      <c r="AL803" s="136"/>
    </row>
    <row r="804" spans="1:38" s="44" customFormat="1" x14ac:dyDescent="0.2">
      <c r="A804" s="16"/>
      <c r="B804" s="730"/>
      <c r="C804" s="16"/>
      <c r="K804" s="725"/>
      <c r="L804" s="136"/>
      <c r="M804" s="136"/>
      <c r="N804" s="136"/>
      <c r="O804" s="136"/>
      <c r="P804" s="136"/>
      <c r="Q804" s="136"/>
      <c r="R804" s="725"/>
      <c r="S804" s="136"/>
      <c r="T804" s="136"/>
      <c r="U804" s="136"/>
      <c r="V804" s="136"/>
      <c r="W804" s="136"/>
      <c r="X804" s="136"/>
      <c r="Y804" s="725"/>
      <c r="Z804" s="136"/>
      <c r="AA804" s="136"/>
      <c r="AB804" s="136"/>
      <c r="AC804" s="136"/>
      <c r="AD804" s="136"/>
      <c r="AE804" s="136"/>
      <c r="AF804" s="725"/>
      <c r="AG804" s="136"/>
      <c r="AH804" s="136"/>
      <c r="AI804" s="136"/>
      <c r="AJ804" s="136"/>
      <c r="AK804" s="136"/>
      <c r="AL804" s="136"/>
    </row>
    <row r="805" spans="1:38" s="44" customFormat="1" x14ac:dyDescent="0.2">
      <c r="A805" s="16"/>
      <c r="B805" s="730"/>
      <c r="C805" s="16"/>
      <c r="K805" s="725"/>
      <c r="L805" s="136"/>
      <c r="M805" s="136"/>
      <c r="N805" s="136"/>
      <c r="O805" s="136"/>
      <c r="P805" s="136"/>
      <c r="Q805" s="136"/>
      <c r="R805" s="725"/>
      <c r="S805" s="136"/>
      <c r="T805" s="136"/>
      <c r="U805" s="136"/>
      <c r="V805" s="136"/>
      <c r="W805" s="136"/>
      <c r="X805" s="136"/>
      <c r="Y805" s="725"/>
      <c r="Z805" s="136"/>
      <c r="AA805" s="136"/>
      <c r="AB805" s="136"/>
      <c r="AC805" s="136"/>
      <c r="AD805" s="136"/>
      <c r="AE805" s="136"/>
      <c r="AF805" s="725"/>
      <c r="AG805" s="136"/>
      <c r="AH805" s="136"/>
      <c r="AI805" s="136"/>
      <c r="AJ805" s="136"/>
      <c r="AK805" s="136"/>
      <c r="AL805" s="136"/>
    </row>
    <row r="806" spans="1:38" s="44" customFormat="1" x14ac:dyDescent="0.2">
      <c r="A806" s="16"/>
      <c r="B806" s="730"/>
      <c r="C806" s="16"/>
      <c r="K806" s="725"/>
      <c r="L806" s="136"/>
      <c r="M806" s="136"/>
      <c r="N806" s="136"/>
      <c r="O806" s="136"/>
      <c r="P806" s="136"/>
      <c r="Q806" s="136"/>
      <c r="R806" s="725"/>
      <c r="S806" s="136"/>
      <c r="T806" s="136"/>
      <c r="U806" s="136"/>
      <c r="V806" s="136"/>
      <c r="W806" s="136"/>
      <c r="X806" s="136"/>
      <c r="Y806" s="725"/>
      <c r="Z806" s="136"/>
      <c r="AA806" s="136"/>
      <c r="AB806" s="136"/>
      <c r="AC806" s="136"/>
      <c r="AD806" s="136"/>
      <c r="AE806" s="136"/>
      <c r="AF806" s="725"/>
      <c r="AG806" s="136"/>
      <c r="AH806" s="136"/>
      <c r="AI806" s="136"/>
      <c r="AJ806" s="136"/>
      <c r="AK806" s="136"/>
      <c r="AL806" s="136"/>
    </row>
    <row r="807" spans="1:38" s="44" customFormat="1" x14ac:dyDescent="0.2">
      <c r="A807" s="16"/>
      <c r="B807" s="730"/>
      <c r="C807" s="16"/>
      <c r="K807" s="725"/>
      <c r="L807" s="136"/>
      <c r="M807" s="136"/>
      <c r="N807" s="136"/>
      <c r="O807" s="136"/>
      <c r="P807" s="136"/>
      <c r="Q807" s="136"/>
      <c r="R807" s="725"/>
      <c r="S807" s="136"/>
      <c r="T807" s="136"/>
      <c r="U807" s="136"/>
      <c r="V807" s="136"/>
      <c r="W807" s="136"/>
      <c r="X807" s="136"/>
      <c r="Y807" s="725"/>
      <c r="Z807" s="136"/>
      <c r="AA807" s="136"/>
      <c r="AB807" s="136"/>
      <c r="AC807" s="136"/>
      <c r="AD807" s="136"/>
      <c r="AE807" s="136"/>
      <c r="AF807" s="725"/>
      <c r="AG807" s="136"/>
      <c r="AH807" s="136"/>
      <c r="AI807" s="136"/>
      <c r="AJ807" s="136"/>
      <c r="AK807" s="136"/>
      <c r="AL807" s="136"/>
    </row>
    <row r="808" spans="1:38" s="44" customFormat="1" x14ac:dyDescent="0.2">
      <c r="A808" s="16"/>
      <c r="B808" s="730"/>
      <c r="C808" s="16"/>
      <c r="K808" s="725"/>
      <c r="L808" s="136"/>
      <c r="M808" s="136"/>
      <c r="N808" s="136"/>
      <c r="O808" s="136"/>
      <c r="P808" s="136"/>
      <c r="Q808" s="136"/>
      <c r="R808" s="725"/>
      <c r="S808" s="136"/>
      <c r="T808" s="136"/>
      <c r="U808" s="136"/>
      <c r="V808" s="136"/>
      <c r="W808" s="136"/>
      <c r="X808" s="136"/>
      <c r="Y808" s="725"/>
      <c r="Z808" s="136"/>
      <c r="AA808" s="136"/>
      <c r="AB808" s="136"/>
      <c r="AC808" s="136"/>
      <c r="AD808" s="136"/>
      <c r="AE808" s="136"/>
      <c r="AF808" s="725"/>
      <c r="AG808" s="136"/>
      <c r="AH808" s="136"/>
      <c r="AI808" s="136"/>
      <c r="AJ808" s="136"/>
      <c r="AK808" s="136"/>
      <c r="AL808" s="136"/>
    </row>
    <row r="809" spans="1:38" s="44" customFormat="1" x14ac:dyDescent="0.2">
      <c r="A809" s="16"/>
      <c r="B809" s="730"/>
      <c r="C809" s="16"/>
      <c r="K809" s="725"/>
      <c r="L809" s="136"/>
      <c r="M809" s="136"/>
      <c r="N809" s="136"/>
      <c r="O809" s="136"/>
      <c r="P809" s="136"/>
      <c r="Q809" s="136"/>
      <c r="R809" s="725"/>
      <c r="S809" s="136"/>
      <c r="T809" s="136"/>
      <c r="U809" s="136"/>
      <c r="V809" s="136"/>
      <c r="W809" s="136"/>
      <c r="X809" s="136"/>
      <c r="Y809" s="725"/>
      <c r="Z809" s="136"/>
      <c r="AA809" s="136"/>
      <c r="AB809" s="136"/>
      <c r="AC809" s="136"/>
      <c r="AD809" s="136"/>
      <c r="AE809" s="136"/>
      <c r="AF809" s="725"/>
      <c r="AG809" s="136"/>
      <c r="AH809" s="136"/>
      <c r="AI809" s="136"/>
      <c r="AJ809" s="136"/>
      <c r="AK809" s="136"/>
      <c r="AL809" s="136"/>
    </row>
    <row r="810" spans="1:38" s="44" customFormat="1" x14ac:dyDescent="0.2">
      <c r="A810" s="16"/>
      <c r="B810" s="730"/>
      <c r="C810" s="16"/>
      <c r="K810" s="725"/>
      <c r="L810" s="136"/>
      <c r="M810" s="136"/>
      <c r="N810" s="136"/>
      <c r="O810" s="136"/>
      <c r="P810" s="136"/>
      <c r="Q810" s="136"/>
      <c r="R810" s="725"/>
      <c r="S810" s="136"/>
      <c r="T810" s="136"/>
      <c r="U810" s="136"/>
      <c r="V810" s="136"/>
      <c r="W810" s="136"/>
      <c r="X810" s="136"/>
      <c r="Y810" s="725"/>
      <c r="Z810" s="136"/>
      <c r="AA810" s="136"/>
      <c r="AB810" s="136"/>
      <c r="AC810" s="136"/>
      <c r="AD810" s="136"/>
      <c r="AE810" s="136"/>
      <c r="AF810" s="725"/>
      <c r="AG810" s="136"/>
      <c r="AH810" s="136"/>
      <c r="AI810" s="136"/>
      <c r="AJ810" s="136"/>
      <c r="AK810" s="136"/>
      <c r="AL810" s="136"/>
    </row>
    <row r="811" spans="1:38" s="44" customFormat="1" x14ac:dyDescent="0.2">
      <c r="A811" s="16"/>
      <c r="B811" s="730"/>
      <c r="C811" s="16"/>
      <c r="K811" s="725"/>
      <c r="L811" s="136"/>
      <c r="M811" s="136"/>
      <c r="N811" s="136"/>
      <c r="O811" s="136"/>
      <c r="P811" s="136"/>
      <c r="Q811" s="136"/>
      <c r="R811" s="725"/>
      <c r="S811" s="136"/>
      <c r="T811" s="136"/>
      <c r="U811" s="136"/>
      <c r="V811" s="136"/>
      <c r="W811" s="136"/>
      <c r="X811" s="136"/>
      <c r="Y811" s="725"/>
      <c r="Z811" s="136"/>
      <c r="AA811" s="136"/>
      <c r="AB811" s="136"/>
      <c r="AC811" s="136"/>
      <c r="AD811" s="136"/>
      <c r="AE811" s="136"/>
      <c r="AF811" s="725"/>
      <c r="AG811" s="136"/>
      <c r="AH811" s="136"/>
      <c r="AI811" s="136"/>
      <c r="AJ811" s="136"/>
      <c r="AK811" s="136"/>
      <c r="AL811" s="136"/>
    </row>
    <row r="812" spans="1:38" s="44" customFormat="1" x14ac:dyDescent="0.2">
      <c r="A812" s="16"/>
      <c r="B812" s="730"/>
      <c r="C812" s="16"/>
      <c r="K812" s="725"/>
      <c r="L812" s="136"/>
      <c r="M812" s="136"/>
      <c r="N812" s="136"/>
      <c r="O812" s="136"/>
      <c r="P812" s="136"/>
      <c r="Q812" s="136"/>
      <c r="R812" s="725"/>
      <c r="S812" s="136"/>
      <c r="T812" s="136"/>
      <c r="U812" s="136"/>
      <c r="V812" s="136"/>
      <c r="W812" s="136"/>
      <c r="X812" s="136"/>
      <c r="Y812" s="725"/>
      <c r="Z812" s="136"/>
      <c r="AA812" s="136"/>
      <c r="AB812" s="136"/>
      <c r="AC812" s="136"/>
      <c r="AD812" s="136"/>
      <c r="AE812" s="136"/>
      <c r="AF812" s="725"/>
      <c r="AG812" s="136"/>
      <c r="AH812" s="136"/>
      <c r="AI812" s="136"/>
      <c r="AJ812" s="136"/>
      <c r="AK812" s="136"/>
      <c r="AL812" s="136"/>
    </row>
    <row r="813" spans="1:38" s="44" customFormat="1" x14ac:dyDescent="0.2">
      <c r="A813" s="16"/>
      <c r="B813" s="730"/>
      <c r="C813" s="16"/>
      <c r="K813" s="725"/>
      <c r="L813" s="136"/>
      <c r="M813" s="136"/>
      <c r="N813" s="136"/>
      <c r="O813" s="136"/>
      <c r="P813" s="136"/>
      <c r="Q813" s="136"/>
      <c r="R813" s="725"/>
      <c r="S813" s="136"/>
      <c r="T813" s="136"/>
      <c r="U813" s="136"/>
      <c r="V813" s="136"/>
      <c r="W813" s="136"/>
      <c r="X813" s="136"/>
      <c r="Y813" s="725"/>
      <c r="Z813" s="136"/>
      <c r="AA813" s="136"/>
      <c r="AB813" s="136"/>
      <c r="AC813" s="136"/>
      <c r="AD813" s="136"/>
      <c r="AE813" s="136"/>
      <c r="AF813" s="725"/>
      <c r="AG813" s="136"/>
      <c r="AH813" s="136"/>
      <c r="AI813" s="136"/>
      <c r="AJ813" s="136"/>
      <c r="AK813" s="136"/>
      <c r="AL813" s="136"/>
    </row>
    <row r="814" spans="1:38" s="44" customFormat="1" x14ac:dyDescent="0.2">
      <c r="A814" s="16"/>
      <c r="B814" s="730"/>
      <c r="C814" s="16"/>
      <c r="K814" s="725"/>
      <c r="L814" s="136"/>
      <c r="M814" s="136"/>
      <c r="N814" s="136"/>
      <c r="O814" s="136"/>
      <c r="P814" s="136"/>
      <c r="Q814" s="136"/>
      <c r="R814" s="725"/>
      <c r="S814" s="136"/>
      <c r="T814" s="136"/>
      <c r="U814" s="136"/>
      <c r="V814" s="136"/>
      <c r="W814" s="136"/>
      <c r="X814" s="136"/>
      <c r="Y814" s="725"/>
      <c r="Z814" s="136"/>
      <c r="AA814" s="136"/>
      <c r="AB814" s="136"/>
      <c r="AC814" s="136"/>
      <c r="AD814" s="136"/>
      <c r="AE814" s="136"/>
      <c r="AF814" s="725"/>
      <c r="AG814" s="136"/>
      <c r="AH814" s="136"/>
      <c r="AI814" s="136"/>
      <c r="AJ814" s="136"/>
      <c r="AK814" s="136"/>
      <c r="AL814" s="136"/>
    </row>
    <row r="815" spans="1:38" s="44" customFormat="1" x14ac:dyDescent="0.2">
      <c r="A815" s="16"/>
      <c r="B815" s="730"/>
      <c r="C815" s="16"/>
      <c r="K815" s="725"/>
      <c r="L815" s="136"/>
      <c r="M815" s="136"/>
      <c r="N815" s="136"/>
      <c r="O815" s="136"/>
      <c r="P815" s="136"/>
      <c r="Q815" s="136"/>
      <c r="R815" s="725"/>
      <c r="S815" s="136"/>
      <c r="T815" s="136"/>
      <c r="U815" s="136"/>
      <c r="V815" s="136"/>
      <c r="W815" s="136"/>
      <c r="X815" s="136"/>
      <c r="Y815" s="725"/>
      <c r="Z815" s="136"/>
      <c r="AA815" s="136"/>
      <c r="AB815" s="136"/>
      <c r="AC815" s="136"/>
      <c r="AD815" s="136"/>
      <c r="AE815" s="136"/>
      <c r="AF815" s="725"/>
      <c r="AG815" s="136"/>
      <c r="AH815" s="136"/>
      <c r="AI815" s="136"/>
      <c r="AJ815" s="136"/>
      <c r="AK815" s="136"/>
      <c r="AL815" s="136"/>
    </row>
    <row r="816" spans="1:38" s="44" customFormat="1" x14ac:dyDescent="0.2">
      <c r="A816" s="16"/>
      <c r="B816" s="730"/>
      <c r="C816" s="16"/>
      <c r="K816" s="725"/>
      <c r="L816" s="136"/>
      <c r="M816" s="136"/>
      <c r="N816" s="136"/>
      <c r="O816" s="136"/>
      <c r="P816" s="136"/>
      <c r="Q816" s="136"/>
      <c r="R816" s="725"/>
      <c r="S816" s="136"/>
      <c r="T816" s="136"/>
      <c r="U816" s="136"/>
      <c r="V816" s="136"/>
      <c r="W816" s="136"/>
      <c r="X816" s="136"/>
      <c r="Y816" s="725"/>
      <c r="Z816" s="136"/>
      <c r="AA816" s="136"/>
      <c r="AB816" s="136"/>
      <c r="AC816" s="136"/>
      <c r="AD816" s="136"/>
      <c r="AE816" s="136"/>
      <c r="AF816" s="725"/>
      <c r="AG816" s="136"/>
      <c r="AH816" s="136"/>
      <c r="AI816" s="136"/>
      <c r="AJ816" s="136"/>
      <c r="AK816" s="136"/>
      <c r="AL816" s="136"/>
    </row>
    <row r="817" spans="1:38" s="44" customFormat="1" x14ac:dyDescent="0.2">
      <c r="A817" s="16"/>
      <c r="B817" s="730"/>
      <c r="C817" s="16"/>
      <c r="K817" s="725"/>
      <c r="L817" s="136"/>
      <c r="M817" s="136"/>
      <c r="N817" s="136"/>
      <c r="O817" s="136"/>
      <c r="P817" s="136"/>
      <c r="Q817" s="136"/>
      <c r="R817" s="725"/>
      <c r="S817" s="136"/>
      <c r="T817" s="136"/>
      <c r="U817" s="136"/>
      <c r="V817" s="136"/>
      <c r="W817" s="136"/>
      <c r="X817" s="136"/>
      <c r="Y817" s="725"/>
      <c r="Z817" s="136"/>
      <c r="AA817" s="136"/>
      <c r="AB817" s="136"/>
      <c r="AC817" s="136"/>
      <c r="AD817" s="136"/>
      <c r="AE817" s="136"/>
      <c r="AF817" s="725"/>
      <c r="AG817" s="136"/>
      <c r="AH817" s="136"/>
      <c r="AI817" s="136"/>
      <c r="AJ817" s="136"/>
      <c r="AK817" s="136"/>
      <c r="AL817" s="136"/>
    </row>
    <row r="818" spans="1:38" s="44" customFormat="1" x14ac:dyDescent="0.2">
      <c r="A818" s="16"/>
      <c r="B818" s="730"/>
      <c r="C818" s="16"/>
      <c r="K818" s="725"/>
      <c r="L818" s="136"/>
      <c r="M818" s="136"/>
      <c r="N818" s="136"/>
      <c r="O818" s="136"/>
      <c r="P818" s="136"/>
      <c r="Q818" s="136"/>
      <c r="R818" s="725"/>
      <c r="S818" s="136"/>
      <c r="T818" s="136"/>
      <c r="U818" s="136"/>
      <c r="V818" s="136"/>
      <c r="W818" s="136"/>
      <c r="X818" s="136"/>
      <c r="Y818" s="725"/>
      <c r="Z818" s="136"/>
      <c r="AA818" s="136"/>
      <c r="AB818" s="136"/>
      <c r="AC818" s="136"/>
      <c r="AD818" s="136"/>
      <c r="AE818" s="136"/>
      <c r="AF818" s="725"/>
      <c r="AG818" s="136"/>
      <c r="AH818" s="136"/>
      <c r="AI818" s="136"/>
      <c r="AJ818" s="136"/>
      <c r="AK818" s="136"/>
      <c r="AL818" s="136"/>
    </row>
    <row r="819" spans="1:38" s="44" customFormat="1" x14ac:dyDescent="0.2">
      <c r="A819" s="16"/>
      <c r="B819" s="730"/>
      <c r="C819" s="16"/>
      <c r="K819" s="725"/>
      <c r="L819" s="136"/>
      <c r="M819" s="136"/>
      <c r="N819" s="136"/>
      <c r="O819" s="136"/>
      <c r="P819" s="136"/>
      <c r="Q819" s="136"/>
      <c r="R819" s="725"/>
      <c r="S819" s="136"/>
      <c r="T819" s="136"/>
      <c r="U819" s="136"/>
      <c r="V819" s="136"/>
      <c r="W819" s="136"/>
      <c r="X819" s="136"/>
      <c r="Y819" s="725"/>
      <c r="Z819" s="136"/>
      <c r="AA819" s="136"/>
      <c r="AB819" s="136"/>
      <c r="AC819" s="136"/>
      <c r="AD819" s="136"/>
      <c r="AE819" s="136"/>
      <c r="AF819" s="725"/>
      <c r="AG819" s="136"/>
      <c r="AH819" s="136"/>
      <c r="AI819" s="136"/>
      <c r="AJ819" s="136"/>
      <c r="AK819" s="136"/>
      <c r="AL819" s="136"/>
    </row>
    <row r="820" spans="1:38" s="44" customFormat="1" x14ac:dyDescent="0.2">
      <c r="A820" s="16"/>
      <c r="B820" s="730"/>
      <c r="C820" s="16"/>
      <c r="K820" s="725"/>
      <c r="L820" s="136"/>
      <c r="M820" s="136"/>
      <c r="N820" s="136"/>
      <c r="O820" s="136"/>
      <c r="P820" s="136"/>
      <c r="Q820" s="136"/>
      <c r="R820" s="725"/>
      <c r="S820" s="136"/>
      <c r="T820" s="136"/>
      <c r="U820" s="136"/>
      <c r="V820" s="136"/>
      <c r="W820" s="136"/>
      <c r="X820" s="136"/>
      <c r="Y820" s="725"/>
      <c r="Z820" s="136"/>
      <c r="AA820" s="136"/>
      <c r="AB820" s="136"/>
      <c r="AC820" s="136"/>
      <c r="AD820" s="136"/>
      <c r="AE820" s="136"/>
      <c r="AF820" s="725"/>
      <c r="AG820" s="136"/>
      <c r="AH820" s="136"/>
      <c r="AI820" s="136"/>
      <c r="AJ820" s="136"/>
      <c r="AK820" s="136"/>
      <c r="AL820" s="136"/>
    </row>
    <row r="821" spans="1:38" s="44" customFormat="1" x14ac:dyDescent="0.2">
      <c r="A821" s="16"/>
      <c r="B821" s="730"/>
      <c r="C821" s="16"/>
      <c r="K821" s="725"/>
      <c r="L821" s="136"/>
      <c r="M821" s="136"/>
      <c r="N821" s="136"/>
      <c r="O821" s="136"/>
      <c r="P821" s="136"/>
      <c r="Q821" s="136"/>
      <c r="R821" s="725"/>
      <c r="S821" s="136"/>
      <c r="T821" s="136"/>
      <c r="U821" s="136"/>
      <c r="V821" s="136"/>
      <c r="W821" s="136"/>
      <c r="X821" s="136"/>
      <c r="Y821" s="725"/>
      <c r="Z821" s="136"/>
      <c r="AA821" s="136"/>
      <c r="AB821" s="136"/>
      <c r="AC821" s="136"/>
      <c r="AD821" s="136"/>
      <c r="AE821" s="136"/>
      <c r="AF821" s="725"/>
      <c r="AG821" s="136"/>
      <c r="AH821" s="136"/>
      <c r="AI821" s="136"/>
      <c r="AJ821" s="136"/>
      <c r="AK821" s="136"/>
      <c r="AL821" s="136"/>
    </row>
    <row r="822" spans="1:38" s="44" customFormat="1" x14ac:dyDescent="0.2">
      <c r="A822" s="16"/>
      <c r="B822" s="730"/>
      <c r="C822" s="16"/>
      <c r="K822" s="725"/>
      <c r="L822" s="136"/>
      <c r="M822" s="136"/>
      <c r="N822" s="136"/>
      <c r="O822" s="136"/>
      <c r="P822" s="136"/>
      <c r="Q822" s="136"/>
      <c r="R822" s="725"/>
      <c r="S822" s="136"/>
      <c r="T822" s="136"/>
      <c r="U822" s="136"/>
      <c r="V822" s="136"/>
      <c r="W822" s="136"/>
      <c r="X822" s="136"/>
      <c r="Y822" s="725"/>
      <c r="Z822" s="136"/>
      <c r="AA822" s="136"/>
      <c r="AB822" s="136"/>
      <c r="AC822" s="136"/>
      <c r="AD822" s="136"/>
      <c r="AE822" s="136"/>
      <c r="AF822" s="725"/>
      <c r="AG822" s="136"/>
      <c r="AH822" s="136"/>
      <c r="AI822" s="136"/>
      <c r="AJ822" s="136"/>
      <c r="AK822" s="136"/>
      <c r="AL822" s="136"/>
    </row>
    <row r="823" spans="1:38" s="44" customFormat="1" x14ac:dyDescent="0.2">
      <c r="A823" s="16"/>
      <c r="B823" s="730"/>
      <c r="C823" s="16"/>
      <c r="K823" s="725"/>
      <c r="L823" s="136"/>
      <c r="M823" s="136"/>
      <c r="N823" s="136"/>
      <c r="O823" s="136"/>
      <c r="P823" s="136"/>
      <c r="Q823" s="136"/>
      <c r="R823" s="725"/>
      <c r="S823" s="136"/>
      <c r="T823" s="136"/>
      <c r="U823" s="136"/>
      <c r="V823" s="136"/>
      <c r="W823" s="136"/>
      <c r="X823" s="136"/>
      <c r="Y823" s="725"/>
      <c r="Z823" s="136"/>
      <c r="AA823" s="136"/>
      <c r="AB823" s="136"/>
      <c r="AC823" s="136"/>
      <c r="AD823" s="136"/>
      <c r="AE823" s="136"/>
      <c r="AF823" s="725"/>
      <c r="AG823" s="136"/>
      <c r="AH823" s="136"/>
      <c r="AI823" s="136"/>
      <c r="AJ823" s="136"/>
      <c r="AK823" s="136"/>
      <c r="AL823" s="136"/>
    </row>
    <row r="824" spans="1:38" s="44" customFormat="1" x14ac:dyDescent="0.2">
      <c r="A824" s="16"/>
      <c r="B824" s="730"/>
      <c r="C824" s="16"/>
      <c r="K824" s="725"/>
      <c r="L824" s="136"/>
      <c r="M824" s="136"/>
      <c r="N824" s="136"/>
      <c r="O824" s="136"/>
      <c r="P824" s="136"/>
      <c r="Q824" s="136"/>
      <c r="R824" s="725"/>
      <c r="S824" s="136"/>
      <c r="T824" s="136"/>
      <c r="U824" s="136"/>
      <c r="V824" s="136"/>
      <c r="W824" s="136"/>
      <c r="X824" s="136"/>
      <c r="Y824" s="725"/>
      <c r="Z824" s="136"/>
      <c r="AA824" s="136"/>
      <c r="AB824" s="136"/>
      <c r="AC824" s="136"/>
      <c r="AD824" s="136"/>
      <c r="AE824" s="136"/>
      <c r="AF824" s="725"/>
      <c r="AG824" s="136"/>
      <c r="AH824" s="136"/>
      <c r="AI824" s="136"/>
      <c r="AJ824" s="136"/>
      <c r="AK824" s="136"/>
      <c r="AL824" s="136"/>
    </row>
    <row r="825" spans="1:38" s="44" customFormat="1" x14ac:dyDescent="0.2">
      <c r="A825" s="16"/>
      <c r="B825" s="730"/>
      <c r="C825" s="16"/>
      <c r="K825" s="725"/>
      <c r="L825" s="136"/>
      <c r="M825" s="136"/>
      <c r="N825" s="136"/>
      <c r="O825" s="136"/>
      <c r="P825" s="136"/>
      <c r="Q825" s="136"/>
      <c r="R825" s="725"/>
      <c r="S825" s="136"/>
      <c r="T825" s="136"/>
      <c r="U825" s="136"/>
      <c r="V825" s="136"/>
      <c r="W825" s="136"/>
      <c r="X825" s="136"/>
      <c r="Y825" s="725"/>
      <c r="Z825" s="136"/>
      <c r="AA825" s="136"/>
      <c r="AB825" s="136"/>
      <c r="AC825" s="136"/>
      <c r="AD825" s="136"/>
      <c r="AE825" s="136"/>
      <c r="AF825" s="725"/>
      <c r="AG825" s="136"/>
      <c r="AH825" s="136"/>
      <c r="AI825" s="136"/>
      <c r="AJ825" s="136"/>
      <c r="AK825" s="136"/>
      <c r="AL825" s="136"/>
    </row>
    <row r="826" spans="1:38" s="44" customFormat="1" x14ac:dyDescent="0.2">
      <c r="A826" s="16"/>
      <c r="B826" s="730"/>
      <c r="C826" s="16"/>
      <c r="K826" s="725"/>
      <c r="L826" s="136"/>
      <c r="M826" s="136"/>
      <c r="N826" s="136"/>
      <c r="O826" s="136"/>
      <c r="P826" s="136"/>
      <c r="Q826" s="136"/>
      <c r="R826" s="725"/>
      <c r="S826" s="136"/>
      <c r="T826" s="136"/>
      <c r="U826" s="136"/>
      <c r="V826" s="136"/>
      <c r="W826" s="136"/>
      <c r="X826" s="136"/>
      <c r="Y826" s="725"/>
      <c r="Z826" s="136"/>
      <c r="AA826" s="136"/>
      <c r="AB826" s="136"/>
      <c r="AC826" s="136"/>
      <c r="AD826" s="136"/>
      <c r="AE826" s="136"/>
      <c r="AF826" s="725"/>
      <c r="AG826" s="136"/>
      <c r="AH826" s="136"/>
      <c r="AI826" s="136"/>
      <c r="AJ826" s="136"/>
      <c r="AK826" s="136"/>
      <c r="AL826" s="136"/>
    </row>
    <row r="827" spans="1:38" s="44" customFormat="1" x14ac:dyDescent="0.2">
      <c r="A827" s="16"/>
      <c r="B827" s="730"/>
      <c r="C827" s="16"/>
      <c r="K827" s="725"/>
      <c r="L827" s="136"/>
      <c r="M827" s="136"/>
      <c r="N827" s="136"/>
      <c r="O827" s="136"/>
      <c r="P827" s="136"/>
      <c r="Q827" s="136"/>
      <c r="R827" s="725"/>
      <c r="S827" s="136"/>
      <c r="T827" s="136"/>
      <c r="U827" s="136"/>
      <c r="V827" s="136"/>
      <c r="W827" s="136"/>
      <c r="X827" s="136"/>
      <c r="Y827" s="725"/>
      <c r="Z827" s="136"/>
      <c r="AA827" s="136"/>
      <c r="AB827" s="136"/>
      <c r="AC827" s="136"/>
      <c r="AD827" s="136"/>
      <c r="AE827" s="136"/>
      <c r="AF827" s="725"/>
      <c r="AG827" s="136"/>
      <c r="AH827" s="136"/>
      <c r="AI827" s="136"/>
      <c r="AJ827" s="136"/>
      <c r="AK827" s="136"/>
      <c r="AL827" s="136"/>
    </row>
    <row r="828" spans="1:38" s="44" customFormat="1" x14ac:dyDescent="0.2">
      <c r="A828" s="16"/>
      <c r="B828" s="730"/>
      <c r="C828" s="16"/>
      <c r="K828" s="725"/>
      <c r="L828" s="136"/>
      <c r="M828" s="136"/>
      <c r="N828" s="136"/>
      <c r="O828" s="136"/>
      <c r="P828" s="136"/>
      <c r="Q828" s="136"/>
      <c r="R828" s="725"/>
      <c r="S828" s="136"/>
      <c r="T828" s="136"/>
      <c r="U828" s="136"/>
      <c r="V828" s="136"/>
      <c r="W828" s="136"/>
      <c r="X828" s="136"/>
      <c r="Y828" s="725"/>
      <c r="Z828" s="136"/>
      <c r="AA828" s="136"/>
      <c r="AB828" s="136"/>
      <c r="AC828" s="136"/>
      <c r="AD828" s="136"/>
      <c r="AE828" s="136"/>
      <c r="AF828" s="725"/>
      <c r="AG828" s="136"/>
      <c r="AH828" s="136"/>
      <c r="AI828" s="136"/>
      <c r="AJ828" s="136"/>
      <c r="AK828" s="136"/>
      <c r="AL828" s="136"/>
    </row>
    <row r="829" spans="1:38" s="44" customFormat="1" x14ac:dyDescent="0.2">
      <c r="A829" s="16"/>
      <c r="B829" s="730"/>
      <c r="C829" s="16"/>
      <c r="K829" s="725"/>
      <c r="L829" s="136"/>
      <c r="M829" s="136"/>
      <c r="N829" s="136"/>
      <c r="O829" s="136"/>
      <c r="P829" s="136"/>
      <c r="Q829" s="136"/>
      <c r="R829" s="725"/>
      <c r="S829" s="136"/>
      <c r="T829" s="136"/>
      <c r="U829" s="136"/>
      <c r="V829" s="136"/>
      <c r="W829" s="136"/>
      <c r="X829" s="136"/>
      <c r="Y829" s="725"/>
      <c r="Z829" s="136"/>
      <c r="AA829" s="136"/>
      <c r="AB829" s="136"/>
      <c r="AC829" s="136"/>
      <c r="AD829" s="136"/>
      <c r="AE829" s="136"/>
      <c r="AF829" s="725"/>
      <c r="AG829" s="136"/>
      <c r="AH829" s="136"/>
      <c r="AI829" s="136"/>
      <c r="AJ829" s="136"/>
      <c r="AK829" s="136"/>
      <c r="AL829" s="136"/>
    </row>
    <row r="830" spans="1:38" s="44" customFormat="1" x14ac:dyDescent="0.2">
      <c r="A830" s="16"/>
      <c r="B830" s="730"/>
      <c r="C830" s="16"/>
      <c r="K830" s="725"/>
      <c r="L830" s="136"/>
      <c r="M830" s="136"/>
      <c r="N830" s="136"/>
      <c r="O830" s="136"/>
      <c r="P830" s="136"/>
      <c r="Q830" s="136"/>
      <c r="R830" s="725"/>
      <c r="S830" s="136"/>
      <c r="T830" s="136"/>
      <c r="U830" s="136"/>
      <c r="V830" s="136"/>
      <c r="W830" s="136"/>
      <c r="X830" s="136"/>
      <c r="Y830" s="725"/>
      <c r="Z830" s="136"/>
      <c r="AA830" s="136"/>
      <c r="AB830" s="136"/>
      <c r="AC830" s="136"/>
      <c r="AD830" s="136"/>
      <c r="AE830" s="136"/>
      <c r="AF830" s="725"/>
      <c r="AG830" s="136"/>
      <c r="AH830" s="136"/>
      <c r="AI830" s="136"/>
      <c r="AJ830" s="136"/>
      <c r="AK830" s="136"/>
      <c r="AL830" s="136"/>
    </row>
    <row r="831" spans="1:38" s="44" customFormat="1" x14ac:dyDescent="0.2">
      <c r="A831" s="16"/>
      <c r="B831" s="730"/>
      <c r="C831" s="16"/>
      <c r="K831" s="725"/>
      <c r="L831" s="136"/>
      <c r="M831" s="136"/>
      <c r="N831" s="136"/>
      <c r="O831" s="136"/>
      <c r="P831" s="136"/>
      <c r="Q831" s="136"/>
      <c r="R831" s="725"/>
      <c r="S831" s="136"/>
      <c r="T831" s="136"/>
      <c r="U831" s="136"/>
      <c r="V831" s="136"/>
      <c r="W831" s="136"/>
      <c r="X831" s="136"/>
      <c r="Y831" s="725"/>
      <c r="Z831" s="136"/>
      <c r="AA831" s="136"/>
      <c r="AB831" s="136"/>
      <c r="AC831" s="136"/>
      <c r="AD831" s="136"/>
      <c r="AE831" s="136"/>
      <c r="AF831" s="725"/>
      <c r="AG831" s="136"/>
      <c r="AH831" s="136"/>
      <c r="AI831" s="136"/>
      <c r="AJ831" s="136"/>
      <c r="AK831" s="136"/>
      <c r="AL831" s="136"/>
    </row>
    <row r="832" spans="1:38" s="44" customFormat="1" x14ac:dyDescent="0.2">
      <c r="A832" s="16"/>
      <c r="B832" s="730"/>
      <c r="C832" s="16"/>
      <c r="K832" s="725"/>
      <c r="L832" s="136"/>
      <c r="M832" s="136"/>
      <c r="N832" s="136"/>
      <c r="O832" s="136"/>
      <c r="P832" s="136"/>
      <c r="Q832" s="136"/>
      <c r="R832" s="725"/>
      <c r="S832" s="136"/>
      <c r="T832" s="136"/>
      <c r="U832" s="136"/>
      <c r="V832" s="136"/>
      <c r="W832" s="136"/>
      <c r="X832" s="136"/>
      <c r="Y832" s="725"/>
      <c r="Z832" s="136"/>
      <c r="AA832" s="136"/>
      <c r="AB832" s="136"/>
      <c r="AC832" s="136"/>
      <c r="AD832" s="136"/>
      <c r="AE832" s="136"/>
      <c r="AF832" s="725"/>
      <c r="AG832" s="136"/>
      <c r="AH832" s="136"/>
      <c r="AI832" s="136"/>
      <c r="AJ832" s="136"/>
      <c r="AK832" s="136"/>
      <c r="AL832" s="136"/>
    </row>
    <row r="833" spans="1:38" s="44" customFormat="1" x14ac:dyDescent="0.2">
      <c r="A833" s="16"/>
      <c r="B833" s="730"/>
      <c r="C833" s="16"/>
      <c r="K833" s="725"/>
      <c r="L833" s="136"/>
      <c r="M833" s="136"/>
      <c r="N833" s="136"/>
      <c r="O833" s="136"/>
      <c r="P833" s="136"/>
      <c r="Q833" s="136"/>
      <c r="R833" s="725"/>
      <c r="S833" s="136"/>
      <c r="T833" s="136"/>
      <c r="U833" s="136"/>
      <c r="V833" s="136"/>
      <c r="W833" s="136"/>
      <c r="X833" s="136"/>
      <c r="Y833" s="725"/>
      <c r="Z833" s="136"/>
      <c r="AA833" s="136"/>
      <c r="AB833" s="136"/>
      <c r="AC833" s="136"/>
      <c r="AD833" s="136"/>
      <c r="AE833" s="136"/>
      <c r="AF833" s="725"/>
      <c r="AG833" s="136"/>
      <c r="AH833" s="136"/>
      <c r="AI833" s="136"/>
      <c r="AJ833" s="136"/>
      <c r="AK833" s="136"/>
      <c r="AL833" s="136"/>
    </row>
    <row r="834" spans="1:38" s="44" customFormat="1" x14ac:dyDescent="0.2">
      <c r="A834" s="16"/>
      <c r="B834" s="730"/>
      <c r="C834" s="16"/>
      <c r="K834" s="725"/>
      <c r="L834" s="136"/>
      <c r="M834" s="136"/>
      <c r="N834" s="136"/>
      <c r="O834" s="136"/>
      <c r="P834" s="136"/>
      <c r="Q834" s="136"/>
      <c r="R834" s="725"/>
      <c r="S834" s="136"/>
      <c r="T834" s="136"/>
      <c r="U834" s="136"/>
      <c r="V834" s="136"/>
      <c r="W834" s="136"/>
      <c r="X834" s="136"/>
      <c r="Y834" s="725"/>
      <c r="Z834" s="136"/>
      <c r="AA834" s="136"/>
      <c r="AB834" s="136"/>
      <c r="AC834" s="136"/>
      <c r="AD834" s="136"/>
      <c r="AE834" s="136"/>
      <c r="AF834" s="725"/>
      <c r="AG834" s="136"/>
      <c r="AH834" s="136"/>
      <c r="AI834" s="136"/>
      <c r="AJ834" s="136"/>
      <c r="AK834" s="136"/>
      <c r="AL834" s="136"/>
    </row>
    <row r="835" spans="1:38" s="44" customFormat="1" x14ac:dyDescent="0.2">
      <c r="A835" s="16"/>
      <c r="B835" s="730"/>
      <c r="C835" s="16"/>
      <c r="K835" s="725"/>
      <c r="L835" s="136"/>
      <c r="M835" s="136"/>
      <c r="N835" s="136"/>
      <c r="O835" s="136"/>
      <c r="P835" s="136"/>
      <c r="Q835" s="136"/>
      <c r="R835" s="725"/>
      <c r="S835" s="136"/>
      <c r="T835" s="136"/>
      <c r="U835" s="136"/>
      <c r="V835" s="136"/>
      <c r="W835" s="136"/>
      <c r="X835" s="136"/>
      <c r="Y835" s="725"/>
      <c r="Z835" s="136"/>
      <c r="AA835" s="136"/>
      <c r="AB835" s="136"/>
      <c r="AC835" s="136"/>
      <c r="AD835" s="136"/>
      <c r="AE835" s="136"/>
      <c r="AF835" s="725"/>
      <c r="AG835" s="136"/>
      <c r="AH835" s="136"/>
      <c r="AI835" s="136"/>
      <c r="AJ835" s="136"/>
      <c r="AK835" s="136"/>
      <c r="AL835" s="136"/>
    </row>
    <row r="836" spans="1:38" s="44" customFormat="1" x14ac:dyDescent="0.2">
      <c r="A836" s="16"/>
      <c r="B836" s="730"/>
      <c r="C836" s="16"/>
      <c r="K836" s="725"/>
      <c r="L836" s="136"/>
      <c r="M836" s="136"/>
      <c r="N836" s="136"/>
      <c r="O836" s="136"/>
      <c r="P836" s="136"/>
      <c r="Q836" s="136"/>
      <c r="R836" s="725"/>
      <c r="S836" s="136"/>
      <c r="T836" s="136"/>
      <c r="U836" s="136"/>
      <c r="V836" s="136"/>
      <c r="W836" s="136"/>
      <c r="X836" s="136"/>
      <c r="Y836" s="725"/>
      <c r="Z836" s="136"/>
      <c r="AA836" s="136"/>
      <c r="AB836" s="136"/>
      <c r="AC836" s="136"/>
      <c r="AD836" s="136"/>
      <c r="AE836" s="136"/>
      <c r="AF836" s="725"/>
      <c r="AG836" s="136"/>
      <c r="AH836" s="136"/>
      <c r="AI836" s="136"/>
      <c r="AJ836" s="136"/>
      <c r="AK836" s="136"/>
      <c r="AL836" s="136"/>
    </row>
    <row r="837" spans="1:38" s="44" customFormat="1" x14ac:dyDescent="0.2">
      <c r="A837" s="16"/>
      <c r="B837" s="730"/>
      <c r="C837" s="16"/>
      <c r="K837" s="725"/>
      <c r="L837" s="136"/>
      <c r="M837" s="136"/>
      <c r="N837" s="136"/>
      <c r="O837" s="136"/>
      <c r="P837" s="136"/>
      <c r="Q837" s="136"/>
      <c r="R837" s="725"/>
      <c r="S837" s="136"/>
      <c r="T837" s="136"/>
      <c r="U837" s="136"/>
      <c r="V837" s="136"/>
      <c r="W837" s="136"/>
      <c r="X837" s="136"/>
      <c r="Y837" s="725"/>
      <c r="Z837" s="136"/>
      <c r="AA837" s="136"/>
      <c r="AB837" s="136"/>
      <c r="AC837" s="136"/>
      <c r="AD837" s="136"/>
      <c r="AE837" s="136"/>
      <c r="AF837" s="725"/>
      <c r="AG837" s="136"/>
      <c r="AH837" s="136"/>
      <c r="AI837" s="136"/>
      <c r="AJ837" s="136"/>
      <c r="AK837" s="136"/>
      <c r="AL837" s="136"/>
    </row>
    <row r="838" spans="1:38" s="44" customFormat="1" x14ac:dyDescent="0.2">
      <c r="A838" s="16"/>
      <c r="B838" s="730"/>
      <c r="C838" s="16"/>
      <c r="K838" s="725"/>
      <c r="L838" s="136"/>
      <c r="M838" s="136"/>
      <c r="N838" s="136"/>
      <c r="O838" s="136"/>
      <c r="P838" s="136"/>
      <c r="Q838" s="136"/>
      <c r="R838" s="725"/>
      <c r="S838" s="136"/>
      <c r="T838" s="136"/>
      <c r="U838" s="136"/>
      <c r="V838" s="136"/>
      <c r="W838" s="136"/>
      <c r="X838" s="136"/>
      <c r="Y838" s="725"/>
      <c r="Z838" s="136"/>
      <c r="AA838" s="136"/>
      <c r="AB838" s="136"/>
      <c r="AC838" s="136"/>
      <c r="AD838" s="136"/>
      <c r="AE838" s="136"/>
      <c r="AF838" s="725"/>
      <c r="AG838" s="136"/>
      <c r="AH838" s="136"/>
      <c r="AI838" s="136"/>
      <c r="AJ838" s="136"/>
      <c r="AK838" s="136"/>
      <c r="AL838" s="136"/>
    </row>
    <row r="839" spans="1:38" s="44" customFormat="1" x14ac:dyDescent="0.2">
      <c r="A839" s="16"/>
      <c r="B839" s="730"/>
      <c r="C839" s="16"/>
      <c r="K839" s="725"/>
      <c r="L839" s="136"/>
      <c r="M839" s="136"/>
      <c r="N839" s="136"/>
      <c r="O839" s="136"/>
      <c r="P839" s="136"/>
      <c r="Q839" s="136"/>
      <c r="R839" s="725"/>
      <c r="S839" s="136"/>
      <c r="T839" s="136"/>
      <c r="U839" s="136"/>
      <c r="V839" s="136"/>
      <c r="W839" s="136"/>
      <c r="X839" s="136"/>
      <c r="Y839" s="725"/>
      <c r="Z839" s="136"/>
      <c r="AA839" s="136"/>
      <c r="AB839" s="136"/>
      <c r="AC839" s="136"/>
      <c r="AD839" s="136"/>
      <c r="AE839" s="136"/>
      <c r="AF839" s="725"/>
      <c r="AG839" s="136"/>
      <c r="AH839" s="136"/>
      <c r="AI839" s="136"/>
      <c r="AJ839" s="136"/>
      <c r="AK839" s="136"/>
      <c r="AL839" s="136"/>
    </row>
    <row r="840" spans="1:38" s="44" customFormat="1" x14ac:dyDescent="0.2">
      <c r="A840" s="16"/>
      <c r="B840" s="730"/>
      <c r="C840" s="16"/>
      <c r="K840" s="725"/>
      <c r="L840" s="136"/>
      <c r="M840" s="136"/>
      <c r="N840" s="136"/>
      <c r="O840" s="136"/>
      <c r="P840" s="136"/>
      <c r="Q840" s="136"/>
      <c r="R840" s="725"/>
      <c r="S840" s="136"/>
      <c r="T840" s="136"/>
      <c r="U840" s="136"/>
      <c r="V840" s="136"/>
      <c r="W840" s="136"/>
      <c r="X840" s="136"/>
      <c r="Y840" s="725"/>
      <c r="Z840" s="136"/>
      <c r="AA840" s="136"/>
      <c r="AB840" s="136"/>
      <c r="AC840" s="136"/>
      <c r="AD840" s="136"/>
      <c r="AE840" s="136"/>
      <c r="AF840" s="725"/>
      <c r="AG840" s="136"/>
      <c r="AH840" s="136"/>
      <c r="AI840" s="136"/>
      <c r="AJ840" s="136"/>
      <c r="AK840" s="136"/>
      <c r="AL840" s="136"/>
    </row>
    <row r="841" spans="1:38" s="44" customFormat="1" x14ac:dyDescent="0.2">
      <c r="A841" s="16"/>
      <c r="B841" s="730"/>
      <c r="C841" s="16"/>
      <c r="K841" s="725"/>
      <c r="L841" s="136"/>
      <c r="M841" s="136"/>
      <c r="N841" s="136"/>
      <c r="O841" s="136"/>
      <c r="P841" s="136"/>
      <c r="Q841" s="136"/>
      <c r="R841" s="725"/>
      <c r="S841" s="136"/>
      <c r="T841" s="136"/>
      <c r="U841" s="136"/>
      <c r="V841" s="136"/>
      <c r="W841" s="136"/>
      <c r="X841" s="136"/>
      <c r="Y841" s="725"/>
      <c r="Z841" s="136"/>
      <c r="AA841" s="136"/>
      <c r="AB841" s="136"/>
      <c r="AC841" s="136"/>
      <c r="AD841" s="136"/>
      <c r="AE841" s="136"/>
      <c r="AF841" s="725"/>
      <c r="AG841" s="136"/>
      <c r="AH841" s="136"/>
      <c r="AI841" s="136"/>
      <c r="AJ841" s="136"/>
      <c r="AK841" s="136"/>
      <c r="AL841" s="136"/>
    </row>
    <row r="842" spans="1:38" s="44" customFormat="1" x14ac:dyDescent="0.2">
      <c r="A842" s="16"/>
      <c r="B842" s="730"/>
      <c r="C842" s="16"/>
      <c r="K842" s="725"/>
      <c r="L842" s="136"/>
      <c r="M842" s="136"/>
      <c r="N842" s="136"/>
      <c r="O842" s="136"/>
      <c r="P842" s="136"/>
      <c r="Q842" s="136"/>
      <c r="R842" s="725"/>
      <c r="S842" s="136"/>
      <c r="T842" s="136"/>
      <c r="U842" s="136"/>
      <c r="V842" s="136"/>
      <c r="W842" s="136"/>
      <c r="X842" s="136"/>
      <c r="Y842" s="725"/>
      <c r="Z842" s="136"/>
      <c r="AA842" s="136"/>
      <c r="AB842" s="136"/>
      <c r="AC842" s="136"/>
      <c r="AD842" s="136"/>
      <c r="AE842" s="136"/>
      <c r="AF842" s="725"/>
      <c r="AG842" s="136"/>
      <c r="AH842" s="136"/>
      <c r="AI842" s="136"/>
      <c r="AJ842" s="136"/>
      <c r="AK842" s="136"/>
      <c r="AL842" s="136"/>
    </row>
    <row r="843" spans="1:38" s="44" customFormat="1" x14ac:dyDescent="0.2">
      <c r="A843" s="16"/>
      <c r="B843" s="730"/>
      <c r="C843" s="16"/>
      <c r="K843" s="725"/>
      <c r="L843" s="136"/>
      <c r="M843" s="136"/>
      <c r="N843" s="136"/>
      <c r="O843" s="136"/>
      <c r="P843" s="136"/>
      <c r="Q843" s="136"/>
      <c r="R843" s="725"/>
      <c r="S843" s="136"/>
      <c r="T843" s="136"/>
      <c r="U843" s="136"/>
      <c r="V843" s="136"/>
      <c r="W843" s="136"/>
      <c r="X843" s="136"/>
      <c r="Y843" s="725"/>
      <c r="Z843" s="136"/>
      <c r="AA843" s="136"/>
      <c r="AB843" s="136"/>
      <c r="AC843" s="136"/>
      <c r="AD843" s="136"/>
      <c r="AE843" s="136"/>
      <c r="AF843" s="725"/>
      <c r="AG843" s="136"/>
      <c r="AH843" s="136"/>
      <c r="AI843" s="136"/>
      <c r="AJ843" s="136"/>
      <c r="AK843" s="136"/>
      <c r="AL843" s="136"/>
    </row>
    <row r="844" spans="1:38" s="44" customFormat="1" x14ac:dyDescent="0.2">
      <c r="A844" s="16"/>
      <c r="B844" s="730"/>
      <c r="C844" s="16"/>
      <c r="K844" s="725"/>
      <c r="L844" s="136"/>
      <c r="M844" s="136"/>
      <c r="N844" s="136"/>
      <c r="O844" s="136"/>
      <c r="P844" s="136"/>
      <c r="Q844" s="136"/>
      <c r="R844" s="725"/>
      <c r="S844" s="136"/>
      <c r="T844" s="136"/>
      <c r="U844" s="136"/>
      <c r="V844" s="136"/>
      <c r="W844" s="136"/>
      <c r="X844" s="136"/>
      <c r="Y844" s="725"/>
      <c r="Z844" s="136"/>
      <c r="AA844" s="136"/>
      <c r="AB844" s="136"/>
      <c r="AC844" s="136"/>
      <c r="AD844" s="136"/>
      <c r="AE844" s="136"/>
      <c r="AF844" s="725"/>
      <c r="AG844" s="136"/>
      <c r="AH844" s="136"/>
      <c r="AI844" s="136"/>
      <c r="AJ844" s="136"/>
      <c r="AK844" s="136"/>
      <c r="AL844" s="136"/>
    </row>
    <row r="845" spans="1:38" s="44" customFormat="1" x14ac:dyDescent="0.2">
      <c r="A845" s="16"/>
      <c r="B845" s="730"/>
      <c r="C845" s="16"/>
      <c r="K845" s="725"/>
      <c r="L845" s="136"/>
      <c r="M845" s="136"/>
      <c r="N845" s="136"/>
      <c r="O845" s="136"/>
      <c r="P845" s="136"/>
      <c r="Q845" s="136"/>
      <c r="R845" s="725"/>
      <c r="S845" s="136"/>
      <c r="T845" s="136"/>
      <c r="U845" s="136"/>
      <c r="V845" s="136"/>
      <c r="W845" s="136"/>
      <c r="X845" s="136"/>
      <c r="Y845" s="725"/>
      <c r="Z845" s="136"/>
      <c r="AA845" s="136"/>
      <c r="AB845" s="136"/>
      <c r="AC845" s="136"/>
      <c r="AD845" s="136"/>
      <c r="AE845" s="136"/>
      <c r="AF845" s="725"/>
      <c r="AG845" s="136"/>
      <c r="AH845" s="136"/>
      <c r="AI845" s="136"/>
      <c r="AJ845" s="136"/>
      <c r="AK845" s="136"/>
      <c r="AL845" s="136"/>
    </row>
    <row r="846" spans="1:38" s="44" customFormat="1" x14ac:dyDescent="0.2">
      <c r="A846" s="16"/>
      <c r="B846" s="730"/>
      <c r="C846" s="16"/>
      <c r="K846" s="725"/>
      <c r="L846" s="136"/>
      <c r="M846" s="136"/>
      <c r="N846" s="136"/>
      <c r="O846" s="136"/>
      <c r="P846" s="136"/>
      <c r="Q846" s="136"/>
      <c r="R846" s="725"/>
      <c r="S846" s="136"/>
      <c r="T846" s="136"/>
      <c r="U846" s="136"/>
      <c r="V846" s="136"/>
      <c r="W846" s="136"/>
      <c r="X846" s="136"/>
      <c r="Y846" s="725"/>
      <c r="Z846" s="136"/>
      <c r="AA846" s="136"/>
      <c r="AB846" s="136"/>
      <c r="AC846" s="136"/>
      <c r="AD846" s="136"/>
      <c r="AE846" s="136"/>
      <c r="AF846" s="725"/>
      <c r="AG846" s="136"/>
      <c r="AH846" s="136"/>
      <c r="AI846" s="136"/>
      <c r="AJ846" s="136"/>
      <c r="AK846" s="136"/>
      <c r="AL846" s="136"/>
    </row>
    <row r="847" spans="1:38" s="44" customFormat="1" x14ac:dyDescent="0.2">
      <c r="A847" s="16"/>
      <c r="B847" s="730"/>
      <c r="C847" s="16"/>
      <c r="K847" s="725"/>
      <c r="L847" s="136"/>
      <c r="M847" s="136"/>
      <c r="N847" s="136"/>
      <c r="O847" s="136"/>
      <c r="P847" s="136"/>
      <c r="Q847" s="136"/>
      <c r="R847" s="725"/>
      <c r="S847" s="136"/>
      <c r="T847" s="136"/>
      <c r="U847" s="136"/>
      <c r="V847" s="136"/>
      <c r="W847" s="136"/>
      <c r="X847" s="136"/>
      <c r="Y847" s="725"/>
      <c r="Z847" s="136"/>
      <c r="AA847" s="136"/>
      <c r="AB847" s="136"/>
      <c r="AC847" s="136"/>
      <c r="AD847" s="136"/>
      <c r="AE847" s="136"/>
      <c r="AF847" s="725"/>
      <c r="AG847" s="136"/>
      <c r="AH847" s="136"/>
      <c r="AI847" s="136"/>
      <c r="AJ847" s="136"/>
      <c r="AK847" s="136"/>
      <c r="AL847" s="136"/>
    </row>
    <row r="848" spans="1:38" s="44" customFormat="1" x14ac:dyDescent="0.2">
      <c r="A848" s="16"/>
      <c r="B848" s="730"/>
      <c r="C848" s="16"/>
      <c r="K848" s="725"/>
      <c r="L848" s="136"/>
      <c r="M848" s="136"/>
      <c r="N848" s="136"/>
      <c r="O848" s="136"/>
      <c r="P848" s="136"/>
      <c r="Q848" s="136"/>
      <c r="R848" s="725"/>
      <c r="S848" s="136"/>
      <c r="T848" s="136"/>
      <c r="U848" s="136"/>
      <c r="V848" s="136"/>
      <c r="W848" s="136"/>
      <c r="X848" s="136"/>
      <c r="Y848" s="725"/>
      <c r="Z848" s="136"/>
      <c r="AA848" s="136"/>
      <c r="AB848" s="136"/>
      <c r="AC848" s="136"/>
      <c r="AD848" s="136"/>
      <c r="AE848" s="136"/>
      <c r="AF848" s="725"/>
      <c r="AG848" s="136"/>
      <c r="AH848" s="136"/>
      <c r="AI848" s="136"/>
      <c r="AJ848" s="136"/>
      <c r="AK848" s="136"/>
      <c r="AL848" s="136"/>
    </row>
    <row r="849" spans="1:38" s="44" customFormat="1" x14ac:dyDescent="0.2">
      <c r="A849" s="16"/>
      <c r="B849" s="730"/>
      <c r="C849" s="16"/>
      <c r="K849" s="725"/>
      <c r="L849" s="136"/>
      <c r="M849" s="136"/>
      <c r="N849" s="136"/>
      <c r="O849" s="136"/>
      <c r="P849" s="136"/>
      <c r="Q849" s="136"/>
      <c r="R849" s="725"/>
      <c r="S849" s="136"/>
      <c r="T849" s="136"/>
      <c r="U849" s="136"/>
      <c r="V849" s="136"/>
      <c r="W849" s="136"/>
      <c r="X849" s="136"/>
      <c r="Y849" s="725"/>
      <c r="Z849" s="136"/>
      <c r="AA849" s="136"/>
      <c r="AB849" s="136"/>
      <c r="AC849" s="136"/>
      <c r="AD849" s="136"/>
      <c r="AE849" s="136"/>
      <c r="AF849" s="725"/>
      <c r="AG849" s="136"/>
      <c r="AH849" s="136"/>
      <c r="AI849" s="136"/>
      <c r="AJ849" s="136"/>
      <c r="AK849" s="136"/>
      <c r="AL849" s="136"/>
    </row>
    <row r="850" spans="1:38" s="44" customFormat="1" x14ac:dyDescent="0.2">
      <c r="A850" s="16"/>
      <c r="B850" s="730"/>
      <c r="C850" s="16"/>
      <c r="K850" s="725"/>
      <c r="L850" s="136"/>
      <c r="M850" s="136"/>
      <c r="N850" s="136"/>
      <c r="O850" s="136"/>
      <c r="P850" s="136"/>
      <c r="Q850" s="136"/>
      <c r="R850" s="725"/>
      <c r="S850" s="136"/>
      <c r="T850" s="136"/>
      <c r="U850" s="136"/>
      <c r="V850" s="136"/>
      <c r="W850" s="136"/>
      <c r="X850" s="136"/>
      <c r="Y850" s="725"/>
      <c r="Z850" s="136"/>
      <c r="AA850" s="136"/>
      <c r="AB850" s="136"/>
      <c r="AC850" s="136"/>
      <c r="AD850" s="136"/>
      <c r="AE850" s="136"/>
      <c r="AF850" s="725"/>
      <c r="AG850" s="136"/>
      <c r="AH850" s="136"/>
      <c r="AI850" s="136"/>
      <c r="AJ850" s="136"/>
      <c r="AK850" s="136"/>
      <c r="AL850" s="136"/>
    </row>
    <row r="851" spans="1:38" s="44" customFormat="1" x14ac:dyDescent="0.2">
      <c r="A851" s="16"/>
      <c r="B851" s="730"/>
      <c r="C851" s="16"/>
      <c r="K851" s="725"/>
      <c r="L851" s="136"/>
      <c r="M851" s="136"/>
      <c r="N851" s="136"/>
      <c r="O851" s="136"/>
      <c r="P851" s="136"/>
      <c r="Q851" s="136"/>
      <c r="R851" s="725"/>
      <c r="S851" s="136"/>
      <c r="T851" s="136"/>
      <c r="U851" s="136"/>
      <c r="V851" s="136"/>
      <c r="W851" s="136"/>
      <c r="X851" s="136"/>
      <c r="Y851" s="725"/>
      <c r="Z851" s="136"/>
      <c r="AA851" s="136"/>
      <c r="AB851" s="136"/>
      <c r="AC851" s="136"/>
      <c r="AD851" s="136"/>
      <c r="AE851" s="136"/>
      <c r="AF851" s="725"/>
      <c r="AG851" s="136"/>
      <c r="AH851" s="136"/>
      <c r="AI851" s="136"/>
      <c r="AJ851" s="136"/>
      <c r="AK851" s="136"/>
      <c r="AL851" s="136"/>
    </row>
    <row r="852" spans="1:38" s="44" customFormat="1" x14ac:dyDescent="0.2">
      <c r="A852" s="16"/>
      <c r="B852" s="730"/>
      <c r="C852" s="16"/>
      <c r="K852" s="725"/>
      <c r="L852" s="136"/>
      <c r="M852" s="136"/>
      <c r="N852" s="136"/>
      <c r="O852" s="136"/>
      <c r="P852" s="136"/>
      <c r="Q852" s="136"/>
      <c r="R852" s="725"/>
      <c r="S852" s="136"/>
      <c r="T852" s="136"/>
      <c r="U852" s="136"/>
      <c r="V852" s="136"/>
      <c r="W852" s="136"/>
      <c r="X852" s="136"/>
      <c r="Y852" s="725"/>
      <c r="Z852" s="136"/>
      <c r="AA852" s="136"/>
      <c r="AB852" s="136"/>
      <c r="AC852" s="136"/>
      <c r="AD852" s="136"/>
      <c r="AE852" s="136"/>
      <c r="AF852" s="725"/>
      <c r="AG852" s="136"/>
      <c r="AH852" s="136"/>
      <c r="AI852" s="136"/>
      <c r="AJ852" s="136"/>
      <c r="AK852" s="136"/>
      <c r="AL852" s="136"/>
    </row>
    <row r="853" spans="1:38" s="44" customFormat="1" x14ac:dyDescent="0.2">
      <c r="A853" s="16"/>
      <c r="B853" s="730"/>
      <c r="C853" s="16"/>
      <c r="K853" s="725"/>
      <c r="L853" s="136"/>
      <c r="M853" s="136"/>
      <c r="N853" s="136"/>
      <c r="O853" s="136"/>
      <c r="P853" s="136"/>
      <c r="Q853" s="136"/>
      <c r="R853" s="725"/>
      <c r="S853" s="136"/>
      <c r="T853" s="136"/>
      <c r="U853" s="136"/>
      <c r="V853" s="136"/>
      <c r="W853" s="136"/>
      <c r="X853" s="136"/>
      <c r="Y853" s="725"/>
      <c r="Z853" s="136"/>
      <c r="AA853" s="136"/>
      <c r="AB853" s="136"/>
      <c r="AC853" s="136"/>
      <c r="AD853" s="136"/>
      <c r="AE853" s="136"/>
      <c r="AF853" s="725"/>
      <c r="AG853" s="136"/>
      <c r="AH853" s="136"/>
      <c r="AI853" s="136"/>
      <c r="AJ853" s="136"/>
      <c r="AK853" s="136"/>
      <c r="AL853" s="136"/>
    </row>
    <row r="854" spans="1:38" s="44" customFormat="1" x14ac:dyDescent="0.2">
      <c r="A854" s="16"/>
      <c r="B854" s="730"/>
      <c r="C854" s="16"/>
      <c r="K854" s="725"/>
      <c r="L854" s="136"/>
      <c r="M854" s="136"/>
      <c r="N854" s="136"/>
      <c r="O854" s="136"/>
      <c r="P854" s="136"/>
      <c r="Q854" s="136"/>
      <c r="R854" s="725"/>
      <c r="S854" s="136"/>
      <c r="T854" s="136"/>
      <c r="U854" s="136"/>
      <c r="V854" s="136"/>
      <c r="W854" s="136"/>
      <c r="X854" s="136"/>
      <c r="Y854" s="725"/>
      <c r="Z854" s="136"/>
      <c r="AA854" s="136"/>
      <c r="AB854" s="136"/>
      <c r="AC854" s="136"/>
      <c r="AD854" s="136"/>
      <c r="AE854" s="136"/>
      <c r="AF854" s="725"/>
      <c r="AG854" s="136"/>
      <c r="AH854" s="136"/>
      <c r="AI854" s="136"/>
      <c r="AJ854" s="136"/>
      <c r="AK854" s="136"/>
      <c r="AL854" s="136"/>
    </row>
    <row r="855" spans="1:38" s="44" customFormat="1" x14ac:dyDescent="0.2">
      <c r="A855" s="16"/>
      <c r="B855" s="730"/>
      <c r="C855" s="16"/>
      <c r="K855" s="725"/>
      <c r="L855" s="136"/>
      <c r="M855" s="136"/>
      <c r="N855" s="136"/>
      <c r="O855" s="136"/>
      <c r="P855" s="136"/>
      <c r="Q855" s="136"/>
      <c r="R855" s="725"/>
      <c r="S855" s="136"/>
      <c r="T855" s="136"/>
      <c r="U855" s="136"/>
      <c r="V855" s="136"/>
      <c r="W855" s="136"/>
      <c r="X855" s="136"/>
      <c r="Y855" s="725"/>
      <c r="Z855" s="136"/>
      <c r="AA855" s="136"/>
      <c r="AB855" s="136"/>
      <c r="AC855" s="136"/>
      <c r="AD855" s="136"/>
      <c r="AE855" s="136"/>
      <c r="AF855" s="725"/>
      <c r="AG855" s="136"/>
      <c r="AH855" s="136"/>
      <c r="AI855" s="136"/>
      <c r="AJ855" s="136"/>
      <c r="AK855" s="136"/>
      <c r="AL855" s="136"/>
    </row>
    <row r="856" spans="1:38" s="44" customFormat="1" x14ac:dyDescent="0.2">
      <c r="A856" s="16"/>
      <c r="B856" s="730"/>
      <c r="C856" s="16"/>
      <c r="K856" s="725"/>
      <c r="L856" s="136"/>
      <c r="M856" s="136"/>
      <c r="N856" s="136"/>
      <c r="O856" s="136"/>
      <c r="P856" s="136"/>
      <c r="Q856" s="136"/>
      <c r="R856" s="725"/>
      <c r="S856" s="136"/>
      <c r="T856" s="136"/>
      <c r="U856" s="136"/>
      <c r="V856" s="136"/>
      <c r="W856" s="136"/>
      <c r="X856" s="136"/>
      <c r="Y856" s="725"/>
      <c r="Z856" s="136"/>
      <c r="AA856" s="136"/>
      <c r="AB856" s="136"/>
      <c r="AC856" s="136"/>
      <c r="AD856" s="136"/>
      <c r="AE856" s="136"/>
      <c r="AF856" s="725"/>
      <c r="AG856" s="136"/>
      <c r="AH856" s="136"/>
      <c r="AI856" s="136"/>
      <c r="AJ856" s="136"/>
      <c r="AK856" s="136"/>
      <c r="AL856" s="136"/>
    </row>
    <row r="857" spans="1:38" s="44" customFormat="1" x14ac:dyDescent="0.2">
      <c r="A857" s="16"/>
      <c r="B857" s="730"/>
      <c r="C857" s="16"/>
      <c r="K857" s="725"/>
      <c r="L857" s="136"/>
      <c r="M857" s="136"/>
      <c r="N857" s="136"/>
      <c r="O857" s="136"/>
      <c r="P857" s="136"/>
      <c r="Q857" s="136"/>
      <c r="R857" s="725"/>
      <c r="S857" s="136"/>
      <c r="T857" s="136"/>
      <c r="U857" s="136"/>
      <c r="V857" s="136"/>
      <c r="W857" s="136"/>
      <c r="X857" s="136"/>
      <c r="Y857" s="725"/>
      <c r="Z857" s="136"/>
      <c r="AA857" s="136"/>
      <c r="AB857" s="136"/>
      <c r="AC857" s="136"/>
      <c r="AD857" s="136"/>
      <c r="AE857" s="136"/>
      <c r="AF857" s="725"/>
      <c r="AG857" s="136"/>
      <c r="AH857" s="136"/>
      <c r="AI857" s="136"/>
      <c r="AJ857" s="136"/>
      <c r="AK857" s="136"/>
      <c r="AL857" s="136"/>
    </row>
    <row r="858" spans="1:38" s="44" customFormat="1" x14ac:dyDescent="0.2">
      <c r="A858" s="16"/>
      <c r="B858" s="730"/>
      <c r="C858" s="16"/>
      <c r="K858" s="725"/>
      <c r="L858" s="136"/>
      <c r="M858" s="136"/>
      <c r="N858" s="136"/>
      <c r="O858" s="136"/>
      <c r="P858" s="136"/>
      <c r="Q858" s="136"/>
      <c r="R858" s="725"/>
      <c r="S858" s="136"/>
      <c r="T858" s="136"/>
      <c r="U858" s="136"/>
      <c r="V858" s="136"/>
      <c r="W858" s="136"/>
      <c r="X858" s="136"/>
      <c r="Y858" s="725"/>
      <c r="Z858" s="136"/>
      <c r="AA858" s="136"/>
      <c r="AB858" s="136"/>
      <c r="AC858" s="136"/>
      <c r="AD858" s="136"/>
      <c r="AE858" s="136"/>
      <c r="AF858" s="725"/>
      <c r="AG858" s="136"/>
      <c r="AH858" s="136"/>
      <c r="AI858" s="136"/>
      <c r="AJ858" s="136"/>
      <c r="AK858" s="136"/>
      <c r="AL858" s="136"/>
    </row>
    <row r="859" spans="1:38" s="44" customFormat="1" x14ac:dyDescent="0.2">
      <c r="A859" s="16"/>
      <c r="B859" s="730"/>
      <c r="C859" s="16"/>
      <c r="K859" s="725"/>
      <c r="L859" s="136"/>
      <c r="M859" s="136"/>
      <c r="N859" s="136"/>
      <c r="O859" s="136"/>
      <c r="P859" s="136"/>
      <c r="Q859" s="136"/>
      <c r="R859" s="725"/>
      <c r="S859" s="136"/>
      <c r="T859" s="136"/>
      <c r="U859" s="136"/>
      <c r="V859" s="136"/>
      <c r="W859" s="136"/>
      <c r="X859" s="136"/>
      <c r="Y859" s="725"/>
      <c r="Z859" s="136"/>
      <c r="AA859" s="136"/>
      <c r="AB859" s="136"/>
      <c r="AC859" s="136"/>
      <c r="AD859" s="136"/>
      <c r="AE859" s="136"/>
      <c r="AF859" s="725"/>
      <c r="AG859" s="136"/>
      <c r="AH859" s="136"/>
      <c r="AI859" s="136"/>
      <c r="AJ859" s="136"/>
      <c r="AK859" s="136"/>
      <c r="AL859" s="136"/>
    </row>
    <row r="860" spans="1:38" s="44" customFormat="1" x14ac:dyDescent="0.2">
      <c r="A860" s="16"/>
      <c r="B860" s="730"/>
      <c r="C860" s="16"/>
      <c r="K860" s="725"/>
      <c r="L860" s="136"/>
      <c r="M860" s="136"/>
      <c r="N860" s="136"/>
      <c r="O860" s="136"/>
      <c r="P860" s="136"/>
      <c r="Q860" s="136"/>
      <c r="R860" s="725"/>
      <c r="S860" s="136"/>
      <c r="T860" s="136"/>
      <c r="U860" s="136"/>
      <c r="V860" s="136"/>
      <c r="W860" s="136"/>
      <c r="X860" s="136"/>
      <c r="Y860" s="725"/>
      <c r="Z860" s="136"/>
      <c r="AA860" s="136"/>
      <c r="AB860" s="136"/>
      <c r="AC860" s="136"/>
      <c r="AD860" s="136"/>
      <c r="AE860" s="136"/>
      <c r="AF860" s="725"/>
      <c r="AG860" s="136"/>
      <c r="AH860" s="136"/>
      <c r="AI860" s="136"/>
      <c r="AJ860" s="136"/>
      <c r="AK860" s="136"/>
      <c r="AL860" s="136"/>
    </row>
    <row r="861" spans="1:38" s="44" customFormat="1" x14ac:dyDescent="0.2">
      <c r="A861" s="16"/>
      <c r="B861" s="730"/>
      <c r="C861" s="16"/>
      <c r="K861" s="725"/>
      <c r="L861" s="136"/>
      <c r="M861" s="136"/>
      <c r="N861" s="136"/>
      <c r="O861" s="136"/>
      <c r="P861" s="136"/>
      <c r="Q861" s="136"/>
      <c r="R861" s="725"/>
      <c r="S861" s="136"/>
      <c r="T861" s="136"/>
      <c r="U861" s="136"/>
      <c r="V861" s="136"/>
      <c r="W861" s="136"/>
      <c r="X861" s="136"/>
      <c r="Y861" s="725"/>
      <c r="Z861" s="136"/>
      <c r="AA861" s="136"/>
      <c r="AB861" s="136"/>
      <c r="AC861" s="136"/>
      <c r="AD861" s="136"/>
      <c r="AE861" s="136"/>
      <c r="AF861" s="725"/>
      <c r="AG861" s="136"/>
      <c r="AH861" s="136"/>
      <c r="AI861" s="136"/>
      <c r="AJ861" s="136"/>
      <c r="AK861" s="136"/>
      <c r="AL861" s="136"/>
    </row>
    <row r="862" spans="1:38" s="44" customFormat="1" x14ac:dyDescent="0.2">
      <c r="A862" s="16"/>
      <c r="B862" s="730"/>
      <c r="C862" s="16"/>
      <c r="K862" s="725"/>
      <c r="L862" s="136"/>
      <c r="M862" s="136"/>
      <c r="N862" s="136"/>
      <c r="O862" s="136"/>
      <c r="P862" s="136"/>
      <c r="Q862" s="136"/>
      <c r="R862" s="725"/>
      <c r="S862" s="136"/>
      <c r="T862" s="136"/>
      <c r="U862" s="136"/>
      <c r="V862" s="136"/>
      <c r="W862" s="136"/>
      <c r="X862" s="136"/>
      <c r="Y862" s="725"/>
      <c r="Z862" s="136"/>
      <c r="AA862" s="136"/>
      <c r="AB862" s="136"/>
      <c r="AC862" s="136"/>
      <c r="AD862" s="136"/>
      <c r="AE862" s="136"/>
      <c r="AF862" s="725"/>
      <c r="AG862" s="136"/>
      <c r="AH862" s="136"/>
      <c r="AI862" s="136"/>
      <c r="AJ862" s="136"/>
      <c r="AK862" s="136"/>
      <c r="AL862" s="136"/>
    </row>
    <row r="863" spans="1:38" s="44" customFormat="1" x14ac:dyDescent="0.2">
      <c r="A863" s="16"/>
      <c r="B863" s="730"/>
      <c r="C863" s="16"/>
      <c r="K863" s="725"/>
      <c r="L863" s="136"/>
      <c r="M863" s="136"/>
      <c r="N863" s="136"/>
      <c r="O863" s="136"/>
      <c r="P863" s="136"/>
      <c r="Q863" s="136"/>
      <c r="R863" s="725"/>
      <c r="S863" s="136"/>
      <c r="T863" s="136"/>
      <c r="U863" s="136"/>
      <c r="V863" s="136"/>
      <c r="W863" s="136"/>
      <c r="X863" s="136"/>
      <c r="Y863" s="725"/>
      <c r="Z863" s="136"/>
      <c r="AA863" s="136"/>
      <c r="AB863" s="136"/>
      <c r="AC863" s="136"/>
      <c r="AD863" s="136"/>
      <c r="AE863" s="136"/>
      <c r="AF863" s="725"/>
      <c r="AG863" s="136"/>
      <c r="AH863" s="136"/>
      <c r="AI863" s="136"/>
      <c r="AJ863" s="136"/>
      <c r="AK863" s="136"/>
      <c r="AL863" s="136"/>
    </row>
    <row r="864" spans="1:38" s="44" customFormat="1" x14ac:dyDescent="0.2">
      <c r="A864" s="16"/>
      <c r="B864" s="730"/>
      <c r="C864" s="16"/>
      <c r="K864" s="725"/>
      <c r="L864" s="136"/>
      <c r="M864" s="136"/>
      <c r="N864" s="136"/>
      <c r="O864" s="136"/>
      <c r="P864" s="136"/>
      <c r="Q864" s="136"/>
      <c r="R864" s="725"/>
      <c r="S864" s="136"/>
      <c r="T864" s="136"/>
      <c r="U864" s="136"/>
      <c r="V864" s="136"/>
      <c r="W864" s="136"/>
      <c r="X864" s="136"/>
      <c r="Y864" s="725"/>
      <c r="Z864" s="136"/>
      <c r="AA864" s="136"/>
      <c r="AB864" s="136"/>
      <c r="AC864" s="136"/>
      <c r="AD864" s="136"/>
      <c r="AE864" s="136"/>
      <c r="AF864" s="725"/>
      <c r="AG864" s="136"/>
      <c r="AH864" s="136"/>
      <c r="AI864" s="136"/>
      <c r="AJ864" s="136"/>
      <c r="AK864" s="136"/>
      <c r="AL864" s="136"/>
    </row>
    <row r="865" spans="1:38" s="44" customFormat="1" x14ac:dyDescent="0.2">
      <c r="A865" s="16"/>
      <c r="B865" s="730"/>
      <c r="C865" s="16"/>
      <c r="K865" s="725"/>
      <c r="L865" s="136"/>
      <c r="M865" s="136"/>
      <c r="N865" s="136"/>
      <c r="O865" s="136"/>
      <c r="P865" s="136"/>
      <c r="Q865" s="136"/>
      <c r="R865" s="725"/>
      <c r="S865" s="136"/>
      <c r="T865" s="136"/>
      <c r="U865" s="136"/>
      <c r="V865" s="136"/>
      <c r="W865" s="136"/>
      <c r="X865" s="136"/>
      <c r="Y865" s="725"/>
      <c r="Z865" s="136"/>
      <c r="AA865" s="136"/>
      <c r="AB865" s="136"/>
      <c r="AC865" s="136"/>
      <c r="AD865" s="136"/>
      <c r="AE865" s="136"/>
      <c r="AF865" s="725"/>
      <c r="AG865" s="136"/>
      <c r="AH865" s="136"/>
      <c r="AI865" s="136"/>
      <c r="AJ865" s="136"/>
      <c r="AK865" s="136"/>
      <c r="AL865" s="136"/>
    </row>
    <row r="866" spans="1:38" s="44" customFormat="1" x14ac:dyDescent="0.2">
      <c r="A866" s="16"/>
      <c r="B866" s="730"/>
      <c r="C866" s="16"/>
      <c r="K866" s="725"/>
      <c r="L866" s="136"/>
      <c r="M866" s="136"/>
      <c r="N866" s="136"/>
      <c r="O866" s="136"/>
      <c r="P866" s="136"/>
      <c r="Q866" s="136"/>
      <c r="R866" s="725"/>
      <c r="S866" s="136"/>
      <c r="T866" s="136"/>
      <c r="U866" s="136"/>
      <c r="V866" s="136"/>
      <c r="W866" s="136"/>
      <c r="X866" s="136"/>
      <c r="Y866" s="725"/>
      <c r="Z866" s="136"/>
      <c r="AA866" s="136"/>
      <c r="AB866" s="136"/>
      <c r="AC866" s="136"/>
      <c r="AD866" s="136"/>
      <c r="AE866" s="136"/>
      <c r="AF866" s="725"/>
      <c r="AG866" s="136"/>
      <c r="AH866" s="136"/>
      <c r="AI866" s="136"/>
      <c r="AJ866" s="136"/>
      <c r="AK866" s="136"/>
      <c r="AL866" s="136"/>
    </row>
    <row r="867" spans="1:38" s="44" customFormat="1" x14ac:dyDescent="0.2">
      <c r="A867" s="16"/>
      <c r="B867" s="730"/>
      <c r="C867" s="16"/>
      <c r="K867" s="725"/>
      <c r="L867" s="136"/>
      <c r="M867" s="136"/>
      <c r="N867" s="136"/>
      <c r="O867" s="136"/>
      <c r="P867" s="136"/>
      <c r="Q867" s="136"/>
      <c r="R867" s="725"/>
      <c r="S867" s="136"/>
      <c r="T867" s="136"/>
      <c r="U867" s="136"/>
      <c r="V867" s="136"/>
      <c r="W867" s="136"/>
      <c r="X867" s="136"/>
      <c r="Y867" s="725"/>
      <c r="Z867" s="136"/>
      <c r="AA867" s="136"/>
      <c r="AB867" s="136"/>
      <c r="AC867" s="136"/>
      <c r="AD867" s="136"/>
      <c r="AE867" s="136"/>
      <c r="AF867" s="725"/>
      <c r="AG867" s="136"/>
      <c r="AH867" s="136"/>
      <c r="AI867" s="136"/>
      <c r="AJ867" s="136"/>
      <c r="AK867" s="136"/>
      <c r="AL867" s="136"/>
    </row>
    <row r="868" spans="1:38" s="44" customFormat="1" x14ac:dyDescent="0.2">
      <c r="A868" s="16"/>
      <c r="B868" s="730"/>
      <c r="C868" s="16"/>
      <c r="K868" s="725"/>
      <c r="L868" s="136"/>
      <c r="M868" s="136"/>
      <c r="N868" s="136"/>
      <c r="O868" s="136"/>
      <c r="P868" s="136"/>
      <c r="Q868" s="136"/>
      <c r="R868" s="725"/>
      <c r="S868" s="136"/>
      <c r="T868" s="136"/>
      <c r="U868" s="136"/>
      <c r="V868" s="136"/>
      <c r="W868" s="136"/>
      <c r="X868" s="136"/>
      <c r="Y868" s="725"/>
      <c r="Z868" s="136"/>
      <c r="AA868" s="136"/>
      <c r="AB868" s="136"/>
      <c r="AC868" s="136"/>
      <c r="AD868" s="136"/>
      <c r="AE868" s="136"/>
      <c r="AF868" s="725"/>
      <c r="AG868" s="136"/>
      <c r="AH868" s="136"/>
      <c r="AI868" s="136"/>
      <c r="AJ868" s="136"/>
      <c r="AK868" s="136"/>
      <c r="AL868" s="136"/>
    </row>
    <row r="869" spans="1:38" s="44" customFormat="1" x14ac:dyDescent="0.2">
      <c r="A869" s="16"/>
      <c r="B869" s="730"/>
      <c r="C869" s="16"/>
      <c r="K869" s="725"/>
      <c r="L869" s="136"/>
      <c r="M869" s="136"/>
      <c r="N869" s="136"/>
      <c r="O869" s="136"/>
      <c r="P869" s="136"/>
      <c r="Q869" s="136"/>
      <c r="R869" s="725"/>
      <c r="S869" s="136"/>
      <c r="T869" s="136"/>
      <c r="U869" s="136"/>
      <c r="V869" s="136"/>
      <c r="W869" s="136"/>
      <c r="X869" s="136"/>
      <c r="Y869" s="725"/>
      <c r="Z869" s="136"/>
      <c r="AA869" s="136"/>
      <c r="AB869" s="136"/>
      <c r="AC869" s="136"/>
      <c r="AD869" s="136"/>
      <c r="AE869" s="136"/>
      <c r="AF869" s="725"/>
      <c r="AG869" s="136"/>
      <c r="AH869" s="136"/>
      <c r="AI869" s="136"/>
      <c r="AJ869" s="136"/>
      <c r="AK869" s="136"/>
      <c r="AL869" s="136"/>
    </row>
    <row r="870" spans="1:38" s="44" customFormat="1" x14ac:dyDescent="0.2">
      <c r="A870" s="16"/>
      <c r="B870" s="730"/>
      <c r="C870" s="16"/>
      <c r="K870" s="725"/>
      <c r="L870" s="136"/>
      <c r="M870" s="136"/>
      <c r="N870" s="136"/>
      <c r="O870" s="136"/>
      <c r="P870" s="136"/>
      <c r="Q870" s="136"/>
      <c r="R870" s="725"/>
      <c r="S870" s="136"/>
      <c r="T870" s="136"/>
      <c r="U870" s="136"/>
      <c r="V870" s="136"/>
      <c r="W870" s="136"/>
      <c r="X870" s="136"/>
      <c r="Y870" s="725"/>
      <c r="Z870" s="136"/>
      <c r="AA870" s="136"/>
      <c r="AB870" s="136"/>
      <c r="AC870" s="136"/>
      <c r="AD870" s="136"/>
      <c r="AE870" s="136"/>
      <c r="AF870" s="725"/>
      <c r="AG870" s="136"/>
      <c r="AH870" s="136"/>
      <c r="AI870" s="136"/>
      <c r="AJ870" s="136"/>
      <c r="AK870" s="136"/>
      <c r="AL870" s="136"/>
    </row>
    <row r="871" spans="1:38" s="44" customFormat="1" x14ac:dyDescent="0.2">
      <c r="A871" s="16"/>
      <c r="B871" s="730"/>
      <c r="C871" s="16"/>
      <c r="K871" s="725"/>
      <c r="L871" s="136"/>
      <c r="M871" s="136"/>
      <c r="N871" s="136"/>
      <c r="O871" s="136"/>
      <c r="P871" s="136"/>
      <c r="Q871" s="136"/>
      <c r="R871" s="725"/>
      <c r="S871" s="136"/>
      <c r="T871" s="136"/>
      <c r="U871" s="136"/>
      <c r="V871" s="136"/>
      <c r="W871" s="136"/>
      <c r="X871" s="136"/>
      <c r="Y871" s="725"/>
      <c r="Z871" s="136"/>
      <c r="AA871" s="136"/>
      <c r="AB871" s="136"/>
      <c r="AC871" s="136"/>
      <c r="AD871" s="136"/>
      <c r="AE871" s="136"/>
      <c r="AF871" s="725"/>
      <c r="AG871" s="136"/>
      <c r="AH871" s="136"/>
      <c r="AI871" s="136"/>
      <c r="AJ871" s="136"/>
      <c r="AK871" s="136"/>
      <c r="AL871" s="136"/>
    </row>
    <row r="872" spans="1:38" s="44" customFormat="1" x14ac:dyDescent="0.2">
      <c r="A872" s="16"/>
      <c r="B872" s="730"/>
      <c r="C872" s="16"/>
      <c r="K872" s="725"/>
      <c r="L872" s="136"/>
      <c r="M872" s="136"/>
      <c r="N872" s="136"/>
      <c r="O872" s="136"/>
      <c r="P872" s="136"/>
      <c r="Q872" s="136"/>
      <c r="R872" s="725"/>
      <c r="S872" s="136"/>
      <c r="T872" s="136"/>
      <c r="U872" s="136"/>
      <c r="V872" s="136"/>
      <c r="W872" s="136"/>
      <c r="X872" s="136"/>
      <c r="Y872" s="725"/>
      <c r="Z872" s="136"/>
      <c r="AA872" s="136"/>
      <c r="AB872" s="136"/>
      <c r="AC872" s="136"/>
      <c r="AD872" s="136"/>
      <c r="AE872" s="136"/>
      <c r="AF872" s="725"/>
      <c r="AG872" s="136"/>
      <c r="AH872" s="136"/>
      <c r="AI872" s="136"/>
      <c r="AJ872" s="136"/>
      <c r="AK872" s="136"/>
      <c r="AL872" s="136"/>
    </row>
    <row r="873" spans="1:38" s="44" customFormat="1" x14ac:dyDescent="0.2">
      <c r="A873" s="16"/>
      <c r="B873" s="730"/>
      <c r="C873" s="16"/>
      <c r="K873" s="725"/>
      <c r="L873" s="136"/>
      <c r="M873" s="136"/>
      <c r="N873" s="136"/>
      <c r="O873" s="136"/>
      <c r="P873" s="136"/>
      <c r="Q873" s="136"/>
      <c r="R873" s="725"/>
      <c r="S873" s="136"/>
      <c r="T873" s="136"/>
      <c r="U873" s="136"/>
      <c r="V873" s="136"/>
      <c r="W873" s="136"/>
      <c r="X873" s="136"/>
      <c r="Y873" s="725"/>
      <c r="Z873" s="136"/>
      <c r="AA873" s="136"/>
      <c r="AB873" s="136"/>
      <c r="AC873" s="136"/>
      <c r="AD873" s="136"/>
      <c r="AE873" s="136"/>
      <c r="AF873" s="725"/>
      <c r="AG873" s="136"/>
      <c r="AH873" s="136"/>
      <c r="AI873" s="136"/>
      <c r="AJ873" s="136"/>
      <c r="AK873" s="136"/>
      <c r="AL873" s="136"/>
    </row>
    <row r="874" spans="1:38" s="44" customFormat="1" x14ac:dyDescent="0.2">
      <c r="A874" s="16"/>
      <c r="B874" s="730"/>
      <c r="C874" s="16"/>
      <c r="K874" s="725"/>
      <c r="L874" s="136"/>
      <c r="M874" s="136"/>
      <c r="N874" s="136"/>
      <c r="O874" s="136"/>
      <c r="P874" s="136"/>
      <c r="Q874" s="136"/>
      <c r="R874" s="725"/>
      <c r="S874" s="136"/>
      <c r="T874" s="136"/>
      <c r="U874" s="136"/>
      <c r="V874" s="136"/>
      <c r="W874" s="136"/>
      <c r="X874" s="136"/>
      <c r="Y874" s="725"/>
      <c r="Z874" s="136"/>
      <c r="AA874" s="136"/>
      <c r="AB874" s="136"/>
      <c r="AC874" s="136"/>
      <c r="AD874" s="136"/>
      <c r="AE874" s="136"/>
      <c r="AF874" s="725"/>
      <c r="AG874" s="136"/>
      <c r="AH874" s="136"/>
      <c r="AI874" s="136"/>
      <c r="AJ874" s="136"/>
      <c r="AK874" s="136"/>
      <c r="AL874" s="136"/>
    </row>
    <row r="875" spans="1:38" s="44" customFormat="1" x14ac:dyDescent="0.2">
      <c r="A875" s="16"/>
      <c r="B875" s="730"/>
      <c r="C875" s="16"/>
      <c r="K875" s="725"/>
      <c r="L875" s="136"/>
      <c r="M875" s="136"/>
      <c r="N875" s="136"/>
      <c r="O875" s="136"/>
      <c r="P875" s="136"/>
      <c r="Q875" s="136"/>
      <c r="R875" s="725"/>
      <c r="S875" s="136"/>
      <c r="T875" s="136"/>
      <c r="U875" s="136"/>
      <c r="V875" s="136"/>
      <c r="W875" s="136"/>
      <c r="X875" s="136"/>
      <c r="Y875" s="725"/>
      <c r="Z875" s="136"/>
      <c r="AA875" s="136"/>
      <c r="AB875" s="136"/>
      <c r="AC875" s="136"/>
      <c r="AD875" s="136"/>
      <c r="AE875" s="136"/>
      <c r="AF875" s="725"/>
      <c r="AG875" s="136"/>
      <c r="AH875" s="136"/>
      <c r="AI875" s="136"/>
      <c r="AJ875" s="136"/>
      <c r="AK875" s="136"/>
      <c r="AL875" s="136"/>
    </row>
    <row r="876" spans="1:38" s="44" customFormat="1" x14ac:dyDescent="0.2">
      <c r="A876" s="16"/>
      <c r="B876" s="730"/>
      <c r="C876" s="16"/>
      <c r="K876" s="725"/>
      <c r="L876" s="136"/>
      <c r="M876" s="136"/>
      <c r="N876" s="136"/>
      <c r="O876" s="136"/>
      <c r="P876" s="136"/>
      <c r="Q876" s="136"/>
      <c r="R876" s="725"/>
      <c r="S876" s="136"/>
      <c r="T876" s="136"/>
      <c r="U876" s="136"/>
      <c r="V876" s="136"/>
      <c r="W876" s="136"/>
      <c r="X876" s="136"/>
      <c r="Y876" s="725"/>
      <c r="Z876" s="136"/>
      <c r="AA876" s="136"/>
      <c r="AB876" s="136"/>
      <c r="AC876" s="136"/>
      <c r="AD876" s="136"/>
      <c r="AE876" s="136"/>
      <c r="AF876" s="725"/>
      <c r="AG876" s="136"/>
      <c r="AH876" s="136"/>
      <c r="AI876" s="136"/>
      <c r="AJ876" s="136"/>
      <c r="AK876" s="136"/>
      <c r="AL876" s="136"/>
    </row>
    <row r="877" spans="1:38" s="44" customFormat="1" x14ac:dyDescent="0.2">
      <c r="A877" s="16"/>
      <c r="B877" s="730"/>
      <c r="C877" s="16"/>
      <c r="K877" s="725"/>
      <c r="L877" s="136"/>
      <c r="M877" s="136"/>
      <c r="N877" s="136"/>
      <c r="O877" s="136"/>
      <c r="P877" s="136"/>
      <c r="Q877" s="136"/>
      <c r="R877" s="725"/>
      <c r="S877" s="136"/>
      <c r="T877" s="136"/>
      <c r="U877" s="136"/>
      <c r="V877" s="136"/>
      <c r="W877" s="136"/>
      <c r="X877" s="136"/>
      <c r="Y877" s="725"/>
      <c r="Z877" s="136"/>
      <c r="AA877" s="136"/>
      <c r="AB877" s="136"/>
      <c r="AC877" s="136"/>
      <c r="AD877" s="136"/>
      <c r="AE877" s="136"/>
      <c r="AF877" s="725"/>
      <c r="AG877" s="136"/>
      <c r="AH877" s="136"/>
      <c r="AI877" s="136"/>
      <c r="AJ877" s="136"/>
      <c r="AK877" s="136"/>
      <c r="AL877" s="136"/>
    </row>
    <row r="878" spans="1:38" s="44" customFormat="1" x14ac:dyDescent="0.2">
      <c r="A878" s="16"/>
      <c r="B878" s="730"/>
      <c r="C878" s="16"/>
      <c r="K878" s="725"/>
      <c r="L878" s="136"/>
      <c r="M878" s="136"/>
      <c r="N878" s="136"/>
      <c r="O878" s="136"/>
      <c r="P878" s="136"/>
      <c r="Q878" s="136"/>
      <c r="R878" s="725"/>
      <c r="S878" s="136"/>
      <c r="T878" s="136"/>
      <c r="U878" s="136"/>
      <c r="V878" s="136"/>
      <c r="W878" s="136"/>
      <c r="X878" s="136"/>
      <c r="Y878" s="725"/>
      <c r="Z878" s="136"/>
      <c r="AA878" s="136"/>
      <c r="AB878" s="136"/>
      <c r="AC878" s="136"/>
      <c r="AD878" s="136"/>
      <c r="AE878" s="136"/>
      <c r="AF878" s="725"/>
      <c r="AG878" s="136"/>
      <c r="AH878" s="136"/>
      <c r="AI878" s="136"/>
      <c r="AJ878" s="136"/>
      <c r="AK878" s="136"/>
      <c r="AL878" s="136"/>
    </row>
    <row r="879" spans="1:38" s="44" customFormat="1" x14ac:dyDescent="0.2">
      <c r="A879" s="16"/>
      <c r="B879" s="730"/>
      <c r="C879" s="16"/>
      <c r="K879" s="725"/>
      <c r="L879" s="136"/>
      <c r="M879" s="136"/>
      <c r="N879" s="136"/>
      <c r="O879" s="136"/>
      <c r="P879" s="136"/>
      <c r="Q879" s="136"/>
      <c r="R879" s="725"/>
      <c r="S879" s="136"/>
      <c r="T879" s="136"/>
      <c r="U879" s="136"/>
      <c r="V879" s="136"/>
      <c r="W879" s="136"/>
      <c r="X879" s="136"/>
      <c r="Y879" s="725"/>
      <c r="Z879" s="136"/>
      <c r="AA879" s="136"/>
      <c r="AB879" s="136"/>
      <c r="AC879" s="136"/>
      <c r="AD879" s="136"/>
      <c r="AE879" s="136"/>
      <c r="AF879" s="725"/>
      <c r="AG879" s="136"/>
      <c r="AH879" s="136"/>
      <c r="AI879" s="136"/>
      <c r="AJ879" s="136"/>
      <c r="AK879" s="136"/>
      <c r="AL879" s="136"/>
    </row>
    <row r="880" spans="1:38" s="44" customFormat="1" x14ac:dyDescent="0.2">
      <c r="A880" s="16"/>
      <c r="B880" s="730"/>
      <c r="C880" s="16"/>
      <c r="K880" s="725"/>
      <c r="L880" s="136"/>
      <c r="M880" s="136"/>
      <c r="N880" s="136"/>
      <c r="O880" s="136"/>
      <c r="P880" s="136"/>
      <c r="Q880" s="136"/>
      <c r="R880" s="725"/>
      <c r="S880" s="136"/>
      <c r="T880" s="136"/>
      <c r="U880" s="136"/>
      <c r="V880" s="136"/>
      <c r="W880" s="136"/>
      <c r="X880" s="136"/>
      <c r="Y880" s="725"/>
      <c r="Z880" s="136"/>
      <c r="AA880" s="136"/>
      <c r="AB880" s="136"/>
      <c r="AC880" s="136"/>
      <c r="AD880" s="136"/>
      <c r="AE880" s="136"/>
      <c r="AF880" s="725"/>
      <c r="AG880" s="136"/>
      <c r="AH880" s="136"/>
      <c r="AI880" s="136"/>
      <c r="AJ880" s="136"/>
      <c r="AK880" s="136"/>
      <c r="AL880" s="136"/>
    </row>
    <row r="881" spans="1:38" s="44" customFormat="1" x14ac:dyDescent="0.2">
      <c r="A881" s="16"/>
      <c r="B881" s="730"/>
      <c r="C881" s="16"/>
      <c r="K881" s="725"/>
      <c r="L881" s="136"/>
      <c r="M881" s="136"/>
      <c r="N881" s="136"/>
      <c r="O881" s="136"/>
      <c r="P881" s="136"/>
      <c r="Q881" s="136"/>
      <c r="R881" s="725"/>
      <c r="S881" s="136"/>
      <c r="T881" s="136"/>
      <c r="U881" s="136"/>
      <c r="V881" s="136"/>
      <c r="W881" s="136"/>
      <c r="X881" s="136"/>
      <c r="Y881" s="725"/>
      <c r="Z881" s="136"/>
      <c r="AA881" s="136"/>
      <c r="AB881" s="136"/>
      <c r="AC881" s="136"/>
      <c r="AD881" s="136"/>
      <c r="AE881" s="136"/>
      <c r="AF881" s="725"/>
      <c r="AG881" s="136"/>
      <c r="AH881" s="136"/>
      <c r="AI881" s="136"/>
      <c r="AJ881" s="136"/>
      <c r="AK881" s="136"/>
      <c r="AL881" s="136"/>
    </row>
    <row r="882" spans="1:38" s="44" customFormat="1" x14ac:dyDescent="0.2">
      <c r="A882" s="16"/>
      <c r="B882" s="730"/>
      <c r="C882" s="16"/>
      <c r="K882" s="725"/>
      <c r="L882" s="136"/>
      <c r="M882" s="136"/>
      <c r="N882" s="136"/>
      <c r="O882" s="136"/>
      <c r="P882" s="136"/>
      <c r="Q882" s="136"/>
      <c r="R882" s="725"/>
      <c r="S882" s="136"/>
      <c r="T882" s="136"/>
      <c r="U882" s="136"/>
      <c r="V882" s="136"/>
      <c r="W882" s="136"/>
      <c r="X882" s="136"/>
      <c r="Y882" s="725"/>
      <c r="Z882" s="136"/>
      <c r="AA882" s="136"/>
      <c r="AB882" s="136"/>
      <c r="AC882" s="136"/>
      <c r="AD882" s="136"/>
      <c r="AE882" s="136"/>
      <c r="AF882" s="725"/>
      <c r="AG882" s="136"/>
      <c r="AH882" s="136"/>
      <c r="AI882" s="136"/>
      <c r="AJ882" s="136"/>
      <c r="AK882" s="136"/>
      <c r="AL882" s="136"/>
    </row>
    <row r="883" spans="1:38" s="44" customFormat="1" x14ac:dyDescent="0.2">
      <c r="A883" s="16"/>
      <c r="B883" s="730"/>
      <c r="C883" s="16"/>
      <c r="K883" s="725"/>
      <c r="L883" s="136"/>
      <c r="M883" s="136"/>
      <c r="N883" s="136"/>
      <c r="O883" s="136"/>
      <c r="P883" s="136"/>
      <c r="Q883" s="136"/>
      <c r="R883" s="725"/>
      <c r="S883" s="136"/>
      <c r="T883" s="136"/>
      <c r="U883" s="136"/>
      <c r="V883" s="136"/>
      <c r="W883" s="136"/>
      <c r="X883" s="136"/>
      <c r="Y883" s="725"/>
      <c r="Z883" s="136"/>
      <c r="AA883" s="136"/>
      <c r="AB883" s="136"/>
      <c r="AC883" s="136"/>
      <c r="AD883" s="136"/>
      <c r="AE883" s="136"/>
      <c r="AF883" s="725"/>
      <c r="AG883" s="136"/>
      <c r="AH883" s="136"/>
      <c r="AI883" s="136"/>
      <c r="AJ883" s="136"/>
      <c r="AK883" s="136"/>
      <c r="AL883" s="136"/>
    </row>
    <row r="884" spans="1:38" s="44" customFormat="1" x14ac:dyDescent="0.2">
      <c r="A884" s="16"/>
      <c r="B884" s="730"/>
      <c r="C884" s="16"/>
      <c r="K884" s="725"/>
      <c r="L884" s="136"/>
      <c r="M884" s="136"/>
      <c r="N884" s="136"/>
      <c r="O884" s="136"/>
      <c r="P884" s="136"/>
      <c r="Q884" s="136"/>
      <c r="R884" s="725"/>
      <c r="S884" s="136"/>
      <c r="T884" s="136"/>
      <c r="U884" s="136"/>
      <c r="V884" s="136"/>
      <c r="W884" s="136"/>
      <c r="X884" s="136"/>
      <c r="Y884" s="725"/>
      <c r="Z884" s="136"/>
      <c r="AA884" s="136"/>
      <c r="AB884" s="136"/>
      <c r="AC884" s="136"/>
      <c r="AD884" s="136"/>
      <c r="AE884" s="136"/>
      <c r="AF884" s="725"/>
      <c r="AG884" s="136"/>
      <c r="AH884" s="136"/>
      <c r="AI884" s="136"/>
      <c r="AJ884" s="136"/>
      <c r="AK884" s="136"/>
      <c r="AL884" s="136"/>
    </row>
    <row r="885" spans="1:38" s="44" customFormat="1" x14ac:dyDescent="0.2">
      <c r="A885" s="16"/>
      <c r="B885" s="730"/>
      <c r="C885" s="16"/>
      <c r="K885" s="725"/>
      <c r="L885" s="136"/>
      <c r="M885" s="136"/>
      <c r="N885" s="136"/>
      <c r="O885" s="136"/>
      <c r="P885" s="136"/>
      <c r="Q885" s="136"/>
      <c r="R885" s="725"/>
      <c r="S885" s="136"/>
      <c r="T885" s="136"/>
      <c r="U885" s="136"/>
      <c r="V885" s="136"/>
      <c r="W885" s="136"/>
      <c r="X885" s="136"/>
      <c r="Y885" s="725"/>
      <c r="Z885" s="136"/>
      <c r="AA885" s="136"/>
      <c r="AB885" s="136"/>
      <c r="AC885" s="136"/>
      <c r="AD885" s="136"/>
      <c r="AE885" s="136"/>
      <c r="AF885" s="725"/>
      <c r="AG885" s="136"/>
      <c r="AH885" s="136"/>
      <c r="AI885" s="136"/>
      <c r="AJ885" s="136"/>
      <c r="AK885" s="136"/>
      <c r="AL885" s="136"/>
    </row>
    <row r="886" spans="1:38" s="44" customFormat="1" x14ac:dyDescent="0.2">
      <c r="A886" s="16"/>
      <c r="B886" s="730"/>
      <c r="C886" s="16"/>
      <c r="K886" s="725"/>
      <c r="L886" s="136"/>
      <c r="M886" s="136"/>
      <c r="N886" s="136"/>
      <c r="O886" s="136"/>
      <c r="P886" s="136"/>
      <c r="Q886" s="136"/>
      <c r="R886" s="725"/>
      <c r="S886" s="136"/>
      <c r="T886" s="136"/>
      <c r="U886" s="136"/>
      <c r="V886" s="136"/>
      <c r="W886" s="136"/>
      <c r="X886" s="136"/>
      <c r="Y886" s="725"/>
      <c r="Z886" s="136"/>
      <c r="AA886" s="136"/>
      <c r="AB886" s="136"/>
      <c r="AC886" s="136"/>
      <c r="AD886" s="136"/>
      <c r="AE886" s="136"/>
      <c r="AF886" s="725"/>
      <c r="AG886" s="136"/>
      <c r="AH886" s="136"/>
      <c r="AI886" s="136"/>
      <c r="AJ886" s="136"/>
      <c r="AK886" s="136"/>
      <c r="AL886" s="136"/>
    </row>
    <row r="887" spans="1:38" s="44" customFormat="1" x14ac:dyDescent="0.2">
      <c r="A887" s="16"/>
      <c r="B887" s="730"/>
      <c r="C887" s="16"/>
      <c r="K887" s="725"/>
      <c r="L887" s="136"/>
      <c r="M887" s="136"/>
      <c r="N887" s="136"/>
      <c r="O887" s="136"/>
      <c r="P887" s="136"/>
      <c r="Q887" s="136"/>
      <c r="R887" s="725"/>
      <c r="S887" s="136"/>
      <c r="T887" s="136"/>
      <c r="U887" s="136"/>
      <c r="V887" s="136"/>
      <c r="W887" s="136"/>
      <c r="X887" s="136"/>
      <c r="Y887" s="725"/>
      <c r="Z887" s="136"/>
      <c r="AA887" s="136"/>
      <c r="AB887" s="136"/>
      <c r="AC887" s="136"/>
      <c r="AD887" s="136"/>
      <c r="AE887" s="136"/>
      <c r="AF887" s="725"/>
      <c r="AG887" s="136"/>
      <c r="AH887" s="136"/>
      <c r="AI887" s="136"/>
      <c r="AJ887" s="136"/>
      <c r="AK887" s="136"/>
      <c r="AL887" s="136"/>
    </row>
    <row r="888" spans="1:38" s="44" customFormat="1" x14ac:dyDescent="0.2">
      <c r="A888" s="16"/>
      <c r="B888" s="730"/>
      <c r="C888" s="16"/>
      <c r="K888" s="725"/>
      <c r="L888" s="136"/>
      <c r="M888" s="136"/>
      <c r="N888" s="136"/>
      <c r="O888" s="136"/>
      <c r="P888" s="136"/>
      <c r="Q888" s="136"/>
      <c r="R888" s="725"/>
      <c r="S888" s="136"/>
      <c r="T888" s="136"/>
      <c r="U888" s="136"/>
      <c r="V888" s="136"/>
      <c r="W888" s="136"/>
      <c r="X888" s="136"/>
      <c r="Y888" s="725"/>
      <c r="Z888" s="136"/>
      <c r="AA888" s="136"/>
      <c r="AB888" s="136"/>
      <c r="AC888" s="136"/>
      <c r="AD888" s="136"/>
      <c r="AE888" s="136"/>
      <c r="AF888" s="725"/>
      <c r="AG888" s="136"/>
      <c r="AH888" s="136"/>
      <c r="AI888" s="136"/>
      <c r="AJ888" s="136"/>
      <c r="AK888" s="136"/>
      <c r="AL888" s="136"/>
    </row>
    <row r="889" spans="1:38" s="44" customFormat="1" x14ac:dyDescent="0.2">
      <c r="A889" s="16"/>
      <c r="B889" s="730"/>
      <c r="C889" s="16"/>
      <c r="K889" s="725"/>
      <c r="L889" s="136"/>
      <c r="M889" s="136"/>
      <c r="N889" s="136"/>
      <c r="O889" s="136"/>
      <c r="P889" s="136"/>
      <c r="Q889" s="136"/>
      <c r="R889" s="725"/>
      <c r="S889" s="136"/>
      <c r="T889" s="136"/>
      <c r="U889" s="136"/>
      <c r="V889" s="136"/>
      <c r="W889" s="136"/>
      <c r="X889" s="136"/>
      <c r="Y889" s="725"/>
      <c r="Z889" s="136"/>
      <c r="AA889" s="136"/>
      <c r="AB889" s="136"/>
      <c r="AC889" s="136"/>
      <c r="AD889" s="136"/>
      <c r="AE889" s="136"/>
      <c r="AF889" s="725"/>
      <c r="AG889" s="136"/>
      <c r="AH889" s="136"/>
      <c r="AI889" s="136"/>
      <c r="AJ889" s="136"/>
      <c r="AK889" s="136"/>
      <c r="AL889" s="136"/>
    </row>
    <row r="890" spans="1:38" s="44" customFormat="1" x14ac:dyDescent="0.2">
      <c r="A890" s="16"/>
      <c r="B890" s="730"/>
      <c r="C890" s="16"/>
      <c r="K890" s="725"/>
      <c r="L890" s="136"/>
      <c r="M890" s="136"/>
      <c r="N890" s="136"/>
      <c r="O890" s="136"/>
      <c r="P890" s="136"/>
      <c r="Q890" s="136"/>
      <c r="R890" s="725"/>
      <c r="S890" s="136"/>
      <c r="T890" s="136"/>
      <c r="U890" s="136"/>
      <c r="V890" s="136"/>
      <c r="W890" s="136"/>
      <c r="X890" s="136"/>
      <c r="Y890" s="725"/>
      <c r="Z890" s="136"/>
      <c r="AA890" s="136"/>
      <c r="AB890" s="136"/>
      <c r="AC890" s="136"/>
      <c r="AD890" s="136"/>
      <c r="AE890" s="136"/>
      <c r="AF890" s="725"/>
      <c r="AG890" s="136"/>
      <c r="AH890" s="136"/>
      <c r="AI890" s="136"/>
      <c r="AJ890" s="136"/>
      <c r="AK890" s="136"/>
      <c r="AL890" s="136"/>
    </row>
    <row r="891" spans="1:38" s="44" customFormat="1" x14ac:dyDescent="0.2">
      <c r="A891" s="16"/>
      <c r="B891" s="730"/>
      <c r="C891" s="16"/>
      <c r="K891" s="725"/>
      <c r="L891" s="136"/>
      <c r="M891" s="136"/>
      <c r="N891" s="136"/>
      <c r="O891" s="136"/>
      <c r="P891" s="136"/>
      <c r="Q891" s="136"/>
      <c r="R891" s="725"/>
      <c r="S891" s="136"/>
      <c r="T891" s="136"/>
      <c r="U891" s="136"/>
      <c r="V891" s="136"/>
      <c r="W891" s="136"/>
      <c r="X891" s="136"/>
      <c r="Y891" s="725"/>
      <c r="Z891" s="136"/>
      <c r="AA891" s="136"/>
      <c r="AB891" s="136"/>
      <c r="AC891" s="136"/>
      <c r="AD891" s="136"/>
      <c r="AE891" s="136"/>
      <c r="AF891" s="725"/>
      <c r="AG891" s="136"/>
      <c r="AH891" s="136"/>
      <c r="AI891" s="136"/>
      <c r="AJ891" s="136"/>
      <c r="AK891" s="136"/>
      <c r="AL891" s="136"/>
    </row>
    <row r="892" spans="1:38" s="44" customFormat="1" x14ac:dyDescent="0.2">
      <c r="A892" s="16"/>
      <c r="B892" s="730"/>
      <c r="C892" s="16"/>
      <c r="K892" s="725"/>
      <c r="L892" s="136"/>
      <c r="M892" s="136"/>
      <c r="N892" s="136"/>
      <c r="O892" s="136"/>
      <c r="P892" s="136"/>
      <c r="Q892" s="136"/>
      <c r="R892" s="725"/>
      <c r="S892" s="136"/>
      <c r="T892" s="136"/>
      <c r="U892" s="136"/>
      <c r="V892" s="136"/>
      <c r="W892" s="136"/>
      <c r="X892" s="136"/>
      <c r="Y892" s="725"/>
      <c r="Z892" s="136"/>
      <c r="AA892" s="136"/>
      <c r="AB892" s="136"/>
      <c r="AC892" s="136"/>
      <c r="AD892" s="136"/>
      <c r="AE892" s="136"/>
      <c r="AF892" s="725"/>
      <c r="AG892" s="136"/>
      <c r="AH892" s="136"/>
      <c r="AI892" s="136"/>
      <c r="AJ892" s="136"/>
      <c r="AK892" s="136"/>
      <c r="AL892" s="136"/>
    </row>
    <row r="893" spans="1:38" s="44" customFormat="1" x14ac:dyDescent="0.2">
      <c r="A893" s="16"/>
      <c r="B893" s="730"/>
      <c r="C893" s="16"/>
      <c r="K893" s="725"/>
      <c r="L893" s="136"/>
      <c r="M893" s="136"/>
      <c r="N893" s="136"/>
      <c r="O893" s="136"/>
      <c r="P893" s="136"/>
      <c r="Q893" s="136"/>
      <c r="R893" s="725"/>
      <c r="S893" s="136"/>
      <c r="T893" s="136"/>
      <c r="U893" s="136"/>
      <c r="V893" s="136"/>
      <c r="W893" s="136"/>
      <c r="X893" s="136"/>
      <c r="Y893" s="725"/>
      <c r="Z893" s="136"/>
      <c r="AA893" s="136"/>
      <c r="AB893" s="136"/>
      <c r="AC893" s="136"/>
      <c r="AD893" s="136"/>
      <c r="AE893" s="136"/>
      <c r="AF893" s="725"/>
      <c r="AG893" s="136"/>
      <c r="AH893" s="136"/>
      <c r="AI893" s="136"/>
      <c r="AJ893" s="136"/>
      <c r="AK893" s="136"/>
      <c r="AL893" s="136"/>
    </row>
    <row r="894" spans="1:38" s="44" customFormat="1" x14ac:dyDescent="0.2">
      <c r="A894" s="16"/>
      <c r="B894" s="730"/>
      <c r="C894" s="16"/>
      <c r="K894" s="725"/>
      <c r="L894" s="136"/>
      <c r="M894" s="136"/>
      <c r="N894" s="136"/>
      <c r="O894" s="136"/>
      <c r="P894" s="136"/>
      <c r="Q894" s="136"/>
      <c r="R894" s="725"/>
      <c r="S894" s="136"/>
      <c r="T894" s="136"/>
      <c r="U894" s="136"/>
      <c r="V894" s="136"/>
      <c r="W894" s="136"/>
      <c r="X894" s="136"/>
      <c r="Y894" s="725"/>
      <c r="Z894" s="136"/>
      <c r="AA894" s="136"/>
      <c r="AB894" s="136"/>
      <c r="AC894" s="136"/>
      <c r="AD894" s="136"/>
      <c r="AE894" s="136"/>
      <c r="AF894" s="725"/>
      <c r="AG894" s="136"/>
      <c r="AH894" s="136"/>
      <c r="AI894" s="136"/>
      <c r="AJ894" s="136"/>
      <c r="AK894" s="136"/>
      <c r="AL894" s="136"/>
    </row>
    <row r="895" spans="1:38" s="44" customFormat="1" x14ac:dyDescent="0.2">
      <c r="A895" s="16"/>
      <c r="B895" s="730"/>
      <c r="C895" s="16"/>
      <c r="K895" s="725"/>
      <c r="L895" s="136"/>
      <c r="M895" s="136"/>
      <c r="N895" s="136"/>
      <c r="O895" s="136"/>
      <c r="P895" s="136"/>
      <c r="Q895" s="136"/>
      <c r="R895" s="725"/>
      <c r="S895" s="136"/>
      <c r="T895" s="136"/>
      <c r="U895" s="136"/>
      <c r="V895" s="136"/>
      <c r="W895" s="136"/>
      <c r="X895" s="136"/>
      <c r="Y895" s="725"/>
      <c r="Z895" s="136"/>
      <c r="AA895" s="136"/>
      <c r="AB895" s="136"/>
      <c r="AC895" s="136"/>
      <c r="AD895" s="136"/>
      <c r="AE895" s="136"/>
      <c r="AF895" s="725"/>
      <c r="AG895" s="136"/>
      <c r="AH895" s="136"/>
      <c r="AI895" s="136"/>
      <c r="AJ895" s="136"/>
      <c r="AK895" s="136"/>
      <c r="AL895" s="136"/>
    </row>
    <row r="896" spans="1:38" s="44" customFormat="1" x14ac:dyDescent="0.2">
      <c r="A896" s="16"/>
      <c r="B896" s="730"/>
      <c r="C896" s="16"/>
      <c r="K896" s="725"/>
      <c r="L896" s="136"/>
      <c r="M896" s="136"/>
      <c r="N896" s="136"/>
      <c r="O896" s="136"/>
      <c r="P896" s="136"/>
      <c r="Q896" s="136"/>
      <c r="R896" s="725"/>
      <c r="S896" s="136"/>
      <c r="T896" s="136"/>
      <c r="U896" s="136"/>
      <c r="V896" s="136"/>
      <c r="W896" s="136"/>
      <c r="X896" s="136"/>
      <c r="Y896" s="725"/>
      <c r="Z896" s="136"/>
      <c r="AA896" s="136"/>
      <c r="AB896" s="136"/>
      <c r="AC896" s="136"/>
      <c r="AD896" s="136"/>
      <c r="AE896" s="136"/>
      <c r="AF896" s="725"/>
      <c r="AG896" s="136"/>
      <c r="AH896" s="136"/>
      <c r="AI896" s="136"/>
      <c r="AJ896" s="136"/>
      <c r="AK896" s="136"/>
      <c r="AL896" s="136"/>
    </row>
    <row r="897" spans="1:38" s="44" customFormat="1" x14ac:dyDescent="0.2">
      <c r="A897" s="16"/>
      <c r="B897" s="730"/>
      <c r="C897" s="16"/>
      <c r="K897" s="725"/>
      <c r="L897" s="136"/>
      <c r="M897" s="136"/>
      <c r="N897" s="136"/>
      <c r="O897" s="136"/>
      <c r="P897" s="136"/>
      <c r="Q897" s="136"/>
      <c r="R897" s="725"/>
      <c r="S897" s="136"/>
      <c r="T897" s="136"/>
      <c r="U897" s="136"/>
      <c r="V897" s="136"/>
      <c r="W897" s="136"/>
      <c r="X897" s="136"/>
      <c r="Y897" s="725"/>
      <c r="Z897" s="136"/>
      <c r="AA897" s="136"/>
      <c r="AB897" s="136"/>
      <c r="AC897" s="136"/>
      <c r="AD897" s="136"/>
      <c r="AE897" s="136"/>
      <c r="AF897" s="725"/>
      <c r="AG897" s="136"/>
      <c r="AH897" s="136"/>
      <c r="AI897" s="136"/>
      <c r="AJ897" s="136"/>
      <c r="AK897" s="136"/>
      <c r="AL897" s="136"/>
    </row>
    <row r="898" spans="1:38" s="44" customFormat="1" x14ac:dyDescent="0.2">
      <c r="A898" s="16"/>
      <c r="B898" s="730"/>
      <c r="C898" s="16"/>
      <c r="K898" s="725"/>
      <c r="L898" s="136"/>
      <c r="M898" s="136"/>
      <c r="N898" s="136"/>
      <c r="O898" s="136"/>
      <c r="P898" s="136"/>
      <c r="Q898" s="136"/>
      <c r="R898" s="725"/>
      <c r="S898" s="136"/>
      <c r="T898" s="136"/>
      <c r="U898" s="136"/>
      <c r="V898" s="136"/>
      <c r="W898" s="136"/>
      <c r="X898" s="136"/>
      <c r="Y898" s="725"/>
      <c r="Z898" s="136"/>
      <c r="AA898" s="136"/>
      <c r="AB898" s="136"/>
      <c r="AC898" s="136"/>
      <c r="AD898" s="136"/>
      <c r="AE898" s="136"/>
      <c r="AF898" s="725"/>
      <c r="AG898" s="136"/>
      <c r="AH898" s="136"/>
      <c r="AI898" s="136"/>
      <c r="AJ898" s="136"/>
      <c r="AK898" s="136"/>
      <c r="AL898" s="136"/>
    </row>
    <row r="899" spans="1:38" s="44" customFormat="1" x14ac:dyDescent="0.2">
      <c r="A899" s="16"/>
      <c r="B899" s="730"/>
      <c r="C899" s="16"/>
      <c r="K899" s="725"/>
      <c r="L899" s="136"/>
      <c r="M899" s="136"/>
      <c r="N899" s="136"/>
      <c r="O899" s="136"/>
      <c r="P899" s="136"/>
      <c r="Q899" s="136"/>
      <c r="R899" s="725"/>
      <c r="S899" s="136"/>
      <c r="T899" s="136"/>
      <c r="U899" s="136"/>
      <c r="V899" s="136"/>
      <c r="W899" s="136"/>
      <c r="X899" s="136"/>
      <c r="Y899" s="725"/>
      <c r="Z899" s="136"/>
      <c r="AA899" s="136"/>
      <c r="AB899" s="136"/>
      <c r="AC899" s="136"/>
      <c r="AD899" s="136"/>
      <c r="AE899" s="136"/>
      <c r="AF899" s="725"/>
      <c r="AG899" s="136"/>
      <c r="AH899" s="136"/>
      <c r="AI899" s="136"/>
      <c r="AJ899" s="136"/>
      <c r="AK899" s="136"/>
      <c r="AL899" s="136"/>
    </row>
    <row r="900" spans="1:38" s="44" customFormat="1" x14ac:dyDescent="0.2">
      <c r="A900" s="16"/>
      <c r="B900" s="730"/>
      <c r="C900" s="16"/>
      <c r="K900" s="725"/>
      <c r="L900" s="136"/>
      <c r="M900" s="136"/>
      <c r="N900" s="136"/>
      <c r="O900" s="136"/>
      <c r="P900" s="136"/>
      <c r="Q900" s="136"/>
      <c r="R900" s="725"/>
      <c r="S900" s="136"/>
      <c r="T900" s="136"/>
      <c r="U900" s="136"/>
      <c r="V900" s="136"/>
      <c r="W900" s="136"/>
      <c r="X900" s="136"/>
      <c r="Y900" s="725"/>
      <c r="Z900" s="136"/>
      <c r="AA900" s="136"/>
      <c r="AB900" s="136"/>
      <c r="AC900" s="136"/>
      <c r="AD900" s="136"/>
      <c r="AE900" s="136"/>
      <c r="AF900" s="725"/>
      <c r="AG900" s="136"/>
      <c r="AH900" s="136"/>
      <c r="AI900" s="136"/>
      <c r="AJ900" s="136"/>
      <c r="AK900" s="136"/>
      <c r="AL900" s="136"/>
    </row>
    <row r="901" spans="1:38" s="44" customFormat="1" x14ac:dyDescent="0.2">
      <c r="A901" s="16"/>
      <c r="B901" s="730"/>
      <c r="C901" s="16"/>
      <c r="K901" s="725"/>
      <c r="L901" s="136"/>
      <c r="M901" s="136"/>
      <c r="N901" s="136"/>
      <c r="O901" s="136"/>
      <c r="P901" s="136"/>
      <c r="Q901" s="136"/>
      <c r="R901" s="725"/>
      <c r="S901" s="136"/>
      <c r="T901" s="136"/>
      <c r="U901" s="136"/>
      <c r="V901" s="136"/>
      <c r="W901" s="136"/>
      <c r="X901" s="136"/>
      <c r="Y901" s="725"/>
      <c r="Z901" s="136"/>
      <c r="AA901" s="136"/>
      <c r="AB901" s="136"/>
      <c r="AC901" s="136"/>
      <c r="AD901" s="136"/>
      <c r="AE901" s="136"/>
      <c r="AF901" s="725"/>
      <c r="AG901" s="136"/>
      <c r="AH901" s="136"/>
      <c r="AI901" s="136"/>
      <c r="AJ901" s="136"/>
      <c r="AK901" s="136"/>
      <c r="AL901" s="136"/>
    </row>
    <row r="902" spans="1:38" s="44" customFormat="1" x14ac:dyDescent="0.2">
      <c r="A902" s="16"/>
      <c r="B902" s="730"/>
      <c r="C902" s="16"/>
      <c r="K902" s="725"/>
      <c r="L902" s="136"/>
      <c r="M902" s="136"/>
      <c r="N902" s="136"/>
      <c r="O902" s="136"/>
      <c r="P902" s="136"/>
      <c r="Q902" s="136"/>
      <c r="R902" s="725"/>
      <c r="S902" s="136"/>
      <c r="T902" s="136"/>
      <c r="U902" s="136"/>
      <c r="V902" s="136"/>
      <c r="W902" s="136"/>
      <c r="X902" s="136"/>
      <c r="Y902" s="725"/>
      <c r="Z902" s="136"/>
      <c r="AA902" s="136"/>
      <c r="AB902" s="136"/>
      <c r="AC902" s="136"/>
      <c r="AD902" s="136"/>
      <c r="AE902" s="136"/>
      <c r="AF902" s="725"/>
      <c r="AG902" s="136"/>
      <c r="AH902" s="136"/>
      <c r="AI902" s="136"/>
      <c r="AJ902" s="136"/>
      <c r="AK902" s="136"/>
      <c r="AL902" s="136"/>
    </row>
    <row r="903" spans="1:38" s="44" customFormat="1" x14ac:dyDescent="0.2">
      <c r="A903" s="16"/>
      <c r="B903" s="730"/>
      <c r="C903" s="16"/>
      <c r="K903" s="725"/>
      <c r="L903" s="136"/>
      <c r="M903" s="136"/>
      <c r="N903" s="136"/>
      <c r="O903" s="136"/>
      <c r="P903" s="136"/>
      <c r="Q903" s="136"/>
      <c r="R903" s="725"/>
      <c r="S903" s="136"/>
      <c r="T903" s="136"/>
      <c r="U903" s="136"/>
      <c r="V903" s="136"/>
      <c r="W903" s="136"/>
      <c r="X903" s="136"/>
      <c r="Y903" s="725"/>
      <c r="Z903" s="136"/>
      <c r="AA903" s="136"/>
      <c r="AB903" s="136"/>
      <c r="AC903" s="136"/>
      <c r="AD903" s="136"/>
      <c r="AE903" s="136"/>
      <c r="AF903" s="725"/>
      <c r="AG903" s="136"/>
      <c r="AH903" s="136"/>
      <c r="AI903" s="136"/>
      <c r="AJ903" s="136"/>
      <c r="AK903" s="136"/>
      <c r="AL903" s="136"/>
    </row>
    <row r="904" spans="1:38" s="44" customFormat="1" x14ac:dyDescent="0.2">
      <c r="A904" s="16"/>
      <c r="B904" s="730"/>
      <c r="C904" s="16"/>
      <c r="K904" s="725"/>
      <c r="L904" s="136"/>
      <c r="M904" s="136"/>
      <c r="N904" s="136"/>
      <c r="O904" s="136"/>
      <c r="P904" s="136"/>
      <c r="Q904" s="136"/>
      <c r="R904" s="725"/>
      <c r="S904" s="136"/>
      <c r="T904" s="136"/>
      <c r="U904" s="136"/>
      <c r="V904" s="136"/>
      <c r="W904" s="136"/>
      <c r="X904" s="136"/>
      <c r="Y904" s="725"/>
      <c r="Z904" s="136"/>
      <c r="AA904" s="136"/>
      <c r="AB904" s="136"/>
      <c r="AC904" s="136"/>
      <c r="AD904" s="136"/>
      <c r="AE904" s="136"/>
      <c r="AF904" s="725"/>
      <c r="AG904" s="136"/>
      <c r="AH904" s="136"/>
      <c r="AI904" s="136"/>
      <c r="AJ904" s="136"/>
      <c r="AK904" s="136"/>
      <c r="AL904" s="136"/>
    </row>
    <row r="905" spans="1:38" s="44" customFormat="1" x14ac:dyDescent="0.2">
      <c r="A905" s="16"/>
      <c r="B905" s="730"/>
      <c r="C905" s="16"/>
      <c r="K905" s="725"/>
      <c r="L905" s="136"/>
      <c r="M905" s="136"/>
      <c r="N905" s="136"/>
      <c r="O905" s="136"/>
      <c r="P905" s="136"/>
      <c r="Q905" s="136"/>
      <c r="R905" s="725"/>
      <c r="S905" s="136"/>
      <c r="T905" s="136"/>
      <c r="U905" s="136"/>
      <c r="V905" s="136"/>
      <c r="W905" s="136"/>
      <c r="X905" s="136"/>
      <c r="Y905" s="725"/>
      <c r="Z905" s="136"/>
      <c r="AA905" s="136"/>
      <c r="AB905" s="136"/>
      <c r="AC905" s="136"/>
      <c r="AD905" s="136"/>
      <c r="AE905" s="136"/>
      <c r="AF905" s="725"/>
      <c r="AG905" s="136"/>
      <c r="AH905" s="136"/>
      <c r="AI905" s="136"/>
      <c r="AJ905" s="136"/>
      <c r="AK905" s="136"/>
      <c r="AL905" s="136"/>
    </row>
    <row r="906" spans="1:38" s="44" customFormat="1" x14ac:dyDescent="0.2">
      <c r="A906" s="16"/>
      <c r="B906" s="730"/>
      <c r="C906" s="16"/>
      <c r="K906" s="725"/>
      <c r="L906" s="136"/>
      <c r="M906" s="136"/>
      <c r="N906" s="136"/>
      <c r="O906" s="136"/>
      <c r="P906" s="136"/>
      <c r="Q906" s="136"/>
      <c r="R906" s="725"/>
      <c r="S906" s="136"/>
      <c r="T906" s="136"/>
      <c r="U906" s="136"/>
      <c r="V906" s="136"/>
      <c r="W906" s="136"/>
      <c r="X906" s="136"/>
      <c r="Y906" s="725"/>
      <c r="Z906" s="136"/>
      <c r="AA906" s="136"/>
      <c r="AB906" s="136"/>
      <c r="AC906" s="136"/>
      <c r="AD906" s="136"/>
      <c r="AE906" s="136"/>
      <c r="AF906" s="725"/>
      <c r="AG906" s="136"/>
      <c r="AH906" s="136"/>
      <c r="AI906" s="136"/>
      <c r="AJ906" s="136"/>
      <c r="AK906" s="136"/>
      <c r="AL906" s="136"/>
    </row>
    <row r="907" spans="1:38" s="44" customFormat="1" x14ac:dyDescent="0.2">
      <c r="A907" s="16"/>
      <c r="B907" s="730"/>
      <c r="C907" s="16"/>
      <c r="K907" s="725"/>
      <c r="L907" s="136"/>
      <c r="M907" s="136"/>
      <c r="N907" s="136"/>
      <c r="O907" s="136"/>
      <c r="P907" s="136"/>
      <c r="Q907" s="136"/>
      <c r="R907" s="725"/>
      <c r="S907" s="136"/>
      <c r="T907" s="136"/>
      <c r="U907" s="136"/>
      <c r="V907" s="136"/>
      <c r="W907" s="136"/>
      <c r="X907" s="136"/>
      <c r="Y907" s="725"/>
      <c r="Z907" s="136"/>
      <c r="AA907" s="136"/>
      <c r="AB907" s="136"/>
      <c r="AC907" s="136"/>
      <c r="AD907" s="136"/>
      <c r="AE907" s="136"/>
      <c r="AF907" s="725"/>
      <c r="AG907" s="136"/>
      <c r="AH907" s="136"/>
      <c r="AI907" s="136"/>
      <c r="AJ907" s="136"/>
      <c r="AK907" s="136"/>
      <c r="AL907" s="136"/>
    </row>
    <row r="908" spans="1:38" s="44" customFormat="1" x14ac:dyDescent="0.2">
      <c r="A908" s="16"/>
      <c r="B908" s="730"/>
      <c r="C908" s="16"/>
      <c r="K908" s="725"/>
      <c r="L908" s="136"/>
      <c r="M908" s="136"/>
      <c r="N908" s="136"/>
      <c r="O908" s="136"/>
      <c r="P908" s="136"/>
      <c r="Q908" s="136"/>
      <c r="R908" s="725"/>
      <c r="S908" s="136"/>
      <c r="T908" s="136"/>
      <c r="U908" s="136"/>
      <c r="V908" s="136"/>
      <c r="W908" s="136"/>
      <c r="X908" s="136"/>
      <c r="Y908" s="725"/>
      <c r="Z908" s="136"/>
      <c r="AA908" s="136"/>
      <c r="AB908" s="136"/>
      <c r="AC908" s="136"/>
      <c r="AD908" s="136"/>
      <c r="AE908" s="136"/>
      <c r="AF908" s="725"/>
      <c r="AG908" s="136"/>
      <c r="AH908" s="136"/>
      <c r="AI908" s="136"/>
      <c r="AJ908" s="136"/>
      <c r="AK908" s="136"/>
      <c r="AL908" s="136"/>
    </row>
    <row r="909" spans="1:38" s="44" customFormat="1" x14ac:dyDescent="0.2">
      <c r="A909" s="16"/>
      <c r="B909" s="730"/>
      <c r="C909" s="16"/>
      <c r="K909" s="725"/>
      <c r="L909" s="136"/>
      <c r="M909" s="136"/>
      <c r="N909" s="136"/>
      <c r="O909" s="136"/>
      <c r="P909" s="136"/>
      <c r="Q909" s="136"/>
      <c r="R909" s="725"/>
      <c r="S909" s="136"/>
      <c r="T909" s="136"/>
      <c r="U909" s="136"/>
      <c r="V909" s="136"/>
      <c r="W909" s="136"/>
      <c r="X909" s="136"/>
      <c r="Y909" s="725"/>
      <c r="Z909" s="136"/>
      <c r="AA909" s="136"/>
      <c r="AB909" s="136"/>
      <c r="AC909" s="136"/>
      <c r="AD909" s="136"/>
      <c r="AE909" s="136"/>
      <c r="AF909" s="725"/>
      <c r="AG909" s="136"/>
      <c r="AH909" s="136"/>
      <c r="AI909" s="136"/>
      <c r="AJ909" s="136"/>
      <c r="AK909" s="136"/>
      <c r="AL909" s="136"/>
    </row>
    <row r="910" spans="1:38" s="44" customFormat="1" x14ac:dyDescent="0.2">
      <c r="A910" s="16"/>
      <c r="B910" s="730"/>
      <c r="C910" s="16"/>
      <c r="K910" s="725"/>
      <c r="L910" s="136"/>
      <c r="M910" s="136"/>
      <c r="N910" s="136"/>
      <c r="O910" s="136"/>
      <c r="P910" s="136"/>
      <c r="Q910" s="136"/>
      <c r="R910" s="725"/>
      <c r="S910" s="136"/>
      <c r="T910" s="136"/>
      <c r="U910" s="136"/>
      <c r="V910" s="136"/>
      <c r="W910" s="136"/>
      <c r="X910" s="136"/>
      <c r="Y910" s="725"/>
      <c r="Z910" s="136"/>
      <c r="AA910" s="136"/>
      <c r="AB910" s="136"/>
      <c r="AC910" s="136"/>
      <c r="AD910" s="136"/>
      <c r="AE910" s="136"/>
      <c r="AF910" s="725"/>
      <c r="AG910" s="136"/>
      <c r="AH910" s="136"/>
      <c r="AI910" s="136"/>
      <c r="AJ910" s="136"/>
      <c r="AK910" s="136"/>
      <c r="AL910" s="136"/>
    </row>
    <row r="911" spans="1:38" s="44" customFormat="1" x14ac:dyDescent="0.2">
      <c r="A911" s="16"/>
      <c r="B911" s="730"/>
      <c r="C911" s="16"/>
      <c r="K911" s="725"/>
      <c r="L911" s="136"/>
      <c r="M911" s="136"/>
      <c r="N911" s="136"/>
      <c r="O911" s="136"/>
      <c r="P911" s="136"/>
      <c r="Q911" s="136"/>
      <c r="R911" s="725"/>
      <c r="S911" s="136"/>
      <c r="T911" s="136"/>
      <c r="U911" s="136"/>
      <c r="V911" s="136"/>
      <c r="W911" s="136"/>
      <c r="X911" s="136"/>
      <c r="Y911" s="725"/>
      <c r="Z911" s="136"/>
      <c r="AA911" s="136"/>
      <c r="AB911" s="136"/>
      <c r="AC911" s="136"/>
      <c r="AD911" s="136"/>
      <c r="AE911" s="136"/>
      <c r="AF911" s="725"/>
      <c r="AG911" s="136"/>
      <c r="AH911" s="136"/>
      <c r="AI911" s="136"/>
      <c r="AJ911" s="136"/>
      <c r="AK911" s="136"/>
      <c r="AL911" s="136"/>
    </row>
    <row r="912" spans="1:38" s="44" customFormat="1" x14ac:dyDescent="0.2">
      <c r="A912" s="16"/>
      <c r="B912" s="730"/>
      <c r="C912" s="16"/>
      <c r="K912" s="725"/>
      <c r="L912" s="136"/>
      <c r="M912" s="136"/>
      <c r="N912" s="136"/>
      <c r="O912" s="136"/>
      <c r="P912" s="136"/>
      <c r="Q912" s="136"/>
      <c r="R912" s="725"/>
      <c r="S912" s="136"/>
      <c r="T912" s="136"/>
      <c r="U912" s="136"/>
      <c r="V912" s="136"/>
      <c r="W912" s="136"/>
      <c r="X912" s="136"/>
      <c r="Y912" s="725"/>
      <c r="Z912" s="136"/>
      <c r="AA912" s="136"/>
      <c r="AB912" s="136"/>
      <c r="AC912" s="136"/>
      <c r="AD912" s="136"/>
      <c r="AE912" s="136"/>
      <c r="AF912" s="725"/>
      <c r="AG912" s="136"/>
      <c r="AH912" s="136"/>
      <c r="AI912" s="136"/>
      <c r="AJ912" s="136"/>
      <c r="AK912" s="136"/>
      <c r="AL912" s="136"/>
    </row>
    <row r="913" spans="1:38" s="44" customFormat="1" x14ac:dyDescent="0.2">
      <c r="A913" s="16"/>
      <c r="B913" s="730"/>
      <c r="C913" s="16"/>
      <c r="K913" s="725"/>
      <c r="L913" s="136"/>
      <c r="M913" s="136"/>
      <c r="N913" s="136"/>
      <c r="O913" s="136"/>
      <c r="P913" s="136"/>
      <c r="Q913" s="136"/>
      <c r="R913" s="725"/>
      <c r="S913" s="136"/>
      <c r="T913" s="136"/>
      <c r="U913" s="136"/>
      <c r="V913" s="136"/>
      <c r="W913" s="136"/>
      <c r="X913" s="136"/>
      <c r="Y913" s="725"/>
      <c r="Z913" s="136"/>
      <c r="AA913" s="136"/>
      <c r="AB913" s="136"/>
      <c r="AC913" s="136"/>
      <c r="AD913" s="136"/>
      <c r="AE913" s="136"/>
      <c r="AF913" s="725"/>
      <c r="AG913" s="136"/>
      <c r="AH913" s="136"/>
      <c r="AI913" s="136"/>
      <c r="AJ913" s="136"/>
      <c r="AK913" s="136"/>
      <c r="AL913" s="136"/>
    </row>
    <row r="914" spans="1:38" s="44" customFormat="1" x14ac:dyDescent="0.2">
      <c r="A914" s="16"/>
      <c r="B914" s="730"/>
      <c r="C914" s="16"/>
      <c r="K914" s="725"/>
      <c r="L914" s="136"/>
      <c r="M914" s="136"/>
      <c r="N914" s="136"/>
      <c r="O914" s="136"/>
      <c r="P914" s="136"/>
      <c r="Q914" s="136"/>
      <c r="R914" s="725"/>
      <c r="S914" s="136"/>
      <c r="T914" s="136"/>
      <c r="U914" s="136"/>
      <c r="V914" s="136"/>
      <c r="W914" s="136"/>
      <c r="X914" s="136"/>
      <c r="Y914" s="725"/>
      <c r="Z914" s="136"/>
      <c r="AA914" s="136"/>
      <c r="AB914" s="136"/>
      <c r="AC914" s="136"/>
      <c r="AD914" s="136"/>
      <c r="AE914" s="136"/>
      <c r="AF914" s="725"/>
      <c r="AG914" s="136"/>
      <c r="AH914" s="136"/>
      <c r="AI914" s="136"/>
      <c r="AJ914" s="136"/>
      <c r="AK914" s="136"/>
      <c r="AL914" s="136"/>
    </row>
    <row r="915" spans="1:38" s="44" customFormat="1" x14ac:dyDescent="0.2">
      <c r="A915" s="16"/>
      <c r="B915" s="730"/>
      <c r="C915" s="16"/>
      <c r="K915" s="725"/>
      <c r="L915" s="136"/>
      <c r="M915" s="136"/>
      <c r="N915" s="136"/>
      <c r="O915" s="136"/>
      <c r="P915" s="136"/>
      <c r="Q915" s="136"/>
      <c r="R915" s="725"/>
      <c r="S915" s="136"/>
      <c r="T915" s="136"/>
      <c r="U915" s="136"/>
      <c r="V915" s="136"/>
      <c r="W915" s="136"/>
      <c r="X915" s="136"/>
      <c r="Y915" s="725"/>
      <c r="Z915" s="136"/>
      <c r="AA915" s="136"/>
      <c r="AB915" s="136"/>
      <c r="AC915" s="136"/>
      <c r="AD915" s="136"/>
      <c r="AE915" s="136"/>
      <c r="AF915" s="725"/>
      <c r="AG915" s="136"/>
      <c r="AH915" s="136"/>
      <c r="AI915" s="136"/>
      <c r="AJ915" s="136"/>
      <c r="AK915" s="136"/>
      <c r="AL915" s="136"/>
    </row>
    <row r="916" spans="1:38" s="44" customFormat="1" x14ac:dyDescent="0.2">
      <c r="A916" s="16"/>
      <c r="B916" s="730"/>
      <c r="C916" s="16"/>
      <c r="K916" s="725"/>
      <c r="L916" s="136"/>
      <c r="M916" s="136"/>
      <c r="N916" s="136"/>
      <c r="O916" s="136"/>
      <c r="P916" s="136"/>
      <c r="Q916" s="136"/>
      <c r="R916" s="725"/>
      <c r="S916" s="136"/>
      <c r="T916" s="136"/>
      <c r="U916" s="136"/>
      <c r="V916" s="136"/>
      <c r="W916" s="136"/>
      <c r="X916" s="136"/>
      <c r="Y916" s="725"/>
      <c r="Z916" s="136"/>
      <c r="AA916" s="136"/>
      <c r="AB916" s="136"/>
      <c r="AC916" s="136"/>
      <c r="AD916" s="136"/>
      <c r="AE916" s="136"/>
      <c r="AF916" s="725"/>
      <c r="AG916" s="136"/>
      <c r="AH916" s="136"/>
      <c r="AI916" s="136"/>
      <c r="AJ916" s="136"/>
      <c r="AK916" s="136"/>
      <c r="AL916" s="136"/>
    </row>
    <row r="917" spans="1:38" s="44" customFormat="1" x14ac:dyDescent="0.2">
      <c r="A917" s="16"/>
      <c r="B917" s="730"/>
      <c r="C917" s="16"/>
      <c r="K917" s="725"/>
      <c r="L917" s="136"/>
      <c r="M917" s="136"/>
      <c r="N917" s="136"/>
      <c r="O917" s="136"/>
      <c r="P917" s="136"/>
      <c r="Q917" s="136"/>
      <c r="R917" s="725"/>
      <c r="S917" s="136"/>
      <c r="T917" s="136"/>
      <c r="U917" s="136"/>
      <c r="V917" s="136"/>
      <c r="W917" s="136"/>
      <c r="X917" s="136"/>
      <c r="Y917" s="725"/>
      <c r="Z917" s="136"/>
      <c r="AA917" s="136"/>
      <c r="AB917" s="136"/>
      <c r="AC917" s="136"/>
      <c r="AD917" s="136"/>
      <c r="AE917" s="136"/>
      <c r="AF917" s="725"/>
      <c r="AG917" s="136"/>
      <c r="AH917" s="136"/>
      <c r="AI917" s="136"/>
      <c r="AJ917" s="136"/>
      <c r="AK917" s="136"/>
      <c r="AL917" s="136"/>
    </row>
    <row r="918" spans="1:38" s="44" customFormat="1" x14ac:dyDescent="0.2">
      <c r="A918" s="16"/>
      <c r="B918" s="730"/>
      <c r="C918" s="16"/>
      <c r="K918" s="725"/>
      <c r="L918" s="136"/>
      <c r="M918" s="136"/>
      <c r="N918" s="136"/>
      <c r="O918" s="136"/>
      <c r="P918" s="136"/>
      <c r="Q918" s="136"/>
      <c r="R918" s="725"/>
      <c r="S918" s="136"/>
      <c r="T918" s="136"/>
      <c r="U918" s="136"/>
      <c r="V918" s="136"/>
      <c r="W918" s="136"/>
      <c r="X918" s="136"/>
      <c r="Y918" s="725"/>
      <c r="Z918" s="136"/>
      <c r="AA918" s="136"/>
      <c r="AB918" s="136"/>
      <c r="AC918" s="136"/>
      <c r="AD918" s="136"/>
      <c r="AE918" s="136"/>
      <c r="AF918" s="725"/>
      <c r="AG918" s="136"/>
      <c r="AH918" s="136"/>
      <c r="AI918" s="136"/>
      <c r="AJ918" s="136"/>
      <c r="AK918" s="136"/>
      <c r="AL918" s="136"/>
    </row>
    <row r="919" spans="1:38" s="44" customFormat="1" x14ac:dyDescent="0.2">
      <c r="A919" s="16"/>
      <c r="B919" s="730"/>
      <c r="C919" s="16"/>
      <c r="K919" s="725"/>
      <c r="L919" s="136"/>
      <c r="M919" s="136"/>
      <c r="N919" s="136"/>
      <c r="O919" s="136"/>
      <c r="P919" s="136"/>
      <c r="Q919" s="136"/>
      <c r="R919" s="725"/>
      <c r="S919" s="136"/>
      <c r="T919" s="136"/>
      <c r="U919" s="136"/>
      <c r="V919" s="136"/>
      <c r="W919" s="136"/>
      <c r="X919" s="136"/>
      <c r="Y919" s="725"/>
      <c r="Z919" s="136"/>
      <c r="AA919" s="136"/>
      <c r="AB919" s="136"/>
      <c r="AC919" s="136"/>
      <c r="AD919" s="136"/>
      <c r="AE919" s="136"/>
      <c r="AF919" s="725"/>
      <c r="AG919" s="136"/>
      <c r="AH919" s="136"/>
      <c r="AI919" s="136"/>
      <c r="AJ919" s="136"/>
      <c r="AK919" s="136"/>
      <c r="AL919" s="136"/>
    </row>
    <row r="920" spans="1:38" s="44" customFormat="1" x14ac:dyDescent="0.2">
      <c r="A920" s="16"/>
      <c r="B920" s="730"/>
      <c r="C920" s="16"/>
      <c r="K920" s="725"/>
      <c r="L920" s="136"/>
      <c r="M920" s="136"/>
      <c r="N920" s="136"/>
      <c r="O920" s="136"/>
      <c r="P920" s="136"/>
      <c r="Q920" s="136"/>
      <c r="R920" s="725"/>
      <c r="S920" s="136"/>
      <c r="T920" s="136"/>
      <c r="U920" s="136"/>
      <c r="V920" s="136"/>
      <c r="W920" s="136"/>
      <c r="X920" s="136"/>
      <c r="Y920" s="725"/>
      <c r="Z920" s="136"/>
      <c r="AA920" s="136"/>
      <c r="AB920" s="136"/>
      <c r="AC920" s="136"/>
      <c r="AD920" s="136"/>
      <c r="AE920" s="136"/>
      <c r="AF920" s="725"/>
      <c r="AG920" s="136"/>
      <c r="AH920" s="136"/>
      <c r="AI920" s="136"/>
      <c r="AJ920" s="136"/>
      <c r="AK920" s="136"/>
      <c r="AL920" s="136"/>
    </row>
    <row r="921" spans="1:38" s="44" customFormat="1" x14ac:dyDescent="0.2">
      <c r="A921" s="16"/>
      <c r="B921" s="730"/>
      <c r="C921" s="16"/>
      <c r="K921" s="725"/>
      <c r="L921" s="136"/>
      <c r="M921" s="136"/>
      <c r="N921" s="136"/>
      <c r="O921" s="136"/>
      <c r="P921" s="136"/>
      <c r="Q921" s="136"/>
      <c r="R921" s="725"/>
      <c r="S921" s="136"/>
      <c r="T921" s="136"/>
      <c r="U921" s="136"/>
      <c r="V921" s="136"/>
      <c r="W921" s="136"/>
      <c r="X921" s="136"/>
      <c r="Y921" s="725"/>
      <c r="Z921" s="136"/>
      <c r="AA921" s="136"/>
      <c r="AB921" s="136"/>
      <c r="AC921" s="136"/>
      <c r="AD921" s="136"/>
      <c r="AE921" s="136"/>
      <c r="AF921" s="725"/>
      <c r="AG921" s="136"/>
      <c r="AH921" s="136"/>
      <c r="AI921" s="136"/>
      <c r="AJ921" s="136"/>
      <c r="AK921" s="136"/>
      <c r="AL921" s="136"/>
    </row>
    <row r="922" spans="1:38" s="44" customFormat="1" x14ac:dyDescent="0.2">
      <c r="A922" s="16"/>
      <c r="B922" s="730"/>
      <c r="C922" s="16"/>
      <c r="K922" s="725"/>
      <c r="L922" s="136"/>
      <c r="M922" s="136"/>
      <c r="N922" s="136"/>
      <c r="O922" s="136"/>
      <c r="P922" s="136"/>
      <c r="Q922" s="136"/>
      <c r="R922" s="725"/>
      <c r="S922" s="136"/>
      <c r="T922" s="136"/>
      <c r="U922" s="136"/>
      <c r="V922" s="136"/>
      <c r="W922" s="136"/>
      <c r="X922" s="136"/>
      <c r="Y922" s="725"/>
      <c r="Z922" s="136"/>
      <c r="AA922" s="136"/>
      <c r="AB922" s="136"/>
      <c r="AC922" s="136"/>
      <c r="AD922" s="136"/>
      <c r="AE922" s="136"/>
      <c r="AF922" s="725"/>
      <c r="AG922" s="136"/>
      <c r="AH922" s="136"/>
      <c r="AI922" s="136"/>
      <c r="AJ922" s="136"/>
      <c r="AK922" s="136"/>
      <c r="AL922" s="136"/>
    </row>
    <row r="923" spans="1:38" s="44" customFormat="1" x14ac:dyDescent="0.2">
      <c r="A923" s="16"/>
      <c r="B923" s="730"/>
      <c r="C923" s="16"/>
      <c r="K923" s="725"/>
      <c r="L923" s="136"/>
      <c r="M923" s="136"/>
      <c r="N923" s="136"/>
      <c r="O923" s="136"/>
      <c r="P923" s="136"/>
      <c r="Q923" s="136"/>
      <c r="R923" s="725"/>
      <c r="S923" s="136"/>
      <c r="T923" s="136"/>
      <c r="U923" s="136"/>
      <c r="V923" s="136"/>
      <c r="W923" s="136"/>
      <c r="X923" s="136"/>
      <c r="Y923" s="725"/>
      <c r="Z923" s="136"/>
      <c r="AA923" s="136"/>
      <c r="AB923" s="136"/>
      <c r="AC923" s="136"/>
      <c r="AD923" s="136"/>
      <c r="AE923" s="136"/>
      <c r="AF923" s="725"/>
      <c r="AG923" s="136"/>
      <c r="AH923" s="136"/>
      <c r="AI923" s="136"/>
      <c r="AJ923" s="136"/>
      <c r="AK923" s="136"/>
      <c r="AL923" s="136"/>
    </row>
    <row r="924" spans="1:38" s="44" customFormat="1" x14ac:dyDescent="0.2">
      <c r="A924" s="16"/>
      <c r="B924" s="730"/>
      <c r="C924" s="16"/>
      <c r="K924" s="725"/>
      <c r="L924" s="136"/>
      <c r="M924" s="136"/>
      <c r="N924" s="136"/>
      <c r="O924" s="136"/>
      <c r="P924" s="136"/>
      <c r="Q924" s="136"/>
      <c r="R924" s="725"/>
      <c r="S924" s="136"/>
      <c r="T924" s="136"/>
      <c r="U924" s="136"/>
      <c r="V924" s="136"/>
      <c r="W924" s="136"/>
      <c r="X924" s="136"/>
      <c r="Y924" s="725"/>
      <c r="Z924" s="136"/>
      <c r="AA924" s="136"/>
      <c r="AB924" s="136"/>
      <c r="AC924" s="136"/>
      <c r="AD924" s="136"/>
      <c r="AE924" s="136"/>
      <c r="AF924" s="725"/>
      <c r="AG924" s="136"/>
      <c r="AH924" s="136"/>
      <c r="AI924" s="136"/>
      <c r="AJ924" s="136"/>
      <c r="AK924" s="136"/>
      <c r="AL924" s="136"/>
    </row>
    <row r="925" spans="1:38" s="44" customFormat="1" x14ac:dyDescent="0.2">
      <c r="A925" s="16"/>
      <c r="B925" s="730"/>
      <c r="C925" s="16"/>
      <c r="K925" s="725"/>
      <c r="L925" s="136"/>
      <c r="M925" s="136"/>
      <c r="N925" s="136"/>
      <c r="O925" s="136"/>
      <c r="P925" s="136"/>
      <c r="Q925" s="136"/>
      <c r="R925" s="725"/>
      <c r="S925" s="136"/>
      <c r="T925" s="136"/>
      <c r="U925" s="136"/>
      <c r="V925" s="136"/>
      <c r="W925" s="136"/>
      <c r="X925" s="136"/>
      <c r="Y925" s="725"/>
      <c r="Z925" s="136"/>
      <c r="AA925" s="136"/>
      <c r="AB925" s="136"/>
      <c r="AC925" s="136"/>
      <c r="AD925" s="136"/>
      <c r="AE925" s="136"/>
      <c r="AF925" s="725"/>
      <c r="AG925" s="136"/>
      <c r="AH925" s="136"/>
      <c r="AI925" s="136"/>
      <c r="AJ925" s="136"/>
      <c r="AK925" s="136"/>
      <c r="AL925" s="136"/>
    </row>
    <row r="926" spans="1:38" s="44" customFormat="1" x14ac:dyDescent="0.2">
      <c r="A926" s="16"/>
      <c r="B926" s="730"/>
      <c r="C926" s="16"/>
      <c r="K926" s="725"/>
      <c r="L926" s="136"/>
      <c r="M926" s="136"/>
      <c r="N926" s="136"/>
      <c r="O926" s="136"/>
      <c r="P926" s="136"/>
      <c r="Q926" s="136"/>
      <c r="R926" s="725"/>
      <c r="S926" s="136"/>
      <c r="T926" s="136"/>
      <c r="U926" s="136"/>
      <c r="V926" s="136"/>
      <c r="W926" s="136"/>
      <c r="X926" s="136"/>
      <c r="Y926" s="725"/>
      <c r="Z926" s="136"/>
      <c r="AA926" s="136"/>
      <c r="AB926" s="136"/>
      <c r="AC926" s="136"/>
      <c r="AD926" s="136"/>
      <c r="AE926" s="136"/>
      <c r="AF926" s="725"/>
      <c r="AG926" s="136"/>
      <c r="AH926" s="136"/>
      <c r="AI926" s="136"/>
      <c r="AJ926" s="136"/>
      <c r="AK926" s="136"/>
      <c r="AL926" s="136"/>
    </row>
    <row r="927" spans="1:38" s="44" customFormat="1" x14ac:dyDescent="0.2">
      <c r="A927" s="16"/>
      <c r="B927" s="730"/>
      <c r="C927" s="16"/>
      <c r="K927" s="725"/>
      <c r="L927" s="136"/>
      <c r="M927" s="136"/>
      <c r="N927" s="136"/>
      <c r="O927" s="136"/>
      <c r="P927" s="136"/>
      <c r="Q927" s="136"/>
      <c r="R927" s="725"/>
      <c r="S927" s="136"/>
      <c r="T927" s="136"/>
      <c r="U927" s="136"/>
      <c r="V927" s="136"/>
      <c r="W927" s="136"/>
      <c r="X927" s="136"/>
      <c r="Y927" s="725"/>
      <c r="Z927" s="136"/>
      <c r="AA927" s="136"/>
      <c r="AB927" s="136"/>
      <c r="AC927" s="136"/>
      <c r="AD927" s="136"/>
      <c r="AE927" s="136"/>
      <c r="AF927" s="725"/>
      <c r="AG927" s="136"/>
      <c r="AH927" s="136"/>
      <c r="AI927" s="136"/>
      <c r="AJ927" s="136"/>
      <c r="AK927" s="136"/>
      <c r="AL927" s="136"/>
    </row>
    <row r="928" spans="1:38" s="44" customFormat="1" x14ac:dyDescent="0.2">
      <c r="A928" s="16"/>
      <c r="B928" s="730"/>
      <c r="C928" s="16"/>
      <c r="K928" s="725"/>
      <c r="L928" s="136"/>
      <c r="M928" s="136"/>
      <c r="N928" s="136"/>
      <c r="O928" s="136"/>
      <c r="P928" s="136"/>
      <c r="Q928" s="136"/>
      <c r="R928" s="725"/>
      <c r="S928" s="136"/>
      <c r="T928" s="136"/>
      <c r="U928" s="136"/>
      <c r="V928" s="136"/>
      <c r="W928" s="136"/>
      <c r="X928" s="136"/>
      <c r="Y928" s="725"/>
      <c r="Z928" s="136"/>
      <c r="AA928" s="136"/>
      <c r="AB928" s="136"/>
      <c r="AC928" s="136"/>
      <c r="AD928" s="136"/>
      <c r="AE928" s="136"/>
      <c r="AF928" s="725"/>
      <c r="AG928" s="136"/>
      <c r="AH928" s="136"/>
      <c r="AI928" s="136"/>
      <c r="AJ928" s="136"/>
      <c r="AK928" s="136"/>
      <c r="AL928" s="136"/>
    </row>
    <row r="929" spans="1:38" s="44" customFormat="1" x14ac:dyDescent="0.2">
      <c r="A929" s="16"/>
      <c r="B929" s="730"/>
      <c r="C929" s="16"/>
      <c r="K929" s="725"/>
      <c r="L929" s="136"/>
      <c r="M929" s="136"/>
      <c r="N929" s="136"/>
      <c r="O929" s="136"/>
      <c r="P929" s="136"/>
      <c r="Q929" s="136"/>
      <c r="R929" s="725"/>
      <c r="S929" s="136"/>
      <c r="T929" s="136"/>
      <c r="U929" s="136"/>
      <c r="V929" s="136"/>
      <c r="W929" s="136"/>
      <c r="X929" s="136"/>
      <c r="Y929" s="725"/>
      <c r="Z929" s="136"/>
      <c r="AA929" s="136"/>
      <c r="AB929" s="136"/>
      <c r="AC929" s="136"/>
      <c r="AD929" s="136"/>
      <c r="AE929" s="136"/>
      <c r="AF929" s="725"/>
      <c r="AG929" s="136"/>
      <c r="AH929" s="136"/>
      <c r="AI929" s="136"/>
      <c r="AJ929" s="136"/>
      <c r="AK929" s="136"/>
      <c r="AL929" s="136"/>
    </row>
    <row r="930" spans="1:38" s="44" customFormat="1" x14ac:dyDescent="0.2">
      <c r="A930" s="16"/>
      <c r="B930" s="730"/>
      <c r="C930" s="16"/>
      <c r="K930" s="725"/>
      <c r="L930" s="136"/>
      <c r="M930" s="136"/>
      <c r="N930" s="136"/>
      <c r="O930" s="136"/>
      <c r="P930" s="136"/>
      <c r="Q930" s="136"/>
      <c r="R930" s="725"/>
      <c r="S930" s="136"/>
      <c r="T930" s="136"/>
      <c r="U930" s="136"/>
      <c r="V930" s="136"/>
      <c r="W930" s="136"/>
      <c r="X930" s="136"/>
      <c r="Y930" s="725"/>
      <c r="Z930" s="136"/>
      <c r="AA930" s="136"/>
      <c r="AB930" s="136"/>
      <c r="AC930" s="136"/>
      <c r="AD930" s="136"/>
      <c r="AE930" s="136"/>
      <c r="AF930" s="725"/>
      <c r="AG930" s="136"/>
      <c r="AH930" s="136"/>
      <c r="AI930" s="136"/>
      <c r="AJ930" s="136"/>
      <c r="AK930" s="136"/>
      <c r="AL930" s="136"/>
    </row>
    <row r="931" spans="1:38" s="44" customFormat="1" x14ac:dyDescent="0.2">
      <c r="A931" s="16"/>
      <c r="B931" s="730"/>
      <c r="C931" s="16"/>
      <c r="K931" s="725"/>
      <c r="L931" s="136"/>
      <c r="M931" s="136"/>
      <c r="N931" s="136"/>
      <c r="O931" s="136"/>
      <c r="P931" s="136"/>
      <c r="Q931" s="136"/>
      <c r="R931" s="725"/>
      <c r="S931" s="136"/>
      <c r="T931" s="136"/>
      <c r="U931" s="136"/>
      <c r="V931" s="136"/>
      <c r="W931" s="136"/>
      <c r="X931" s="136"/>
      <c r="Y931" s="725"/>
      <c r="Z931" s="136"/>
      <c r="AA931" s="136"/>
      <c r="AB931" s="136"/>
      <c r="AC931" s="136"/>
      <c r="AD931" s="136"/>
      <c r="AE931" s="136"/>
      <c r="AF931" s="725"/>
      <c r="AG931" s="136"/>
      <c r="AH931" s="136"/>
      <c r="AI931" s="136"/>
      <c r="AJ931" s="136"/>
      <c r="AK931" s="136"/>
      <c r="AL931" s="136"/>
    </row>
    <row r="932" spans="1:38" s="44" customFormat="1" x14ac:dyDescent="0.2">
      <c r="A932" s="16"/>
      <c r="B932" s="730"/>
      <c r="C932" s="16"/>
      <c r="K932" s="725"/>
      <c r="L932" s="136"/>
      <c r="M932" s="136"/>
      <c r="N932" s="136"/>
      <c r="O932" s="136"/>
      <c r="P932" s="136"/>
      <c r="Q932" s="136"/>
      <c r="R932" s="725"/>
      <c r="S932" s="136"/>
      <c r="T932" s="136"/>
      <c r="U932" s="136"/>
      <c r="V932" s="136"/>
      <c r="W932" s="136"/>
      <c r="X932" s="136"/>
      <c r="Y932" s="725"/>
      <c r="Z932" s="136"/>
      <c r="AA932" s="136"/>
      <c r="AB932" s="136"/>
      <c r="AC932" s="136"/>
      <c r="AD932" s="136"/>
      <c r="AE932" s="136"/>
      <c r="AF932" s="725"/>
      <c r="AG932" s="136"/>
      <c r="AH932" s="136"/>
      <c r="AI932" s="136"/>
      <c r="AJ932" s="136"/>
      <c r="AK932" s="136"/>
      <c r="AL932" s="136"/>
    </row>
    <row r="933" spans="1:38" s="44" customFormat="1" x14ac:dyDescent="0.2">
      <c r="A933" s="16"/>
      <c r="B933" s="730"/>
      <c r="C933" s="16"/>
      <c r="K933" s="725"/>
      <c r="L933" s="136"/>
      <c r="M933" s="136"/>
      <c r="N933" s="136"/>
      <c r="O933" s="136"/>
      <c r="P933" s="136"/>
      <c r="Q933" s="136"/>
      <c r="R933" s="725"/>
      <c r="S933" s="136"/>
      <c r="T933" s="136"/>
      <c r="U933" s="136"/>
      <c r="V933" s="136"/>
      <c r="W933" s="136"/>
      <c r="X933" s="136"/>
      <c r="Y933" s="725"/>
      <c r="Z933" s="136"/>
      <c r="AA933" s="136"/>
      <c r="AB933" s="136"/>
      <c r="AC933" s="136"/>
      <c r="AD933" s="136"/>
      <c r="AE933" s="136"/>
      <c r="AF933" s="725"/>
      <c r="AG933" s="136"/>
      <c r="AH933" s="136"/>
      <c r="AI933" s="136"/>
      <c r="AJ933" s="136"/>
      <c r="AK933" s="136"/>
      <c r="AL933" s="136"/>
    </row>
    <row r="934" spans="1:38" s="44" customFormat="1" x14ac:dyDescent="0.2">
      <c r="A934" s="16"/>
      <c r="B934" s="730"/>
      <c r="C934" s="16"/>
      <c r="K934" s="725"/>
      <c r="L934" s="136"/>
      <c r="M934" s="136"/>
      <c r="N934" s="136"/>
      <c r="O934" s="136"/>
      <c r="P934" s="136"/>
      <c r="Q934" s="136"/>
      <c r="R934" s="725"/>
      <c r="S934" s="136"/>
      <c r="T934" s="136"/>
      <c r="U934" s="136"/>
      <c r="V934" s="136"/>
      <c r="W934" s="136"/>
      <c r="X934" s="136"/>
      <c r="Y934" s="725"/>
      <c r="Z934" s="136"/>
      <c r="AA934" s="136"/>
      <c r="AB934" s="136"/>
      <c r="AC934" s="136"/>
      <c r="AD934" s="136"/>
      <c r="AE934" s="136"/>
      <c r="AF934" s="725"/>
      <c r="AG934" s="136"/>
      <c r="AH934" s="136"/>
      <c r="AI934" s="136"/>
      <c r="AJ934" s="136"/>
      <c r="AK934" s="136"/>
      <c r="AL934" s="136"/>
    </row>
    <row r="935" spans="1:38" s="44" customFormat="1" x14ac:dyDescent="0.2">
      <c r="A935" s="16"/>
      <c r="B935" s="730"/>
      <c r="C935" s="16"/>
      <c r="K935" s="725"/>
      <c r="L935" s="136"/>
      <c r="M935" s="136"/>
      <c r="N935" s="136"/>
      <c r="O935" s="136"/>
      <c r="P935" s="136"/>
      <c r="Q935" s="136"/>
      <c r="R935" s="725"/>
      <c r="S935" s="136"/>
      <c r="T935" s="136"/>
      <c r="U935" s="136"/>
      <c r="V935" s="136"/>
      <c r="W935" s="136"/>
      <c r="X935" s="136"/>
      <c r="Y935" s="725"/>
      <c r="Z935" s="136"/>
      <c r="AA935" s="136"/>
      <c r="AB935" s="136"/>
      <c r="AC935" s="136"/>
      <c r="AD935" s="136"/>
      <c r="AE935" s="136"/>
      <c r="AF935" s="725"/>
      <c r="AG935" s="136"/>
      <c r="AH935" s="136"/>
      <c r="AI935" s="136"/>
      <c r="AJ935" s="136"/>
      <c r="AK935" s="136"/>
      <c r="AL935" s="136"/>
    </row>
    <row r="936" spans="1:38" s="44" customFormat="1" x14ac:dyDescent="0.2">
      <c r="A936" s="16"/>
      <c r="B936" s="730"/>
      <c r="C936" s="16"/>
      <c r="K936" s="725"/>
      <c r="L936" s="136"/>
      <c r="M936" s="136"/>
      <c r="N936" s="136"/>
      <c r="O936" s="136"/>
      <c r="P936" s="136"/>
      <c r="Q936" s="136"/>
      <c r="R936" s="725"/>
      <c r="S936" s="136"/>
      <c r="T936" s="136"/>
      <c r="U936" s="136"/>
      <c r="V936" s="136"/>
      <c r="W936" s="136"/>
      <c r="X936" s="136"/>
      <c r="Y936" s="725"/>
      <c r="Z936" s="136"/>
      <c r="AA936" s="136"/>
      <c r="AB936" s="136"/>
      <c r="AC936" s="136"/>
      <c r="AD936" s="136"/>
      <c r="AE936" s="136"/>
      <c r="AF936" s="725"/>
      <c r="AG936" s="136"/>
      <c r="AH936" s="136"/>
      <c r="AI936" s="136"/>
      <c r="AJ936" s="136"/>
      <c r="AK936" s="136"/>
      <c r="AL936" s="136"/>
    </row>
    <row r="937" spans="1:38" s="44" customFormat="1" x14ac:dyDescent="0.2">
      <c r="A937" s="16"/>
      <c r="B937" s="730"/>
      <c r="C937" s="16"/>
      <c r="K937" s="725"/>
      <c r="L937" s="136"/>
      <c r="M937" s="136"/>
      <c r="N937" s="136"/>
      <c r="O937" s="136"/>
      <c r="P937" s="136"/>
      <c r="Q937" s="136"/>
      <c r="R937" s="725"/>
      <c r="S937" s="136"/>
      <c r="T937" s="136"/>
      <c r="U937" s="136"/>
      <c r="V937" s="136"/>
      <c r="W937" s="136"/>
      <c r="X937" s="136"/>
      <c r="Y937" s="725"/>
      <c r="Z937" s="136"/>
      <c r="AA937" s="136"/>
      <c r="AB937" s="136"/>
      <c r="AC937" s="136"/>
      <c r="AD937" s="136"/>
      <c r="AE937" s="136"/>
      <c r="AF937" s="725"/>
      <c r="AG937" s="136"/>
      <c r="AH937" s="136"/>
      <c r="AI937" s="136"/>
      <c r="AJ937" s="136"/>
      <c r="AK937" s="136"/>
      <c r="AL937" s="136"/>
    </row>
    <row r="938" spans="1:38" s="44" customFormat="1" x14ac:dyDescent="0.2">
      <c r="A938" s="16"/>
      <c r="B938" s="730"/>
      <c r="C938" s="16"/>
      <c r="K938" s="725"/>
      <c r="L938" s="136"/>
      <c r="M938" s="136"/>
      <c r="N938" s="136"/>
      <c r="O938" s="136"/>
      <c r="P938" s="136"/>
      <c r="Q938" s="136"/>
      <c r="R938" s="725"/>
      <c r="S938" s="136"/>
      <c r="T938" s="136"/>
      <c r="U938" s="136"/>
      <c r="V938" s="136"/>
      <c r="W938" s="136"/>
      <c r="X938" s="136"/>
      <c r="Y938" s="725"/>
      <c r="Z938" s="136"/>
      <c r="AA938" s="136"/>
      <c r="AB938" s="136"/>
      <c r="AC938" s="136"/>
      <c r="AD938" s="136"/>
      <c r="AE938" s="136"/>
      <c r="AF938" s="725"/>
      <c r="AG938" s="136"/>
      <c r="AH938" s="136"/>
      <c r="AI938" s="136"/>
      <c r="AJ938" s="136"/>
      <c r="AK938" s="136"/>
      <c r="AL938" s="136"/>
    </row>
    <row r="939" spans="1:38" s="44" customFormat="1" x14ac:dyDescent="0.2">
      <c r="A939" s="16"/>
      <c r="B939" s="730"/>
      <c r="C939" s="16"/>
      <c r="K939" s="725"/>
      <c r="L939" s="136"/>
      <c r="M939" s="136"/>
      <c r="N939" s="136"/>
      <c r="O939" s="136"/>
      <c r="P939" s="136"/>
      <c r="Q939" s="136"/>
      <c r="R939" s="725"/>
      <c r="S939" s="136"/>
      <c r="T939" s="136"/>
      <c r="U939" s="136"/>
      <c r="V939" s="136"/>
      <c r="W939" s="136"/>
      <c r="X939" s="136"/>
      <c r="Y939" s="725"/>
      <c r="Z939" s="136"/>
      <c r="AA939" s="136"/>
      <c r="AB939" s="136"/>
      <c r="AC939" s="136"/>
      <c r="AD939" s="136"/>
      <c r="AE939" s="136"/>
      <c r="AF939" s="725"/>
      <c r="AG939" s="136"/>
      <c r="AH939" s="136"/>
      <c r="AI939" s="136"/>
      <c r="AJ939" s="136"/>
      <c r="AK939" s="136"/>
      <c r="AL939" s="136"/>
    </row>
    <row r="940" spans="1:38" s="44" customFormat="1" x14ac:dyDescent="0.2">
      <c r="A940" s="16"/>
      <c r="B940" s="730"/>
      <c r="C940" s="16"/>
      <c r="K940" s="725"/>
      <c r="L940" s="136"/>
      <c r="M940" s="136"/>
      <c r="N940" s="136"/>
      <c r="O940" s="136"/>
      <c r="P940" s="136"/>
      <c r="Q940" s="136"/>
      <c r="R940" s="725"/>
      <c r="S940" s="136"/>
      <c r="T940" s="136"/>
      <c r="U940" s="136"/>
      <c r="V940" s="136"/>
      <c r="W940" s="136"/>
      <c r="X940" s="136"/>
      <c r="Y940" s="725"/>
      <c r="Z940" s="136"/>
      <c r="AA940" s="136"/>
      <c r="AB940" s="136"/>
      <c r="AC940" s="136"/>
      <c r="AD940" s="136"/>
      <c r="AE940" s="136"/>
      <c r="AF940" s="725"/>
      <c r="AG940" s="136"/>
      <c r="AH940" s="136"/>
      <c r="AI940" s="136"/>
      <c r="AJ940" s="136"/>
      <c r="AK940" s="136"/>
      <c r="AL940" s="136"/>
    </row>
    <row r="941" spans="1:38" s="44" customFormat="1" x14ac:dyDescent="0.2">
      <c r="A941" s="16"/>
      <c r="B941" s="730"/>
      <c r="C941" s="16"/>
      <c r="K941" s="725"/>
      <c r="L941" s="136"/>
      <c r="M941" s="136"/>
      <c r="N941" s="136"/>
      <c r="O941" s="136"/>
      <c r="P941" s="136"/>
      <c r="Q941" s="136"/>
      <c r="R941" s="725"/>
      <c r="S941" s="136"/>
      <c r="T941" s="136"/>
      <c r="U941" s="136"/>
      <c r="V941" s="136"/>
      <c r="W941" s="136"/>
      <c r="X941" s="136"/>
      <c r="Y941" s="725"/>
      <c r="Z941" s="136"/>
      <c r="AA941" s="136"/>
      <c r="AB941" s="136"/>
      <c r="AC941" s="136"/>
      <c r="AD941" s="136"/>
      <c r="AE941" s="136"/>
      <c r="AF941" s="725"/>
      <c r="AG941" s="136"/>
      <c r="AH941" s="136"/>
      <c r="AI941" s="136"/>
      <c r="AJ941" s="136"/>
      <c r="AK941" s="136"/>
      <c r="AL941" s="136"/>
    </row>
    <row r="942" spans="1:38" s="44" customFormat="1" x14ac:dyDescent="0.2">
      <c r="A942" s="16"/>
      <c r="B942" s="730"/>
      <c r="C942" s="16"/>
      <c r="K942" s="725"/>
      <c r="L942" s="136"/>
      <c r="M942" s="136"/>
      <c r="N942" s="136"/>
      <c r="O942" s="136"/>
      <c r="P942" s="136"/>
      <c r="Q942" s="136"/>
      <c r="R942" s="725"/>
      <c r="S942" s="136"/>
      <c r="T942" s="136"/>
      <c r="U942" s="136"/>
      <c r="V942" s="136"/>
      <c r="W942" s="136"/>
      <c r="X942" s="136"/>
      <c r="Y942" s="725"/>
      <c r="Z942" s="136"/>
      <c r="AA942" s="136"/>
      <c r="AB942" s="136"/>
      <c r="AC942" s="136"/>
      <c r="AD942" s="136"/>
      <c r="AE942" s="136"/>
      <c r="AF942" s="725"/>
      <c r="AG942" s="136"/>
      <c r="AH942" s="136"/>
      <c r="AI942" s="136"/>
      <c r="AJ942" s="136"/>
      <c r="AK942" s="136"/>
      <c r="AL942" s="136"/>
    </row>
    <row r="943" spans="1:38" s="44" customFormat="1" x14ac:dyDescent="0.2">
      <c r="A943" s="16"/>
      <c r="B943" s="730"/>
      <c r="C943" s="16"/>
      <c r="K943" s="725"/>
      <c r="L943" s="136"/>
      <c r="M943" s="136"/>
      <c r="N943" s="136"/>
      <c r="O943" s="136"/>
      <c r="P943" s="136"/>
      <c r="Q943" s="136"/>
      <c r="R943" s="725"/>
      <c r="S943" s="136"/>
      <c r="T943" s="136"/>
      <c r="U943" s="136"/>
      <c r="V943" s="136"/>
      <c r="W943" s="136"/>
      <c r="X943" s="136"/>
      <c r="Y943" s="725"/>
      <c r="Z943" s="136"/>
      <c r="AA943" s="136"/>
      <c r="AB943" s="136"/>
      <c r="AC943" s="136"/>
      <c r="AD943" s="136"/>
      <c r="AE943" s="136"/>
      <c r="AF943" s="725"/>
      <c r="AG943" s="136"/>
      <c r="AH943" s="136"/>
      <c r="AI943" s="136"/>
      <c r="AJ943" s="136"/>
      <c r="AK943" s="136"/>
      <c r="AL943" s="136"/>
    </row>
    <row r="944" spans="1:38" s="44" customFormat="1" x14ac:dyDescent="0.2">
      <c r="A944" s="16"/>
      <c r="B944" s="730"/>
      <c r="C944" s="16"/>
      <c r="K944" s="725"/>
      <c r="L944" s="136"/>
      <c r="M944" s="136"/>
      <c r="N944" s="136"/>
      <c r="O944" s="136"/>
      <c r="P944" s="136"/>
      <c r="Q944" s="136"/>
      <c r="R944" s="725"/>
      <c r="S944" s="136"/>
      <c r="T944" s="136"/>
      <c r="U944" s="136"/>
      <c r="V944" s="136"/>
      <c r="W944" s="136"/>
      <c r="X944" s="136"/>
      <c r="Y944" s="725"/>
      <c r="Z944" s="136"/>
      <c r="AA944" s="136"/>
      <c r="AB944" s="136"/>
      <c r="AC944" s="136"/>
      <c r="AD944" s="136"/>
      <c r="AE944" s="136"/>
      <c r="AF944" s="725"/>
      <c r="AG944" s="136"/>
      <c r="AH944" s="136"/>
      <c r="AI944" s="136"/>
      <c r="AJ944" s="136"/>
      <c r="AK944" s="136"/>
      <c r="AL944" s="136"/>
    </row>
    <row r="945" spans="1:38" s="44" customFormat="1" x14ac:dyDescent="0.2">
      <c r="A945" s="16"/>
      <c r="B945" s="730"/>
      <c r="C945" s="16"/>
      <c r="K945" s="725"/>
      <c r="L945" s="136"/>
      <c r="M945" s="136"/>
      <c r="N945" s="136"/>
      <c r="O945" s="136"/>
      <c r="P945" s="136"/>
      <c r="Q945" s="136"/>
      <c r="R945" s="725"/>
      <c r="S945" s="136"/>
      <c r="T945" s="136"/>
      <c r="U945" s="136"/>
      <c r="V945" s="136"/>
      <c r="W945" s="136"/>
      <c r="X945" s="136"/>
      <c r="Y945" s="725"/>
      <c r="Z945" s="136"/>
      <c r="AA945" s="136"/>
      <c r="AB945" s="136"/>
      <c r="AC945" s="136"/>
      <c r="AD945" s="136"/>
      <c r="AE945" s="136"/>
      <c r="AF945" s="725"/>
      <c r="AG945" s="136"/>
      <c r="AH945" s="136"/>
      <c r="AI945" s="136"/>
      <c r="AJ945" s="136"/>
      <c r="AK945" s="136"/>
      <c r="AL945" s="136"/>
    </row>
    <row r="946" spans="1:38" s="44" customFormat="1" x14ac:dyDescent="0.2">
      <c r="A946" s="16"/>
      <c r="B946" s="730"/>
      <c r="C946" s="16"/>
      <c r="K946" s="725"/>
      <c r="L946" s="136"/>
      <c r="M946" s="136"/>
      <c r="N946" s="136"/>
      <c r="O946" s="136"/>
      <c r="P946" s="136"/>
      <c r="Q946" s="136"/>
      <c r="R946" s="725"/>
      <c r="S946" s="136"/>
      <c r="T946" s="136"/>
      <c r="U946" s="136"/>
      <c r="V946" s="136"/>
      <c r="W946" s="136"/>
      <c r="X946" s="136"/>
      <c r="Y946" s="725"/>
      <c r="Z946" s="136"/>
      <c r="AA946" s="136"/>
      <c r="AB946" s="136"/>
      <c r="AC946" s="136"/>
      <c r="AD946" s="136"/>
      <c r="AE946" s="136"/>
      <c r="AF946" s="725"/>
      <c r="AG946" s="136"/>
      <c r="AH946" s="136"/>
      <c r="AI946" s="136"/>
      <c r="AJ946" s="136"/>
      <c r="AK946" s="136"/>
      <c r="AL946" s="136"/>
    </row>
    <row r="947" spans="1:38" s="44" customFormat="1" x14ac:dyDescent="0.2">
      <c r="A947" s="16"/>
      <c r="B947" s="730"/>
      <c r="C947" s="16"/>
      <c r="K947" s="725"/>
      <c r="L947" s="136"/>
      <c r="M947" s="136"/>
      <c r="N947" s="136"/>
      <c r="O947" s="136"/>
      <c r="P947" s="136"/>
      <c r="Q947" s="136"/>
      <c r="R947" s="725"/>
      <c r="S947" s="136"/>
      <c r="T947" s="136"/>
      <c r="U947" s="136"/>
      <c r="V947" s="136"/>
      <c r="W947" s="136"/>
      <c r="X947" s="136"/>
      <c r="Y947" s="725"/>
      <c r="Z947" s="136"/>
      <c r="AA947" s="136"/>
      <c r="AB947" s="136"/>
      <c r="AC947" s="136"/>
      <c r="AD947" s="136"/>
      <c r="AE947" s="136"/>
      <c r="AF947" s="725"/>
      <c r="AG947" s="136"/>
      <c r="AH947" s="136"/>
      <c r="AI947" s="136"/>
      <c r="AJ947" s="136"/>
      <c r="AK947" s="136"/>
      <c r="AL947" s="136"/>
    </row>
    <row r="948" spans="1:38" s="44" customFormat="1" x14ac:dyDescent="0.2">
      <c r="A948" s="16"/>
      <c r="B948" s="730"/>
      <c r="C948" s="16"/>
      <c r="K948" s="725"/>
      <c r="L948" s="136"/>
      <c r="M948" s="136"/>
      <c r="N948" s="136"/>
      <c r="O948" s="136"/>
      <c r="P948" s="136"/>
      <c r="Q948" s="136"/>
      <c r="R948" s="725"/>
      <c r="S948" s="136"/>
      <c r="T948" s="136"/>
      <c r="U948" s="136"/>
      <c r="V948" s="136"/>
      <c r="W948" s="136"/>
      <c r="X948" s="136"/>
      <c r="Y948" s="725"/>
      <c r="Z948" s="136"/>
      <c r="AA948" s="136"/>
      <c r="AB948" s="136"/>
      <c r="AC948" s="136"/>
      <c r="AD948" s="136"/>
      <c r="AE948" s="136"/>
      <c r="AF948" s="725"/>
      <c r="AG948" s="136"/>
      <c r="AH948" s="136"/>
      <c r="AI948" s="136"/>
      <c r="AJ948" s="136"/>
      <c r="AK948" s="136"/>
      <c r="AL948" s="136"/>
    </row>
    <row r="949" spans="1:38" s="44" customFormat="1" x14ac:dyDescent="0.2">
      <c r="A949" s="16"/>
      <c r="B949" s="730"/>
      <c r="C949" s="16"/>
      <c r="K949" s="725"/>
      <c r="L949" s="136"/>
      <c r="M949" s="136"/>
      <c r="N949" s="136"/>
      <c r="O949" s="136"/>
      <c r="P949" s="136"/>
      <c r="Q949" s="136"/>
      <c r="R949" s="725"/>
      <c r="S949" s="136"/>
      <c r="T949" s="136"/>
      <c r="U949" s="136"/>
      <c r="V949" s="136"/>
      <c r="W949" s="136"/>
      <c r="X949" s="136"/>
      <c r="Y949" s="725"/>
      <c r="Z949" s="136"/>
      <c r="AA949" s="136"/>
      <c r="AB949" s="136"/>
      <c r="AC949" s="136"/>
      <c r="AD949" s="136"/>
      <c r="AE949" s="136"/>
      <c r="AF949" s="725"/>
      <c r="AG949" s="136"/>
      <c r="AH949" s="136"/>
      <c r="AI949" s="136"/>
      <c r="AJ949" s="136"/>
      <c r="AK949" s="136"/>
      <c r="AL949" s="136"/>
    </row>
    <row r="950" spans="1:38" s="44" customFormat="1" x14ac:dyDescent="0.2">
      <c r="A950" s="16"/>
      <c r="B950" s="730"/>
      <c r="C950" s="16"/>
      <c r="K950" s="725"/>
      <c r="L950" s="136"/>
      <c r="M950" s="136"/>
      <c r="N950" s="136"/>
      <c r="O950" s="136"/>
      <c r="P950" s="136"/>
      <c r="Q950" s="136"/>
      <c r="R950" s="725"/>
      <c r="S950" s="136"/>
      <c r="T950" s="136"/>
      <c r="U950" s="136"/>
      <c r="V950" s="136"/>
      <c r="W950" s="136"/>
      <c r="X950" s="136"/>
      <c r="Y950" s="725"/>
      <c r="Z950" s="136"/>
      <c r="AA950" s="136"/>
      <c r="AB950" s="136"/>
      <c r="AC950" s="136"/>
      <c r="AD950" s="136"/>
      <c r="AE950" s="136"/>
      <c r="AF950" s="725"/>
      <c r="AG950" s="136"/>
      <c r="AH950" s="136"/>
      <c r="AI950" s="136"/>
      <c r="AJ950" s="136"/>
      <c r="AK950" s="136"/>
      <c r="AL950" s="136"/>
    </row>
    <row r="951" spans="1:38" s="44" customFormat="1" x14ac:dyDescent="0.2">
      <c r="A951" s="16"/>
      <c r="B951" s="730"/>
      <c r="C951" s="16"/>
      <c r="K951" s="725"/>
      <c r="L951" s="136"/>
      <c r="M951" s="136"/>
      <c r="N951" s="136"/>
      <c r="O951" s="136"/>
      <c r="P951" s="136"/>
      <c r="Q951" s="136"/>
      <c r="R951" s="725"/>
      <c r="S951" s="136"/>
      <c r="T951" s="136"/>
      <c r="U951" s="136"/>
      <c r="V951" s="136"/>
      <c r="W951" s="136"/>
      <c r="X951" s="136"/>
      <c r="Y951" s="725"/>
      <c r="Z951" s="136"/>
      <c r="AA951" s="136"/>
      <c r="AB951" s="136"/>
      <c r="AC951" s="136"/>
      <c r="AD951" s="136"/>
      <c r="AE951" s="136"/>
      <c r="AF951" s="725"/>
      <c r="AG951" s="136"/>
      <c r="AH951" s="136"/>
      <c r="AI951" s="136"/>
      <c r="AJ951" s="136"/>
      <c r="AK951" s="136"/>
      <c r="AL951" s="136"/>
    </row>
    <row r="952" spans="1:38" s="44" customFormat="1" x14ac:dyDescent="0.2">
      <c r="A952" s="16"/>
      <c r="B952" s="730"/>
      <c r="C952" s="16"/>
      <c r="K952" s="725"/>
      <c r="L952" s="136"/>
      <c r="M952" s="136"/>
      <c r="N952" s="136"/>
      <c r="O952" s="136"/>
      <c r="P952" s="136"/>
      <c r="Q952" s="136"/>
      <c r="R952" s="725"/>
      <c r="S952" s="136"/>
      <c r="T952" s="136"/>
      <c r="U952" s="136"/>
      <c r="V952" s="136"/>
      <c r="W952" s="136"/>
      <c r="X952" s="136"/>
      <c r="Y952" s="725"/>
      <c r="Z952" s="136"/>
      <c r="AA952" s="136"/>
      <c r="AB952" s="136"/>
      <c r="AC952" s="136"/>
      <c r="AD952" s="136"/>
      <c r="AE952" s="136"/>
      <c r="AF952" s="725"/>
      <c r="AG952" s="136"/>
      <c r="AH952" s="136"/>
      <c r="AI952" s="136"/>
      <c r="AJ952" s="136"/>
      <c r="AK952" s="136"/>
      <c r="AL952" s="136"/>
    </row>
    <row r="953" spans="1:38" s="44" customFormat="1" x14ac:dyDescent="0.2">
      <c r="A953" s="16"/>
      <c r="B953" s="730"/>
      <c r="C953" s="16"/>
      <c r="K953" s="725"/>
      <c r="L953" s="136"/>
      <c r="M953" s="136"/>
      <c r="N953" s="136"/>
      <c r="O953" s="136"/>
      <c r="P953" s="136"/>
      <c r="Q953" s="136"/>
      <c r="R953" s="725"/>
      <c r="S953" s="136"/>
      <c r="T953" s="136"/>
      <c r="U953" s="136"/>
      <c r="V953" s="136"/>
      <c r="W953" s="136"/>
      <c r="X953" s="136"/>
      <c r="Y953" s="725"/>
      <c r="Z953" s="136"/>
      <c r="AA953" s="136"/>
      <c r="AB953" s="136"/>
      <c r="AC953" s="136"/>
      <c r="AD953" s="136"/>
      <c r="AE953" s="136"/>
      <c r="AF953" s="725"/>
      <c r="AG953" s="136"/>
      <c r="AH953" s="136"/>
      <c r="AI953" s="136"/>
      <c r="AJ953" s="136"/>
      <c r="AK953" s="136"/>
      <c r="AL953" s="136"/>
    </row>
    <row r="954" spans="1:38" s="44" customFormat="1" x14ac:dyDescent="0.2">
      <c r="A954" s="16"/>
      <c r="B954" s="730"/>
      <c r="C954" s="16"/>
      <c r="K954" s="725"/>
      <c r="L954" s="136"/>
      <c r="M954" s="136"/>
      <c r="N954" s="136"/>
      <c r="O954" s="136"/>
      <c r="P954" s="136"/>
      <c r="Q954" s="136"/>
      <c r="R954" s="725"/>
      <c r="S954" s="136"/>
      <c r="T954" s="136"/>
      <c r="U954" s="136"/>
      <c r="V954" s="136"/>
      <c r="W954" s="136"/>
      <c r="X954" s="136"/>
      <c r="Y954" s="725"/>
      <c r="Z954" s="136"/>
      <c r="AA954" s="136"/>
      <c r="AB954" s="136"/>
      <c r="AC954" s="136"/>
      <c r="AD954" s="136"/>
      <c r="AE954" s="136"/>
      <c r="AF954" s="725"/>
      <c r="AG954" s="136"/>
      <c r="AH954" s="136"/>
      <c r="AI954" s="136"/>
      <c r="AJ954" s="136"/>
      <c r="AK954" s="136"/>
      <c r="AL954" s="136"/>
    </row>
    <row r="955" spans="1:38" s="44" customFormat="1" x14ac:dyDescent="0.2">
      <c r="A955" s="16"/>
      <c r="B955" s="730"/>
      <c r="C955" s="16"/>
      <c r="K955" s="725"/>
      <c r="L955" s="136"/>
      <c r="M955" s="136"/>
      <c r="N955" s="136"/>
      <c r="O955" s="136"/>
      <c r="P955" s="136"/>
      <c r="Q955" s="136"/>
      <c r="R955" s="725"/>
      <c r="S955" s="136"/>
      <c r="T955" s="136"/>
      <c r="U955" s="136"/>
      <c r="V955" s="136"/>
      <c r="W955" s="136"/>
      <c r="X955" s="136"/>
      <c r="Y955" s="725"/>
      <c r="Z955" s="136"/>
      <c r="AA955" s="136"/>
      <c r="AB955" s="136"/>
      <c r="AC955" s="136"/>
      <c r="AD955" s="136"/>
      <c r="AE955" s="136"/>
      <c r="AF955" s="725"/>
      <c r="AG955" s="136"/>
      <c r="AH955" s="136"/>
      <c r="AI955" s="136"/>
      <c r="AJ955" s="136"/>
      <c r="AK955" s="136"/>
      <c r="AL955" s="136"/>
    </row>
    <row r="956" spans="1:38" s="44" customFormat="1" x14ac:dyDescent="0.2">
      <c r="A956" s="16"/>
      <c r="B956" s="730"/>
      <c r="C956" s="16"/>
      <c r="K956" s="725"/>
      <c r="L956" s="136"/>
      <c r="M956" s="136"/>
      <c r="N956" s="136"/>
      <c r="O956" s="136"/>
      <c r="P956" s="136"/>
      <c r="Q956" s="136"/>
      <c r="R956" s="725"/>
      <c r="S956" s="136"/>
      <c r="T956" s="136"/>
      <c r="U956" s="136"/>
      <c r="V956" s="136"/>
      <c r="W956" s="136"/>
      <c r="X956" s="136"/>
      <c r="Y956" s="725"/>
      <c r="Z956" s="136"/>
      <c r="AA956" s="136"/>
      <c r="AB956" s="136"/>
      <c r="AC956" s="136"/>
      <c r="AD956" s="136"/>
      <c r="AE956" s="136"/>
      <c r="AF956" s="725"/>
      <c r="AG956" s="136"/>
      <c r="AH956" s="136"/>
      <c r="AI956" s="136"/>
      <c r="AJ956" s="136"/>
      <c r="AK956" s="136"/>
      <c r="AL956" s="136"/>
    </row>
    <row r="957" spans="1:38" s="44" customFormat="1" x14ac:dyDescent="0.2">
      <c r="A957" s="16"/>
      <c r="B957" s="730"/>
      <c r="C957" s="16"/>
      <c r="K957" s="725"/>
      <c r="L957" s="136"/>
      <c r="M957" s="136"/>
      <c r="N957" s="136"/>
      <c r="O957" s="136"/>
      <c r="P957" s="136"/>
      <c r="Q957" s="136"/>
      <c r="R957" s="725"/>
      <c r="S957" s="136"/>
      <c r="T957" s="136"/>
      <c r="U957" s="136"/>
      <c r="V957" s="136"/>
      <c r="W957" s="136"/>
      <c r="X957" s="136"/>
      <c r="Y957" s="725"/>
      <c r="Z957" s="136"/>
      <c r="AA957" s="136"/>
      <c r="AB957" s="136"/>
      <c r="AC957" s="136"/>
      <c r="AD957" s="136"/>
      <c r="AE957" s="136"/>
      <c r="AF957" s="725"/>
      <c r="AG957" s="136"/>
      <c r="AH957" s="136"/>
      <c r="AI957" s="136"/>
      <c r="AJ957" s="136"/>
      <c r="AK957" s="136"/>
      <c r="AL957" s="136"/>
    </row>
    <row r="958" spans="1:38" s="44" customFormat="1" x14ac:dyDescent="0.2">
      <c r="A958" s="16"/>
      <c r="B958" s="730"/>
      <c r="C958" s="16"/>
      <c r="K958" s="725"/>
      <c r="L958" s="136"/>
      <c r="M958" s="136"/>
      <c r="N958" s="136"/>
      <c r="O958" s="136"/>
      <c r="P958" s="136"/>
      <c r="Q958" s="136"/>
      <c r="R958" s="725"/>
      <c r="S958" s="136"/>
      <c r="T958" s="136"/>
      <c r="U958" s="136"/>
      <c r="V958" s="136"/>
      <c r="W958" s="136"/>
      <c r="X958" s="136"/>
      <c r="Y958" s="725"/>
      <c r="Z958" s="136"/>
      <c r="AA958" s="136"/>
      <c r="AB958" s="136"/>
      <c r="AC958" s="136"/>
      <c r="AD958" s="136"/>
      <c r="AE958" s="136"/>
      <c r="AF958" s="725"/>
      <c r="AG958" s="136"/>
      <c r="AH958" s="136"/>
      <c r="AI958" s="136"/>
      <c r="AJ958" s="136"/>
      <c r="AK958" s="136"/>
      <c r="AL958" s="136"/>
    </row>
    <row r="959" spans="1:38" s="44" customFormat="1" x14ac:dyDescent="0.2">
      <c r="A959" s="16"/>
      <c r="B959" s="730"/>
      <c r="C959" s="16"/>
      <c r="K959" s="725"/>
      <c r="L959" s="136"/>
      <c r="M959" s="136"/>
      <c r="N959" s="136"/>
      <c r="O959" s="136"/>
      <c r="P959" s="136"/>
      <c r="Q959" s="136"/>
      <c r="R959" s="725"/>
      <c r="S959" s="136"/>
      <c r="T959" s="136"/>
      <c r="U959" s="136"/>
      <c r="V959" s="136"/>
      <c r="W959" s="136"/>
      <c r="X959" s="136"/>
      <c r="Y959" s="725"/>
      <c r="Z959" s="136"/>
      <c r="AA959" s="136"/>
      <c r="AB959" s="136"/>
      <c r="AC959" s="136"/>
      <c r="AD959" s="136"/>
      <c r="AE959" s="136"/>
      <c r="AF959" s="725"/>
      <c r="AG959" s="136"/>
      <c r="AH959" s="136"/>
      <c r="AI959" s="136"/>
      <c r="AJ959" s="136"/>
      <c r="AK959" s="136"/>
      <c r="AL959" s="136"/>
    </row>
    <row r="960" spans="1:38" s="44" customFormat="1" x14ac:dyDescent="0.2">
      <c r="A960" s="16"/>
      <c r="B960" s="730"/>
      <c r="C960" s="16"/>
      <c r="K960" s="725"/>
      <c r="L960" s="136"/>
      <c r="M960" s="136"/>
      <c r="N960" s="136"/>
      <c r="O960" s="136"/>
      <c r="P960" s="136"/>
      <c r="Q960" s="136"/>
      <c r="R960" s="725"/>
      <c r="S960" s="136"/>
      <c r="T960" s="136"/>
      <c r="U960" s="136"/>
      <c r="V960" s="136"/>
      <c r="W960" s="136"/>
      <c r="X960" s="136"/>
      <c r="Y960" s="725"/>
      <c r="Z960" s="136"/>
      <c r="AA960" s="136"/>
      <c r="AB960" s="136"/>
      <c r="AC960" s="136"/>
      <c r="AD960" s="136"/>
      <c r="AE960" s="136"/>
      <c r="AF960" s="725"/>
      <c r="AG960" s="136"/>
      <c r="AH960" s="136"/>
      <c r="AI960" s="136"/>
      <c r="AJ960" s="136"/>
      <c r="AK960" s="136"/>
      <c r="AL960" s="136"/>
    </row>
    <row r="961" spans="1:38" s="44" customFormat="1" x14ac:dyDescent="0.2">
      <c r="A961" s="16"/>
      <c r="B961" s="730"/>
      <c r="C961" s="16"/>
      <c r="K961" s="725"/>
      <c r="L961" s="136"/>
      <c r="M961" s="136"/>
      <c r="N961" s="136"/>
      <c r="O961" s="136"/>
      <c r="P961" s="136"/>
      <c r="Q961" s="136"/>
      <c r="R961" s="725"/>
      <c r="S961" s="136"/>
      <c r="T961" s="136"/>
      <c r="U961" s="136"/>
      <c r="V961" s="136"/>
      <c r="W961" s="136"/>
      <c r="X961" s="136"/>
      <c r="Y961" s="725"/>
      <c r="Z961" s="136"/>
      <c r="AA961" s="136"/>
      <c r="AB961" s="136"/>
      <c r="AC961" s="136"/>
      <c r="AD961" s="136"/>
      <c r="AE961" s="136"/>
      <c r="AF961" s="725"/>
      <c r="AG961" s="136"/>
      <c r="AH961" s="136"/>
      <c r="AI961" s="136"/>
      <c r="AJ961" s="136"/>
      <c r="AK961" s="136"/>
      <c r="AL961" s="136"/>
    </row>
    <row r="962" spans="1:38" s="44" customFormat="1" x14ac:dyDescent="0.2">
      <c r="A962" s="16"/>
      <c r="B962" s="730"/>
      <c r="C962" s="16"/>
      <c r="K962" s="725"/>
      <c r="L962" s="136"/>
      <c r="M962" s="136"/>
      <c r="N962" s="136"/>
      <c r="O962" s="136"/>
      <c r="P962" s="136"/>
      <c r="Q962" s="136"/>
      <c r="R962" s="725"/>
      <c r="S962" s="136"/>
      <c r="T962" s="136"/>
      <c r="U962" s="136"/>
      <c r="V962" s="136"/>
      <c r="W962" s="136"/>
      <c r="X962" s="136"/>
      <c r="Y962" s="725"/>
      <c r="Z962" s="136"/>
      <c r="AA962" s="136"/>
      <c r="AB962" s="136"/>
      <c r="AC962" s="136"/>
      <c r="AD962" s="136"/>
      <c r="AE962" s="136"/>
      <c r="AF962" s="725"/>
      <c r="AG962" s="136"/>
      <c r="AH962" s="136"/>
      <c r="AI962" s="136"/>
      <c r="AJ962" s="136"/>
      <c r="AK962" s="136"/>
      <c r="AL962" s="136"/>
    </row>
    <row r="963" spans="1:38" s="44" customFormat="1" x14ac:dyDescent="0.2">
      <c r="A963" s="16"/>
      <c r="B963" s="730"/>
      <c r="C963" s="16"/>
      <c r="K963" s="725"/>
      <c r="L963" s="136"/>
      <c r="M963" s="136"/>
      <c r="N963" s="136"/>
      <c r="O963" s="136"/>
      <c r="P963" s="136"/>
      <c r="Q963" s="136"/>
      <c r="R963" s="725"/>
      <c r="S963" s="136"/>
      <c r="T963" s="136"/>
      <c r="U963" s="136"/>
      <c r="V963" s="136"/>
      <c r="W963" s="136"/>
      <c r="X963" s="136"/>
      <c r="Y963" s="725"/>
      <c r="Z963" s="136"/>
      <c r="AA963" s="136"/>
      <c r="AB963" s="136"/>
      <c r="AC963" s="136"/>
      <c r="AD963" s="136"/>
      <c r="AE963" s="136"/>
      <c r="AF963" s="725"/>
      <c r="AG963" s="136"/>
      <c r="AH963" s="136"/>
      <c r="AI963" s="136"/>
      <c r="AJ963" s="136"/>
      <c r="AK963" s="136"/>
      <c r="AL963" s="136"/>
    </row>
    <row r="964" spans="1:38" s="44" customFormat="1" x14ac:dyDescent="0.2">
      <c r="A964" s="16"/>
      <c r="B964" s="730"/>
      <c r="C964" s="16"/>
      <c r="K964" s="725"/>
      <c r="L964" s="136"/>
      <c r="M964" s="136"/>
      <c r="N964" s="136"/>
      <c r="O964" s="136"/>
      <c r="P964" s="136"/>
      <c r="Q964" s="136"/>
      <c r="R964" s="725"/>
      <c r="S964" s="136"/>
      <c r="T964" s="136"/>
      <c r="U964" s="136"/>
      <c r="V964" s="136"/>
      <c r="W964" s="136"/>
      <c r="X964" s="136"/>
      <c r="Y964" s="725"/>
      <c r="Z964" s="136"/>
      <c r="AA964" s="136"/>
      <c r="AB964" s="136"/>
      <c r="AC964" s="136"/>
      <c r="AD964" s="136"/>
      <c r="AE964" s="136"/>
      <c r="AF964" s="725"/>
      <c r="AG964" s="136"/>
      <c r="AH964" s="136"/>
      <c r="AI964" s="136"/>
      <c r="AJ964" s="136"/>
      <c r="AK964" s="136"/>
      <c r="AL964" s="136"/>
    </row>
    <row r="965" spans="1:38" s="44" customFormat="1" x14ac:dyDescent="0.2">
      <c r="A965" s="16"/>
      <c r="B965" s="730"/>
      <c r="C965" s="16"/>
      <c r="K965" s="725"/>
      <c r="L965" s="136"/>
      <c r="M965" s="136"/>
      <c r="N965" s="136"/>
      <c r="O965" s="136"/>
      <c r="P965" s="136"/>
      <c r="Q965" s="136"/>
      <c r="R965" s="725"/>
      <c r="S965" s="136"/>
      <c r="T965" s="136"/>
      <c r="U965" s="136"/>
      <c r="V965" s="136"/>
      <c r="W965" s="136"/>
      <c r="X965" s="136"/>
      <c r="Y965" s="725"/>
      <c r="Z965" s="136"/>
      <c r="AA965" s="136"/>
      <c r="AB965" s="136"/>
      <c r="AC965" s="136"/>
      <c r="AD965" s="136"/>
      <c r="AE965" s="136"/>
      <c r="AF965" s="725"/>
      <c r="AG965" s="136"/>
      <c r="AH965" s="136"/>
      <c r="AI965" s="136"/>
      <c r="AJ965" s="136"/>
      <c r="AK965" s="136"/>
      <c r="AL965" s="136"/>
    </row>
    <row r="966" spans="1:38" s="44" customFormat="1" x14ac:dyDescent="0.2">
      <c r="A966" s="16"/>
      <c r="B966" s="730"/>
      <c r="C966" s="16"/>
      <c r="K966" s="725"/>
      <c r="L966" s="136"/>
      <c r="M966" s="136"/>
      <c r="N966" s="136"/>
      <c r="O966" s="136"/>
      <c r="P966" s="136"/>
      <c r="Q966" s="136"/>
      <c r="R966" s="725"/>
      <c r="S966" s="136"/>
      <c r="T966" s="136"/>
      <c r="U966" s="136"/>
      <c r="V966" s="136"/>
      <c r="W966" s="136"/>
      <c r="X966" s="136"/>
      <c r="Y966" s="725"/>
      <c r="Z966" s="136"/>
      <c r="AA966" s="136"/>
      <c r="AB966" s="136"/>
      <c r="AC966" s="136"/>
      <c r="AD966" s="136"/>
      <c r="AE966" s="136"/>
      <c r="AF966" s="725"/>
      <c r="AG966" s="136"/>
      <c r="AH966" s="136"/>
      <c r="AI966" s="136"/>
      <c r="AJ966" s="136"/>
      <c r="AK966" s="136"/>
      <c r="AL966" s="136"/>
    </row>
    <row r="967" spans="1:38" s="44" customFormat="1" x14ac:dyDescent="0.2">
      <c r="A967" s="16"/>
      <c r="B967" s="730"/>
      <c r="C967" s="16"/>
      <c r="K967" s="725"/>
      <c r="L967" s="136"/>
      <c r="M967" s="136"/>
      <c r="N967" s="136"/>
      <c r="O967" s="136"/>
      <c r="P967" s="136"/>
      <c r="Q967" s="136"/>
      <c r="R967" s="725"/>
      <c r="S967" s="136"/>
      <c r="T967" s="136"/>
      <c r="U967" s="136"/>
      <c r="V967" s="136"/>
      <c r="W967" s="136"/>
      <c r="X967" s="136"/>
      <c r="Y967" s="725"/>
      <c r="Z967" s="136"/>
      <c r="AA967" s="136"/>
      <c r="AB967" s="136"/>
      <c r="AC967" s="136"/>
      <c r="AD967" s="136"/>
      <c r="AE967" s="136"/>
      <c r="AF967" s="725"/>
      <c r="AG967" s="136"/>
      <c r="AH967" s="136"/>
      <c r="AI967" s="136"/>
      <c r="AJ967" s="136"/>
      <c r="AK967" s="136"/>
      <c r="AL967" s="136"/>
    </row>
    <row r="968" spans="1:38" s="44" customFormat="1" x14ac:dyDescent="0.2">
      <c r="A968" s="16"/>
      <c r="B968" s="730"/>
      <c r="C968" s="16"/>
      <c r="K968" s="725"/>
      <c r="L968" s="136"/>
      <c r="M968" s="136"/>
      <c r="N968" s="136"/>
      <c r="O968" s="136"/>
      <c r="P968" s="136"/>
      <c r="Q968" s="136"/>
      <c r="R968" s="725"/>
      <c r="S968" s="136"/>
      <c r="T968" s="136"/>
      <c r="U968" s="136"/>
      <c r="V968" s="136"/>
      <c r="W968" s="136"/>
      <c r="X968" s="136"/>
      <c r="Y968" s="725"/>
      <c r="Z968" s="136"/>
      <c r="AA968" s="136"/>
      <c r="AB968" s="136"/>
      <c r="AC968" s="136"/>
      <c r="AD968" s="136"/>
      <c r="AE968" s="136"/>
      <c r="AF968" s="725"/>
      <c r="AG968" s="136"/>
      <c r="AH968" s="136"/>
      <c r="AI968" s="136"/>
      <c r="AJ968" s="136"/>
      <c r="AK968" s="136"/>
      <c r="AL968" s="136"/>
    </row>
    <row r="969" spans="1:38" s="44" customFormat="1" x14ac:dyDescent="0.2">
      <c r="A969" s="16"/>
      <c r="B969" s="730"/>
      <c r="C969" s="16"/>
      <c r="K969" s="725"/>
      <c r="L969" s="136"/>
      <c r="M969" s="136"/>
      <c r="N969" s="136"/>
      <c r="O969" s="136"/>
      <c r="P969" s="136"/>
      <c r="Q969" s="136"/>
      <c r="R969" s="725"/>
      <c r="S969" s="136"/>
      <c r="T969" s="136"/>
      <c r="U969" s="136"/>
      <c r="V969" s="136"/>
      <c r="W969" s="136"/>
      <c r="X969" s="136"/>
      <c r="Y969" s="725"/>
      <c r="Z969" s="136"/>
      <c r="AA969" s="136"/>
      <c r="AB969" s="136"/>
      <c r="AC969" s="136"/>
      <c r="AD969" s="136"/>
      <c r="AE969" s="136"/>
      <c r="AF969" s="725"/>
      <c r="AG969" s="136"/>
      <c r="AH969" s="136"/>
      <c r="AI969" s="136"/>
      <c r="AJ969" s="136"/>
      <c r="AK969" s="136"/>
      <c r="AL969" s="136"/>
    </row>
    <row r="970" spans="1:38" s="44" customFormat="1" x14ac:dyDescent="0.2">
      <c r="A970" s="16"/>
      <c r="B970" s="730"/>
      <c r="C970" s="16"/>
      <c r="K970" s="725"/>
      <c r="L970" s="136"/>
      <c r="M970" s="136"/>
      <c r="N970" s="136"/>
      <c r="O970" s="136"/>
      <c r="P970" s="136"/>
      <c r="Q970" s="136"/>
      <c r="R970" s="725"/>
      <c r="S970" s="136"/>
      <c r="T970" s="136"/>
      <c r="U970" s="136"/>
      <c r="V970" s="136"/>
      <c r="W970" s="136"/>
      <c r="X970" s="136"/>
      <c r="Y970" s="725"/>
      <c r="Z970" s="136"/>
      <c r="AA970" s="136"/>
      <c r="AB970" s="136"/>
      <c r="AC970" s="136"/>
      <c r="AD970" s="136"/>
      <c r="AE970" s="136"/>
      <c r="AF970" s="725"/>
      <c r="AG970" s="136"/>
      <c r="AH970" s="136"/>
      <c r="AI970" s="136"/>
      <c r="AJ970" s="136"/>
      <c r="AK970" s="136"/>
      <c r="AL970" s="136"/>
    </row>
    <row r="971" spans="1:38" s="44" customFormat="1" x14ac:dyDescent="0.2">
      <c r="A971" s="16"/>
      <c r="B971" s="730"/>
      <c r="C971" s="16"/>
      <c r="K971" s="725"/>
      <c r="L971" s="136"/>
      <c r="M971" s="136"/>
      <c r="N971" s="136"/>
      <c r="O971" s="136"/>
      <c r="P971" s="136"/>
      <c r="Q971" s="136"/>
      <c r="R971" s="725"/>
      <c r="S971" s="136"/>
      <c r="T971" s="136"/>
      <c r="U971" s="136"/>
      <c r="V971" s="136"/>
      <c r="W971" s="136"/>
      <c r="X971" s="136"/>
      <c r="Y971" s="725"/>
      <c r="Z971" s="136"/>
      <c r="AA971" s="136"/>
      <c r="AB971" s="136"/>
      <c r="AC971" s="136"/>
      <c r="AD971" s="136"/>
      <c r="AE971" s="136"/>
      <c r="AF971" s="725"/>
      <c r="AG971" s="136"/>
      <c r="AH971" s="136"/>
      <c r="AI971" s="136"/>
      <c r="AJ971" s="136"/>
      <c r="AK971" s="136"/>
      <c r="AL971" s="136"/>
    </row>
    <row r="972" spans="1:38" s="44" customFormat="1" x14ac:dyDescent="0.2">
      <c r="A972" s="16"/>
      <c r="B972" s="730"/>
      <c r="C972" s="16"/>
      <c r="K972" s="725"/>
      <c r="L972" s="136"/>
      <c r="M972" s="136"/>
      <c r="N972" s="136"/>
      <c r="O972" s="136"/>
      <c r="P972" s="136"/>
      <c r="Q972" s="136"/>
      <c r="R972" s="725"/>
      <c r="S972" s="136"/>
      <c r="T972" s="136"/>
      <c r="U972" s="136"/>
      <c r="V972" s="136"/>
      <c r="W972" s="136"/>
      <c r="X972" s="136"/>
      <c r="Y972" s="725"/>
      <c r="Z972" s="136"/>
      <c r="AA972" s="136"/>
      <c r="AB972" s="136"/>
      <c r="AC972" s="136"/>
      <c r="AD972" s="136"/>
      <c r="AE972" s="136"/>
      <c r="AF972" s="725"/>
      <c r="AG972" s="136"/>
      <c r="AH972" s="136"/>
      <c r="AI972" s="136"/>
      <c r="AJ972" s="136"/>
      <c r="AK972" s="136"/>
      <c r="AL972" s="136"/>
    </row>
    <row r="973" spans="1:38" s="44" customFormat="1" x14ac:dyDescent="0.2">
      <c r="A973" s="16"/>
      <c r="B973" s="730"/>
      <c r="C973" s="16"/>
      <c r="K973" s="725"/>
      <c r="L973" s="136"/>
      <c r="M973" s="136"/>
      <c r="N973" s="136"/>
      <c r="O973" s="136"/>
      <c r="P973" s="136"/>
      <c r="Q973" s="136"/>
      <c r="R973" s="725"/>
      <c r="S973" s="136"/>
      <c r="T973" s="136"/>
      <c r="U973" s="136"/>
      <c r="V973" s="136"/>
      <c r="W973" s="136"/>
      <c r="X973" s="136"/>
      <c r="Y973" s="725"/>
      <c r="Z973" s="136"/>
      <c r="AA973" s="136"/>
      <c r="AB973" s="136"/>
      <c r="AC973" s="136"/>
      <c r="AD973" s="136"/>
      <c r="AE973" s="136"/>
      <c r="AF973" s="725"/>
      <c r="AG973" s="136"/>
      <c r="AH973" s="136"/>
      <c r="AI973" s="136"/>
      <c r="AJ973" s="136"/>
      <c r="AK973" s="136"/>
      <c r="AL973" s="136"/>
    </row>
    <row r="974" spans="1:38" s="44" customFormat="1" x14ac:dyDescent="0.2">
      <c r="A974" s="16"/>
      <c r="B974" s="730"/>
      <c r="C974" s="16"/>
      <c r="K974" s="725"/>
      <c r="L974" s="136"/>
      <c r="M974" s="136"/>
      <c r="N974" s="136"/>
      <c r="O974" s="136"/>
      <c r="P974" s="136"/>
      <c r="Q974" s="136"/>
      <c r="R974" s="725"/>
      <c r="S974" s="136"/>
      <c r="T974" s="136"/>
      <c r="U974" s="136"/>
      <c r="V974" s="136"/>
      <c r="W974" s="136"/>
      <c r="X974" s="136"/>
      <c r="Y974" s="725"/>
      <c r="Z974" s="136"/>
      <c r="AA974" s="136"/>
      <c r="AB974" s="136"/>
      <c r="AC974" s="136"/>
      <c r="AD974" s="136"/>
      <c r="AE974" s="136"/>
      <c r="AF974" s="725"/>
      <c r="AG974" s="136"/>
      <c r="AH974" s="136"/>
      <c r="AI974" s="136"/>
      <c r="AJ974" s="136"/>
      <c r="AK974" s="136"/>
      <c r="AL974" s="136"/>
    </row>
    <row r="975" spans="1:38" s="44" customFormat="1" x14ac:dyDescent="0.2">
      <c r="A975" s="16"/>
      <c r="B975" s="730"/>
      <c r="C975" s="16"/>
      <c r="K975" s="725"/>
      <c r="L975" s="136"/>
      <c r="M975" s="136"/>
      <c r="N975" s="136"/>
      <c r="O975" s="136"/>
      <c r="P975" s="136"/>
      <c r="Q975" s="136"/>
      <c r="R975" s="725"/>
      <c r="S975" s="136"/>
      <c r="T975" s="136"/>
      <c r="U975" s="136"/>
      <c r="V975" s="136"/>
      <c r="W975" s="136"/>
      <c r="X975" s="136"/>
      <c r="Y975" s="725"/>
      <c r="Z975" s="136"/>
      <c r="AA975" s="136"/>
      <c r="AB975" s="136"/>
      <c r="AC975" s="136"/>
      <c r="AD975" s="136"/>
      <c r="AE975" s="136"/>
      <c r="AF975" s="725"/>
      <c r="AG975" s="136"/>
      <c r="AH975" s="136"/>
      <c r="AI975" s="136"/>
      <c r="AJ975" s="136"/>
      <c r="AK975" s="136"/>
      <c r="AL975" s="136"/>
    </row>
    <row r="976" spans="1:38" s="44" customFormat="1" x14ac:dyDescent="0.2">
      <c r="A976" s="16"/>
      <c r="B976" s="730"/>
      <c r="C976" s="16"/>
      <c r="K976" s="725"/>
      <c r="L976" s="136"/>
      <c r="M976" s="136"/>
      <c r="N976" s="136"/>
      <c r="O976" s="136"/>
      <c r="P976" s="136"/>
      <c r="Q976" s="136"/>
      <c r="R976" s="725"/>
      <c r="S976" s="136"/>
      <c r="T976" s="136"/>
      <c r="U976" s="136"/>
      <c r="V976" s="136"/>
      <c r="W976" s="136"/>
      <c r="X976" s="136"/>
      <c r="Y976" s="725"/>
      <c r="Z976" s="136"/>
      <c r="AA976" s="136"/>
      <c r="AB976" s="136"/>
      <c r="AC976" s="136"/>
      <c r="AD976" s="136"/>
      <c r="AE976" s="136"/>
      <c r="AF976" s="725"/>
      <c r="AG976" s="136"/>
      <c r="AH976" s="136"/>
      <c r="AI976" s="136"/>
      <c r="AJ976" s="136"/>
      <c r="AK976" s="136"/>
      <c r="AL976" s="136"/>
    </row>
    <row r="977" spans="1:38" s="44" customFormat="1" x14ac:dyDescent="0.2">
      <c r="A977" s="16"/>
      <c r="B977" s="730"/>
      <c r="C977" s="16"/>
      <c r="K977" s="725"/>
      <c r="L977" s="136"/>
      <c r="M977" s="136"/>
      <c r="N977" s="136"/>
      <c r="O977" s="136"/>
      <c r="P977" s="136"/>
      <c r="Q977" s="136"/>
      <c r="R977" s="725"/>
      <c r="S977" s="136"/>
      <c r="T977" s="136"/>
      <c r="U977" s="136"/>
      <c r="V977" s="136"/>
      <c r="W977" s="136"/>
      <c r="X977" s="136"/>
      <c r="Y977" s="725"/>
      <c r="Z977" s="136"/>
      <c r="AA977" s="136"/>
      <c r="AB977" s="136"/>
      <c r="AC977" s="136"/>
      <c r="AD977" s="136"/>
      <c r="AE977" s="136"/>
      <c r="AF977" s="725"/>
      <c r="AG977" s="136"/>
      <c r="AH977" s="136"/>
      <c r="AI977" s="136"/>
      <c r="AJ977" s="136"/>
      <c r="AK977" s="136"/>
      <c r="AL977" s="136"/>
    </row>
    <row r="978" spans="1:38" s="44" customFormat="1" x14ac:dyDescent="0.2">
      <c r="A978" s="16"/>
      <c r="B978" s="730"/>
      <c r="C978" s="16"/>
      <c r="K978" s="725"/>
      <c r="L978" s="136"/>
      <c r="M978" s="136"/>
      <c r="N978" s="136"/>
      <c r="O978" s="136"/>
      <c r="P978" s="136"/>
      <c r="Q978" s="136"/>
      <c r="R978" s="725"/>
      <c r="S978" s="136"/>
      <c r="T978" s="136"/>
      <c r="U978" s="136"/>
      <c r="V978" s="136"/>
      <c r="W978" s="136"/>
      <c r="X978" s="136"/>
      <c r="Y978" s="725"/>
      <c r="Z978" s="136"/>
      <c r="AA978" s="136"/>
      <c r="AB978" s="136"/>
      <c r="AC978" s="136"/>
      <c r="AD978" s="136"/>
      <c r="AE978" s="136"/>
      <c r="AF978" s="725"/>
      <c r="AG978" s="136"/>
      <c r="AH978" s="136"/>
      <c r="AI978" s="136"/>
      <c r="AJ978" s="136"/>
      <c r="AK978" s="136"/>
      <c r="AL978" s="136"/>
    </row>
    <row r="979" spans="1:38" s="44" customFormat="1" x14ac:dyDescent="0.2">
      <c r="A979" s="16"/>
      <c r="B979" s="730"/>
      <c r="C979" s="16"/>
      <c r="K979" s="725"/>
      <c r="L979" s="136"/>
      <c r="M979" s="136"/>
      <c r="N979" s="136"/>
      <c r="O979" s="136"/>
      <c r="P979" s="136"/>
      <c r="Q979" s="136"/>
      <c r="R979" s="725"/>
      <c r="S979" s="136"/>
      <c r="T979" s="136"/>
      <c r="U979" s="136"/>
      <c r="V979" s="136"/>
      <c r="W979" s="136"/>
      <c r="X979" s="136"/>
      <c r="Y979" s="725"/>
      <c r="Z979" s="136"/>
      <c r="AA979" s="136"/>
      <c r="AB979" s="136"/>
      <c r="AC979" s="136"/>
      <c r="AD979" s="136"/>
      <c r="AE979" s="136"/>
      <c r="AF979" s="725"/>
      <c r="AG979" s="136"/>
      <c r="AH979" s="136"/>
      <c r="AI979" s="136"/>
      <c r="AJ979" s="136"/>
      <c r="AK979" s="136"/>
      <c r="AL979" s="136"/>
    </row>
    <row r="980" spans="1:38" s="44" customFormat="1" x14ac:dyDescent="0.2">
      <c r="A980" s="16"/>
      <c r="B980" s="730"/>
      <c r="C980" s="16"/>
      <c r="K980" s="725"/>
      <c r="L980" s="136"/>
      <c r="M980" s="136"/>
      <c r="N980" s="136"/>
      <c r="O980" s="136"/>
      <c r="P980" s="136"/>
      <c r="Q980" s="136"/>
      <c r="R980" s="725"/>
      <c r="S980" s="136"/>
      <c r="T980" s="136"/>
      <c r="U980" s="136"/>
      <c r="V980" s="136"/>
      <c r="W980" s="136"/>
      <c r="X980" s="136"/>
      <c r="Y980" s="725"/>
      <c r="Z980" s="136"/>
      <c r="AA980" s="136"/>
      <c r="AB980" s="136"/>
      <c r="AC980" s="136"/>
      <c r="AD980" s="136"/>
      <c r="AE980" s="136"/>
      <c r="AF980" s="725"/>
      <c r="AG980" s="136"/>
      <c r="AH980" s="136"/>
      <c r="AI980" s="136"/>
      <c r="AJ980" s="136"/>
      <c r="AK980" s="136"/>
      <c r="AL980" s="136"/>
    </row>
    <row r="981" spans="1:38" s="44" customFormat="1" x14ac:dyDescent="0.2">
      <c r="A981" s="16"/>
      <c r="B981" s="730"/>
      <c r="C981" s="16"/>
      <c r="K981" s="725"/>
      <c r="L981" s="136"/>
      <c r="M981" s="136"/>
      <c r="N981" s="136"/>
      <c r="O981" s="136"/>
      <c r="P981" s="136"/>
      <c r="Q981" s="136"/>
      <c r="R981" s="725"/>
      <c r="S981" s="136"/>
      <c r="T981" s="136"/>
      <c r="U981" s="136"/>
      <c r="V981" s="136"/>
      <c r="W981" s="136"/>
      <c r="X981" s="136"/>
      <c r="Y981" s="725"/>
      <c r="Z981" s="136"/>
      <c r="AA981" s="136"/>
      <c r="AB981" s="136"/>
      <c r="AC981" s="136"/>
      <c r="AD981" s="136"/>
      <c r="AE981" s="136"/>
      <c r="AF981" s="725"/>
      <c r="AG981" s="136"/>
      <c r="AH981" s="136"/>
      <c r="AI981" s="136"/>
      <c r="AJ981" s="136"/>
      <c r="AK981" s="136"/>
      <c r="AL981" s="136"/>
    </row>
    <row r="982" spans="1:38" s="44" customFormat="1" x14ac:dyDescent="0.2">
      <c r="A982" s="16"/>
      <c r="B982" s="730"/>
      <c r="C982" s="16"/>
      <c r="K982" s="725"/>
      <c r="L982" s="136"/>
      <c r="M982" s="136"/>
      <c r="N982" s="136"/>
      <c r="O982" s="136"/>
      <c r="P982" s="136"/>
      <c r="Q982" s="136"/>
      <c r="R982" s="725"/>
      <c r="S982" s="136"/>
      <c r="T982" s="136"/>
      <c r="U982" s="136"/>
      <c r="V982" s="136"/>
      <c r="W982" s="136"/>
      <c r="X982" s="136"/>
      <c r="Y982" s="725"/>
      <c r="Z982" s="136"/>
      <c r="AA982" s="136"/>
      <c r="AB982" s="136"/>
      <c r="AC982" s="136"/>
      <c r="AD982" s="136"/>
      <c r="AE982" s="136"/>
      <c r="AF982" s="725"/>
      <c r="AG982" s="136"/>
      <c r="AH982" s="136"/>
      <c r="AI982" s="136"/>
      <c r="AJ982" s="136"/>
      <c r="AK982" s="136"/>
      <c r="AL982" s="136"/>
    </row>
    <row r="983" spans="1:38" s="44" customFormat="1" x14ac:dyDescent="0.2">
      <c r="A983" s="16"/>
      <c r="B983" s="730"/>
      <c r="C983" s="16"/>
      <c r="K983" s="725"/>
      <c r="L983" s="136"/>
      <c r="M983" s="136"/>
      <c r="N983" s="136"/>
      <c r="O983" s="136"/>
      <c r="P983" s="136"/>
      <c r="Q983" s="136"/>
      <c r="R983" s="725"/>
      <c r="S983" s="136"/>
      <c r="T983" s="136"/>
      <c r="U983" s="136"/>
      <c r="V983" s="136"/>
      <c r="W983" s="136"/>
      <c r="X983" s="136"/>
      <c r="Y983" s="725"/>
      <c r="Z983" s="136"/>
      <c r="AA983" s="136"/>
      <c r="AB983" s="136"/>
      <c r="AC983" s="136"/>
      <c r="AD983" s="136"/>
      <c r="AE983" s="136"/>
      <c r="AF983" s="725"/>
      <c r="AG983" s="136"/>
      <c r="AH983" s="136"/>
      <c r="AI983" s="136"/>
      <c r="AJ983" s="136"/>
      <c r="AK983" s="136"/>
      <c r="AL983" s="136"/>
    </row>
    <row r="984" spans="1:38" s="44" customFormat="1" x14ac:dyDescent="0.2">
      <c r="A984" s="16"/>
      <c r="B984" s="730"/>
      <c r="C984" s="16"/>
      <c r="K984" s="725"/>
      <c r="L984" s="136"/>
      <c r="M984" s="136"/>
      <c r="N984" s="136"/>
      <c r="O984" s="136"/>
      <c r="P984" s="136"/>
      <c r="Q984" s="136"/>
      <c r="R984" s="725"/>
      <c r="S984" s="136"/>
      <c r="T984" s="136"/>
      <c r="U984" s="136"/>
      <c r="V984" s="136"/>
      <c r="W984" s="136"/>
      <c r="X984" s="136"/>
      <c r="Y984" s="725"/>
      <c r="Z984" s="136"/>
      <c r="AA984" s="136"/>
      <c r="AB984" s="136"/>
      <c r="AC984" s="136"/>
      <c r="AD984" s="136"/>
      <c r="AE984" s="136"/>
      <c r="AF984" s="725"/>
      <c r="AG984" s="136"/>
      <c r="AH984" s="136"/>
      <c r="AI984" s="136"/>
      <c r="AJ984" s="136"/>
      <c r="AK984" s="136"/>
      <c r="AL984" s="136"/>
    </row>
    <row r="985" spans="1:38" s="44" customFormat="1" x14ac:dyDescent="0.2">
      <c r="A985" s="16"/>
      <c r="B985" s="730"/>
      <c r="C985" s="16"/>
      <c r="K985" s="725"/>
      <c r="L985" s="136"/>
      <c r="M985" s="136"/>
      <c r="N985" s="136"/>
      <c r="O985" s="136"/>
      <c r="P985" s="136"/>
      <c r="Q985" s="136"/>
      <c r="R985" s="725"/>
      <c r="S985" s="136"/>
      <c r="T985" s="136"/>
      <c r="U985" s="136"/>
      <c r="V985" s="136"/>
      <c r="W985" s="136"/>
      <c r="X985" s="136"/>
      <c r="Y985" s="725"/>
      <c r="Z985" s="136"/>
      <c r="AA985" s="136"/>
      <c r="AB985" s="136"/>
      <c r="AC985" s="136"/>
      <c r="AD985" s="136"/>
      <c r="AE985" s="136"/>
      <c r="AF985" s="725"/>
      <c r="AG985" s="136"/>
      <c r="AH985" s="136"/>
      <c r="AI985" s="136"/>
      <c r="AJ985" s="136"/>
      <c r="AK985" s="136"/>
      <c r="AL985" s="136"/>
    </row>
    <row r="986" spans="1:38" s="44" customFormat="1" x14ac:dyDescent="0.2">
      <c r="A986" s="16"/>
      <c r="B986" s="730"/>
      <c r="C986" s="16"/>
      <c r="K986" s="725"/>
      <c r="L986" s="136"/>
      <c r="M986" s="136"/>
      <c r="N986" s="136"/>
      <c r="O986" s="136"/>
      <c r="P986" s="136"/>
      <c r="Q986" s="136"/>
      <c r="R986" s="725"/>
      <c r="S986" s="136"/>
      <c r="T986" s="136"/>
      <c r="U986" s="136"/>
      <c r="V986" s="136"/>
      <c r="W986" s="136"/>
      <c r="X986" s="136"/>
      <c r="Y986" s="725"/>
      <c r="Z986" s="136"/>
      <c r="AA986" s="136"/>
      <c r="AB986" s="136"/>
      <c r="AC986" s="136"/>
      <c r="AD986" s="136"/>
      <c r="AE986" s="136"/>
      <c r="AF986" s="725"/>
      <c r="AG986" s="136"/>
      <c r="AH986" s="136"/>
      <c r="AI986" s="136"/>
      <c r="AJ986" s="136"/>
      <c r="AK986" s="136"/>
      <c r="AL986" s="136"/>
    </row>
    <row r="987" spans="1:38" s="44" customFormat="1" x14ac:dyDescent="0.2">
      <c r="A987" s="16"/>
      <c r="B987" s="730"/>
      <c r="C987" s="16"/>
      <c r="K987" s="725"/>
      <c r="L987" s="136"/>
      <c r="M987" s="136"/>
      <c r="N987" s="136"/>
      <c r="O987" s="136"/>
      <c r="P987" s="136"/>
      <c r="Q987" s="136"/>
      <c r="R987" s="725"/>
      <c r="S987" s="136"/>
      <c r="T987" s="136"/>
      <c r="U987" s="136"/>
      <c r="V987" s="136"/>
      <c r="W987" s="136"/>
      <c r="X987" s="136"/>
      <c r="Y987" s="725"/>
      <c r="Z987" s="136"/>
      <c r="AA987" s="136"/>
      <c r="AB987" s="136"/>
      <c r="AC987" s="136"/>
      <c r="AD987" s="136"/>
      <c r="AE987" s="136"/>
      <c r="AF987" s="725"/>
      <c r="AG987" s="136"/>
      <c r="AH987" s="136"/>
      <c r="AI987" s="136"/>
      <c r="AJ987" s="136"/>
      <c r="AK987" s="136"/>
      <c r="AL987" s="136"/>
    </row>
    <row r="988" spans="1:38" s="44" customFormat="1" x14ac:dyDescent="0.2">
      <c r="A988" s="16"/>
      <c r="B988" s="730"/>
      <c r="C988" s="16"/>
      <c r="K988" s="725"/>
      <c r="L988" s="136"/>
      <c r="M988" s="136"/>
      <c r="N988" s="136"/>
      <c r="O988" s="136"/>
      <c r="P988" s="136"/>
      <c r="Q988" s="136"/>
      <c r="R988" s="725"/>
      <c r="S988" s="136"/>
      <c r="T988" s="136"/>
      <c r="U988" s="136"/>
      <c r="V988" s="136"/>
      <c r="W988" s="136"/>
      <c r="X988" s="136"/>
      <c r="Y988" s="725"/>
      <c r="Z988" s="136"/>
      <c r="AA988" s="136"/>
      <c r="AB988" s="136"/>
      <c r="AC988" s="136"/>
      <c r="AD988" s="136"/>
      <c r="AE988" s="136"/>
      <c r="AF988" s="725"/>
      <c r="AG988" s="136"/>
      <c r="AH988" s="136"/>
      <c r="AI988" s="136"/>
      <c r="AJ988" s="136"/>
      <c r="AK988" s="136"/>
      <c r="AL988" s="136"/>
    </row>
    <row r="989" spans="1:38" s="44" customFormat="1" x14ac:dyDescent="0.2">
      <c r="A989" s="16"/>
      <c r="B989" s="730"/>
      <c r="C989" s="16"/>
      <c r="K989" s="725"/>
      <c r="L989" s="136"/>
      <c r="M989" s="136"/>
      <c r="N989" s="136"/>
      <c r="O989" s="136"/>
      <c r="P989" s="136"/>
      <c r="Q989" s="136"/>
      <c r="R989" s="725"/>
      <c r="S989" s="136"/>
      <c r="T989" s="136"/>
      <c r="U989" s="136"/>
      <c r="V989" s="136"/>
      <c r="W989" s="136"/>
      <c r="X989" s="136"/>
      <c r="Y989" s="725"/>
      <c r="Z989" s="136"/>
      <c r="AA989" s="136"/>
      <c r="AB989" s="136"/>
      <c r="AC989" s="136"/>
      <c r="AD989" s="136"/>
      <c r="AE989" s="136"/>
      <c r="AF989" s="725"/>
      <c r="AG989" s="136"/>
      <c r="AH989" s="136"/>
      <c r="AI989" s="136"/>
      <c r="AJ989" s="136"/>
      <c r="AK989" s="136"/>
      <c r="AL989" s="136"/>
    </row>
    <row r="990" spans="1:38" s="44" customFormat="1" x14ac:dyDescent="0.2">
      <c r="A990" s="16"/>
      <c r="B990" s="730"/>
      <c r="C990" s="16"/>
      <c r="K990" s="725"/>
      <c r="L990" s="136"/>
      <c r="M990" s="136"/>
      <c r="N990" s="136"/>
      <c r="O990" s="136"/>
      <c r="P990" s="136"/>
      <c r="Q990" s="136"/>
      <c r="R990" s="725"/>
      <c r="S990" s="136"/>
      <c r="T990" s="136"/>
      <c r="U990" s="136"/>
      <c r="V990" s="136"/>
      <c r="W990" s="136"/>
      <c r="X990" s="136"/>
      <c r="Y990" s="725"/>
      <c r="Z990" s="136"/>
      <c r="AA990" s="136"/>
      <c r="AB990" s="136"/>
      <c r="AC990" s="136"/>
      <c r="AD990" s="136"/>
      <c r="AE990" s="136"/>
      <c r="AF990" s="725"/>
      <c r="AG990" s="136"/>
      <c r="AH990" s="136"/>
      <c r="AI990" s="136"/>
      <c r="AJ990" s="136"/>
      <c r="AK990" s="136"/>
      <c r="AL990" s="136"/>
    </row>
    <row r="991" spans="1:38" s="44" customFormat="1" x14ac:dyDescent="0.2">
      <c r="A991" s="16"/>
      <c r="B991" s="730"/>
      <c r="C991" s="16"/>
      <c r="K991" s="725"/>
      <c r="L991" s="136"/>
      <c r="M991" s="136"/>
      <c r="N991" s="136"/>
      <c r="O991" s="136"/>
      <c r="P991" s="136"/>
      <c r="Q991" s="136"/>
      <c r="R991" s="725"/>
      <c r="S991" s="136"/>
      <c r="T991" s="136"/>
      <c r="U991" s="136"/>
      <c r="V991" s="136"/>
      <c r="W991" s="136"/>
      <c r="X991" s="136"/>
      <c r="Y991" s="725"/>
      <c r="Z991" s="136"/>
      <c r="AA991" s="136"/>
      <c r="AB991" s="136"/>
      <c r="AC991" s="136"/>
      <c r="AD991" s="136"/>
      <c r="AE991" s="136"/>
      <c r="AF991" s="725"/>
      <c r="AG991" s="136"/>
      <c r="AH991" s="136"/>
      <c r="AI991" s="136"/>
      <c r="AJ991" s="136"/>
      <c r="AK991" s="136"/>
      <c r="AL991" s="136"/>
    </row>
    <row r="992" spans="1:38" s="44" customFormat="1" x14ac:dyDescent="0.2">
      <c r="A992" s="16"/>
      <c r="B992" s="730"/>
      <c r="C992" s="16"/>
      <c r="K992" s="725"/>
      <c r="L992" s="136"/>
      <c r="M992" s="136"/>
      <c r="N992" s="136"/>
      <c r="O992" s="136"/>
      <c r="P992" s="136"/>
      <c r="Q992" s="136"/>
      <c r="R992" s="725"/>
      <c r="S992" s="136"/>
      <c r="T992" s="136"/>
      <c r="U992" s="136"/>
      <c r="V992" s="136"/>
      <c r="W992" s="136"/>
      <c r="X992" s="136"/>
      <c r="Y992" s="725"/>
      <c r="Z992" s="136"/>
      <c r="AA992" s="136"/>
      <c r="AB992" s="136"/>
      <c r="AC992" s="136"/>
      <c r="AD992" s="136"/>
      <c r="AE992" s="136"/>
      <c r="AF992" s="725"/>
      <c r="AG992" s="136"/>
      <c r="AH992" s="136"/>
      <c r="AI992" s="136"/>
      <c r="AJ992" s="136"/>
      <c r="AK992" s="136"/>
      <c r="AL992" s="136"/>
    </row>
    <row r="993" spans="1:38" s="44" customFormat="1" x14ac:dyDescent="0.2">
      <c r="A993" s="16"/>
      <c r="B993" s="730"/>
      <c r="C993" s="16"/>
      <c r="K993" s="725"/>
      <c r="L993" s="136"/>
      <c r="M993" s="136"/>
      <c r="N993" s="136"/>
      <c r="O993" s="136"/>
      <c r="P993" s="136"/>
      <c r="Q993" s="136"/>
      <c r="R993" s="725"/>
      <c r="S993" s="136"/>
      <c r="T993" s="136"/>
      <c r="U993" s="136"/>
      <c r="V993" s="136"/>
      <c r="W993" s="136"/>
      <c r="X993" s="136"/>
      <c r="Y993" s="725"/>
      <c r="Z993" s="136"/>
      <c r="AA993" s="136"/>
      <c r="AB993" s="136"/>
      <c r="AC993" s="136"/>
      <c r="AD993" s="136"/>
      <c r="AE993" s="136"/>
      <c r="AF993" s="725"/>
      <c r="AG993" s="136"/>
      <c r="AH993" s="136"/>
      <c r="AI993" s="136"/>
      <c r="AJ993" s="136"/>
      <c r="AK993" s="136"/>
      <c r="AL993" s="136"/>
    </row>
    <row r="994" spans="1:38" s="44" customFormat="1" x14ac:dyDescent="0.2">
      <c r="A994" s="16"/>
      <c r="B994" s="730"/>
      <c r="C994" s="16"/>
      <c r="K994" s="725"/>
      <c r="L994" s="136"/>
      <c r="M994" s="136"/>
      <c r="N994" s="136"/>
      <c r="O994" s="136"/>
      <c r="P994" s="136"/>
      <c r="Q994" s="136"/>
      <c r="R994" s="725"/>
      <c r="S994" s="136"/>
      <c r="T994" s="136"/>
      <c r="U994" s="136"/>
      <c r="V994" s="136"/>
      <c r="W994" s="136"/>
      <c r="X994" s="136"/>
      <c r="Y994" s="725"/>
      <c r="Z994" s="136"/>
      <c r="AA994" s="136"/>
      <c r="AB994" s="136"/>
      <c r="AC994" s="136"/>
      <c r="AD994" s="136"/>
      <c r="AE994" s="136"/>
      <c r="AF994" s="725"/>
      <c r="AG994" s="136"/>
      <c r="AH994" s="136"/>
      <c r="AI994" s="136"/>
      <c r="AJ994" s="136"/>
      <c r="AK994" s="136"/>
      <c r="AL994" s="136"/>
    </row>
    <row r="995" spans="1:38" s="44" customFormat="1" x14ac:dyDescent="0.2">
      <c r="A995" s="16"/>
      <c r="B995" s="730"/>
      <c r="C995" s="16"/>
      <c r="K995" s="725"/>
      <c r="L995" s="136"/>
      <c r="M995" s="136"/>
      <c r="N995" s="136"/>
      <c r="O995" s="136"/>
      <c r="P995" s="136"/>
      <c r="Q995" s="136"/>
      <c r="R995" s="725"/>
      <c r="S995" s="136"/>
      <c r="T995" s="136"/>
      <c r="U995" s="136"/>
      <c r="V995" s="136"/>
      <c r="W995" s="136"/>
      <c r="X995" s="136"/>
      <c r="Y995" s="725"/>
      <c r="Z995" s="136"/>
      <c r="AA995" s="136"/>
      <c r="AB995" s="136"/>
      <c r="AC995" s="136"/>
      <c r="AD995" s="136"/>
      <c r="AE995" s="136"/>
      <c r="AF995" s="725"/>
      <c r="AG995" s="136"/>
      <c r="AH995" s="136"/>
      <c r="AI995" s="136"/>
      <c r="AJ995" s="136"/>
      <c r="AK995" s="136"/>
      <c r="AL995" s="136"/>
    </row>
    <row r="996" spans="1:38" s="44" customFormat="1" x14ac:dyDescent="0.2">
      <c r="A996" s="16"/>
      <c r="B996" s="730"/>
      <c r="C996" s="16"/>
      <c r="K996" s="725"/>
      <c r="L996" s="136"/>
      <c r="M996" s="136"/>
      <c r="N996" s="136"/>
      <c r="O996" s="136"/>
      <c r="P996" s="136"/>
      <c r="Q996" s="136"/>
      <c r="R996" s="725"/>
      <c r="S996" s="136"/>
      <c r="T996" s="136"/>
      <c r="U996" s="136"/>
      <c r="V996" s="136"/>
      <c r="W996" s="136"/>
      <c r="X996" s="136"/>
      <c r="Y996" s="725"/>
      <c r="Z996" s="136"/>
      <c r="AA996" s="136"/>
      <c r="AB996" s="136"/>
      <c r="AC996" s="136"/>
      <c r="AD996" s="136"/>
      <c r="AE996" s="136"/>
      <c r="AF996" s="725"/>
      <c r="AG996" s="136"/>
      <c r="AH996" s="136"/>
      <c r="AI996" s="136"/>
      <c r="AJ996" s="136"/>
      <c r="AK996" s="136"/>
      <c r="AL996" s="136"/>
    </row>
    <row r="997" spans="1:38" s="44" customFormat="1" x14ac:dyDescent="0.2">
      <c r="A997" s="16"/>
      <c r="B997" s="730"/>
      <c r="C997" s="16"/>
      <c r="K997" s="725"/>
      <c r="L997" s="136"/>
      <c r="M997" s="136"/>
      <c r="N997" s="136"/>
      <c r="O997" s="136"/>
      <c r="P997" s="136"/>
      <c r="Q997" s="136"/>
      <c r="R997" s="725"/>
      <c r="S997" s="136"/>
      <c r="T997" s="136"/>
      <c r="U997" s="136"/>
      <c r="V997" s="136"/>
      <c r="W997" s="136"/>
      <c r="X997" s="136"/>
      <c r="Y997" s="725"/>
      <c r="Z997" s="136"/>
      <c r="AA997" s="136"/>
      <c r="AB997" s="136"/>
      <c r="AC997" s="136"/>
      <c r="AD997" s="136"/>
      <c r="AE997" s="136"/>
      <c r="AF997" s="725"/>
      <c r="AG997" s="136"/>
      <c r="AH997" s="136"/>
      <c r="AI997" s="136"/>
      <c r="AJ997" s="136"/>
      <c r="AK997" s="136"/>
      <c r="AL997" s="136"/>
    </row>
    <row r="998" spans="1:38" s="44" customFormat="1" x14ac:dyDescent="0.2">
      <c r="A998" s="16"/>
      <c r="B998" s="730"/>
      <c r="C998" s="16"/>
      <c r="K998" s="725"/>
      <c r="L998" s="136"/>
      <c r="M998" s="136"/>
      <c r="N998" s="136"/>
      <c r="O998" s="136"/>
      <c r="P998" s="136"/>
      <c r="Q998" s="136"/>
      <c r="R998" s="725"/>
      <c r="S998" s="136"/>
      <c r="T998" s="136"/>
      <c r="U998" s="136"/>
      <c r="V998" s="136"/>
      <c r="W998" s="136"/>
      <c r="X998" s="136"/>
      <c r="Y998" s="725"/>
      <c r="Z998" s="136"/>
      <c r="AA998" s="136"/>
      <c r="AB998" s="136"/>
      <c r="AC998" s="136"/>
      <c r="AD998" s="136"/>
      <c r="AE998" s="136"/>
      <c r="AF998" s="725"/>
      <c r="AG998" s="136"/>
      <c r="AH998" s="136"/>
      <c r="AI998" s="136"/>
      <c r="AJ998" s="136"/>
      <c r="AK998" s="136"/>
      <c r="AL998" s="136"/>
    </row>
    <row r="999" spans="1:38" s="44" customFormat="1" x14ac:dyDescent="0.2">
      <c r="A999" s="16"/>
      <c r="B999" s="730"/>
      <c r="C999" s="16"/>
      <c r="K999" s="725"/>
      <c r="L999" s="136"/>
      <c r="M999" s="136"/>
      <c r="N999" s="136"/>
      <c r="O999" s="136"/>
      <c r="P999" s="136"/>
      <c r="Q999" s="136"/>
      <c r="R999" s="725"/>
      <c r="S999" s="136"/>
      <c r="T999" s="136"/>
      <c r="U999" s="136"/>
      <c r="V999" s="136"/>
      <c r="W999" s="136"/>
      <c r="X999" s="136"/>
      <c r="Y999" s="725"/>
      <c r="Z999" s="136"/>
      <c r="AA999" s="136"/>
      <c r="AB999" s="136"/>
      <c r="AC999" s="136"/>
      <c r="AD999" s="136"/>
      <c r="AE999" s="136"/>
      <c r="AF999" s="725"/>
      <c r="AG999" s="136"/>
      <c r="AH999" s="136"/>
      <c r="AI999" s="136"/>
      <c r="AJ999" s="136"/>
      <c r="AK999" s="136"/>
      <c r="AL999" s="136"/>
    </row>
    <row r="1000" spans="1:38" s="44" customFormat="1" x14ac:dyDescent="0.2">
      <c r="A1000" s="16"/>
      <c r="B1000" s="730"/>
      <c r="C1000" s="16"/>
      <c r="K1000" s="725"/>
      <c r="L1000" s="136"/>
      <c r="M1000" s="136"/>
      <c r="N1000" s="136"/>
      <c r="O1000" s="136"/>
      <c r="P1000" s="136"/>
      <c r="Q1000" s="136"/>
      <c r="R1000" s="725"/>
      <c r="S1000" s="136"/>
      <c r="T1000" s="136"/>
      <c r="U1000" s="136"/>
      <c r="V1000" s="136"/>
      <c r="W1000" s="136"/>
      <c r="X1000" s="136"/>
      <c r="Y1000" s="725"/>
      <c r="Z1000" s="136"/>
      <c r="AA1000" s="136"/>
      <c r="AB1000" s="136"/>
      <c r="AC1000" s="136"/>
      <c r="AD1000" s="136"/>
      <c r="AE1000" s="136"/>
      <c r="AF1000" s="725"/>
      <c r="AG1000" s="136"/>
      <c r="AH1000" s="136"/>
      <c r="AI1000" s="136"/>
      <c r="AJ1000" s="136"/>
      <c r="AK1000" s="136"/>
      <c r="AL1000" s="136"/>
    </row>
    <row r="1001" spans="1:38" s="44" customFormat="1" x14ac:dyDescent="0.2">
      <c r="A1001" s="16"/>
      <c r="B1001" s="730"/>
      <c r="C1001" s="16"/>
      <c r="K1001" s="725"/>
      <c r="L1001" s="136"/>
      <c r="M1001" s="136"/>
      <c r="N1001" s="136"/>
      <c r="O1001" s="136"/>
      <c r="P1001" s="136"/>
      <c r="Q1001" s="136"/>
      <c r="R1001" s="725"/>
      <c r="S1001" s="136"/>
      <c r="T1001" s="136"/>
      <c r="U1001" s="136"/>
      <c r="V1001" s="136"/>
      <c r="W1001" s="136"/>
      <c r="X1001" s="136"/>
      <c r="Y1001" s="725"/>
      <c r="Z1001" s="136"/>
      <c r="AA1001" s="136"/>
      <c r="AB1001" s="136"/>
      <c r="AC1001" s="136"/>
      <c r="AD1001" s="136"/>
      <c r="AE1001" s="136"/>
      <c r="AF1001" s="725"/>
      <c r="AG1001" s="136"/>
      <c r="AH1001" s="136"/>
      <c r="AI1001" s="136"/>
      <c r="AJ1001" s="136"/>
      <c r="AK1001" s="136"/>
      <c r="AL1001" s="136"/>
    </row>
    <row r="1002" spans="1:38" s="44" customFormat="1" x14ac:dyDescent="0.2">
      <c r="A1002" s="16"/>
      <c r="B1002" s="730"/>
      <c r="C1002" s="16"/>
      <c r="K1002" s="725"/>
      <c r="L1002" s="136"/>
      <c r="M1002" s="136"/>
      <c r="N1002" s="136"/>
      <c r="O1002" s="136"/>
      <c r="P1002" s="136"/>
      <c r="Q1002" s="136"/>
      <c r="R1002" s="725"/>
      <c r="S1002" s="136"/>
      <c r="T1002" s="136"/>
      <c r="U1002" s="136"/>
      <c r="V1002" s="136"/>
      <c r="W1002" s="136"/>
      <c r="X1002" s="136"/>
      <c r="Y1002" s="725"/>
      <c r="Z1002" s="136"/>
      <c r="AA1002" s="136"/>
      <c r="AB1002" s="136"/>
      <c r="AC1002" s="136"/>
      <c r="AD1002" s="136"/>
      <c r="AE1002" s="136"/>
      <c r="AF1002" s="725"/>
      <c r="AG1002" s="136"/>
      <c r="AH1002" s="136"/>
      <c r="AI1002" s="136"/>
      <c r="AJ1002" s="136"/>
      <c r="AK1002" s="136"/>
      <c r="AL1002" s="136"/>
    </row>
    <row r="1003" spans="1:38" s="44" customFormat="1" x14ac:dyDescent="0.2">
      <c r="A1003" s="16"/>
      <c r="B1003" s="730"/>
      <c r="C1003" s="16"/>
      <c r="K1003" s="725"/>
      <c r="L1003" s="136"/>
      <c r="M1003" s="136"/>
      <c r="N1003" s="136"/>
      <c r="O1003" s="136"/>
      <c r="P1003" s="136"/>
      <c r="Q1003" s="136"/>
      <c r="R1003" s="725"/>
      <c r="S1003" s="136"/>
      <c r="T1003" s="136"/>
      <c r="U1003" s="136"/>
      <c r="V1003" s="136"/>
      <c r="W1003" s="136"/>
      <c r="X1003" s="136"/>
      <c r="Y1003" s="725"/>
      <c r="Z1003" s="136"/>
      <c r="AA1003" s="136"/>
      <c r="AB1003" s="136"/>
      <c r="AC1003" s="136"/>
      <c r="AD1003" s="136"/>
      <c r="AE1003" s="136"/>
      <c r="AF1003" s="725"/>
      <c r="AG1003" s="136"/>
      <c r="AH1003" s="136"/>
      <c r="AI1003" s="136"/>
      <c r="AJ1003" s="136"/>
      <c r="AK1003" s="136"/>
      <c r="AL1003" s="136"/>
    </row>
    <row r="1004" spans="1:38" s="44" customFormat="1" x14ac:dyDescent="0.2">
      <c r="A1004" s="16"/>
      <c r="B1004" s="730"/>
      <c r="C1004" s="16"/>
      <c r="K1004" s="725"/>
      <c r="L1004" s="136"/>
      <c r="M1004" s="136"/>
      <c r="N1004" s="136"/>
      <c r="O1004" s="136"/>
      <c r="P1004" s="136"/>
      <c r="Q1004" s="136"/>
      <c r="R1004" s="725"/>
      <c r="S1004" s="136"/>
      <c r="T1004" s="136"/>
      <c r="U1004" s="136"/>
      <c r="V1004" s="136"/>
      <c r="W1004" s="136"/>
      <c r="X1004" s="136"/>
      <c r="Y1004" s="725"/>
      <c r="Z1004" s="136"/>
      <c r="AA1004" s="136"/>
      <c r="AB1004" s="136"/>
      <c r="AC1004" s="136"/>
      <c r="AD1004" s="136"/>
      <c r="AE1004" s="136"/>
      <c r="AF1004" s="725"/>
      <c r="AG1004" s="136"/>
      <c r="AH1004" s="136"/>
      <c r="AI1004" s="136"/>
      <c r="AJ1004" s="136"/>
      <c r="AK1004" s="136"/>
      <c r="AL1004" s="136"/>
    </row>
    <row r="1005" spans="1:38" s="44" customFormat="1" x14ac:dyDescent="0.2">
      <c r="A1005" s="16"/>
      <c r="B1005" s="730"/>
      <c r="C1005" s="16"/>
      <c r="K1005" s="725"/>
      <c r="L1005" s="136"/>
      <c r="M1005" s="136"/>
      <c r="N1005" s="136"/>
      <c r="O1005" s="136"/>
      <c r="P1005" s="136"/>
      <c r="Q1005" s="136"/>
      <c r="R1005" s="725"/>
      <c r="S1005" s="136"/>
      <c r="T1005" s="136"/>
      <c r="U1005" s="136"/>
      <c r="V1005" s="136"/>
      <c r="W1005" s="136"/>
      <c r="X1005" s="136"/>
      <c r="Y1005" s="725"/>
      <c r="Z1005" s="136"/>
      <c r="AA1005" s="136"/>
      <c r="AB1005" s="136"/>
      <c r="AC1005" s="136"/>
      <c r="AD1005" s="136"/>
      <c r="AE1005" s="136"/>
      <c r="AF1005" s="725"/>
      <c r="AG1005" s="136"/>
      <c r="AH1005" s="136"/>
      <c r="AI1005" s="136"/>
      <c r="AJ1005" s="136"/>
      <c r="AK1005" s="136"/>
      <c r="AL1005" s="136"/>
    </row>
    <row r="1006" spans="1:38" s="44" customFormat="1" x14ac:dyDescent="0.2">
      <c r="A1006" s="16"/>
      <c r="B1006" s="730"/>
      <c r="C1006" s="16"/>
      <c r="K1006" s="725"/>
      <c r="L1006" s="136"/>
      <c r="M1006" s="136"/>
      <c r="N1006" s="136"/>
      <c r="O1006" s="136"/>
      <c r="P1006" s="136"/>
      <c r="Q1006" s="136"/>
      <c r="R1006" s="725"/>
      <c r="S1006" s="136"/>
      <c r="T1006" s="136"/>
      <c r="U1006" s="136"/>
      <c r="V1006" s="136"/>
      <c r="W1006" s="136"/>
      <c r="X1006" s="136"/>
      <c r="Y1006" s="725"/>
      <c r="Z1006" s="136"/>
      <c r="AA1006" s="136"/>
      <c r="AB1006" s="136"/>
      <c r="AC1006" s="136"/>
      <c r="AD1006" s="136"/>
      <c r="AE1006" s="136"/>
      <c r="AF1006" s="725"/>
      <c r="AG1006" s="136"/>
      <c r="AH1006" s="136"/>
      <c r="AI1006" s="136"/>
      <c r="AJ1006" s="136"/>
      <c r="AK1006" s="136"/>
      <c r="AL1006" s="136"/>
    </row>
    <row r="1007" spans="1:38" s="44" customFormat="1" x14ac:dyDescent="0.2">
      <c r="A1007" s="16"/>
      <c r="B1007" s="730"/>
      <c r="C1007" s="16"/>
      <c r="K1007" s="725"/>
      <c r="L1007" s="136"/>
      <c r="M1007" s="136"/>
      <c r="N1007" s="136"/>
      <c r="O1007" s="136"/>
      <c r="P1007" s="136"/>
      <c r="Q1007" s="136"/>
      <c r="R1007" s="725"/>
      <c r="S1007" s="136"/>
      <c r="T1007" s="136"/>
      <c r="U1007" s="136"/>
      <c r="V1007" s="136"/>
      <c r="W1007" s="136"/>
      <c r="X1007" s="136"/>
      <c r="Y1007" s="725"/>
      <c r="Z1007" s="136"/>
      <c r="AA1007" s="136"/>
      <c r="AB1007" s="136"/>
      <c r="AC1007" s="136"/>
      <c r="AD1007" s="136"/>
      <c r="AE1007" s="136"/>
      <c r="AF1007" s="725"/>
      <c r="AG1007" s="136"/>
      <c r="AH1007" s="136"/>
      <c r="AI1007" s="136"/>
      <c r="AJ1007" s="136"/>
      <c r="AK1007" s="136"/>
      <c r="AL1007" s="136"/>
    </row>
    <row r="1008" spans="1:38" s="44" customFormat="1" x14ac:dyDescent="0.2">
      <c r="A1008" s="16"/>
      <c r="B1008" s="730"/>
      <c r="C1008" s="16"/>
      <c r="K1008" s="725"/>
      <c r="L1008" s="136"/>
      <c r="M1008" s="136"/>
      <c r="N1008" s="136"/>
      <c r="O1008" s="136"/>
      <c r="P1008" s="136"/>
      <c r="Q1008" s="136"/>
      <c r="R1008" s="725"/>
      <c r="S1008" s="136"/>
      <c r="T1008" s="136"/>
      <c r="U1008" s="136"/>
      <c r="V1008" s="136"/>
      <c r="W1008" s="136"/>
      <c r="X1008" s="136"/>
      <c r="Y1008" s="725"/>
      <c r="Z1008" s="136"/>
      <c r="AA1008" s="136"/>
      <c r="AB1008" s="136"/>
      <c r="AC1008" s="136"/>
      <c r="AD1008" s="136"/>
      <c r="AE1008" s="136"/>
      <c r="AF1008" s="725"/>
      <c r="AG1008" s="136"/>
      <c r="AH1008" s="136"/>
      <c r="AI1008" s="136"/>
      <c r="AJ1008" s="136"/>
      <c r="AK1008" s="136"/>
      <c r="AL1008" s="136"/>
    </row>
    <row r="1009" spans="1:38" s="44" customFormat="1" x14ac:dyDescent="0.2">
      <c r="A1009" s="16"/>
      <c r="B1009" s="730"/>
      <c r="C1009" s="16"/>
      <c r="K1009" s="725"/>
      <c r="L1009" s="136"/>
      <c r="M1009" s="136"/>
      <c r="N1009" s="136"/>
      <c r="O1009" s="136"/>
      <c r="P1009" s="136"/>
      <c r="Q1009" s="136"/>
      <c r="R1009" s="725"/>
      <c r="S1009" s="136"/>
      <c r="T1009" s="136"/>
      <c r="U1009" s="136"/>
      <c r="V1009" s="136"/>
      <c r="W1009" s="136"/>
      <c r="X1009" s="136"/>
      <c r="Y1009" s="725"/>
      <c r="Z1009" s="136"/>
      <c r="AA1009" s="136"/>
      <c r="AB1009" s="136"/>
      <c r="AC1009" s="136"/>
      <c r="AD1009" s="136"/>
      <c r="AE1009" s="136"/>
      <c r="AF1009" s="725"/>
      <c r="AG1009" s="136"/>
      <c r="AH1009" s="136"/>
      <c r="AI1009" s="136"/>
      <c r="AJ1009" s="136"/>
      <c r="AK1009" s="136"/>
      <c r="AL1009" s="136"/>
    </row>
    <row r="1010" spans="1:38" s="44" customFormat="1" x14ac:dyDescent="0.2">
      <c r="A1010" s="16"/>
      <c r="B1010" s="730"/>
      <c r="C1010" s="16"/>
      <c r="K1010" s="725"/>
      <c r="L1010" s="136"/>
      <c r="M1010" s="136"/>
      <c r="N1010" s="136"/>
      <c r="O1010" s="136"/>
      <c r="P1010" s="136"/>
      <c r="Q1010" s="136"/>
      <c r="R1010" s="725"/>
      <c r="S1010" s="136"/>
      <c r="T1010" s="136"/>
      <c r="U1010" s="136"/>
      <c r="V1010" s="136"/>
      <c r="W1010" s="136"/>
      <c r="X1010" s="136"/>
      <c r="Y1010" s="725"/>
      <c r="Z1010" s="136"/>
      <c r="AA1010" s="136"/>
      <c r="AB1010" s="136"/>
      <c r="AC1010" s="136"/>
      <c r="AD1010" s="136"/>
      <c r="AE1010" s="136"/>
      <c r="AF1010" s="725"/>
      <c r="AG1010" s="136"/>
      <c r="AH1010" s="136"/>
      <c r="AI1010" s="136"/>
      <c r="AJ1010" s="136"/>
      <c r="AK1010" s="136"/>
      <c r="AL1010" s="136"/>
    </row>
    <row r="1011" spans="1:38" s="44" customFormat="1" x14ac:dyDescent="0.2">
      <c r="A1011" s="16"/>
      <c r="B1011" s="730"/>
      <c r="C1011" s="16"/>
      <c r="K1011" s="725"/>
      <c r="L1011" s="136"/>
      <c r="M1011" s="136"/>
      <c r="N1011" s="136"/>
      <c r="O1011" s="136"/>
      <c r="P1011" s="136"/>
      <c r="Q1011" s="136"/>
      <c r="R1011" s="725"/>
      <c r="S1011" s="136"/>
      <c r="T1011" s="136"/>
      <c r="U1011" s="136"/>
      <c r="V1011" s="136"/>
      <c r="W1011" s="136"/>
      <c r="X1011" s="136"/>
      <c r="Y1011" s="725"/>
      <c r="Z1011" s="136"/>
      <c r="AA1011" s="136"/>
      <c r="AB1011" s="136"/>
      <c r="AC1011" s="136"/>
      <c r="AD1011" s="136"/>
      <c r="AE1011" s="136"/>
      <c r="AF1011" s="725"/>
      <c r="AG1011" s="136"/>
      <c r="AH1011" s="136"/>
      <c r="AI1011" s="136"/>
      <c r="AJ1011" s="136"/>
      <c r="AK1011" s="136"/>
      <c r="AL1011" s="136"/>
    </row>
    <row r="1012" spans="1:38" s="44" customFormat="1" x14ac:dyDescent="0.2">
      <c r="A1012" s="16"/>
      <c r="B1012" s="730"/>
      <c r="C1012" s="16"/>
      <c r="K1012" s="725"/>
      <c r="L1012" s="136"/>
      <c r="M1012" s="136"/>
      <c r="N1012" s="136"/>
      <c r="O1012" s="136"/>
      <c r="P1012" s="136"/>
      <c r="Q1012" s="136"/>
      <c r="R1012" s="725"/>
      <c r="S1012" s="136"/>
      <c r="T1012" s="136"/>
      <c r="U1012" s="136"/>
      <c r="V1012" s="136"/>
      <c r="W1012" s="136"/>
      <c r="X1012" s="136"/>
      <c r="Y1012" s="725"/>
      <c r="Z1012" s="136"/>
      <c r="AA1012" s="136"/>
      <c r="AB1012" s="136"/>
      <c r="AC1012" s="136"/>
      <c r="AD1012" s="136"/>
      <c r="AE1012" s="136"/>
      <c r="AF1012" s="725"/>
      <c r="AG1012" s="136"/>
      <c r="AH1012" s="136"/>
      <c r="AI1012" s="136"/>
      <c r="AJ1012" s="136"/>
      <c r="AK1012" s="136"/>
      <c r="AL1012" s="136"/>
    </row>
    <row r="1013" spans="1:38" s="44" customFormat="1" x14ac:dyDescent="0.2">
      <c r="A1013" s="16"/>
      <c r="B1013" s="730"/>
      <c r="C1013" s="16"/>
      <c r="K1013" s="725"/>
      <c r="L1013" s="136"/>
      <c r="M1013" s="136"/>
      <c r="N1013" s="136"/>
      <c r="O1013" s="136"/>
      <c r="P1013" s="136"/>
      <c r="Q1013" s="136"/>
      <c r="R1013" s="725"/>
      <c r="S1013" s="136"/>
      <c r="T1013" s="136"/>
      <c r="U1013" s="136"/>
      <c r="V1013" s="136"/>
      <c r="W1013" s="136"/>
      <c r="X1013" s="136"/>
      <c r="Y1013" s="725"/>
      <c r="Z1013" s="136"/>
      <c r="AA1013" s="136"/>
      <c r="AB1013" s="136"/>
      <c r="AC1013" s="136"/>
      <c r="AD1013" s="136"/>
      <c r="AE1013" s="136"/>
      <c r="AF1013" s="725"/>
      <c r="AG1013" s="136"/>
      <c r="AH1013" s="136"/>
      <c r="AI1013" s="136"/>
      <c r="AJ1013" s="136"/>
      <c r="AK1013" s="136"/>
      <c r="AL1013" s="136"/>
    </row>
    <row r="1014" spans="1:38" s="44" customFormat="1" x14ac:dyDescent="0.2">
      <c r="A1014" s="16"/>
      <c r="B1014" s="730"/>
      <c r="C1014" s="16"/>
      <c r="K1014" s="725"/>
      <c r="L1014" s="136"/>
      <c r="M1014" s="136"/>
      <c r="N1014" s="136"/>
      <c r="O1014" s="136"/>
      <c r="P1014" s="136"/>
      <c r="Q1014" s="136"/>
      <c r="R1014" s="725"/>
      <c r="S1014" s="136"/>
      <c r="T1014" s="136"/>
      <c r="U1014" s="136"/>
      <c r="V1014" s="136"/>
      <c r="W1014" s="136"/>
      <c r="X1014" s="136"/>
      <c r="Y1014" s="725"/>
      <c r="Z1014" s="136"/>
      <c r="AA1014" s="136"/>
      <c r="AB1014" s="136"/>
      <c r="AC1014" s="136"/>
      <c r="AD1014" s="136"/>
      <c r="AE1014" s="136"/>
      <c r="AF1014" s="725"/>
      <c r="AG1014" s="136"/>
      <c r="AH1014" s="136"/>
      <c r="AI1014" s="136"/>
      <c r="AJ1014" s="136"/>
      <c r="AK1014" s="136"/>
      <c r="AL1014" s="136"/>
    </row>
    <row r="1015" spans="1:38" s="44" customFormat="1" x14ac:dyDescent="0.2">
      <c r="A1015" s="16"/>
      <c r="B1015" s="730"/>
      <c r="C1015" s="16"/>
      <c r="K1015" s="725"/>
      <c r="L1015" s="136"/>
      <c r="M1015" s="136"/>
      <c r="N1015" s="136"/>
      <c r="O1015" s="136"/>
      <c r="P1015" s="136"/>
      <c r="Q1015" s="136"/>
      <c r="R1015" s="725"/>
      <c r="S1015" s="136"/>
      <c r="T1015" s="136"/>
      <c r="U1015" s="136"/>
      <c r="V1015" s="136"/>
      <c r="W1015" s="136"/>
      <c r="X1015" s="136"/>
      <c r="Y1015" s="725"/>
      <c r="Z1015" s="136"/>
      <c r="AA1015" s="136"/>
      <c r="AB1015" s="136"/>
      <c r="AC1015" s="136"/>
      <c r="AD1015" s="136"/>
      <c r="AE1015" s="136"/>
      <c r="AF1015" s="725"/>
      <c r="AG1015" s="136"/>
      <c r="AH1015" s="136"/>
      <c r="AI1015" s="136"/>
      <c r="AJ1015" s="136"/>
      <c r="AK1015" s="136"/>
      <c r="AL1015" s="136"/>
    </row>
    <row r="1016" spans="1:38" s="44" customFormat="1" x14ac:dyDescent="0.2">
      <c r="A1016" s="16"/>
      <c r="B1016" s="730"/>
      <c r="C1016" s="16"/>
      <c r="K1016" s="725"/>
      <c r="L1016" s="136"/>
      <c r="M1016" s="136"/>
      <c r="N1016" s="136"/>
      <c r="O1016" s="136"/>
      <c r="P1016" s="136"/>
      <c r="Q1016" s="136"/>
      <c r="R1016" s="725"/>
      <c r="S1016" s="136"/>
      <c r="T1016" s="136"/>
      <c r="U1016" s="136"/>
      <c r="V1016" s="136"/>
      <c r="W1016" s="136"/>
      <c r="X1016" s="136"/>
      <c r="Y1016" s="725"/>
      <c r="Z1016" s="136"/>
      <c r="AA1016" s="136"/>
      <c r="AB1016" s="136"/>
      <c r="AC1016" s="136"/>
      <c r="AD1016" s="136"/>
      <c r="AE1016" s="136"/>
      <c r="AF1016" s="725"/>
      <c r="AG1016" s="136"/>
      <c r="AH1016" s="136"/>
      <c r="AI1016" s="136"/>
      <c r="AJ1016" s="136"/>
      <c r="AK1016" s="136"/>
      <c r="AL1016" s="136"/>
    </row>
    <row r="1017" spans="1:38" s="44" customFormat="1" x14ac:dyDescent="0.2">
      <c r="A1017" s="16"/>
      <c r="B1017" s="730"/>
      <c r="C1017" s="16"/>
      <c r="K1017" s="725"/>
      <c r="L1017" s="136"/>
      <c r="M1017" s="136"/>
      <c r="N1017" s="136"/>
      <c r="O1017" s="136"/>
      <c r="P1017" s="136"/>
      <c r="Q1017" s="136"/>
      <c r="R1017" s="725"/>
      <c r="S1017" s="136"/>
      <c r="T1017" s="136"/>
      <c r="U1017" s="136"/>
      <c r="V1017" s="136"/>
      <c r="W1017" s="136"/>
      <c r="X1017" s="136"/>
      <c r="Y1017" s="725"/>
      <c r="Z1017" s="136"/>
      <c r="AA1017" s="136"/>
      <c r="AB1017" s="136"/>
      <c r="AC1017" s="136"/>
      <c r="AD1017" s="136"/>
      <c r="AE1017" s="136"/>
      <c r="AF1017" s="725"/>
      <c r="AG1017" s="136"/>
      <c r="AH1017" s="136"/>
      <c r="AI1017" s="136"/>
      <c r="AJ1017" s="136"/>
      <c r="AK1017" s="136"/>
      <c r="AL1017" s="136"/>
    </row>
    <row r="1018" spans="1:38" s="44" customFormat="1" x14ac:dyDescent="0.2">
      <c r="A1018" s="16"/>
      <c r="B1018" s="730"/>
      <c r="C1018" s="16"/>
      <c r="K1018" s="725"/>
      <c r="L1018" s="136"/>
      <c r="M1018" s="136"/>
      <c r="N1018" s="136"/>
      <c r="O1018" s="136"/>
      <c r="P1018" s="136"/>
      <c r="Q1018" s="136"/>
      <c r="R1018" s="725"/>
      <c r="S1018" s="136"/>
      <c r="T1018" s="136"/>
      <c r="U1018" s="136"/>
      <c r="V1018" s="136"/>
      <c r="W1018" s="136"/>
      <c r="X1018" s="136"/>
      <c r="Y1018" s="725"/>
      <c r="Z1018" s="136"/>
      <c r="AA1018" s="136"/>
      <c r="AB1018" s="136"/>
      <c r="AC1018" s="136"/>
      <c r="AD1018" s="136"/>
      <c r="AE1018" s="136"/>
      <c r="AF1018" s="725"/>
      <c r="AG1018" s="136"/>
      <c r="AH1018" s="136"/>
      <c r="AI1018" s="136"/>
      <c r="AJ1018" s="136"/>
      <c r="AK1018" s="136"/>
      <c r="AL1018" s="136"/>
    </row>
    <row r="1019" spans="1:38" s="44" customFormat="1" x14ac:dyDescent="0.2">
      <c r="A1019" s="16"/>
      <c r="B1019" s="730"/>
      <c r="C1019" s="16"/>
      <c r="K1019" s="725"/>
      <c r="L1019" s="136"/>
      <c r="M1019" s="136"/>
      <c r="N1019" s="136"/>
      <c r="O1019" s="136"/>
      <c r="P1019" s="136"/>
      <c r="Q1019" s="136"/>
      <c r="R1019" s="725"/>
      <c r="S1019" s="136"/>
      <c r="T1019" s="136"/>
      <c r="U1019" s="136"/>
      <c r="V1019" s="136"/>
      <c r="W1019" s="136"/>
      <c r="X1019" s="136"/>
      <c r="Y1019" s="725"/>
      <c r="Z1019" s="136"/>
      <c r="AA1019" s="136"/>
      <c r="AB1019" s="136"/>
      <c r="AC1019" s="136"/>
      <c r="AD1019" s="136"/>
      <c r="AE1019" s="136"/>
      <c r="AF1019" s="725"/>
      <c r="AG1019" s="136"/>
      <c r="AH1019" s="136"/>
      <c r="AI1019" s="136"/>
      <c r="AJ1019" s="136"/>
      <c r="AK1019" s="136"/>
      <c r="AL1019" s="136"/>
    </row>
    <row r="1020" spans="1:38" s="44" customFormat="1" x14ac:dyDescent="0.2">
      <c r="A1020" s="16"/>
      <c r="B1020" s="730"/>
      <c r="C1020" s="16"/>
      <c r="K1020" s="725"/>
      <c r="L1020" s="136"/>
      <c r="M1020" s="136"/>
      <c r="N1020" s="136"/>
      <c r="O1020" s="136"/>
      <c r="P1020" s="136"/>
      <c r="Q1020" s="136"/>
      <c r="R1020" s="725"/>
      <c r="S1020" s="136"/>
      <c r="T1020" s="136"/>
      <c r="U1020" s="136"/>
      <c r="V1020" s="136"/>
      <c r="W1020" s="136"/>
      <c r="X1020" s="136"/>
      <c r="Y1020" s="725"/>
      <c r="Z1020" s="136"/>
      <c r="AA1020" s="136"/>
      <c r="AB1020" s="136"/>
      <c r="AC1020" s="136"/>
      <c r="AD1020" s="136"/>
      <c r="AE1020" s="136"/>
      <c r="AF1020" s="725"/>
      <c r="AG1020" s="136"/>
      <c r="AH1020" s="136"/>
      <c r="AI1020" s="136"/>
      <c r="AJ1020" s="136"/>
      <c r="AK1020" s="136"/>
      <c r="AL1020" s="136"/>
    </row>
    <row r="1021" spans="1:38" s="44" customFormat="1" x14ac:dyDescent="0.2">
      <c r="A1021" s="16"/>
      <c r="B1021" s="730"/>
      <c r="C1021" s="16"/>
      <c r="K1021" s="725"/>
      <c r="L1021" s="136"/>
      <c r="M1021" s="136"/>
      <c r="N1021" s="136"/>
      <c r="O1021" s="136"/>
      <c r="P1021" s="136"/>
      <c r="Q1021" s="136"/>
      <c r="R1021" s="725"/>
      <c r="S1021" s="136"/>
      <c r="T1021" s="136"/>
      <c r="U1021" s="136"/>
      <c r="V1021" s="136"/>
      <c r="W1021" s="136"/>
      <c r="X1021" s="136"/>
      <c r="Y1021" s="725"/>
      <c r="Z1021" s="136"/>
      <c r="AA1021" s="136"/>
      <c r="AB1021" s="136"/>
      <c r="AC1021" s="136"/>
      <c r="AD1021" s="136"/>
      <c r="AE1021" s="136"/>
      <c r="AF1021" s="725"/>
      <c r="AG1021" s="136"/>
      <c r="AH1021" s="136"/>
      <c r="AI1021" s="136"/>
      <c r="AJ1021" s="136"/>
      <c r="AK1021" s="136"/>
      <c r="AL1021" s="136"/>
    </row>
    <row r="1022" spans="1:38" s="44" customFormat="1" x14ac:dyDescent="0.2">
      <c r="A1022" s="16"/>
      <c r="B1022" s="730"/>
      <c r="C1022" s="16"/>
      <c r="K1022" s="725"/>
      <c r="L1022" s="136"/>
      <c r="M1022" s="136"/>
      <c r="N1022" s="136"/>
      <c r="O1022" s="136"/>
      <c r="P1022" s="136"/>
      <c r="Q1022" s="136"/>
      <c r="R1022" s="725"/>
      <c r="S1022" s="136"/>
      <c r="T1022" s="136"/>
      <c r="U1022" s="136"/>
      <c r="V1022" s="136"/>
      <c r="W1022" s="136"/>
      <c r="X1022" s="136"/>
      <c r="Y1022" s="725"/>
      <c r="Z1022" s="136"/>
      <c r="AA1022" s="136"/>
      <c r="AB1022" s="136"/>
      <c r="AC1022" s="136"/>
      <c r="AD1022" s="136"/>
      <c r="AE1022" s="136"/>
      <c r="AF1022" s="725"/>
      <c r="AG1022" s="136"/>
      <c r="AH1022" s="136"/>
      <c r="AI1022" s="136"/>
      <c r="AJ1022" s="136"/>
      <c r="AK1022" s="136"/>
      <c r="AL1022" s="136"/>
    </row>
    <row r="1023" spans="1:38" s="44" customFormat="1" x14ac:dyDescent="0.2">
      <c r="A1023" s="16"/>
      <c r="B1023" s="730"/>
      <c r="C1023" s="16"/>
      <c r="K1023" s="725"/>
      <c r="L1023" s="136"/>
      <c r="M1023" s="136"/>
      <c r="N1023" s="136"/>
      <c r="O1023" s="136"/>
      <c r="P1023" s="136"/>
      <c r="Q1023" s="136"/>
      <c r="R1023" s="725"/>
      <c r="S1023" s="136"/>
      <c r="T1023" s="136"/>
      <c r="U1023" s="136"/>
      <c r="V1023" s="136"/>
      <c r="W1023" s="136"/>
      <c r="X1023" s="136"/>
      <c r="Y1023" s="725"/>
      <c r="Z1023" s="136"/>
      <c r="AA1023" s="136"/>
      <c r="AB1023" s="136"/>
      <c r="AC1023" s="136"/>
      <c r="AD1023" s="136"/>
      <c r="AE1023" s="136"/>
      <c r="AF1023" s="725"/>
      <c r="AG1023" s="136"/>
      <c r="AH1023" s="136"/>
      <c r="AI1023" s="136"/>
      <c r="AJ1023" s="136"/>
      <c r="AK1023" s="136"/>
      <c r="AL1023" s="136"/>
    </row>
    <row r="1024" spans="1:38" s="44" customFormat="1" x14ac:dyDescent="0.2">
      <c r="A1024" s="16"/>
      <c r="B1024" s="730"/>
      <c r="C1024" s="16"/>
      <c r="K1024" s="725"/>
      <c r="L1024" s="136"/>
      <c r="M1024" s="136"/>
      <c r="N1024" s="136"/>
      <c r="O1024" s="136"/>
      <c r="P1024" s="136"/>
      <c r="Q1024" s="136"/>
      <c r="R1024" s="725"/>
      <c r="S1024" s="136"/>
      <c r="T1024" s="136"/>
      <c r="U1024" s="136"/>
      <c r="V1024" s="136"/>
      <c r="W1024" s="136"/>
      <c r="X1024" s="136"/>
      <c r="Y1024" s="725"/>
      <c r="Z1024" s="136"/>
      <c r="AA1024" s="136"/>
      <c r="AB1024" s="136"/>
      <c r="AC1024" s="136"/>
      <c r="AD1024" s="136"/>
      <c r="AE1024" s="136"/>
      <c r="AF1024" s="725"/>
      <c r="AG1024" s="136"/>
      <c r="AH1024" s="136"/>
      <c r="AI1024" s="136"/>
      <c r="AJ1024" s="136"/>
      <c r="AK1024" s="136"/>
      <c r="AL1024" s="136"/>
    </row>
    <row r="1025" spans="1:38" s="44" customFormat="1" x14ac:dyDescent="0.2">
      <c r="A1025" s="16"/>
      <c r="B1025" s="730"/>
      <c r="C1025" s="16"/>
      <c r="K1025" s="725"/>
      <c r="L1025" s="136"/>
      <c r="M1025" s="136"/>
      <c r="N1025" s="136"/>
      <c r="O1025" s="136"/>
      <c r="P1025" s="136"/>
      <c r="Q1025" s="136"/>
      <c r="R1025" s="725"/>
      <c r="S1025" s="136"/>
      <c r="T1025" s="136"/>
      <c r="U1025" s="136"/>
      <c r="V1025" s="136"/>
      <c r="W1025" s="136"/>
      <c r="X1025" s="136"/>
      <c r="Y1025" s="725"/>
      <c r="Z1025" s="136"/>
      <c r="AA1025" s="136"/>
      <c r="AB1025" s="136"/>
      <c r="AC1025" s="136"/>
      <c r="AD1025" s="136"/>
      <c r="AE1025" s="136"/>
      <c r="AF1025" s="725"/>
      <c r="AG1025" s="136"/>
      <c r="AH1025" s="136"/>
      <c r="AI1025" s="136"/>
      <c r="AJ1025" s="136"/>
      <c r="AK1025" s="136"/>
      <c r="AL1025" s="136"/>
    </row>
    <row r="1026" spans="1:38" s="44" customFormat="1" x14ac:dyDescent="0.2">
      <c r="A1026" s="16"/>
      <c r="B1026" s="730"/>
      <c r="C1026" s="16"/>
      <c r="K1026" s="725"/>
      <c r="L1026" s="136"/>
      <c r="M1026" s="136"/>
      <c r="N1026" s="136"/>
      <c r="O1026" s="136"/>
      <c r="P1026" s="136"/>
      <c r="Q1026" s="136"/>
      <c r="R1026" s="725"/>
      <c r="S1026" s="136"/>
      <c r="T1026" s="136"/>
      <c r="U1026" s="136"/>
      <c r="V1026" s="136"/>
      <c r="W1026" s="136"/>
      <c r="X1026" s="136"/>
      <c r="Y1026" s="725"/>
      <c r="Z1026" s="136"/>
      <c r="AA1026" s="136"/>
      <c r="AB1026" s="136"/>
      <c r="AC1026" s="136"/>
      <c r="AD1026" s="136"/>
      <c r="AE1026" s="136"/>
      <c r="AF1026" s="725"/>
      <c r="AG1026" s="136"/>
      <c r="AH1026" s="136"/>
      <c r="AI1026" s="136"/>
      <c r="AJ1026" s="136"/>
      <c r="AK1026" s="136"/>
      <c r="AL1026" s="136"/>
    </row>
    <row r="1027" spans="1:38" s="44" customFormat="1" x14ac:dyDescent="0.2">
      <c r="A1027" s="16"/>
      <c r="B1027" s="730"/>
      <c r="C1027" s="16"/>
      <c r="K1027" s="725"/>
      <c r="L1027" s="136"/>
      <c r="M1027" s="136"/>
      <c r="N1027" s="136"/>
      <c r="O1027" s="136"/>
      <c r="P1027" s="136"/>
      <c r="Q1027" s="136"/>
      <c r="R1027" s="725"/>
      <c r="S1027" s="136"/>
      <c r="T1027" s="136"/>
      <c r="U1027" s="136"/>
      <c r="V1027" s="136"/>
      <c r="W1027" s="136"/>
      <c r="X1027" s="136"/>
      <c r="Y1027" s="725"/>
      <c r="Z1027" s="136"/>
      <c r="AA1027" s="136"/>
      <c r="AB1027" s="136"/>
      <c r="AC1027" s="136"/>
      <c r="AD1027" s="136"/>
      <c r="AE1027" s="136"/>
      <c r="AF1027" s="725"/>
      <c r="AG1027" s="136"/>
      <c r="AH1027" s="136"/>
      <c r="AI1027" s="136"/>
      <c r="AJ1027" s="136"/>
      <c r="AK1027" s="136"/>
      <c r="AL1027" s="136"/>
    </row>
    <row r="1028" spans="1:38" s="44" customFormat="1" x14ac:dyDescent="0.2">
      <c r="A1028" s="16"/>
      <c r="B1028" s="730"/>
      <c r="C1028" s="16"/>
      <c r="K1028" s="725"/>
      <c r="L1028" s="136"/>
      <c r="M1028" s="136"/>
      <c r="N1028" s="136"/>
      <c r="O1028" s="136"/>
      <c r="P1028" s="136"/>
      <c r="Q1028" s="136"/>
      <c r="R1028" s="725"/>
      <c r="S1028" s="136"/>
      <c r="T1028" s="136"/>
      <c r="U1028" s="136"/>
      <c r="V1028" s="136"/>
      <c r="W1028" s="136"/>
      <c r="X1028" s="136"/>
      <c r="Y1028" s="725"/>
      <c r="Z1028" s="136"/>
      <c r="AA1028" s="136"/>
      <c r="AB1028" s="136"/>
      <c r="AC1028" s="136"/>
      <c r="AD1028" s="136"/>
      <c r="AE1028" s="136"/>
      <c r="AF1028" s="725"/>
      <c r="AG1028" s="136"/>
      <c r="AH1028" s="136"/>
      <c r="AI1028" s="136"/>
      <c r="AJ1028" s="136"/>
      <c r="AK1028" s="136"/>
      <c r="AL1028" s="136"/>
    </row>
    <row r="1029" spans="1:38" s="44" customFormat="1" x14ac:dyDescent="0.2">
      <c r="A1029" s="16"/>
      <c r="B1029" s="730"/>
      <c r="C1029" s="16"/>
      <c r="K1029" s="725"/>
      <c r="L1029" s="136"/>
      <c r="M1029" s="136"/>
      <c r="N1029" s="136"/>
      <c r="O1029" s="136"/>
      <c r="P1029" s="136"/>
      <c r="Q1029" s="136"/>
      <c r="R1029" s="725"/>
      <c r="S1029" s="136"/>
      <c r="T1029" s="136"/>
      <c r="U1029" s="136"/>
      <c r="V1029" s="136"/>
      <c r="W1029" s="136"/>
      <c r="X1029" s="136"/>
      <c r="Y1029" s="725"/>
      <c r="Z1029" s="136"/>
      <c r="AA1029" s="136"/>
      <c r="AB1029" s="136"/>
      <c r="AC1029" s="136"/>
      <c r="AD1029" s="136"/>
      <c r="AE1029" s="136"/>
      <c r="AF1029" s="725"/>
      <c r="AG1029" s="136"/>
      <c r="AH1029" s="136"/>
      <c r="AI1029" s="136"/>
      <c r="AJ1029" s="136"/>
      <c r="AK1029" s="136"/>
      <c r="AL1029" s="136"/>
    </row>
    <row r="1030" spans="1:38" s="44" customFormat="1" x14ac:dyDescent="0.2">
      <c r="A1030" s="16"/>
      <c r="B1030" s="730"/>
      <c r="C1030" s="16"/>
      <c r="K1030" s="725"/>
      <c r="L1030" s="136"/>
      <c r="M1030" s="136"/>
      <c r="N1030" s="136"/>
      <c r="O1030" s="136"/>
      <c r="P1030" s="136"/>
      <c r="Q1030" s="136"/>
      <c r="R1030" s="725"/>
      <c r="S1030" s="136"/>
      <c r="T1030" s="136"/>
      <c r="U1030" s="136"/>
      <c r="V1030" s="136"/>
      <c r="W1030" s="136"/>
      <c r="X1030" s="136"/>
      <c r="Y1030" s="725"/>
      <c r="Z1030" s="136"/>
      <c r="AA1030" s="136"/>
      <c r="AB1030" s="136"/>
      <c r="AC1030" s="136"/>
      <c r="AD1030" s="136"/>
      <c r="AE1030" s="136"/>
      <c r="AF1030" s="725"/>
      <c r="AG1030" s="136"/>
      <c r="AH1030" s="136"/>
      <c r="AI1030" s="136"/>
      <c r="AJ1030" s="136"/>
      <c r="AK1030" s="136"/>
      <c r="AL1030" s="136"/>
    </row>
    <row r="1031" spans="1:38" s="44" customFormat="1" x14ac:dyDescent="0.2">
      <c r="A1031" s="16"/>
      <c r="B1031" s="730"/>
      <c r="C1031" s="16"/>
      <c r="K1031" s="725"/>
      <c r="L1031" s="136"/>
      <c r="M1031" s="136"/>
      <c r="N1031" s="136"/>
      <c r="O1031" s="136"/>
      <c r="P1031" s="136"/>
      <c r="Q1031" s="136"/>
      <c r="R1031" s="725"/>
      <c r="S1031" s="136"/>
      <c r="T1031" s="136"/>
      <c r="U1031" s="136"/>
      <c r="V1031" s="136"/>
      <c r="W1031" s="136"/>
      <c r="X1031" s="136"/>
      <c r="Y1031" s="725"/>
      <c r="Z1031" s="136"/>
      <c r="AA1031" s="136"/>
      <c r="AB1031" s="136"/>
      <c r="AC1031" s="136"/>
      <c r="AD1031" s="136"/>
      <c r="AE1031" s="136"/>
      <c r="AF1031" s="725"/>
      <c r="AG1031" s="136"/>
      <c r="AH1031" s="136"/>
      <c r="AI1031" s="136"/>
      <c r="AJ1031" s="136"/>
      <c r="AK1031" s="136"/>
      <c r="AL1031" s="136"/>
    </row>
    <row r="1032" spans="1:38" s="44" customFormat="1" x14ac:dyDescent="0.2">
      <c r="A1032" s="16"/>
      <c r="B1032" s="730"/>
      <c r="C1032" s="16"/>
      <c r="K1032" s="725"/>
      <c r="L1032" s="136"/>
      <c r="M1032" s="136"/>
      <c r="N1032" s="136"/>
      <c r="O1032" s="136"/>
      <c r="P1032" s="136"/>
      <c r="Q1032" s="136"/>
      <c r="R1032" s="725"/>
      <c r="S1032" s="136"/>
      <c r="T1032" s="136"/>
      <c r="U1032" s="136"/>
      <c r="V1032" s="136"/>
      <c r="W1032" s="136"/>
      <c r="X1032" s="136"/>
      <c r="Y1032" s="725"/>
      <c r="Z1032" s="136"/>
      <c r="AA1032" s="136"/>
      <c r="AB1032" s="136"/>
      <c r="AC1032" s="136"/>
      <c r="AD1032" s="136"/>
      <c r="AE1032" s="136"/>
      <c r="AF1032" s="725"/>
      <c r="AG1032" s="136"/>
      <c r="AH1032" s="136"/>
      <c r="AI1032" s="136"/>
      <c r="AJ1032" s="136"/>
      <c r="AK1032" s="136"/>
      <c r="AL1032" s="136"/>
    </row>
    <row r="1033" spans="1:38" s="44" customFormat="1" x14ac:dyDescent="0.2">
      <c r="A1033" s="16"/>
      <c r="B1033" s="730"/>
      <c r="C1033" s="16"/>
      <c r="K1033" s="725"/>
      <c r="L1033" s="136"/>
      <c r="M1033" s="136"/>
      <c r="N1033" s="136"/>
      <c r="O1033" s="136"/>
      <c r="P1033" s="136"/>
      <c r="Q1033" s="136"/>
      <c r="R1033" s="725"/>
      <c r="S1033" s="136"/>
      <c r="T1033" s="136"/>
      <c r="U1033" s="136"/>
      <c r="V1033" s="136"/>
      <c r="W1033" s="136"/>
      <c r="X1033" s="136"/>
      <c r="Y1033" s="725"/>
      <c r="Z1033" s="136"/>
      <c r="AA1033" s="136"/>
      <c r="AB1033" s="136"/>
      <c r="AC1033" s="136"/>
      <c r="AD1033" s="136"/>
      <c r="AE1033" s="136"/>
      <c r="AF1033" s="725"/>
      <c r="AG1033" s="136"/>
      <c r="AH1033" s="136"/>
      <c r="AI1033" s="136"/>
      <c r="AJ1033" s="136"/>
      <c r="AK1033" s="136"/>
      <c r="AL1033" s="136"/>
    </row>
    <row r="1034" spans="1:38" s="44" customFormat="1" x14ac:dyDescent="0.2">
      <c r="A1034" s="16"/>
      <c r="B1034" s="730"/>
      <c r="C1034" s="16"/>
      <c r="K1034" s="725"/>
      <c r="L1034" s="136"/>
      <c r="M1034" s="136"/>
      <c r="N1034" s="136"/>
      <c r="O1034" s="136"/>
      <c r="P1034" s="136"/>
      <c r="Q1034" s="136"/>
      <c r="R1034" s="725"/>
      <c r="S1034" s="136"/>
      <c r="T1034" s="136"/>
      <c r="U1034" s="136"/>
      <c r="V1034" s="136"/>
      <c r="W1034" s="136"/>
      <c r="X1034" s="136"/>
      <c r="Y1034" s="725"/>
      <c r="Z1034" s="136"/>
      <c r="AA1034" s="136"/>
      <c r="AB1034" s="136"/>
      <c r="AC1034" s="136"/>
      <c r="AD1034" s="136"/>
      <c r="AE1034" s="136"/>
      <c r="AF1034" s="725"/>
      <c r="AG1034" s="136"/>
      <c r="AH1034" s="136"/>
      <c r="AI1034" s="136"/>
      <c r="AJ1034" s="136"/>
      <c r="AK1034" s="136"/>
      <c r="AL1034" s="136"/>
    </row>
    <row r="1035" spans="1:38" s="44" customFormat="1" x14ac:dyDescent="0.2">
      <c r="A1035" s="16"/>
      <c r="B1035" s="730"/>
      <c r="C1035" s="16"/>
      <c r="K1035" s="725"/>
      <c r="L1035" s="136"/>
      <c r="M1035" s="136"/>
      <c r="N1035" s="136"/>
      <c r="O1035" s="136"/>
      <c r="P1035" s="136"/>
      <c r="Q1035" s="136"/>
      <c r="R1035" s="725"/>
      <c r="S1035" s="136"/>
      <c r="T1035" s="136"/>
      <c r="U1035" s="136"/>
      <c r="V1035" s="136"/>
      <c r="W1035" s="136"/>
      <c r="X1035" s="136"/>
      <c r="Y1035" s="725"/>
      <c r="Z1035" s="136"/>
      <c r="AA1035" s="136"/>
      <c r="AB1035" s="136"/>
      <c r="AC1035" s="136"/>
      <c r="AD1035" s="136"/>
      <c r="AE1035" s="136"/>
      <c r="AF1035" s="725"/>
      <c r="AG1035" s="136"/>
      <c r="AH1035" s="136"/>
      <c r="AI1035" s="136"/>
      <c r="AJ1035" s="136"/>
      <c r="AK1035" s="136"/>
      <c r="AL1035" s="136"/>
    </row>
    <row r="1036" spans="1:38" s="44" customFormat="1" x14ac:dyDescent="0.2">
      <c r="A1036" s="16"/>
      <c r="B1036" s="730"/>
      <c r="C1036" s="16"/>
      <c r="K1036" s="725"/>
      <c r="L1036" s="136"/>
      <c r="M1036" s="136"/>
      <c r="N1036" s="136"/>
      <c r="O1036" s="136"/>
      <c r="P1036" s="136"/>
      <c r="Q1036" s="136"/>
      <c r="R1036" s="725"/>
      <c r="S1036" s="136"/>
      <c r="T1036" s="136"/>
      <c r="U1036" s="136"/>
      <c r="V1036" s="136"/>
      <c r="W1036" s="136"/>
      <c r="X1036" s="136"/>
      <c r="Y1036" s="725"/>
      <c r="Z1036" s="136"/>
      <c r="AA1036" s="136"/>
      <c r="AB1036" s="136"/>
      <c r="AC1036" s="136"/>
      <c r="AD1036" s="136"/>
      <c r="AE1036" s="136"/>
      <c r="AF1036" s="725"/>
      <c r="AG1036" s="136"/>
      <c r="AH1036" s="136"/>
      <c r="AI1036" s="136"/>
      <c r="AJ1036" s="136"/>
      <c r="AK1036" s="136"/>
      <c r="AL1036" s="136"/>
    </row>
    <row r="1037" spans="1:38" s="44" customFormat="1" x14ac:dyDescent="0.2">
      <c r="A1037" s="16"/>
      <c r="B1037" s="730"/>
      <c r="C1037" s="16"/>
      <c r="K1037" s="725"/>
      <c r="L1037" s="136"/>
      <c r="M1037" s="136"/>
      <c r="N1037" s="136"/>
      <c r="O1037" s="136"/>
      <c r="P1037" s="136"/>
      <c r="Q1037" s="136"/>
      <c r="R1037" s="725"/>
      <c r="S1037" s="136"/>
      <c r="T1037" s="136"/>
      <c r="U1037" s="136"/>
      <c r="V1037" s="136"/>
      <c r="W1037" s="136"/>
      <c r="X1037" s="136"/>
      <c r="Y1037" s="725"/>
      <c r="Z1037" s="136"/>
      <c r="AA1037" s="136"/>
      <c r="AB1037" s="136"/>
      <c r="AC1037" s="136"/>
      <c r="AD1037" s="136"/>
      <c r="AE1037" s="136"/>
      <c r="AF1037" s="725"/>
      <c r="AG1037" s="136"/>
      <c r="AH1037" s="136"/>
      <c r="AI1037" s="136"/>
      <c r="AJ1037" s="136"/>
      <c r="AK1037" s="136"/>
      <c r="AL1037" s="136"/>
    </row>
    <row r="1038" spans="1:38" s="44" customFormat="1" x14ac:dyDescent="0.2">
      <c r="A1038" s="16"/>
      <c r="B1038" s="730"/>
      <c r="C1038" s="16"/>
      <c r="K1038" s="725"/>
      <c r="L1038" s="136"/>
      <c r="M1038" s="136"/>
      <c r="N1038" s="136"/>
      <c r="O1038" s="136"/>
      <c r="P1038" s="136"/>
      <c r="Q1038" s="136"/>
      <c r="R1038" s="725"/>
      <c r="S1038" s="136"/>
      <c r="T1038" s="136"/>
      <c r="U1038" s="136"/>
      <c r="V1038" s="136"/>
      <c r="W1038" s="136"/>
      <c r="X1038" s="136"/>
      <c r="Y1038" s="725"/>
      <c r="Z1038" s="136"/>
      <c r="AA1038" s="136"/>
      <c r="AB1038" s="136"/>
      <c r="AC1038" s="136"/>
      <c r="AD1038" s="136"/>
      <c r="AE1038" s="136"/>
      <c r="AF1038" s="725"/>
      <c r="AG1038" s="136"/>
      <c r="AH1038" s="136"/>
      <c r="AI1038" s="136"/>
      <c r="AJ1038" s="136"/>
      <c r="AK1038" s="136"/>
      <c r="AL1038" s="136"/>
    </row>
    <row r="1039" spans="1:38" s="44" customFormat="1" x14ac:dyDescent="0.2">
      <c r="A1039" s="16"/>
      <c r="B1039" s="730"/>
      <c r="C1039" s="16"/>
      <c r="K1039" s="725"/>
      <c r="L1039" s="136"/>
      <c r="M1039" s="136"/>
      <c r="N1039" s="136"/>
      <c r="O1039" s="136"/>
      <c r="P1039" s="136"/>
      <c r="Q1039" s="136"/>
      <c r="R1039" s="725"/>
      <c r="S1039" s="136"/>
      <c r="T1039" s="136"/>
      <c r="U1039" s="136"/>
      <c r="V1039" s="136"/>
      <c r="W1039" s="136"/>
      <c r="X1039" s="136"/>
      <c r="Y1039" s="725"/>
      <c r="Z1039" s="136"/>
      <c r="AA1039" s="136"/>
      <c r="AB1039" s="136"/>
      <c r="AC1039" s="136"/>
      <c r="AD1039" s="136"/>
      <c r="AE1039" s="136"/>
      <c r="AF1039" s="725"/>
      <c r="AG1039" s="136"/>
      <c r="AH1039" s="136"/>
      <c r="AI1039" s="136"/>
      <c r="AJ1039" s="136"/>
      <c r="AK1039" s="136"/>
      <c r="AL1039" s="136"/>
    </row>
    <row r="1040" spans="1:38" s="44" customFormat="1" x14ac:dyDescent="0.2">
      <c r="A1040" s="16"/>
      <c r="B1040" s="730"/>
      <c r="C1040" s="16"/>
      <c r="K1040" s="725"/>
      <c r="L1040" s="136"/>
      <c r="M1040" s="136"/>
      <c r="N1040" s="136"/>
      <c r="O1040" s="136"/>
      <c r="P1040" s="136"/>
      <c r="Q1040" s="136"/>
      <c r="R1040" s="725"/>
      <c r="S1040" s="136"/>
      <c r="T1040" s="136"/>
      <c r="U1040" s="136"/>
      <c r="V1040" s="136"/>
      <c r="W1040" s="136"/>
      <c r="X1040" s="136"/>
      <c r="Y1040" s="725"/>
      <c r="Z1040" s="136"/>
      <c r="AA1040" s="136"/>
      <c r="AB1040" s="136"/>
      <c r="AC1040" s="136"/>
      <c r="AD1040" s="136"/>
      <c r="AE1040" s="136"/>
      <c r="AF1040" s="725"/>
      <c r="AG1040" s="136"/>
      <c r="AH1040" s="136"/>
      <c r="AI1040" s="136"/>
      <c r="AJ1040" s="136"/>
      <c r="AK1040" s="136"/>
      <c r="AL1040" s="136"/>
    </row>
    <row r="1041" spans="1:38" s="44" customFormat="1" x14ac:dyDescent="0.2">
      <c r="A1041" s="16"/>
      <c r="B1041" s="730"/>
      <c r="C1041" s="16"/>
      <c r="K1041" s="725"/>
      <c r="L1041" s="136"/>
      <c r="M1041" s="136"/>
      <c r="N1041" s="136"/>
      <c r="O1041" s="136"/>
      <c r="P1041" s="136"/>
      <c r="Q1041" s="136"/>
      <c r="R1041" s="725"/>
      <c r="S1041" s="136"/>
      <c r="T1041" s="136"/>
      <c r="U1041" s="136"/>
      <c r="V1041" s="136"/>
      <c r="W1041" s="136"/>
      <c r="X1041" s="136"/>
      <c r="Y1041" s="725"/>
      <c r="Z1041" s="136"/>
      <c r="AA1041" s="136"/>
      <c r="AB1041" s="136"/>
      <c r="AC1041" s="136"/>
      <c r="AD1041" s="136"/>
      <c r="AE1041" s="136"/>
      <c r="AF1041" s="725"/>
      <c r="AG1041" s="136"/>
      <c r="AH1041" s="136"/>
      <c r="AI1041" s="136"/>
      <c r="AJ1041" s="136"/>
      <c r="AK1041" s="136"/>
      <c r="AL1041" s="136"/>
    </row>
    <row r="1042" spans="1:38" s="44" customFormat="1" x14ac:dyDescent="0.2">
      <c r="A1042" s="16"/>
      <c r="B1042" s="730"/>
      <c r="C1042" s="16"/>
      <c r="K1042" s="725"/>
      <c r="L1042" s="136"/>
      <c r="M1042" s="136"/>
      <c r="N1042" s="136"/>
      <c r="O1042" s="136"/>
      <c r="P1042" s="136"/>
      <c r="Q1042" s="136"/>
      <c r="R1042" s="725"/>
      <c r="S1042" s="136"/>
      <c r="T1042" s="136"/>
      <c r="U1042" s="136"/>
      <c r="V1042" s="136"/>
      <c r="W1042" s="136"/>
      <c r="X1042" s="136"/>
      <c r="Y1042" s="725"/>
      <c r="Z1042" s="136"/>
      <c r="AA1042" s="136"/>
      <c r="AB1042" s="136"/>
      <c r="AC1042" s="136"/>
      <c r="AD1042" s="136"/>
      <c r="AE1042" s="136"/>
      <c r="AF1042" s="725"/>
      <c r="AG1042" s="136"/>
      <c r="AH1042" s="136"/>
      <c r="AI1042" s="136"/>
      <c r="AJ1042" s="136"/>
      <c r="AK1042" s="136"/>
      <c r="AL1042" s="136"/>
    </row>
    <row r="1043" spans="1:38" s="44" customFormat="1" x14ac:dyDescent="0.2">
      <c r="A1043" s="16"/>
      <c r="B1043" s="730"/>
      <c r="C1043" s="16"/>
      <c r="K1043" s="725"/>
      <c r="L1043" s="136"/>
      <c r="M1043" s="136"/>
      <c r="N1043" s="136"/>
      <c r="O1043" s="136"/>
      <c r="P1043" s="136"/>
      <c r="Q1043" s="136"/>
      <c r="R1043" s="725"/>
      <c r="S1043" s="136"/>
      <c r="T1043" s="136"/>
      <c r="U1043" s="136"/>
      <c r="V1043" s="136"/>
      <c r="W1043" s="136"/>
      <c r="X1043" s="136"/>
      <c r="Y1043" s="725"/>
      <c r="Z1043" s="136"/>
      <c r="AA1043" s="136"/>
      <c r="AB1043" s="136"/>
      <c r="AC1043" s="136"/>
      <c r="AD1043" s="136"/>
      <c r="AE1043" s="136"/>
      <c r="AF1043" s="725"/>
      <c r="AG1043" s="136"/>
      <c r="AH1043" s="136"/>
      <c r="AI1043" s="136"/>
      <c r="AJ1043" s="136"/>
      <c r="AK1043" s="136"/>
      <c r="AL1043" s="136"/>
    </row>
    <row r="1044" spans="1:38" s="44" customFormat="1" x14ac:dyDescent="0.2">
      <c r="A1044" s="16"/>
      <c r="B1044" s="730"/>
      <c r="C1044" s="16"/>
      <c r="K1044" s="725"/>
      <c r="L1044" s="136"/>
      <c r="M1044" s="136"/>
      <c r="N1044" s="136"/>
      <c r="O1044" s="136"/>
      <c r="P1044" s="136"/>
      <c r="Q1044" s="136"/>
      <c r="R1044" s="725"/>
      <c r="S1044" s="136"/>
      <c r="T1044" s="136"/>
      <c r="U1044" s="136"/>
      <c r="V1044" s="136"/>
      <c r="W1044" s="136"/>
      <c r="X1044" s="136"/>
      <c r="Y1044" s="725"/>
      <c r="Z1044" s="136"/>
      <c r="AA1044" s="136"/>
      <c r="AB1044" s="136"/>
      <c r="AC1044" s="136"/>
      <c r="AD1044" s="136"/>
      <c r="AE1044" s="136"/>
      <c r="AF1044" s="725"/>
      <c r="AG1044" s="136"/>
      <c r="AH1044" s="136"/>
      <c r="AI1044" s="136"/>
      <c r="AJ1044" s="136"/>
      <c r="AK1044" s="136"/>
      <c r="AL1044" s="136"/>
    </row>
    <row r="1045" spans="1:38" s="44" customFormat="1" x14ac:dyDescent="0.2">
      <c r="A1045" s="16"/>
      <c r="B1045" s="730"/>
      <c r="C1045" s="16"/>
      <c r="K1045" s="725"/>
      <c r="L1045" s="136"/>
      <c r="M1045" s="136"/>
      <c r="N1045" s="136"/>
      <c r="O1045" s="136"/>
      <c r="P1045" s="136"/>
      <c r="Q1045" s="136"/>
      <c r="R1045" s="725"/>
      <c r="S1045" s="136"/>
      <c r="T1045" s="136"/>
      <c r="U1045" s="136"/>
      <c r="V1045" s="136"/>
      <c r="W1045" s="136"/>
      <c r="X1045" s="136"/>
      <c r="Y1045" s="725"/>
      <c r="Z1045" s="136"/>
      <c r="AA1045" s="136"/>
      <c r="AB1045" s="136"/>
      <c r="AC1045" s="136"/>
      <c r="AD1045" s="136"/>
      <c r="AE1045" s="136"/>
      <c r="AF1045" s="725"/>
      <c r="AG1045" s="136"/>
      <c r="AH1045" s="136"/>
      <c r="AI1045" s="136"/>
      <c r="AJ1045" s="136"/>
      <c r="AK1045" s="136"/>
      <c r="AL1045" s="136"/>
    </row>
    <row r="1046" spans="1:38" s="44" customFormat="1" x14ac:dyDescent="0.2">
      <c r="A1046" s="16"/>
      <c r="B1046" s="730"/>
      <c r="C1046" s="16"/>
      <c r="K1046" s="725"/>
      <c r="L1046" s="136"/>
      <c r="M1046" s="136"/>
      <c r="N1046" s="136"/>
      <c r="O1046" s="136"/>
      <c r="P1046" s="136"/>
      <c r="Q1046" s="136"/>
      <c r="R1046" s="725"/>
      <c r="S1046" s="136"/>
      <c r="T1046" s="136"/>
      <c r="U1046" s="136"/>
      <c r="V1046" s="136"/>
      <c r="W1046" s="136"/>
      <c r="X1046" s="136"/>
      <c r="Y1046" s="725"/>
      <c r="Z1046" s="136"/>
      <c r="AA1046" s="136"/>
      <c r="AB1046" s="136"/>
      <c r="AC1046" s="136"/>
      <c r="AD1046" s="136"/>
      <c r="AE1046" s="136"/>
      <c r="AF1046" s="725"/>
      <c r="AG1046" s="136"/>
      <c r="AH1046" s="136"/>
      <c r="AI1046" s="136"/>
      <c r="AJ1046" s="136"/>
      <c r="AK1046" s="136"/>
      <c r="AL1046" s="136"/>
    </row>
    <row r="1047" spans="1:38" s="44" customFormat="1" x14ac:dyDescent="0.2">
      <c r="A1047" s="16"/>
      <c r="B1047" s="730"/>
      <c r="C1047" s="16"/>
      <c r="K1047" s="725"/>
      <c r="L1047" s="136"/>
      <c r="M1047" s="136"/>
      <c r="N1047" s="136"/>
      <c r="O1047" s="136"/>
      <c r="P1047" s="136"/>
      <c r="Q1047" s="136"/>
      <c r="R1047" s="725"/>
      <c r="S1047" s="136"/>
      <c r="T1047" s="136"/>
      <c r="U1047" s="136"/>
      <c r="V1047" s="136"/>
      <c r="W1047" s="136"/>
      <c r="X1047" s="136"/>
      <c r="Y1047" s="725"/>
      <c r="Z1047" s="136"/>
      <c r="AA1047" s="136"/>
      <c r="AB1047" s="136"/>
      <c r="AC1047" s="136"/>
      <c r="AD1047" s="136"/>
      <c r="AE1047" s="136"/>
      <c r="AF1047" s="725"/>
      <c r="AG1047" s="136"/>
      <c r="AH1047" s="136"/>
      <c r="AI1047" s="136"/>
      <c r="AJ1047" s="136"/>
      <c r="AK1047" s="136"/>
      <c r="AL1047" s="136"/>
    </row>
    <row r="1048" spans="1:38" s="44" customFormat="1" x14ac:dyDescent="0.2">
      <c r="A1048" s="16"/>
      <c r="B1048" s="730"/>
      <c r="C1048" s="16"/>
      <c r="K1048" s="725"/>
      <c r="L1048" s="136"/>
      <c r="M1048" s="136"/>
      <c r="N1048" s="136"/>
      <c r="O1048" s="136"/>
      <c r="P1048" s="136"/>
      <c r="Q1048" s="136"/>
      <c r="R1048" s="725"/>
      <c r="S1048" s="136"/>
      <c r="T1048" s="136"/>
      <c r="U1048" s="136"/>
      <c r="V1048" s="136"/>
      <c r="W1048" s="136"/>
      <c r="X1048" s="136"/>
      <c r="Y1048" s="725"/>
      <c r="Z1048" s="136"/>
      <c r="AA1048" s="136"/>
      <c r="AB1048" s="136"/>
      <c r="AC1048" s="136"/>
      <c r="AD1048" s="136"/>
      <c r="AE1048" s="136"/>
      <c r="AF1048" s="725"/>
      <c r="AG1048" s="136"/>
      <c r="AH1048" s="136"/>
      <c r="AI1048" s="136"/>
      <c r="AJ1048" s="136"/>
      <c r="AK1048" s="136"/>
      <c r="AL1048" s="136"/>
    </row>
    <row r="1049" spans="1:38" s="44" customFormat="1" x14ac:dyDescent="0.2">
      <c r="A1049" s="16"/>
      <c r="B1049" s="730"/>
      <c r="C1049" s="16"/>
      <c r="K1049" s="725"/>
      <c r="L1049" s="136"/>
      <c r="M1049" s="136"/>
      <c r="N1049" s="136"/>
      <c r="O1049" s="136"/>
      <c r="P1049" s="136"/>
      <c r="Q1049" s="136"/>
      <c r="R1049" s="725"/>
      <c r="S1049" s="136"/>
      <c r="T1049" s="136"/>
      <c r="U1049" s="136"/>
      <c r="V1049" s="136"/>
      <c r="W1049" s="136"/>
      <c r="X1049" s="136"/>
      <c r="Y1049" s="725"/>
      <c r="Z1049" s="136"/>
      <c r="AA1049" s="136"/>
      <c r="AB1049" s="136"/>
      <c r="AC1049" s="136"/>
      <c r="AD1049" s="136"/>
      <c r="AE1049" s="136"/>
      <c r="AF1049" s="725"/>
      <c r="AG1049" s="136"/>
      <c r="AH1049" s="136"/>
      <c r="AI1049" s="136"/>
      <c r="AJ1049" s="136"/>
      <c r="AK1049" s="136"/>
      <c r="AL1049" s="136"/>
    </row>
    <row r="1050" spans="1:38" s="44" customFormat="1" x14ac:dyDescent="0.2">
      <c r="A1050" s="16"/>
      <c r="B1050" s="730"/>
      <c r="C1050" s="16"/>
      <c r="K1050" s="725"/>
      <c r="L1050" s="136"/>
      <c r="M1050" s="136"/>
      <c r="N1050" s="136"/>
      <c r="O1050" s="136"/>
      <c r="P1050" s="136"/>
      <c r="Q1050" s="136"/>
      <c r="R1050" s="725"/>
      <c r="S1050" s="136"/>
      <c r="T1050" s="136"/>
      <c r="U1050" s="136"/>
      <c r="V1050" s="136"/>
      <c r="W1050" s="136"/>
      <c r="X1050" s="136"/>
      <c r="Y1050" s="725"/>
      <c r="Z1050" s="136"/>
      <c r="AA1050" s="136"/>
      <c r="AB1050" s="136"/>
      <c r="AC1050" s="136"/>
      <c r="AD1050" s="136"/>
      <c r="AE1050" s="136"/>
      <c r="AF1050" s="725"/>
      <c r="AG1050" s="136"/>
      <c r="AH1050" s="136"/>
      <c r="AI1050" s="136"/>
      <c r="AJ1050" s="136"/>
      <c r="AK1050" s="136"/>
      <c r="AL1050" s="136"/>
    </row>
    <row r="1051" spans="1:38" s="44" customFormat="1" x14ac:dyDescent="0.2">
      <c r="A1051" s="16"/>
      <c r="B1051" s="730"/>
      <c r="C1051" s="16"/>
      <c r="K1051" s="725"/>
      <c r="L1051" s="136"/>
      <c r="M1051" s="136"/>
      <c r="N1051" s="136"/>
      <c r="O1051" s="136"/>
      <c r="P1051" s="136"/>
      <c r="Q1051" s="136"/>
      <c r="R1051" s="725"/>
      <c r="S1051" s="136"/>
      <c r="T1051" s="136"/>
      <c r="U1051" s="136"/>
      <c r="V1051" s="136"/>
      <c r="W1051" s="136"/>
      <c r="X1051" s="136"/>
      <c r="Y1051" s="725"/>
      <c r="Z1051" s="136"/>
      <c r="AA1051" s="136"/>
      <c r="AB1051" s="136"/>
      <c r="AC1051" s="136"/>
      <c r="AD1051" s="136"/>
      <c r="AE1051" s="136"/>
      <c r="AF1051" s="725"/>
      <c r="AG1051" s="136"/>
      <c r="AH1051" s="136"/>
      <c r="AI1051" s="136"/>
      <c r="AJ1051" s="136"/>
      <c r="AK1051" s="136"/>
      <c r="AL1051" s="136"/>
    </row>
    <row r="1052" spans="1:38" s="44" customFormat="1" x14ac:dyDescent="0.2">
      <c r="A1052" s="16"/>
      <c r="B1052" s="730"/>
      <c r="C1052" s="16"/>
      <c r="K1052" s="725"/>
      <c r="L1052" s="136"/>
      <c r="M1052" s="136"/>
      <c r="N1052" s="136"/>
      <c r="O1052" s="136"/>
      <c r="P1052" s="136"/>
      <c r="Q1052" s="136"/>
      <c r="R1052" s="725"/>
      <c r="S1052" s="136"/>
      <c r="T1052" s="136"/>
      <c r="U1052" s="136"/>
      <c r="V1052" s="136"/>
      <c r="W1052" s="136"/>
      <c r="X1052" s="136"/>
      <c r="Y1052" s="725"/>
      <c r="Z1052" s="136"/>
      <c r="AA1052" s="136"/>
      <c r="AB1052" s="136"/>
      <c r="AC1052" s="136"/>
      <c r="AD1052" s="136"/>
      <c r="AE1052" s="136"/>
      <c r="AF1052" s="725"/>
      <c r="AG1052" s="136"/>
      <c r="AH1052" s="136"/>
      <c r="AI1052" s="136"/>
      <c r="AJ1052" s="136"/>
      <c r="AK1052" s="136"/>
      <c r="AL1052" s="136"/>
    </row>
    <row r="1053" spans="1:38" s="44" customFormat="1" x14ac:dyDescent="0.2">
      <c r="A1053" s="16"/>
      <c r="B1053" s="730"/>
      <c r="C1053" s="16"/>
      <c r="K1053" s="725"/>
      <c r="L1053" s="136"/>
      <c r="M1053" s="136"/>
      <c r="N1053" s="136"/>
      <c r="O1053" s="136"/>
      <c r="P1053" s="136"/>
      <c r="Q1053" s="136"/>
      <c r="R1053" s="725"/>
      <c r="S1053" s="136"/>
      <c r="T1053" s="136"/>
      <c r="U1053" s="136"/>
      <c r="V1053" s="136"/>
      <c r="W1053" s="136"/>
      <c r="X1053" s="136"/>
      <c r="Y1053" s="725"/>
      <c r="Z1053" s="136"/>
      <c r="AA1053" s="136"/>
      <c r="AB1053" s="136"/>
      <c r="AC1053" s="136"/>
      <c r="AD1053" s="136"/>
      <c r="AE1053" s="136"/>
      <c r="AF1053" s="725"/>
      <c r="AG1053" s="136"/>
      <c r="AH1053" s="136"/>
      <c r="AI1053" s="136"/>
      <c r="AJ1053" s="136"/>
      <c r="AK1053" s="136"/>
      <c r="AL1053" s="136"/>
    </row>
    <row r="1054" spans="1:38" s="44" customFormat="1" x14ac:dyDescent="0.2">
      <c r="A1054" s="16"/>
      <c r="B1054" s="730"/>
      <c r="C1054" s="16"/>
      <c r="K1054" s="725"/>
      <c r="L1054" s="136"/>
      <c r="M1054" s="136"/>
      <c r="N1054" s="136"/>
      <c r="O1054" s="136"/>
      <c r="P1054" s="136"/>
      <c r="Q1054" s="136"/>
      <c r="R1054" s="725"/>
      <c r="S1054" s="136"/>
      <c r="T1054" s="136"/>
      <c r="U1054" s="136"/>
      <c r="V1054" s="136"/>
      <c r="W1054" s="136"/>
      <c r="X1054" s="136"/>
      <c r="Y1054" s="725"/>
      <c r="Z1054" s="136"/>
      <c r="AA1054" s="136"/>
      <c r="AB1054" s="136"/>
      <c r="AC1054" s="136"/>
      <c r="AD1054" s="136"/>
      <c r="AE1054" s="136"/>
      <c r="AF1054" s="725"/>
      <c r="AG1054" s="136"/>
      <c r="AH1054" s="136"/>
      <c r="AI1054" s="136"/>
      <c r="AJ1054" s="136"/>
      <c r="AK1054" s="136"/>
      <c r="AL1054" s="136"/>
    </row>
    <row r="1055" spans="1:38" s="44" customFormat="1" x14ac:dyDescent="0.2">
      <c r="A1055" s="16"/>
      <c r="B1055" s="730"/>
      <c r="C1055" s="16"/>
      <c r="K1055" s="725"/>
      <c r="L1055" s="136"/>
      <c r="M1055" s="136"/>
      <c r="N1055" s="136"/>
      <c r="O1055" s="136"/>
      <c r="P1055" s="136"/>
      <c r="Q1055" s="136"/>
      <c r="R1055" s="725"/>
      <c r="S1055" s="136"/>
      <c r="T1055" s="136"/>
      <c r="U1055" s="136"/>
      <c r="V1055" s="136"/>
      <c r="W1055" s="136"/>
      <c r="X1055" s="136"/>
      <c r="Y1055" s="725"/>
      <c r="Z1055" s="136"/>
      <c r="AA1055" s="136"/>
      <c r="AB1055" s="136"/>
      <c r="AC1055" s="136"/>
      <c r="AD1055" s="136"/>
      <c r="AE1055" s="136"/>
      <c r="AF1055" s="725"/>
      <c r="AG1055" s="136"/>
      <c r="AH1055" s="136"/>
      <c r="AI1055" s="136"/>
      <c r="AJ1055" s="136"/>
      <c r="AK1055" s="136"/>
      <c r="AL1055" s="136"/>
    </row>
    <row r="1056" spans="1:38" s="44" customFormat="1" x14ac:dyDescent="0.2">
      <c r="A1056" s="16"/>
      <c r="B1056" s="730"/>
      <c r="C1056" s="16"/>
      <c r="K1056" s="725"/>
      <c r="L1056" s="136"/>
      <c r="M1056" s="136"/>
      <c r="N1056" s="136"/>
      <c r="O1056" s="136"/>
      <c r="P1056" s="136"/>
      <c r="Q1056" s="136"/>
      <c r="R1056" s="725"/>
      <c r="S1056" s="136"/>
      <c r="T1056" s="136"/>
      <c r="U1056" s="136"/>
      <c r="V1056" s="136"/>
      <c r="W1056" s="136"/>
      <c r="X1056" s="136"/>
      <c r="Y1056" s="725"/>
      <c r="Z1056" s="136"/>
      <c r="AA1056" s="136"/>
      <c r="AB1056" s="136"/>
      <c r="AC1056" s="136"/>
      <c r="AD1056" s="136"/>
      <c r="AE1056" s="136"/>
      <c r="AF1056" s="725"/>
      <c r="AG1056" s="136"/>
      <c r="AH1056" s="136"/>
      <c r="AI1056" s="136"/>
      <c r="AJ1056" s="136"/>
      <c r="AK1056" s="136"/>
      <c r="AL1056" s="136"/>
    </row>
    <row r="1057" spans="1:38" s="44" customFormat="1" x14ac:dyDescent="0.2">
      <c r="A1057" s="16"/>
      <c r="B1057" s="730"/>
      <c r="C1057" s="16"/>
      <c r="K1057" s="725"/>
      <c r="L1057" s="136"/>
      <c r="M1057" s="136"/>
      <c r="N1057" s="136"/>
      <c r="O1057" s="136"/>
      <c r="P1057" s="136"/>
      <c r="Q1057" s="136"/>
      <c r="R1057" s="725"/>
      <c r="S1057" s="136"/>
      <c r="T1057" s="136"/>
      <c r="U1057" s="136"/>
      <c r="V1057" s="136"/>
      <c r="W1057" s="136"/>
      <c r="X1057" s="136"/>
      <c r="Y1057" s="725"/>
      <c r="Z1057" s="136"/>
      <c r="AA1057" s="136"/>
      <c r="AB1057" s="136"/>
      <c r="AC1057" s="136"/>
      <c r="AD1057" s="136"/>
      <c r="AE1057" s="136"/>
      <c r="AF1057" s="725"/>
      <c r="AG1057" s="136"/>
      <c r="AH1057" s="136"/>
      <c r="AI1057" s="136"/>
      <c r="AJ1057" s="136"/>
      <c r="AK1057" s="136"/>
      <c r="AL1057" s="136"/>
    </row>
    <row r="1058" spans="1:38" s="44" customFormat="1" x14ac:dyDescent="0.2">
      <c r="A1058" s="16"/>
      <c r="B1058" s="730"/>
      <c r="C1058" s="16"/>
      <c r="K1058" s="725"/>
      <c r="L1058" s="136"/>
      <c r="M1058" s="136"/>
      <c r="N1058" s="136"/>
      <c r="O1058" s="136"/>
      <c r="P1058" s="136"/>
      <c r="Q1058" s="136"/>
      <c r="R1058" s="725"/>
      <c r="S1058" s="136"/>
      <c r="T1058" s="136"/>
      <c r="U1058" s="136"/>
      <c r="V1058" s="136"/>
      <c r="W1058" s="136"/>
      <c r="X1058" s="136"/>
      <c r="Y1058" s="725"/>
      <c r="Z1058" s="136"/>
      <c r="AA1058" s="136"/>
      <c r="AB1058" s="136"/>
      <c r="AC1058" s="136"/>
      <c r="AD1058" s="136"/>
      <c r="AE1058" s="136"/>
      <c r="AF1058" s="725"/>
      <c r="AG1058" s="136"/>
      <c r="AH1058" s="136"/>
      <c r="AI1058" s="136"/>
      <c r="AJ1058" s="136"/>
      <c r="AK1058" s="136"/>
      <c r="AL1058" s="136"/>
    </row>
    <row r="1059" spans="1:38" s="44" customFormat="1" x14ac:dyDescent="0.2">
      <c r="A1059" s="16"/>
      <c r="B1059" s="730"/>
      <c r="C1059" s="16"/>
      <c r="K1059" s="725"/>
      <c r="L1059" s="136"/>
      <c r="M1059" s="136"/>
      <c r="N1059" s="136"/>
      <c r="O1059" s="136"/>
      <c r="P1059" s="136"/>
      <c r="Q1059" s="136"/>
      <c r="R1059" s="725"/>
      <c r="S1059" s="136"/>
      <c r="T1059" s="136"/>
      <c r="U1059" s="136"/>
      <c r="V1059" s="136"/>
      <c r="W1059" s="136"/>
      <c r="X1059" s="136"/>
      <c r="Y1059" s="725"/>
      <c r="Z1059" s="136"/>
      <c r="AA1059" s="136"/>
      <c r="AB1059" s="136"/>
      <c r="AC1059" s="136"/>
      <c r="AD1059" s="136"/>
      <c r="AE1059" s="136"/>
      <c r="AF1059" s="725"/>
      <c r="AG1059" s="136"/>
      <c r="AH1059" s="136"/>
      <c r="AI1059" s="136"/>
      <c r="AJ1059" s="136"/>
      <c r="AK1059" s="136"/>
      <c r="AL1059" s="136"/>
    </row>
    <row r="1060" spans="1:38" s="44" customFormat="1" x14ac:dyDescent="0.2">
      <c r="A1060" s="16"/>
      <c r="B1060" s="730"/>
      <c r="C1060" s="16"/>
      <c r="K1060" s="725"/>
      <c r="L1060" s="136"/>
      <c r="M1060" s="136"/>
      <c r="N1060" s="136"/>
      <c r="O1060" s="136"/>
      <c r="P1060" s="136"/>
      <c r="Q1060" s="136"/>
      <c r="R1060" s="725"/>
      <c r="S1060" s="136"/>
      <c r="T1060" s="136"/>
      <c r="U1060" s="136"/>
      <c r="V1060" s="136"/>
      <c r="W1060" s="136"/>
      <c r="X1060" s="136"/>
      <c r="Y1060" s="725"/>
      <c r="Z1060" s="136"/>
      <c r="AA1060" s="136"/>
      <c r="AB1060" s="136"/>
      <c r="AC1060" s="136"/>
      <c r="AD1060" s="136"/>
      <c r="AE1060" s="136"/>
      <c r="AF1060" s="725"/>
      <c r="AG1060" s="136"/>
      <c r="AH1060" s="136"/>
      <c r="AI1060" s="136"/>
      <c r="AJ1060" s="136"/>
      <c r="AK1060" s="136"/>
      <c r="AL1060" s="136"/>
    </row>
    <row r="1061" spans="1:38" s="44" customFormat="1" x14ac:dyDescent="0.2">
      <c r="A1061" s="16"/>
      <c r="B1061" s="730"/>
      <c r="C1061" s="16"/>
      <c r="K1061" s="725"/>
      <c r="L1061" s="136"/>
      <c r="M1061" s="136"/>
      <c r="N1061" s="136"/>
      <c r="O1061" s="136"/>
      <c r="P1061" s="136"/>
      <c r="Q1061" s="136"/>
      <c r="R1061" s="725"/>
      <c r="S1061" s="136"/>
      <c r="T1061" s="136"/>
      <c r="U1061" s="136"/>
      <c r="V1061" s="136"/>
      <c r="W1061" s="136"/>
      <c r="X1061" s="136"/>
      <c r="Y1061" s="725"/>
      <c r="Z1061" s="136"/>
      <c r="AA1061" s="136"/>
      <c r="AB1061" s="136"/>
      <c r="AC1061" s="136"/>
      <c r="AD1061" s="136"/>
      <c r="AE1061" s="136"/>
      <c r="AF1061" s="725"/>
      <c r="AG1061" s="136"/>
      <c r="AH1061" s="136"/>
      <c r="AI1061" s="136"/>
      <c r="AJ1061" s="136"/>
      <c r="AK1061" s="136"/>
      <c r="AL1061" s="136"/>
    </row>
    <row r="1062" spans="1:38" s="44" customFormat="1" x14ac:dyDescent="0.2">
      <c r="A1062" s="16"/>
      <c r="B1062" s="730"/>
      <c r="C1062" s="16"/>
      <c r="K1062" s="725"/>
      <c r="L1062" s="136"/>
      <c r="M1062" s="136"/>
      <c r="N1062" s="136"/>
      <c r="O1062" s="136"/>
      <c r="P1062" s="136"/>
      <c r="Q1062" s="136"/>
      <c r="R1062" s="725"/>
      <c r="S1062" s="136"/>
      <c r="T1062" s="136"/>
      <c r="U1062" s="136"/>
      <c r="V1062" s="136"/>
      <c r="W1062" s="136"/>
      <c r="X1062" s="136"/>
      <c r="Y1062" s="725"/>
      <c r="Z1062" s="136"/>
      <c r="AA1062" s="136"/>
      <c r="AB1062" s="136"/>
      <c r="AC1062" s="136"/>
      <c r="AD1062" s="136"/>
      <c r="AE1062" s="136"/>
      <c r="AF1062" s="725"/>
      <c r="AG1062" s="136"/>
      <c r="AH1062" s="136"/>
      <c r="AI1062" s="136"/>
      <c r="AJ1062" s="136"/>
      <c r="AK1062" s="136"/>
      <c r="AL1062" s="136"/>
    </row>
    <row r="1063" spans="1:38" s="44" customFormat="1" x14ac:dyDescent="0.2">
      <c r="A1063" s="16"/>
      <c r="B1063" s="730"/>
      <c r="C1063" s="16"/>
      <c r="K1063" s="725"/>
      <c r="L1063" s="136"/>
      <c r="M1063" s="136"/>
      <c r="N1063" s="136"/>
      <c r="O1063" s="136"/>
      <c r="P1063" s="136"/>
      <c r="Q1063" s="136"/>
      <c r="R1063" s="725"/>
      <c r="S1063" s="136"/>
      <c r="T1063" s="136"/>
      <c r="U1063" s="136"/>
      <c r="V1063" s="136"/>
      <c r="W1063" s="136"/>
      <c r="X1063" s="136"/>
      <c r="Y1063" s="725"/>
      <c r="Z1063" s="136"/>
      <c r="AA1063" s="136"/>
      <c r="AB1063" s="136"/>
      <c r="AC1063" s="136"/>
      <c r="AD1063" s="136"/>
      <c r="AE1063" s="136"/>
      <c r="AF1063" s="725"/>
      <c r="AG1063" s="136"/>
      <c r="AH1063" s="136"/>
      <c r="AI1063" s="136"/>
      <c r="AJ1063" s="136"/>
      <c r="AK1063" s="136"/>
      <c r="AL1063" s="136"/>
    </row>
    <row r="1064" spans="1:38" s="44" customFormat="1" x14ac:dyDescent="0.2">
      <c r="A1064" s="16"/>
      <c r="B1064" s="730"/>
      <c r="C1064" s="16"/>
      <c r="K1064" s="725"/>
      <c r="L1064" s="136"/>
      <c r="M1064" s="136"/>
      <c r="N1064" s="136"/>
      <c r="O1064" s="136"/>
      <c r="P1064" s="136"/>
      <c r="Q1064" s="136"/>
      <c r="R1064" s="725"/>
      <c r="S1064" s="136"/>
      <c r="T1064" s="136"/>
      <c r="U1064" s="136"/>
      <c r="V1064" s="136"/>
      <c r="W1064" s="136"/>
      <c r="X1064" s="136"/>
      <c r="Y1064" s="725"/>
      <c r="Z1064" s="136"/>
      <c r="AA1064" s="136"/>
      <c r="AB1064" s="136"/>
      <c r="AC1064" s="136"/>
      <c r="AD1064" s="136"/>
      <c r="AE1064" s="136"/>
      <c r="AF1064" s="725"/>
      <c r="AG1064" s="136"/>
      <c r="AH1064" s="136"/>
      <c r="AI1064" s="136"/>
      <c r="AJ1064" s="136"/>
      <c r="AK1064" s="136"/>
      <c r="AL1064" s="136"/>
    </row>
    <row r="1065" spans="1:38" s="44" customFormat="1" x14ac:dyDescent="0.2">
      <c r="A1065" s="16"/>
      <c r="B1065" s="730"/>
      <c r="C1065" s="16"/>
      <c r="K1065" s="725"/>
      <c r="L1065" s="136"/>
      <c r="M1065" s="136"/>
      <c r="N1065" s="136"/>
      <c r="O1065" s="136"/>
      <c r="P1065" s="136"/>
      <c r="Q1065" s="136"/>
      <c r="R1065" s="725"/>
      <c r="S1065" s="136"/>
      <c r="T1065" s="136"/>
      <c r="U1065" s="136"/>
      <c r="V1065" s="136"/>
      <c r="W1065" s="136"/>
      <c r="X1065" s="136"/>
      <c r="Y1065" s="725"/>
      <c r="Z1065" s="136"/>
      <c r="AA1065" s="136"/>
      <c r="AB1065" s="136"/>
      <c r="AC1065" s="136"/>
      <c r="AD1065" s="136"/>
      <c r="AE1065" s="136"/>
      <c r="AF1065" s="725"/>
      <c r="AG1065" s="136"/>
      <c r="AH1065" s="136"/>
      <c r="AI1065" s="136"/>
      <c r="AJ1065" s="136"/>
      <c r="AK1065" s="136"/>
      <c r="AL1065" s="136"/>
    </row>
    <row r="1066" spans="1:38" s="44" customFormat="1" x14ac:dyDescent="0.2">
      <c r="A1066" s="16"/>
      <c r="B1066" s="730"/>
      <c r="C1066" s="16"/>
      <c r="K1066" s="725"/>
      <c r="L1066" s="136"/>
      <c r="M1066" s="136"/>
      <c r="N1066" s="136"/>
      <c r="O1066" s="136"/>
      <c r="P1066" s="136"/>
      <c r="Q1066" s="136"/>
      <c r="R1066" s="725"/>
      <c r="S1066" s="136"/>
      <c r="T1066" s="136"/>
      <c r="U1066" s="136"/>
      <c r="V1066" s="136"/>
      <c r="W1066" s="136"/>
      <c r="X1066" s="136"/>
      <c r="Y1066" s="725"/>
      <c r="Z1066" s="136"/>
      <c r="AA1066" s="136"/>
      <c r="AB1066" s="136"/>
      <c r="AC1066" s="136"/>
      <c r="AD1066" s="136"/>
      <c r="AE1066" s="136"/>
      <c r="AF1066" s="725"/>
      <c r="AG1066" s="136"/>
      <c r="AH1066" s="136"/>
      <c r="AI1066" s="136"/>
      <c r="AJ1066" s="136"/>
      <c r="AK1066" s="136"/>
      <c r="AL1066" s="136"/>
    </row>
    <row r="1067" spans="1:38" s="44" customFormat="1" x14ac:dyDescent="0.2">
      <c r="A1067" s="16"/>
      <c r="B1067" s="730"/>
      <c r="C1067" s="16"/>
      <c r="K1067" s="725"/>
      <c r="L1067" s="136"/>
      <c r="M1067" s="136"/>
      <c r="N1067" s="136"/>
      <c r="O1067" s="136"/>
      <c r="P1067" s="136"/>
      <c r="Q1067" s="136"/>
      <c r="R1067" s="725"/>
      <c r="S1067" s="136"/>
      <c r="T1067" s="136"/>
      <c r="U1067" s="136"/>
      <c r="V1067" s="136"/>
      <c r="W1067" s="136"/>
      <c r="X1067" s="136"/>
      <c r="Y1067" s="725"/>
      <c r="Z1067" s="136"/>
      <c r="AA1067" s="136"/>
      <c r="AB1067" s="136"/>
      <c r="AC1067" s="136"/>
      <c r="AD1067" s="136"/>
      <c r="AE1067" s="136"/>
      <c r="AF1067" s="725"/>
      <c r="AG1067" s="136"/>
      <c r="AH1067" s="136"/>
      <c r="AI1067" s="136"/>
      <c r="AJ1067" s="136"/>
      <c r="AK1067" s="136"/>
      <c r="AL1067" s="136"/>
    </row>
    <row r="1068" spans="1:38" s="44" customFormat="1" x14ac:dyDescent="0.2">
      <c r="A1068" s="16"/>
      <c r="B1068" s="730"/>
      <c r="C1068" s="16"/>
      <c r="K1068" s="725"/>
      <c r="L1068" s="136"/>
      <c r="M1068" s="136"/>
      <c r="N1068" s="136"/>
      <c r="O1068" s="136"/>
      <c r="P1068" s="136"/>
      <c r="Q1068" s="136"/>
      <c r="R1068" s="725"/>
      <c r="S1068" s="136"/>
      <c r="T1068" s="136"/>
      <c r="U1068" s="136"/>
      <c r="V1068" s="136"/>
      <c r="W1068" s="136"/>
      <c r="X1068" s="136"/>
      <c r="Y1068" s="725"/>
      <c r="Z1068" s="136"/>
      <c r="AA1068" s="136"/>
      <c r="AB1068" s="136"/>
      <c r="AC1068" s="136"/>
      <c r="AD1068" s="136"/>
      <c r="AE1068" s="136"/>
      <c r="AF1068" s="725"/>
      <c r="AG1068" s="136"/>
      <c r="AH1068" s="136"/>
      <c r="AI1068" s="136"/>
      <c r="AJ1068" s="136"/>
      <c r="AK1068" s="136"/>
      <c r="AL1068" s="136"/>
    </row>
    <row r="1069" spans="1:38" s="44" customFormat="1" x14ac:dyDescent="0.2">
      <c r="A1069" s="16"/>
      <c r="B1069" s="730"/>
      <c r="C1069" s="16"/>
      <c r="K1069" s="725"/>
      <c r="L1069" s="136"/>
      <c r="M1069" s="136"/>
      <c r="N1069" s="136"/>
      <c r="O1069" s="136"/>
      <c r="P1069" s="136"/>
      <c r="Q1069" s="136"/>
      <c r="R1069" s="725"/>
      <c r="S1069" s="136"/>
      <c r="T1069" s="136"/>
      <c r="U1069" s="136"/>
      <c r="V1069" s="136"/>
      <c r="W1069" s="136"/>
      <c r="X1069" s="136"/>
      <c r="Y1069" s="725"/>
      <c r="Z1069" s="136"/>
      <c r="AA1069" s="136"/>
      <c r="AB1069" s="136"/>
      <c r="AC1069" s="136"/>
      <c r="AD1069" s="136"/>
      <c r="AE1069" s="136"/>
      <c r="AF1069" s="725"/>
      <c r="AG1069" s="136"/>
      <c r="AH1069" s="136"/>
      <c r="AI1069" s="136"/>
      <c r="AJ1069" s="136"/>
      <c r="AK1069" s="136"/>
      <c r="AL1069" s="136"/>
    </row>
    <row r="1070" spans="1:38" s="44" customFormat="1" x14ac:dyDescent="0.2">
      <c r="A1070" s="16"/>
      <c r="B1070" s="730"/>
      <c r="C1070" s="16"/>
      <c r="K1070" s="725"/>
      <c r="L1070" s="136"/>
      <c r="M1070" s="136"/>
      <c r="N1070" s="136"/>
      <c r="O1070" s="136"/>
      <c r="P1070" s="136"/>
      <c r="Q1070" s="136"/>
      <c r="R1070" s="725"/>
      <c r="S1070" s="136"/>
      <c r="T1070" s="136"/>
      <c r="U1070" s="136"/>
      <c r="V1070" s="136"/>
      <c r="W1070" s="136"/>
      <c r="X1070" s="136"/>
      <c r="Y1070" s="725"/>
      <c r="Z1070" s="136"/>
      <c r="AA1070" s="136"/>
      <c r="AB1070" s="136"/>
      <c r="AC1070" s="136"/>
      <c r="AD1070" s="136"/>
      <c r="AE1070" s="136"/>
      <c r="AF1070" s="725"/>
      <c r="AG1070" s="136"/>
      <c r="AH1070" s="136"/>
      <c r="AI1070" s="136"/>
      <c r="AJ1070" s="136"/>
      <c r="AK1070" s="136"/>
      <c r="AL1070" s="136"/>
    </row>
    <row r="1071" spans="1:38" s="44" customFormat="1" x14ac:dyDescent="0.2">
      <c r="A1071" s="16"/>
      <c r="B1071" s="730"/>
      <c r="C1071" s="16"/>
      <c r="K1071" s="725"/>
      <c r="L1071" s="136"/>
      <c r="M1071" s="136"/>
      <c r="N1071" s="136"/>
      <c r="O1071" s="136"/>
      <c r="P1071" s="136"/>
      <c r="Q1071" s="136"/>
      <c r="R1071" s="725"/>
      <c r="S1071" s="136"/>
      <c r="T1071" s="136"/>
      <c r="U1071" s="136"/>
      <c r="V1071" s="136"/>
      <c r="W1071" s="136"/>
      <c r="X1071" s="136"/>
      <c r="Y1071" s="725"/>
      <c r="Z1071" s="136"/>
      <c r="AA1071" s="136"/>
      <c r="AB1071" s="136"/>
      <c r="AC1071" s="136"/>
      <c r="AD1071" s="136"/>
      <c r="AE1071" s="136"/>
      <c r="AF1071" s="725"/>
      <c r="AG1071" s="136"/>
      <c r="AH1071" s="136"/>
      <c r="AI1071" s="136"/>
      <c r="AJ1071" s="136"/>
      <c r="AK1071" s="136"/>
      <c r="AL1071" s="136"/>
    </row>
    <row r="1072" spans="1:38" s="44" customFormat="1" x14ac:dyDescent="0.2">
      <c r="A1072" s="16"/>
      <c r="B1072" s="730"/>
      <c r="C1072" s="16"/>
      <c r="K1072" s="725"/>
      <c r="L1072" s="136"/>
      <c r="M1072" s="136"/>
      <c r="N1072" s="136"/>
      <c r="O1072" s="136"/>
      <c r="P1072" s="136"/>
      <c r="Q1072" s="136"/>
      <c r="R1072" s="725"/>
      <c r="S1072" s="136"/>
      <c r="T1072" s="136"/>
      <c r="U1072" s="136"/>
      <c r="V1072" s="136"/>
      <c r="W1072" s="136"/>
      <c r="X1072" s="136"/>
      <c r="Y1072" s="725"/>
      <c r="Z1072" s="136"/>
      <c r="AA1072" s="136"/>
      <c r="AB1072" s="136"/>
      <c r="AC1072" s="136"/>
      <c r="AD1072" s="136"/>
      <c r="AE1072" s="136"/>
      <c r="AF1072" s="725"/>
      <c r="AG1072" s="136"/>
      <c r="AH1072" s="136"/>
      <c r="AI1072" s="136"/>
      <c r="AJ1072" s="136"/>
      <c r="AK1072" s="136"/>
      <c r="AL1072" s="136"/>
    </row>
    <row r="1073" spans="1:38" s="44" customFormat="1" x14ac:dyDescent="0.2">
      <c r="A1073" s="16"/>
      <c r="B1073" s="730"/>
      <c r="C1073" s="16"/>
      <c r="K1073" s="725"/>
      <c r="L1073" s="136"/>
      <c r="M1073" s="136"/>
      <c r="N1073" s="136"/>
      <c r="O1073" s="136"/>
      <c r="P1073" s="136"/>
      <c r="Q1073" s="136"/>
      <c r="R1073" s="725"/>
      <c r="S1073" s="136"/>
      <c r="T1073" s="136"/>
      <c r="U1073" s="136"/>
      <c r="V1073" s="136"/>
      <c r="W1073" s="136"/>
      <c r="X1073" s="136"/>
      <c r="Y1073" s="725"/>
      <c r="Z1073" s="136"/>
      <c r="AA1073" s="136"/>
      <c r="AB1073" s="136"/>
      <c r="AC1073" s="136"/>
      <c r="AD1073" s="136"/>
      <c r="AE1073" s="136"/>
      <c r="AF1073" s="725"/>
      <c r="AG1073" s="136"/>
      <c r="AH1073" s="136"/>
      <c r="AI1073" s="136"/>
      <c r="AJ1073" s="136"/>
      <c r="AK1073" s="136"/>
      <c r="AL1073" s="136"/>
    </row>
    <row r="1074" spans="1:38" s="44" customFormat="1" x14ac:dyDescent="0.2">
      <c r="A1074" s="16"/>
      <c r="B1074" s="730"/>
      <c r="C1074" s="16"/>
      <c r="K1074" s="725"/>
      <c r="L1074" s="136"/>
      <c r="M1074" s="136"/>
      <c r="N1074" s="136"/>
      <c r="O1074" s="136"/>
      <c r="P1074" s="136"/>
      <c r="Q1074" s="136"/>
      <c r="R1074" s="725"/>
      <c r="S1074" s="136"/>
      <c r="T1074" s="136"/>
      <c r="U1074" s="136"/>
      <c r="V1074" s="136"/>
      <c r="W1074" s="136"/>
      <c r="X1074" s="136"/>
      <c r="Y1074" s="725"/>
      <c r="Z1074" s="136"/>
      <c r="AA1074" s="136"/>
      <c r="AB1074" s="136"/>
      <c r="AC1074" s="136"/>
      <c r="AD1074" s="136"/>
      <c r="AE1074" s="136"/>
      <c r="AF1074" s="725"/>
      <c r="AG1074" s="136"/>
      <c r="AH1074" s="136"/>
      <c r="AI1074" s="136"/>
      <c r="AJ1074" s="136"/>
      <c r="AK1074" s="136"/>
      <c r="AL1074" s="136"/>
    </row>
    <row r="1075" spans="1:38" s="44" customFormat="1" x14ac:dyDescent="0.2">
      <c r="A1075" s="16"/>
      <c r="B1075" s="730"/>
      <c r="C1075" s="16"/>
      <c r="K1075" s="725"/>
      <c r="L1075" s="136"/>
      <c r="M1075" s="136"/>
      <c r="N1075" s="136"/>
      <c r="O1075" s="136"/>
      <c r="P1075" s="136"/>
      <c r="Q1075" s="136"/>
      <c r="R1075" s="725"/>
      <c r="S1075" s="136"/>
      <c r="T1075" s="136"/>
      <c r="U1075" s="136"/>
      <c r="V1075" s="136"/>
      <c r="W1075" s="136"/>
      <c r="X1075" s="136"/>
      <c r="Y1075" s="725"/>
      <c r="Z1075" s="136"/>
      <c r="AA1075" s="136"/>
      <c r="AB1075" s="136"/>
      <c r="AC1075" s="136"/>
      <c r="AD1075" s="136"/>
      <c r="AE1075" s="136"/>
      <c r="AF1075" s="725"/>
      <c r="AG1075" s="136"/>
      <c r="AH1075" s="136"/>
      <c r="AI1075" s="136"/>
      <c r="AJ1075" s="136"/>
      <c r="AK1075" s="136"/>
      <c r="AL1075" s="136"/>
    </row>
    <row r="1076" spans="1:38" s="44" customFormat="1" x14ac:dyDescent="0.2">
      <c r="A1076" s="16"/>
      <c r="B1076" s="730"/>
      <c r="C1076" s="16"/>
      <c r="K1076" s="725"/>
      <c r="L1076" s="136"/>
      <c r="M1076" s="136"/>
      <c r="N1076" s="136"/>
      <c r="O1076" s="136"/>
      <c r="P1076" s="136"/>
      <c r="Q1076" s="136"/>
      <c r="R1076" s="725"/>
      <c r="S1076" s="136"/>
      <c r="T1076" s="136"/>
      <c r="U1076" s="136"/>
      <c r="V1076" s="136"/>
      <c r="W1076" s="136"/>
      <c r="X1076" s="136"/>
      <c r="Y1076" s="725"/>
      <c r="Z1076" s="136"/>
      <c r="AA1076" s="136"/>
      <c r="AB1076" s="136"/>
      <c r="AC1076" s="136"/>
      <c r="AD1076" s="136"/>
      <c r="AE1076" s="136"/>
      <c r="AF1076" s="725"/>
      <c r="AG1076" s="136"/>
      <c r="AH1076" s="136"/>
      <c r="AI1076" s="136"/>
      <c r="AJ1076" s="136"/>
      <c r="AK1076" s="136"/>
      <c r="AL1076" s="136"/>
    </row>
    <row r="1077" spans="1:38" s="44" customFormat="1" x14ac:dyDescent="0.2">
      <c r="A1077" s="16"/>
      <c r="B1077" s="730"/>
      <c r="C1077" s="16"/>
      <c r="K1077" s="725"/>
      <c r="L1077" s="136"/>
      <c r="M1077" s="136"/>
      <c r="N1077" s="136"/>
      <c r="O1077" s="136"/>
      <c r="P1077" s="136"/>
      <c r="Q1077" s="136"/>
      <c r="R1077" s="725"/>
      <c r="S1077" s="136"/>
      <c r="T1077" s="136"/>
      <c r="U1077" s="136"/>
      <c r="V1077" s="136"/>
      <c r="W1077" s="136"/>
      <c r="X1077" s="136"/>
      <c r="Y1077" s="725"/>
      <c r="Z1077" s="136"/>
      <c r="AA1077" s="136"/>
      <c r="AB1077" s="136"/>
      <c r="AC1077" s="136"/>
      <c r="AD1077" s="136"/>
      <c r="AE1077" s="136"/>
      <c r="AF1077" s="725"/>
      <c r="AG1077" s="136"/>
      <c r="AH1077" s="136"/>
      <c r="AI1077" s="136"/>
      <c r="AJ1077" s="136"/>
      <c r="AK1077" s="136"/>
      <c r="AL1077" s="136"/>
    </row>
    <row r="1078" spans="1:38" s="44" customFormat="1" x14ac:dyDescent="0.2">
      <c r="A1078" s="16"/>
      <c r="B1078" s="730"/>
      <c r="C1078" s="16"/>
      <c r="K1078" s="725"/>
      <c r="L1078" s="136"/>
      <c r="M1078" s="136"/>
      <c r="N1078" s="136"/>
      <c r="O1078" s="136"/>
      <c r="P1078" s="136"/>
      <c r="Q1078" s="136"/>
      <c r="R1078" s="725"/>
      <c r="S1078" s="136"/>
      <c r="T1078" s="136"/>
      <c r="U1078" s="136"/>
      <c r="V1078" s="136"/>
      <c r="W1078" s="136"/>
      <c r="X1078" s="136"/>
      <c r="Y1078" s="725"/>
      <c r="Z1078" s="136"/>
      <c r="AA1078" s="136"/>
      <c r="AB1078" s="136"/>
      <c r="AC1078" s="136"/>
      <c r="AD1078" s="136"/>
      <c r="AE1078" s="136"/>
      <c r="AF1078" s="725"/>
      <c r="AG1078" s="136"/>
      <c r="AH1078" s="136"/>
      <c r="AI1078" s="136"/>
      <c r="AJ1078" s="136"/>
      <c r="AK1078" s="136"/>
      <c r="AL1078" s="136"/>
    </row>
    <row r="1079" spans="1:38" s="44" customFormat="1" x14ac:dyDescent="0.2">
      <c r="A1079" s="16"/>
      <c r="B1079" s="730"/>
      <c r="C1079" s="16"/>
      <c r="K1079" s="725"/>
      <c r="L1079" s="136"/>
      <c r="M1079" s="136"/>
      <c r="N1079" s="136"/>
      <c r="O1079" s="136"/>
      <c r="P1079" s="136"/>
      <c r="Q1079" s="136"/>
      <c r="R1079" s="725"/>
      <c r="S1079" s="136"/>
      <c r="T1079" s="136"/>
      <c r="U1079" s="136"/>
      <c r="V1079" s="136"/>
      <c r="W1079" s="136"/>
      <c r="X1079" s="136"/>
      <c r="Y1079" s="725"/>
      <c r="Z1079" s="136"/>
      <c r="AA1079" s="136"/>
      <c r="AB1079" s="136"/>
      <c r="AC1079" s="136"/>
      <c r="AD1079" s="136"/>
      <c r="AE1079" s="136"/>
      <c r="AF1079" s="725"/>
      <c r="AG1079" s="136"/>
      <c r="AH1079" s="136"/>
      <c r="AI1079" s="136"/>
      <c r="AJ1079" s="136"/>
      <c r="AK1079" s="136"/>
      <c r="AL1079" s="136"/>
    </row>
    <row r="1080" spans="1:38" s="44" customFormat="1" x14ac:dyDescent="0.2">
      <c r="A1080" s="16"/>
      <c r="B1080" s="730"/>
      <c r="C1080" s="16"/>
      <c r="K1080" s="725"/>
      <c r="L1080" s="136"/>
      <c r="M1080" s="136"/>
      <c r="N1080" s="136"/>
      <c r="O1080" s="136"/>
      <c r="P1080" s="136"/>
      <c r="Q1080" s="136"/>
      <c r="R1080" s="725"/>
      <c r="S1080" s="136"/>
      <c r="T1080" s="136"/>
      <c r="U1080" s="136"/>
      <c r="V1080" s="136"/>
      <c r="W1080" s="136"/>
      <c r="X1080" s="136"/>
      <c r="Y1080" s="725"/>
      <c r="Z1080" s="136"/>
      <c r="AA1080" s="136"/>
      <c r="AB1080" s="136"/>
      <c r="AC1080" s="136"/>
      <c r="AD1080" s="136"/>
      <c r="AE1080" s="136"/>
      <c r="AF1080" s="725"/>
      <c r="AG1080" s="136"/>
      <c r="AH1080" s="136"/>
      <c r="AI1080" s="136"/>
      <c r="AJ1080" s="136"/>
      <c r="AK1080" s="136"/>
      <c r="AL1080" s="136"/>
    </row>
    <row r="1081" spans="1:38" s="44" customFormat="1" x14ac:dyDescent="0.2">
      <c r="A1081" s="16"/>
      <c r="B1081" s="730"/>
      <c r="C1081" s="16"/>
      <c r="K1081" s="725"/>
      <c r="L1081" s="136"/>
      <c r="M1081" s="136"/>
      <c r="N1081" s="136"/>
      <c r="O1081" s="136"/>
      <c r="P1081" s="136"/>
      <c r="Q1081" s="136"/>
      <c r="R1081" s="725"/>
      <c r="S1081" s="136"/>
      <c r="T1081" s="136"/>
      <c r="U1081" s="136"/>
      <c r="V1081" s="136"/>
      <c r="W1081" s="136"/>
      <c r="X1081" s="136"/>
      <c r="Y1081" s="725"/>
      <c r="Z1081" s="136"/>
      <c r="AA1081" s="136"/>
      <c r="AB1081" s="136"/>
      <c r="AC1081" s="136"/>
      <c r="AD1081" s="136"/>
      <c r="AE1081" s="136"/>
      <c r="AF1081" s="725"/>
      <c r="AG1081" s="136"/>
      <c r="AH1081" s="136"/>
      <c r="AI1081" s="136"/>
      <c r="AJ1081" s="136"/>
      <c r="AK1081" s="136"/>
      <c r="AL1081" s="136"/>
    </row>
    <row r="1082" spans="1:38" s="44" customFormat="1" x14ac:dyDescent="0.2">
      <c r="A1082" s="16"/>
      <c r="B1082" s="730"/>
      <c r="C1082" s="16"/>
      <c r="K1082" s="725"/>
      <c r="L1082" s="136"/>
      <c r="M1082" s="136"/>
      <c r="N1082" s="136"/>
      <c r="O1082" s="136"/>
      <c r="P1082" s="136"/>
      <c r="Q1082" s="136"/>
      <c r="R1082" s="725"/>
      <c r="S1082" s="136"/>
      <c r="T1082" s="136"/>
      <c r="U1082" s="136"/>
      <c r="V1082" s="136"/>
      <c r="W1082" s="136"/>
      <c r="X1082" s="136"/>
      <c r="Y1082" s="725"/>
      <c r="Z1082" s="136"/>
      <c r="AA1082" s="136"/>
      <c r="AB1082" s="136"/>
      <c r="AC1082" s="136"/>
      <c r="AD1082" s="136"/>
      <c r="AE1082" s="136"/>
      <c r="AF1082" s="725"/>
      <c r="AG1082" s="136"/>
      <c r="AH1082" s="136"/>
      <c r="AI1082" s="136"/>
      <c r="AJ1082" s="136"/>
      <c r="AK1082" s="136"/>
      <c r="AL1082" s="136"/>
    </row>
    <row r="1083" spans="1:38" s="44" customFormat="1" x14ac:dyDescent="0.2">
      <c r="A1083" s="16"/>
      <c r="B1083" s="730"/>
      <c r="C1083" s="16"/>
      <c r="K1083" s="725"/>
      <c r="L1083" s="136"/>
      <c r="M1083" s="136"/>
      <c r="N1083" s="136"/>
      <c r="O1083" s="136"/>
      <c r="P1083" s="136"/>
      <c r="Q1083" s="136"/>
      <c r="R1083" s="725"/>
      <c r="S1083" s="136"/>
      <c r="T1083" s="136"/>
      <c r="U1083" s="136"/>
      <c r="V1083" s="136"/>
      <c r="W1083" s="136"/>
      <c r="X1083" s="136"/>
      <c r="Y1083" s="725"/>
      <c r="Z1083" s="136"/>
      <c r="AA1083" s="136"/>
      <c r="AB1083" s="136"/>
      <c r="AC1083" s="136"/>
      <c r="AD1083" s="136"/>
      <c r="AE1083" s="136"/>
      <c r="AF1083" s="725"/>
      <c r="AG1083" s="136"/>
      <c r="AH1083" s="136"/>
      <c r="AI1083" s="136"/>
      <c r="AJ1083" s="136"/>
      <c r="AK1083" s="136"/>
      <c r="AL1083" s="136"/>
    </row>
    <row r="1084" spans="1:38" s="44" customFormat="1" x14ac:dyDescent="0.2">
      <c r="A1084" s="16"/>
      <c r="B1084" s="730"/>
      <c r="C1084" s="16"/>
      <c r="K1084" s="725"/>
      <c r="L1084" s="136"/>
      <c r="M1084" s="136"/>
      <c r="N1084" s="136"/>
      <c r="O1084" s="136"/>
      <c r="P1084" s="136"/>
      <c r="Q1084" s="136"/>
      <c r="R1084" s="725"/>
      <c r="S1084" s="136"/>
      <c r="T1084" s="136"/>
      <c r="U1084" s="136"/>
      <c r="V1084" s="136"/>
      <c r="W1084" s="136"/>
      <c r="X1084" s="136"/>
      <c r="Y1084" s="725"/>
      <c r="Z1084" s="136"/>
      <c r="AA1084" s="136"/>
      <c r="AB1084" s="136"/>
      <c r="AC1084" s="136"/>
      <c r="AD1084" s="136"/>
      <c r="AE1084" s="136"/>
      <c r="AF1084" s="725"/>
      <c r="AG1084" s="136"/>
      <c r="AH1084" s="136"/>
      <c r="AI1084" s="136"/>
      <c r="AJ1084" s="136"/>
      <c r="AK1084" s="136"/>
      <c r="AL1084" s="136"/>
    </row>
    <row r="1085" spans="1:38" s="44" customFormat="1" x14ac:dyDescent="0.2">
      <c r="A1085" s="16"/>
      <c r="B1085" s="730"/>
      <c r="C1085" s="16"/>
      <c r="K1085" s="725"/>
      <c r="L1085" s="136"/>
      <c r="M1085" s="136"/>
      <c r="N1085" s="136"/>
      <c r="O1085" s="136"/>
      <c r="P1085" s="136"/>
      <c r="Q1085" s="136"/>
      <c r="R1085" s="725"/>
      <c r="S1085" s="136"/>
      <c r="T1085" s="136"/>
      <c r="U1085" s="136"/>
      <c r="V1085" s="136"/>
      <c r="W1085" s="136"/>
      <c r="X1085" s="136"/>
      <c r="Y1085" s="725"/>
      <c r="Z1085" s="136"/>
      <c r="AA1085" s="136"/>
      <c r="AB1085" s="136"/>
      <c r="AC1085" s="136"/>
      <c r="AD1085" s="136"/>
      <c r="AE1085" s="136"/>
      <c r="AF1085" s="725"/>
      <c r="AG1085" s="136"/>
      <c r="AH1085" s="136"/>
      <c r="AI1085" s="136"/>
      <c r="AJ1085" s="136"/>
      <c r="AK1085" s="136"/>
      <c r="AL1085" s="136"/>
    </row>
    <row r="1086" spans="1:38" s="44" customFormat="1" x14ac:dyDescent="0.2">
      <c r="A1086" s="16"/>
      <c r="B1086" s="730"/>
      <c r="C1086" s="16"/>
      <c r="K1086" s="725"/>
      <c r="L1086" s="136"/>
      <c r="M1086" s="136"/>
      <c r="N1086" s="136"/>
      <c r="O1086" s="136"/>
      <c r="P1086" s="136"/>
      <c r="Q1086" s="136"/>
      <c r="R1086" s="725"/>
      <c r="S1086" s="136"/>
      <c r="T1086" s="136"/>
      <c r="U1086" s="136"/>
      <c r="V1086" s="136"/>
      <c r="W1086" s="136"/>
      <c r="X1086" s="136"/>
      <c r="Y1086" s="725"/>
      <c r="Z1086" s="136"/>
      <c r="AA1086" s="136"/>
      <c r="AB1086" s="136"/>
      <c r="AC1086" s="136"/>
      <c r="AD1086" s="136"/>
      <c r="AE1086" s="136"/>
      <c r="AF1086" s="725"/>
      <c r="AG1086" s="136"/>
      <c r="AH1086" s="136"/>
      <c r="AI1086" s="136"/>
      <c r="AJ1086" s="136"/>
      <c r="AK1086" s="136"/>
      <c r="AL1086" s="136"/>
    </row>
    <row r="1087" spans="1:38" s="44" customFormat="1" x14ac:dyDescent="0.2">
      <c r="A1087" s="16"/>
      <c r="B1087" s="730"/>
      <c r="C1087" s="16"/>
      <c r="K1087" s="725"/>
      <c r="L1087" s="136"/>
      <c r="M1087" s="136"/>
      <c r="N1087" s="136"/>
      <c r="O1087" s="136"/>
      <c r="P1087" s="136"/>
      <c r="Q1087" s="136"/>
      <c r="R1087" s="725"/>
      <c r="S1087" s="136"/>
      <c r="T1087" s="136"/>
      <c r="U1087" s="136"/>
      <c r="V1087" s="136"/>
      <c r="W1087" s="136"/>
      <c r="X1087" s="136"/>
      <c r="Y1087" s="725"/>
      <c r="Z1087" s="136"/>
      <c r="AA1087" s="136"/>
      <c r="AB1087" s="136"/>
      <c r="AC1087" s="136"/>
      <c r="AD1087" s="136"/>
      <c r="AE1087" s="136"/>
      <c r="AF1087" s="725"/>
      <c r="AG1087" s="136"/>
      <c r="AH1087" s="136"/>
      <c r="AI1087" s="136"/>
      <c r="AJ1087" s="136"/>
      <c r="AK1087" s="136"/>
      <c r="AL1087" s="136"/>
    </row>
    <row r="1088" spans="1:38" s="44" customFormat="1" x14ac:dyDescent="0.2">
      <c r="A1088" s="16"/>
      <c r="B1088" s="730"/>
      <c r="C1088" s="16"/>
      <c r="K1088" s="725"/>
      <c r="L1088" s="136"/>
      <c r="M1088" s="136"/>
      <c r="N1088" s="136"/>
      <c r="O1088" s="136"/>
      <c r="P1088" s="136"/>
      <c r="Q1088" s="136"/>
      <c r="R1088" s="725"/>
      <c r="S1088" s="136"/>
      <c r="T1088" s="136"/>
      <c r="U1088" s="136"/>
      <c r="V1088" s="136"/>
      <c r="W1088" s="136"/>
      <c r="X1088" s="136"/>
      <c r="Y1088" s="725"/>
      <c r="Z1088" s="136"/>
      <c r="AA1088" s="136"/>
      <c r="AB1088" s="136"/>
      <c r="AC1088" s="136"/>
      <c r="AD1088" s="136"/>
      <c r="AE1088" s="136"/>
      <c r="AF1088" s="725"/>
      <c r="AG1088" s="136"/>
      <c r="AH1088" s="136"/>
      <c r="AI1088" s="136"/>
      <c r="AJ1088" s="136"/>
      <c r="AK1088" s="136"/>
      <c r="AL1088" s="136"/>
    </row>
    <row r="1089" spans="1:38" s="44" customFormat="1" x14ac:dyDescent="0.2">
      <c r="A1089" s="16"/>
      <c r="B1089" s="730"/>
      <c r="C1089" s="16"/>
      <c r="K1089" s="725"/>
      <c r="L1089" s="136"/>
      <c r="M1089" s="136"/>
      <c r="N1089" s="136"/>
      <c r="O1089" s="136"/>
      <c r="P1089" s="136"/>
      <c r="Q1089" s="136"/>
      <c r="R1089" s="725"/>
      <c r="S1089" s="136"/>
      <c r="T1089" s="136"/>
      <c r="U1089" s="136"/>
      <c r="V1089" s="136"/>
      <c r="W1089" s="136"/>
      <c r="X1089" s="136"/>
      <c r="Y1089" s="725"/>
      <c r="Z1089" s="136"/>
      <c r="AA1089" s="136"/>
      <c r="AB1089" s="136"/>
      <c r="AC1089" s="136"/>
      <c r="AD1089" s="136"/>
      <c r="AE1089" s="136"/>
      <c r="AF1089" s="725"/>
      <c r="AG1089" s="136"/>
      <c r="AH1089" s="136"/>
      <c r="AI1089" s="136"/>
      <c r="AJ1089" s="136"/>
      <c r="AK1089" s="136"/>
      <c r="AL1089" s="136"/>
    </row>
    <row r="1090" spans="1:38" s="44" customFormat="1" x14ac:dyDescent="0.2">
      <c r="A1090" s="16"/>
      <c r="B1090" s="730"/>
      <c r="C1090" s="16"/>
      <c r="K1090" s="725"/>
      <c r="L1090" s="136"/>
      <c r="M1090" s="136"/>
      <c r="N1090" s="136"/>
      <c r="O1090" s="136"/>
      <c r="P1090" s="136"/>
      <c r="Q1090" s="136"/>
      <c r="R1090" s="725"/>
      <c r="S1090" s="136"/>
      <c r="T1090" s="136"/>
      <c r="U1090" s="136"/>
      <c r="V1090" s="136"/>
      <c r="W1090" s="136"/>
      <c r="X1090" s="136"/>
      <c r="Y1090" s="725"/>
      <c r="Z1090" s="136"/>
      <c r="AA1090" s="136"/>
      <c r="AB1090" s="136"/>
      <c r="AC1090" s="136"/>
      <c r="AD1090" s="136"/>
      <c r="AE1090" s="136"/>
      <c r="AF1090" s="725"/>
      <c r="AG1090" s="136"/>
      <c r="AH1090" s="136"/>
      <c r="AI1090" s="136"/>
      <c r="AJ1090" s="136"/>
      <c r="AK1090" s="136"/>
      <c r="AL1090" s="136"/>
    </row>
    <row r="1091" spans="1:38" s="44" customFormat="1" x14ac:dyDescent="0.2">
      <c r="A1091" s="16"/>
      <c r="B1091" s="730"/>
      <c r="C1091" s="16"/>
      <c r="K1091" s="725"/>
      <c r="L1091" s="136"/>
      <c r="M1091" s="136"/>
      <c r="N1091" s="136"/>
      <c r="O1091" s="136"/>
      <c r="P1091" s="136"/>
      <c r="Q1091" s="136"/>
      <c r="R1091" s="725"/>
      <c r="S1091" s="136"/>
      <c r="T1091" s="136"/>
      <c r="U1091" s="136"/>
      <c r="V1091" s="136"/>
      <c r="W1091" s="136"/>
      <c r="X1091" s="136"/>
      <c r="Y1091" s="725"/>
      <c r="Z1091" s="136"/>
      <c r="AA1091" s="136"/>
      <c r="AB1091" s="136"/>
      <c r="AC1091" s="136"/>
      <c r="AD1091" s="136"/>
      <c r="AE1091" s="136"/>
      <c r="AF1091" s="725"/>
      <c r="AG1091" s="136"/>
      <c r="AH1091" s="136"/>
      <c r="AI1091" s="136"/>
      <c r="AJ1091" s="136"/>
      <c r="AK1091" s="136"/>
      <c r="AL1091" s="136"/>
    </row>
    <row r="1092" spans="1:38" s="44" customFormat="1" x14ac:dyDescent="0.2">
      <c r="A1092" s="16"/>
      <c r="B1092" s="730"/>
      <c r="C1092" s="16"/>
      <c r="K1092" s="725"/>
      <c r="L1092" s="136"/>
      <c r="M1092" s="136"/>
      <c r="N1092" s="136"/>
      <c r="O1092" s="136"/>
      <c r="P1092" s="136"/>
      <c r="Q1092" s="136"/>
      <c r="R1092" s="725"/>
      <c r="S1092" s="136"/>
      <c r="T1092" s="136"/>
      <c r="U1092" s="136"/>
      <c r="V1092" s="136"/>
      <c r="W1092" s="136"/>
      <c r="X1092" s="136"/>
      <c r="Y1092" s="725"/>
      <c r="Z1092" s="136"/>
      <c r="AA1092" s="136"/>
      <c r="AB1092" s="136"/>
      <c r="AC1092" s="136"/>
      <c r="AD1092" s="136"/>
      <c r="AE1092" s="136"/>
      <c r="AF1092" s="725"/>
      <c r="AG1092" s="136"/>
      <c r="AH1092" s="136"/>
      <c r="AI1092" s="136"/>
      <c r="AJ1092" s="136"/>
      <c r="AK1092" s="136"/>
      <c r="AL1092" s="136"/>
    </row>
    <row r="1093" spans="1:38" s="44" customFormat="1" x14ac:dyDescent="0.2">
      <c r="A1093" s="16"/>
      <c r="B1093" s="730"/>
      <c r="C1093" s="16"/>
      <c r="K1093" s="725"/>
      <c r="L1093" s="136"/>
      <c r="M1093" s="136"/>
      <c r="N1093" s="136"/>
      <c r="O1093" s="136"/>
      <c r="P1093" s="136"/>
      <c r="Q1093" s="136"/>
      <c r="R1093" s="725"/>
      <c r="S1093" s="136"/>
      <c r="T1093" s="136"/>
      <c r="U1093" s="136"/>
      <c r="V1093" s="136"/>
      <c r="W1093" s="136"/>
      <c r="X1093" s="136"/>
      <c r="Y1093" s="725"/>
      <c r="Z1093" s="136"/>
      <c r="AA1093" s="136"/>
      <c r="AB1093" s="136"/>
      <c r="AC1093" s="136"/>
      <c r="AD1093" s="136"/>
      <c r="AE1093" s="136"/>
      <c r="AF1093" s="725"/>
      <c r="AG1093" s="136"/>
      <c r="AH1093" s="136"/>
      <c r="AI1093" s="136"/>
      <c r="AJ1093" s="136"/>
      <c r="AK1093" s="136"/>
      <c r="AL1093" s="136"/>
    </row>
    <row r="1094" spans="1:38" s="44" customFormat="1" x14ac:dyDescent="0.2">
      <c r="A1094" s="16"/>
      <c r="B1094" s="730"/>
      <c r="C1094" s="16"/>
      <c r="K1094" s="725"/>
      <c r="L1094" s="136"/>
      <c r="M1094" s="136"/>
      <c r="N1094" s="136"/>
      <c r="O1094" s="136"/>
      <c r="P1094" s="136"/>
      <c r="Q1094" s="136"/>
      <c r="R1094" s="725"/>
      <c r="S1094" s="136"/>
      <c r="T1094" s="136"/>
      <c r="U1094" s="136"/>
      <c r="V1094" s="136"/>
      <c r="W1094" s="136"/>
      <c r="X1094" s="136"/>
      <c r="Y1094" s="725"/>
      <c r="Z1094" s="136"/>
      <c r="AA1094" s="136"/>
      <c r="AB1094" s="136"/>
      <c r="AC1094" s="136"/>
      <c r="AD1094" s="136"/>
      <c r="AE1094" s="136"/>
      <c r="AF1094" s="725"/>
      <c r="AG1094" s="136"/>
      <c r="AH1094" s="136"/>
      <c r="AI1094" s="136"/>
      <c r="AJ1094" s="136"/>
      <c r="AK1094" s="136"/>
      <c r="AL1094" s="136"/>
    </row>
    <row r="1095" spans="1:38" s="44" customFormat="1" x14ac:dyDescent="0.2">
      <c r="A1095" s="16"/>
      <c r="B1095" s="730"/>
      <c r="C1095" s="16"/>
      <c r="K1095" s="725"/>
      <c r="L1095" s="136"/>
      <c r="M1095" s="136"/>
      <c r="N1095" s="136"/>
      <c r="O1095" s="136"/>
      <c r="P1095" s="136"/>
      <c r="Q1095" s="136"/>
      <c r="R1095" s="725"/>
      <c r="S1095" s="136"/>
      <c r="T1095" s="136"/>
      <c r="U1095" s="136"/>
      <c r="V1095" s="136"/>
      <c r="W1095" s="136"/>
      <c r="X1095" s="136"/>
      <c r="Y1095" s="725"/>
      <c r="Z1095" s="136"/>
      <c r="AA1095" s="136"/>
      <c r="AB1095" s="136"/>
      <c r="AC1095" s="136"/>
      <c r="AD1095" s="136"/>
      <c r="AE1095" s="136"/>
      <c r="AF1095" s="725"/>
      <c r="AG1095" s="136"/>
      <c r="AH1095" s="136"/>
      <c r="AI1095" s="136"/>
      <c r="AJ1095" s="136"/>
      <c r="AK1095" s="136"/>
      <c r="AL1095" s="136"/>
    </row>
    <row r="1096" spans="1:38" s="44" customFormat="1" x14ac:dyDescent="0.2">
      <c r="A1096" s="16"/>
      <c r="B1096" s="730"/>
      <c r="C1096" s="16"/>
      <c r="K1096" s="725"/>
      <c r="L1096" s="136"/>
      <c r="M1096" s="136"/>
      <c r="N1096" s="136"/>
      <c r="O1096" s="136"/>
      <c r="P1096" s="136"/>
      <c r="Q1096" s="136"/>
      <c r="R1096" s="725"/>
      <c r="S1096" s="136"/>
      <c r="T1096" s="136"/>
      <c r="U1096" s="136"/>
      <c r="V1096" s="136"/>
      <c r="W1096" s="136"/>
      <c r="X1096" s="136"/>
      <c r="Y1096" s="725"/>
      <c r="Z1096" s="136"/>
      <c r="AA1096" s="136"/>
      <c r="AB1096" s="136"/>
      <c r="AC1096" s="136"/>
      <c r="AD1096" s="136"/>
      <c r="AE1096" s="136"/>
      <c r="AF1096" s="725"/>
      <c r="AG1096" s="136"/>
      <c r="AH1096" s="136"/>
      <c r="AI1096" s="136"/>
      <c r="AJ1096" s="136"/>
      <c r="AK1096" s="136"/>
      <c r="AL1096" s="136"/>
    </row>
    <row r="1097" spans="1:38" s="44" customFormat="1" x14ac:dyDescent="0.2">
      <c r="A1097" s="16"/>
      <c r="B1097" s="730"/>
      <c r="C1097" s="16"/>
      <c r="K1097" s="725"/>
      <c r="L1097" s="136"/>
      <c r="M1097" s="136"/>
      <c r="N1097" s="136"/>
      <c r="O1097" s="136"/>
      <c r="P1097" s="136"/>
      <c r="Q1097" s="136"/>
      <c r="R1097" s="725"/>
      <c r="S1097" s="136"/>
      <c r="T1097" s="136"/>
      <c r="U1097" s="136"/>
      <c r="V1097" s="136"/>
      <c r="W1097" s="136"/>
      <c r="X1097" s="136"/>
      <c r="Y1097" s="725"/>
      <c r="Z1097" s="136"/>
      <c r="AA1097" s="136"/>
      <c r="AB1097" s="136"/>
      <c r="AC1097" s="136"/>
      <c r="AD1097" s="136"/>
      <c r="AE1097" s="136"/>
      <c r="AF1097" s="725"/>
      <c r="AG1097" s="136"/>
      <c r="AH1097" s="136"/>
      <c r="AI1097" s="136"/>
      <c r="AJ1097" s="136"/>
      <c r="AK1097" s="136"/>
      <c r="AL1097" s="136"/>
    </row>
    <row r="1098" spans="1:38" s="44" customFormat="1" x14ac:dyDescent="0.2">
      <c r="A1098" s="16"/>
      <c r="B1098" s="730"/>
      <c r="C1098" s="16"/>
      <c r="K1098" s="725"/>
      <c r="L1098" s="136"/>
      <c r="M1098" s="136"/>
      <c r="N1098" s="136"/>
      <c r="O1098" s="136"/>
      <c r="P1098" s="136"/>
      <c r="Q1098" s="136"/>
      <c r="R1098" s="725"/>
      <c r="S1098" s="136"/>
      <c r="T1098" s="136"/>
      <c r="U1098" s="136"/>
      <c r="V1098" s="136"/>
      <c r="W1098" s="136"/>
      <c r="X1098" s="136"/>
      <c r="Y1098" s="725"/>
      <c r="Z1098" s="136"/>
      <c r="AA1098" s="136"/>
      <c r="AB1098" s="136"/>
      <c r="AC1098" s="136"/>
      <c r="AD1098" s="136"/>
      <c r="AE1098" s="136"/>
      <c r="AF1098" s="725"/>
      <c r="AG1098" s="136"/>
      <c r="AH1098" s="136"/>
      <c r="AI1098" s="136"/>
      <c r="AJ1098" s="136"/>
      <c r="AK1098" s="136"/>
      <c r="AL1098" s="136"/>
    </row>
    <row r="1099" spans="1:38" s="44" customFormat="1" x14ac:dyDescent="0.2">
      <c r="A1099" s="16"/>
      <c r="B1099" s="730"/>
      <c r="C1099" s="16"/>
      <c r="K1099" s="725"/>
      <c r="L1099" s="136"/>
      <c r="M1099" s="136"/>
      <c r="N1099" s="136"/>
      <c r="O1099" s="136"/>
      <c r="P1099" s="136"/>
      <c r="Q1099" s="136"/>
      <c r="R1099" s="725"/>
      <c r="S1099" s="136"/>
      <c r="T1099" s="136"/>
      <c r="U1099" s="136"/>
      <c r="V1099" s="136"/>
      <c r="W1099" s="136"/>
      <c r="X1099" s="136"/>
      <c r="Y1099" s="725"/>
      <c r="Z1099" s="136"/>
      <c r="AA1099" s="136"/>
      <c r="AB1099" s="136"/>
      <c r="AC1099" s="136"/>
      <c r="AD1099" s="136"/>
      <c r="AE1099" s="136"/>
      <c r="AF1099" s="725"/>
      <c r="AG1099" s="136"/>
      <c r="AH1099" s="136"/>
      <c r="AI1099" s="136"/>
      <c r="AJ1099" s="136"/>
      <c r="AK1099" s="136"/>
      <c r="AL1099" s="136"/>
    </row>
    <row r="1100" spans="1:38" s="44" customFormat="1" x14ac:dyDescent="0.2">
      <c r="A1100" s="16"/>
      <c r="B1100" s="730"/>
      <c r="C1100" s="16"/>
      <c r="K1100" s="725"/>
      <c r="L1100" s="136"/>
      <c r="M1100" s="136"/>
      <c r="N1100" s="136"/>
      <c r="O1100" s="136"/>
      <c r="P1100" s="136"/>
      <c r="Q1100" s="136"/>
      <c r="R1100" s="725"/>
      <c r="S1100" s="136"/>
      <c r="T1100" s="136"/>
      <c r="U1100" s="136"/>
      <c r="V1100" s="136"/>
      <c r="W1100" s="136"/>
      <c r="X1100" s="136"/>
      <c r="Y1100" s="725"/>
      <c r="Z1100" s="136"/>
      <c r="AA1100" s="136"/>
      <c r="AB1100" s="136"/>
      <c r="AC1100" s="136"/>
      <c r="AD1100" s="136"/>
      <c r="AE1100" s="136"/>
      <c r="AF1100" s="725"/>
      <c r="AG1100" s="136"/>
      <c r="AH1100" s="136"/>
      <c r="AI1100" s="136"/>
      <c r="AJ1100" s="136"/>
      <c r="AK1100" s="136"/>
      <c r="AL1100" s="136"/>
    </row>
    <row r="1101" spans="1:38" s="44" customFormat="1" x14ac:dyDescent="0.2">
      <c r="A1101" s="16"/>
      <c r="B1101" s="730"/>
      <c r="C1101" s="16"/>
      <c r="K1101" s="725"/>
      <c r="L1101" s="136"/>
      <c r="M1101" s="136"/>
      <c r="N1101" s="136"/>
      <c r="O1101" s="136"/>
      <c r="P1101" s="136"/>
      <c r="Q1101" s="136"/>
      <c r="R1101" s="725"/>
      <c r="S1101" s="136"/>
      <c r="T1101" s="136"/>
      <c r="U1101" s="136"/>
      <c r="V1101" s="136"/>
      <c r="W1101" s="136"/>
      <c r="X1101" s="136"/>
      <c r="Y1101" s="725"/>
      <c r="Z1101" s="136"/>
      <c r="AA1101" s="136"/>
      <c r="AB1101" s="136"/>
      <c r="AC1101" s="136"/>
      <c r="AD1101" s="136"/>
      <c r="AE1101" s="136"/>
      <c r="AF1101" s="725"/>
      <c r="AG1101" s="136"/>
      <c r="AH1101" s="136"/>
      <c r="AI1101" s="136"/>
      <c r="AJ1101" s="136"/>
      <c r="AK1101" s="136"/>
      <c r="AL1101" s="136"/>
    </row>
    <row r="1102" spans="1:38" s="44" customFormat="1" x14ac:dyDescent="0.2">
      <c r="A1102" s="16"/>
      <c r="B1102" s="730"/>
      <c r="C1102" s="16"/>
      <c r="K1102" s="725"/>
      <c r="L1102" s="136"/>
      <c r="M1102" s="136"/>
      <c r="N1102" s="136"/>
      <c r="O1102" s="136"/>
      <c r="P1102" s="136"/>
      <c r="Q1102" s="136"/>
      <c r="R1102" s="725"/>
      <c r="S1102" s="136"/>
      <c r="T1102" s="136"/>
      <c r="U1102" s="136"/>
      <c r="V1102" s="136"/>
      <c r="W1102" s="136"/>
      <c r="X1102" s="136"/>
      <c r="Y1102" s="725"/>
      <c r="Z1102" s="136"/>
      <c r="AA1102" s="136"/>
      <c r="AB1102" s="136"/>
      <c r="AC1102" s="136"/>
      <c r="AD1102" s="136"/>
      <c r="AE1102" s="136"/>
      <c r="AF1102" s="725"/>
      <c r="AG1102" s="136"/>
      <c r="AH1102" s="136"/>
      <c r="AI1102" s="136"/>
      <c r="AJ1102" s="136"/>
      <c r="AK1102" s="136"/>
      <c r="AL1102" s="136"/>
    </row>
    <row r="1103" spans="1:38" s="44" customFormat="1" x14ac:dyDescent="0.2">
      <c r="A1103" s="16"/>
      <c r="B1103" s="730"/>
      <c r="C1103" s="16"/>
      <c r="K1103" s="725"/>
      <c r="L1103" s="136"/>
      <c r="M1103" s="136"/>
      <c r="N1103" s="136"/>
      <c r="O1103" s="136"/>
      <c r="P1103" s="136"/>
      <c r="Q1103" s="136"/>
      <c r="R1103" s="725"/>
      <c r="S1103" s="136"/>
      <c r="T1103" s="136"/>
      <c r="U1103" s="136"/>
      <c r="V1103" s="136"/>
      <c r="W1103" s="136"/>
      <c r="X1103" s="136"/>
      <c r="Y1103" s="725"/>
      <c r="Z1103" s="136"/>
      <c r="AA1103" s="136"/>
      <c r="AB1103" s="136"/>
      <c r="AC1103" s="136"/>
      <c r="AD1103" s="136"/>
      <c r="AE1103" s="136"/>
      <c r="AF1103" s="725"/>
      <c r="AG1103" s="136"/>
      <c r="AH1103" s="136"/>
      <c r="AI1103" s="136"/>
      <c r="AJ1103" s="136"/>
      <c r="AK1103" s="136"/>
      <c r="AL1103" s="136"/>
    </row>
    <row r="1104" spans="1:38" s="44" customFormat="1" x14ac:dyDescent="0.2">
      <c r="A1104" s="16"/>
      <c r="B1104" s="730"/>
      <c r="C1104" s="16"/>
      <c r="K1104" s="725"/>
      <c r="L1104" s="136"/>
      <c r="M1104" s="136"/>
      <c r="N1104" s="136"/>
      <c r="O1104" s="136"/>
      <c r="P1104" s="136"/>
      <c r="Q1104" s="136"/>
      <c r="R1104" s="725"/>
      <c r="S1104" s="136"/>
      <c r="T1104" s="136"/>
      <c r="U1104" s="136"/>
      <c r="V1104" s="136"/>
      <c r="W1104" s="136"/>
      <c r="X1104" s="136"/>
      <c r="Y1104" s="725"/>
      <c r="Z1104" s="136"/>
      <c r="AA1104" s="136"/>
      <c r="AB1104" s="136"/>
      <c r="AC1104" s="136"/>
      <c r="AD1104" s="136"/>
      <c r="AE1104" s="136"/>
      <c r="AF1104" s="725"/>
      <c r="AG1104" s="136"/>
      <c r="AH1104" s="136"/>
      <c r="AI1104" s="136"/>
      <c r="AJ1104" s="136"/>
      <c r="AK1104" s="136"/>
      <c r="AL1104" s="136"/>
    </row>
    <row r="1105" spans="1:38" s="44" customFormat="1" x14ac:dyDescent="0.2">
      <c r="A1105" s="16"/>
      <c r="B1105" s="730"/>
      <c r="C1105" s="16"/>
      <c r="K1105" s="725"/>
      <c r="L1105" s="136"/>
      <c r="M1105" s="136"/>
      <c r="N1105" s="136"/>
      <c r="O1105" s="136"/>
      <c r="P1105" s="136"/>
      <c r="Q1105" s="136"/>
      <c r="R1105" s="725"/>
      <c r="S1105" s="136"/>
      <c r="T1105" s="136"/>
      <c r="U1105" s="136"/>
      <c r="V1105" s="136"/>
      <c r="W1105" s="136"/>
      <c r="X1105" s="136"/>
      <c r="Y1105" s="725"/>
      <c r="Z1105" s="136"/>
      <c r="AA1105" s="136"/>
      <c r="AB1105" s="136"/>
      <c r="AC1105" s="136"/>
      <c r="AD1105" s="136"/>
      <c r="AE1105" s="136"/>
      <c r="AF1105" s="725"/>
      <c r="AG1105" s="136"/>
      <c r="AH1105" s="136"/>
      <c r="AI1105" s="136"/>
      <c r="AJ1105" s="136"/>
      <c r="AK1105" s="136"/>
      <c r="AL1105" s="136"/>
    </row>
    <row r="1106" spans="1:38" s="44" customFormat="1" x14ac:dyDescent="0.2">
      <c r="A1106" s="16"/>
      <c r="B1106" s="730"/>
      <c r="C1106" s="16"/>
      <c r="K1106" s="725"/>
      <c r="L1106" s="136"/>
      <c r="M1106" s="136"/>
      <c r="N1106" s="136"/>
      <c r="O1106" s="136"/>
      <c r="P1106" s="136"/>
      <c r="Q1106" s="136"/>
      <c r="R1106" s="725"/>
      <c r="S1106" s="136"/>
      <c r="T1106" s="136"/>
      <c r="U1106" s="136"/>
      <c r="V1106" s="136"/>
      <c r="W1106" s="136"/>
      <c r="X1106" s="136"/>
      <c r="Y1106" s="725"/>
      <c r="Z1106" s="136"/>
      <c r="AA1106" s="136"/>
      <c r="AB1106" s="136"/>
      <c r="AC1106" s="136"/>
      <c r="AD1106" s="136"/>
      <c r="AE1106" s="136"/>
      <c r="AF1106" s="725"/>
      <c r="AG1106" s="136"/>
      <c r="AH1106" s="136"/>
      <c r="AI1106" s="136"/>
      <c r="AJ1106" s="136"/>
      <c r="AK1106" s="136"/>
      <c r="AL1106" s="136"/>
    </row>
    <row r="1107" spans="1:38" s="44" customFormat="1" x14ac:dyDescent="0.2">
      <c r="A1107" s="16"/>
      <c r="B1107" s="730"/>
      <c r="C1107" s="16"/>
      <c r="K1107" s="725"/>
      <c r="L1107" s="136"/>
      <c r="M1107" s="136"/>
      <c r="N1107" s="136"/>
      <c r="O1107" s="136"/>
      <c r="P1107" s="136"/>
      <c r="Q1107" s="136"/>
      <c r="R1107" s="725"/>
      <c r="S1107" s="136"/>
      <c r="T1107" s="136"/>
      <c r="U1107" s="136"/>
      <c r="V1107" s="136"/>
      <c r="W1107" s="136"/>
      <c r="X1107" s="136"/>
      <c r="Y1107" s="725"/>
      <c r="Z1107" s="136"/>
      <c r="AA1107" s="136"/>
      <c r="AB1107" s="136"/>
      <c r="AC1107" s="136"/>
      <c r="AD1107" s="136"/>
      <c r="AE1107" s="136"/>
      <c r="AF1107" s="725"/>
      <c r="AG1107" s="136"/>
      <c r="AH1107" s="136"/>
      <c r="AI1107" s="136"/>
      <c r="AJ1107" s="136"/>
      <c r="AK1107" s="136"/>
      <c r="AL1107" s="136"/>
    </row>
    <row r="1108" spans="1:38" s="44" customFormat="1" x14ac:dyDescent="0.2">
      <c r="A1108" s="16"/>
      <c r="B1108" s="730"/>
      <c r="C1108" s="16"/>
      <c r="K1108" s="725"/>
      <c r="L1108" s="136"/>
      <c r="M1108" s="136"/>
      <c r="N1108" s="136"/>
      <c r="O1108" s="136"/>
      <c r="P1108" s="136"/>
      <c r="Q1108" s="136"/>
      <c r="R1108" s="725"/>
      <c r="S1108" s="136"/>
      <c r="T1108" s="136"/>
      <c r="U1108" s="136"/>
      <c r="V1108" s="136"/>
      <c r="W1108" s="136"/>
      <c r="X1108" s="136"/>
      <c r="Y1108" s="725"/>
      <c r="Z1108" s="136"/>
      <c r="AA1108" s="136"/>
      <c r="AB1108" s="136"/>
      <c r="AC1108" s="136"/>
      <c r="AD1108" s="136"/>
      <c r="AE1108" s="136"/>
      <c r="AF1108" s="725"/>
      <c r="AG1108" s="136"/>
      <c r="AH1108" s="136"/>
      <c r="AI1108" s="136"/>
      <c r="AJ1108" s="136"/>
      <c r="AK1108" s="136"/>
      <c r="AL1108" s="136"/>
    </row>
    <row r="1109" spans="1:38" s="44" customFormat="1" x14ac:dyDescent="0.2">
      <c r="A1109" s="16"/>
      <c r="B1109" s="730"/>
      <c r="C1109" s="16"/>
      <c r="K1109" s="725"/>
      <c r="L1109" s="136"/>
      <c r="M1109" s="136"/>
      <c r="N1109" s="136"/>
      <c r="O1109" s="136"/>
      <c r="P1109" s="136"/>
      <c r="Q1109" s="136"/>
      <c r="R1109" s="725"/>
      <c r="S1109" s="136"/>
      <c r="T1109" s="136"/>
      <c r="U1109" s="136"/>
      <c r="V1109" s="136"/>
      <c r="W1109" s="136"/>
      <c r="X1109" s="136"/>
      <c r="Y1109" s="725"/>
      <c r="Z1109" s="136"/>
      <c r="AA1109" s="136"/>
      <c r="AB1109" s="136"/>
      <c r="AC1109" s="136"/>
      <c r="AD1109" s="136"/>
      <c r="AE1109" s="136"/>
      <c r="AF1109" s="725"/>
      <c r="AG1109" s="136"/>
      <c r="AH1109" s="136"/>
      <c r="AI1109" s="136"/>
      <c r="AJ1109" s="136"/>
      <c r="AK1109" s="136"/>
      <c r="AL1109" s="136"/>
    </row>
    <row r="1110" spans="1:38" s="44" customFormat="1" x14ac:dyDescent="0.2">
      <c r="A1110" s="16"/>
      <c r="B1110" s="730"/>
      <c r="C1110" s="16"/>
      <c r="K1110" s="725"/>
      <c r="L1110" s="136"/>
      <c r="M1110" s="136"/>
      <c r="N1110" s="136"/>
      <c r="O1110" s="136"/>
      <c r="P1110" s="136"/>
      <c r="Q1110" s="136"/>
      <c r="R1110" s="725"/>
      <c r="S1110" s="136"/>
      <c r="T1110" s="136"/>
      <c r="U1110" s="136"/>
      <c r="V1110" s="136"/>
      <c r="W1110" s="136"/>
      <c r="X1110" s="136"/>
      <c r="Y1110" s="725"/>
      <c r="Z1110" s="136"/>
      <c r="AA1110" s="136"/>
      <c r="AB1110" s="136"/>
      <c r="AC1110" s="136"/>
      <c r="AD1110" s="136"/>
      <c r="AE1110" s="136"/>
      <c r="AF1110" s="725"/>
      <c r="AG1110" s="136"/>
      <c r="AH1110" s="136"/>
      <c r="AI1110" s="136"/>
      <c r="AJ1110" s="136"/>
      <c r="AK1110" s="136"/>
      <c r="AL1110" s="136"/>
    </row>
    <row r="1111" spans="1:38" s="44" customFormat="1" x14ac:dyDescent="0.2">
      <c r="A1111" s="16"/>
      <c r="B1111" s="730"/>
      <c r="C1111" s="16"/>
      <c r="K1111" s="725"/>
      <c r="L1111" s="136"/>
      <c r="M1111" s="136"/>
      <c r="N1111" s="136"/>
      <c r="O1111" s="136"/>
      <c r="P1111" s="136"/>
      <c r="Q1111" s="136"/>
      <c r="R1111" s="725"/>
      <c r="S1111" s="136"/>
      <c r="T1111" s="136"/>
      <c r="U1111" s="136"/>
      <c r="V1111" s="136"/>
      <c r="W1111" s="136"/>
      <c r="X1111" s="136"/>
      <c r="Y1111" s="725"/>
      <c r="Z1111" s="136"/>
      <c r="AA1111" s="136"/>
      <c r="AB1111" s="136"/>
      <c r="AC1111" s="136"/>
      <c r="AD1111" s="136"/>
      <c r="AE1111" s="136"/>
      <c r="AF1111" s="725"/>
      <c r="AG1111" s="136"/>
      <c r="AH1111" s="136"/>
      <c r="AI1111" s="136"/>
      <c r="AJ1111" s="136"/>
      <c r="AK1111" s="136"/>
      <c r="AL1111" s="136"/>
    </row>
    <row r="1112" spans="1:38" s="44" customFormat="1" x14ac:dyDescent="0.2">
      <c r="A1112" s="16"/>
      <c r="B1112" s="730"/>
      <c r="C1112" s="16"/>
      <c r="K1112" s="725"/>
      <c r="L1112" s="136"/>
      <c r="M1112" s="136"/>
      <c r="N1112" s="136"/>
      <c r="O1112" s="136"/>
      <c r="P1112" s="136"/>
      <c r="Q1112" s="136"/>
      <c r="R1112" s="725"/>
      <c r="S1112" s="136"/>
      <c r="T1112" s="136"/>
      <c r="U1112" s="136"/>
      <c r="V1112" s="136"/>
      <c r="W1112" s="136"/>
      <c r="X1112" s="136"/>
      <c r="Y1112" s="725"/>
      <c r="Z1112" s="136"/>
      <c r="AA1112" s="136"/>
      <c r="AB1112" s="136"/>
      <c r="AC1112" s="136"/>
      <c r="AD1112" s="136"/>
      <c r="AE1112" s="136"/>
      <c r="AF1112" s="725"/>
      <c r="AG1112" s="136"/>
      <c r="AH1112" s="136"/>
      <c r="AI1112" s="136"/>
      <c r="AJ1112" s="136"/>
      <c r="AK1112" s="136"/>
      <c r="AL1112" s="136"/>
    </row>
    <row r="1113" spans="1:38" s="44" customFormat="1" x14ac:dyDescent="0.2">
      <c r="A1113" s="16"/>
      <c r="B1113" s="730"/>
      <c r="C1113" s="16"/>
      <c r="K1113" s="725"/>
      <c r="L1113" s="136"/>
      <c r="M1113" s="136"/>
      <c r="N1113" s="136"/>
      <c r="O1113" s="136"/>
      <c r="P1113" s="136"/>
      <c r="Q1113" s="136"/>
      <c r="R1113" s="725"/>
      <c r="S1113" s="136"/>
      <c r="T1113" s="136"/>
      <c r="U1113" s="136"/>
      <c r="V1113" s="136"/>
      <c r="W1113" s="136"/>
      <c r="X1113" s="136"/>
      <c r="Y1113" s="725"/>
      <c r="Z1113" s="136"/>
      <c r="AA1113" s="136"/>
      <c r="AB1113" s="136"/>
      <c r="AC1113" s="136"/>
      <c r="AD1113" s="136"/>
      <c r="AE1113" s="136"/>
      <c r="AF1113" s="725"/>
      <c r="AG1113" s="136"/>
      <c r="AH1113" s="136"/>
      <c r="AI1113" s="136"/>
      <c r="AJ1113" s="136"/>
      <c r="AK1113" s="136"/>
      <c r="AL1113" s="136"/>
    </row>
    <row r="1114" spans="1:38" s="44" customFormat="1" x14ac:dyDescent="0.2">
      <c r="A1114" s="16"/>
      <c r="B1114" s="730"/>
      <c r="C1114" s="16"/>
      <c r="K1114" s="725"/>
      <c r="L1114" s="136"/>
      <c r="M1114" s="136"/>
      <c r="N1114" s="136"/>
      <c r="O1114" s="136"/>
      <c r="P1114" s="136"/>
      <c r="Q1114" s="136"/>
      <c r="R1114" s="725"/>
      <c r="S1114" s="136"/>
      <c r="T1114" s="136"/>
      <c r="U1114" s="136"/>
      <c r="V1114" s="136"/>
      <c r="W1114" s="136"/>
      <c r="X1114" s="136"/>
      <c r="Y1114" s="725"/>
      <c r="Z1114" s="136"/>
      <c r="AA1114" s="136"/>
      <c r="AB1114" s="136"/>
      <c r="AC1114" s="136"/>
      <c r="AD1114" s="136"/>
      <c r="AE1114" s="136"/>
      <c r="AF1114" s="725"/>
      <c r="AG1114" s="136"/>
      <c r="AH1114" s="136"/>
      <c r="AI1114" s="136"/>
      <c r="AJ1114" s="136"/>
      <c r="AK1114" s="136"/>
      <c r="AL1114" s="136"/>
    </row>
    <row r="1115" spans="1:38" s="44" customFormat="1" x14ac:dyDescent="0.2">
      <c r="A1115" s="16"/>
      <c r="B1115" s="730"/>
      <c r="C1115" s="16"/>
      <c r="K1115" s="725"/>
      <c r="L1115" s="136"/>
      <c r="M1115" s="136"/>
      <c r="N1115" s="136"/>
      <c r="O1115" s="136"/>
      <c r="P1115" s="136"/>
      <c r="Q1115" s="136"/>
      <c r="R1115" s="725"/>
      <c r="S1115" s="136"/>
      <c r="T1115" s="136"/>
      <c r="U1115" s="136"/>
      <c r="V1115" s="136"/>
      <c r="W1115" s="136"/>
      <c r="X1115" s="136"/>
      <c r="Y1115" s="725"/>
      <c r="Z1115" s="136"/>
      <c r="AA1115" s="136"/>
      <c r="AB1115" s="136"/>
      <c r="AC1115" s="136"/>
      <c r="AD1115" s="136"/>
      <c r="AE1115" s="136"/>
      <c r="AF1115" s="725"/>
      <c r="AG1115" s="136"/>
      <c r="AH1115" s="136"/>
      <c r="AI1115" s="136"/>
      <c r="AJ1115" s="136"/>
      <c r="AK1115" s="136"/>
      <c r="AL1115" s="136"/>
    </row>
    <row r="1116" spans="1:38" s="44" customFormat="1" x14ac:dyDescent="0.2">
      <c r="A1116" s="16"/>
      <c r="B1116" s="730"/>
      <c r="C1116" s="16"/>
      <c r="K1116" s="725"/>
      <c r="L1116" s="136"/>
      <c r="M1116" s="136"/>
      <c r="N1116" s="136"/>
      <c r="O1116" s="136"/>
      <c r="P1116" s="136"/>
      <c r="Q1116" s="136"/>
      <c r="R1116" s="725"/>
      <c r="S1116" s="136"/>
      <c r="T1116" s="136"/>
      <c r="U1116" s="136"/>
      <c r="V1116" s="136"/>
      <c r="W1116" s="136"/>
      <c r="X1116" s="136"/>
      <c r="Y1116" s="725"/>
      <c r="Z1116" s="136"/>
      <c r="AA1116" s="136"/>
      <c r="AB1116" s="136"/>
      <c r="AC1116" s="136"/>
      <c r="AD1116" s="136"/>
      <c r="AE1116" s="136"/>
      <c r="AF1116" s="725"/>
      <c r="AG1116" s="136"/>
      <c r="AH1116" s="136"/>
      <c r="AI1116" s="136"/>
      <c r="AJ1116" s="136"/>
      <c r="AK1116" s="136"/>
      <c r="AL1116" s="136"/>
    </row>
    <row r="1117" spans="1:38" s="44" customFormat="1" x14ac:dyDescent="0.2">
      <c r="A1117" s="16"/>
      <c r="B1117" s="730"/>
      <c r="C1117" s="16"/>
      <c r="K1117" s="725"/>
      <c r="L1117" s="136"/>
      <c r="M1117" s="136"/>
      <c r="N1117" s="136"/>
      <c r="O1117" s="136"/>
      <c r="P1117" s="136"/>
      <c r="Q1117" s="136"/>
      <c r="R1117" s="725"/>
      <c r="S1117" s="136"/>
      <c r="T1117" s="136"/>
      <c r="U1117" s="136"/>
      <c r="V1117" s="136"/>
      <c r="W1117" s="136"/>
      <c r="X1117" s="136"/>
      <c r="Y1117" s="725"/>
      <c r="Z1117" s="136"/>
      <c r="AA1117" s="136"/>
      <c r="AB1117" s="136"/>
      <c r="AC1117" s="136"/>
      <c r="AD1117" s="136"/>
      <c r="AE1117" s="136"/>
      <c r="AF1117" s="725"/>
      <c r="AG1117" s="136"/>
      <c r="AH1117" s="136"/>
      <c r="AI1117" s="136"/>
      <c r="AJ1117" s="136"/>
      <c r="AK1117" s="136"/>
      <c r="AL1117" s="136"/>
    </row>
    <row r="1118" spans="1:38" s="44" customFormat="1" x14ac:dyDescent="0.2">
      <c r="A1118" s="16"/>
      <c r="B1118" s="730"/>
      <c r="C1118" s="16"/>
      <c r="K1118" s="725"/>
      <c r="L1118" s="136"/>
      <c r="M1118" s="136"/>
      <c r="N1118" s="136"/>
      <c r="O1118" s="136"/>
      <c r="P1118" s="136"/>
      <c r="Q1118" s="136"/>
      <c r="R1118" s="725"/>
      <c r="S1118" s="136"/>
      <c r="T1118" s="136"/>
      <c r="U1118" s="136"/>
      <c r="V1118" s="136"/>
      <c r="W1118" s="136"/>
      <c r="X1118" s="136"/>
      <c r="Y1118" s="725"/>
      <c r="Z1118" s="136"/>
      <c r="AA1118" s="136"/>
      <c r="AB1118" s="136"/>
      <c r="AC1118" s="136"/>
      <c r="AD1118" s="136"/>
      <c r="AE1118" s="136"/>
      <c r="AF1118" s="725"/>
      <c r="AG1118" s="136"/>
      <c r="AH1118" s="136"/>
      <c r="AI1118" s="136"/>
      <c r="AJ1118" s="136"/>
      <c r="AK1118" s="136"/>
      <c r="AL1118" s="136"/>
    </row>
    <row r="1119" spans="1:38" s="44" customFormat="1" x14ac:dyDescent="0.2">
      <c r="A1119" s="16"/>
      <c r="B1119" s="730"/>
      <c r="C1119" s="16"/>
      <c r="K1119" s="725"/>
      <c r="L1119" s="136"/>
      <c r="M1119" s="136"/>
      <c r="N1119" s="136"/>
      <c r="O1119" s="136"/>
      <c r="P1119" s="136"/>
      <c r="Q1119" s="136"/>
      <c r="R1119" s="725"/>
      <c r="S1119" s="136"/>
      <c r="T1119" s="136"/>
      <c r="U1119" s="136"/>
      <c r="V1119" s="136"/>
      <c r="W1119" s="136"/>
      <c r="X1119" s="136"/>
      <c r="Y1119" s="725"/>
      <c r="Z1119" s="136"/>
      <c r="AA1119" s="136"/>
      <c r="AB1119" s="136"/>
      <c r="AC1119" s="136"/>
      <c r="AD1119" s="136"/>
      <c r="AE1119" s="136"/>
      <c r="AF1119" s="725"/>
      <c r="AG1119" s="136"/>
      <c r="AH1119" s="136"/>
      <c r="AI1119" s="136"/>
      <c r="AJ1119" s="136"/>
      <c r="AK1119" s="136"/>
      <c r="AL1119" s="136"/>
    </row>
    <row r="1120" spans="1:38" s="44" customFormat="1" x14ac:dyDescent="0.2">
      <c r="A1120" s="16"/>
      <c r="B1120" s="730"/>
      <c r="C1120" s="16"/>
      <c r="K1120" s="725"/>
      <c r="L1120" s="136"/>
      <c r="M1120" s="136"/>
      <c r="N1120" s="136"/>
      <c r="O1120" s="136"/>
      <c r="P1120" s="136"/>
      <c r="Q1120" s="136"/>
      <c r="R1120" s="725"/>
      <c r="S1120" s="136"/>
      <c r="T1120" s="136"/>
      <c r="U1120" s="136"/>
      <c r="V1120" s="136"/>
      <c r="W1120" s="136"/>
      <c r="X1120" s="136"/>
      <c r="Y1120" s="725"/>
      <c r="Z1120" s="136"/>
      <c r="AA1120" s="136"/>
      <c r="AB1120" s="136"/>
      <c r="AC1120" s="136"/>
      <c r="AD1120" s="136"/>
      <c r="AE1120" s="136"/>
      <c r="AF1120" s="725"/>
      <c r="AG1120" s="136"/>
      <c r="AH1120" s="136"/>
      <c r="AI1120" s="136"/>
      <c r="AJ1120" s="136"/>
      <c r="AK1120" s="136"/>
      <c r="AL1120" s="136"/>
    </row>
    <row r="1121" spans="1:38" s="44" customFormat="1" x14ac:dyDescent="0.2">
      <c r="A1121" s="16"/>
      <c r="B1121" s="730"/>
      <c r="C1121" s="16"/>
      <c r="K1121" s="725"/>
      <c r="L1121" s="136"/>
      <c r="M1121" s="136"/>
      <c r="N1121" s="136"/>
      <c r="O1121" s="136"/>
      <c r="P1121" s="136"/>
      <c r="Q1121" s="136"/>
      <c r="R1121" s="725"/>
      <c r="S1121" s="136"/>
      <c r="T1121" s="136"/>
      <c r="U1121" s="136"/>
      <c r="V1121" s="136"/>
      <c r="W1121" s="136"/>
      <c r="X1121" s="136"/>
      <c r="Y1121" s="725"/>
      <c r="Z1121" s="136"/>
      <c r="AA1121" s="136"/>
      <c r="AB1121" s="136"/>
      <c r="AC1121" s="136"/>
      <c r="AD1121" s="136"/>
      <c r="AE1121" s="136"/>
      <c r="AF1121" s="725"/>
      <c r="AG1121" s="136"/>
      <c r="AH1121" s="136"/>
      <c r="AI1121" s="136"/>
      <c r="AJ1121" s="136"/>
      <c r="AK1121" s="136"/>
      <c r="AL1121" s="136"/>
    </row>
    <row r="1122" spans="1:38" s="44" customFormat="1" x14ac:dyDescent="0.2">
      <c r="A1122" s="16"/>
      <c r="B1122" s="730"/>
      <c r="C1122" s="16"/>
      <c r="K1122" s="725"/>
      <c r="L1122" s="136"/>
      <c r="M1122" s="136"/>
      <c r="N1122" s="136"/>
      <c r="O1122" s="136"/>
      <c r="P1122" s="136"/>
      <c r="Q1122" s="136"/>
      <c r="R1122" s="725"/>
      <c r="S1122" s="136"/>
      <c r="T1122" s="136"/>
      <c r="U1122" s="136"/>
      <c r="V1122" s="136"/>
      <c r="W1122" s="136"/>
      <c r="X1122" s="136"/>
      <c r="Y1122" s="725"/>
      <c r="Z1122" s="136"/>
      <c r="AA1122" s="136"/>
      <c r="AB1122" s="136"/>
      <c r="AC1122" s="136"/>
      <c r="AD1122" s="136"/>
      <c r="AE1122" s="136"/>
      <c r="AF1122" s="725"/>
      <c r="AG1122" s="136"/>
      <c r="AH1122" s="136"/>
      <c r="AI1122" s="136"/>
      <c r="AJ1122" s="136"/>
      <c r="AK1122" s="136"/>
      <c r="AL1122" s="136"/>
    </row>
    <row r="1123" spans="1:38" s="44" customFormat="1" x14ac:dyDescent="0.2">
      <c r="A1123" s="16"/>
      <c r="B1123" s="730"/>
      <c r="C1123" s="16"/>
      <c r="K1123" s="725"/>
      <c r="L1123" s="136"/>
      <c r="M1123" s="136"/>
      <c r="N1123" s="136"/>
      <c r="O1123" s="136"/>
      <c r="P1123" s="136"/>
      <c r="Q1123" s="136"/>
      <c r="R1123" s="725"/>
      <c r="S1123" s="136"/>
      <c r="T1123" s="136"/>
      <c r="U1123" s="136"/>
      <c r="V1123" s="136"/>
      <c r="W1123" s="136"/>
      <c r="X1123" s="136"/>
      <c r="Y1123" s="725"/>
      <c r="Z1123" s="136"/>
      <c r="AA1123" s="136"/>
      <c r="AB1123" s="136"/>
      <c r="AC1123" s="136"/>
      <c r="AD1123" s="136"/>
      <c r="AE1123" s="136"/>
      <c r="AF1123" s="725"/>
      <c r="AG1123" s="136"/>
      <c r="AH1123" s="136"/>
      <c r="AI1123" s="136"/>
      <c r="AJ1123" s="136"/>
      <c r="AK1123" s="136"/>
      <c r="AL1123" s="136"/>
    </row>
    <row r="1124" spans="1:38" s="44" customFormat="1" x14ac:dyDescent="0.2">
      <c r="A1124" s="16"/>
      <c r="B1124" s="730"/>
      <c r="C1124" s="16"/>
      <c r="K1124" s="725"/>
      <c r="L1124" s="136"/>
      <c r="M1124" s="136"/>
      <c r="N1124" s="136"/>
      <c r="O1124" s="136"/>
      <c r="P1124" s="136"/>
      <c r="Q1124" s="136"/>
      <c r="R1124" s="725"/>
      <c r="S1124" s="136"/>
      <c r="T1124" s="136"/>
      <c r="U1124" s="136"/>
      <c r="V1124" s="136"/>
      <c r="W1124" s="136"/>
      <c r="X1124" s="136"/>
      <c r="Y1124" s="725"/>
      <c r="Z1124" s="136"/>
      <c r="AA1124" s="136"/>
      <c r="AB1124" s="136"/>
      <c r="AC1124" s="136"/>
      <c r="AD1124" s="136"/>
      <c r="AE1124" s="136"/>
      <c r="AF1124" s="725"/>
      <c r="AG1124" s="136"/>
      <c r="AH1124" s="136"/>
      <c r="AI1124" s="136"/>
      <c r="AJ1124" s="136"/>
      <c r="AK1124" s="136"/>
      <c r="AL1124" s="136"/>
    </row>
    <row r="1125" spans="1:38" s="44" customFormat="1" x14ac:dyDescent="0.2">
      <c r="A1125" s="16"/>
      <c r="B1125" s="730"/>
      <c r="C1125" s="16"/>
      <c r="K1125" s="725"/>
      <c r="L1125" s="136"/>
      <c r="M1125" s="136"/>
      <c r="N1125" s="136"/>
      <c r="O1125" s="136"/>
      <c r="P1125" s="136"/>
      <c r="Q1125" s="136"/>
      <c r="R1125" s="725"/>
      <c r="S1125" s="136"/>
      <c r="T1125" s="136"/>
      <c r="U1125" s="136"/>
      <c r="V1125" s="136"/>
      <c r="W1125" s="136"/>
      <c r="X1125" s="136"/>
      <c r="Y1125" s="725"/>
      <c r="Z1125" s="136"/>
      <c r="AA1125" s="136"/>
      <c r="AB1125" s="136"/>
      <c r="AC1125" s="136"/>
      <c r="AD1125" s="136"/>
      <c r="AE1125" s="136"/>
      <c r="AF1125" s="725"/>
      <c r="AG1125" s="136"/>
      <c r="AH1125" s="136"/>
      <c r="AI1125" s="136"/>
      <c r="AJ1125" s="136"/>
      <c r="AK1125" s="136"/>
      <c r="AL1125" s="136"/>
    </row>
    <row r="1126" spans="1:38" s="44" customFormat="1" x14ac:dyDescent="0.2">
      <c r="A1126" s="16"/>
      <c r="B1126" s="730"/>
      <c r="C1126" s="16"/>
      <c r="K1126" s="725"/>
      <c r="L1126" s="136"/>
      <c r="M1126" s="136"/>
      <c r="N1126" s="136"/>
      <c r="O1126" s="136"/>
      <c r="P1126" s="136"/>
      <c r="Q1126" s="136"/>
      <c r="R1126" s="725"/>
      <c r="S1126" s="136"/>
      <c r="T1126" s="136"/>
      <c r="U1126" s="136"/>
      <c r="V1126" s="136"/>
      <c r="W1126" s="136"/>
      <c r="X1126" s="136"/>
      <c r="Y1126" s="725"/>
      <c r="Z1126" s="136"/>
      <c r="AA1126" s="136"/>
      <c r="AB1126" s="136"/>
      <c r="AC1126" s="136"/>
      <c r="AD1126" s="136"/>
      <c r="AE1126" s="136"/>
      <c r="AF1126" s="725"/>
      <c r="AG1126" s="136"/>
      <c r="AH1126" s="136"/>
      <c r="AI1126" s="136"/>
      <c r="AJ1126" s="136"/>
      <c r="AK1126" s="136"/>
      <c r="AL1126" s="136"/>
    </row>
    <row r="1127" spans="1:38" s="44" customFormat="1" x14ac:dyDescent="0.2">
      <c r="A1127" s="16"/>
      <c r="B1127" s="730"/>
      <c r="C1127" s="16"/>
      <c r="K1127" s="725"/>
      <c r="L1127" s="136"/>
      <c r="M1127" s="136"/>
      <c r="N1127" s="136"/>
      <c r="O1127" s="136"/>
      <c r="P1127" s="136"/>
      <c r="Q1127" s="136"/>
      <c r="R1127" s="725"/>
      <c r="S1127" s="136"/>
      <c r="T1127" s="136"/>
      <c r="U1127" s="136"/>
      <c r="V1127" s="136"/>
      <c r="W1127" s="136"/>
      <c r="X1127" s="136"/>
      <c r="Y1127" s="725"/>
      <c r="Z1127" s="136"/>
      <c r="AA1127" s="136"/>
      <c r="AB1127" s="136"/>
      <c r="AC1127" s="136"/>
      <c r="AD1127" s="136"/>
      <c r="AE1127" s="136"/>
      <c r="AF1127" s="725"/>
      <c r="AG1127" s="136"/>
      <c r="AH1127" s="136"/>
      <c r="AI1127" s="136"/>
      <c r="AJ1127" s="136"/>
      <c r="AK1127" s="136"/>
      <c r="AL1127" s="136"/>
    </row>
    <row r="1128" spans="1:38" s="44" customFormat="1" x14ac:dyDescent="0.2">
      <c r="A1128" s="16"/>
      <c r="B1128" s="730"/>
      <c r="C1128" s="16"/>
      <c r="K1128" s="725"/>
      <c r="L1128" s="136"/>
      <c r="M1128" s="136"/>
      <c r="N1128" s="136"/>
      <c r="O1128" s="136"/>
      <c r="P1128" s="136"/>
      <c r="Q1128" s="136"/>
      <c r="R1128" s="725"/>
      <c r="S1128" s="136"/>
      <c r="T1128" s="136"/>
      <c r="U1128" s="136"/>
      <c r="V1128" s="136"/>
      <c r="W1128" s="136"/>
      <c r="X1128" s="136"/>
      <c r="Y1128" s="725"/>
      <c r="Z1128" s="136"/>
      <c r="AA1128" s="136"/>
      <c r="AB1128" s="136"/>
      <c r="AC1128" s="136"/>
      <c r="AD1128" s="136"/>
      <c r="AE1128" s="136"/>
      <c r="AF1128" s="725"/>
      <c r="AG1128" s="136"/>
      <c r="AH1128" s="136"/>
      <c r="AI1128" s="136"/>
      <c r="AJ1128" s="136"/>
      <c r="AK1128" s="136"/>
      <c r="AL1128" s="136"/>
    </row>
    <row r="1129" spans="1:38" s="44" customFormat="1" x14ac:dyDescent="0.2">
      <c r="A1129" s="16"/>
      <c r="B1129" s="730"/>
      <c r="C1129" s="16"/>
      <c r="K1129" s="725"/>
      <c r="L1129" s="136"/>
      <c r="M1129" s="136"/>
      <c r="N1129" s="136"/>
      <c r="O1129" s="136"/>
      <c r="P1129" s="136"/>
      <c r="Q1129" s="136"/>
      <c r="R1129" s="725"/>
      <c r="S1129" s="136"/>
      <c r="T1129" s="136"/>
      <c r="U1129" s="136"/>
      <c r="V1129" s="136"/>
      <c r="W1129" s="136"/>
      <c r="X1129" s="136"/>
      <c r="Y1129" s="725"/>
      <c r="Z1129" s="136"/>
      <c r="AA1129" s="136"/>
      <c r="AB1129" s="136"/>
      <c r="AC1129" s="136"/>
      <c r="AD1129" s="136"/>
      <c r="AE1129" s="136"/>
      <c r="AF1129" s="725"/>
      <c r="AG1129" s="136"/>
      <c r="AH1129" s="136"/>
      <c r="AI1129" s="136"/>
      <c r="AJ1129" s="136"/>
      <c r="AK1129" s="136"/>
      <c r="AL1129" s="136"/>
    </row>
    <row r="1130" spans="1:38" s="44" customFormat="1" x14ac:dyDescent="0.2">
      <c r="A1130" s="16"/>
      <c r="B1130" s="730"/>
      <c r="C1130" s="16"/>
      <c r="K1130" s="725"/>
      <c r="L1130" s="136"/>
      <c r="M1130" s="136"/>
      <c r="N1130" s="136"/>
      <c r="O1130" s="136"/>
      <c r="P1130" s="136"/>
      <c r="Q1130" s="136"/>
      <c r="R1130" s="725"/>
      <c r="S1130" s="136"/>
      <c r="T1130" s="136"/>
      <c r="U1130" s="136"/>
      <c r="V1130" s="136"/>
      <c r="W1130" s="136"/>
      <c r="X1130" s="136"/>
      <c r="Y1130" s="725"/>
      <c r="Z1130" s="136"/>
      <c r="AA1130" s="136"/>
      <c r="AB1130" s="136"/>
      <c r="AC1130" s="136"/>
      <c r="AD1130" s="136"/>
      <c r="AE1130" s="136"/>
      <c r="AF1130" s="725"/>
      <c r="AG1130" s="136"/>
      <c r="AH1130" s="136"/>
      <c r="AI1130" s="136"/>
      <c r="AJ1130" s="136"/>
      <c r="AK1130" s="136"/>
      <c r="AL1130" s="136"/>
    </row>
    <row r="1131" spans="1:38" s="44" customFormat="1" x14ac:dyDescent="0.2">
      <c r="A1131" s="16"/>
      <c r="B1131" s="730"/>
      <c r="C1131" s="16"/>
      <c r="K1131" s="725"/>
      <c r="L1131" s="136"/>
      <c r="M1131" s="136"/>
      <c r="N1131" s="136"/>
      <c r="O1131" s="136"/>
      <c r="P1131" s="136"/>
      <c r="Q1131" s="136"/>
      <c r="R1131" s="725"/>
      <c r="S1131" s="136"/>
      <c r="T1131" s="136"/>
      <c r="U1131" s="136"/>
      <c r="V1131" s="136"/>
      <c r="W1131" s="136"/>
      <c r="X1131" s="136"/>
      <c r="Y1131" s="725"/>
      <c r="Z1131" s="136"/>
      <c r="AA1131" s="136"/>
      <c r="AB1131" s="136"/>
      <c r="AC1131" s="136"/>
      <c r="AD1131" s="136"/>
      <c r="AE1131" s="136"/>
      <c r="AF1131" s="725"/>
      <c r="AG1131" s="136"/>
      <c r="AH1131" s="136"/>
      <c r="AI1131" s="136"/>
      <c r="AJ1131" s="136"/>
      <c r="AK1131" s="136"/>
      <c r="AL1131" s="136"/>
    </row>
    <row r="1132" spans="1:38" s="44" customFormat="1" x14ac:dyDescent="0.2">
      <c r="A1132" s="16"/>
      <c r="B1132" s="730"/>
      <c r="C1132" s="16"/>
      <c r="K1132" s="725"/>
      <c r="L1132" s="136"/>
      <c r="M1132" s="136"/>
      <c r="N1132" s="136"/>
      <c r="O1132" s="136"/>
      <c r="P1132" s="136"/>
      <c r="Q1132" s="136"/>
      <c r="R1132" s="725"/>
      <c r="S1132" s="136"/>
      <c r="T1132" s="136"/>
      <c r="U1132" s="136"/>
      <c r="V1132" s="136"/>
      <c r="W1132" s="136"/>
      <c r="X1132" s="136"/>
      <c r="Y1132" s="725"/>
      <c r="Z1132" s="136"/>
      <c r="AA1132" s="136"/>
      <c r="AB1132" s="136"/>
      <c r="AC1132" s="136"/>
      <c r="AD1132" s="136"/>
      <c r="AE1132" s="136"/>
      <c r="AF1132" s="725"/>
      <c r="AG1132" s="136"/>
      <c r="AH1132" s="136"/>
      <c r="AI1132" s="136"/>
      <c r="AJ1132" s="136"/>
      <c r="AK1132" s="136"/>
      <c r="AL1132" s="136"/>
    </row>
    <row r="1133" spans="1:38" s="44" customFormat="1" x14ac:dyDescent="0.2">
      <c r="A1133" s="16"/>
      <c r="B1133" s="730"/>
      <c r="C1133" s="16"/>
      <c r="K1133" s="725"/>
      <c r="L1133" s="136"/>
      <c r="M1133" s="136"/>
      <c r="N1133" s="136"/>
      <c r="O1133" s="136"/>
      <c r="P1133" s="136"/>
      <c r="Q1133" s="136"/>
      <c r="R1133" s="725"/>
      <c r="S1133" s="136"/>
      <c r="T1133" s="136"/>
      <c r="U1133" s="136"/>
      <c r="V1133" s="136"/>
      <c r="W1133" s="136"/>
      <c r="X1133" s="136"/>
      <c r="Y1133" s="725"/>
      <c r="Z1133" s="136"/>
      <c r="AA1133" s="136"/>
      <c r="AB1133" s="136"/>
      <c r="AC1133" s="136"/>
      <c r="AD1133" s="136"/>
      <c r="AE1133" s="136"/>
      <c r="AF1133" s="725"/>
      <c r="AG1133" s="136"/>
      <c r="AH1133" s="136"/>
      <c r="AI1133" s="136"/>
      <c r="AJ1133" s="136"/>
      <c r="AK1133" s="136"/>
      <c r="AL1133" s="136"/>
    </row>
    <row r="1134" spans="1:38" s="44" customFormat="1" x14ac:dyDescent="0.2">
      <c r="A1134" s="16"/>
      <c r="B1134" s="730"/>
      <c r="C1134" s="16"/>
      <c r="K1134" s="725"/>
      <c r="L1134" s="136"/>
      <c r="M1134" s="136"/>
      <c r="N1134" s="136"/>
      <c r="O1134" s="136"/>
      <c r="P1134" s="136"/>
      <c r="Q1134" s="136"/>
      <c r="R1134" s="725"/>
      <c r="S1134" s="136"/>
      <c r="T1134" s="136"/>
      <c r="U1134" s="136"/>
      <c r="V1134" s="136"/>
      <c r="W1134" s="136"/>
      <c r="X1134" s="136"/>
      <c r="Y1134" s="725"/>
      <c r="Z1134" s="136"/>
      <c r="AA1134" s="136"/>
      <c r="AB1134" s="136"/>
      <c r="AC1134" s="136"/>
      <c r="AD1134" s="136"/>
      <c r="AE1134" s="136"/>
      <c r="AF1134" s="725"/>
      <c r="AG1134" s="136"/>
      <c r="AH1134" s="136"/>
      <c r="AI1134" s="136"/>
      <c r="AJ1134" s="136"/>
      <c r="AK1134" s="136"/>
      <c r="AL1134" s="136"/>
    </row>
    <row r="1135" spans="1:38" s="44" customFormat="1" x14ac:dyDescent="0.2">
      <c r="A1135" s="16"/>
      <c r="B1135" s="730"/>
      <c r="C1135" s="16"/>
      <c r="K1135" s="725"/>
      <c r="L1135" s="136"/>
      <c r="M1135" s="136"/>
      <c r="N1135" s="136"/>
      <c r="O1135" s="136"/>
      <c r="P1135" s="136"/>
      <c r="Q1135" s="136"/>
      <c r="R1135" s="725"/>
      <c r="S1135" s="136"/>
      <c r="T1135" s="136"/>
      <c r="U1135" s="136"/>
      <c r="V1135" s="136"/>
      <c r="W1135" s="136"/>
      <c r="X1135" s="136"/>
      <c r="Y1135" s="725"/>
      <c r="Z1135" s="136"/>
      <c r="AA1135" s="136"/>
      <c r="AB1135" s="136"/>
      <c r="AC1135" s="136"/>
      <c r="AD1135" s="136"/>
      <c r="AE1135" s="136"/>
      <c r="AF1135" s="725"/>
      <c r="AG1135" s="136"/>
      <c r="AH1135" s="136"/>
      <c r="AI1135" s="136"/>
      <c r="AJ1135" s="136"/>
      <c r="AK1135" s="136"/>
      <c r="AL1135" s="136"/>
    </row>
    <row r="1136" spans="1:38" s="44" customFormat="1" x14ac:dyDescent="0.2">
      <c r="A1136" s="16"/>
      <c r="B1136" s="730"/>
      <c r="C1136" s="16"/>
      <c r="K1136" s="725"/>
      <c r="L1136" s="136"/>
      <c r="M1136" s="136"/>
      <c r="N1136" s="136"/>
      <c r="O1136" s="136"/>
      <c r="P1136" s="136"/>
      <c r="Q1136" s="136"/>
      <c r="R1136" s="725"/>
      <c r="S1136" s="136"/>
      <c r="T1136" s="136"/>
      <c r="U1136" s="136"/>
      <c r="V1136" s="136"/>
      <c r="W1136" s="136"/>
      <c r="X1136" s="136"/>
      <c r="Y1136" s="725"/>
      <c r="Z1136" s="136"/>
      <c r="AA1136" s="136"/>
      <c r="AB1136" s="136"/>
      <c r="AC1136" s="136"/>
      <c r="AD1136" s="136"/>
      <c r="AE1136" s="136"/>
      <c r="AF1136" s="725"/>
      <c r="AG1136" s="136"/>
      <c r="AH1136" s="136"/>
      <c r="AI1136" s="136"/>
      <c r="AJ1136" s="136"/>
      <c r="AK1136" s="136"/>
      <c r="AL1136" s="136"/>
    </row>
    <row r="1137" spans="1:38" s="44" customFormat="1" x14ac:dyDescent="0.2">
      <c r="A1137" s="16"/>
      <c r="B1137" s="730"/>
      <c r="C1137" s="16"/>
      <c r="K1137" s="725"/>
      <c r="L1137" s="136"/>
      <c r="M1137" s="136"/>
      <c r="N1137" s="136"/>
      <c r="O1137" s="136"/>
      <c r="P1137" s="136"/>
      <c r="Q1137" s="136"/>
      <c r="R1137" s="725"/>
      <c r="S1137" s="136"/>
      <c r="T1137" s="136"/>
      <c r="U1137" s="136"/>
      <c r="V1137" s="136"/>
      <c r="W1137" s="136"/>
      <c r="X1137" s="136"/>
      <c r="Y1137" s="725"/>
      <c r="Z1137" s="136"/>
      <c r="AA1137" s="136"/>
      <c r="AB1137" s="136"/>
      <c r="AC1137" s="136"/>
      <c r="AD1137" s="136"/>
      <c r="AE1137" s="136"/>
      <c r="AF1137" s="725"/>
      <c r="AG1137" s="136"/>
      <c r="AH1137" s="136"/>
      <c r="AI1137" s="136"/>
      <c r="AJ1137" s="136"/>
      <c r="AK1137" s="136"/>
      <c r="AL1137" s="136"/>
    </row>
    <row r="1138" spans="1:38" s="44" customFormat="1" x14ac:dyDescent="0.2">
      <c r="A1138" s="16"/>
      <c r="B1138" s="730"/>
      <c r="C1138" s="16"/>
      <c r="K1138" s="725"/>
      <c r="L1138" s="136"/>
      <c r="M1138" s="136"/>
      <c r="N1138" s="136"/>
      <c r="O1138" s="136"/>
      <c r="P1138" s="136"/>
      <c r="Q1138" s="136"/>
      <c r="R1138" s="725"/>
      <c r="S1138" s="136"/>
      <c r="T1138" s="136"/>
      <c r="U1138" s="136"/>
      <c r="V1138" s="136"/>
      <c r="W1138" s="136"/>
      <c r="X1138" s="136"/>
      <c r="Y1138" s="725"/>
      <c r="Z1138" s="136"/>
      <c r="AA1138" s="136"/>
      <c r="AB1138" s="136"/>
      <c r="AC1138" s="136"/>
      <c r="AD1138" s="136"/>
      <c r="AE1138" s="136"/>
      <c r="AF1138" s="725"/>
      <c r="AG1138" s="136"/>
      <c r="AH1138" s="136"/>
      <c r="AI1138" s="136"/>
      <c r="AJ1138" s="136"/>
      <c r="AK1138" s="136"/>
      <c r="AL1138" s="136"/>
    </row>
    <row r="1139" spans="1:38" s="44" customFormat="1" x14ac:dyDescent="0.2">
      <c r="A1139" s="16"/>
      <c r="B1139" s="730"/>
      <c r="C1139" s="16"/>
      <c r="K1139" s="725"/>
      <c r="L1139" s="136"/>
      <c r="M1139" s="136"/>
      <c r="N1139" s="136"/>
      <c r="O1139" s="136"/>
      <c r="P1139" s="136"/>
      <c r="Q1139" s="136"/>
      <c r="R1139" s="725"/>
      <c r="S1139" s="136"/>
      <c r="T1139" s="136"/>
      <c r="U1139" s="136"/>
      <c r="V1139" s="136"/>
      <c r="W1139" s="136"/>
      <c r="X1139" s="136"/>
      <c r="Y1139" s="725"/>
      <c r="Z1139" s="136"/>
      <c r="AA1139" s="136"/>
      <c r="AB1139" s="136"/>
      <c r="AC1139" s="136"/>
      <c r="AD1139" s="136"/>
      <c r="AE1139" s="136"/>
      <c r="AF1139" s="725"/>
      <c r="AG1139" s="136"/>
      <c r="AH1139" s="136"/>
      <c r="AI1139" s="136"/>
      <c r="AJ1139" s="136"/>
      <c r="AK1139" s="136"/>
      <c r="AL1139" s="136"/>
    </row>
    <row r="1140" spans="1:38" s="44" customFormat="1" x14ac:dyDescent="0.2">
      <c r="A1140" s="16"/>
      <c r="B1140" s="730"/>
      <c r="C1140" s="16"/>
      <c r="K1140" s="725"/>
      <c r="L1140" s="136"/>
      <c r="M1140" s="136"/>
      <c r="N1140" s="136"/>
      <c r="O1140" s="136"/>
      <c r="P1140" s="136"/>
      <c r="Q1140" s="136"/>
      <c r="R1140" s="725"/>
      <c r="S1140" s="136"/>
      <c r="T1140" s="136"/>
      <c r="U1140" s="136"/>
      <c r="V1140" s="136"/>
      <c r="W1140" s="136"/>
      <c r="X1140" s="136"/>
      <c r="Y1140" s="725"/>
      <c r="Z1140" s="136"/>
      <c r="AA1140" s="136"/>
      <c r="AB1140" s="136"/>
      <c r="AC1140" s="136"/>
      <c r="AD1140" s="136"/>
      <c r="AE1140" s="136"/>
      <c r="AF1140" s="725"/>
      <c r="AG1140" s="136"/>
      <c r="AH1140" s="136"/>
      <c r="AI1140" s="136"/>
      <c r="AJ1140" s="136"/>
      <c r="AK1140" s="136"/>
      <c r="AL1140" s="136"/>
    </row>
    <row r="1141" spans="1:38" s="44" customFormat="1" x14ac:dyDescent="0.2">
      <c r="A1141" s="16"/>
      <c r="B1141" s="730"/>
      <c r="C1141" s="16"/>
      <c r="K1141" s="725"/>
      <c r="L1141" s="136"/>
      <c r="M1141" s="136"/>
      <c r="N1141" s="136"/>
      <c r="O1141" s="136"/>
      <c r="P1141" s="136"/>
      <c r="Q1141" s="136"/>
      <c r="R1141" s="725"/>
      <c r="S1141" s="136"/>
      <c r="T1141" s="136"/>
      <c r="U1141" s="136"/>
      <c r="V1141" s="136"/>
      <c r="W1141" s="136"/>
      <c r="X1141" s="136"/>
      <c r="Y1141" s="725"/>
      <c r="Z1141" s="136"/>
      <c r="AA1141" s="136"/>
      <c r="AB1141" s="136"/>
      <c r="AC1141" s="136"/>
      <c r="AD1141" s="136"/>
      <c r="AE1141" s="136"/>
      <c r="AF1141" s="725"/>
      <c r="AG1141" s="136"/>
      <c r="AH1141" s="136"/>
      <c r="AI1141" s="136"/>
      <c r="AJ1141" s="136"/>
      <c r="AK1141" s="136"/>
      <c r="AL1141" s="136"/>
    </row>
    <row r="1142" spans="1:38" s="44" customFormat="1" x14ac:dyDescent="0.2">
      <c r="A1142" s="16"/>
      <c r="B1142" s="730"/>
      <c r="C1142" s="16"/>
      <c r="K1142" s="725"/>
      <c r="L1142" s="136"/>
      <c r="M1142" s="136"/>
      <c r="N1142" s="136"/>
      <c r="O1142" s="136"/>
      <c r="P1142" s="136"/>
      <c r="Q1142" s="136"/>
      <c r="R1142" s="725"/>
      <c r="S1142" s="136"/>
      <c r="T1142" s="136"/>
      <c r="U1142" s="136"/>
      <c r="V1142" s="136"/>
      <c r="W1142" s="136"/>
      <c r="X1142" s="136"/>
      <c r="Y1142" s="725"/>
      <c r="Z1142" s="136"/>
      <c r="AA1142" s="136"/>
      <c r="AB1142" s="136"/>
      <c r="AC1142" s="136"/>
      <c r="AD1142" s="136"/>
      <c r="AE1142" s="136"/>
      <c r="AF1142" s="725"/>
      <c r="AG1142" s="136"/>
      <c r="AH1142" s="136"/>
      <c r="AI1142" s="136"/>
      <c r="AJ1142" s="136"/>
      <c r="AK1142" s="136"/>
      <c r="AL1142" s="136"/>
    </row>
    <row r="1143" spans="1:38" s="44" customFormat="1" x14ac:dyDescent="0.2">
      <c r="A1143" s="16"/>
      <c r="B1143" s="730"/>
      <c r="C1143" s="16"/>
      <c r="K1143" s="725"/>
      <c r="L1143" s="136"/>
      <c r="M1143" s="136"/>
      <c r="N1143" s="136"/>
      <c r="O1143" s="136"/>
      <c r="P1143" s="136"/>
      <c r="Q1143" s="136"/>
      <c r="R1143" s="725"/>
      <c r="S1143" s="136"/>
      <c r="T1143" s="136"/>
      <c r="U1143" s="136"/>
      <c r="V1143" s="136"/>
      <c r="W1143" s="136"/>
      <c r="X1143" s="136"/>
      <c r="Y1143" s="725"/>
      <c r="Z1143" s="136"/>
      <c r="AA1143" s="136"/>
      <c r="AB1143" s="136"/>
      <c r="AC1143" s="136"/>
      <c r="AD1143" s="136"/>
      <c r="AE1143" s="136"/>
      <c r="AF1143" s="725"/>
      <c r="AG1143" s="136"/>
      <c r="AH1143" s="136"/>
      <c r="AI1143" s="136"/>
      <c r="AJ1143" s="136"/>
      <c r="AK1143" s="136"/>
      <c r="AL1143" s="136"/>
    </row>
    <row r="1144" spans="1:38" s="44" customFormat="1" x14ac:dyDescent="0.2">
      <c r="A1144" s="16"/>
      <c r="B1144" s="730"/>
      <c r="C1144" s="16"/>
      <c r="K1144" s="725"/>
      <c r="L1144" s="136"/>
      <c r="M1144" s="136"/>
      <c r="N1144" s="136"/>
      <c r="O1144" s="136"/>
      <c r="P1144" s="136"/>
      <c r="Q1144" s="136"/>
      <c r="R1144" s="725"/>
      <c r="S1144" s="136"/>
      <c r="T1144" s="136"/>
      <c r="U1144" s="136"/>
      <c r="V1144" s="136"/>
      <c r="W1144" s="136"/>
      <c r="X1144" s="136"/>
      <c r="Y1144" s="725"/>
      <c r="Z1144" s="136"/>
      <c r="AA1144" s="136"/>
      <c r="AB1144" s="136"/>
      <c r="AC1144" s="136"/>
      <c r="AD1144" s="136"/>
      <c r="AE1144" s="136"/>
      <c r="AF1144" s="725"/>
      <c r="AG1144" s="136"/>
      <c r="AH1144" s="136"/>
      <c r="AI1144" s="136"/>
      <c r="AJ1144" s="136"/>
      <c r="AK1144" s="136"/>
      <c r="AL1144" s="136"/>
    </row>
    <row r="1145" spans="1:38" s="44" customFormat="1" x14ac:dyDescent="0.2">
      <c r="A1145" s="16"/>
      <c r="B1145" s="730"/>
      <c r="C1145" s="16"/>
      <c r="K1145" s="725"/>
      <c r="L1145" s="136"/>
      <c r="M1145" s="136"/>
      <c r="N1145" s="136"/>
      <c r="O1145" s="136"/>
      <c r="P1145" s="136"/>
      <c r="Q1145" s="136"/>
      <c r="R1145" s="725"/>
      <c r="S1145" s="136"/>
      <c r="T1145" s="136"/>
      <c r="U1145" s="136"/>
      <c r="V1145" s="136"/>
      <c r="W1145" s="136"/>
      <c r="X1145" s="136"/>
      <c r="Y1145" s="725"/>
      <c r="Z1145" s="136"/>
      <c r="AA1145" s="136"/>
      <c r="AB1145" s="136"/>
      <c r="AC1145" s="136"/>
      <c r="AD1145" s="136"/>
      <c r="AE1145" s="136"/>
      <c r="AF1145" s="725"/>
      <c r="AG1145" s="136"/>
      <c r="AH1145" s="136"/>
      <c r="AI1145" s="136"/>
      <c r="AJ1145" s="136"/>
      <c r="AK1145" s="136"/>
      <c r="AL1145" s="136"/>
    </row>
    <row r="1146" spans="1:38" s="44" customFormat="1" x14ac:dyDescent="0.2">
      <c r="A1146" s="16"/>
      <c r="B1146" s="730"/>
      <c r="C1146" s="16"/>
      <c r="K1146" s="725"/>
      <c r="L1146" s="136"/>
      <c r="M1146" s="136"/>
      <c r="N1146" s="136"/>
      <c r="O1146" s="136"/>
      <c r="P1146" s="136"/>
      <c r="Q1146" s="136"/>
      <c r="R1146" s="725"/>
      <c r="S1146" s="136"/>
      <c r="T1146" s="136"/>
      <c r="U1146" s="136"/>
      <c r="V1146" s="136"/>
      <c r="W1146" s="136"/>
      <c r="X1146" s="136"/>
      <c r="Y1146" s="725"/>
      <c r="Z1146" s="136"/>
      <c r="AA1146" s="136"/>
      <c r="AB1146" s="136"/>
      <c r="AC1146" s="136"/>
      <c r="AD1146" s="136"/>
      <c r="AE1146" s="136"/>
      <c r="AF1146" s="725"/>
      <c r="AG1146" s="136"/>
      <c r="AH1146" s="136"/>
      <c r="AI1146" s="136"/>
      <c r="AJ1146" s="136"/>
      <c r="AK1146" s="136"/>
      <c r="AL1146" s="136"/>
    </row>
    <row r="1147" spans="1:38" s="44" customFormat="1" x14ac:dyDescent="0.2">
      <c r="A1147" s="16"/>
      <c r="B1147" s="730"/>
      <c r="C1147" s="16"/>
      <c r="K1147" s="725"/>
      <c r="L1147" s="136"/>
      <c r="M1147" s="136"/>
      <c r="N1147" s="136"/>
      <c r="O1147" s="136"/>
      <c r="P1147" s="136"/>
      <c r="Q1147" s="136"/>
      <c r="R1147" s="725"/>
      <c r="S1147" s="136"/>
      <c r="T1147" s="136"/>
      <c r="U1147" s="136"/>
      <c r="V1147" s="136"/>
      <c r="W1147" s="136"/>
      <c r="X1147" s="136"/>
      <c r="Y1147" s="725"/>
      <c r="Z1147" s="136"/>
      <c r="AA1147" s="136"/>
      <c r="AB1147" s="136"/>
      <c r="AC1147" s="136"/>
      <c r="AD1147" s="136"/>
      <c r="AE1147" s="136"/>
      <c r="AF1147" s="725"/>
      <c r="AG1147" s="136"/>
      <c r="AH1147" s="136"/>
      <c r="AI1147" s="136"/>
      <c r="AJ1147" s="136"/>
      <c r="AK1147" s="136"/>
      <c r="AL1147" s="136"/>
    </row>
    <row r="1148" spans="1:38" s="44" customFormat="1" x14ac:dyDescent="0.2">
      <c r="A1148" s="16"/>
      <c r="B1148" s="730"/>
      <c r="C1148" s="16"/>
      <c r="K1148" s="725"/>
      <c r="L1148" s="136"/>
      <c r="M1148" s="136"/>
      <c r="N1148" s="136"/>
      <c r="O1148" s="136"/>
      <c r="P1148" s="136"/>
      <c r="Q1148" s="136"/>
      <c r="R1148" s="725"/>
      <c r="S1148" s="136"/>
      <c r="T1148" s="136"/>
      <c r="U1148" s="136"/>
      <c r="V1148" s="136"/>
      <c r="W1148" s="136"/>
      <c r="X1148" s="136"/>
      <c r="Y1148" s="725"/>
      <c r="Z1148" s="136"/>
      <c r="AA1148" s="136"/>
      <c r="AB1148" s="136"/>
      <c r="AC1148" s="136"/>
      <c r="AD1148" s="136"/>
      <c r="AE1148" s="136"/>
      <c r="AF1148" s="725"/>
      <c r="AG1148" s="136"/>
      <c r="AH1148" s="136"/>
      <c r="AI1148" s="136"/>
      <c r="AJ1148" s="136"/>
      <c r="AK1148" s="136"/>
      <c r="AL1148" s="136"/>
    </row>
    <row r="1149" spans="1:38" s="44" customFormat="1" x14ac:dyDescent="0.2">
      <c r="A1149" s="16"/>
      <c r="B1149" s="730"/>
      <c r="C1149" s="16"/>
      <c r="K1149" s="725"/>
      <c r="L1149" s="136"/>
      <c r="M1149" s="136"/>
      <c r="N1149" s="136"/>
      <c r="O1149" s="136"/>
      <c r="P1149" s="136"/>
      <c r="Q1149" s="136"/>
      <c r="R1149" s="725"/>
      <c r="S1149" s="136"/>
      <c r="T1149" s="136"/>
      <c r="U1149" s="136"/>
      <c r="V1149" s="136"/>
      <c r="W1149" s="136"/>
      <c r="X1149" s="136"/>
      <c r="Y1149" s="725"/>
      <c r="Z1149" s="136"/>
      <c r="AA1149" s="136"/>
      <c r="AB1149" s="136"/>
      <c r="AC1149" s="136"/>
      <c r="AD1149" s="136"/>
      <c r="AE1149" s="136"/>
      <c r="AF1149" s="725"/>
      <c r="AG1149" s="136"/>
      <c r="AH1149" s="136"/>
      <c r="AI1149" s="136"/>
      <c r="AJ1149" s="136"/>
      <c r="AK1149" s="136"/>
      <c r="AL1149" s="136"/>
    </row>
    <row r="1150" spans="1:38" s="44" customFormat="1" x14ac:dyDescent="0.2">
      <c r="A1150" s="16"/>
      <c r="B1150" s="730"/>
      <c r="C1150" s="16"/>
      <c r="K1150" s="725"/>
      <c r="L1150" s="136"/>
      <c r="M1150" s="136"/>
      <c r="N1150" s="136"/>
      <c r="O1150" s="136"/>
      <c r="P1150" s="136"/>
      <c r="Q1150" s="136"/>
      <c r="R1150" s="725"/>
      <c r="S1150" s="136"/>
      <c r="T1150" s="136"/>
      <c r="U1150" s="136"/>
      <c r="V1150" s="136"/>
      <c r="W1150" s="136"/>
      <c r="X1150" s="136"/>
      <c r="Y1150" s="725"/>
      <c r="Z1150" s="136"/>
      <c r="AA1150" s="136"/>
      <c r="AB1150" s="136"/>
      <c r="AC1150" s="136"/>
      <c r="AD1150" s="136"/>
      <c r="AE1150" s="136"/>
      <c r="AF1150" s="725"/>
      <c r="AG1150" s="136"/>
      <c r="AH1150" s="136"/>
      <c r="AI1150" s="136"/>
      <c r="AJ1150" s="136"/>
      <c r="AK1150" s="136"/>
      <c r="AL1150" s="136"/>
    </row>
    <row r="1151" spans="1:38" s="44" customFormat="1" x14ac:dyDescent="0.2">
      <c r="A1151" s="16"/>
      <c r="B1151" s="730"/>
      <c r="C1151" s="16"/>
      <c r="K1151" s="725"/>
      <c r="L1151" s="136"/>
      <c r="M1151" s="136"/>
      <c r="N1151" s="136"/>
      <c r="O1151" s="136"/>
      <c r="P1151" s="136"/>
      <c r="Q1151" s="136"/>
      <c r="R1151" s="725"/>
      <c r="S1151" s="136"/>
      <c r="T1151" s="136"/>
      <c r="U1151" s="136"/>
      <c r="V1151" s="136"/>
      <c r="W1151" s="136"/>
      <c r="X1151" s="136"/>
      <c r="Y1151" s="725"/>
      <c r="Z1151" s="136"/>
      <c r="AA1151" s="136"/>
      <c r="AB1151" s="136"/>
      <c r="AC1151" s="136"/>
      <c r="AD1151" s="136"/>
      <c r="AE1151" s="136"/>
      <c r="AF1151" s="725"/>
      <c r="AG1151" s="136"/>
      <c r="AH1151" s="136"/>
      <c r="AI1151" s="136"/>
      <c r="AJ1151" s="136"/>
      <c r="AK1151" s="136"/>
      <c r="AL1151" s="136"/>
    </row>
    <row r="1152" spans="1:38" s="44" customFormat="1" x14ac:dyDescent="0.2">
      <c r="A1152" s="16"/>
      <c r="B1152" s="730"/>
      <c r="C1152" s="16"/>
      <c r="K1152" s="725"/>
      <c r="L1152" s="136"/>
      <c r="M1152" s="136"/>
      <c r="N1152" s="136"/>
      <c r="O1152" s="136"/>
      <c r="P1152" s="136"/>
      <c r="Q1152" s="136"/>
      <c r="R1152" s="725"/>
      <c r="S1152" s="136"/>
      <c r="T1152" s="136"/>
      <c r="U1152" s="136"/>
      <c r="V1152" s="136"/>
      <c r="W1152" s="136"/>
      <c r="X1152" s="136"/>
      <c r="Y1152" s="725"/>
      <c r="Z1152" s="136"/>
      <c r="AA1152" s="136"/>
      <c r="AB1152" s="136"/>
      <c r="AC1152" s="136"/>
      <c r="AD1152" s="136"/>
      <c r="AE1152" s="136"/>
      <c r="AF1152" s="725"/>
      <c r="AG1152" s="136"/>
      <c r="AH1152" s="136"/>
      <c r="AI1152" s="136"/>
      <c r="AJ1152" s="136"/>
      <c r="AK1152" s="136"/>
      <c r="AL1152" s="136"/>
    </row>
    <row r="1153" spans="1:38" s="44" customFormat="1" x14ac:dyDescent="0.2">
      <c r="A1153" s="16"/>
      <c r="B1153" s="730"/>
      <c r="C1153" s="16"/>
      <c r="K1153" s="725"/>
      <c r="L1153" s="136"/>
      <c r="M1153" s="136"/>
      <c r="N1153" s="136"/>
      <c r="O1153" s="136"/>
      <c r="P1153" s="136"/>
      <c r="Q1153" s="136"/>
      <c r="R1153" s="725"/>
      <c r="S1153" s="136"/>
      <c r="T1153" s="136"/>
      <c r="U1153" s="136"/>
      <c r="V1153" s="136"/>
      <c r="W1153" s="136"/>
      <c r="X1153" s="136"/>
      <c r="Y1153" s="725"/>
      <c r="Z1153" s="136"/>
      <c r="AA1153" s="136"/>
      <c r="AB1153" s="136"/>
      <c r="AC1153" s="136"/>
      <c r="AD1153" s="136"/>
      <c r="AE1153" s="136"/>
      <c r="AF1153" s="725"/>
      <c r="AG1153" s="136"/>
      <c r="AH1153" s="136"/>
      <c r="AI1153" s="136"/>
      <c r="AJ1153" s="136"/>
      <c r="AK1153" s="136"/>
      <c r="AL1153" s="136"/>
    </row>
    <row r="1154" spans="1:38" s="44" customFormat="1" x14ac:dyDescent="0.2">
      <c r="A1154" s="16"/>
      <c r="B1154" s="730"/>
      <c r="C1154" s="16"/>
      <c r="K1154" s="725"/>
      <c r="L1154" s="136"/>
      <c r="M1154" s="136"/>
      <c r="N1154" s="136"/>
      <c r="O1154" s="136"/>
      <c r="P1154" s="136"/>
      <c r="Q1154" s="136"/>
      <c r="R1154" s="725"/>
      <c r="S1154" s="136"/>
      <c r="T1154" s="136"/>
      <c r="U1154" s="136"/>
      <c r="V1154" s="136"/>
      <c r="W1154" s="136"/>
      <c r="X1154" s="136"/>
      <c r="Y1154" s="725"/>
      <c r="Z1154" s="136"/>
      <c r="AA1154" s="136"/>
      <c r="AB1154" s="136"/>
      <c r="AC1154" s="136"/>
      <c r="AD1154" s="136"/>
      <c r="AE1154" s="136"/>
      <c r="AF1154" s="725"/>
      <c r="AG1154" s="136"/>
      <c r="AH1154" s="136"/>
      <c r="AI1154" s="136"/>
      <c r="AJ1154" s="136"/>
      <c r="AK1154" s="136"/>
      <c r="AL1154" s="136"/>
    </row>
    <row r="1155" spans="1:38" s="44" customFormat="1" x14ac:dyDescent="0.2">
      <c r="A1155" s="16"/>
      <c r="B1155" s="730"/>
      <c r="C1155" s="16"/>
      <c r="K1155" s="725"/>
      <c r="L1155" s="136"/>
      <c r="M1155" s="136"/>
      <c r="N1155" s="136"/>
      <c r="O1155" s="136"/>
      <c r="P1155" s="136"/>
      <c r="Q1155" s="136"/>
      <c r="R1155" s="725"/>
      <c r="S1155" s="136"/>
      <c r="T1155" s="136"/>
      <c r="U1155" s="136"/>
      <c r="V1155" s="136"/>
      <c r="W1155" s="136"/>
      <c r="X1155" s="136"/>
      <c r="Y1155" s="725"/>
      <c r="Z1155" s="136"/>
      <c r="AA1155" s="136"/>
      <c r="AB1155" s="136"/>
      <c r="AC1155" s="136"/>
      <c r="AD1155" s="136"/>
      <c r="AE1155" s="136"/>
      <c r="AF1155" s="725"/>
      <c r="AG1155" s="136"/>
      <c r="AH1155" s="136"/>
      <c r="AI1155" s="136"/>
      <c r="AJ1155" s="136"/>
      <c r="AK1155" s="136"/>
      <c r="AL1155" s="136"/>
    </row>
    <row r="1156" spans="1:38" s="44" customFormat="1" x14ac:dyDescent="0.2">
      <c r="A1156" s="16"/>
      <c r="B1156" s="730"/>
      <c r="C1156" s="16"/>
      <c r="K1156" s="725"/>
      <c r="L1156" s="136"/>
      <c r="M1156" s="136"/>
      <c r="N1156" s="136"/>
      <c r="O1156" s="136"/>
      <c r="P1156" s="136"/>
      <c r="Q1156" s="136"/>
      <c r="R1156" s="725"/>
      <c r="S1156" s="136"/>
      <c r="T1156" s="136"/>
      <c r="U1156" s="136"/>
      <c r="V1156" s="136"/>
      <c r="W1156" s="136"/>
      <c r="X1156" s="136"/>
      <c r="Y1156" s="725"/>
      <c r="Z1156" s="136"/>
      <c r="AA1156" s="136"/>
      <c r="AB1156" s="136"/>
      <c r="AC1156" s="136"/>
      <c r="AD1156" s="136"/>
      <c r="AE1156" s="136"/>
      <c r="AF1156" s="725"/>
      <c r="AG1156" s="136"/>
      <c r="AH1156" s="136"/>
      <c r="AI1156" s="136"/>
      <c r="AJ1156" s="136"/>
      <c r="AK1156" s="136"/>
      <c r="AL1156" s="136"/>
    </row>
    <row r="1157" spans="1:38" s="44" customFormat="1" x14ac:dyDescent="0.2">
      <c r="A1157" s="16"/>
      <c r="B1157" s="730"/>
      <c r="C1157" s="16"/>
      <c r="K1157" s="725"/>
      <c r="L1157" s="136"/>
      <c r="M1157" s="136"/>
      <c r="N1157" s="136"/>
      <c r="O1157" s="136"/>
      <c r="P1157" s="136"/>
      <c r="Q1157" s="136"/>
      <c r="R1157" s="725"/>
      <c r="S1157" s="136"/>
      <c r="T1157" s="136"/>
      <c r="U1157" s="136"/>
      <c r="V1157" s="136"/>
      <c r="W1157" s="136"/>
      <c r="X1157" s="136"/>
      <c r="Y1157" s="725"/>
      <c r="Z1157" s="136"/>
      <c r="AA1157" s="136"/>
      <c r="AB1157" s="136"/>
      <c r="AC1157" s="136"/>
      <c r="AD1157" s="136"/>
      <c r="AE1157" s="136"/>
      <c r="AF1157" s="725"/>
      <c r="AG1157" s="136"/>
      <c r="AH1157" s="136"/>
      <c r="AI1157" s="136"/>
      <c r="AJ1157" s="136"/>
      <c r="AK1157" s="136"/>
      <c r="AL1157" s="136"/>
    </row>
    <row r="1158" spans="1:38" s="44" customFormat="1" x14ac:dyDescent="0.2">
      <c r="A1158" s="16"/>
      <c r="B1158" s="730"/>
      <c r="C1158" s="16"/>
      <c r="K1158" s="725"/>
      <c r="L1158" s="136"/>
      <c r="M1158" s="136"/>
      <c r="N1158" s="136"/>
      <c r="O1158" s="136"/>
      <c r="P1158" s="136"/>
      <c r="Q1158" s="136"/>
      <c r="R1158" s="725"/>
      <c r="S1158" s="136"/>
      <c r="T1158" s="136"/>
      <c r="U1158" s="136"/>
      <c r="V1158" s="136"/>
      <c r="W1158" s="136"/>
      <c r="X1158" s="136"/>
      <c r="Y1158" s="725"/>
      <c r="Z1158" s="136"/>
      <c r="AA1158" s="136"/>
      <c r="AB1158" s="136"/>
      <c r="AC1158" s="136"/>
      <c r="AD1158" s="136"/>
      <c r="AE1158" s="136"/>
      <c r="AF1158" s="725"/>
      <c r="AG1158" s="136"/>
      <c r="AH1158" s="136"/>
      <c r="AI1158" s="136"/>
      <c r="AJ1158" s="136"/>
      <c r="AK1158" s="136"/>
      <c r="AL1158" s="136"/>
    </row>
    <row r="1159" spans="1:38" s="44" customFormat="1" x14ac:dyDescent="0.2">
      <c r="A1159" s="16"/>
      <c r="B1159" s="730"/>
      <c r="C1159" s="16"/>
      <c r="K1159" s="725"/>
      <c r="L1159" s="136"/>
      <c r="M1159" s="136"/>
      <c r="N1159" s="136"/>
      <c r="O1159" s="136"/>
      <c r="P1159" s="136"/>
      <c r="Q1159" s="136"/>
      <c r="R1159" s="725"/>
      <c r="S1159" s="136"/>
      <c r="T1159" s="136"/>
      <c r="U1159" s="136"/>
      <c r="V1159" s="136"/>
      <c r="W1159" s="136"/>
      <c r="X1159" s="136"/>
      <c r="Y1159" s="725"/>
      <c r="Z1159" s="136"/>
      <c r="AA1159" s="136"/>
      <c r="AB1159" s="136"/>
      <c r="AC1159" s="136"/>
      <c r="AD1159" s="136"/>
      <c r="AE1159" s="136"/>
      <c r="AF1159" s="725"/>
      <c r="AG1159" s="136"/>
      <c r="AH1159" s="136"/>
      <c r="AI1159" s="136"/>
      <c r="AJ1159" s="136"/>
      <c r="AK1159" s="136"/>
      <c r="AL1159" s="136"/>
    </row>
    <row r="1160" spans="1:38" s="44" customFormat="1" x14ac:dyDescent="0.2">
      <c r="A1160" s="16"/>
      <c r="B1160" s="730"/>
      <c r="C1160" s="16"/>
      <c r="K1160" s="725"/>
      <c r="L1160" s="136"/>
      <c r="M1160" s="136"/>
      <c r="N1160" s="136"/>
      <c r="O1160" s="136"/>
      <c r="P1160" s="136"/>
      <c r="Q1160" s="136"/>
      <c r="R1160" s="725"/>
      <c r="S1160" s="136"/>
      <c r="T1160" s="136"/>
      <c r="U1160" s="136"/>
      <c r="V1160" s="136"/>
      <c r="W1160" s="136"/>
      <c r="X1160" s="136"/>
      <c r="Y1160" s="725"/>
      <c r="Z1160" s="136"/>
      <c r="AA1160" s="136"/>
      <c r="AB1160" s="136"/>
      <c r="AC1160" s="136"/>
      <c r="AD1160" s="136"/>
      <c r="AE1160" s="136"/>
      <c r="AF1160" s="725"/>
      <c r="AG1160" s="136"/>
      <c r="AH1160" s="136"/>
      <c r="AI1160" s="136"/>
      <c r="AJ1160" s="136"/>
      <c r="AK1160" s="136"/>
      <c r="AL1160" s="136"/>
    </row>
    <row r="1161" spans="1:38" s="44" customFormat="1" x14ac:dyDescent="0.2">
      <c r="A1161" s="16"/>
      <c r="B1161" s="730"/>
      <c r="C1161" s="16"/>
      <c r="K1161" s="725"/>
      <c r="L1161" s="136"/>
      <c r="M1161" s="136"/>
      <c r="N1161" s="136"/>
      <c r="O1161" s="136"/>
      <c r="P1161" s="136"/>
      <c r="Q1161" s="136"/>
      <c r="R1161" s="725"/>
      <c r="S1161" s="136"/>
      <c r="T1161" s="136"/>
      <c r="U1161" s="136"/>
      <c r="V1161" s="136"/>
      <c r="W1161" s="136"/>
      <c r="X1161" s="136"/>
      <c r="Y1161" s="725"/>
      <c r="Z1161" s="136"/>
      <c r="AA1161" s="136"/>
      <c r="AB1161" s="136"/>
      <c r="AC1161" s="136"/>
      <c r="AD1161" s="136"/>
      <c r="AE1161" s="136"/>
      <c r="AF1161" s="725"/>
      <c r="AG1161" s="136"/>
      <c r="AH1161" s="136"/>
      <c r="AI1161" s="136"/>
      <c r="AJ1161" s="136"/>
      <c r="AK1161" s="136"/>
      <c r="AL1161" s="136"/>
    </row>
    <row r="1162" spans="1:38" s="44" customFormat="1" x14ac:dyDescent="0.2">
      <c r="A1162" s="16"/>
      <c r="B1162" s="730"/>
      <c r="C1162" s="16"/>
      <c r="K1162" s="725"/>
      <c r="L1162" s="136"/>
      <c r="M1162" s="136"/>
      <c r="N1162" s="136"/>
      <c r="O1162" s="136"/>
      <c r="P1162" s="136"/>
      <c r="Q1162" s="136"/>
      <c r="R1162" s="725"/>
      <c r="S1162" s="136"/>
      <c r="T1162" s="136"/>
      <c r="U1162" s="136"/>
      <c r="V1162" s="136"/>
      <c r="W1162" s="136"/>
      <c r="X1162" s="136"/>
      <c r="Y1162" s="725"/>
      <c r="Z1162" s="136"/>
      <c r="AA1162" s="136"/>
      <c r="AB1162" s="136"/>
      <c r="AC1162" s="136"/>
      <c r="AD1162" s="136"/>
      <c r="AE1162" s="136"/>
      <c r="AF1162" s="725"/>
      <c r="AG1162" s="136"/>
      <c r="AH1162" s="136"/>
      <c r="AI1162" s="136"/>
      <c r="AJ1162" s="136"/>
      <c r="AK1162" s="136"/>
      <c r="AL1162" s="136"/>
    </row>
    <row r="1163" spans="1:38" s="44" customFormat="1" x14ac:dyDescent="0.2">
      <c r="A1163" s="16"/>
      <c r="B1163" s="730"/>
      <c r="C1163" s="16"/>
      <c r="K1163" s="725"/>
      <c r="L1163" s="136"/>
      <c r="M1163" s="136"/>
      <c r="N1163" s="136"/>
      <c r="O1163" s="136"/>
      <c r="P1163" s="136"/>
      <c r="Q1163" s="136"/>
      <c r="R1163" s="725"/>
      <c r="S1163" s="136"/>
      <c r="T1163" s="136"/>
      <c r="U1163" s="136"/>
      <c r="V1163" s="136"/>
      <c r="W1163" s="136"/>
      <c r="X1163" s="136"/>
      <c r="Y1163" s="725"/>
      <c r="Z1163" s="136"/>
      <c r="AA1163" s="136"/>
      <c r="AB1163" s="136"/>
      <c r="AC1163" s="136"/>
      <c r="AD1163" s="136"/>
      <c r="AE1163" s="136"/>
      <c r="AF1163" s="725"/>
      <c r="AG1163" s="136"/>
      <c r="AH1163" s="136"/>
      <c r="AI1163" s="136"/>
      <c r="AJ1163" s="136"/>
      <c r="AK1163" s="136"/>
      <c r="AL1163" s="136"/>
    </row>
    <row r="1164" spans="1:38" s="44" customFormat="1" x14ac:dyDescent="0.2">
      <c r="A1164" s="16"/>
      <c r="B1164" s="730"/>
      <c r="C1164" s="16"/>
      <c r="K1164" s="725"/>
      <c r="L1164" s="136"/>
      <c r="M1164" s="136"/>
      <c r="N1164" s="136"/>
      <c r="O1164" s="136"/>
      <c r="P1164" s="136"/>
      <c r="Q1164" s="136"/>
      <c r="R1164" s="725"/>
      <c r="S1164" s="136"/>
      <c r="T1164" s="136"/>
      <c r="U1164" s="136"/>
      <c r="V1164" s="136"/>
      <c r="W1164" s="136"/>
      <c r="X1164" s="136"/>
      <c r="Y1164" s="725"/>
      <c r="Z1164" s="136"/>
      <c r="AA1164" s="136"/>
      <c r="AB1164" s="136"/>
      <c r="AC1164" s="136"/>
      <c r="AD1164" s="136"/>
      <c r="AE1164" s="136"/>
      <c r="AF1164" s="725"/>
      <c r="AG1164" s="136"/>
      <c r="AH1164" s="136"/>
      <c r="AI1164" s="136"/>
      <c r="AJ1164" s="136"/>
      <c r="AK1164" s="136"/>
      <c r="AL1164" s="136"/>
    </row>
    <row r="1165" spans="1:38" s="44" customFormat="1" x14ac:dyDescent="0.2">
      <c r="A1165" s="16"/>
      <c r="B1165" s="730"/>
      <c r="C1165" s="16"/>
      <c r="K1165" s="725"/>
      <c r="L1165" s="136"/>
      <c r="M1165" s="136"/>
      <c r="N1165" s="136"/>
      <c r="O1165" s="136"/>
      <c r="P1165" s="136"/>
      <c r="Q1165" s="136"/>
      <c r="R1165" s="725"/>
      <c r="S1165" s="136"/>
      <c r="T1165" s="136"/>
      <c r="U1165" s="136"/>
      <c r="V1165" s="136"/>
      <c r="W1165" s="136"/>
      <c r="X1165" s="136"/>
      <c r="Y1165" s="725"/>
      <c r="Z1165" s="136"/>
      <c r="AA1165" s="136"/>
      <c r="AB1165" s="136"/>
      <c r="AC1165" s="136"/>
      <c r="AD1165" s="136"/>
      <c r="AE1165" s="136"/>
      <c r="AF1165" s="725"/>
      <c r="AG1165" s="136"/>
      <c r="AH1165" s="136"/>
      <c r="AI1165" s="136"/>
      <c r="AJ1165" s="136"/>
      <c r="AK1165" s="136"/>
      <c r="AL1165" s="136"/>
    </row>
    <row r="1166" spans="1:38" s="44" customFormat="1" x14ac:dyDescent="0.2">
      <c r="A1166" s="16"/>
      <c r="B1166" s="730"/>
      <c r="C1166" s="16"/>
      <c r="K1166" s="725"/>
      <c r="L1166" s="136"/>
      <c r="M1166" s="136"/>
      <c r="N1166" s="136"/>
      <c r="O1166" s="136"/>
      <c r="P1166" s="136"/>
      <c r="Q1166" s="136"/>
      <c r="R1166" s="725"/>
      <c r="S1166" s="136"/>
      <c r="T1166" s="136"/>
      <c r="U1166" s="136"/>
      <c r="V1166" s="136"/>
      <c r="W1166" s="136"/>
      <c r="X1166" s="136"/>
      <c r="Y1166" s="725"/>
      <c r="Z1166" s="136"/>
      <c r="AA1166" s="136"/>
      <c r="AB1166" s="136"/>
      <c r="AC1166" s="136"/>
      <c r="AD1166" s="136"/>
      <c r="AE1166" s="136"/>
      <c r="AF1166" s="725"/>
      <c r="AG1166" s="136"/>
      <c r="AH1166" s="136"/>
      <c r="AI1166" s="136"/>
      <c r="AJ1166" s="136"/>
      <c r="AK1166" s="136"/>
      <c r="AL1166" s="136"/>
    </row>
    <row r="1167" spans="1:38" s="44" customFormat="1" x14ac:dyDescent="0.2">
      <c r="A1167" s="16"/>
      <c r="B1167" s="730"/>
      <c r="C1167" s="16"/>
      <c r="K1167" s="725"/>
      <c r="L1167" s="136"/>
      <c r="M1167" s="136"/>
      <c r="N1167" s="136"/>
      <c r="O1167" s="136"/>
      <c r="P1167" s="136"/>
      <c r="Q1167" s="136"/>
      <c r="R1167" s="725"/>
      <c r="S1167" s="136"/>
      <c r="T1167" s="136"/>
      <c r="U1167" s="136"/>
      <c r="V1167" s="136"/>
      <c r="W1167" s="136"/>
      <c r="X1167" s="136"/>
      <c r="Y1167" s="725"/>
      <c r="Z1167" s="136"/>
      <c r="AA1167" s="136"/>
      <c r="AB1167" s="136"/>
      <c r="AC1167" s="136"/>
      <c r="AD1167" s="136"/>
      <c r="AE1167" s="136"/>
      <c r="AF1167" s="725"/>
      <c r="AG1167" s="136"/>
      <c r="AH1167" s="136"/>
      <c r="AI1167" s="136"/>
      <c r="AJ1167" s="136"/>
      <c r="AK1167" s="136"/>
      <c r="AL1167" s="136"/>
    </row>
    <row r="1168" spans="1:38" s="44" customFormat="1" x14ac:dyDescent="0.2">
      <c r="A1168" s="16"/>
      <c r="B1168" s="730"/>
      <c r="C1168" s="16"/>
      <c r="K1168" s="725"/>
      <c r="L1168" s="136"/>
      <c r="M1168" s="136"/>
      <c r="N1168" s="136"/>
      <c r="O1168" s="136"/>
      <c r="P1168" s="136"/>
      <c r="Q1168" s="136"/>
      <c r="R1168" s="725"/>
      <c r="S1168" s="136"/>
      <c r="T1168" s="136"/>
      <c r="U1168" s="136"/>
      <c r="V1168" s="136"/>
      <c r="W1168" s="136"/>
      <c r="X1168" s="136"/>
      <c r="Y1168" s="725"/>
      <c r="Z1168" s="136"/>
      <c r="AA1168" s="136"/>
      <c r="AB1168" s="136"/>
      <c r="AC1168" s="136"/>
      <c r="AD1168" s="136"/>
      <c r="AE1168" s="136"/>
      <c r="AF1168" s="725"/>
      <c r="AG1168" s="136"/>
      <c r="AH1168" s="136"/>
      <c r="AI1168" s="136"/>
      <c r="AJ1168" s="136"/>
      <c r="AK1168" s="136"/>
      <c r="AL1168" s="136"/>
    </row>
    <row r="1169" spans="1:38" s="44" customFormat="1" x14ac:dyDescent="0.2">
      <c r="A1169" s="16"/>
      <c r="B1169" s="730"/>
      <c r="C1169" s="16"/>
      <c r="K1169" s="725"/>
      <c r="L1169" s="136"/>
      <c r="M1169" s="136"/>
      <c r="N1169" s="136"/>
      <c r="O1169" s="136"/>
      <c r="P1169" s="136"/>
      <c r="Q1169" s="136"/>
      <c r="R1169" s="725"/>
      <c r="S1169" s="136"/>
      <c r="T1169" s="136"/>
      <c r="U1169" s="136"/>
      <c r="V1169" s="136"/>
      <c r="W1169" s="136"/>
      <c r="X1169" s="136"/>
      <c r="Y1169" s="725"/>
      <c r="Z1169" s="136"/>
      <c r="AA1169" s="136"/>
      <c r="AB1169" s="136"/>
      <c r="AC1169" s="136"/>
      <c r="AD1169" s="136"/>
      <c r="AE1169" s="136"/>
      <c r="AF1169" s="725"/>
      <c r="AG1169" s="136"/>
      <c r="AH1169" s="136"/>
      <c r="AI1169" s="136"/>
      <c r="AJ1169" s="136"/>
      <c r="AK1169" s="136"/>
      <c r="AL1169" s="136"/>
    </row>
    <row r="1170" spans="1:38" s="44" customFormat="1" x14ac:dyDescent="0.2">
      <c r="A1170" s="16"/>
      <c r="B1170" s="730"/>
      <c r="C1170" s="16"/>
      <c r="K1170" s="725"/>
      <c r="L1170" s="136"/>
      <c r="M1170" s="136"/>
      <c r="N1170" s="136"/>
      <c r="O1170" s="136"/>
      <c r="P1170" s="136"/>
      <c r="Q1170" s="136"/>
      <c r="R1170" s="725"/>
      <c r="S1170" s="136"/>
      <c r="T1170" s="136"/>
      <c r="U1170" s="136"/>
      <c r="V1170" s="136"/>
      <c r="W1170" s="136"/>
      <c r="X1170" s="136"/>
      <c r="Y1170" s="725"/>
      <c r="Z1170" s="136"/>
      <c r="AA1170" s="136"/>
      <c r="AB1170" s="136"/>
      <c r="AC1170" s="136"/>
      <c r="AD1170" s="136"/>
      <c r="AE1170" s="136"/>
      <c r="AF1170" s="725"/>
      <c r="AG1170" s="136"/>
      <c r="AH1170" s="136"/>
      <c r="AI1170" s="136"/>
      <c r="AJ1170" s="136"/>
      <c r="AK1170" s="136"/>
      <c r="AL1170" s="136"/>
    </row>
    <row r="1171" spans="1:38" s="44" customFormat="1" x14ac:dyDescent="0.2">
      <c r="A1171" s="16"/>
      <c r="B1171" s="730"/>
      <c r="C1171" s="16"/>
      <c r="K1171" s="725"/>
      <c r="L1171" s="136"/>
      <c r="M1171" s="136"/>
      <c r="N1171" s="136"/>
      <c r="O1171" s="136"/>
      <c r="P1171" s="136"/>
      <c r="Q1171" s="136"/>
      <c r="R1171" s="725"/>
      <c r="S1171" s="136"/>
      <c r="T1171" s="136"/>
      <c r="U1171" s="136"/>
      <c r="V1171" s="136"/>
      <c r="W1171" s="136"/>
      <c r="X1171" s="136"/>
      <c r="Y1171" s="725"/>
      <c r="Z1171" s="136"/>
      <c r="AA1171" s="136"/>
      <c r="AB1171" s="136"/>
      <c r="AC1171" s="136"/>
      <c r="AD1171" s="136"/>
      <c r="AE1171" s="136"/>
      <c r="AF1171" s="725"/>
      <c r="AG1171" s="136"/>
      <c r="AH1171" s="136"/>
      <c r="AI1171" s="136"/>
      <c r="AJ1171" s="136"/>
      <c r="AK1171" s="136"/>
      <c r="AL1171" s="136"/>
    </row>
    <row r="1172" spans="1:38" s="44" customFormat="1" x14ac:dyDescent="0.2">
      <c r="A1172" s="16"/>
      <c r="B1172" s="730"/>
      <c r="C1172" s="16"/>
      <c r="K1172" s="725"/>
      <c r="L1172" s="136"/>
      <c r="M1172" s="136"/>
      <c r="N1172" s="136"/>
      <c r="O1172" s="136"/>
      <c r="P1172" s="136"/>
      <c r="Q1172" s="136"/>
      <c r="R1172" s="725"/>
      <c r="S1172" s="136"/>
      <c r="T1172" s="136"/>
      <c r="U1172" s="136"/>
      <c r="V1172" s="136"/>
      <c r="W1172" s="136"/>
      <c r="X1172" s="136"/>
      <c r="Y1172" s="725"/>
      <c r="Z1172" s="136"/>
      <c r="AA1172" s="136"/>
      <c r="AB1172" s="136"/>
      <c r="AC1172" s="136"/>
      <c r="AD1172" s="136"/>
      <c r="AE1172" s="136"/>
      <c r="AF1172" s="725"/>
      <c r="AG1172" s="136"/>
      <c r="AH1172" s="136"/>
      <c r="AI1172" s="136"/>
      <c r="AJ1172" s="136"/>
      <c r="AK1172" s="136"/>
      <c r="AL1172" s="136"/>
    </row>
    <row r="1173" spans="1:38" s="44" customFormat="1" x14ac:dyDescent="0.2">
      <c r="A1173" s="16"/>
      <c r="B1173" s="730"/>
      <c r="C1173" s="16"/>
      <c r="K1173" s="725"/>
      <c r="L1173" s="136"/>
      <c r="M1173" s="136"/>
      <c r="N1173" s="136"/>
      <c r="O1173" s="136"/>
      <c r="P1173" s="136"/>
      <c r="Q1173" s="136"/>
      <c r="R1173" s="725"/>
      <c r="S1173" s="136"/>
      <c r="T1173" s="136"/>
      <c r="U1173" s="136"/>
      <c r="V1173" s="136"/>
      <c r="W1173" s="136"/>
      <c r="X1173" s="136"/>
      <c r="Y1173" s="725"/>
      <c r="Z1173" s="136"/>
      <c r="AA1173" s="136"/>
      <c r="AB1173" s="136"/>
      <c r="AC1173" s="136"/>
      <c r="AD1173" s="136"/>
      <c r="AE1173" s="136"/>
      <c r="AF1173" s="725"/>
      <c r="AG1173" s="136"/>
      <c r="AH1173" s="136"/>
      <c r="AI1173" s="136"/>
      <c r="AJ1173" s="136"/>
      <c r="AK1173" s="136"/>
      <c r="AL1173" s="136"/>
    </row>
    <row r="1174" spans="1:38" s="44" customFormat="1" x14ac:dyDescent="0.2">
      <c r="A1174" s="16"/>
      <c r="B1174" s="730"/>
      <c r="C1174" s="16"/>
      <c r="K1174" s="725"/>
      <c r="L1174" s="136"/>
      <c r="M1174" s="136"/>
      <c r="N1174" s="136"/>
      <c r="O1174" s="136"/>
      <c r="P1174" s="136"/>
      <c r="Q1174" s="136"/>
      <c r="R1174" s="725"/>
      <c r="S1174" s="136"/>
      <c r="T1174" s="136"/>
      <c r="U1174" s="136"/>
      <c r="V1174" s="136"/>
      <c r="W1174" s="136"/>
      <c r="X1174" s="136"/>
      <c r="Y1174" s="725"/>
      <c r="Z1174" s="136"/>
      <c r="AA1174" s="136"/>
      <c r="AB1174" s="136"/>
      <c r="AC1174" s="136"/>
      <c r="AD1174" s="136"/>
      <c r="AE1174" s="136"/>
      <c r="AF1174" s="725"/>
      <c r="AG1174" s="136"/>
      <c r="AH1174" s="136"/>
      <c r="AI1174" s="136"/>
      <c r="AJ1174" s="136"/>
      <c r="AK1174" s="136"/>
      <c r="AL1174" s="136"/>
    </row>
    <row r="1175" spans="1:38" s="44" customFormat="1" x14ac:dyDescent="0.2">
      <c r="A1175" s="16"/>
      <c r="B1175" s="730"/>
      <c r="C1175" s="16"/>
      <c r="K1175" s="725"/>
      <c r="L1175" s="136"/>
      <c r="M1175" s="136"/>
      <c r="N1175" s="136"/>
      <c r="O1175" s="136"/>
      <c r="P1175" s="136"/>
      <c r="Q1175" s="136"/>
      <c r="R1175" s="725"/>
      <c r="S1175" s="136"/>
      <c r="T1175" s="136"/>
      <c r="U1175" s="136"/>
      <c r="V1175" s="136"/>
      <c r="W1175" s="136"/>
      <c r="X1175" s="136"/>
      <c r="Y1175" s="725"/>
      <c r="Z1175" s="136"/>
      <c r="AA1175" s="136"/>
      <c r="AB1175" s="136"/>
      <c r="AC1175" s="136"/>
      <c r="AD1175" s="136"/>
      <c r="AE1175" s="136"/>
      <c r="AF1175" s="725"/>
      <c r="AG1175" s="136"/>
      <c r="AH1175" s="136"/>
      <c r="AI1175" s="136"/>
      <c r="AJ1175" s="136"/>
      <c r="AK1175" s="136"/>
      <c r="AL1175" s="136"/>
    </row>
    <row r="1176" spans="1:38" s="44" customFormat="1" x14ac:dyDescent="0.2">
      <c r="A1176" s="16"/>
      <c r="B1176" s="730"/>
      <c r="C1176" s="16"/>
      <c r="K1176" s="725"/>
      <c r="L1176" s="136"/>
      <c r="M1176" s="136"/>
      <c r="N1176" s="136"/>
      <c r="O1176" s="136"/>
      <c r="P1176" s="136"/>
      <c r="Q1176" s="136"/>
      <c r="R1176" s="725"/>
      <c r="S1176" s="136"/>
      <c r="T1176" s="136"/>
      <c r="U1176" s="136"/>
      <c r="V1176" s="136"/>
      <c r="W1176" s="136"/>
      <c r="X1176" s="136"/>
      <c r="Y1176" s="725"/>
      <c r="Z1176" s="136"/>
      <c r="AA1176" s="136"/>
      <c r="AB1176" s="136"/>
      <c r="AC1176" s="136"/>
      <c r="AD1176" s="136"/>
      <c r="AE1176" s="136"/>
      <c r="AF1176" s="725"/>
      <c r="AG1176" s="136"/>
      <c r="AH1176" s="136"/>
      <c r="AI1176" s="136"/>
      <c r="AJ1176" s="136"/>
      <c r="AK1176" s="136"/>
      <c r="AL1176" s="136"/>
    </row>
    <row r="1177" spans="1:38" s="44" customFormat="1" x14ac:dyDescent="0.2">
      <c r="A1177" s="16"/>
      <c r="B1177" s="730"/>
      <c r="C1177" s="16"/>
      <c r="K1177" s="725"/>
      <c r="L1177" s="136"/>
      <c r="M1177" s="136"/>
      <c r="N1177" s="136"/>
      <c r="O1177" s="136"/>
      <c r="P1177" s="136"/>
      <c r="Q1177" s="136"/>
      <c r="R1177" s="725"/>
      <c r="S1177" s="136"/>
      <c r="T1177" s="136"/>
      <c r="U1177" s="136"/>
      <c r="V1177" s="136"/>
      <c r="W1177" s="136"/>
      <c r="X1177" s="136"/>
      <c r="Y1177" s="725"/>
      <c r="Z1177" s="136"/>
      <c r="AA1177" s="136"/>
      <c r="AB1177" s="136"/>
      <c r="AC1177" s="136"/>
      <c r="AD1177" s="136"/>
      <c r="AE1177" s="136"/>
      <c r="AF1177" s="725"/>
      <c r="AG1177" s="136"/>
      <c r="AH1177" s="136"/>
      <c r="AI1177" s="136"/>
      <c r="AJ1177" s="136"/>
      <c r="AK1177" s="136"/>
      <c r="AL1177" s="136"/>
    </row>
    <row r="1178" spans="1:38" s="44" customFormat="1" x14ac:dyDescent="0.2">
      <c r="A1178" s="16"/>
      <c r="B1178" s="730"/>
      <c r="C1178" s="16"/>
      <c r="K1178" s="725"/>
      <c r="L1178" s="136"/>
      <c r="M1178" s="136"/>
      <c r="N1178" s="136"/>
      <c r="O1178" s="136"/>
      <c r="P1178" s="136"/>
      <c r="Q1178" s="136"/>
      <c r="R1178" s="725"/>
      <c r="S1178" s="136"/>
      <c r="T1178" s="136"/>
      <c r="U1178" s="136"/>
      <c r="V1178" s="136"/>
      <c r="W1178" s="136"/>
      <c r="X1178" s="136"/>
      <c r="Y1178" s="725"/>
      <c r="Z1178" s="136"/>
      <c r="AA1178" s="136"/>
      <c r="AB1178" s="136"/>
      <c r="AC1178" s="136"/>
      <c r="AD1178" s="136"/>
      <c r="AE1178" s="136"/>
      <c r="AF1178" s="725"/>
      <c r="AG1178" s="136"/>
      <c r="AH1178" s="136"/>
      <c r="AI1178" s="136"/>
      <c r="AJ1178" s="136"/>
      <c r="AK1178" s="136"/>
      <c r="AL1178" s="136"/>
    </row>
    <row r="1179" spans="1:38" s="44" customFormat="1" x14ac:dyDescent="0.2">
      <c r="A1179" s="16"/>
      <c r="B1179" s="730"/>
      <c r="C1179" s="16"/>
      <c r="K1179" s="725"/>
      <c r="L1179" s="136"/>
      <c r="M1179" s="136"/>
      <c r="N1179" s="136"/>
      <c r="O1179" s="136"/>
      <c r="P1179" s="136"/>
      <c r="Q1179" s="136"/>
      <c r="R1179" s="725"/>
      <c r="S1179" s="136"/>
      <c r="T1179" s="136"/>
      <c r="U1179" s="136"/>
      <c r="V1179" s="136"/>
      <c r="W1179" s="136"/>
      <c r="X1179" s="136"/>
      <c r="Y1179" s="725"/>
      <c r="Z1179" s="136"/>
      <c r="AA1179" s="136"/>
      <c r="AB1179" s="136"/>
      <c r="AC1179" s="136"/>
      <c r="AD1179" s="136"/>
      <c r="AE1179" s="136"/>
      <c r="AF1179" s="725"/>
      <c r="AG1179" s="136"/>
      <c r="AH1179" s="136"/>
      <c r="AI1179" s="136"/>
      <c r="AJ1179" s="136"/>
      <c r="AK1179" s="136"/>
      <c r="AL1179" s="136"/>
    </row>
    <row r="1180" spans="1:38" s="44" customFormat="1" x14ac:dyDescent="0.2">
      <c r="A1180" s="16"/>
      <c r="B1180" s="730"/>
      <c r="C1180" s="16"/>
      <c r="K1180" s="725"/>
      <c r="L1180" s="136"/>
      <c r="M1180" s="136"/>
      <c r="N1180" s="136"/>
      <c r="O1180" s="136"/>
      <c r="P1180" s="136"/>
      <c r="Q1180" s="136"/>
      <c r="R1180" s="725"/>
      <c r="S1180" s="136"/>
      <c r="T1180" s="136"/>
      <c r="U1180" s="136"/>
      <c r="V1180" s="136"/>
      <c r="W1180" s="136"/>
      <c r="X1180" s="136"/>
      <c r="Y1180" s="725"/>
      <c r="Z1180" s="136"/>
      <c r="AA1180" s="136"/>
      <c r="AB1180" s="136"/>
      <c r="AC1180" s="136"/>
      <c r="AD1180" s="136"/>
      <c r="AE1180" s="136"/>
      <c r="AF1180" s="725"/>
      <c r="AG1180" s="136"/>
      <c r="AH1180" s="136"/>
      <c r="AI1180" s="136"/>
      <c r="AJ1180" s="136"/>
      <c r="AK1180" s="136"/>
      <c r="AL1180" s="136"/>
    </row>
    <row r="1181" spans="1:38" s="44" customFormat="1" x14ac:dyDescent="0.2">
      <c r="A1181" s="16"/>
      <c r="B1181" s="730"/>
      <c r="C1181" s="16"/>
      <c r="K1181" s="725"/>
      <c r="L1181" s="136"/>
      <c r="M1181" s="136"/>
      <c r="N1181" s="136"/>
      <c r="O1181" s="136"/>
      <c r="P1181" s="136"/>
      <c r="Q1181" s="136"/>
      <c r="R1181" s="725"/>
      <c r="S1181" s="136"/>
      <c r="T1181" s="136"/>
      <c r="U1181" s="136"/>
      <c r="V1181" s="136"/>
      <c r="W1181" s="136"/>
      <c r="X1181" s="136"/>
      <c r="Y1181" s="725"/>
      <c r="Z1181" s="136"/>
      <c r="AA1181" s="136"/>
      <c r="AB1181" s="136"/>
      <c r="AC1181" s="136"/>
      <c r="AD1181" s="136"/>
      <c r="AE1181" s="136"/>
      <c r="AF1181" s="725"/>
      <c r="AG1181" s="136"/>
      <c r="AH1181" s="136"/>
      <c r="AI1181" s="136"/>
      <c r="AJ1181" s="136"/>
      <c r="AK1181" s="136"/>
      <c r="AL1181" s="136"/>
    </row>
    <row r="1182" spans="1:38" s="44" customFormat="1" x14ac:dyDescent="0.2">
      <c r="A1182" s="16"/>
      <c r="B1182" s="730"/>
      <c r="C1182" s="16"/>
      <c r="K1182" s="725"/>
      <c r="L1182" s="136"/>
      <c r="M1182" s="136"/>
      <c r="N1182" s="136"/>
      <c r="O1182" s="136"/>
      <c r="P1182" s="136"/>
      <c r="Q1182" s="136"/>
      <c r="R1182" s="725"/>
      <c r="S1182" s="136"/>
      <c r="T1182" s="136"/>
      <c r="U1182" s="136"/>
      <c r="V1182" s="136"/>
      <c r="W1182" s="136"/>
      <c r="X1182" s="136"/>
      <c r="Y1182" s="725"/>
      <c r="Z1182" s="136"/>
      <c r="AA1182" s="136"/>
      <c r="AB1182" s="136"/>
      <c r="AC1182" s="136"/>
      <c r="AD1182" s="136"/>
      <c r="AE1182" s="136"/>
      <c r="AF1182" s="725"/>
      <c r="AG1182" s="136"/>
      <c r="AH1182" s="136"/>
      <c r="AI1182" s="136"/>
      <c r="AJ1182" s="136"/>
      <c r="AK1182" s="136"/>
      <c r="AL1182" s="136"/>
    </row>
    <row r="1183" spans="1:38" s="44" customFormat="1" x14ac:dyDescent="0.2">
      <c r="A1183" s="16"/>
      <c r="B1183" s="730"/>
      <c r="C1183" s="16"/>
      <c r="K1183" s="725"/>
      <c r="L1183" s="136"/>
      <c r="M1183" s="136"/>
      <c r="N1183" s="136"/>
      <c r="O1183" s="136"/>
      <c r="P1183" s="136"/>
      <c r="Q1183" s="136"/>
      <c r="R1183" s="725"/>
      <c r="S1183" s="136"/>
      <c r="T1183" s="136"/>
      <c r="U1183" s="136"/>
      <c r="V1183" s="136"/>
      <c r="W1183" s="136"/>
      <c r="X1183" s="136"/>
      <c r="Y1183" s="725"/>
      <c r="Z1183" s="136"/>
      <c r="AA1183" s="136"/>
      <c r="AB1183" s="136"/>
      <c r="AC1183" s="136"/>
      <c r="AD1183" s="136"/>
      <c r="AE1183" s="136"/>
      <c r="AF1183" s="725"/>
      <c r="AG1183" s="136"/>
      <c r="AH1183" s="136"/>
      <c r="AI1183" s="136"/>
      <c r="AJ1183" s="136"/>
      <c r="AK1183" s="136"/>
      <c r="AL1183" s="136"/>
    </row>
    <row r="1184" spans="1:38" s="44" customFormat="1" x14ac:dyDescent="0.2">
      <c r="A1184" s="16"/>
      <c r="B1184" s="730"/>
      <c r="C1184" s="16"/>
      <c r="K1184" s="725"/>
      <c r="L1184" s="136"/>
      <c r="M1184" s="136"/>
      <c r="N1184" s="136"/>
      <c r="O1184" s="136"/>
      <c r="P1184" s="136"/>
      <c r="Q1184" s="136"/>
      <c r="R1184" s="725"/>
      <c r="S1184" s="136"/>
      <c r="T1184" s="136"/>
      <c r="U1184" s="136"/>
      <c r="V1184" s="136"/>
      <c r="W1184" s="136"/>
      <c r="X1184" s="136"/>
      <c r="Y1184" s="725"/>
      <c r="Z1184" s="136"/>
      <c r="AA1184" s="136"/>
      <c r="AB1184" s="136"/>
      <c r="AC1184" s="136"/>
      <c r="AD1184" s="136"/>
      <c r="AE1184" s="136"/>
      <c r="AF1184" s="725"/>
      <c r="AG1184" s="136"/>
      <c r="AH1184" s="136"/>
      <c r="AI1184" s="136"/>
      <c r="AJ1184" s="136"/>
      <c r="AK1184" s="136"/>
      <c r="AL1184" s="136"/>
    </row>
    <row r="1185" spans="1:38" s="44" customFormat="1" x14ac:dyDescent="0.2">
      <c r="A1185" s="16"/>
      <c r="B1185" s="730"/>
      <c r="C1185" s="16"/>
      <c r="K1185" s="725"/>
      <c r="L1185" s="136"/>
      <c r="M1185" s="136"/>
      <c r="N1185" s="136"/>
      <c r="O1185" s="136"/>
      <c r="P1185" s="136"/>
      <c r="Q1185" s="136"/>
      <c r="R1185" s="725"/>
      <c r="S1185" s="136"/>
      <c r="T1185" s="136"/>
      <c r="U1185" s="136"/>
      <c r="V1185" s="136"/>
      <c r="W1185" s="136"/>
      <c r="X1185" s="136"/>
      <c r="Y1185" s="725"/>
      <c r="Z1185" s="136"/>
      <c r="AA1185" s="136"/>
      <c r="AB1185" s="136"/>
      <c r="AC1185" s="136"/>
      <c r="AD1185" s="136"/>
      <c r="AE1185" s="136"/>
      <c r="AF1185" s="725"/>
      <c r="AG1185" s="136"/>
      <c r="AH1185" s="136"/>
      <c r="AI1185" s="136"/>
      <c r="AJ1185" s="136"/>
      <c r="AK1185" s="136"/>
      <c r="AL1185" s="136"/>
    </row>
    <row r="1186" spans="1:38" s="44" customFormat="1" x14ac:dyDescent="0.2">
      <c r="A1186" s="16"/>
      <c r="B1186" s="730"/>
      <c r="C1186" s="16"/>
      <c r="K1186" s="725"/>
      <c r="L1186" s="136"/>
      <c r="M1186" s="136"/>
      <c r="N1186" s="136"/>
      <c r="O1186" s="136"/>
      <c r="P1186" s="136"/>
      <c r="Q1186" s="136"/>
      <c r="R1186" s="725"/>
      <c r="S1186" s="136"/>
      <c r="T1186" s="136"/>
      <c r="U1186" s="136"/>
      <c r="V1186" s="136"/>
      <c r="W1186" s="136"/>
      <c r="X1186" s="136"/>
      <c r="Y1186" s="725"/>
      <c r="Z1186" s="136"/>
      <c r="AA1186" s="136"/>
      <c r="AB1186" s="136"/>
      <c r="AC1186" s="136"/>
      <c r="AD1186" s="136"/>
      <c r="AE1186" s="136"/>
      <c r="AF1186" s="725"/>
      <c r="AG1186" s="136"/>
      <c r="AH1186" s="136"/>
      <c r="AI1186" s="136"/>
      <c r="AJ1186" s="136"/>
      <c r="AK1186" s="136"/>
      <c r="AL1186" s="136"/>
    </row>
    <row r="1187" spans="1:38" s="44" customFormat="1" x14ac:dyDescent="0.2">
      <c r="A1187" s="16"/>
      <c r="B1187" s="730"/>
      <c r="C1187" s="16"/>
      <c r="K1187" s="725"/>
      <c r="L1187" s="136"/>
      <c r="M1187" s="136"/>
      <c r="N1187" s="136"/>
      <c r="O1187" s="136"/>
      <c r="P1187" s="136"/>
      <c r="Q1187" s="136"/>
      <c r="R1187" s="725"/>
      <c r="S1187" s="136"/>
      <c r="T1187" s="136"/>
      <c r="U1187" s="136"/>
      <c r="V1187" s="136"/>
      <c r="W1187" s="136"/>
      <c r="X1187" s="136"/>
      <c r="Y1187" s="725"/>
      <c r="Z1187" s="136"/>
      <c r="AA1187" s="136"/>
      <c r="AB1187" s="136"/>
      <c r="AC1187" s="136"/>
      <c r="AD1187" s="136"/>
      <c r="AE1187" s="136"/>
      <c r="AF1187" s="725"/>
      <c r="AG1187" s="136"/>
      <c r="AH1187" s="136"/>
      <c r="AI1187" s="136"/>
      <c r="AJ1187" s="136"/>
      <c r="AK1187" s="136"/>
      <c r="AL1187" s="136"/>
    </row>
    <row r="1188" spans="1:38" s="44" customFormat="1" x14ac:dyDescent="0.2">
      <c r="A1188" s="16"/>
      <c r="B1188" s="730"/>
      <c r="C1188" s="16"/>
      <c r="K1188" s="725"/>
      <c r="L1188" s="136"/>
      <c r="M1188" s="136"/>
      <c r="N1188" s="136"/>
      <c r="O1188" s="136"/>
      <c r="P1188" s="136"/>
      <c r="Q1188" s="136"/>
      <c r="R1188" s="725"/>
      <c r="S1188" s="136"/>
      <c r="T1188" s="136"/>
      <c r="U1188" s="136"/>
      <c r="V1188" s="136"/>
      <c r="W1188" s="136"/>
      <c r="X1188" s="136"/>
      <c r="Y1188" s="725"/>
      <c r="Z1188" s="136"/>
      <c r="AA1188" s="136"/>
      <c r="AB1188" s="136"/>
      <c r="AC1188" s="136"/>
      <c r="AD1188" s="136"/>
      <c r="AE1188" s="136"/>
      <c r="AF1188" s="725"/>
      <c r="AG1188" s="136"/>
      <c r="AH1188" s="136"/>
      <c r="AI1188" s="136"/>
      <c r="AJ1188" s="136"/>
      <c r="AK1188" s="136"/>
      <c r="AL1188" s="136"/>
    </row>
    <row r="1189" spans="1:38" s="44" customFormat="1" x14ac:dyDescent="0.2">
      <c r="A1189" s="16"/>
      <c r="B1189" s="730"/>
      <c r="C1189" s="16"/>
      <c r="K1189" s="725"/>
      <c r="L1189" s="136"/>
      <c r="M1189" s="136"/>
      <c r="N1189" s="136"/>
      <c r="O1189" s="136"/>
      <c r="P1189" s="136"/>
      <c r="Q1189" s="136"/>
      <c r="R1189" s="725"/>
      <c r="S1189" s="136"/>
      <c r="T1189" s="136"/>
      <c r="U1189" s="136"/>
      <c r="V1189" s="136"/>
      <c r="W1189" s="136"/>
      <c r="X1189" s="136"/>
      <c r="Y1189" s="725"/>
      <c r="Z1189" s="136"/>
      <c r="AA1189" s="136"/>
      <c r="AB1189" s="136"/>
      <c r="AC1189" s="136"/>
      <c r="AD1189" s="136"/>
      <c r="AE1189" s="136"/>
      <c r="AF1189" s="725"/>
      <c r="AG1189" s="136"/>
      <c r="AH1189" s="136"/>
      <c r="AI1189" s="136"/>
      <c r="AJ1189" s="136"/>
      <c r="AK1189" s="136"/>
      <c r="AL1189" s="136"/>
    </row>
    <row r="1190" spans="1:38" s="44" customFormat="1" x14ac:dyDescent="0.2">
      <c r="A1190" s="16"/>
      <c r="B1190" s="730"/>
      <c r="C1190" s="16"/>
      <c r="K1190" s="725"/>
      <c r="L1190" s="136"/>
      <c r="M1190" s="136"/>
      <c r="N1190" s="136"/>
      <c r="O1190" s="136"/>
      <c r="P1190" s="136"/>
      <c r="Q1190" s="136"/>
      <c r="R1190" s="725"/>
      <c r="S1190" s="136"/>
      <c r="T1190" s="136"/>
      <c r="U1190" s="136"/>
      <c r="V1190" s="136"/>
      <c r="W1190" s="136"/>
      <c r="X1190" s="136"/>
      <c r="Y1190" s="725"/>
      <c r="Z1190" s="136"/>
      <c r="AA1190" s="136"/>
      <c r="AB1190" s="136"/>
      <c r="AC1190" s="136"/>
      <c r="AD1190" s="136"/>
      <c r="AE1190" s="136"/>
      <c r="AF1190" s="725"/>
      <c r="AG1190" s="136"/>
      <c r="AH1190" s="136"/>
      <c r="AI1190" s="136"/>
      <c r="AJ1190" s="136"/>
      <c r="AK1190" s="136"/>
      <c r="AL1190" s="136"/>
    </row>
    <row r="1191" spans="1:38" s="44" customFormat="1" x14ac:dyDescent="0.2">
      <c r="A1191" s="16"/>
      <c r="B1191" s="730"/>
      <c r="C1191" s="16"/>
      <c r="K1191" s="725"/>
      <c r="L1191" s="136"/>
      <c r="M1191" s="136"/>
      <c r="N1191" s="136"/>
      <c r="O1191" s="136"/>
      <c r="P1191" s="136"/>
      <c r="Q1191" s="136"/>
      <c r="R1191" s="725"/>
      <c r="S1191" s="136"/>
      <c r="T1191" s="136"/>
      <c r="U1191" s="136"/>
      <c r="V1191" s="136"/>
      <c r="W1191" s="136"/>
      <c r="X1191" s="136"/>
      <c r="Y1191" s="725"/>
      <c r="Z1191" s="136"/>
      <c r="AA1191" s="136"/>
      <c r="AB1191" s="136"/>
      <c r="AC1191" s="136"/>
      <c r="AD1191" s="136"/>
      <c r="AE1191" s="136"/>
      <c r="AF1191" s="725"/>
      <c r="AG1191" s="136"/>
      <c r="AH1191" s="136"/>
      <c r="AI1191" s="136"/>
      <c r="AJ1191" s="136"/>
      <c r="AK1191" s="136"/>
      <c r="AL1191" s="136"/>
    </row>
    <row r="1192" spans="1:38" s="44" customFormat="1" x14ac:dyDescent="0.2">
      <c r="A1192" s="16"/>
      <c r="B1192" s="730"/>
      <c r="C1192" s="16"/>
      <c r="K1192" s="725"/>
      <c r="L1192" s="136"/>
      <c r="M1192" s="136"/>
      <c r="N1192" s="136"/>
      <c r="O1192" s="136"/>
      <c r="P1192" s="136"/>
      <c r="Q1192" s="136"/>
      <c r="R1192" s="725"/>
      <c r="S1192" s="136"/>
      <c r="T1192" s="136"/>
      <c r="U1192" s="136"/>
      <c r="V1192" s="136"/>
      <c r="W1192" s="136"/>
      <c r="X1192" s="136"/>
      <c r="Y1192" s="725"/>
      <c r="Z1192" s="136"/>
      <c r="AA1192" s="136"/>
      <c r="AB1192" s="136"/>
      <c r="AC1192" s="136"/>
      <c r="AD1192" s="136"/>
      <c r="AE1192" s="136"/>
      <c r="AF1192" s="725"/>
      <c r="AG1192" s="136"/>
      <c r="AH1192" s="136"/>
      <c r="AI1192" s="136"/>
      <c r="AJ1192" s="136"/>
      <c r="AK1192" s="136"/>
      <c r="AL1192" s="136"/>
    </row>
    <row r="1193" spans="1:38" s="44" customFormat="1" x14ac:dyDescent="0.2">
      <c r="A1193" s="16"/>
      <c r="B1193" s="730"/>
      <c r="C1193" s="16"/>
      <c r="K1193" s="725"/>
      <c r="L1193" s="136"/>
      <c r="M1193" s="136"/>
      <c r="N1193" s="136"/>
      <c r="O1193" s="136"/>
      <c r="P1193" s="136"/>
      <c r="Q1193" s="136"/>
      <c r="R1193" s="725"/>
      <c r="S1193" s="136"/>
      <c r="T1193" s="136"/>
      <c r="U1193" s="136"/>
      <c r="V1193" s="136"/>
      <c r="W1193" s="136"/>
      <c r="X1193" s="136"/>
      <c r="Y1193" s="725"/>
      <c r="Z1193" s="136"/>
      <c r="AA1193" s="136"/>
      <c r="AB1193" s="136"/>
      <c r="AC1193" s="136"/>
      <c r="AD1193" s="136"/>
      <c r="AE1193" s="136"/>
      <c r="AF1193" s="725"/>
      <c r="AG1193" s="136"/>
      <c r="AH1193" s="136"/>
      <c r="AI1193" s="136"/>
      <c r="AJ1193" s="136"/>
      <c r="AK1193" s="136"/>
      <c r="AL1193" s="136"/>
    </row>
    <row r="1194" spans="1:38" s="44" customFormat="1" x14ac:dyDescent="0.2">
      <c r="A1194" s="16"/>
      <c r="B1194" s="730"/>
      <c r="C1194" s="16"/>
      <c r="K1194" s="725"/>
      <c r="L1194" s="136"/>
      <c r="M1194" s="136"/>
      <c r="N1194" s="136"/>
      <c r="O1194" s="136"/>
      <c r="P1194" s="136"/>
      <c r="Q1194" s="136"/>
      <c r="R1194" s="725"/>
      <c r="S1194" s="136"/>
      <c r="T1194" s="136"/>
      <c r="U1194" s="136"/>
      <c r="V1194" s="136"/>
      <c r="W1194" s="136"/>
      <c r="X1194" s="136"/>
      <c r="Y1194" s="725"/>
      <c r="Z1194" s="136"/>
      <c r="AA1194" s="136"/>
      <c r="AB1194" s="136"/>
      <c r="AC1194" s="136"/>
      <c r="AD1194" s="136"/>
      <c r="AE1194" s="136"/>
      <c r="AF1194" s="725"/>
      <c r="AG1194" s="136"/>
      <c r="AH1194" s="136"/>
      <c r="AI1194" s="136"/>
      <c r="AJ1194" s="136"/>
      <c r="AK1194" s="136"/>
      <c r="AL1194" s="136"/>
    </row>
    <row r="1195" spans="1:38" s="44" customFormat="1" x14ac:dyDescent="0.2">
      <c r="A1195" s="16"/>
      <c r="B1195" s="730"/>
      <c r="C1195" s="16"/>
      <c r="K1195" s="725"/>
      <c r="L1195" s="136"/>
      <c r="M1195" s="136"/>
      <c r="N1195" s="136"/>
      <c r="O1195" s="136"/>
      <c r="P1195" s="136"/>
      <c r="Q1195" s="136"/>
      <c r="R1195" s="725"/>
      <c r="S1195" s="136"/>
      <c r="T1195" s="136"/>
      <c r="U1195" s="136"/>
      <c r="V1195" s="136"/>
      <c r="W1195" s="136"/>
      <c r="X1195" s="136"/>
      <c r="Y1195" s="725"/>
      <c r="Z1195" s="136"/>
      <c r="AA1195" s="136"/>
      <c r="AB1195" s="136"/>
      <c r="AC1195" s="136"/>
      <c r="AD1195" s="136"/>
      <c r="AE1195" s="136"/>
      <c r="AF1195" s="725"/>
      <c r="AG1195" s="136"/>
      <c r="AH1195" s="136"/>
      <c r="AI1195" s="136"/>
      <c r="AJ1195" s="136"/>
      <c r="AK1195" s="136"/>
      <c r="AL1195" s="136"/>
    </row>
    <row r="1196" spans="1:38" s="44" customFormat="1" x14ac:dyDescent="0.2">
      <c r="A1196" s="16"/>
      <c r="B1196" s="730"/>
      <c r="C1196" s="16"/>
      <c r="K1196" s="725"/>
      <c r="L1196" s="136"/>
      <c r="M1196" s="136"/>
      <c r="N1196" s="136"/>
      <c r="O1196" s="136"/>
      <c r="P1196" s="136"/>
      <c r="Q1196" s="136"/>
      <c r="R1196" s="725"/>
      <c r="S1196" s="136"/>
      <c r="T1196" s="136"/>
      <c r="U1196" s="136"/>
      <c r="V1196" s="136"/>
      <c r="W1196" s="136"/>
      <c r="X1196" s="136"/>
      <c r="Y1196" s="725"/>
      <c r="Z1196" s="136"/>
      <c r="AA1196" s="136"/>
      <c r="AB1196" s="136"/>
      <c r="AC1196" s="136"/>
      <c r="AD1196" s="136"/>
      <c r="AE1196" s="136"/>
      <c r="AF1196" s="725"/>
      <c r="AG1196" s="136"/>
      <c r="AH1196" s="136"/>
      <c r="AI1196" s="136"/>
      <c r="AJ1196" s="136"/>
      <c r="AK1196" s="136"/>
      <c r="AL1196" s="136"/>
    </row>
    <row r="1197" spans="1:38" s="44" customFormat="1" x14ac:dyDescent="0.2">
      <c r="A1197" s="16"/>
      <c r="B1197" s="730"/>
      <c r="C1197" s="16"/>
      <c r="K1197" s="725"/>
      <c r="L1197" s="136"/>
      <c r="M1197" s="136"/>
      <c r="N1197" s="136"/>
      <c r="O1197" s="136"/>
      <c r="P1197" s="136"/>
      <c r="Q1197" s="136"/>
      <c r="R1197" s="725"/>
      <c r="S1197" s="136"/>
      <c r="T1197" s="136"/>
      <c r="U1197" s="136"/>
      <c r="V1197" s="136"/>
      <c r="W1197" s="136"/>
      <c r="X1197" s="136"/>
      <c r="Y1197" s="725"/>
      <c r="Z1197" s="136"/>
      <c r="AA1197" s="136"/>
      <c r="AB1197" s="136"/>
      <c r="AC1197" s="136"/>
      <c r="AD1197" s="136"/>
      <c r="AE1197" s="136"/>
      <c r="AF1197" s="725"/>
      <c r="AG1197" s="136"/>
      <c r="AH1197" s="136"/>
      <c r="AI1197" s="136"/>
      <c r="AJ1197" s="136"/>
      <c r="AK1197" s="136"/>
      <c r="AL1197" s="136"/>
    </row>
    <row r="1198" spans="1:38" s="44" customFormat="1" x14ac:dyDescent="0.2">
      <c r="A1198" s="16"/>
      <c r="B1198" s="730"/>
      <c r="C1198" s="16"/>
      <c r="K1198" s="725"/>
      <c r="L1198" s="136"/>
      <c r="M1198" s="136"/>
      <c r="N1198" s="136"/>
      <c r="O1198" s="136"/>
      <c r="P1198" s="136"/>
      <c r="Q1198" s="136"/>
      <c r="R1198" s="725"/>
      <c r="S1198" s="136"/>
      <c r="T1198" s="136"/>
      <c r="U1198" s="136"/>
      <c r="V1198" s="136"/>
      <c r="W1198" s="136"/>
      <c r="X1198" s="136"/>
      <c r="Y1198" s="725"/>
      <c r="Z1198" s="136"/>
      <c r="AA1198" s="136"/>
      <c r="AB1198" s="136"/>
      <c r="AC1198" s="136"/>
      <c r="AD1198" s="136"/>
      <c r="AE1198" s="136"/>
      <c r="AF1198" s="725"/>
      <c r="AG1198" s="136"/>
      <c r="AH1198" s="136"/>
      <c r="AI1198" s="136"/>
      <c r="AJ1198" s="136"/>
      <c r="AK1198" s="136"/>
      <c r="AL1198" s="136"/>
    </row>
    <row r="1199" spans="1:38" s="44" customFormat="1" x14ac:dyDescent="0.2">
      <c r="A1199" s="16"/>
      <c r="B1199" s="730"/>
      <c r="C1199" s="16"/>
      <c r="K1199" s="725"/>
      <c r="L1199" s="136"/>
      <c r="M1199" s="136"/>
      <c r="N1199" s="136"/>
      <c r="O1199" s="136"/>
      <c r="P1199" s="136"/>
      <c r="Q1199" s="136"/>
      <c r="R1199" s="725"/>
      <c r="S1199" s="136"/>
      <c r="T1199" s="136"/>
      <c r="U1199" s="136"/>
      <c r="V1199" s="136"/>
      <c r="W1199" s="136"/>
      <c r="X1199" s="136"/>
      <c r="Y1199" s="725"/>
      <c r="Z1199" s="136"/>
      <c r="AA1199" s="136"/>
      <c r="AB1199" s="136"/>
      <c r="AC1199" s="136"/>
      <c r="AD1199" s="136"/>
      <c r="AE1199" s="136"/>
      <c r="AF1199" s="725"/>
      <c r="AG1199" s="136"/>
      <c r="AH1199" s="136"/>
      <c r="AI1199" s="136"/>
      <c r="AJ1199" s="136"/>
      <c r="AK1199" s="136"/>
      <c r="AL1199" s="136"/>
    </row>
    <row r="1200" spans="1:38" s="44" customFormat="1" x14ac:dyDescent="0.2">
      <c r="A1200" s="16"/>
      <c r="B1200" s="730"/>
      <c r="C1200" s="16"/>
      <c r="K1200" s="725"/>
      <c r="L1200" s="136"/>
      <c r="M1200" s="136"/>
      <c r="N1200" s="136"/>
      <c r="O1200" s="136"/>
      <c r="P1200" s="136"/>
      <c r="Q1200" s="136"/>
      <c r="R1200" s="725"/>
      <c r="S1200" s="136"/>
      <c r="T1200" s="136"/>
      <c r="U1200" s="136"/>
      <c r="V1200" s="136"/>
      <c r="W1200" s="136"/>
      <c r="X1200" s="136"/>
      <c r="Y1200" s="725"/>
      <c r="Z1200" s="136"/>
      <c r="AA1200" s="136"/>
      <c r="AB1200" s="136"/>
      <c r="AC1200" s="136"/>
      <c r="AD1200" s="136"/>
      <c r="AE1200" s="136"/>
      <c r="AF1200" s="725"/>
      <c r="AG1200" s="136"/>
      <c r="AH1200" s="136"/>
      <c r="AI1200" s="136"/>
      <c r="AJ1200" s="136"/>
      <c r="AK1200" s="136"/>
      <c r="AL1200" s="136"/>
    </row>
    <row r="1201" spans="1:38" s="44" customFormat="1" x14ac:dyDescent="0.2">
      <c r="A1201" s="16"/>
      <c r="B1201" s="730"/>
      <c r="C1201" s="16"/>
      <c r="K1201" s="725"/>
      <c r="L1201" s="136"/>
      <c r="M1201" s="136"/>
      <c r="N1201" s="136"/>
      <c r="O1201" s="136"/>
      <c r="P1201" s="136"/>
      <c r="Q1201" s="136"/>
      <c r="R1201" s="725"/>
      <c r="S1201" s="136"/>
      <c r="T1201" s="136"/>
      <c r="U1201" s="136"/>
      <c r="V1201" s="136"/>
      <c r="W1201" s="136"/>
      <c r="X1201" s="136"/>
      <c r="Y1201" s="725"/>
      <c r="Z1201" s="136"/>
      <c r="AA1201" s="136"/>
      <c r="AB1201" s="136"/>
      <c r="AC1201" s="136"/>
      <c r="AD1201" s="136"/>
      <c r="AE1201" s="136"/>
      <c r="AF1201" s="725"/>
      <c r="AG1201" s="136"/>
      <c r="AH1201" s="136"/>
      <c r="AI1201" s="136"/>
      <c r="AJ1201" s="136"/>
      <c r="AK1201" s="136"/>
      <c r="AL1201" s="136"/>
    </row>
    <row r="1202" spans="1:38" s="44" customFormat="1" x14ac:dyDescent="0.2">
      <c r="A1202" s="16"/>
      <c r="B1202" s="730"/>
      <c r="C1202" s="16"/>
      <c r="K1202" s="725"/>
      <c r="L1202" s="136"/>
      <c r="M1202" s="136"/>
      <c r="N1202" s="136"/>
      <c r="O1202" s="136"/>
      <c r="P1202" s="136"/>
      <c r="Q1202" s="136"/>
      <c r="R1202" s="725"/>
      <c r="S1202" s="136"/>
      <c r="T1202" s="136"/>
      <c r="U1202" s="136"/>
      <c r="V1202" s="136"/>
      <c r="W1202" s="136"/>
      <c r="X1202" s="136"/>
      <c r="Y1202" s="725"/>
      <c r="Z1202" s="136"/>
      <c r="AA1202" s="136"/>
      <c r="AB1202" s="136"/>
      <c r="AC1202" s="136"/>
      <c r="AD1202" s="136"/>
      <c r="AE1202" s="136"/>
      <c r="AF1202" s="725"/>
      <c r="AG1202" s="136"/>
      <c r="AH1202" s="136"/>
      <c r="AI1202" s="136"/>
      <c r="AJ1202" s="136"/>
      <c r="AK1202" s="136"/>
      <c r="AL1202" s="136"/>
    </row>
    <row r="1203" spans="1:38" s="44" customFormat="1" x14ac:dyDescent="0.2">
      <c r="A1203" s="16"/>
      <c r="B1203" s="730"/>
      <c r="C1203" s="16"/>
      <c r="K1203" s="725"/>
      <c r="L1203" s="136"/>
      <c r="M1203" s="136"/>
      <c r="N1203" s="136"/>
      <c r="O1203" s="136"/>
      <c r="P1203" s="136"/>
      <c r="Q1203" s="136"/>
      <c r="R1203" s="725"/>
      <c r="S1203" s="136"/>
      <c r="T1203" s="136"/>
      <c r="U1203" s="136"/>
      <c r="V1203" s="136"/>
      <c r="W1203" s="136"/>
      <c r="X1203" s="136"/>
      <c r="Y1203" s="725"/>
      <c r="Z1203" s="136"/>
      <c r="AA1203" s="136"/>
      <c r="AB1203" s="136"/>
      <c r="AC1203" s="136"/>
      <c r="AD1203" s="136"/>
      <c r="AE1203" s="136"/>
      <c r="AF1203" s="725"/>
      <c r="AG1203" s="136"/>
      <c r="AH1203" s="136"/>
      <c r="AI1203" s="136"/>
      <c r="AJ1203" s="136"/>
      <c r="AK1203" s="136"/>
      <c r="AL1203" s="136"/>
    </row>
    <row r="1204" spans="1:38" s="44" customFormat="1" x14ac:dyDescent="0.2">
      <c r="A1204" s="16"/>
      <c r="B1204" s="730"/>
      <c r="C1204" s="16"/>
      <c r="K1204" s="725"/>
      <c r="L1204" s="136"/>
      <c r="M1204" s="136"/>
      <c r="N1204" s="136"/>
      <c r="O1204" s="136"/>
      <c r="P1204" s="136"/>
      <c r="Q1204" s="136"/>
      <c r="R1204" s="725"/>
      <c r="S1204" s="136"/>
      <c r="T1204" s="136"/>
      <c r="U1204" s="136"/>
      <c r="V1204" s="136"/>
      <c r="W1204" s="136"/>
      <c r="X1204" s="136"/>
      <c r="Y1204" s="725"/>
      <c r="Z1204" s="136"/>
      <c r="AA1204" s="136"/>
      <c r="AB1204" s="136"/>
      <c r="AC1204" s="136"/>
      <c r="AD1204" s="136"/>
      <c r="AE1204" s="136"/>
      <c r="AF1204" s="725"/>
      <c r="AG1204" s="136"/>
      <c r="AH1204" s="136"/>
      <c r="AI1204" s="136"/>
      <c r="AJ1204" s="136"/>
      <c r="AK1204" s="136"/>
      <c r="AL1204" s="136"/>
    </row>
    <row r="1205" spans="1:38" s="44" customFormat="1" x14ac:dyDescent="0.2">
      <c r="A1205" s="16"/>
      <c r="B1205" s="730"/>
      <c r="C1205" s="16"/>
      <c r="K1205" s="725"/>
      <c r="L1205" s="136"/>
      <c r="M1205" s="136"/>
      <c r="N1205" s="136"/>
      <c r="O1205" s="136"/>
      <c r="P1205" s="136"/>
      <c r="Q1205" s="136"/>
      <c r="R1205" s="725"/>
      <c r="S1205" s="136"/>
      <c r="T1205" s="136"/>
      <c r="U1205" s="136"/>
      <c r="V1205" s="136"/>
      <c r="W1205" s="136"/>
      <c r="X1205" s="136"/>
      <c r="Y1205" s="725"/>
      <c r="Z1205" s="136"/>
      <c r="AA1205" s="136"/>
      <c r="AB1205" s="136"/>
      <c r="AC1205" s="136"/>
      <c r="AD1205" s="136"/>
      <c r="AE1205" s="136"/>
      <c r="AF1205" s="725"/>
      <c r="AG1205" s="136"/>
      <c r="AH1205" s="136"/>
      <c r="AI1205" s="136"/>
      <c r="AJ1205" s="136"/>
      <c r="AK1205" s="136"/>
      <c r="AL1205" s="136"/>
    </row>
    <row r="1206" spans="1:38" s="44" customFormat="1" x14ac:dyDescent="0.2">
      <c r="A1206" s="16"/>
      <c r="B1206" s="730"/>
      <c r="C1206" s="16"/>
      <c r="K1206" s="725"/>
      <c r="L1206" s="136"/>
      <c r="M1206" s="136"/>
      <c r="N1206" s="136"/>
      <c r="O1206" s="136"/>
      <c r="P1206" s="136"/>
      <c r="Q1206" s="136"/>
      <c r="R1206" s="725"/>
      <c r="S1206" s="136"/>
      <c r="T1206" s="136"/>
      <c r="U1206" s="136"/>
      <c r="V1206" s="136"/>
      <c r="W1206" s="136"/>
      <c r="X1206" s="136"/>
      <c r="Y1206" s="725"/>
      <c r="Z1206" s="136"/>
      <c r="AA1206" s="136"/>
      <c r="AB1206" s="136"/>
      <c r="AC1206" s="136"/>
      <c r="AD1206" s="136"/>
      <c r="AE1206" s="136"/>
      <c r="AF1206" s="725"/>
      <c r="AG1206" s="136"/>
      <c r="AH1206" s="136"/>
      <c r="AI1206" s="136"/>
      <c r="AJ1206" s="136"/>
      <c r="AK1206" s="136"/>
      <c r="AL1206" s="136"/>
    </row>
    <row r="1207" spans="1:38" s="44" customFormat="1" x14ac:dyDescent="0.2">
      <c r="A1207" s="16"/>
      <c r="B1207" s="730"/>
      <c r="C1207" s="16"/>
      <c r="K1207" s="725"/>
      <c r="L1207" s="136"/>
      <c r="M1207" s="136"/>
      <c r="N1207" s="136"/>
      <c r="O1207" s="136"/>
      <c r="P1207" s="136"/>
      <c r="Q1207" s="136"/>
      <c r="R1207" s="725"/>
      <c r="S1207" s="136"/>
      <c r="T1207" s="136"/>
      <c r="U1207" s="136"/>
      <c r="V1207" s="136"/>
      <c r="W1207" s="136"/>
      <c r="X1207" s="136"/>
      <c r="Y1207" s="725"/>
      <c r="Z1207" s="136"/>
      <c r="AA1207" s="136"/>
      <c r="AB1207" s="136"/>
      <c r="AC1207" s="136"/>
      <c r="AD1207" s="136"/>
      <c r="AE1207" s="136"/>
      <c r="AF1207" s="725"/>
      <c r="AG1207" s="136"/>
      <c r="AH1207" s="136"/>
      <c r="AI1207" s="136"/>
      <c r="AJ1207" s="136"/>
      <c r="AK1207" s="136"/>
      <c r="AL1207" s="136"/>
    </row>
    <row r="1208" spans="1:38" s="44" customFormat="1" x14ac:dyDescent="0.2">
      <c r="A1208" s="16"/>
      <c r="B1208" s="730"/>
      <c r="C1208" s="16"/>
      <c r="K1208" s="725"/>
      <c r="L1208" s="136"/>
      <c r="M1208" s="136"/>
      <c r="N1208" s="136"/>
      <c r="O1208" s="136"/>
      <c r="P1208" s="136"/>
      <c r="Q1208" s="136"/>
      <c r="R1208" s="725"/>
      <c r="S1208" s="136"/>
      <c r="T1208" s="136"/>
      <c r="U1208" s="136"/>
      <c r="V1208" s="136"/>
      <c r="W1208" s="136"/>
      <c r="X1208" s="136"/>
      <c r="Y1208" s="725"/>
      <c r="Z1208" s="136"/>
      <c r="AA1208" s="136"/>
      <c r="AB1208" s="136"/>
      <c r="AC1208" s="136"/>
      <c r="AD1208" s="136"/>
      <c r="AE1208" s="136"/>
      <c r="AF1208" s="725"/>
      <c r="AG1208" s="136"/>
      <c r="AH1208" s="136"/>
      <c r="AI1208" s="136"/>
      <c r="AJ1208" s="136"/>
      <c r="AK1208" s="136"/>
      <c r="AL1208" s="136"/>
    </row>
    <row r="1209" spans="1:38" s="44" customFormat="1" x14ac:dyDescent="0.2">
      <c r="A1209" s="16"/>
      <c r="B1209" s="730"/>
      <c r="C1209" s="16"/>
      <c r="K1209" s="725"/>
      <c r="L1209" s="136"/>
      <c r="M1209" s="136"/>
      <c r="N1209" s="136"/>
      <c r="O1209" s="136"/>
      <c r="P1209" s="136"/>
      <c r="Q1209" s="136"/>
      <c r="R1209" s="725"/>
      <c r="S1209" s="136"/>
      <c r="T1209" s="136"/>
      <c r="U1209" s="136"/>
      <c r="V1209" s="136"/>
      <c r="W1209" s="136"/>
      <c r="X1209" s="136"/>
      <c r="Y1209" s="725"/>
      <c r="Z1209" s="136"/>
      <c r="AA1209" s="136"/>
      <c r="AB1209" s="136"/>
      <c r="AC1209" s="136"/>
      <c r="AD1209" s="136"/>
      <c r="AE1209" s="136"/>
      <c r="AF1209" s="725"/>
      <c r="AG1209" s="136"/>
      <c r="AH1209" s="136"/>
      <c r="AI1209" s="136"/>
      <c r="AJ1209" s="136"/>
      <c r="AK1209" s="136"/>
      <c r="AL1209" s="136"/>
    </row>
    <row r="1210" spans="1:38" s="44" customFormat="1" x14ac:dyDescent="0.2">
      <c r="A1210" s="16"/>
      <c r="B1210" s="730"/>
      <c r="C1210" s="16"/>
      <c r="K1210" s="725"/>
      <c r="L1210" s="136"/>
      <c r="M1210" s="136"/>
      <c r="N1210" s="136"/>
      <c r="O1210" s="136"/>
      <c r="P1210" s="136"/>
      <c r="Q1210" s="136"/>
      <c r="R1210" s="725"/>
      <c r="S1210" s="136"/>
      <c r="T1210" s="136"/>
      <c r="U1210" s="136"/>
      <c r="V1210" s="136"/>
      <c r="W1210" s="136"/>
      <c r="X1210" s="136"/>
      <c r="Y1210" s="725"/>
      <c r="Z1210" s="136"/>
      <c r="AA1210" s="136"/>
      <c r="AB1210" s="136"/>
      <c r="AC1210" s="136"/>
      <c r="AD1210" s="136"/>
      <c r="AE1210" s="136"/>
      <c r="AF1210" s="725"/>
      <c r="AG1210" s="136"/>
      <c r="AH1210" s="136"/>
      <c r="AI1210" s="136"/>
      <c r="AJ1210" s="136"/>
      <c r="AK1210" s="136"/>
      <c r="AL1210" s="136"/>
    </row>
    <row r="1211" spans="1:38" s="44" customFormat="1" x14ac:dyDescent="0.2">
      <c r="A1211" s="16"/>
      <c r="B1211" s="730"/>
      <c r="C1211" s="16"/>
      <c r="K1211" s="725"/>
      <c r="L1211" s="136"/>
      <c r="M1211" s="136"/>
      <c r="N1211" s="136"/>
      <c r="O1211" s="136"/>
      <c r="P1211" s="136"/>
      <c r="Q1211" s="136"/>
      <c r="R1211" s="725"/>
      <c r="S1211" s="136"/>
      <c r="T1211" s="136"/>
      <c r="U1211" s="136"/>
      <c r="V1211" s="136"/>
      <c r="W1211" s="136"/>
      <c r="X1211" s="136"/>
      <c r="Y1211" s="725"/>
      <c r="Z1211" s="136"/>
      <c r="AA1211" s="136"/>
      <c r="AB1211" s="136"/>
      <c r="AC1211" s="136"/>
      <c r="AD1211" s="136"/>
      <c r="AE1211" s="136"/>
      <c r="AF1211" s="725"/>
      <c r="AG1211" s="136"/>
      <c r="AH1211" s="136"/>
      <c r="AI1211" s="136"/>
      <c r="AJ1211" s="136"/>
      <c r="AK1211" s="136"/>
      <c r="AL1211" s="136"/>
    </row>
    <row r="1212" spans="1:38" s="44" customFormat="1" x14ac:dyDescent="0.2">
      <c r="A1212" s="16"/>
      <c r="B1212" s="730"/>
      <c r="C1212" s="16"/>
      <c r="K1212" s="725"/>
      <c r="L1212" s="136"/>
      <c r="M1212" s="136"/>
      <c r="N1212" s="136"/>
      <c r="O1212" s="136"/>
      <c r="P1212" s="136"/>
      <c r="Q1212" s="136"/>
      <c r="R1212" s="725"/>
      <c r="S1212" s="136"/>
      <c r="T1212" s="136"/>
      <c r="U1212" s="136"/>
      <c r="V1212" s="136"/>
      <c r="W1212" s="136"/>
      <c r="X1212" s="136"/>
      <c r="Y1212" s="725"/>
      <c r="Z1212" s="136"/>
      <c r="AA1212" s="136"/>
      <c r="AB1212" s="136"/>
      <c r="AC1212" s="136"/>
      <c r="AD1212" s="136"/>
      <c r="AE1212" s="136"/>
      <c r="AF1212" s="725"/>
      <c r="AG1212" s="136"/>
      <c r="AH1212" s="136"/>
      <c r="AI1212" s="136"/>
      <c r="AJ1212" s="136"/>
      <c r="AK1212" s="136"/>
      <c r="AL1212" s="136"/>
    </row>
    <row r="1213" spans="1:38" s="44" customFormat="1" x14ac:dyDescent="0.2">
      <c r="A1213" s="16"/>
      <c r="B1213" s="730"/>
      <c r="C1213" s="16"/>
      <c r="K1213" s="725"/>
      <c r="L1213" s="136"/>
      <c r="M1213" s="136"/>
      <c r="N1213" s="136"/>
      <c r="O1213" s="136"/>
      <c r="P1213" s="136"/>
      <c r="Q1213" s="136"/>
      <c r="R1213" s="725"/>
      <c r="S1213" s="136"/>
      <c r="T1213" s="136"/>
      <c r="U1213" s="136"/>
      <c r="V1213" s="136"/>
      <c r="W1213" s="136"/>
      <c r="X1213" s="136"/>
      <c r="Y1213" s="725"/>
      <c r="Z1213" s="136"/>
      <c r="AA1213" s="136"/>
      <c r="AB1213" s="136"/>
      <c r="AC1213" s="136"/>
      <c r="AD1213" s="136"/>
      <c r="AE1213" s="136"/>
      <c r="AF1213" s="725"/>
      <c r="AG1213" s="136"/>
      <c r="AH1213" s="136"/>
      <c r="AI1213" s="136"/>
      <c r="AJ1213" s="136"/>
      <c r="AK1213" s="136"/>
      <c r="AL1213" s="136"/>
    </row>
    <row r="1214" spans="1:38" s="44" customFormat="1" x14ac:dyDescent="0.2">
      <c r="A1214" s="16"/>
      <c r="B1214" s="730"/>
      <c r="C1214" s="16"/>
      <c r="K1214" s="725"/>
      <c r="L1214" s="136"/>
      <c r="M1214" s="136"/>
      <c r="N1214" s="136"/>
      <c r="O1214" s="136"/>
      <c r="P1214" s="136"/>
      <c r="Q1214" s="136"/>
      <c r="R1214" s="725"/>
      <c r="S1214" s="136"/>
      <c r="T1214" s="136"/>
      <c r="U1214" s="136"/>
      <c r="V1214" s="136"/>
      <c r="W1214" s="136"/>
      <c r="X1214" s="136"/>
      <c r="Y1214" s="725"/>
      <c r="Z1214" s="136"/>
      <c r="AA1214" s="136"/>
      <c r="AB1214" s="136"/>
      <c r="AC1214" s="136"/>
      <c r="AD1214" s="136"/>
      <c r="AE1214" s="136"/>
      <c r="AF1214" s="725"/>
      <c r="AG1214" s="136"/>
      <c r="AH1214" s="136"/>
      <c r="AI1214" s="136"/>
      <c r="AJ1214" s="136"/>
      <c r="AK1214" s="136"/>
      <c r="AL1214" s="136"/>
    </row>
    <row r="1215" spans="1:38" s="44" customFormat="1" x14ac:dyDescent="0.2">
      <c r="A1215" s="16"/>
      <c r="B1215" s="730"/>
      <c r="C1215" s="16"/>
      <c r="K1215" s="725"/>
      <c r="L1215" s="136"/>
      <c r="M1215" s="136"/>
      <c r="N1215" s="136"/>
      <c r="O1215" s="136"/>
      <c r="P1215" s="136"/>
      <c r="Q1215" s="136"/>
      <c r="R1215" s="725"/>
      <c r="S1215" s="136"/>
      <c r="T1215" s="136"/>
      <c r="U1215" s="136"/>
      <c r="V1215" s="136"/>
      <c r="W1215" s="136"/>
      <c r="X1215" s="136"/>
      <c r="Y1215" s="725"/>
      <c r="Z1215" s="136"/>
      <c r="AA1215" s="136"/>
      <c r="AB1215" s="136"/>
      <c r="AC1215" s="136"/>
      <c r="AD1215" s="136"/>
      <c r="AE1215" s="136"/>
      <c r="AF1215" s="725"/>
      <c r="AG1215" s="136"/>
      <c r="AH1215" s="136"/>
      <c r="AI1215" s="136"/>
      <c r="AJ1215" s="136"/>
      <c r="AK1215" s="136"/>
      <c r="AL1215" s="136"/>
    </row>
    <row r="1216" spans="1:38" s="44" customFormat="1" x14ac:dyDescent="0.2">
      <c r="A1216" s="16"/>
      <c r="B1216" s="730"/>
      <c r="C1216" s="16"/>
      <c r="K1216" s="725"/>
      <c r="L1216" s="136"/>
      <c r="M1216" s="136"/>
      <c r="N1216" s="136"/>
      <c r="O1216" s="136"/>
      <c r="P1216" s="136"/>
      <c r="Q1216" s="136"/>
      <c r="R1216" s="725"/>
      <c r="S1216" s="136"/>
      <c r="T1216" s="136"/>
      <c r="U1216" s="136"/>
      <c r="V1216" s="136"/>
      <c r="W1216" s="136"/>
      <c r="X1216" s="136"/>
      <c r="Y1216" s="725"/>
      <c r="Z1216" s="136"/>
      <c r="AA1216" s="136"/>
      <c r="AB1216" s="136"/>
      <c r="AC1216" s="136"/>
      <c r="AD1216" s="136"/>
      <c r="AE1216" s="136"/>
      <c r="AF1216" s="725"/>
      <c r="AG1216" s="136"/>
      <c r="AH1216" s="136"/>
      <c r="AI1216" s="136"/>
      <c r="AJ1216" s="136"/>
      <c r="AK1216" s="136"/>
      <c r="AL1216" s="136"/>
    </row>
    <row r="1217" spans="1:38" s="44" customFormat="1" x14ac:dyDescent="0.2">
      <c r="A1217" s="16"/>
      <c r="B1217" s="730"/>
      <c r="C1217" s="16"/>
      <c r="K1217" s="725"/>
      <c r="L1217" s="136"/>
      <c r="M1217" s="136"/>
      <c r="N1217" s="136"/>
      <c r="O1217" s="136"/>
      <c r="P1217" s="136"/>
      <c r="Q1217" s="136"/>
      <c r="R1217" s="725"/>
      <c r="S1217" s="136"/>
      <c r="T1217" s="136"/>
      <c r="U1217" s="136"/>
      <c r="V1217" s="136"/>
      <c r="W1217" s="136"/>
      <c r="X1217" s="136"/>
      <c r="Y1217" s="725"/>
      <c r="Z1217" s="136"/>
      <c r="AA1217" s="136"/>
      <c r="AB1217" s="136"/>
      <c r="AC1217" s="136"/>
      <c r="AD1217" s="136"/>
      <c r="AE1217" s="136"/>
      <c r="AF1217" s="725"/>
      <c r="AG1217" s="136"/>
      <c r="AH1217" s="136"/>
      <c r="AI1217" s="136"/>
      <c r="AJ1217" s="136"/>
      <c r="AK1217" s="136"/>
      <c r="AL1217" s="136"/>
    </row>
    <row r="1218" spans="1:38" s="44" customFormat="1" x14ac:dyDescent="0.2">
      <c r="A1218" s="16"/>
      <c r="B1218" s="730"/>
      <c r="C1218" s="16"/>
      <c r="K1218" s="725"/>
      <c r="L1218" s="136"/>
      <c r="M1218" s="136"/>
      <c r="N1218" s="136"/>
      <c r="O1218" s="136"/>
      <c r="P1218" s="136"/>
      <c r="Q1218" s="136"/>
      <c r="R1218" s="725"/>
      <c r="S1218" s="136"/>
      <c r="T1218" s="136"/>
      <c r="U1218" s="136"/>
      <c r="V1218" s="136"/>
      <c r="W1218" s="136"/>
      <c r="X1218" s="136"/>
      <c r="Y1218" s="725"/>
      <c r="Z1218" s="136"/>
      <c r="AA1218" s="136"/>
      <c r="AB1218" s="136"/>
      <c r="AC1218" s="136"/>
      <c r="AD1218" s="136"/>
      <c r="AE1218" s="136"/>
      <c r="AF1218" s="725"/>
      <c r="AG1218" s="136"/>
      <c r="AH1218" s="136"/>
      <c r="AI1218" s="136"/>
      <c r="AJ1218" s="136"/>
      <c r="AK1218" s="136"/>
      <c r="AL1218" s="136"/>
    </row>
    <row r="1219" spans="1:38" s="44" customFormat="1" x14ac:dyDescent="0.2">
      <c r="A1219" s="16"/>
      <c r="B1219" s="730"/>
      <c r="C1219" s="16"/>
      <c r="K1219" s="725"/>
      <c r="L1219" s="136"/>
      <c r="M1219" s="136"/>
      <c r="N1219" s="136"/>
      <c r="O1219" s="136"/>
      <c r="P1219" s="136"/>
      <c r="Q1219" s="136"/>
      <c r="R1219" s="725"/>
      <c r="S1219" s="136"/>
      <c r="T1219" s="136"/>
      <c r="U1219" s="136"/>
      <c r="V1219" s="136"/>
      <c r="W1219" s="136"/>
      <c r="X1219" s="136"/>
      <c r="Y1219" s="725"/>
      <c r="Z1219" s="136"/>
      <c r="AA1219" s="136"/>
      <c r="AB1219" s="136"/>
      <c r="AC1219" s="136"/>
      <c r="AD1219" s="136"/>
      <c r="AE1219" s="136"/>
      <c r="AF1219" s="725"/>
      <c r="AG1219" s="136"/>
      <c r="AH1219" s="136"/>
      <c r="AI1219" s="136"/>
      <c r="AJ1219" s="136"/>
      <c r="AK1219" s="136"/>
      <c r="AL1219" s="136"/>
    </row>
    <row r="1220" spans="1:38" s="44" customFormat="1" x14ac:dyDescent="0.2">
      <c r="A1220" s="16"/>
      <c r="B1220" s="730"/>
      <c r="C1220" s="16"/>
      <c r="K1220" s="725"/>
      <c r="L1220" s="136"/>
      <c r="M1220" s="136"/>
      <c r="N1220" s="136"/>
      <c r="O1220" s="136"/>
      <c r="P1220" s="136"/>
      <c r="Q1220" s="136"/>
      <c r="R1220" s="725"/>
      <c r="S1220" s="136"/>
      <c r="T1220" s="136"/>
      <c r="U1220" s="136"/>
      <c r="V1220" s="136"/>
      <c r="W1220" s="136"/>
      <c r="X1220" s="136"/>
      <c r="Y1220" s="725"/>
      <c r="Z1220" s="136"/>
      <c r="AA1220" s="136"/>
      <c r="AB1220" s="136"/>
      <c r="AC1220" s="136"/>
      <c r="AD1220" s="136"/>
      <c r="AE1220" s="136"/>
      <c r="AF1220" s="725"/>
      <c r="AG1220" s="136"/>
      <c r="AH1220" s="136"/>
      <c r="AI1220" s="136"/>
      <c r="AJ1220" s="136"/>
      <c r="AK1220" s="136"/>
      <c r="AL1220" s="136"/>
    </row>
    <row r="1221" spans="1:38" s="44" customFormat="1" x14ac:dyDescent="0.2">
      <c r="A1221" s="16"/>
      <c r="B1221" s="730"/>
      <c r="C1221" s="16"/>
      <c r="K1221" s="725"/>
      <c r="L1221" s="136"/>
      <c r="M1221" s="136"/>
      <c r="N1221" s="136"/>
      <c r="O1221" s="136"/>
      <c r="P1221" s="136"/>
      <c r="Q1221" s="136"/>
      <c r="R1221" s="725"/>
      <c r="S1221" s="136"/>
      <c r="T1221" s="136"/>
      <c r="U1221" s="136"/>
      <c r="V1221" s="136"/>
      <c r="W1221" s="136"/>
      <c r="X1221" s="136"/>
      <c r="Y1221" s="725"/>
      <c r="Z1221" s="136"/>
      <c r="AA1221" s="136"/>
      <c r="AB1221" s="136"/>
      <c r="AC1221" s="136"/>
      <c r="AD1221" s="136"/>
      <c r="AE1221" s="136"/>
      <c r="AF1221" s="725"/>
      <c r="AG1221" s="136"/>
      <c r="AH1221" s="136"/>
      <c r="AI1221" s="136"/>
      <c r="AJ1221" s="136"/>
      <c r="AK1221" s="136"/>
      <c r="AL1221" s="136"/>
    </row>
    <row r="1222" spans="1:38" s="44" customFormat="1" x14ac:dyDescent="0.2">
      <c r="A1222" s="16"/>
      <c r="B1222" s="730"/>
      <c r="C1222" s="16"/>
      <c r="K1222" s="725"/>
      <c r="L1222" s="136"/>
      <c r="M1222" s="136"/>
      <c r="N1222" s="136"/>
      <c r="O1222" s="136"/>
      <c r="P1222" s="136"/>
      <c r="Q1222" s="136"/>
      <c r="R1222" s="725"/>
      <c r="S1222" s="136"/>
      <c r="T1222" s="136"/>
      <c r="U1222" s="136"/>
      <c r="V1222" s="136"/>
      <c r="W1222" s="136"/>
      <c r="X1222" s="136"/>
      <c r="Y1222" s="725"/>
      <c r="Z1222" s="136"/>
      <c r="AA1222" s="136"/>
      <c r="AB1222" s="136"/>
      <c r="AC1222" s="136"/>
      <c r="AD1222" s="136"/>
      <c r="AE1222" s="136"/>
      <c r="AF1222" s="725"/>
      <c r="AG1222" s="136"/>
      <c r="AH1222" s="136"/>
      <c r="AI1222" s="136"/>
      <c r="AJ1222" s="136"/>
      <c r="AK1222" s="136"/>
      <c r="AL1222" s="136"/>
    </row>
    <row r="1223" spans="1:38" s="44" customFormat="1" x14ac:dyDescent="0.2">
      <c r="A1223" s="16"/>
      <c r="B1223" s="730"/>
      <c r="C1223" s="16"/>
      <c r="K1223" s="725"/>
      <c r="L1223" s="136"/>
      <c r="M1223" s="136"/>
      <c r="N1223" s="136"/>
      <c r="O1223" s="136"/>
      <c r="P1223" s="136"/>
      <c r="Q1223" s="136"/>
      <c r="R1223" s="725"/>
      <c r="S1223" s="136"/>
      <c r="T1223" s="136"/>
      <c r="U1223" s="136"/>
      <c r="V1223" s="136"/>
      <c r="W1223" s="136"/>
      <c r="X1223" s="136"/>
      <c r="Y1223" s="725"/>
      <c r="Z1223" s="136"/>
      <c r="AA1223" s="136"/>
      <c r="AB1223" s="136"/>
      <c r="AC1223" s="136"/>
      <c r="AD1223" s="136"/>
      <c r="AE1223" s="136"/>
      <c r="AF1223" s="725"/>
      <c r="AG1223" s="136"/>
      <c r="AH1223" s="136"/>
      <c r="AI1223" s="136"/>
      <c r="AJ1223" s="136"/>
      <c r="AK1223" s="136"/>
      <c r="AL1223" s="136"/>
    </row>
    <row r="1224" spans="1:38" s="44" customFormat="1" x14ac:dyDescent="0.2">
      <c r="A1224" s="16"/>
      <c r="B1224" s="730"/>
      <c r="C1224" s="16"/>
      <c r="K1224" s="725"/>
      <c r="L1224" s="136"/>
      <c r="M1224" s="136"/>
      <c r="N1224" s="136"/>
      <c r="O1224" s="136"/>
      <c r="P1224" s="136"/>
      <c r="Q1224" s="136"/>
      <c r="R1224" s="725"/>
      <c r="S1224" s="136"/>
      <c r="T1224" s="136"/>
      <c r="U1224" s="136"/>
      <c r="V1224" s="136"/>
      <c r="W1224" s="136"/>
      <c r="X1224" s="136"/>
      <c r="Y1224" s="725"/>
      <c r="Z1224" s="136"/>
      <c r="AA1224" s="136"/>
      <c r="AB1224" s="136"/>
      <c r="AC1224" s="136"/>
      <c r="AD1224" s="136"/>
      <c r="AE1224" s="136"/>
      <c r="AF1224" s="725"/>
      <c r="AG1224" s="136"/>
      <c r="AH1224" s="136"/>
      <c r="AI1224" s="136"/>
      <c r="AJ1224" s="136"/>
      <c r="AK1224" s="136"/>
      <c r="AL1224" s="136"/>
    </row>
    <row r="1225" spans="1:38" s="44" customFormat="1" x14ac:dyDescent="0.2">
      <c r="A1225" s="16"/>
      <c r="B1225" s="730"/>
      <c r="C1225" s="16"/>
      <c r="K1225" s="725"/>
      <c r="L1225" s="136"/>
      <c r="M1225" s="136"/>
      <c r="N1225" s="136"/>
      <c r="O1225" s="136"/>
      <c r="P1225" s="136"/>
      <c r="Q1225" s="136"/>
      <c r="R1225" s="725"/>
      <c r="S1225" s="136"/>
      <c r="T1225" s="136"/>
      <c r="U1225" s="136"/>
      <c r="V1225" s="136"/>
      <c r="W1225" s="136"/>
      <c r="X1225" s="136"/>
      <c r="Y1225" s="725"/>
      <c r="Z1225" s="136"/>
      <c r="AA1225" s="136"/>
      <c r="AB1225" s="136"/>
      <c r="AC1225" s="136"/>
      <c r="AD1225" s="136"/>
      <c r="AE1225" s="136"/>
      <c r="AF1225" s="725"/>
      <c r="AG1225" s="136"/>
      <c r="AH1225" s="136"/>
      <c r="AI1225" s="136"/>
      <c r="AJ1225" s="136"/>
      <c r="AK1225" s="136"/>
      <c r="AL1225" s="136"/>
    </row>
    <row r="1226" spans="1:38" s="44" customFormat="1" x14ac:dyDescent="0.2">
      <c r="A1226" s="16"/>
      <c r="B1226" s="730"/>
      <c r="C1226" s="16"/>
      <c r="K1226" s="725"/>
      <c r="L1226" s="136"/>
      <c r="M1226" s="136"/>
      <c r="N1226" s="136"/>
      <c r="O1226" s="136"/>
      <c r="P1226" s="136"/>
      <c r="Q1226" s="136"/>
      <c r="R1226" s="725"/>
      <c r="S1226" s="136"/>
      <c r="T1226" s="136"/>
      <c r="U1226" s="136"/>
      <c r="V1226" s="136"/>
      <c r="W1226" s="136"/>
      <c r="X1226" s="136"/>
      <c r="Y1226" s="725"/>
      <c r="Z1226" s="136"/>
      <c r="AA1226" s="136"/>
      <c r="AB1226" s="136"/>
      <c r="AC1226" s="136"/>
      <c r="AD1226" s="136"/>
      <c r="AE1226" s="136"/>
      <c r="AF1226" s="725"/>
      <c r="AG1226" s="136"/>
      <c r="AH1226" s="136"/>
      <c r="AI1226" s="136"/>
      <c r="AJ1226" s="136"/>
      <c r="AK1226" s="136"/>
      <c r="AL1226" s="136"/>
    </row>
    <row r="1227" spans="1:38" s="44" customFormat="1" x14ac:dyDescent="0.2">
      <c r="A1227" s="16"/>
      <c r="B1227" s="730"/>
      <c r="C1227" s="16"/>
      <c r="K1227" s="725"/>
      <c r="L1227" s="136"/>
      <c r="M1227" s="136"/>
      <c r="N1227" s="136"/>
      <c r="O1227" s="136"/>
      <c r="P1227" s="136"/>
      <c r="Q1227" s="136"/>
      <c r="R1227" s="725"/>
      <c r="S1227" s="136"/>
      <c r="T1227" s="136"/>
      <c r="U1227" s="136"/>
      <c r="V1227" s="136"/>
      <c r="W1227" s="136"/>
      <c r="X1227" s="136"/>
      <c r="Y1227" s="725"/>
      <c r="Z1227" s="136"/>
      <c r="AA1227" s="136"/>
      <c r="AB1227" s="136"/>
      <c r="AC1227" s="136"/>
      <c r="AD1227" s="136"/>
      <c r="AE1227" s="136"/>
      <c r="AF1227" s="725"/>
      <c r="AG1227" s="136"/>
      <c r="AH1227" s="136"/>
      <c r="AI1227" s="136"/>
      <c r="AJ1227" s="136"/>
      <c r="AK1227" s="136"/>
      <c r="AL1227" s="136"/>
    </row>
    <row r="1228" spans="1:38" s="44" customFormat="1" x14ac:dyDescent="0.2">
      <c r="A1228" s="16"/>
      <c r="B1228" s="730"/>
      <c r="C1228" s="16"/>
      <c r="K1228" s="725"/>
      <c r="L1228" s="136"/>
      <c r="M1228" s="136"/>
      <c r="N1228" s="136"/>
      <c r="O1228" s="136"/>
      <c r="P1228" s="136"/>
      <c r="Q1228" s="136"/>
      <c r="R1228" s="725"/>
      <c r="S1228" s="136"/>
      <c r="T1228" s="136"/>
      <c r="U1228" s="136"/>
      <c r="V1228" s="136"/>
      <c r="W1228" s="136"/>
      <c r="X1228" s="136"/>
      <c r="Y1228" s="725"/>
      <c r="Z1228" s="136"/>
      <c r="AA1228" s="136"/>
      <c r="AB1228" s="136"/>
      <c r="AC1228" s="136"/>
      <c r="AD1228" s="136"/>
      <c r="AE1228" s="136"/>
      <c r="AF1228" s="725"/>
      <c r="AG1228" s="136"/>
      <c r="AH1228" s="136"/>
      <c r="AI1228" s="136"/>
      <c r="AJ1228" s="136"/>
      <c r="AK1228" s="136"/>
      <c r="AL1228" s="136"/>
    </row>
    <row r="1229" spans="1:38" s="44" customFormat="1" x14ac:dyDescent="0.2">
      <c r="A1229" s="16"/>
      <c r="B1229" s="730"/>
      <c r="C1229" s="16"/>
      <c r="K1229" s="725"/>
      <c r="L1229" s="136"/>
      <c r="M1229" s="136"/>
      <c r="N1229" s="136"/>
      <c r="O1229" s="136"/>
      <c r="P1229" s="136"/>
      <c r="Q1229" s="136"/>
      <c r="R1229" s="725"/>
      <c r="S1229" s="136"/>
      <c r="T1229" s="136"/>
      <c r="U1229" s="136"/>
      <c r="V1229" s="136"/>
      <c r="W1229" s="136"/>
      <c r="X1229" s="136"/>
      <c r="Y1229" s="725"/>
      <c r="Z1229" s="136"/>
      <c r="AA1229" s="136"/>
      <c r="AB1229" s="136"/>
      <c r="AC1229" s="136"/>
      <c r="AD1229" s="136"/>
      <c r="AE1229" s="136"/>
      <c r="AF1229" s="725"/>
      <c r="AG1229" s="136"/>
      <c r="AH1229" s="136"/>
      <c r="AI1229" s="136"/>
      <c r="AJ1229" s="136"/>
      <c r="AK1229" s="136"/>
      <c r="AL1229" s="136"/>
    </row>
    <row r="1230" spans="1:38" s="44" customFormat="1" x14ac:dyDescent="0.2">
      <c r="A1230" s="16"/>
      <c r="B1230" s="730"/>
      <c r="C1230" s="16"/>
      <c r="K1230" s="725"/>
      <c r="L1230" s="136"/>
      <c r="M1230" s="136"/>
      <c r="N1230" s="136"/>
      <c r="O1230" s="136"/>
      <c r="P1230" s="136"/>
      <c r="Q1230" s="136"/>
      <c r="R1230" s="725"/>
      <c r="S1230" s="136"/>
      <c r="T1230" s="136"/>
      <c r="U1230" s="136"/>
      <c r="V1230" s="136"/>
      <c r="W1230" s="136"/>
      <c r="X1230" s="136"/>
      <c r="Y1230" s="725"/>
      <c r="Z1230" s="136"/>
      <c r="AA1230" s="136"/>
      <c r="AB1230" s="136"/>
      <c r="AC1230" s="136"/>
      <c r="AD1230" s="136"/>
      <c r="AE1230" s="136"/>
      <c r="AF1230" s="725"/>
      <c r="AG1230" s="136"/>
      <c r="AH1230" s="136"/>
      <c r="AI1230" s="136"/>
      <c r="AJ1230" s="136"/>
      <c r="AK1230" s="136"/>
      <c r="AL1230" s="136"/>
    </row>
    <row r="1231" spans="1:38" s="44" customFormat="1" x14ac:dyDescent="0.2">
      <c r="A1231" s="16"/>
      <c r="B1231" s="730"/>
      <c r="C1231" s="16"/>
      <c r="K1231" s="725"/>
      <c r="L1231" s="136"/>
      <c r="M1231" s="136"/>
      <c r="N1231" s="136"/>
      <c r="O1231" s="136"/>
      <c r="P1231" s="136"/>
      <c r="Q1231" s="136"/>
      <c r="R1231" s="725"/>
      <c r="S1231" s="136"/>
      <c r="T1231" s="136"/>
      <c r="U1231" s="136"/>
      <c r="V1231" s="136"/>
      <c r="W1231" s="136"/>
      <c r="X1231" s="136"/>
      <c r="Y1231" s="725"/>
      <c r="Z1231" s="136"/>
      <c r="AA1231" s="136"/>
      <c r="AB1231" s="136"/>
      <c r="AC1231" s="136"/>
      <c r="AD1231" s="136"/>
      <c r="AE1231" s="136"/>
      <c r="AF1231" s="725"/>
      <c r="AG1231" s="136"/>
      <c r="AH1231" s="136"/>
      <c r="AI1231" s="136"/>
      <c r="AJ1231" s="136"/>
      <c r="AK1231" s="136"/>
      <c r="AL1231" s="136"/>
    </row>
    <row r="1232" spans="1:38" s="44" customFormat="1" x14ac:dyDescent="0.2">
      <c r="A1232" s="16"/>
      <c r="B1232" s="730"/>
      <c r="C1232" s="16"/>
      <c r="K1232" s="725"/>
      <c r="L1232" s="136"/>
      <c r="M1232" s="136"/>
      <c r="N1232" s="136"/>
      <c r="O1232" s="136"/>
      <c r="P1232" s="136"/>
      <c r="Q1232" s="136"/>
      <c r="R1232" s="725"/>
      <c r="S1232" s="136"/>
      <c r="T1232" s="136"/>
      <c r="U1232" s="136"/>
      <c r="V1232" s="136"/>
      <c r="W1232" s="136"/>
      <c r="X1232" s="136"/>
      <c r="Y1232" s="725"/>
      <c r="Z1232" s="136"/>
      <c r="AA1232" s="136"/>
      <c r="AB1232" s="136"/>
      <c r="AC1232" s="136"/>
      <c r="AD1232" s="136"/>
      <c r="AE1232" s="136"/>
      <c r="AF1232" s="725"/>
      <c r="AG1232" s="136"/>
      <c r="AH1232" s="136"/>
      <c r="AI1232" s="136"/>
      <c r="AJ1232" s="136"/>
      <c r="AK1232" s="136"/>
      <c r="AL1232" s="136"/>
    </row>
    <row r="1233" spans="1:38" s="44" customFormat="1" x14ac:dyDescent="0.2">
      <c r="A1233" s="16"/>
      <c r="B1233" s="730"/>
      <c r="C1233" s="16"/>
      <c r="K1233" s="725"/>
      <c r="L1233" s="136"/>
      <c r="M1233" s="136"/>
      <c r="N1233" s="136"/>
      <c r="O1233" s="136"/>
      <c r="P1233" s="136"/>
      <c r="Q1233" s="136"/>
      <c r="R1233" s="725"/>
      <c r="S1233" s="136"/>
      <c r="T1233" s="136"/>
      <c r="U1233" s="136"/>
      <c r="V1233" s="136"/>
      <c r="W1233" s="136"/>
      <c r="X1233" s="136"/>
      <c r="Y1233" s="725"/>
      <c r="Z1233" s="136"/>
      <c r="AA1233" s="136"/>
      <c r="AB1233" s="136"/>
      <c r="AC1233" s="136"/>
      <c r="AD1233" s="136"/>
      <c r="AE1233" s="136"/>
      <c r="AF1233" s="725"/>
      <c r="AG1233" s="136"/>
      <c r="AH1233" s="136"/>
      <c r="AI1233" s="136"/>
      <c r="AJ1233" s="136"/>
      <c r="AK1233" s="136"/>
      <c r="AL1233" s="136"/>
    </row>
    <row r="1234" spans="1:38" s="44" customFormat="1" x14ac:dyDescent="0.2">
      <c r="A1234" s="16"/>
      <c r="B1234" s="730"/>
      <c r="C1234" s="16"/>
      <c r="K1234" s="725"/>
      <c r="L1234" s="136"/>
      <c r="M1234" s="136"/>
      <c r="N1234" s="136"/>
      <c r="O1234" s="136"/>
      <c r="P1234" s="136"/>
      <c r="Q1234" s="136"/>
      <c r="R1234" s="725"/>
      <c r="S1234" s="136"/>
      <c r="T1234" s="136"/>
      <c r="U1234" s="136"/>
      <c r="V1234" s="136"/>
      <c r="W1234" s="136"/>
      <c r="X1234" s="136"/>
      <c r="Y1234" s="725"/>
      <c r="Z1234" s="136"/>
      <c r="AA1234" s="136"/>
      <c r="AB1234" s="136"/>
      <c r="AC1234" s="136"/>
      <c r="AD1234" s="136"/>
      <c r="AE1234" s="136"/>
      <c r="AF1234" s="725"/>
      <c r="AG1234" s="136"/>
      <c r="AH1234" s="136"/>
      <c r="AI1234" s="136"/>
      <c r="AJ1234" s="136"/>
      <c r="AK1234" s="136"/>
      <c r="AL1234" s="136"/>
    </row>
    <row r="1235" spans="1:38" s="44" customFormat="1" x14ac:dyDescent="0.2">
      <c r="A1235" s="16"/>
      <c r="B1235" s="730"/>
      <c r="C1235" s="16"/>
      <c r="K1235" s="725"/>
      <c r="L1235" s="136"/>
      <c r="M1235" s="136"/>
      <c r="N1235" s="136"/>
      <c r="O1235" s="136"/>
      <c r="P1235" s="136"/>
      <c r="Q1235" s="136"/>
      <c r="R1235" s="725"/>
      <c r="S1235" s="136"/>
      <c r="T1235" s="136"/>
      <c r="U1235" s="136"/>
      <c r="V1235" s="136"/>
      <c r="W1235" s="136"/>
      <c r="X1235" s="136"/>
      <c r="Y1235" s="725"/>
      <c r="Z1235" s="136"/>
      <c r="AA1235" s="136"/>
      <c r="AB1235" s="136"/>
      <c r="AC1235" s="136"/>
      <c r="AD1235" s="136"/>
      <c r="AE1235" s="136"/>
      <c r="AF1235" s="725"/>
      <c r="AG1235" s="136"/>
      <c r="AH1235" s="136"/>
      <c r="AI1235" s="136"/>
      <c r="AJ1235" s="136"/>
      <c r="AK1235" s="136"/>
      <c r="AL1235" s="136"/>
    </row>
    <row r="1236" spans="1:38" s="44" customFormat="1" x14ac:dyDescent="0.2">
      <c r="A1236" s="16"/>
      <c r="B1236" s="730"/>
      <c r="C1236" s="16"/>
      <c r="K1236" s="725"/>
      <c r="L1236" s="136"/>
      <c r="M1236" s="136"/>
      <c r="N1236" s="136"/>
      <c r="O1236" s="136"/>
      <c r="P1236" s="136"/>
      <c r="Q1236" s="136"/>
      <c r="R1236" s="725"/>
      <c r="S1236" s="136"/>
      <c r="T1236" s="136"/>
      <c r="U1236" s="136"/>
      <c r="V1236" s="136"/>
      <c r="W1236" s="136"/>
      <c r="X1236" s="136"/>
      <c r="Y1236" s="725"/>
      <c r="Z1236" s="136"/>
      <c r="AA1236" s="136"/>
      <c r="AB1236" s="136"/>
      <c r="AC1236" s="136"/>
      <c r="AD1236" s="136"/>
      <c r="AE1236" s="136"/>
      <c r="AF1236" s="725"/>
      <c r="AG1236" s="136"/>
      <c r="AH1236" s="136"/>
      <c r="AI1236" s="136"/>
      <c r="AJ1236" s="136"/>
      <c r="AK1236" s="136"/>
      <c r="AL1236" s="136"/>
    </row>
    <row r="1237" spans="1:38" s="44" customFormat="1" x14ac:dyDescent="0.2">
      <c r="A1237" s="16"/>
      <c r="B1237" s="730"/>
      <c r="C1237" s="16"/>
      <c r="K1237" s="725"/>
      <c r="L1237" s="136"/>
      <c r="M1237" s="136"/>
      <c r="N1237" s="136"/>
      <c r="O1237" s="136"/>
      <c r="P1237" s="136"/>
      <c r="Q1237" s="136"/>
      <c r="R1237" s="725"/>
      <c r="S1237" s="136"/>
      <c r="T1237" s="136"/>
      <c r="U1237" s="136"/>
      <c r="V1237" s="136"/>
      <c r="W1237" s="136"/>
      <c r="X1237" s="136"/>
      <c r="Y1237" s="725"/>
      <c r="Z1237" s="136"/>
      <c r="AA1237" s="136"/>
      <c r="AB1237" s="136"/>
      <c r="AC1237" s="136"/>
      <c r="AD1237" s="136"/>
      <c r="AE1237" s="136"/>
      <c r="AF1237" s="725"/>
      <c r="AG1237" s="136"/>
      <c r="AH1237" s="136"/>
      <c r="AI1237" s="136"/>
      <c r="AJ1237" s="136"/>
      <c r="AK1237" s="136"/>
      <c r="AL1237" s="136"/>
    </row>
    <row r="1238" spans="1:38" s="44" customFormat="1" x14ac:dyDescent="0.2">
      <c r="A1238" s="16"/>
      <c r="B1238" s="730"/>
      <c r="C1238" s="16"/>
      <c r="K1238" s="725"/>
      <c r="L1238" s="136"/>
      <c r="M1238" s="136"/>
      <c r="N1238" s="136"/>
      <c r="O1238" s="136"/>
      <c r="P1238" s="136"/>
      <c r="Q1238" s="136"/>
      <c r="R1238" s="725"/>
      <c r="S1238" s="136"/>
      <c r="T1238" s="136"/>
      <c r="U1238" s="136"/>
      <c r="V1238" s="136"/>
      <c r="W1238" s="136"/>
      <c r="X1238" s="136"/>
      <c r="Y1238" s="725"/>
      <c r="Z1238" s="136"/>
      <c r="AA1238" s="136"/>
      <c r="AB1238" s="136"/>
      <c r="AC1238" s="136"/>
      <c r="AD1238" s="136"/>
      <c r="AE1238" s="136"/>
      <c r="AF1238" s="725"/>
      <c r="AG1238" s="136"/>
      <c r="AH1238" s="136"/>
      <c r="AI1238" s="136"/>
      <c r="AJ1238" s="136"/>
      <c r="AK1238" s="136"/>
      <c r="AL1238" s="136"/>
    </row>
    <row r="1239" spans="1:38" s="44" customFormat="1" x14ac:dyDescent="0.2">
      <c r="A1239" s="16"/>
      <c r="B1239" s="730"/>
      <c r="C1239" s="16"/>
      <c r="K1239" s="725"/>
      <c r="L1239" s="136"/>
      <c r="M1239" s="136"/>
      <c r="N1239" s="136"/>
      <c r="O1239" s="136"/>
      <c r="P1239" s="136"/>
      <c r="Q1239" s="136"/>
      <c r="R1239" s="725"/>
      <c r="S1239" s="136"/>
      <c r="T1239" s="136"/>
      <c r="U1239" s="136"/>
      <c r="V1239" s="136"/>
      <c r="W1239" s="136"/>
      <c r="X1239" s="136"/>
      <c r="Y1239" s="725"/>
      <c r="Z1239" s="136"/>
      <c r="AA1239" s="136"/>
      <c r="AB1239" s="136"/>
      <c r="AC1239" s="136"/>
      <c r="AD1239" s="136"/>
      <c r="AE1239" s="136"/>
      <c r="AF1239" s="725"/>
      <c r="AG1239" s="136"/>
      <c r="AH1239" s="136"/>
      <c r="AI1239" s="136"/>
      <c r="AJ1239" s="136"/>
      <c r="AK1239" s="136"/>
      <c r="AL1239" s="136"/>
    </row>
    <row r="1240" spans="1:38" s="44" customFormat="1" x14ac:dyDescent="0.2">
      <c r="A1240" s="16"/>
      <c r="B1240" s="730"/>
      <c r="C1240" s="16"/>
      <c r="K1240" s="725"/>
      <c r="L1240" s="136"/>
      <c r="M1240" s="136"/>
      <c r="N1240" s="136"/>
      <c r="O1240" s="136"/>
      <c r="P1240" s="136"/>
      <c r="Q1240" s="136"/>
      <c r="R1240" s="725"/>
      <c r="S1240" s="136"/>
      <c r="T1240" s="136"/>
      <c r="U1240" s="136"/>
      <c r="V1240" s="136"/>
      <c r="W1240" s="136"/>
      <c r="X1240" s="136"/>
      <c r="Y1240" s="725"/>
      <c r="Z1240" s="136"/>
      <c r="AA1240" s="136"/>
      <c r="AB1240" s="136"/>
      <c r="AC1240" s="136"/>
      <c r="AD1240" s="136"/>
      <c r="AE1240" s="136"/>
      <c r="AF1240" s="725"/>
      <c r="AG1240" s="136"/>
      <c r="AH1240" s="136"/>
      <c r="AI1240" s="136"/>
      <c r="AJ1240" s="136"/>
      <c r="AK1240" s="136"/>
      <c r="AL1240" s="136"/>
    </row>
    <row r="1241" spans="1:38" s="44" customFormat="1" x14ac:dyDescent="0.2">
      <c r="A1241" s="16"/>
      <c r="B1241" s="730"/>
      <c r="C1241" s="16"/>
      <c r="K1241" s="725"/>
      <c r="L1241" s="136"/>
      <c r="M1241" s="136"/>
      <c r="N1241" s="136"/>
      <c r="O1241" s="136"/>
      <c r="P1241" s="136"/>
      <c r="Q1241" s="136"/>
      <c r="R1241" s="725"/>
      <c r="S1241" s="136"/>
      <c r="T1241" s="136"/>
      <c r="U1241" s="136"/>
      <c r="V1241" s="136"/>
      <c r="W1241" s="136"/>
      <c r="X1241" s="136"/>
      <c r="Y1241" s="725"/>
      <c r="Z1241" s="136"/>
      <c r="AA1241" s="136"/>
      <c r="AB1241" s="136"/>
      <c r="AC1241" s="136"/>
      <c r="AD1241" s="136"/>
      <c r="AE1241" s="136"/>
      <c r="AF1241" s="725"/>
      <c r="AG1241" s="136"/>
      <c r="AH1241" s="136"/>
      <c r="AI1241" s="136"/>
      <c r="AJ1241" s="136"/>
      <c r="AK1241" s="136"/>
      <c r="AL1241" s="136"/>
    </row>
    <row r="1242" spans="1:38" s="44" customFormat="1" x14ac:dyDescent="0.2">
      <c r="A1242" s="16"/>
      <c r="B1242" s="730"/>
      <c r="C1242" s="16"/>
      <c r="K1242" s="725"/>
      <c r="L1242" s="136"/>
      <c r="M1242" s="136"/>
      <c r="N1242" s="136"/>
      <c r="O1242" s="136"/>
      <c r="P1242" s="136"/>
      <c r="Q1242" s="136"/>
      <c r="R1242" s="725"/>
      <c r="S1242" s="136"/>
      <c r="T1242" s="136"/>
      <c r="U1242" s="136"/>
      <c r="V1242" s="136"/>
      <c r="W1242" s="136"/>
      <c r="X1242" s="136"/>
      <c r="Y1242" s="725"/>
      <c r="Z1242" s="136"/>
      <c r="AA1242" s="136"/>
      <c r="AB1242" s="136"/>
      <c r="AC1242" s="136"/>
      <c r="AD1242" s="136"/>
      <c r="AE1242" s="136"/>
      <c r="AF1242" s="725"/>
      <c r="AG1242" s="136"/>
      <c r="AH1242" s="136"/>
      <c r="AI1242" s="136"/>
      <c r="AJ1242" s="136"/>
      <c r="AK1242" s="136"/>
      <c r="AL1242" s="136"/>
    </row>
    <row r="1243" spans="1:38" s="44" customFormat="1" x14ac:dyDescent="0.2">
      <c r="A1243" s="16"/>
      <c r="B1243" s="730"/>
      <c r="C1243" s="16"/>
      <c r="K1243" s="725"/>
      <c r="L1243" s="136"/>
      <c r="M1243" s="136"/>
      <c r="N1243" s="136"/>
      <c r="O1243" s="136"/>
      <c r="P1243" s="136"/>
      <c r="Q1243" s="136"/>
      <c r="R1243" s="725"/>
      <c r="S1243" s="136"/>
      <c r="T1243" s="136"/>
      <c r="U1243" s="136"/>
      <c r="V1243" s="136"/>
      <c r="W1243" s="136"/>
      <c r="X1243" s="136"/>
      <c r="Y1243" s="725"/>
      <c r="Z1243" s="136"/>
      <c r="AA1243" s="136"/>
      <c r="AB1243" s="136"/>
      <c r="AC1243" s="136"/>
      <c r="AD1243" s="136"/>
      <c r="AE1243" s="136"/>
      <c r="AF1243" s="725"/>
      <c r="AG1243" s="136"/>
      <c r="AH1243" s="136"/>
      <c r="AI1243" s="136"/>
      <c r="AJ1243" s="136"/>
      <c r="AK1243" s="136"/>
      <c r="AL1243" s="136"/>
    </row>
    <row r="1244" spans="1:38" s="44" customFormat="1" x14ac:dyDescent="0.2">
      <c r="A1244" s="16"/>
      <c r="B1244" s="730"/>
      <c r="C1244" s="16"/>
      <c r="K1244" s="725"/>
      <c r="L1244" s="136"/>
      <c r="M1244" s="136"/>
      <c r="N1244" s="136"/>
      <c r="O1244" s="136"/>
      <c r="P1244" s="136"/>
      <c r="Q1244" s="136"/>
      <c r="R1244" s="725"/>
      <c r="S1244" s="136"/>
      <c r="T1244" s="136"/>
      <c r="U1244" s="136"/>
      <c r="V1244" s="136"/>
      <c r="W1244" s="136"/>
      <c r="X1244" s="136"/>
      <c r="Y1244" s="725"/>
      <c r="Z1244" s="136"/>
      <c r="AA1244" s="136"/>
      <c r="AB1244" s="136"/>
      <c r="AC1244" s="136"/>
      <c r="AD1244" s="136"/>
      <c r="AE1244" s="136"/>
      <c r="AF1244" s="725"/>
      <c r="AG1244" s="136"/>
      <c r="AH1244" s="136"/>
      <c r="AI1244" s="136"/>
      <c r="AJ1244" s="136"/>
      <c r="AK1244" s="136"/>
      <c r="AL1244" s="136"/>
    </row>
    <row r="1245" spans="1:38" s="44" customFormat="1" x14ac:dyDescent="0.2">
      <c r="A1245" s="16"/>
      <c r="B1245" s="730"/>
      <c r="C1245" s="16"/>
      <c r="K1245" s="725"/>
      <c r="L1245" s="136"/>
      <c r="M1245" s="136"/>
      <c r="N1245" s="136"/>
      <c r="O1245" s="136"/>
      <c r="P1245" s="136"/>
      <c r="Q1245" s="136"/>
      <c r="R1245" s="725"/>
      <c r="S1245" s="136"/>
      <c r="T1245" s="136"/>
      <c r="U1245" s="136"/>
      <c r="V1245" s="136"/>
      <c r="W1245" s="136"/>
      <c r="X1245" s="136"/>
      <c r="Y1245" s="725"/>
      <c r="Z1245" s="136"/>
      <c r="AA1245" s="136"/>
      <c r="AB1245" s="136"/>
      <c r="AC1245" s="136"/>
      <c r="AD1245" s="136"/>
      <c r="AE1245" s="136"/>
      <c r="AF1245" s="725"/>
      <c r="AG1245" s="136"/>
      <c r="AH1245" s="136"/>
      <c r="AI1245" s="136"/>
      <c r="AJ1245" s="136"/>
      <c r="AK1245" s="136"/>
      <c r="AL1245" s="136"/>
    </row>
    <row r="1246" spans="1:38" s="44" customFormat="1" x14ac:dyDescent="0.2">
      <c r="A1246" s="16"/>
      <c r="B1246" s="730"/>
      <c r="C1246" s="16"/>
      <c r="K1246" s="725"/>
      <c r="L1246" s="136"/>
      <c r="M1246" s="136"/>
      <c r="N1246" s="136"/>
      <c r="O1246" s="136"/>
      <c r="P1246" s="136"/>
      <c r="Q1246" s="136"/>
      <c r="R1246" s="725"/>
      <c r="S1246" s="136"/>
      <c r="T1246" s="136"/>
      <c r="U1246" s="136"/>
      <c r="V1246" s="136"/>
      <c r="W1246" s="136"/>
      <c r="X1246" s="136"/>
      <c r="Y1246" s="725"/>
      <c r="Z1246" s="136"/>
      <c r="AA1246" s="136"/>
      <c r="AB1246" s="136"/>
      <c r="AC1246" s="136"/>
      <c r="AD1246" s="136"/>
      <c r="AE1246" s="136"/>
      <c r="AF1246" s="725"/>
      <c r="AG1246" s="136"/>
      <c r="AH1246" s="136"/>
      <c r="AI1246" s="136"/>
      <c r="AJ1246" s="136"/>
      <c r="AK1246" s="136"/>
      <c r="AL1246" s="136"/>
    </row>
    <row r="1247" spans="1:38" s="44" customFormat="1" x14ac:dyDescent="0.2">
      <c r="A1247" s="16"/>
      <c r="B1247" s="730"/>
      <c r="C1247" s="16"/>
      <c r="K1247" s="725"/>
      <c r="L1247" s="136"/>
      <c r="M1247" s="136"/>
      <c r="N1247" s="136"/>
      <c r="O1247" s="136"/>
      <c r="P1247" s="136"/>
      <c r="Q1247" s="136"/>
      <c r="R1247" s="725"/>
      <c r="S1247" s="136"/>
      <c r="T1247" s="136"/>
      <c r="U1247" s="136"/>
      <c r="V1247" s="136"/>
      <c r="W1247" s="136"/>
      <c r="X1247" s="136"/>
      <c r="Y1247" s="725"/>
      <c r="Z1247" s="136"/>
      <c r="AA1247" s="136"/>
      <c r="AB1247" s="136"/>
      <c r="AC1247" s="136"/>
      <c r="AD1247" s="136"/>
      <c r="AE1247" s="136"/>
      <c r="AF1247" s="725"/>
      <c r="AG1247" s="136"/>
      <c r="AH1247" s="136"/>
      <c r="AI1247" s="136"/>
      <c r="AJ1247" s="136"/>
      <c r="AK1247" s="136"/>
      <c r="AL1247" s="136"/>
    </row>
    <row r="1248" spans="1:38" s="44" customFormat="1" x14ac:dyDescent="0.2">
      <c r="A1248" s="16"/>
      <c r="B1248" s="730"/>
      <c r="C1248" s="16"/>
      <c r="K1248" s="725"/>
      <c r="L1248" s="136"/>
      <c r="M1248" s="136"/>
      <c r="N1248" s="136"/>
      <c r="O1248" s="136"/>
      <c r="P1248" s="136"/>
      <c r="Q1248" s="136"/>
      <c r="R1248" s="725"/>
      <c r="S1248" s="136"/>
      <c r="T1248" s="136"/>
      <c r="U1248" s="136"/>
      <c r="V1248" s="136"/>
      <c r="W1248" s="136"/>
      <c r="X1248" s="136"/>
      <c r="Y1248" s="725"/>
      <c r="Z1248" s="136"/>
      <c r="AA1248" s="136"/>
      <c r="AB1248" s="136"/>
      <c r="AC1248" s="136"/>
      <c r="AD1248" s="136"/>
      <c r="AE1248" s="136"/>
      <c r="AF1248" s="725"/>
      <c r="AG1248" s="136"/>
      <c r="AH1248" s="136"/>
      <c r="AI1248" s="136"/>
      <c r="AJ1248" s="136"/>
      <c r="AK1248" s="136"/>
      <c r="AL1248" s="136"/>
    </row>
    <row r="1249" spans="1:38" s="44" customFormat="1" x14ac:dyDescent="0.2">
      <c r="A1249" s="16"/>
      <c r="B1249" s="730"/>
      <c r="C1249" s="16"/>
      <c r="K1249" s="725"/>
      <c r="L1249" s="136"/>
      <c r="M1249" s="136"/>
      <c r="N1249" s="136"/>
      <c r="O1249" s="136"/>
      <c r="P1249" s="136"/>
      <c r="Q1249" s="136"/>
      <c r="R1249" s="725"/>
      <c r="S1249" s="136"/>
      <c r="T1249" s="136"/>
      <c r="U1249" s="136"/>
      <c r="V1249" s="136"/>
      <c r="W1249" s="136"/>
      <c r="X1249" s="136"/>
      <c r="Y1249" s="725"/>
      <c r="Z1249" s="136"/>
      <c r="AA1249" s="136"/>
      <c r="AB1249" s="136"/>
      <c r="AC1249" s="136"/>
      <c r="AD1249" s="136"/>
      <c r="AE1249" s="136"/>
      <c r="AF1249" s="725"/>
      <c r="AG1249" s="136"/>
      <c r="AH1249" s="136"/>
      <c r="AI1249" s="136"/>
      <c r="AJ1249" s="136"/>
      <c r="AK1249" s="136"/>
      <c r="AL1249" s="136"/>
    </row>
    <row r="1250" spans="1:38" s="44" customFormat="1" x14ac:dyDescent="0.2">
      <c r="A1250" s="16"/>
      <c r="B1250" s="730"/>
      <c r="C1250" s="16"/>
      <c r="K1250" s="725"/>
      <c r="L1250" s="136"/>
      <c r="M1250" s="136"/>
      <c r="N1250" s="136"/>
      <c r="O1250" s="136"/>
      <c r="P1250" s="136"/>
      <c r="Q1250" s="136"/>
      <c r="R1250" s="725"/>
      <c r="S1250" s="136"/>
      <c r="T1250" s="136"/>
      <c r="U1250" s="136"/>
      <c r="V1250" s="136"/>
      <c r="W1250" s="136"/>
      <c r="X1250" s="136"/>
      <c r="Y1250" s="725"/>
      <c r="Z1250" s="136"/>
      <c r="AA1250" s="136"/>
      <c r="AB1250" s="136"/>
      <c r="AC1250" s="136"/>
      <c r="AD1250" s="136"/>
      <c r="AE1250" s="136"/>
      <c r="AF1250" s="725"/>
      <c r="AG1250" s="136"/>
      <c r="AH1250" s="136"/>
      <c r="AI1250" s="136"/>
      <c r="AJ1250" s="136"/>
      <c r="AK1250" s="136"/>
      <c r="AL1250" s="136"/>
    </row>
    <row r="1251" spans="1:38" s="44" customFormat="1" x14ac:dyDescent="0.2">
      <c r="A1251" s="16"/>
      <c r="B1251" s="730"/>
      <c r="C1251" s="16"/>
      <c r="K1251" s="725"/>
      <c r="L1251" s="136"/>
      <c r="M1251" s="136"/>
      <c r="N1251" s="136"/>
      <c r="O1251" s="136"/>
      <c r="P1251" s="136"/>
      <c r="Q1251" s="136"/>
      <c r="R1251" s="725"/>
      <c r="S1251" s="136"/>
      <c r="T1251" s="136"/>
      <c r="U1251" s="136"/>
      <c r="V1251" s="136"/>
      <c r="W1251" s="136"/>
      <c r="X1251" s="136"/>
      <c r="Y1251" s="725"/>
      <c r="Z1251" s="136"/>
      <c r="AA1251" s="136"/>
      <c r="AB1251" s="136"/>
      <c r="AC1251" s="136"/>
      <c r="AD1251" s="136"/>
      <c r="AE1251" s="136"/>
      <c r="AF1251" s="725"/>
      <c r="AG1251" s="136"/>
      <c r="AH1251" s="136"/>
      <c r="AI1251" s="136"/>
      <c r="AJ1251" s="136"/>
      <c r="AK1251" s="136"/>
      <c r="AL1251" s="136"/>
    </row>
    <row r="1252" spans="1:38" s="44" customFormat="1" x14ac:dyDescent="0.2">
      <c r="A1252" s="16"/>
      <c r="B1252" s="730"/>
      <c r="C1252" s="16"/>
      <c r="K1252" s="725"/>
      <c r="L1252" s="136"/>
      <c r="M1252" s="136"/>
      <c r="N1252" s="136"/>
      <c r="O1252" s="136"/>
      <c r="P1252" s="136"/>
      <c r="Q1252" s="136"/>
      <c r="R1252" s="725"/>
      <c r="S1252" s="136"/>
      <c r="T1252" s="136"/>
      <c r="U1252" s="136"/>
      <c r="V1252" s="136"/>
      <c r="W1252" s="136"/>
      <c r="X1252" s="136"/>
      <c r="Y1252" s="725"/>
      <c r="Z1252" s="136"/>
      <c r="AA1252" s="136"/>
      <c r="AB1252" s="136"/>
      <c r="AC1252" s="136"/>
      <c r="AD1252" s="136"/>
      <c r="AE1252" s="136"/>
      <c r="AF1252" s="725"/>
      <c r="AG1252" s="136"/>
      <c r="AH1252" s="136"/>
      <c r="AI1252" s="136"/>
      <c r="AJ1252" s="136"/>
      <c r="AK1252" s="136"/>
      <c r="AL1252" s="136"/>
    </row>
    <row r="1253" spans="1:38" s="44" customFormat="1" x14ac:dyDescent="0.2">
      <c r="A1253" s="16"/>
      <c r="B1253" s="730"/>
      <c r="C1253" s="16"/>
      <c r="K1253" s="725"/>
      <c r="L1253" s="136"/>
      <c r="M1253" s="136"/>
      <c r="N1253" s="136"/>
      <c r="O1253" s="136"/>
      <c r="P1253" s="136"/>
      <c r="Q1253" s="136"/>
      <c r="R1253" s="725"/>
      <c r="S1253" s="136"/>
      <c r="T1253" s="136"/>
      <c r="U1253" s="136"/>
      <c r="V1253" s="136"/>
      <c r="W1253" s="136"/>
      <c r="X1253" s="136"/>
      <c r="Y1253" s="725"/>
      <c r="Z1253" s="136"/>
      <c r="AA1253" s="136"/>
      <c r="AB1253" s="136"/>
      <c r="AC1253" s="136"/>
      <c r="AD1253" s="136"/>
      <c r="AE1253" s="136"/>
      <c r="AF1253" s="725"/>
      <c r="AG1253" s="136"/>
      <c r="AH1253" s="136"/>
      <c r="AI1253" s="136"/>
      <c r="AJ1253" s="136"/>
      <c r="AK1253" s="136"/>
      <c r="AL1253" s="136"/>
    </row>
    <row r="1254" spans="1:38" s="44" customFormat="1" x14ac:dyDescent="0.2">
      <c r="A1254" s="16"/>
      <c r="B1254" s="730"/>
      <c r="C1254" s="16"/>
      <c r="K1254" s="725"/>
      <c r="L1254" s="136"/>
      <c r="M1254" s="136"/>
      <c r="N1254" s="136"/>
      <c r="O1254" s="136"/>
      <c r="P1254" s="136"/>
      <c r="Q1254" s="136"/>
      <c r="R1254" s="725"/>
      <c r="S1254" s="136"/>
      <c r="T1254" s="136"/>
      <c r="U1254" s="136"/>
      <c r="V1254" s="136"/>
      <c r="W1254" s="136"/>
      <c r="X1254" s="136"/>
      <c r="Y1254" s="725"/>
      <c r="Z1254" s="136"/>
      <c r="AA1254" s="136"/>
      <c r="AB1254" s="136"/>
      <c r="AC1254" s="136"/>
      <c r="AD1254" s="136"/>
      <c r="AE1254" s="136"/>
      <c r="AF1254" s="725"/>
      <c r="AG1254" s="136"/>
      <c r="AH1254" s="136"/>
      <c r="AI1254" s="136"/>
      <c r="AJ1254" s="136"/>
      <c r="AK1254" s="136"/>
      <c r="AL1254" s="136"/>
    </row>
    <row r="1255" spans="1:38" s="44" customFormat="1" x14ac:dyDescent="0.2">
      <c r="A1255" s="16"/>
      <c r="B1255" s="730"/>
      <c r="C1255" s="16"/>
      <c r="K1255" s="725"/>
      <c r="L1255" s="136"/>
      <c r="M1255" s="136"/>
      <c r="N1255" s="136"/>
      <c r="O1255" s="136"/>
      <c r="P1255" s="136"/>
      <c r="Q1255" s="136"/>
      <c r="R1255" s="725"/>
      <c r="S1255" s="136"/>
      <c r="T1255" s="136"/>
      <c r="U1255" s="136"/>
      <c r="V1255" s="136"/>
      <c r="W1255" s="136"/>
      <c r="X1255" s="136"/>
      <c r="Y1255" s="725"/>
      <c r="Z1255" s="136"/>
      <c r="AA1255" s="136"/>
      <c r="AB1255" s="136"/>
      <c r="AC1255" s="136"/>
      <c r="AD1255" s="136"/>
      <c r="AE1255" s="136"/>
      <c r="AF1255" s="725"/>
      <c r="AG1255" s="136"/>
      <c r="AH1255" s="136"/>
      <c r="AI1255" s="136"/>
      <c r="AJ1255" s="136"/>
      <c r="AK1255" s="136"/>
      <c r="AL1255" s="136"/>
    </row>
    <row r="1256" spans="1:38" s="44" customFormat="1" x14ac:dyDescent="0.2">
      <c r="A1256" s="16"/>
      <c r="B1256" s="730"/>
      <c r="C1256" s="16"/>
      <c r="K1256" s="725"/>
      <c r="L1256" s="136"/>
      <c r="M1256" s="136"/>
      <c r="N1256" s="136"/>
      <c r="O1256" s="136"/>
      <c r="P1256" s="136"/>
      <c r="Q1256" s="136"/>
      <c r="R1256" s="725"/>
      <c r="S1256" s="136"/>
      <c r="T1256" s="136"/>
      <c r="U1256" s="136"/>
      <c r="V1256" s="136"/>
      <c r="W1256" s="136"/>
      <c r="X1256" s="136"/>
      <c r="Y1256" s="725"/>
      <c r="Z1256" s="136"/>
      <c r="AA1256" s="136"/>
      <c r="AB1256" s="136"/>
      <c r="AC1256" s="136"/>
      <c r="AD1256" s="136"/>
      <c r="AE1256" s="136"/>
      <c r="AF1256" s="725"/>
      <c r="AG1256" s="136"/>
      <c r="AH1256" s="136"/>
      <c r="AI1256" s="136"/>
      <c r="AJ1256" s="136"/>
      <c r="AK1256" s="136"/>
      <c r="AL1256" s="136"/>
    </row>
    <row r="1257" spans="1:38" s="44" customFormat="1" x14ac:dyDescent="0.2">
      <c r="A1257" s="16"/>
      <c r="B1257" s="730"/>
      <c r="C1257" s="16"/>
      <c r="K1257" s="725"/>
      <c r="L1257" s="136"/>
      <c r="M1257" s="136"/>
      <c r="N1257" s="136"/>
      <c r="O1257" s="136"/>
      <c r="P1257" s="136"/>
      <c r="Q1257" s="136"/>
      <c r="R1257" s="725"/>
      <c r="S1257" s="136"/>
      <c r="T1257" s="136"/>
      <c r="U1257" s="136"/>
      <c r="V1257" s="136"/>
      <c r="W1257" s="136"/>
      <c r="X1257" s="136"/>
      <c r="Y1257" s="725"/>
      <c r="Z1257" s="136"/>
      <c r="AA1257" s="136"/>
      <c r="AB1257" s="136"/>
      <c r="AC1257" s="136"/>
      <c r="AD1257" s="136"/>
      <c r="AE1257" s="136"/>
      <c r="AF1257" s="725"/>
      <c r="AG1257" s="136"/>
      <c r="AH1257" s="136"/>
      <c r="AI1257" s="136"/>
      <c r="AJ1257" s="136"/>
      <c r="AK1257" s="136"/>
      <c r="AL1257" s="136"/>
    </row>
    <row r="1258" spans="1:38" s="44" customFormat="1" x14ac:dyDescent="0.2">
      <c r="A1258" s="16"/>
      <c r="B1258" s="730"/>
      <c r="C1258" s="16"/>
      <c r="K1258" s="725"/>
      <c r="L1258" s="136"/>
      <c r="M1258" s="136"/>
      <c r="N1258" s="136"/>
      <c r="O1258" s="136"/>
      <c r="P1258" s="136"/>
      <c r="Q1258" s="136"/>
      <c r="R1258" s="725"/>
      <c r="S1258" s="136"/>
      <c r="T1258" s="136"/>
      <c r="U1258" s="136"/>
      <c r="V1258" s="136"/>
      <c r="W1258" s="136"/>
      <c r="X1258" s="136"/>
      <c r="Y1258" s="725"/>
      <c r="Z1258" s="136"/>
      <c r="AA1258" s="136"/>
      <c r="AB1258" s="136"/>
      <c r="AC1258" s="136"/>
      <c r="AD1258" s="136"/>
      <c r="AE1258" s="136"/>
      <c r="AF1258" s="725"/>
      <c r="AG1258" s="136"/>
      <c r="AH1258" s="136"/>
      <c r="AI1258" s="136"/>
      <c r="AJ1258" s="136"/>
      <c r="AK1258" s="136"/>
      <c r="AL1258" s="136"/>
    </row>
    <row r="1259" spans="1:38" s="44" customFormat="1" x14ac:dyDescent="0.2">
      <c r="A1259" s="16"/>
      <c r="B1259" s="730"/>
      <c r="C1259" s="16"/>
      <c r="K1259" s="725"/>
      <c r="L1259" s="136"/>
      <c r="M1259" s="136"/>
      <c r="N1259" s="136"/>
      <c r="O1259" s="136"/>
      <c r="P1259" s="136"/>
      <c r="Q1259" s="136"/>
      <c r="R1259" s="725"/>
      <c r="S1259" s="136"/>
      <c r="T1259" s="136"/>
      <c r="U1259" s="136"/>
      <c r="V1259" s="136"/>
      <c r="W1259" s="136"/>
      <c r="X1259" s="136"/>
      <c r="Y1259" s="725"/>
      <c r="Z1259" s="136"/>
      <c r="AA1259" s="136"/>
      <c r="AB1259" s="136"/>
      <c r="AC1259" s="136"/>
      <c r="AD1259" s="136"/>
      <c r="AE1259" s="136"/>
      <c r="AF1259" s="725"/>
      <c r="AG1259" s="136"/>
      <c r="AH1259" s="136"/>
      <c r="AI1259" s="136"/>
      <c r="AJ1259" s="136"/>
      <c r="AK1259" s="136"/>
      <c r="AL1259" s="136"/>
    </row>
    <row r="1260" spans="1:38" s="44" customFormat="1" x14ac:dyDescent="0.2">
      <c r="A1260" s="16"/>
      <c r="B1260" s="730"/>
      <c r="C1260" s="16"/>
      <c r="K1260" s="725"/>
      <c r="L1260" s="136"/>
      <c r="M1260" s="136"/>
      <c r="N1260" s="136"/>
      <c r="O1260" s="136"/>
      <c r="P1260" s="136"/>
      <c r="Q1260" s="136"/>
      <c r="R1260" s="725"/>
      <c r="S1260" s="136"/>
      <c r="T1260" s="136"/>
      <c r="U1260" s="136"/>
      <c r="V1260" s="136"/>
      <c r="W1260" s="136"/>
      <c r="X1260" s="136"/>
      <c r="Y1260" s="725"/>
      <c r="Z1260" s="136"/>
      <c r="AA1260" s="136"/>
      <c r="AB1260" s="136"/>
      <c r="AC1260" s="136"/>
      <c r="AD1260" s="136"/>
      <c r="AE1260" s="136"/>
      <c r="AF1260" s="725"/>
      <c r="AG1260" s="136"/>
      <c r="AH1260" s="136"/>
      <c r="AI1260" s="136"/>
      <c r="AJ1260" s="136"/>
      <c r="AK1260" s="136"/>
      <c r="AL1260" s="136"/>
    </row>
    <row r="1261" spans="1:38" s="44" customFormat="1" x14ac:dyDescent="0.2">
      <c r="A1261" s="16"/>
      <c r="B1261" s="730"/>
      <c r="C1261" s="16"/>
      <c r="K1261" s="725"/>
      <c r="L1261" s="136"/>
      <c r="M1261" s="136"/>
      <c r="N1261" s="136"/>
      <c r="O1261" s="136"/>
      <c r="P1261" s="136"/>
      <c r="Q1261" s="136"/>
      <c r="R1261" s="725"/>
      <c r="S1261" s="136"/>
      <c r="T1261" s="136"/>
      <c r="U1261" s="136"/>
      <c r="V1261" s="136"/>
      <c r="W1261" s="136"/>
      <c r="X1261" s="136"/>
      <c r="Y1261" s="725"/>
      <c r="Z1261" s="136"/>
      <c r="AA1261" s="136"/>
      <c r="AB1261" s="136"/>
      <c r="AC1261" s="136"/>
      <c r="AD1261" s="136"/>
      <c r="AE1261" s="136"/>
      <c r="AF1261" s="725"/>
      <c r="AG1261" s="136"/>
      <c r="AH1261" s="136"/>
      <c r="AI1261" s="136"/>
      <c r="AJ1261" s="136"/>
      <c r="AK1261" s="136"/>
      <c r="AL1261" s="136"/>
    </row>
    <row r="1262" spans="1:38" s="44" customFormat="1" x14ac:dyDescent="0.2">
      <c r="A1262" s="16"/>
      <c r="B1262" s="730"/>
      <c r="C1262" s="16"/>
      <c r="K1262" s="725"/>
      <c r="L1262" s="136"/>
      <c r="M1262" s="136"/>
      <c r="N1262" s="136"/>
      <c r="O1262" s="136"/>
      <c r="P1262" s="136"/>
      <c r="Q1262" s="136"/>
      <c r="R1262" s="725"/>
      <c r="S1262" s="136"/>
      <c r="T1262" s="136"/>
      <c r="U1262" s="136"/>
      <c r="V1262" s="136"/>
      <c r="W1262" s="136"/>
      <c r="X1262" s="136"/>
      <c r="Y1262" s="725"/>
      <c r="Z1262" s="136"/>
      <c r="AA1262" s="136"/>
      <c r="AB1262" s="136"/>
      <c r="AC1262" s="136"/>
      <c r="AD1262" s="136"/>
      <c r="AE1262" s="136"/>
      <c r="AF1262" s="725"/>
      <c r="AG1262" s="136"/>
      <c r="AH1262" s="136"/>
      <c r="AI1262" s="136"/>
      <c r="AJ1262" s="136"/>
      <c r="AK1262" s="136"/>
      <c r="AL1262" s="136"/>
    </row>
    <row r="1263" spans="1:38" s="44" customFormat="1" x14ac:dyDescent="0.2">
      <c r="A1263" s="16"/>
      <c r="B1263" s="730"/>
      <c r="C1263" s="16"/>
      <c r="K1263" s="725"/>
      <c r="L1263" s="136"/>
      <c r="M1263" s="136"/>
      <c r="N1263" s="136"/>
      <c r="O1263" s="136"/>
      <c r="P1263" s="136"/>
      <c r="Q1263" s="136"/>
      <c r="R1263" s="725"/>
      <c r="S1263" s="136"/>
      <c r="T1263" s="136"/>
      <c r="U1263" s="136"/>
      <c r="V1263" s="136"/>
      <c r="W1263" s="136"/>
      <c r="X1263" s="136"/>
      <c r="Y1263" s="725"/>
      <c r="Z1263" s="136"/>
      <c r="AA1263" s="136"/>
      <c r="AB1263" s="136"/>
      <c r="AC1263" s="136"/>
      <c r="AD1263" s="136"/>
      <c r="AE1263" s="136"/>
      <c r="AF1263" s="725"/>
      <c r="AG1263" s="136"/>
      <c r="AH1263" s="136"/>
      <c r="AI1263" s="136"/>
      <c r="AJ1263" s="136"/>
      <c r="AK1263" s="136"/>
      <c r="AL1263" s="136"/>
    </row>
    <row r="1264" spans="1:38" s="44" customFormat="1" x14ac:dyDescent="0.2">
      <c r="A1264" s="16"/>
      <c r="B1264" s="730"/>
      <c r="C1264" s="16"/>
      <c r="K1264" s="725"/>
      <c r="L1264" s="136"/>
      <c r="M1264" s="136"/>
      <c r="N1264" s="136"/>
      <c r="O1264" s="136"/>
      <c r="P1264" s="136"/>
      <c r="Q1264" s="136"/>
      <c r="R1264" s="725"/>
      <c r="S1264" s="136"/>
      <c r="T1264" s="136"/>
      <c r="U1264" s="136"/>
      <c r="V1264" s="136"/>
      <c r="W1264" s="136"/>
      <c r="X1264" s="136"/>
      <c r="Y1264" s="725"/>
      <c r="Z1264" s="136"/>
      <c r="AA1264" s="136"/>
      <c r="AB1264" s="136"/>
      <c r="AC1264" s="136"/>
      <c r="AD1264" s="136"/>
      <c r="AE1264" s="136"/>
      <c r="AF1264" s="725"/>
      <c r="AG1264" s="136"/>
      <c r="AH1264" s="136"/>
      <c r="AI1264" s="136"/>
      <c r="AJ1264" s="136"/>
      <c r="AK1264" s="136"/>
      <c r="AL1264" s="136"/>
    </row>
    <row r="1265" spans="1:38" s="44" customFormat="1" x14ac:dyDescent="0.2">
      <c r="A1265" s="16"/>
      <c r="B1265" s="730"/>
      <c r="C1265" s="16"/>
      <c r="K1265" s="725"/>
      <c r="L1265" s="136"/>
      <c r="M1265" s="136"/>
      <c r="N1265" s="136"/>
      <c r="O1265" s="136"/>
      <c r="P1265" s="136"/>
      <c r="Q1265" s="136"/>
      <c r="R1265" s="725"/>
      <c r="S1265" s="136"/>
      <c r="T1265" s="136"/>
      <c r="U1265" s="136"/>
      <c r="V1265" s="136"/>
      <c r="W1265" s="136"/>
      <c r="X1265" s="136"/>
      <c r="Y1265" s="725"/>
      <c r="Z1265" s="136"/>
      <c r="AA1265" s="136"/>
      <c r="AB1265" s="136"/>
      <c r="AC1265" s="136"/>
      <c r="AD1265" s="136"/>
      <c r="AE1265" s="136"/>
      <c r="AF1265" s="725"/>
      <c r="AG1265" s="136"/>
      <c r="AH1265" s="136"/>
      <c r="AI1265" s="136"/>
      <c r="AJ1265" s="136"/>
      <c r="AK1265" s="136"/>
      <c r="AL1265" s="136"/>
    </row>
    <row r="1266" spans="1:38" s="44" customFormat="1" x14ac:dyDescent="0.2">
      <c r="A1266" s="16"/>
      <c r="B1266" s="730"/>
      <c r="C1266" s="16"/>
      <c r="K1266" s="725"/>
      <c r="L1266" s="136"/>
      <c r="M1266" s="136"/>
      <c r="N1266" s="136"/>
      <c r="O1266" s="136"/>
      <c r="P1266" s="136"/>
      <c r="Q1266" s="136"/>
      <c r="R1266" s="725"/>
      <c r="S1266" s="136"/>
      <c r="T1266" s="136"/>
      <c r="U1266" s="136"/>
      <c r="V1266" s="136"/>
      <c r="W1266" s="136"/>
      <c r="X1266" s="136"/>
      <c r="Y1266" s="725"/>
      <c r="Z1266" s="136"/>
      <c r="AA1266" s="136"/>
      <c r="AB1266" s="136"/>
      <c r="AC1266" s="136"/>
      <c r="AD1266" s="136"/>
      <c r="AE1266" s="136"/>
      <c r="AF1266" s="725"/>
      <c r="AG1266" s="136"/>
      <c r="AH1266" s="136"/>
      <c r="AI1266" s="136"/>
      <c r="AJ1266" s="136"/>
      <c r="AK1266" s="136"/>
      <c r="AL1266" s="136"/>
    </row>
    <row r="1267" spans="1:38" s="44" customFormat="1" x14ac:dyDescent="0.2">
      <c r="A1267" s="16"/>
      <c r="B1267" s="730"/>
      <c r="C1267" s="16"/>
      <c r="K1267" s="725"/>
      <c r="L1267" s="136"/>
      <c r="M1267" s="136"/>
      <c r="N1267" s="136"/>
      <c r="O1267" s="136"/>
      <c r="P1267" s="136"/>
      <c r="Q1267" s="136"/>
      <c r="R1267" s="725"/>
      <c r="S1267" s="136"/>
      <c r="T1267" s="136"/>
      <c r="U1267" s="136"/>
      <c r="V1267" s="136"/>
      <c r="W1267" s="136"/>
      <c r="X1267" s="136"/>
      <c r="Y1267" s="725"/>
      <c r="Z1267" s="136"/>
      <c r="AA1267" s="136"/>
      <c r="AB1267" s="136"/>
      <c r="AC1267" s="136"/>
      <c r="AD1267" s="136"/>
      <c r="AE1267" s="136"/>
      <c r="AF1267" s="725"/>
      <c r="AG1267" s="136"/>
      <c r="AH1267" s="136"/>
      <c r="AI1267" s="136"/>
      <c r="AJ1267" s="136"/>
      <c r="AK1267" s="136"/>
      <c r="AL1267" s="136"/>
    </row>
    <row r="1268" spans="1:38" s="44" customFormat="1" x14ac:dyDescent="0.2">
      <c r="A1268" s="16"/>
      <c r="B1268" s="730"/>
      <c r="C1268" s="16"/>
      <c r="K1268" s="725"/>
      <c r="L1268" s="136"/>
      <c r="M1268" s="136"/>
      <c r="N1268" s="136"/>
      <c r="O1268" s="136"/>
      <c r="P1268" s="136"/>
      <c r="Q1268" s="136"/>
      <c r="R1268" s="725"/>
      <c r="S1268" s="136"/>
      <c r="T1268" s="136"/>
      <c r="U1268" s="136"/>
      <c r="V1268" s="136"/>
      <c r="W1268" s="136"/>
      <c r="X1268" s="136"/>
      <c r="Y1268" s="725"/>
      <c r="Z1268" s="136"/>
      <c r="AA1268" s="136"/>
      <c r="AB1268" s="136"/>
      <c r="AC1268" s="136"/>
      <c r="AD1268" s="136"/>
      <c r="AE1268" s="136"/>
      <c r="AF1268" s="725"/>
      <c r="AG1268" s="136"/>
      <c r="AH1268" s="136"/>
      <c r="AI1268" s="136"/>
      <c r="AJ1268" s="136"/>
      <c r="AK1268" s="136"/>
      <c r="AL1268" s="136"/>
    </row>
    <row r="1269" spans="1:38" s="44" customFormat="1" x14ac:dyDescent="0.2">
      <c r="A1269" s="16"/>
      <c r="B1269" s="730"/>
      <c r="C1269" s="16"/>
      <c r="K1269" s="725"/>
      <c r="L1269" s="136"/>
      <c r="M1269" s="136"/>
      <c r="N1269" s="136"/>
      <c r="O1269" s="136"/>
      <c r="P1269" s="136"/>
      <c r="Q1269" s="136"/>
      <c r="R1269" s="725"/>
      <c r="S1269" s="136"/>
      <c r="T1269" s="136"/>
      <c r="U1269" s="136"/>
      <c r="V1269" s="136"/>
      <c r="W1269" s="136"/>
      <c r="X1269" s="136"/>
      <c r="Y1269" s="725"/>
      <c r="Z1269" s="136"/>
      <c r="AA1269" s="136"/>
      <c r="AB1269" s="136"/>
      <c r="AC1269" s="136"/>
      <c r="AD1269" s="136"/>
      <c r="AE1269" s="136"/>
      <c r="AF1269" s="725"/>
      <c r="AG1269" s="136"/>
      <c r="AH1269" s="136"/>
      <c r="AI1269" s="136"/>
      <c r="AJ1269" s="136"/>
      <c r="AK1269" s="136"/>
      <c r="AL1269" s="136"/>
    </row>
    <row r="1270" spans="1:38" s="44" customFormat="1" x14ac:dyDescent="0.2">
      <c r="A1270" s="16"/>
      <c r="B1270" s="730"/>
      <c r="C1270" s="16"/>
      <c r="K1270" s="725"/>
      <c r="L1270" s="136"/>
      <c r="M1270" s="136"/>
      <c r="N1270" s="136"/>
      <c r="O1270" s="136"/>
      <c r="P1270" s="136"/>
      <c r="Q1270" s="136"/>
      <c r="R1270" s="725"/>
      <c r="S1270" s="136"/>
      <c r="T1270" s="136"/>
      <c r="U1270" s="136"/>
      <c r="V1270" s="136"/>
      <c r="W1270" s="136"/>
      <c r="X1270" s="136"/>
      <c r="Y1270" s="725"/>
      <c r="Z1270" s="136"/>
      <c r="AA1270" s="136"/>
      <c r="AB1270" s="136"/>
      <c r="AC1270" s="136"/>
      <c r="AD1270" s="136"/>
      <c r="AE1270" s="136"/>
      <c r="AF1270" s="725"/>
      <c r="AG1270" s="136"/>
      <c r="AH1270" s="136"/>
      <c r="AI1270" s="136"/>
      <c r="AJ1270" s="136"/>
      <c r="AK1270" s="136"/>
      <c r="AL1270" s="136"/>
    </row>
    <row r="1271" spans="1:38" s="44" customFormat="1" x14ac:dyDescent="0.2">
      <c r="A1271" s="16"/>
      <c r="B1271" s="730"/>
      <c r="C1271" s="16"/>
      <c r="K1271" s="725"/>
      <c r="L1271" s="136"/>
      <c r="M1271" s="136"/>
      <c r="N1271" s="136"/>
      <c r="O1271" s="136"/>
      <c r="P1271" s="136"/>
      <c r="Q1271" s="136"/>
      <c r="R1271" s="725"/>
      <c r="S1271" s="136"/>
      <c r="T1271" s="136"/>
      <c r="U1271" s="136"/>
      <c r="V1271" s="136"/>
      <c r="W1271" s="136"/>
      <c r="X1271" s="136"/>
      <c r="Y1271" s="725"/>
      <c r="Z1271" s="136"/>
      <c r="AA1271" s="136"/>
      <c r="AB1271" s="136"/>
      <c r="AC1271" s="136"/>
      <c r="AD1271" s="136"/>
      <c r="AE1271" s="136"/>
      <c r="AF1271" s="725"/>
      <c r="AG1271" s="136"/>
      <c r="AH1271" s="136"/>
      <c r="AI1271" s="136"/>
      <c r="AJ1271" s="136"/>
      <c r="AK1271" s="136"/>
      <c r="AL1271" s="136"/>
    </row>
    <row r="1272" spans="1:38" s="44" customFormat="1" x14ac:dyDescent="0.2">
      <c r="A1272" s="16"/>
      <c r="B1272" s="730"/>
      <c r="C1272" s="16"/>
      <c r="K1272" s="725"/>
      <c r="L1272" s="136"/>
      <c r="M1272" s="136"/>
      <c r="N1272" s="136"/>
      <c r="O1272" s="136"/>
      <c r="P1272" s="136"/>
      <c r="Q1272" s="136"/>
      <c r="R1272" s="725"/>
      <c r="S1272" s="136"/>
      <c r="T1272" s="136"/>
      <c r="U1272" s="136"/>
      <c r="V1272" s="136"/>
      <c r="W1272" s="136"/>
      <c r="X1272" s="136"/>
      <c r="Y1272" s="725"/>
      <c r="Z1272" s="136"/>
      <c r="AA1272" s="136"/>
      <c r="AB1272" s="136"/>
      <c r="AC1272" s="136"/>
      <c r="AD1272" s="136"/>
      <c r="AE1272" s="136"/>
      <c r="AF1272" s="725"/>
      <c r="AG1272" s="136"/>
      <c r="AH1272" s="136"/>
      <c r="AI1272" s="136"/>
      <c r="AJ1272" s="136"/>
      <c r="AK1272" s="136"/>
      <c r="AL1272" s="136"/>
    </row>
    <row r="1273" spans="1:38" s="44" customFormat="1" x14ac:dyDescent="0.2">
      <c r="A1273" s="16"/>
      <c r="B1273" s="730"/>
      <c r="C1273" s="16"/>
      <c r="K1273" s="725"/>
      <c r="L1273" s="136"/>
      <c r="M1273" s="136"/>
      <c r="N1273" s="136"/>
      <c r="O1273" s="136"/>
      <c r="P1273" s="136"/>
      <c r="Q1273" s="136"/>
      <c r="R1273" s="725"/>
      <c r="S1273" s="136"/>
      <c r="T1273" s="136"/>
      <c r="U1273" s="136"/>
      <c r="V1273" s="136"/>
      <c r="W1273" s="136"/>
      <c r="X1273" s="136"/>
      <c r="Y1273" s="725"/>
      <c r="Z1273" s="136"/>
      <c r="AA1273" s="136"/>
      <c r="AB1273" s="136"/>
      <c r="AC1273" s="136"/>
      <c r="AD1273" s="136"/>
      <c r="AE1273" s="136"/>
      <c r="AF1273" s="725"/>
      <c r="AG1273" s="136"/>
      <c r="AH1273" s="136"/>
      <c r="AI1273" s="136"/>
      <c r="AJ1273" s="136"/>
      <c r="AK1273" s="136"/>
      <c r="AL1273" s="136"/>
    </row>
    <row r="1274" spans="1:38" s="44" customFormat="1" x14ac:dyDescent="0.2">
      <c r="A1274" s="16"/>
      <c r="B1274" s="730"/>
      <c r="C1274" s="16"/>
      <c r="K1274" s="725"/>
      <c r="L1274" s="136"/>
      <c r="M1274" s="136"/>
      <c r="N1274" s="136"/>
      <c r="O1274" s="136"/>
      <c r="P1274" s="136"/>
      <c r="Q1274" s="136"/>
      <c r="R1274" s="725"/>
      <c r="S1274" s="136"/>
      <c r="T1274" s="136"/>
      <c r="U1274" s="136"/>
      <c r="V1274" s="136"/>
      <c r="W1274" s="136"/>
      <c r="X1274" s="136"/>
      <c r="Y1274" s="725"/>
      <c r="Z1274" s="136"/>
      <c r="AA1274" s="136"/>
      <c r="AB1274" s="136"/>
      <c r="AC1274" s="136"/>
      <c r="AD1274" s="136"/>
      <c r="AE1274" s="136"/>
      <c r="AF1274" s="725"/>
      <c r="AG1274" s="136"/>
      <c r="AH1274" s="136"/>
      <c r="AI1274" s="136"/>
      <c r="AJ1274" s="136"/>
      <c r="AK1274" s="136"/>
      <c r="AL1274" s="136"/>
    </row>
    <row r="1275" spans="1:38" s="44" customFormat="1" x14ac:dyDescent="0.2">
      <c r="A1275" s="16"/>
      <c r="B1275" s="730"/>
      <c r="C1275" s="16"/>
      <c r="K1275" s="725"/>
      <c r="L1275" s="136"/>
      <c r="M1275" s="136"/>
      <c r="N1275" s="136"/>
      <c r="O1275" s="136"/>
      <c r="P1275" s="136"/>
      <c r="Q1275" s="136"/>
      <c r="R1275" s="725"/>
      <c r="S1275" s="136"/>
      <c r="T1275" s="136"/>
      <c r="U1275" s="136"/>
      <c r="V1275" s="136"/>
      <c r="W1275" s="136"/>
      <c r="X1275" s="136"/>
      <c r="Y1275" s="725"/>
      <c r="Z1275" s="136"/>
      <c r="AA1275" s="136"/>
      <c r="AB1275" s="136"/>
      <c r="AC1275" s="136"/>
      <c r="AD1275" s="136"/>
      <c r="AE1275" s="136"/>
      <c r="AF1275" s="725"/>
      <c r="AG1275" s="136"/>
      <c r="AH1275" s="136"/>
      <c r="AI1275" s="136"/>
      <c r="AJ1275" s="136"/>
      <c r="AK1275" s="136"/>
      <c r="AL1275" s="136"/>
    </row>
    <row r="1276" spans="1:38" s="44" customFormat="1" x14ac:dyDescent="0.2">
      <c r="A1276" s="16"/>
      <c r="B1276" s="730"/>
      <c r="C1276" s="16"/>
      <c r="K1276" s="725"/>
      <c r="L1276" s="136"/>
      <c r="M1276" s="136"/>
      <c r="N1276" s="136"/>
      <c r="O1276" s="136"/>
      <c r="P1276" s="136"/>
      <c r="Q1276" s="136"/>
      <c r="R1276" s="725"/>
      <c r="S1276" s="136"/>
      <c r="T1276" s="136"/>
      <c r="U1276" s="136"/>
      <c r="V1276" s="136"/>
      <c r="W1276" s="136"/>
      <c r="X1276" s="136"/>
      <c r="Y1276" s="725"/>
      <c r="Z1276" s="136"/>
      <c r="AA1276" s="136"/>
      <c r="AB1276" s="136"/>
      <c r="AC1276" s="136"/>
      <c r="AD1276" s="136"/>
      <c r="AE1276" s="136"/>
      <c r="AF1276" s="725"/>
      <c r="AG1276" s="136"/>
      <c r="AH1276" s="136"/>
      <c r="AI1276" s="136"/>
      <c r="AJ1276" s="136"/>
      <c r="AK1276" s="136"/>
      <c r="AL1276" s="136"/>
    </row>
    <row r="1277" spans="1:38" s="44" customFormat="1" x14ac:dyDescent="0.2">
      <c r="A1277" s="16"/>
      <c r="B1277" s="730"/>
      <c r="C1277" s="16"/>
      <c r="K1277" s="725"/>
      <c r="L1277" s="136"/>
      <c r="M1277" s="136"/>
      <c r="N1277" s="136"/>
      <c r="O1277" s="136"/>
      <c r="P1277" s="136"/>
      <c r="Q1277" s="136"/>
      <c r="R1277" s="725"/>
      <c r="S1277" s="136"/>
      <c r="T1277" s="136"/>
      <c r="U1277" s="136"/>
      <c r="V1277" s="136"/>
      <c r="W1277" s="136"/>
      <c r="X1277" s="136"/>
      <c r="Y1277" s="725"/>
      <c r="Z1277" s="136"/>
      <c r="AA1277" s="136"/>
      <c r="AB1277" s="136"/>
      <c r="AC1277" s="136"/>
      <c r="AD1277" s="136"/>
      <c r="AE1277" s="136"/>
      <c r="AF1277" s="725"/>
      <c r="AG1277" s="136"/>
      <c r="AH1277" s="136"/>
      <c r="AI1277" s="136"/>
      <c r="AJ1277" s="136"/>
      <c r="AK1277" s="136"/>
      <c r="AL1277" s="136"/>
    </row>
    <row r="1278" spans="1:38" s="44" customFormat="1" x14ac:dyDescent="0.2">
      <c r="A1278" s="16"/>
      <c r="B1278" s="730"/>
      <c r="C1278" s="16"/>
      <c r="K1278" s="725"/>
      <c r="L1278" s="136"/>
      <c r="M1278" s="136"/>
      <c r="N1278" s="136"/>
      <c r="O1278" s="136"/>
      <c r="P1278" s="136"/>
      <c r="Q1278" s="136"/>
      <c r="R1278" s="725"/>
      <c r="S1278" s="136"/>
      <c r="T1278" s="136"/>
      <c r="U1278" s="136"/>
      <c r="V1278" s="136"/>
      <c r="W1278" s="136"/>
      <c r="X1278" s="136"/>
      <c r="Y1278" s="725"/>
      <c r="Z1278" s="136"/>
      <c r="AA1278" s="136"/>
      <c r="AB1278" s="136"/>
      <c r="AC1278" s="136"/>
      <c r="AD1278" s="136"/>
      <c r="AE1278" s="136"/>
      <c r="AF1278" s="725"/>
      <c r="AG1278" s="136"/>
      <c r="AH1278" s="136"/>
      <c r="AI1278" s="136"/>
      <c r="AJ1278" s="136"/>
      <c r="AK1278" s="136"/>
      <c r="AL1278" s="136"/>
    </row>
    <row r="1279" spans="1:38" s="44" customFormat="1" x14ac:dyDescent="0.2">
      <c r="A1279" s="16"/>
      <c r="B1279" s="730"/>
      <c r="C1279" s="16"/>
      <c r="K1279" s="725"/>
      <c r="L1279" s="136"/>
      <c r="M1279" s="136"/>
      <c r="N1279" s="136"/>
      <c r="O1279" s="136"/>
      <c r="P1279" s="136"/>
      <c r="Q1279" s="136"/>
      <c r="R1279" s="725"/>
      <c r="S1279" s="136"/>
      <c r="T1279" s="136"/>
      <c r="U1279" s="136"/>
      <c r="V1279" s="136"/>
      <c r="W1279" s="136"/>
      <c r="X1279" s="136"/>
      <c r="Y1279" s="725"/>
      <c r="Z1279" s="136"/>
      <c r="AA1279" s="136"/>
      <c r="AB1279" s="136"/>
      <c r="AC1279" s="136"/>
      <c r="AD1279" s="136"/>
      <c r="AE1279" s="136"/>
      <c r="AF1279" s="725"/>
      <c r="AG1279" s="136"/>
      <c r="AH1279" s="136"/>
      <c r="AI1279" s="136"/>
      <c r="AJ1279" s="136"/>
      <c r="AK1279" s="136"/>
      <c r="AL1279" s="136"/>
    </row>
    <row r="1280" spans="1:38" s="44" customFormat="1" x14ac:dyDescent="0.2">
      <c r="A1280" s="16"/>
      <c r="B1280" s="730"/>
      <c r="C1280" s="16"/>
      <c r="K1280" s="725"/>
      <c r="L1280" s="136"/>
      <c r="M1280" s="136"/>
      <c r="N1280" s="136"/>
      <c r="O1280" s="136"/>
      <c r="P1280" s="136"/>
      <c r="Q1280" s="136"/>
      <c r="R1280" s="725"/>
      <c r="S1280" s="136"/>
      <c r="T1280" s="136"/>
      <c r="U1280" s="136"/>
      <c r="V1280" s="136"/>
      <c r="W1280" s="136"/>
      <c r="X1280" s="136"/>
      <c r="Y1280" s="725"/>
      <c r="Z1280" s="136"/>
      <c r="AA1280" s="136"/>
      <c r="AB1280" s="136"/>
      <c r="AC1280" s="136"/>
      <c r="AD1280" s="136"/>
      <c r="AE1280" s="136"/>
      <c r="AF1280" s="725"/>
      <c r="AG1280" s="136"/>
      <c r="AH1280" s="136"/>
      <c r="AI1280" s="136"/>
      <c r="AJ1280" s="136"/>
      <c r="AK1280" s="136"/>
      <c r="AL1280" s="136"/>
    </row>
    <row r="1281" spans="1:38" s="44" customFormat="1" x14ac:dyDescent="0.2">
      <c r="A1281" s="16"/>
      <c r="B1281" s="730"/>
      <c r="C1281" s="16"/>
      <c r="K1281" s="725"/>
      <c r="L1281" s="136"/>
      <c r="M1281" s="136"/>
      <c r="N1281" s="136"/>
      <c r="O1281" s="136"/>
      <c r="P1281" s="136"/>
      <c r="Q1281" s="136"/>
      <c r="R1281" s="725"/>
      <c r="S1281" s="136"/>
      <c r="T1281" s="136"/>
      <c r="U1281" s="136"/>
      <c r="V1281" s="136"/>
      <c r="W1281" s="136"/>
      <c r="X1281" s="136"/>
      <c r="Y1281" s="725"/>
      <c r="Z1281" s="136"/>
      <c r="AA1281" s="136"/>
      <c r="AB1281" s="136"/>
      <c r="AC1281" s="136"/>
      <c r="AD1281" s="136"/>
      <c r="AE1281" s="136"/>
      <c r="AF1281" s="725"/>
      <c r="AG1281" s="136"/>
      <c r="AH1281" s="136"/>
      <c r="AI1281" s="136"/>
      <c r="AJ1281" s="136"/>
      <c r="AK1281" s="136"/>
      <c r="AL1281" s="136"/>
    </row>
    <row r="1282" spans="1:38" s="44" customFormat="1" x14ac:dyDescent="0.2">
      <c r="A1282" s="16"/>
      <c r="B1282" s="730"/>
      <c r="C1282" s="16"/>
      <c r="K1282" s="725"/>
      <c r="L1282" s="136"/>
      <c r="M1282" s="136"/>
      <c r="N1282" s="136"/>
      <c r="O1282" s="136"/>
      <c r="P1282" s="136"/>
      <c r="Q1282" s="136"/>
      <c r="R1282" s="725"/>
      <c r="S1282" s="136"/>
      <c r="T1282" s="136"/>
      <c r="U1282" s="136"/>
      <c r="V1282" s="136"/>
      <c r="W1282" s="136"/>
      <c r="X1282" s="136"/>
      <c r="Y1282" s="725"/>
      <c r="Z1282" s="136"/>
      <c r="AA1282" s="136"/>
      <c r="AB1282" s="136"/>
      <c r="AC1282" s="136"/>
      <c r="AD1282" s="136"/>
      <c r="AE1282" s="136"/>
      <c r="AF1282" s="725"/>
      <c r="AG1282" s="136"/>
      <c r="AH1282" s="136"/>
      <c r="AI1282" s="136"/>
      <c r="AJ1282" s="136"/>
      <c r="AK1282" s="136"/>
      <c r="AL1282" s="136"/>
    </row>
    <row r="1283" spans="1:38" s="44" customFormat="1" x14ac:dyDescent="0.2">
      <c r="A1283" s="16"/>
      <c r="B1283" s="730"/>
      <c r="C1283" s="16"/>
      <c r="K1283" s="725"/>
      <c r="L1283" s="136"/>
      <c r="M1283" s="136"/>
      <c r="N1283" s="136"/>
      <c r="O1283" s="136"/>
      <c r="P1283" s="136"/>
      <c r="Q1283" s="136"/>
      <c r="R1283" s="725"/>
      <c r="S1283" s="136"/>
      <c r="T1283" s="136"/>
      <c r="U1283" s="136"/>
      <c r="V1283" s="136"/>
      <c r="W1283" s="136"/>
      <c r="X1283" s="136"/>
      <c r="Y1283" s="725"/>
      <c r="Z1283" s="136"/>
      <c r="AA1283" s="136"/>
      <c r="AB1283" s="136"/>
      <c r="AC1283" s="136"/>
      <c r="AD1283" s="136"/>
      <c r="AE1283" s="136"/>
      <c r="AF1283" s="725"/>
      <c r="AG1283" s="136"/>
      <c r="AH1283" s="136"/>
      <c r="AI1283" s="136"/>
      <c r="AJ1283" s="136"/>
      <c r="AK1283" s="136"/>
      <c r="AL1283" s="136"/>
    </row>
    <row r="1284" spans="1:38" s="44" customFormat="1" x14ac:dyDescent="0.2">
      <c r="A1284" s="16"/>
      <c r="B1284" s="730"/>
      <c r="C1284" s="16"/>
      <c r="K1284" s="725"/>
      <c r="L1284" s="136"/>
      <c r="M1284" s="136"/>
      <c r="N1284" s="136"/>
      <c r="O1284" s="136"/>
      <c r="P1284" s="136"/>
      <c r="Q1284" s="136"/>
      <c r="R1284" s="725"/>
      <c r="S1284" s="136"/>
      <c r="T1284" s="136"/>
      <c r="U1284" s="136"/>
      <c r="V1284" s="136"/>
      <c r="W1284" s="136"/>
      <c r="X1284" s="136"/>
      <c r="Y1284" s="725"/>
      <c r="Z1284" s="136"/>
      <c r="AA1284" s="136"/>
      <c r="AB1284" s="136"/>
      <c r="AC1284" s="136"/>
      <c r="AD1284" s="136"/>
      <c r="AE1284" s="136"/>
      <c r="AF1284" s="725"/>
      <c r="AG1284" s="136"/>
      <c r="AH1284" s="136"/>
      <c r="AI1284" s="136"/>
      <c r="AJ1284" s="136"/>
      <c r="AK1284" s="136"/>
      <c r="AL1284" s="136"/>
    </row>
    <row r="1285" spans="1:38" s="44" customFormat="1" x14ac:dyDescent="0.2">
      <c r="A1285" s="16"/>
      <c r="B1285" s="730"/>
      <c r="C1285" s="16"/>
      <c r="K1285" s="725"/>
      <c r="L1285" s="136"/>
      <c r="M1285" s="136"/>
      <c r="N1285" s="136"/>
      <c r="O1285" s="136"/>
      <c r="P1285" s="136"/>
      <c r="Q1285" s="136"/>
      <c r="R1285" s="725"/>
      <c r="S1285" s="136"/>
      <c r="T1285" s="136"/>
      <c r="U1285" s="136"/>
      <c r="V1285" s="136"/>
      <c r="W1285" s="136"/>
      <c r="X1285" s="136"/>
      <c r="Y1285" s="725"/>
      <c r="Z1285" s="136"/>
      <c r="AA1285" s="136"/>
      <c r="AB1285" s="136"/>
      <c r="AC1285" s="136"/>
      <c r="AD1285" s="136"/>
      <c r="AE1285" s="136"/>
      <c r="AF1285" s="725"/>
      <c r="AG1285" s="136"/>
      <c r="AH1285" s="136"/>
      <c r="AI1285" s="136"/>
      <c r="AJ1285" s="136"/>
      <c r="AK1285" s="136"/>
      <c r="AL1285" s="136"/>
    </row>
    <row r="1286" spans="1:38" s="44" customFormat="1" x14ac:dyDescent="0.2">
      <c r="A1286" s="16"/>
      <c r="B1286" s="730"/>
      <c r="C1286" s="16"/>
      <c r="K1286" s="725"/>
      <c r="L1286" s="136"/>
      <c r="M1286" s="136"/>
      <c r="N1286" s="136"/>
      <c r="O1286" s="136"/>
      <c r="P1286" s="136"/>
      <c r="Q1286" s="136"/>
      <c r="R1286" s="725"/>
      <c r="S1286" s="136"/>
      <c r="T1286" s="136"/>
      <c r="U1286" s="136"/>
      <c r="V1286" s="136"/>
      <c r="W1286" s="136"/>
      <c r="X1286" s="136"/>
      <c r="Y1286" s="725"/>
      <c r="Z1286" s="136"/>
      <c r="AA1286" s="136"/>
      <c r="AB1286" s="136"/>
      <c r="AC1286" s="136"/>
      <c r="AD1286" s="136"/>
      <c r="AE1286" s="136"/>
      <c r="AF1286" s="725"/>
      <c r="AG1286" s="136"/>
      <c r="AH1286" s="136"/>
      <c r="AI1286" s="136"/>
      <c r="AJ1286" s="136"/>
      <c r="AK1286" s="136"/>
      <c r="AL1286" s="136"/>
    </row>
    <row r="1287" spans="1:38" s="44" customFormat="1" x14ac:dyDescent="0.2">
      <c r="A1287" s="16"/>
      <c r="B1287" s="730"/>
      <c r="C1287" s="16"/>
      <c r="K1287" s="725"/>
      <c r="L1287" s="136"/>
      <c r="M1287" s="136"/>
      <c r="N1287" s="136"/>
      <c r="O1287" s="136"/>
      <c r="P1287" s="136"/>
      <c r="Q1287" s="136"/>
      <c r="R1287" s="725"/>
      <c r="S1287" s="136"/>
      <c r="T1287" s="136"/>
      <c r="U1287" s="136"/>
      <c r="V1287" s="136"/>
      <c r="W1287" s="136"/>
      <c r="X1287" s="136"/>
      <c r="Y1287" s="725"/>
      <c r="Z1287" s="136"/>
      <c r="AA1287" s="136"/>
      <c r="AB1287" s="136"/>
      <c r="AC1287" s="136"/>
      <c r="AD1287" s="136"/>
      <c r="AE1287" s="136"/>
      <c r="AF1287" s="725"/>
      <c r="AG1287" s="136"/>
      <c r="AH1287" s="136"/>
      <c r="AI1287" s="136"/>
      <c r="AJ1287" s="136"/>
      <c r="AK1287" s="136"/>
      <c r="AL1287" s="136"/>
    </row>
    <row r="1288" spans="1:38" s="44" customFormat="1" x14ac:dyDescent="0.2">
      <c r="A1288" s="16"/>
      <c r="B1288" s="730"/>
      <c r="C1288" s="16"/>
      <c r="K1288" s="725"/>
      <c r="L1288" s="136"/>
      <c r="M1288" s="136"/>
      <c r="N1288" s="136"/>
      <c r="O1288" s="136"/>
      <c r="P1288" s="136"/>
      <c r="Q1288" s="136"/>
      <c r="R1288" s="725"/>
      <c r="S1288" s="136"/>
      <c r="T1288" s="136"/>
      <c r="U1288" s="136"/>
      <c r="V1288" s="136"/>
      <c r="W1288" s="136"/>
      <c r="X1288" s="136"/>
      <c r="Y1288" s="725"/>
      <c r="Z1288" s="136"/>
      <c r="AA1288" s="136"/>
      <c r="AB1288" s="136"/>
      <c r="AC1288" s="136"/>
      <c r="AD1288" s="136"/>
      <c r="AE1288" s="136"/>
      <c r="AF1288" s="725"/>
      <c r="AG1288" s="136"/>
      <c r="AH1288" s="136"/>
      <c r="AI1288" s="136"/>
      <c r="AJ1288" s="136"/>
      <c r="AK1288" s="136"/>
      <c r="AL1288" s="136"/>
    </row>
    <row r="1289" spans="1:38" s="44" customFormat="1" x14ac:dyDescent="0.2">
      <c r="A1289" s="16"/>
      <c r="B1289" s="730"/>
      <c r="C1289" s="16"/>
      <c r="K1289" s="725"/>
      <c r="L1289" s="136"/>
      <c r="M1289" s="136"/>
      <c r="N1289" s="136"/>
      <c r="O1289" s="136"/>
      <c r="P1289" s="136"/>
      <c r="Q1289" s="136"/>
      <c r="R1289" s="725"/>
      <c r="S1289" s="136"/>
      <c r="T1289" s="136"/>
      <c r="U1289" s="136"/>
      <c r="V1289" s="136"/>
      <c r="W1289" s="136"/>
      <c r="X1289" s="136"/>
      <c r="Y1289" s="725"/>
      <c r="Z1289" s="136"/>
      <c r="AA1289" s="136"/>
      <c r="AB1289" s="136"/>
      <c r="AC1289" s="136"/>
      <c r="AD1289" s="136"/>
      <c r="AE1289" s="136"/>
      <c r="AF1289" s="725"/>
      <c r="AG1289" s="136"/>
      <c r="AH1289" s="136"/>
      <c r="AI1289" s="136"/>
      <c r="AJ1289" s="136"/>
      <c r="AK1289" s="136"/>
      <c r="AL1289" s="136"/>
    </row>
    <row r="1290" spans="1:38" s="44" customFormat="1" x14ac:dyDescent="0.2">
      <c r="A1290" s="16"/>
      <c r="B1290" s="730"/>
      <c r="C1290" s="16"/>
      <c r="K1290" s="725"/>
      <c r="L1290" s="136"/>
      <c r="M1290" s="136"/>
      <c r="N1290" s="136"/>
      <c r="O1290" s="136"/>
      <c r="P1290" s="136"/>
      <c r="Q1290" s="136"/>
      <c r="R1290" s="725"/>
      <c r="S1290" s="136"/>
      <c r="T1290" s="136"/>
      <c r="U1290" s="136"/>
      <c r="V1290" s="136"/>
      <c r="W1290" s="136"/>
      <c r="X1290" s="136"/>
      <c r="Y1290" s="725"/>
      <c r="Z1290" s="136"/>
      <c r="AA1290" s="136"/>
      <c r="AB1290" s="136"/>
      <c r="AC1290" s="136"/>
      <c r="AD1290" s="136"/>
      <c r="AE1290" s="136"/>
      <c r="AF1290" s="725"/>
      <c r="AG1290" s="136"/>
      <c r="AH1290" s="136"/>
      <c r="AI1290" s="136"/>
      <c r="AJ1290" s="136"/>
      <c r="AK1290" s="136"/>
      <c r="AL1290" s="136"/>
    </row>
    <row r="1291" spans="1:38" s="44" customFormat="1" x14ac:dyDescent="0.2">
      <c r="A1291" s="16"/>
      <c r="B1291" s="730"/>
      <c r="C1291" s="16"/>
      <c r="K1291" s="725"/>
      <c r="L1291" s="136"/>
      <c r="M1291" s="136"/>
      <c r="N1291" s="136"/>
      <c r="O1291" s="136"/>
      <c r="P1291" s="136"/>
      <c r="Q1291" s="136"/>
      <c r="R1291" s="725"/>
      <c r="S1291" s="136"/>
      <c r="T1291" s="136"/>
      <c r="U1291" s="136"/>
      <c r="V1291" s="136"/>
      <c r="W1291" s="136"/>
      <c r="X1291" s="136"/>
      <c r="Y1291" s="725"/>
      <c r="Z1291" s="136"/>
      <c r="AA1291" s="136"/>
      <c r="AB1291" s="136"/>
      <c r="AC1291" s="136"/>
      <c r="AD1291" s="136"/>
      <c r="AE1291" s="136"/>
      <c r="AF1291" s="725"/>
      <c r="AG1291" s="136"/>
      <c r="AH1291" s="136"/>
      <c r="AI1291" s="136"/>
      <c r="AJ1291" s="136"/>
      <c r="AK1291" s="136"/>
      <c r="AL1291" s="136"/>
    </row>
    <row r="1292" spans="1:38" s="44" customFormat="1" x14ac:dyDescent="0.2">
      <c r="A1292" s="16"/>
      <c r="B1292" s="730"/>
      <c r="C1292" s="16"/>
      <c r="K1292" s="725"/>
      <c r="L1292" s="136"/>
      <c r="M1292" s="136"/>
      <c r="N1292" s="136"/>
      <c r="O1292" s="136"/>
      <c r="P1292" s="136"/>
      <c r="Q1292" s="136"/>
      <c r="R1292" s="725"/>
      <c r="S1292" s="136"/>
      <c r="T1292" s="136"/>
      <c r="U1292" s="136"/>
      <c r="V1292" s="136"/>
      <c r="W1292" s="136"/>
      <c r="X1292" s="136"/>
      <c r="Y1292" s="725"/>
      <c r="Z1292" s="136"/>
      <c r="AA1292" s="136"/>
      <c r="AB1292" s="136"/>
      <c r="AC1292" s="136"/>
      <c r="AD1292" s="136"/>
      <c r="AE1292" s="136"/>
      <c r="AF1292" s="725"/>
      <c r="AG1292" s="136"/>
      <c r="AH1292" s="136"/>
      <c r="AI1292" s="136"/>
      <c r="AJ1292" s="136"/>
      <c r="AK1292" s="136"/>
      <c r="AL1292" s="136"/>
    </row>
    <row r="1293" spans="1:38" s="44" customFormat="1" x14ac:dyDescent="0.2">
      <c r="A1293" s="16"/>
      <c r="B1293" s="730"/>
      <c r="C1293" s="16"/>
      <c r="K1293" s="725"/>
      <c r="L1293" s="136"/>
      <c r="M1293" s="136"/>
      <c r="N1293" s="136"/>
      <c r="O1293" s="136"/>
      <c r="P1293" s="136"/>
      <c r="Q1293" s="136"/>
      <c r="R1293" s="725"/>
      <c r="S1293" s="136"/>
      <c r="T1293" s="136"/>
      <c r="U1293" s="136"/>
      <c r="V1293" s="136"/>
      <c r="W1293" s="136"/>
      <c r="X1293" s="136"/>
      <c r="Y1293" s="725"/>
      <c r="Z1293" s="136"/>
      <c r="AA1293" s="136"/>
      <c r="AB1293" s="136"/>
      <c r="AC1293" s="136"/>
      <c r="AD1293" s="136"/>
      <c r="AE1293" s="136"/>
      <c r="AF1293" s="725"/>
      <c r="AG1293" s="136"/>
      <c r="AH1293" s="136"/>
      <c r="AI1293" s="136"/>
      <c r="AJ1293" s="136"/>
      <c r="AK1293" s="136"/>
      <c r="AL1293" s="136"/>
    </row>
    <row r="1294" spans="1:38" s="44" customFormat="1" x14ac:dyDescent="0.2">
      <c r="A1294" s="16"/>
      <c r="B1294" s="730"/>
      <c r="C1294" s="16"/>
      <c r="K1294" s="725"/>
      <c r="L1294" s="136"/>
      <c r="M1294" s="136"/>
      <c r="N1294" s="136"/>
      <c r="O1294" s="136"/>
      <c r="P1294" s="136"/>
      <c r="Q1294" s="136"/>
      <c r="R1294" s="725"/>
      <c r="S1294" s="136"/>
      <c r="T1294" s="136"/>
      <c r="U1294" s="136"/>
      <c r="V1294" s="136"/>
      <c r="W1294" s="136"/>
      <c r="X1294" s="136"/>
      <c r="Y1294" s="725"/>
      <c r="Z1294" s="136"/>
      <c r="AA1294" s="136"/>
      <c r="AB1294" s="136"/>
      <c r="AC1294" s="136"/>
      <c r="AD1294" s="136"/>
      <c r="AE1294" s="136"/>
      <c r="AF1294" s="725"/>
      <c r="AG1294" s="136"/>
      <c r="AH1294" s="136"/>
      <c r="AI1294" s="136"/>
      <c r="AJ1294" s="136"/>
      <c r="AK1294" s="136"/>
      <c r="AL1294" s="136"/>
    </row>
    <row r="1295" spans="1:38" s="44" customFormat="1" x14ac:dyDescent="0.2">
      <c r="A1295" s="16"/>
      <c r="B1295" s="730"/>
      <c r="C1295" s="16"/>
      <c r="K1295" s="725"/>
      <c r="L1295" s="136"/>
      <c r="M1295" s="136"/>
      <c r="N1295" s="136"/>
      <c r="O1295" s="136"/>
      <c r="P1295" s="136"/>
      <c r="Q1295" s="136"/>
      <c r="R1295" s="725"/>
      <c r="S1295" s="136"/>
      <c r="T1295" s="136"/>
      <c r="U1295" s="136"/>
      <c r="V1295" s="136"/>
      <c r="W1295" s="136"/>
      <c r="X1295" s="136"/>
      <c r="Y1295" s="725"/>
      <c r="Z1295" s="136"/>
      <c r="AA1295" s="136"/>
      <c r="AB1295" s="136"/>
      <c r="AC1295" s="136"/>
      <c r="AD1295" s="136"/>
      <c r="AE1295" s="136"/>
      <c r="AF1295" s="725"/>
      <c r="AG1295" s="136"/>
      <c r="AH1295" s="136"/>
      <c r="AI1295" s="136"/>
      <c r="AJ1295" s="136"/>
      <c r="AK1295" s="136"/>
      <c r="AL1295" s="136"/>
    </row>
    <row r="1296" spans="1:38" s="44" customFormat="1" x14ac:dyDescent="0.2">
      <c r="A1296" s="16"/>
      <c r="B1296" s="730"/>
      <c r="C1296" s="16"/>
      <c r="K1296" s="725"/>
      <c r="L1296" s="136"/>
      <c r="M1296" s="136"/>
      <c r="N1296" s="136"/>
      <c r="O1296" s="136"/>
      <c r="P1296" s="136"/>
      <c r="Q1296" s="136"/>
      <c r="R1296" s="725"/>
      <c r="S1296" s="136"/>
      <c r="T1296" s="136"/>
      <c r="U1296" s="136"/>
      <c r="V1296" s="136"/>
      <c r="W1296" s="136"/>
      <c r="X1296" s="136"/>
      <c r="Y1296" s="725"/>
      <c r="Z1296" s="136"/>
      <c r="AA1296" s="136"/>
      <c r="AB1296" s="136"/>
      <c r="AC1296" s="136"/>
      <c r="AD1296" s="136"/>
      <c r="AE1296" s="136"/>
      <c r="AF1296" s="725"/>
      <c r="AG1296" s="136"/>
      <c r="AH1296" s="136"/>
      <c r="AI1296" s="136"/>
      <c r="AJ1296" s="136"/>
      <c r="AK1296" s="136"/>
      <c r="AL1296" s="136"/>
    </row>
    <row r="1297" spans="1:38" s="44" customFormat="1" x14ac:dyDescent="0.2">
      <c r="A1297" s="16"/>
      <c r="B1297" s="730"/>
      <c r="C1297" s="16"/>
      <c r="K1297" s="725"/>
      <c r="L1297" s="136"/>
      <c r="M1297" s="136"/>
      <c r="N1297" s="136"/>
      <c r="O1297" s="136"/>
      <c r="P1297" s="136"/>
      <c r="Q1297" s="136"/>
      <c r="R1297" s="725"/>
      <c r="S1297" s="136"/>
      <c r="T1297" s="136"/>
      <c r="U1297" s="136"/>
      <c r="V1297" s="136"/>
      <c r="W1297" s="136"/>
      <c r="X1297" s="136"/>
      <c r="Y1297" s="725"/>
      <c r="Z1297" s="136"/>
      <c r="AA1297" s="136"/>
      <c r="AB1297" s="136"/>
      <c r="AC1297" s="136"/>
      <c r="AD1297" s="136"/>
      <c r="AE1297" s="136"/>
      <c r="AF1297" s="725"/>
      <c r="AG1297" s="136"/>
      <c r="AH1297" s="136"/>
      <c r="AI1297" s="136"/>
      <c r="AJ1297" s="136"/>
      <c r="AK1297" s="136"/>
      <c r="AL1297" s="136"/>
    </row>
    <row r="1298" spans="1:38" s="44" customFormat="1" x14ac:dyDescent="0.2">
      <c r="A1298" s="16"/>
      <c r="B1298" s="730"/>
      <c r="C1298" s="16"/>
      <c r="K1298" s="725"/>
      <c r="L1298" s="136"/>
      <c r="M1298" s="136"/>
      <c r="N1298" s="136"/>
      <c r="O1298" s="136"/>
      <c r="P1298" s="136"/>
      <c r="Q1298" s="136"/>
      <c r="R1298" s="725"/>
      <c r="S1298" s="136"/>
      <c r="T1298" s="136"/>
      <c r="U1298" s="136"/>
      <c r="V1298" s="136"/>
      <c r="W1298" s="136"/>
      <c r="X1298" s="136"/>
      <c r="Y1298" s="725"/>
      <c r="Z1298" s="136"/>
      <c r="AA1298" s="136"/>
      <c r="AB1298" s="136"/>
      <c r="AC1298" s="136"/>
      <c r="AD1298" s="136"/>
      <c r="AE1298" s="136"/>
      <c r="AF1298" s="725"/>
      <c r="AG1298" s="136"/>
      <c r="AH1298" s="136"/>
      <c r="AI1298" s="136"/>
      <c r="AJ1298" s="136"/>
      <c r="AK1298" s="136"/>
      <c r="AL1298" s="136"/>
    </row>
    <row r="1299" spans="1:38" s="44" customFormat="1" x14ac:dyDescent="0.2">
      <c r="A1299" s="16"/>
      <c r="B1299" s="730"/>
      <c r="C1299" s="16"/>
      <c r="K1299" s="725"/>
      <c r="L1299" s="136"/>
      <c r="M1299" s="136"/>
      <c r="N1299" s="136"/>
      <c r="O1299" s="136"/>
      <c r="P1299" s="136"/>
      <c r="Q1299" s="136"/>
      <c r="R1299" s="725"/>
      <c r="S1299" s="136"/>
      <c r="T1299" s="136"/>
      <c r="U1299" s="136"/>
      <c r="V1299" s="136"/>
      <c r="W1299" s="136"/>
      <c r="X1299" s="136"/>
      <c r="Y1299" s="725"/>
      <c r="Z1299" s="136"/>
      <c r="AA1299" s="136"/>
      <c r="AB1299" s="136"/>
      <c r="AC1299" s="136"/>
      <c r="AD1299" s="136"/>
      <c r="AE1299" s="136"/>
      <c r="AF1299" s="725"/>
      <c r="AG1299" s="136"/>
      <c r="AH1299" s="136"/>
      <c r="AI1299" s="136"/>
      <c r="AJ1299" s="136"/>
      <c r="AK1299" s="136"/>
      <c r="AL1299" s="136"/>
    </row>
    <row r="1300" spans="1:38" s="44" customFormat="1" x14ac:dyDescent="0.2">
      <c r="A1300" s="16"/>
      <c r="B1300" s="730"/>
      <c r="C1300" s="16"/>
      <c r="K1300" s="725"/>
      <c r="L1300" s="136"/>
      <c r="M1300" s="136"/>
      <c r="N1300" s="136"/>
      <c r="O1300" s="136"/>
      <c r="P1300" s="136"/>
      <c r="Q1300" s="136"/>
      <c r="R1300" s="725"/>
      <c r="S1300" s="136"/>
      <c r="T1300" s="136"/>
      <c r="U1300" s="136"/>
      <c r="V1300" s="136"/>
      <c r="W1300" s="136"/>
      <c r="X1300" s="136"/>
      <c r="Y1300" s="725"/>
      <c r="Z1300" s="136"/>
      <c r="AA1300" s="136"/>
      <c r="AB1300" s="136"/>
      <c r="AC1300" s="136"/>
      <c r="AD1300" s="136"/>
      <c r="AE1300" s="136"/>
      <c r="AF1300" s="725"/>
      <c r="AG1300" s="136"/>
      <c r="AH1300" s="136"/>
      <c r="AI1300" s="136"/>
      <c r="AJ1300" s="136"/>
      <c r="AK1300" s="136"/>
      <c r="AL1300" s="136"/>
    </row>
    <row r="1301" spans="1:38" s="44" customFormat="1" x14ac:dyDescent="0.2">
      <c r="A1301" s="16"/>
      <c r="B1301" s="730"/>
      <c r="C1301" s="16"/>
      <c r="K1301" s="725"/>
      <c r="L1301" s="136"/>
      <c r="M1301" s="136"/>
      <c r="N1301" s="136"/>
      <c r="O1301" s="136"/>
      <c r="P1301" s="136"/>
      <c r="Q1301" s="136"/>
      <c r="R1301" s="725"/>
      <c r="S1301" s="136"/>
      <c r="T1301" s="136"/>
      <c r="U1301" s="136"/>
      <c r="V1301" s="136"/>
      <c r="W1301" s="136"/>
      <c r="X1301" s="136"/>
      <c r="Y1301" s="725"/>
      <c r="Z1301" s="136"/>
      <c r="AA1301" s="136"/>
      <c r="AB1301" s="136"/>
      <c r="AC1301" s="136"/>
      <c r="AD1301" s="136"/>
      <c r="AE1301" s="136"/>
      <c r="AF1301" s="725"/>
      <c r="AG1301" s="136"/>
      <c r="AH1301" s="136"/>
      <c r="AI1301" s="136"/>
      <c r="AJ1301" s="136"/>
      <c r="AK1301" s="136"/>
      <c r="AL1301" s="136"/>
    </row>
    <row r="1302" spans="1:38" s="44" customFormat="1" x14ac:dyDescent="0.2">
      <c r="A1302" s="16"/>
      <c r="B1302" s="730"/>
      <c r="C1302" s="16"/>
      <c r="K1302" s="725"/>
      <c r="L1302" s="136"/>
      <c r="M1302" s="136"/>
      <c r="N1302" s="136"/>
      <c r="O1302" s="136"/>
      <c r="P1302" s="136"/>
      <c r="Q1302" s="136"/>
      <c r="R1302" s="725"/>
      <c r="S1302" s="136"/>
      <c r="T1302" s="136"/>
      <c r="U1302" s="136"/>
      <c r="V1302" s="136"/>
      <c r="W1302" s="136"/>
      <c r="X1302" s="136"/>
      <c r="Y1302" s="725"/>
      <c r="Z1302" s="136"/>
      <c r="AA1302" s="136"/>
      <c r="AB1302" s="136"/>
      <c r="AC1302" s="136"/>
      <c r="AD1302" s="136"/>
      <c r="AE1302" s="136"/>
      <c r="AF1302" s="725"/>
      <c r="AG1302" s="136"/>
      <c r="AH1302" s="136"/>
      <c r="AI1302" s="136"/>
      <c r="AJ1302" s="136"/>
      <c r="AK1302" s="136"/>
      <c r="AL1302" s="136"/>
    </row>
    <row r="1303" spans="1:38" s="44" customFormat="1" x14ac:dyDescent="0.2">
      <c r="A1303" s="16"/>
      <c r="B1303" s="730"/>
      <c r="C1303" s="16"/>
      <c r="K1303" s="725"/>
      <c r="L1303" s="136"/>
      <c r="M1303" s="136"/>
      <c r="N1303" s="136"/>
      <c r="O1303" s="136"/>
      <c r="P1303" s="136"/>
      <c r="Q1303" s="136"/>
      <c r="R1303" s="725"/>
      <c r="S1303" s="136"/>
      <c r="T1303" s="136"/>
      <c r="U1303" s="136"/>
      <c r="V1303" s="136"/>
      <c r="W1303" s="136"/>
      <c r="X1303" s="136"/>
      <c r="Y1303" s="725"/>
      <c r="Z1303" s="136"/>
      <c r="AA1303" s="136"/>
      <c r="AB1303" s="136"/>
      <c r="AC1303" s="136"/>
      <c r="AD1303" s="136"/>
      <c r="AE1303" s="136"/>
      <c r="AF1303" s="725"/>
      <c r="AG1303" s="136"/>
      <c r="AH1303" s="136"/>
      <c r="AI1303" s="136"/>
      <c r="AJ1303" s="136"/>
      <c r="AK1303" s="136"/>
      <c r="AL1303" s="136"/>
    </row>
    <row r="1304" spans="1:38" s="44" customFormat="1" x14ac:dyDescent="0.2">
      <c r="A1304" s="16"/>
      <c r="B1304" s="730"/>
      <c r="C1304" s="16"/>
      <c r="K1304" s="725"/>
      <c r="L1304" s="136"/>
      <c r="M1304" s="136"/>
      <c r="N1304" s="136"/>
      <c r="O1304" s="136"/>
      <c r="P1304" s="136"/>
      <c r="Q1304" s="136"/>
      <c r="R1304" s="725"/>
      <c r="S1304" s="136"/>
      <c r="T1304" s="136"/>
      <c r="U1304" s="136"/>
      <c r="V1304" s="136"/>
      <c r="W1304" s="136"/>
      <c r="X1304" s="136"/>
      <c r="Y1304" s="725"/>
      <c r="Z1304" s="136"/>
      <c r="AA1304" s="136"/>
      <c r="AB1304" s="136"/>
      <c r="AC1304" s="136"/>
      <c r="AD1304" s="136"/>
      <c r="AE1304" s="136"/>
      <c r="AF1304" s="725"/>
      <c r="AG1304" s="136"/>
      <c r="AH1304" s="136"/>
      <c r="AI1304" s="136"/>
      <c r="AJ1304" s="136"/>
      <c r="AK1304" s="136"/>
      <c r="AL1304" s="136"/>
    </row>
    <row r="1305" spans="1:38" s="44" customFormat="1" x14ac:dyDescent="0.2">
      <c r="A1305" s="16"/>
      <c r="B1305" s="730"/>
      <c r="C1305" s="16"/>
      <c r="K1305" s="725"/>
      <c r="L1305" s="136"/>
      <c r="M1305" s="136"/>
      <c r="N1305" s="136"/>
      <c r="O1305" s="136"/>
      <c r="P1305" s="136"/>
      <c r="Q1305" s="136"/>
      <c r="R1305" s="725"/>
      <c r="S1305" s="136"/>
      <c r="T1305" s="136"/>
      <c r="U1305" s="136"/>
      <c r="V1305" s="136"/>
      <c r="W1305" s="136"/>
      <c r="X1305" s="136"/>
      <c r="Y1305" s="725"/>
      <c r="Z1305" s="136"/>
      <c r="AA1305" s="136"/>
      <c r="AB1305" s="136"/>
      <c r="AC1305" s="136"/>
      <c r="AD1305" s="136"/>
      <c r="AE1305" s="136"/>
      <c r="AF1305" s="725"/>
      <c r="AG1305" s="136"/>
      <c r="AH1305" s="136"/>
      <c r="AI1305" s="136"/>
      <c r="AJ1305" s="136"/>
      <c r="AK1305" s="136"/>
      <c r="AL1305" s="136"/>
    </row>
    <row r="1306" spans="1:38" s="44" customFormat="1" x14ac:dyDescent="0.2">
      <c r="A1306" s="16"/>
      <c r="B1306" s="730"/>
      <c r="C1306" s="16"/>
      <c r="K1306" s="725"/>
      <c r="L1306" s="136"/>
      <c r="M1306" s="136"/>
      <c r="N1306" s="136"/>
      <c r="O1306" s="136"/>
      <c r="P1306" s="136"/>
      <c r="Q1306" s="136"/>
      <c r="R1306" s="725"/>
      <c r="S1306" s="136"/>
      <c r="T1306" s="136"/>
      <c r="U1306" s="136"/>
      <c r="V1306" s="136"/>
      <c r="W1306" s="136"/>
      <c r="X1306" s="136"/>
      <c r="Y1306" s="725"/>
      <c r="Z1306" s="136"/>
      <c r="AA1306" s="136"/>
      <c r="AB1306" s="136"/>
      <c r="AC1306" s="136"/>
      <c r="AD1306" s="136"/>
      <c r="AE1306" s="136"/>
      <c r="AF1306" s="725"/>
      <c r="AG1306" s="136"/>
      <c r="AH1306" s="136"/>
      <c r="AI1306" s="136"/>
      <c r="AJ1306" s="136"/>
      <c r="AK1306" s="136"/>
      <c r="AL1306" s="136"/>
    </row>
    <row r="1307" spans="1:38" s="44" customFormat="1" x14ac:dyDescent="0.2">
      <c r="A1307" s="16"/>
      <c r="B1307" s="730"/>
      <c r="C1307" s="16"/>
      <c r="K1307" s="725"/>
      <c r="L1307" s="136"/>
      <c r="M1307" s="136"/>
      <c r="N1307" s="136"/>
      <c r="O1307" s="136"/>
      <c r="P1307" s="136"/>
      <c r="Q1307" s="136"/>
      <c r="R1307" s="725"/>
      <c r="S1307" s="136"/>
      <c r="T1307" s="136"/>
      <c r="U1307" s="136"/>
      <c r="V1307" s="136"/>
      <c r="W1307" s="136"/>
      <c r="X1307" s="136"/>
      <c r="Y1307" s="725"/>
      <c r="Z1307" s="136"/>
      <c r="AA1307" s="136"/>
      <c r="AB1307" s="136"/>
      <c r="AC1307" s="136"/>
      <c r="AD1307" s="136"/>
      <c r="AE1307" s="136"/>
      <c r="AF1307" s="725"/>
      <c r="AG1307" s="136"/>
      <c r="AH1307" s="136"/>
      <c r="AI1307" s="136"/>
      <c r="AJ1307" s="136"/>
      <c r="AK1307" s="136"/>
      <c r="AL1307" s="136"/>
    </row>
    <row r="1308" spans="1:38" s="44" customFormat="1" x14ac:dyDescent="0.2">
      <c r="A1308" s="16"/>
      <c r="B1308" s="730"/>
      <c r="C1308" s="16"/>
      <c r="K1308" s="725"/>
      <c r="L1308" s="136"/>
      <c r="M1308" s="136"/>
      <c r="N1308" s="136"/>
      <c r="O1308" s="136"/>
      <c r="P1308" s="136"/>
      <c r="Q1308" s="136"/>
      <c r="R1308" s="725"/>
      <c r="S1308" s="136"/>
      <c r="T1308" s="136"/>
      <c r="U1308" s="136"/>
      <c r="V1308" s="136"/>
      <c r="W1308" s="136"/>
      <c r="X1308" s="136"/>
      <c r="Y1308" s="725"/>
      <c r="Z1308" s="136"/>
      <c r="AA1308" s="136"/>
      <c r="AB1308" s="136"/>
      <c r="AC1308" s="136"/>
      <c r="AD1308" s="136"/>
      <c r="AE1308" s="136"/>
      <c r="AF1308" s="725"/>
      <c r="AG1308" s="136"/>
      <c r="AH1308" s="136"/>
      <c r="AI1308" s="136"/>
      <c r="AJ1308" s="136"/>
      <c r="AK1308" s="136"/>
      <c r="AL1308" s="136"/>
    </row>
    <row r="1309" spans="1:38" s="44" customFormat="1" x14ac:dyDescent="0.2">
      <c r="A1309" s="16"/>
      <c r="B1309" s="730"/>
      <c r="C1309" s="16"/>
      <c r="K1309" s="725"/>
      <c r="L1309" s="136"/>
      <c r="M1309" s="136"/>
      <c r="N1309" s="136"/>
      <c r="O1309" s="136"/>
      <c r="P1309" s="136"/>
      <c r="Q1309" s="136"/>
      <c r="R1309" s="725"/>
      <c r="S1309" s="136"/>
      <c r="T1309" s="136"/>
      <c r="U1309" s="136"/>
      <c r="V1309" s="136"/>
      <c r="W1309" s="136"/>
      <c r="X1309" s="136"/>
      <c r="Y1309" s="725"/>
      <c r="Z1309" s="136"/>
      <c r="AA1309" s="136"/>
      <c r="AB1309" s="136"/>
      <c r="AC1309" s="136"/>
      <c r="AD1309" s="136"/>
      <c r="AE1309" s="136"/>
      <c r="AF1309" s="725"/>
      <c r="AG1309" s="136"/>
      <c r="AH1309" s="136"/>
      <c r="AI1309" s="136"/>
      <c r="AJ1309" s="136"/>
      <c r="AK1309" s="136"/>
      <c r="AL1309" s="136"/>
    </row>
    <row r="1310" spans="1:38" s="44" customFormat="1" x14ac:dyDescent="0.2">
      <c r="A1310" s="16"/>
      <c r="B1310" s="730"/>
      <c r="C1310" s="16"/>
      <c r="K1310" s="725"/>
      <c r="L1310" s="136"/>
      <c r="M1310" s="136"/>
      <c r="N1310" s="136"/>
      <c r="O1310" s="136"/>
      <c r="P1310" s="136"/>
      <c r="Q1310" s="136"/>
      <c r="R1310" s="725"/>
      <c r="S1310" s="136"/>
      <c r="T1310" s="136"/>
      <c r="U1310" s="136"/>
      <c r="V1310" s="136"/>
      <c r="W1310" s="136"/>
      <c r="X1310" s="136"/>
      <c r="Y1310" s="725"/>
      <c r="Z1310" s="136"/>
      <c r="AA1310" s="136"/>
      <c r="AB1310" s="136"/>
      <c r="AC1310" s="136"/>
      <c r="AD1310" s="136"/>
      <c r="AE1310" s="136"/>
      <c r="AF1310" s="725"/>
      <c r="AG1310" s="136"/>
      <c r="AH1310" s="136"/>
      <c r="AI1310" s="136"/>
      <c r="AJ1310" s="136"/>
      <c r="AK1310" s="136"/>
      <c r="AL1310" s="136"/>
    </row>
    <row r="1311" spans="1:38" s="44" customFormat="1" x14ac:dyDescent="0.2">
      <c r="A1311" s="16"/>
      <c r="B1311" s="730"/>
      <c r="C1311" s="16"/>
      <c r="K1311" s="725"/>
      <c r="L1311" s="136"/>
      <c r="M1311" s="136"/>
      <c r="N1311" s="136"/>
      <c r="O1311" s="136"/>
      <c r="P1311" s="136"/>
      <c r="Q1311" s="136"/>
      <c r="R1311" s="725"/>
      <c r="S1311" s="136"/>
      <c r="T1311" s="136"/>
      <c r="U1311" s="136"/>
      <c r="V1311" s="136"/>
      <c r="W1311" s="136"/>
      <c r="X1311" s="136"/>
      <c r="Y1311" s="725"/>
      <c r="Z1311" s="136"/>
      <c r="AA1311" s="136"/>
      <c r="AB1311" s="136"/>
      <c r="AC1311" s="136"/>
      <c r="AD1311" s="136"/>
      <c r="AE1311" s="136"/>
      <c r="AF1311" s="725"/>
      <c r="AG1311" s="136"/>
      <c r="AH1311" s="136"/>
      <c r="AI1311" s="136"/>
      <c r="AJ1311" s="136"/>
      <c r="AK1311" s="136"/>
      <c r="AL1311" s="136"/>
    </row>
    <row r="1312" spans="1:38" s="44" customFormat="1" x14ac:dyDescent="0.2">
      <c r="A1312" s="16"/>
      <c r="B1312" s="730"/>
      <c r="C1312" s="16"/>
      <c r="K1312" s="725"/>
      <c r="L1312" s="136"/>
      <c r="M1312" s="136"/>
      <c r="N1312" s="136"/>
      <c r="O1312" s="136"/>
      <c r="P1312" s="136"/>
      <c r="Q1312" s="136"/>
      <c r="R1312" s="725"/>
      <c r="S1312" s="136"/>
      <c r="T1312" s="136"/>
      <c r="U1312" s="136"/>
      <c r="V1312" s="136"/>
      <c r="W1312" s="136"/>
      <c r="X1312" s="136"/>
      <c r="Y1312" s="725"/>
      <c r="Z1312" s="136"/>
      <c r="AA1312" s="136"/>
      <c r="AB1312" s="136"/>
      <c r="AC1312" s="136"/>
      <c r="AD1312" s="136"/>
      <c r="AE1312" s="136"/>
      <c r="AF1312" s="725"/>
      <c r="AG1312" s="136"/>
      <c r="AH1312" s="136"/>
      <c r="AI1312" s="136"/>
      <c r="AJ1312" s="136"/>
      <c r="AK1312" s="136"/>
      <c r="AL1312" s="136"/>
    </row>
    <row r="1313" spans="1:38" s="44" customFormat="1" x14ac:dyDescent="0.2">
      <c r="A1313" s="16"/>
      <c r="B1313" s="730"/>
      <c r="C1313" s="16"/>
      <c r="K1313" s="725"/>
      <c r="L1313" s="136"/>
      <c r="M1313" s="136"/>
      <c r="N1313" s="136"/>
      <c r="O1313" s="136"/>
      <c r="P1313" s="136"/>
      <c r="Q1313" s="136"/>
      <c r="R1313" s="725"/>
      <c r="S1313" s="136"/>
      <c r="T1313" s="136"/>
      <c r="U1313" s="136"/>
      <c r="V1313" s="136"/>
      <c r="W1313" s="136"/>
      <c r="X1313" s="136"/>
      <c r="Y1313" s="725"/>
      <c r="Z1313" s="136"/>
      <c r="AA1313" s="136"/>
      <c r="AB1313" s="136"/>
      <c r="AC1313" s="136"/>
      <c r="AD1313" s="136"/>
      <c r="AE1313" s="136"/>
      <c r="AF1313" s="725"/>
      <c r="AG1313" s="136"/>
      <c r="AH1313" s="136"/>
      <c r="AI1313" s="136"/>
      <c r="AJ1313" s="136"/>
      <c r="AK1313" s="136"/>
      <c r="AL1313" s="136"/>
    </row>
    <row r="1314" spans="1:38" s="44" customFormat="1" x14ac:dyDescent="0.2">
      <c r="A1314" s="16"/>
      <c r="B1314" s="730"/>
      <c r="C1314" s="16"/>
      <c r="K1314" s="725"/>
      <c r="L1314" s="136"/>
      <c r="M1314" s="136"/>
      <c r="N1314" s="136"/>
      <c r="O1314" s="136"/>
      <c r="P1314" s="136"/>
      <c r="Q1314" s="136"/>
      <c r="R1314" s="725"/>
      <c r="S1314" s="136"/>
      <c r="T1314" s="136"/>
      <c r="U1314" s="136"/>
      <c r="V1314" s="136"/>
      <c r="W1314" s="136"/>
      <c r="X1314" s="136"/>
      <c r="Y1314" s="725"/>
      <c r="Z1314" s="136"/>
      <c r="AA1314" s="136"/>
      <c r="AB1314" s="136"/>
      <c r="AC1314" s="136"/>
      <c r="AD1314" s="136"/>
      <c r="AE1314" s="136"/>
      <c r="AF1314" s="725"/>
      <c r="AG1314" s="136"/>
      <c r="AH1314" s="136"/>
      <c r="AI1314" s="136"/>
      <c r="AJ1314" s="136"/>
      <c r="AK1314" s="136"/>
      <c r="AL1314" s="136"/>
    </row>
    <row r="1315" spans="1:38" s="44" customFormat="1" x14ac:dyDescent="0.2">
      <c r="A1315" s="16"/>
      <c r="B1315" s="730"/>
      <c r="C1315" s="16"/>
      <c r="K1315" s="725"/>
      <c r="L1315" s="136"/>
      <c r="M1315" s="136"/>
      <c r="N1315" s="136"/>
      <c r="O1315" s="136"/>
      <c r="P1315" s="136"/>
      <c r="Q1315" s="136"/>
      <c r="R1315" s="725"/>
      <c r="S1315" s="136"/>
      <c r="T1315" s="136"/>
      <c r="U1315" s="136"/>
      <c r="V1315" s="136"/>
      <c r="W1315" s="136"/>
      <c r="X1315" s="136"/>
      <c r="Y1315" s="725"/>
      <c r="Z1315" s="136"/>
      <c r="AA1315" s="136"/>
      <c r="AB1315" s="136"/>
      <c r="AC1315" s="136"/>
      <c r="AD1315" s="136"/>
      <c r="AE1315" s="136"/>
      <c r="AF1315" s="725"/>
      <c r="AG1315" s="136"/>
      <c r="AH1315" s="136"/>
      <c r="AI1315" s="136"/>
      <c r="AJ1315" s="136"/>
      <c r="AK1315" s="136"/>
      <c r="AL1315" s="136"/>
    </row>
    <row r="1316" spans="1:38" s="44" customFormat="1" x14ac:dyDescent="0.2">
      <c r="A1316" s="16"/>
      <c r="B1316" s="730"/>
      <c r="C1316" s="16"/>
      <c r="K1316" s="725"/>
      <c r="L1316" s="136"/>
      <c r="M1316" s="136"/>
      <c r="N1316" s="136"/>
      <c r="O1316" s="136"/>
      <c r="P1316" s="136"/>
      <c r="Q1316" s="136"/>
      <c r="R1316" s="725"/>
      <c r="S1316" s="136"/>
      <c r="T1316" s="136"/>
      <c r="U1316" s="136"/>
      <c r="V1316" s="136"/>
      <c r="W1316" s="136"/>
      <c r="X1316" s="136"/>
      <c r="Y1316" s="725"/>
      <c r="Z1316" s="136"/>
      <c r="AA1316" s="136"/>
      <c r="AB1316" s="136"/>
      <c r="AC1316" s="136"/>
      <c r="AD1316" s="136"/>
      <c r="AE1316" s="136"/>
      <c r="AF1316" s="725"/>
      <c r="AG1316" s="136"/>
      <c r="AH1316" s="136"/>
      <c r="AI1316" s="136"/>
      <c r="AJ1316" s="136"/>
      <c r="AK1316" s="136"/>
      <c r="AL1316" s="136"/>
    </row>
    <row r="1317" spans="1:38" s="44" customFormat="1" x14ac:dyDescent="0.2">
      <c r="A1317" s="16"/>
      <c r="B1317" s="730"/>
      <c r="C1317" s="16"/>
      <c r="K1317" s="725"/>
      <c r="L1317" s="136"/>
      <c r="M1317" s="136"/>
      <c r="N1317" s="136"/>
      <c r="O1317" s="136"/>
      <c r="P1317" s="136"/>
      <c r="Q1317" s="136"/>
      <c r="R1317" s="725"/>
      <c r="S1317" s="136"/>
      <c r="T1317" s="136"/>
      <c r="U1317" s="136"/>
      <c r="V1317" s="136"/>
      <c r="W1317" s="136"/>
      <c r="X1317" s="136"/>
      <c r="Y1317" s="725"/>
      <c r="Z1317" s="136"/>
      <c r="AA1317" s="136"/>
      <c r="AB1317" s="136"/>
      <c r="AC1317" s="136"/>
      <c r="AD1317" s="136"/>
      <c r="AE1317" s="136"/>
      <c r="AF1317" s="725"/>
      <c r="AG1317" s="136"/>
      <c r="AH1317" s="136"/>
      <c r="AI1317" s="136"/>
      <c r="AJ1317" s="136"/>
      <c r="AK1317" s="136"/>
      <c r="AL1317" s="136"/>
    </row>
    <row r="1318" spans="1:38" s="44" customFormat="1" x14ac:dyDescent="0.2">
      <c r="A1318" s="16"/>
      <c r="B1318" s="730"/>
      <c r="C1318" s="16"/>
      <c r="K1318" s="725"/>
      <c r="L1318" s="136"/>
      <c r="M1318" s="136"/>
      <c r="N1318" s="136"/>
      <c r="O1318" s="136"/>
      <c r="P1318" s="136"/>
      <c r="Q1318" s="136"/>
      <c r="R1318" s="725"/>
      <c r="S1318" s="136"/>
      <c r="T1318" s="136"/>
      <c r="U1318" s="136"/>
      <c r="V1318" s="136"/>
      <c r="W1318" s="136"/>
      <c r="X1318" s="136"/>
      <c r="Y1318" s="725"/>
      <c r="Z1318" s="136"/>
      <c r="AA1318" s="136"/>
      <c r="AB1318" s="136"/>
      <c r="AC1318" s="136"/>
      <c r="AD1318" s="136"/>
      <c r="AE1318" s="136"/>
      <c r="AF1318" s="725"/>
      <c r="AG1318" s="136"/>
      <c r="AH1318" s="136"/>
      <c r="AI1318" s="136"/>
      <c r="AJ1318" s="136"/>
      <c r="AK1318" s="136"/>
      <c r="AL1318" s="136"/>
    </row>
    <row r="1319" spans="1:38" s="44" customFormat="1" x14ac:dyDescent="0.2">
      <c r="A1319" s="16"/>
      <c r="B1319" s="730"/>
      <c r="C1319" s="16"/>
      <c r="K1319" s="725"/>
      <c r="L1319" s="136"/>
      <c r="M1319" s="136"/>
      <c r="N1319" s="136"/>
      <c r="O1319" s="136"/>
      <c r="P1319" s="136"/>
      <c r="Q1319" s="136"/>
      <c r="R1319" s="725"/>
      <c r="S1319" s="136"/>
      <c r="T1319" s="136"/>
      <c r="U1319" s="136"/>
      <c r="V1319" s="136"/>
      <c r="W1319" s="136"/>
      <c r="X1319" s="136"/>
      <c r="Y1319" s="725"/>
      <c r="Z1319" s="136"/>
      <c r="AA1319" s="136"/>
      <c r="AB1319" s="136"/>
      <c r="AC1319" s="136"/>
      <c r="AD1319" s="136"/>
      <c r="AE1319" s="136"/>
      <c r="AF1319" s="725"/>
      <c r="AG1319" s="136"/>
      <c r="AH1319" s="136"/>
      <c r="AI1319" s="136"/>
      <c r="AJ1319" s="136"/>
      <c r="AK1319" s="136"/>
      <c r="AL1319" s="136"/>
    </row>
    <row r="1320" spans="1:38" s="44" customFormat="1" x14ac:dyDescent="0.2">
      <c r="A1320" s="16"/>
      <c r="B1320" s="730"/>
      <c r="C1320" s="16"/>
      <c r="K1320" s="725"/>
      <c r="L1320" s="136"/>
      <c r="M1320" s="136"/>
      <c r="N1320" s="136"/>
      <c r="O1320" s="136"/>
      <c r="P1320" s="136"/>
      <c r="Q1320" s="136"/>
      <c r="R1320" s="725"/>
      <c r="S1320" s="136"/>
      <c r="T1320" s="136"/>
      <c r="U1320" s="136"/>
      <c r="V1320" s="136"/>
      <c r="W1320" s="136"/>
      <c r="X1320" s="136"/>
      <c r="Y1320" s="725"/>
      <c r="Z1320" s="136"/>
      <c r="AA1320" s="136"/>
      <c r="AB1320" s="136"/>
      <c r="AC1320" s="136"/>
      <c r="AD1320" s="136"/>
      <c r="AE1320" s="136"/>
      <c r="AF1320" s="725"/>
      <c r="AG1320" s="136"/>
      <c r="AH1320" s="136"/>
      <c r="AI1320" s="136"/>
      <c r="AJ1320" s="136"/>
      <c r="AK1320" s="136"/>
      <c r="AL1320" s="136"/>
    </row>
    <row r="1321" spans="1:38" s="44" customFormat="1" x14ac:dyDescent="0.2">
      <c r="A1321" s="16"/>
      <c r="B1321" s="730"/>
      <c r="C1321" s="16"/>
      <c r="K1321" s="725"/>
      <c r="L1321" s="136"/>
      <c r="M1321" s="136"/>
      <c r="N1321" s="136"/>
      <c r="O1321" s="136"/>
      <c r="P1321" s="136"/>
      <c r="Q1321" s="136"/>
      <c r="R1321" s="725"/>
      <c r="S1321" s="136"/>
      <c r="T1321" s="136"/>
      <c r="U1321" s="136"/>
      <c r="V1321" s="136"/>
      <c r="W1321" s="136"/>
      <c r="X1321" s="136"/>
      <c r="Y1321" s="725"/>
      <c r="Z1321" s="136"/>
      <c r="AA1321" s="136"/>
      <c r="AB1321" s="136"/>
      <c r="AC1321" s="136"/>
      <c r="AD1321" s="136"/>
      <c r="AE1321" s="136"/>
      <c r="AF1321" s="725"/>
      <c r="AG1321" s="136"/>
      <c r="AH1321" s="136"/>
      <c r="AI1321" s="136"/>
      <c r="AJ1321" s="136"/>
      <c r="AK1321" s="136"/>
      <c r="AL1321" s="136"/>
    </row>
    <row r="1322" spans="1:38" s="44" customFormat="1" x14ac:dyDescent="0.2">
      <c r="A1322" s="16"/>
      <c r="B1322" s="730"/>
      <c r="C1322" s="16"/>
      <c r="K1322" s="725"/>
      <c r="L1322" s="136"/>
      <c r="M1322" s="136"/>
      <c r="N1322" s="136"/>
      <c r="O1322" s="136"/>
      <c r="P1322" s="136"/>
      <c r="Q1322" s="136"/>
      <c r="R1322" s="725"/>
      <c r="S1322" s="136"/>
      <c r="T1322" s="136"/>
      <c r="U1322" s="136"/>
      <c r="V1322" s="136"/>
      <c r="W1322" s="136"/>
      <c r="X1322" s="136"/>
      <c r="Y1322" s="725"/>
      <c r="Z1322" s="136"/>
      <c r="AA1322" s="136"/>
      <c r="AB1322" s="136"/>
      <c r="AC1322" s="136"/>
      <c r="AD1322" s="136"/>
      <c r="AE1322" s="136"/>
      <c r="AF1322" s="725"/>
      <c r="AG1322" s="136"/>
      <c r="AH1322" s="136"/>
      <c r="AI1322" s="136"/>
      <c r="AJ1322" s="136"/>
      <c r="AK1322" s="136"/>
      <c r="AL1322" s="136"/>
    </row>
    <row r="1323" spans="1:38" s="44" customFormat="1" x14ac:dyDescent="0.2">
      <c r="A1323" s="16"/>
      <c r="B1323" s="730"/>
      <c r="C1323" s="16"/>
      <c r="K1323" s="725"/>
      <c r="L1323" s="136"/>
      <c r="M1323" s="136"/>
      <c r="N1323" s="136"/>
      <c r="O1323" s="136"/>
      <c r="P1323" s="136"/>
      <c r="Q1323" s="136"/>
      <c r="R1323" s="725"/>
      <c r="S1323" s="136"/>
      <c r="T1323" s="136"/>
      <c r="U1323" s="136"/>
      <c r="V1323" s="136"/>
      <c r="W1323" s="136"/>
      <c r="X1323" s="136"/>
      <c r="Y1323" s="725"/>
      <c r="Z1323" s="136"/>
      <c r="AA1323" s="136"/>
      <c r="AB1323" s="136"/>
      <c r="AC1323" s="136"/>
      <c r="AD1323" s="136"/>
      <c r="AE1323" s="136"/>
      <c r="AF1323" s="725"/>
      <c r="AG1323" s="136"/>
      <c r="AH1323" s="136"/>
      <c r="AI1323" s="136"/>
      <c r="AJ1323" s="136"/>
      <c r="AK1323" s="136"/>
      <c r="AL1323" s="136"/>
    </row>
    <row r="1324" spans="1:38" s="44" customFormat="1" x14ac:dyDescent="0.2">
      <c r="A1324" s="16"/>
      <c r="B1324" s="730"/>
      <c r="C1324" s="16"/>
      <c r="K1324" s="725"/>
      <c r="L1324" s="136"/>
      <c r="M1324" s="136"/>
      <c r="N1324" s="136"/>
      <c r="O1324" s="136"/>
      <c r="P1324" s="136"/>
      <c r="Q1324" s="136"/>
      <c r="R1324" s="725"/>
      <c r="S1324" s="136"/>
      <c r="T1324" s="136"/>
      <c r="U1324" s="136"/>
      <c r="V1324" s="136"/>
      <c r="W1324" s="136"/>
      <c r="X1324" s="136"/>
      <c r="Y1324" s="725"/>
      <c r="Z1324" s="136"/>
      <c r="AA1324" s="136"/>
      <c r="AB1324" s="136"/>
      <c r="AC1324" s="136"/>
      <c r="AD1324" s="136"/>
      <c r="AE1324" s="136"/>
      <c r="AF1324" s="725"/>
      <c r="AG1324" s="136"/>
      <c r="AH1324" s="136"/>
      <c r="AI1324" s="136"/>
      <c r="AJ1324" s="136"/>
      <c r="AK1324" s="136"/>
      <c r="AL1324" s="136"/>
    </row>
    <row r="1325" spans="1:38" s="44" customFormat="1" x14ac:dyDescent="0.2">
      <c r="A1325" s="16"/>
      <c r="B1325" s="730"/>
      <c r="C1325" s="16"/>
      <c r="K1325" s="725"/>
      <c r="L1325" s="136"/>
      <c r="M1325" s="136"/>
      <c r="N1325" s="136"/>
      <c r="O1325" s="136"/>
      <c r="P1325" s="136"/>
      <c r="Q1325" s="136"/>
      <c r="R1325" s="725"/>
      <c r="S1325" s="136"/>
      <c r="T1325" s="136"/>
      <c r="U1325" s="136"/>
      <c r="V1325" s="136"/>
      <c r="W1325" s="136"/>
      <c r="X1325" s="136"/>
      <c r="Y1325" s="725"/>
      <c r="Z1325" s="136"/>
      <c r="AA1325" s="136"/>
      <c r="AB1325" s="136"/>
      <c r="AC1325" s="136"/>
      <c r="AD1325" s="136"/>
      <c r="AE1325" s="136"/>
      <c r="AF1325" s="725"/>
      <c r="AG1325" s="136"/>
      <c r="AH1325" s="136"/>
      <c r="AI1325" s="136"/>
      <c r="AJ1325" s="136"/>
      <c r="AK1325" s="136"/>
      <c r="AL1325" s="136"/>
    </row>
    <row r="1326" spans="1:38" s="44" customFormat="1" x14ac:dyDescent="0.2">
      <c r="A1326" s="16"/>
      <c r="B1326" s="730"/>
      <c r="C1326" s="16"/>
      <c r="K1326" s="725"/>
      <c r="L1326" s="136"/>
      <c r="M1326" s="136"/>
      <c r="N1326" s="136"/>
      <c r="O1326" s="136"/>
      <c r="P1326" s="136"/>
      <c r="Q1326" s="136"/>
      <c r="R1326" s="725"/>
      <c r="S1326" s="136"/>
      <c r="T1326" s="136"/>
      <c r="U1326" s="136"/>
      <c r="V1326" s="136"/>
      <c r="W1326" s="136"/>
      <c r="X1326" s="136"/>
      <c r="Y1326" s="725"/>
      <c r="Z1326" s="136"/>
      <c r="AA1326" s="136"/>
      <c r="AB1326" s="136"/>
      <c r="AC1326" s="136"/>
      <c r="AD1326" s="136"/>
      <c r="AE1326" s="136"/>
      <c r="AF1326" s="725"/>
      <c r="AG1326" s="136"/>
      <c r="AH1326" s="136"/>
      <c r="AI1326" s="136"/>
      <c r="AJ1326" s="136"/>
      <c r="AK1326" s="136"/>
      <c r="AL1326" s="136"/>
    </row>
    <row r="1327" spans="1:38" s="44" customFormat="1" x14ac:dyDescent="0.2">
      <c r="A1327" s="16"/>
      <c r="B1327" s="730"/>
      <c r="C1327" s="16"/>
      <c r="K1327" s="725"/>
      <c r="L1327" s="136"/>
      <c r="M1327" s="136"/>
      <c r="N1327" s="136"/>
      <c r="O1327" s="136"/>
      <c r="P1327" s="136"/>
      <c r="Q1327" s="136"/>
      <c r="R1327" s="725"/>
      <c r="S1327" s="136"/>
      <c r="T1327" s="136"/>
      <c r="U1327" s="136"/>
      <c r="V1327" s="136"/>
      <c r="W1327" s="136"/>
      <c r="X1327" s="136"/>
      <c r="Y1327" s="725"/>
      <c r="Z1327" s="136"/>
      <c r="AA1327" s="136"/>
      <c r="AB1327" s="136"/>
      <c r="AC1327" s="136"/>
      <c r="AD1327" s="136"/>
      <c r="AE1327" s="136"/>
      <c r="AF1327" s="725"/>
      <c r="AG1327" s="136"/>
      <c r="AH1327" s="136"/>
      <c r="AI1327" s="136"/>
      <c r="AJ1327" s="136"/>
      <c r="AK1327" s="136"/>
      <c r="AL1327" s="136"/>
    </row>
    <row r="1328" spans="1:38" s="44" customFormat="1" x14ac:dyDescent="0.2">
      <c r="A1328" s="16"/>
      <c r="B1328" s="730"/>
      <c r="C1328" s="16"/>
      <c r="K1328" s="725"/>
      <c r="L1328" s="136"/>
      <c r="M1328" s="136"/>
      <c r="N1328" s="136"/>
      <c r="O1328" s="136"/>
      <c r="P1328" s="136"/>
      <c r="Q1328" s="136"/>
      <c r="R1328" s="725"/>
      <c r="S1328" s="136"/>
      <c r="T1328" s="136"/>
      <c r="U1328" s="136"/>
      <c r="V1328" s="136"/>
      <c r="W1328" s="136"/>
      <c r="X1328" s="136"/>
      <c r="Y1328" s="725"/>
      <c r="Z1328" s="136"/>
      <c r="AA1328" s="136"/>
      <c r="AB1328" s="136"/>
      <c r="AC1328" s="136"/>
      <c r="AD1328" s="136"/>
      <c r="AE1328" s="136"/>
      <c r="AF1328" s="725"/>
      <c r="AG1328" s="136"/>
      <c r="AH1328" s="136"/>
      <c r="AI1328" s="136"/>
      <c r="AJ1328" s="136"/>
      <c r="AK1328" s="136"/>
      <c r="AL1328" s="136"/>
    </row>
    <row r="1329" spans="1:38" s="44" customFormat="1" x14ac:dyDescent="0.2">
      <c r="A1329" s="16"/>
      <c r="B1329" s="730"/>
      <c r="C1329" s="16"/>
      <c r="K1329" s="725"/>
      <c r="L1329" s="136"/>
      <c r="M1329" s="136"/>
      <c r="N1329" s="136"/>
      <c r="O1329" s="136"/>
      <c r="P1329" s="136"/>
      <c r="Q1329" s="136"/>
      <c r="R1329" s="725"/>
      <c r="S1329" s="136"/>
      <c r="T1329" s="136"/>
      <c r="U1329" s="136"/>
      <c r="V1329" s="136"/>
      <c r="W1329" s="136"/>
      <c r="X1329" s="136"/>
      <c r="Y1329" s="725"/>
      <c r="Z1329" s="136"/>
      <c r="AA1329" s="136"/>
      <c r="AB1329" s="136"/>
      <c r="AC1329" s="136"/>
      <c r="AD1329" s="136"/>
      <c r="AE1329" s="136"/>
      <c r="AF1329" s="725"/>
      <c r="AG1329" s="136"/>
      <c r="AH1329" s="136"/>
      <c r="AI1329" s="136"/>
      <c r="AJ1329" s="136"/>
      <c r="AK1329" s="136"/>
      <c r="AL1329" s="136"/>
    </row>
    <row r="1330" spans="1:38" s="44" customFormat="1" x14ac:dyDescent="0.2">
      <c r="A1330" s="16"/>
      <c r="B1330" s="730"/>
      <c r="C1330" s="16"/>
      <c r="K1330" s="725"/>
      <c r="L1330" s="136"/>
      <c r="M1330" s="136"/>
      <c r="N1330" s="136"/>
      <c r="O1330" s="136"/>
      <c r="P1330" s="136"/>
      <c r="Q1330" s="136"/>
      <c r="R1330" s="725"/>
      <c r="S1330" s="136"/>
      <c r="T1330" s="136"/>
      <c r="U1330" s="136"/>
      <c r="V1330" s="136"/>
      <c r="W1330" s="136"/>
      <c r="X1330" s="136"/>
      <c r="Y1330" s="725"/>
      <c r="Z1330" s="136"/>
      <c r="AA1330" s="136"/>
      <c r="AB1330" s="136"/>
      <c r="AC1330" s="136"/>
      <c r="AD1330" s="136"/>
      <c r="AE1330" s="136"/>
      <c r="AF1330" s="725"/>
      <c r="AG1330" s="136"/>
      <c r="AH1330" s="136"/>
      <c r="AI1330" s="136"/>
      <c r="AJ1330" s="136"/>
      <c r="AK1330" s="136"/>
      <c r="AL1330" s="136"/>
    </row>
    <row r="1331" spans="1:38" s="44" customFormat="1" x14ac:dyDescent="0.2">
      <c r="A1331" s="16"/>
      <c r="B1331" s="730"/>
      <c r="C1331" s="16"/>
      <c r="K1331" s="725"/>
      <c r="L1331" s="136"/>
      <c r="M1331" s="136"/>
      <c r="N1331" s="136"/>
      <c r="O1331" s="136"/>
      <c r="P1331" s="136"/>
      <c r="Q1331" s="136"/>
      <c r="R1331" s="725"/>
      <c r="S1331" s="136"/>
      <c r="T1331" s="136"/>
      <c r="U1331" s="136"/>
      <c r="V1331" s="136"/>
      <c r="W1331" s="136"/>
      <c r="X1331" s="136"/>
      <c r="Y1331" s="725"/>
      <c r="Z1331" s="136"/>
      <c r="AA1331" s="136"/>
      <c r="AB1331" s="136"/>
      <c r="AC1331" s="136"/>
      <c r="AD1331" s="136"/>
      <c r="AE1331" s="136"/>
      <c r="AF1331" s="725"/>
      <c r="AG1331" s="136"/>
      <c r="AH1331" s="136"/>
      <c r="AI1331" s="136"/>
      <c r="AJ1331" s="136"/>
      <c r="AK1331" s="136"/>
      <c r="AL1331" s="136"/>
    </row>
    <row r="1332" spans="1:38" s="44" customFormat="1" x14ac:dyDescent="0.2">
      <c r="A1332" s="16"/>
      <c r="B1332" s="730"/>
      <c r="C1332" s="16"/>
      <c r="K1332" s="725"/>
      <c r="L1332" s="136"/>
      <c r="M1332" s="136"/>
      <c r="N1332" s="136"/>
      <c r="O1332" s="136"/>
      <c r="P1332" s="136"/>
      <c r="Q1332" s="136"/>
      <c r="R1332" s="725"/>
      <c r="S1332" s="136"/>
      <c r="T1332" s="136"/>
      <c r="U1332" s="136"/>
      <c r="V1332" s="136"/>
      <c r="W1332" s="136"/>
      <c r="X1332" s="136"/>
      <c r="Y1332" s="725"/>
      <c r="Z1332" s="136"/>
      <c r="AA1332" s="136"/>
      <c r="AB1332" s="136"/>
      <c r="AC1332" s="136"/>
      <c r="AD1332" s="136"/>
      <c r="AE1332" s="136"/>
      <c r="AF1332" s="725"/>
      <c r="AG1332" s="136"/>
      <c r="AH1332" s="136"/>
      <c r="AI1332" s="136"/>
      <c r="AJ1332" s="136"/>
      <c r="AK1332" s="136"/>
      <c r="AL1332" s="136"/>
    </row>
    <row r="1333" spans="1:38" s="44" customFormat="1" x14ac:dyDescent="0.2">
      <c r="A1333" s="16"/>
      <c r="B1333" s="730"/>
      <c r="C1333" s="16"/>
      <c r="K1333" s="725"/>
      <c r="L1333" s="136"/>
      <c r="M1333" s="136"/>
      <c r="N1333" s="136"/>
      <c r="O1333" s="136"/>
      <c r="P1333" s="136"/>
      <c r="Q1333" s="136"/>
      <c r="R1333" s="725"/>
      <c r="S1333" s="136"/>
      <c r="T1333" s="136"/>
      <c r="U1333" s="136"/>
      <c r="V1333" s="136"/>
      <c r="W1333" s="136"/>
      <c r="X1333" s="136"/>
      <c r="Y1333" s="725"/>
      <c r="Z1333" s="136"/>
      <c r="AA1333" s="136"/>
      <c r="AB1333" s="136"/>
      <c r="AC1333" s="136"/>
      <c r="AD1333" s="136"/>
      <c r="AE1333" s="136"/>
      <c r="AF1333" s="725"/>
      <c r="AG1333" s="136"/>
      <c r="AH1333" s="136"/>
      <c r="AI1333" s="136"/>
      <c r="AJ1333" s="136"/>
      <c r="AK1333" s="136"/>
      <c r="AL1333" s="136"/>
    </row>
    <row r="1334" spans="1:38" s="44" customFormat="1" x14ac:dyDescent="0.2">
      <c r="A1334" s="16"/>
      <c r="B1334" s="730"/>
      <c r="C1334" s="16"/>
      <c r="K1334" s="725"/>
      <c r="L1334" s="136"/>
      <c r="M1334" s="136"/>
      <c r="N1334" s="136"/>
      <c r="O1334" s="136"/>
      <c r="P1334" s="136"/>
      <c r="Q1334" s="136"/>
      <c r="R1334" s="725"/>
      <c r="S1334" s="136"/>
      <c r="T1334" s="136"/>
      <c r="U1334" s="136"/>
      <c r="V1334" s="136"/>
      <c r="W1334" s="136"/>
      <c r="X1334" s="136"/>
      <c r="Y1334" s="725"/>
      <c r="Z1334" s="136"/>
      <c r="AA1334" s="136"/>
      <c r="AB1334" s="136"/>
      <c r="AC1334" s="136"/>
      <c r="AD1334" s="136"/>
      <c r="AE1334" s="136"/>
      <c r="AF1334" s="725"/>
      <c r="AG1334" s="136"/>
      <c r="AH1334" s="136"/>
      <c r="AI1334" s="136"/>
      <c r="AJ1334" s="136"/>
      <c r="AK1334" s="136"/>
      <c r="AL1334" s="136"/>
    </row>
    <row r="1335" spans="1:38" s="44" customFormat="1" x14ac:dyDescent="0.2">
      <c r="A1335" s="16"/>
      <c r="B1335" s="730"/>
      <c r="C1335" s="16"/>
      <c r="K1335" s="725"/>
      <c r="L1335" s="136"/>
      <c r="M1335" s="136"/>
      <c r="N1335" s="136"/>
      <c r="O1335" s="136"/>
      <c r="P1335" s="136"/>
      <c r="Q1335" s="136"/>
      <c r="R1335" s="725"/>
      <c r="S1335" s="136"/>
      <c r="T1335" s="136"/>
      <c r="U1335" s="136"/>
      <c r="V1335" s="136"/>
      <c r="W1335" s="136"/>
      <c r="X1335" s="136"/>
      <c r="Y1335" s="725"/>
      <c r="Z1335" s="136"/>
      <c r="AA1335" s="136"/>
      <c r="AB1335" s="136"/>
      <c r="AC1335" s="136"/>
      <c r="AD1335" s="136"/>
      <c r="AE1335" s="136"/>
      <c r="AF1335" s="725"/>
      <c r="AG1335" s="136"/>
      <c r="AH1335" s="136"/>
      <c r="AI1335" s="136"/>
      <c r="AJ1335" s="136"/>
      <c r="AK1335" s="136"/>
      <c r="AL1335" s="136"/>
    </row>
    <row r="1336" spans="1:38" s="44" customFormat="1" x14ac:dyDescent="0.2">
      <c r="A1336" s="16"/>
      <c r="B1336" s="730"/>
      <c r="C1336" s="16"/>
      <c r="K1336" s="725"/>
      <c r="L1336" s="136"/>
      <c r="M1336" s="136"/>
      <c r="N1336" s="136"/>
      <c r="O1336" s="136"/>
      <c r="P1336" s="136"/>
      <c r="Q1336" s="136"/>
      <c r="R1336" s="725"/>
      <c r="S1336" s="136"/>
      <c r="T1336" s="136"/>
      <c r="U1336" s="136"/>
      <c r="V1336" s="136"/>
      <c r="W1336" s="136"/>
      <c r="X1336" s="136"/>
      <c r="Y1336" s="725"/>
      <c r="Z1336" s="136"/>
      <c r="AA1336" s="136"/>
      <c r="AB1336" s="136"/>
      <c r="AC1336" s="136"/>
      <c r="AD1336" s="136"/>
      <c r="AE1336" s="136"/>
      <c r="AF1336" s="725"/>
      <c r="AG1336" s="136"/>
      <c r="AH1336" s="136"/>
      <c r="AI1336" s="136"/>
      <c r="AJ1336" s="136"/>
      <c r="AK1336" s="136"/>
      <c r="AL1336" s="136"/>
    </row>
    <row r="1337" spans="1:38" s="44" customFormat="1" x14ac:dyDescent="0.2">
      <c r="A1337" s="16"/>
      <c r="B1337" s="730"/>
      <c r="C1337" s="16"/>
      <c r="K1337" s="725"/>
      <c r="L1337" s="136"/>
      <c r="M1337" s="136"/>
      <c r="N1337" s="136"/>
      <c r="O1337" s="136"/>
      <c r="P1337" s="136"/>
      <c r="Q1337" s="136"/>
      <c r="R1337" s="725"/>
      <c r="S1337" s="136"/>
      <c r="T1337" s="136"/>
      <c r="U1337" s="136"/>
      <c r="V1337" s="136"/>
      <c r="W1337" s="136"/>
      <c r="X1337" s="136"/>
      <c r="Y1337" s="725"/>
      <c r="Z1337" s="136"/>
      <c r="AA1337" s="136"/>
      <c r="AB1337" s="136"/>
      <c r="AC1337" s="136"/>
      <c r="AD1337" s="136"/>
      <c r="AE1337" s="136"/>
      <c r="AF1337" s="725"/>
      <c r="AG1337" s="136"/>
      <c r="AH1337" s="136"/>
      <c r="AI1337" s="136"/>
      <c r="AJ1337" s="136"/>
      <c r="AK1337" s="136"/>
      <c r="AL1337" s="136"/>
    </row>
    <row r="1338" spans="1:38" s="44" customFormat="1" x14ac:dyDescent="0.2">
      <c r="A1338" s="16"/>
      <c r="B1338" s="730"/>
      <c r="C1338" s="16"/>
      <c r="K1338" s="725"/>
      <c r="L1338" s="136"/>
      <c r="M1338" s="136"/>
      <c r="N1338" s="136"/>
      <c r="O1338" s="136"/>
      <c r="P1338" s="136"/>
      <c r="Q1338" s="136"/>
      <c r="R1338" s="725"/>
      <c r="S1338" s="136"/>
      <c r="T1338" s="136"/>
      <c r="U1338" s="136"/>
      <c r="V1338" s="136"/>
      <c r="W1338" s="136"/>
      <c r="X1338" s="136"/>
      <c r="Y1338" s="725"/>
      <c r="Z1338" s="136"/>
      <c r="AA1338" s="136"/>
      <c r="AB1338" s="136"/>
      <c r="AC1338" s="136"/>
      <c r="AD1338" s="136"/>
      <c r="AE1338" s="136"/>
      <c r="AF1338" s="725"/>
      <c r="AG1338" s="136"/>
      <c r="AH1338" s="136"/>
      <c r="AI1338" s="136"/>
      <c r="AJ1338" s="136"/>
      <c r="AK1338" s="136"/>
      <c r="AL1338" s="136"/>
    </row>
    <row r="1339" spans="1:38" s="44" customFormat="1" x14ac:dyDescent="0.2">
      <c r="A1339" s="16"/>
      <c r="B1339" s="730"/>
      <c r="C1339" s="16"/>
      <c r="K1339" s="725"/>
      <c r="L1339" s="136"/>
      <c r="M1339" s="136"/>
      <c r="N1339" s="136"/>
      <c r="O1339" s="136"/>
      <c r="P1339" s="136"/>
      <c r="Q1339" s="136"/>
      <c r="R1339" s="725"/>
      <c r="S1339" s="136"/>
      <c r="T1339" s="136"/>
      <c r="U1339" s="136"/>
      <c r="V1339" s="136"/>
      <c r="W1339" s="136"/>
      <c r="X1339" s="136"/>
      <c r="Y1339" s="725"/>
      <c r="Z1339" s="136"/>
      <c r="AA1339" s="136"/>
      <c r="AB1339" s="136"/>
      <c r="AC1339" s="136"/>
      <c r="AD1339" s="136"/>
      <c r="AE1339" s="136"/>
      <c r="AF1339" s="725"/>
      <c r="AG1339" s="136"/>
      <c r="AH1339" s="136"/>
      <c r="AI1339" s="136"/>
      <c r="AJ1339" s="136"/>
      <c r="AK1339" s="136"/>
      <c r="AL1339" s="136"/>
    </row>
    <row r="1340" spans="1:38" s="44" customFormat="1" x14ac:dyDescent="0.2">
      <c r="A1340" s="16"/>
      <c r="B1340" s="730"/>
      <c r="C1340" s="16"/>
      <c r="K1340" s="725"/>
      <c r="L1340" s="136"/>
      <c r="M1340" s="136"/>
      <c r="N1340" s="136"/>
      <c r="O1340" s="136"/>
      <c r="P1340" s="136"/>
      <c r="Q1340" s="136"/>
      <c r="R1340" s="725"/>
      <c r="S1340" s="136"/>
      <c r="T1340" s="136"/>
      <c r="U1340" s="136"/>
      <c r="V1340" s="136"/>
      <c r="W1340" s="136"/>
      <c r="X1340" s="136"/>
      <c r="Y1340" s="725"/>
      <c r="Z1340" s="136"/>
      <c r="AA1340" s="136"/>
      <c r="AB1340" s="136"/>
      <c r="AC1340" s="136"/>
      <c r="AD1340" s="136"/>
      <c r="AE1340" s="136"/>
      <c r="AF1340" s="725"/>
      <c r="AG1340" s="136"/>
      <c r="AH1340" s="136"/>
      <c r="AI1340" s="136"/>
      <c r="AJ1340" s="136"/>
      <c r="AK1340" s="136"/>
      <c r="AL1340" s="136"/>
    </row>
    <row r="1341" spans="1:38" s="44" customFormat="1" x14ac:dyDescent="0.2">
      <c r="A1341" s="16"/>
      <c r="B1341" s="730"/>
      <c r="C1341" s="16"/>
      <c r="K1341" s="725"/>
      <c r="L1341" s="136"/>
      <c r="M1341" s="136"/>
      <c r="N1341" s="136"/>
      <c r="O1341" s="136"/>
      <c r="P1341" s="136"/>
      <c r="Q1341" s="136"/>
      <c r="R1341" s="725"/>
      <c r="S1341" s="136"/>
      <c r="T1341" s="136"/>
      <c r="U1341" s="136"/>
      <c r="V1341" s="136"/>
      <c r="W1341" s="136"/>
      <c r="X1341" s="136"/>
      <c r="Y1341" s="725"/>
      <c r="Z1341" s="136"/>
      <c r="AA1341" s="136"/>
      <c r="AB1341" s="136"/>
      <c r="AC1341" s="136"/>
      <c r="AD1341" s="136"/>
      <c r="AE1341" s="136"/>
      <c r="AF1341" s="725"/>
      <c r="AG1341" s="136"/>
      <c r="AH1341" s="136"/>
      <c r="AI1341" s="136"/>
      <c r="AJ1341" s="136"/>
      <c r="AK1341" s="136"/>
      <c r="AL1341" s="136"/>
    </row>
    <row r="1342" spans="1:38" s="44" customFormat="1" x14ac:dyDescent="0.2">
      <c r="A1342" s="16"/>
      <c r="B1342" s="730"/>
      <c r="C1342" s="16"/>
      <c r="K1342" s="725"/>
      <c r="L1342" s="136"/>
      <c r="M1342" s="136"/>
      <c r="N1342" s="136"/>
      <c r="O1342" s="136"/>
      <c r="P1342" s="136"/>
      <c r="Q1342" s="136"/>
      <c r="R1342" s="725"/>
      <c r="S1342" s="136"/>
      <c r="T1342" s="136"/>
      <c r="U1342" s="136"/>
      <c r="V1342" s="136"/>
      <c r="W1342" s="136"/>
      <c r="X1342" s="136"/>
      <c r="Y1342" s="725"/>
      <c r="Z1342" s="136"/>
      <c r="AA1342" s="136"/>
      <c r="AB1342" s="136"/>
      <c r="AC1342" s="136"/>
      <c r="AD1342" s="136"/>
      <c r="AE1342" s="136"/>
      <c r="AF1342" s="725"/>
      <c r="AG1342" s="136"/>
      <c r="AH1342" s="136"/>
      <c r="AI1342" s="136"/>
      <c r="AJ1342" s="136"/>
      <c r="AK1342" s="136"/>
      <c r="AL1342" s="136"/>
    </row>
    <row r="1343" spans="1:38" s="44" customFormat="1" x14ac:dyDescent="0.2">
      <c r="A1343" s="16"/>
      <c r="B1343" s="730"/>
      <c r="C1343" s="16"/>
      <c r="K1343" s="725"/>
      <c r="L1343" s="136"/>
      <c r="M1343" s="136"/>
      <c r="N1343" s="136"/>
      <c r="O1343" s="136"/>
      <c r="P1343" s="136"/>
      <c r="Q1343" s="136"/>
      <c r="R1343" s="725"/>
      <c r="S1343" s="136"/>
      <c r="T1343" s="136"/>
      <c r="U1343" s="136"/>
      <c r="V1343" s="136"/>
      <c r="W1343" s="136"/>
      <c r="X1343" s="136"/>
      <c r="Y1343" s="725"/>
      <c r="Z1343" s="136"/>
      <c r="AA1343" s="136"/>
      <c r="AB1343" s="136"/>
      <c r="AC1343" s="136"/>
      <c r="AD1343" s="136"/>
      <c r="AE1343" s="136"/>
      <c r="AF1343" s="725"/>
      <c r="AG1343" s="136"/>
      <c r="AH1343" s="136"/>
      <c r="AI1343" s="136"/>
      <c r="AJ1343" s="136"/>
      <c r="AK1343" s="136"/>
      <c r="AL1343" s="136"/>
    </row>
    <row r="1344" spans="1:38" s="44" customFormat="1" x14ac:dyDescent="0.2">
      <c r="A1344" s="16"/>
      <c r="B1344" s="730"/>
      <c r="C1344" s="16"/>
      <c r="K1344" s="725"/>
      <c r="L1344" s="136"/>
      <c r="M1344" s="136"/>
      <c r="N1344" s="136"/>
      <c r="O1344" s="136"/>
      <c r="P1344" s="136"/>
      <c r="Q1344" s="136"/>
      <c r="R1344" s="725"/>
      <c r="S1344" s="136"/>
      <c r="T1344" s="136"/>
      <c r="U1344" s="136"/>
      <c r="V1344" s="136"/>
      <c r="W1344" s="136"/>
      <c r="X1344" s="136"/>
      <c r="Y1344" s="725"/>
      <c r="Z1344" s="136"/>
      <c r="AA1344" s="136"/>
      <c r="AB1344" s="136"/>
      <c r="AC1344" s="136"/>
      <c r="AD1344" s="136"/>
      <c r="AE1344" s="136"/>
      <c r="AF1344" s="725"/>
      <c r="AG1344" s="136"/>
      <c r="AH1344" s="136"/>
      <c r="AI1344" s="136"/>
      <c r="AJ1344" s="136"/>
      <c r="AK1344" s="136"/>
      <c r="AL1344" s="136"/>
    </row>
    <row r="1345" spans="1:38" s="44" customFormat="1" x14ac:dyDescent="0.2">
      <c r="A1345" s="16"/>
      <c r="B1345" s="730"/>
      <c r="C1345" s="16"/>
      <c r="K1345" s="725"/>
      <c r="L1345" s="136"/>
      <c r="M1345" s="136"/>
      <c r="N1345" s="136"/>
      <c r="O1345" s="136"/>
      <c r="P1345" s="136"/>
      <c r="Q1345" s="136"/>
      <c r="R1345" s="725"/>
      <c r="S1345" s="136"/>
      <c r="T1345" s="136"/>
      <c r="U1345" s="136"/>
      <c r="V1345" s="136"/>
      <c r="W1345" s="136"/>
      <c r="X1345" s="136"/>
      <c r="Y1345" s="725"/>
      <c r="Z1345" s="136"/>
      <c r="AA1345" s="136"/>
      <c r="AB1345" s="136"/>
      <c r="AC1345" s="136"/>
      <c r="AD1345" s="136"/>
      <c r="AE1345" s="136"/>
      <c r="AF1345" s="725"/>
      <c r="AG1345" s="136"/>
      <c r="AH1345" s="136"/>
      <c r="AI1345" s="136"/>
      <c r="AJ1345" s="136"/>
      <c r="AK1345" s="136"/>
      <c r="AL1345" s="136"/>
    </row>
    <row r="1346" spans="1:38" s="44" customFormat="1" x14ac:dyDescent="0.2">
      <c r="A1346" s="16"/>
      <c r="B1346" s="730"/>
      <c r="C1346" s="16"/>
      <c r="K1346" s="725"/>
      <c r="L1346" s="136"/>
      <c r="M1346" s="136"/>
      <c r="N1346" s="136"/>
      <c r="O1346" s="136"/>
      <c r="P1346" s="136"/>
      <c r="Q1346" s="136"/>
      <c r="R1346" s="725"/>
      <c r="S1346" s="136"/>
      <c r="T1346" s="136"/>
      <c r="U1346" s="136"/>
      <c r="V1346" s="136"/>
      <c r="W1346" s="136"/>
      <c r="X1346" s="136"/>
      <c r="Y1346" s="725"/>
      <c r="Z1346" s="136"/>
      <c r="AA1346" s="136"/>
      <c r="AB1346" s="136"/>
      <c r="AC1346" s="136"/>
      <c r="AD1346" s="136"/>
      <c r="AE1346" s="136"/>
      <c r="AF1346" s="725"/>
      <c r="AG1346" s="136"/>
      <c r="AH1346" s="136"/>
      <c r="AI1346" s="136"/>
      <c r="AJ1346" s="136"/>
      <c r="AK1346" s="136"/>
      <c r="AL1346" s="136"/>
    </row>
    <row r="1347" spans="1:38" s="44" customFormat="1" x14ac:dyDescent="0.2">
      <c r="A1347" s="16"/>
      <c r="B1347" s="730"/>
      <c r="C1347" s="16"/>
      <c r="K1347" s="725"/>
      <c r="L1347" s="136"/>
      <c r="M1347" s="136"/>
      <c r="N1347" s="136"/>
      <c r="O1347" s="136"/>
      <c r="P1347" s="136"/>
      <c r="Q1347" s="136"/>
      <c r="R1347" s="725"/>
      <c r="S1347" s="136"/>
      <c r="T1347" s="136"/>
      <c r="U1347" s="136"/>
      <c r="V1347" s="136"/>
      <c r="W1347" s="136"/>
      <c r="X1347" s="136"/>
      <c r="Y1347" s="725"/>
      <c r="Z1347" s="136"/>
      <c r="AA1347" s="136"/>
      <c r="AB1347" s="136"/>
      <c r="AC1347" s="136"/>
      <c r="AD1347" s="136"/>
      <c r="AE1347" s="136"/>
      <c r="AF1347" s="725"/>
      <c r="AG1347" s="136"/>
      <c r="AH1347" s="136"/>
      <c r="AI1347" s="136"/>
      <c r="AJ1347" s="136"/>
      <c r="AK1347" s="136"/>
      <c r="AL1347" s="136"/>
    </row>
    <row r="1348" spans="1:38" s="44" customFormat="1" x14ac:dyDescent="0.2">
      <c r="A1348" s="16"/>
      <c r="B1348" s="730"/>
      <c r="C1348" s="16"/>
      <c r="K1348" s="725"/>
      <c r="L1348" s="136"/>
      <c r="M1348" s="136"/>
      <c r="N1348" s="136"/>
      <c r="O1348" s="136"/>
      <c r="P1348" s="136"/>
      <c r="Q1348" s="136"/>
      <c r="R1348" s="725"/>
      <c r="S1348" s="136"/>
      <c r="T1348" s="136"/>
      <c r="U1348" s="136"/>
      <c r="V1348" s="136"/>
      <c r="W1348" s="136"/>
      <c r="X1348" s="136"/>
      <c r="Y1348" s="725"/>
      <c r="Z1348" s="136"/>
      <c r="AA1348" s="136"/>
      <c r="AB1348" s="136"/>
      <c r="AC1348" s="136"/>
      <c r="AD1348" s="136"/>
      <c r="AE1348" s="136"/>
      <c r="AF1348" s="725"/>
      <c r="AG1348" s="136"/>
      <c r="AH1348" s="136"/>
      <c r="AI1348" s="136"/>
      <c r="AJ1348" s="136"/>
      <c r="AK1348" s="136"/>
      <c r="AL1348" s="136"/>
    </row>
    <row r="1349" spans="1:38" s="44" customFormat="1" x14ac:dyDescent="0.2">
      <c r="A1349" s="16"/>
      <c r="B1349" s="730"/>
      <c r="C1349" s="16"/>
      <c r="K1349" s="725"/>
      <c r="L1349" s="136"/>
      <c r="M1349" s="136"/>
      <c r="N1349" s="136"/>
      <c r="O1349" s="136"/>
      <c r="P1349" s="136"/>
      <c r="Q1349" s="136"/>
      <c r="R1349" s="725"/>
      <c r="S1349" s="136"/>
      <c r="T1349" s="136"/>
      <c r="U1349" s="136"/>
      <c r="V1349" s="136"/>
      <c r="W1349" s="136"/>
      <c r="X1349" s="136"/>
      <c r="Y1349" s="725"/>
      <c r="Z1349" s="136"/>
      <c r="AA1349" s="136"/>
      <c r="AB1349" s="136"/>
      <c r="AC1349" s="136"/>
      <c r="AD1349" s="136"/>
      <c r="AE1349" s="136"/>
      <c r="AF1349" s="725"/>
      <c r="AG1349" s="136"/>
      <c r="AH1349" s="136"/>
      <c r="AI1349" s="136"/>
      <c r="AJ1349" s="136"/>
      <c r="AK1349" s="136"/>
      <c r="AL1349" s="136"/>
    </row>
    <row r="1350" spans="1:38" s="44" customFormat="1" x14ac:dyDescent="0.2">
      <c r="A1350" s="16"/>
      <c r="B1350" s="730"/>
      <c r="C1350" s="16"/>
      <c r="K1350" s="725"/>
      <c r="L1350" s="136"/>
      <c r="M1350" s="136"/>
      <c r="N1350" s="136"/>
      <c r="O1350" s="136"/>
      <c r="P1350" s="136"/>
      <c r="Q1350" s="136"/>
      <c r="R1350" s="725"/>
      <c r="S1350" s="136"/>
      <c r="T1350" s="136"/>
      <c r="U1350" s="136"/>
      <c r="V1350" s="136"/>
      <c r="W1350" s="136"/>
      <c r="X1350" s="136"/>
      <c r="Y1350" s="725"/>
      <c r="Z1350" s="136"/>
      <c r="AA1350" s="136"/>
      <c r="AB1350" s="136"/>
      <c r="AC1350" s="136"/>
      <c r="AD1350" s="136"/>
      <c r="AE1350" s="136"/>
      <c r="AF1350" s="725"/>
      <c r="AG1350" s="136"/>
      <c r="AH1350" s="136"/>
      <c r="AI1350" s="136"/>
      <c r="AJ1350" s="136"/>
      <c r="AK1350" s="136"/>
      <c r="AL1350" s="136"/>
    </row>
    <row r="1351" spans="1:38" s="44" customFormat="1" x14ac:dyDescent="0.2">
      <c r="A1351" s="16"/>
      <c r="B1351" s="730"/>
      <c r="C1351" s="16"/>
      <c r="K1351" s="725"/>
      <c r="L1351" s="136"/>
      <c r="M1351" s="136"/>
      <c r="N1351" s="136"/>
      <c r="O1351" s="136"/>
      <c r="P1351" s="136"/>
      <c r="Q1351" s="136"/>
      <c r="R1351" s="725"/>
      <c r="S1351" s="136"/>
      <c r="T1351" s="136"/>
      <c r="U1351" s="136"/>
      <c r="V1351" s="136"/>
      <c r="W1351" s="136"/>
      <c r="X1351" s="136"/>
      <c r="Y1351" s="725"/>
      <c r="Z1351" s="136"/>
      <c r="AA1351" s="136"/>
      <c r="AB1351" s="136"/>
      <c r="AC1351" s="136"/>
      <c r="AD1351" s="136"/>
      <c r="AE1351" s="136"/>
      <c r="AF1351" s="725"/>
      <c r="AG1351" s="136"/>
      <c r="AH1351" s="136"/>
      <c r="AI1351" s="136"/>
      <c r="AJ1351" s="136"/>
      <c r="AK1351" s="136"/>
      <c r="AL1351" s="136"/>
    </row>
    <row r="1352" spans="1:38" s="44" customFormat="1" x14ac:dyDescent="0.2">
      <c r="A1352" s="16"/>
      <c r="B1352" s="730"/>
      <c r="C1352" s="16"/>
      <c r="K1352" s="725"/>
      <c r="L1352" s="136"/>
      <c r="M1352" s="136"/>
      <c r="N1352" s="136"/>
      <c r="O1352" s="136"/>
      <c r="P1352" s="136"/>
      <c r="Q1352" s="136"/>
      <c r="R1352" s="725"/>
      <c r="S1352" s="136"/>
      <c r="T1352" s="136"/>
      <c r="U1352" s="136"/>
      <c r="V1352" s="136"/>
      <c r="W1352" s="136"/>
      <c r="X1352" s="136"/>
      <c r="Y1352" s="725"/>
      <c r="Z1352" s="136"/>
      <c r="AA1352" s="136"/>
      <c r="AB1352" s="136"/>
      <c r="AC1352" s="136"/>
      <c r="AD1352" s="136"/>
      <c r="AE1352" s="136"/>
      <c r="AF1352" s="725"/>
      <c r="AG1352" s="136"/>
      <c r="AH1352" s="136"/>
      <c r="AI1352" s="136"/>
      <c r="AJ1352" s="136"/>
      <c r="AK1352" s="136"/>
      <c r="AL1352" s="136"/>
    </row>
    <row r="1353" spans="1:38" s="44" customFormat="1" x14ac:dyDescent="0.2">
      <c r="A1353" s="16"/>
      <c r="B1353" s="730"/>
      <c r="C1353" s="16"/>
      <c r="K1353" s="725"/>
      <c r="L1353" s="136"/>
      <c r="M1353" s="136"/>
      <c r="N1353" s="136"/>
      <c r="O1353" s="136"/>
      <c r="P1353" s="136"/>
      <c r="Q1353" s="136"/>
      <c r="R1353" s="725"/>
      <c r="S1353" s="136"/>
      <c r="T1353" s="136"/>
      <c r="U1353" s="136"/>
      <c r="V1353" s="136"/>
      <c r="W1353" s="136"/>
      <c r="X1353" s="136"/>
      <c r="Y1353" s="725"/>
      <c r="Z1353" s="136"/>
      <c r="AA1353" s="136"/>
      <c r="AB1353" s="136"/>
      <c r="AC1353" s="136"/>
      <c r="AD1353" s="136"/>
      <c r="AE1353" s="136"/>
      <c r="AF1353" s="725"/>
      <c r="AG1353" s="136"/>
      <c r="AH1353" s="136"/>
      <c r="AI1353" s="136"/>
      <c r="AJ1353" s="136"/>
      <c r="AK1353" s="136"/>
      <c r="AL1353" s="136"/>
    </row>
    <row r="1354" spans="1:38" s="44" customFormat="1" x14ac:dyDescent="0.2">
      <c r="A1354" s="16"/>
      <c r="B1354" s="730"/>
      <c r="C1354" s="16"/>
      <c r="K1354" s="725"/>
      <c r="L1354" s="136"/>
      <c r="M1354" s="136"/>
      <c r="N1354" s="136"/>
      <c r="O1354" s="136"/>
      <c r="P1354" s="136"/>
      <c r="Q1354" s="136"/>
      <c r="R1354" s="725"/>
      <c r="S1354" s="136"/>
      <c r="T1354" s="136"/>
      <c r="U1354" s="136"/>
      <c r="V1354" s="136"/>
      <c r="W1354" s="136"/>
      <c r="X1354" s="136"/>
      <c r="Y1354" s="725"/>
      <c r="Z1354" s="136"/>
      <c r="AA1354" s="136"/>
      <c r="AB1354" s="136"/>
      <c r="AC1354" s="136"/>
      <c r="AD1354" s="136"/>
      <c r="AE1354" s="136"/>
      <c r="AF1354" s="725"/>
      <c r="AG1354" s="136"/>
      <c r="AH1354" s="136"/>
      <c r="AI1354" s="136"/>
      <c r="AJ1354" s="136"/>
      <c r="AK1354" s="136"/>
      <c r="AL1354" s="136"/>
    </row>
    <row r="1355" spans="1:38" s="44" customFormat="1" x14ac:dyDescent="0.2">
      <c r="A1355" s="16"/>
      <c r="B1355" s="730"/>
      <c r="C1355" s="16"/>
      <c r="K1355" s="725"/>
      <c r="L1355" s="136"/>
      <c r="M1355" s="136"/>
      <c r="N1355" s="136"/>
      <c r="O1355" s="136"/>
      <c r="P1355" s="136"/>
      <c r="Q1355" s="136"/>
      <c r="R1355" s="725"/>
      <c r="S1355" s="136"/>
      <c r="T1355" s="136"/>
      <c r="U1355" s="136"/>
      <c r="V1355" s="136"/>
      <c r="W1355" s="136"/>
      <c r="X1355" s="136"/>
      <c r="Y1355" s="725"/>
      <c r="Z1355" s="136"/>
      <c r="AA1355" s="136"/>
      <c r="AB1355" s="136"/>
      <c r="AC1355" s="136"/>
      <c r="AD1355" s="136"/>
      <c r="AE1355" s="136"/>
      <c r="AF1355" s="725"/>
      <c r="AG1355" s="136"/>
      <c r="AH1355" s="136"/>
      <c r="AI1355" s="136"/>
      <c r="AJ1355" s="136"/>
      <c r="AK1355" s="136"/>
      <c r="AL1355" s="136"/>
    </row>
    <row r="1356" spans="1:38" s="44" customFormat="1" x14ac:dyDescent="0.2">
      <c r="A1356" s="16"/>
      <c r="B1356" s="730"/>
      <c r="C1356" s="16"/>
      <c r="K1356" s="725"/>
      <c r="L1356" s="136"/>
      <c r="M1356" s="136"/>
      <c r="N1356" s="136"/>
      <c r="O1356" s="136"/>
      <c r="P1356" s="136"/>
      <c r="Q1356" s="136"/>
      <c r="R1356" s="725"/>
      <c r="S1356" s="136"/>
      <c r="T1356" s="136"/>
      <c r="U1356" s="136"/>
      <c r="V1356" s="136"/>
      <c r="W1356" s="136"/>
      <c r="X1356" s="136"/>
      <c r="Y1356" s="725"/>
      <c r="Z1356" s="136"/>
      <c r="AA1356" s="136"/>
      <c r="AB1356" s="136"/>
      <c r="AC1356" s="136"/>
      <c r="AD1356" s="136"/>
      <c r="AE1356" s="136"/>
      <c r="AF1356" s="725"/>
      <c r="AG1356" s="136"/>
      <c r="AH1356" s="136"/>
      <c r="AI1356" s="136"/>
      <c r="AJ1356" s="136"/>
      <c r="AK1356" s="136"/>
      <c r="AL1356" s="136"/>
    </row>
    <row r="1357" spans="1:38" s="44" customFormat="1" x14ac:dyDescent="0.2">
      <c r="A1357" s="16"/>
      <c r="B1357" s="730"/>
      <c r="C1357" s="16"/>
      <c r="K1357" s="725"/>
      <c r="L1357" s="136"/>
      <c r="M1357" s="136"/>
      <c r="N1357" s="136"/>
      <c r="O1357" s="136"/>
      <c r="P1357" s="136"/>
      <c r="Q1357" s="136"/>
      <c r="R1357" s="725"/>
      <c r="S1357" s="136"/>
      <c r="T1357" s="136"/>
      <c r="U1357" s="136"/>
      <c r="V1357" s="136"/>
      <c r="W1357" s="136"/>
      <c r="X1357" s="136"/>
      <c r="Y1357" s="725"/>
      <c r="Z1357" s="136"/>
      <c r="AA1357" s="136"/>
      <c r="AB1357" s="136"/>
      <c r="AC1357" s="136"/>
      <c r="AD1357" s="136"/>
      <c r="AE1357" s="136"/>
      <c r="AF1357" s="725"/>
      <c r="AG1357" s="136"/>
      <c r="AH1357" s="136"/>
      <c r="AI1357" s="136"/>
      <c r="AJ1357" s="136"/>
      <c r="AK1357" s="136"/>
      <c r="AL1357" s="136"/>
    </row>
    <row r="1358" spans="1:38" s="44" customFormat="1" x14ac:dyDescent="0.2">
      <c r="A1358" s="16"/>
      <c r="B1358" s="730"/>
      <c r="C1358" s="16"/>
      <c r="K1358" s="725"/>
      <c r="L1358" s="136"/>
      <c r="M1358" s="136"/>
      <c r="N1358" s="136"/>
      <c r="O1358" s="136"/>
      <c r="P1358" s="136"/>
      <c r="Q1358" s="136"/>
      <c r="R1358" s="725"/>
      <c r="S1358" s="136"/>
      <c r="T1358" s="136"/>
      <c r="U1358" s="136"/>
      <c r="V1358" s="136"/>
      <c r="W1358" s="136"/>
      <c r="X1358" s="136"/>
      <c r="Y1358" s="725"/>
      <c r="Z1358" s="136"/>
      <c r="AA1358" s="136"/>
      <c r="AB1358" s="136"/>
      <c r="AC1358" s="136"/>
      <c r="AD1358" s="136"/>
      <c r="AE1358" s="136"/>
      <c r="AF1358" s="725"/>
      <c r="AG1358" s="136"/>
      <c r="AH1358" s="136"/>
      <c r="AI1358" s="136"/>
      <c r="AJ1358" s="136"/>
      <c r="AK1358" s="136"/>
      <c r="AL1358" s="136"/>
    </row>
    <row r="1359" spans="1:38" s="44" customFormat="1" x14ac:dyDescent="0.2">
      <c r="A1359" s="16"/>
      <c r="B1359" s="730"/>
      <c r="C1359" s="16"/>
      <c r="K1359" s="725"/>
      <c r="L1359" s="136"/>
      <c r="M1359" s="136"/>
      <c r="N1359" s="136"/>
      <c r="O1359" s="136"/>
      <c r="P1359" s="136"/>
      <c r="Q1359" s="136"/>
      <c r="R1359" s="725"/>
      <c r="S1359" s="136"/>
      <c r="T1359" s="136"/>
      <c r="U1359" s="136"/>
      <c r="V1359" s="136"/>
      <c r="W1359" s="136"/>
      <c r="X1359" s="136"/>
      <c r="Y1359" s="725"/>
      <c r="Z1359" s="136"/>
      <c r="AA1359" s="136"/>
      <c r="AB1359" s="136"/>
      <c r="AC1359" s="136"/>
      <c r="AD1359" s="136"/>
      <c r="AE1359" s="136"/>
      <c r="AF1359" s="725"/>
      <c r="AG1359" s="136"/>
      <c r="AH1359" s="136"/>
      <c r="AI1359" s="136"/>
      <c r="AJ1359" s="136"/>
      <c r="AK1359" s="136"/>
      <c r="AL1359" s="136"/>
    </row>
    <row r="1360" spans="1:38" s="44" customFormat="1" x14ac:dyDescent="0.2">
      <c r="A1360" s="16"/>
      <c r="B1360" s="730"/>
      <c r="C1360" s="16"/>
      <c r="K1360" s="725"/>
      <c r="L1360" s="136"/>
      <c r="M1360" s="136"/>
      <c r="N1360" s="136"/>
      <c r="O1360" s="136"/>
      <c r="P1360" s="136"/>
      <c r="Q1360" s="136"/>
      <c r="R1360" s="725"/>
      <c r="S1360" s="136"/>
      <c r="T1360" s="136"/>
      <c r="U1360" s="136"/>
      <c r="V1360" s="136"/>
      <c r="W1360" s="136"/>
      <c r="X1360" s="136"/>
      <c r="Y1360" s="725"/>
      <c r="Z1360" s="136"/>
      <c r="AA1360" s="136"/>
      <c r="AB1360" s="136"/>
      <c r="AC1360" s="136"/>
      <c r="AD1360" s="136"/>
      <c r="AE1360" s="136"/>
      <c r="AF1360" s="725"/>
      <c r="AG1360" s="136"/>
      <c r="AH1360" s="136"/>
      <c r="AI1360" s="136"/>
      <c r="AJ1360" s="136"/>
      <c r="AK1360" s="136"/>
      <c r="AL1360" s="136"/>
    </row>
    <row r="1361" spans="1:38" s="44" customFormat="1" x14ac:dyDescent="0.2">
      <c r="A1361" s="16"/>
      <c r="B1361" s="730"/>
      <c r="C1361" s="16"/>
      <c r="K1361" s="725"/>
      <c r="L1361" s="136"/>
      <c r="M1361" s="136"/>
      <c r="N1361" s="136"/>
      <c r="O1361" s="136"/>
      <c r="P1361" s="136"/>
      <c r="Q1361" s="136"/>
      <c r="R1361" s="725"/>
      <c r="S1361" s="136"/>
      <c r="T1361" s="136"/>
      <c r="U1361" s="136"/>
      <c r="V1361" s="136"/>
      <c r="W1361" s="136"/>
      <c r="X1361" s="136"/>
      <c r="Y1361" s="725"/>
      <c r="Z1361" s="136"/>
      <c r="AA1361" s="136"/>
      <c r="AB1361" s="136"/>
      <c r="AC1361" s="136"/>
      <c r="AD1361" s="136"/>
      <c r="AE1361" s="136"/>
      <c r="AF1361" s="725"/>
      <c r="AG1361" s="136"/>
      <c r="AH1361" s="136"/>
      <c r="AI1361" s="136"/>
      <c r="AJ1361" s="136"/>
      <c r="AK1361" s="136"/>
      <c r="AL1361" s="136"/>
    </row>
    <row r="1362" spans="1:38" s="44" customFormat="1" x14ac:dyDescent="0.2">
      <c r="A1362" s="16"/>
      <c r="B1362" s="730"/>
      <c r="C1362" s="16"/>
      <c r="K1362" s="725"/>
      <c r="L1362" s="136"/>
      <c r="M1362" s="136"/>
      <c r="N1362" s="136"/>
      <c r="O1362" s="136"/>
      <c r="P1362" s="136"/>
      <c r="Q1362" s="136"/>
      <c r="R1362" s="725"/>
      <c r="S1362" s="136"/>
      <c r="T1362" s="136"/>
      <c r="U1362" s="136"/>
      <c r="V1362" s="136"/>
      <c r="W1362" s="136"/>
      <c r="X1362" s="136"/>
      <c r="Y1362" s="725"/>
      <c r="Z1362" s="136"/>
      <c r="AA1362" s="136"/>
      <c r="AB1362" s="136"/>
      <c r="AC1362" s="136"/>
      <c r="AD1362" s="136"/>
      <c r="AE1362" s="136"/>
      <c r="AF1362" s="725"/>
      <c r="AG1362" s="136"/>
      <c r="AH1362" s="136"/>
      <c r="AI1362" s="136"/>
      <c r="AJ1362" s="136"/>
      <c r="AK1362" s="136"/>
      <c r="AL1362" s="136"/>
    </row>
    <row r="1363" spans="1:38" s="44" customFormat="1" x14ac:dyDescent="0.2">
      <c r="A1363" s="16"/>
      <c r="B1363" s="730"/>
      <c r="C1363" s="16"/>
      <c r="K1363" s="725"/>
      <c r="L1363" s="136"/>
      <c r="M1363" s="136"/>
      <c r="N1363" s="136"/>
      <c r="O1363" s="136"/>
      <c r="P1363" s="136"/>
      <c r="Q1363" s="136"/>
      <c r="R1363" s="725"/>
      <c r="S1363" s="136"/>
      <c r="T1363" s="136"/>
      <c r="U1363" s="136"/>
      <c r="V1363" s="136"/>
      <c r="W1363" s="136"/>
      <c r="X1363" s="136"/>
      <c r="Y1363" s="725"/>
      <c r="Z1363" s="136"/>
      <c r="AA1363" s="136"/>
      <c r="AB1363" s="136"/>
      <c r="AC1363" s="136"/>
      <c r="AD1363" s="136"/>
      <c r="AE1363" s="136"/>
      <c r="AF1363" s="725"/>
      <c r="AG1363" s="136"/>
      <c r="AH1363" s="136"/>
      <c r="AI1363" s="136"/>
      <c r="AJ1363" s="136"/>
      <c r="AK1363" s="136"/>
      <c r="AL1363" s="136"/>
    </row>
    <row r="1364" spans="1:38" s="44" customFormat="1" x14ac:dyDescent="0.2">
      <c r="A1364" s="16"/>
      <c r="B1364" s="730"/>
      <c r="C1364" s="16"/>
      <c r="K1364" s="725"/>
      <c r="L1364" s="136"/>
      <c r="M1364" s="136"/>
      <c r="N1364" s="136"/>
      <c r="O1364" s="136"/>
      <c r="P1364" s="136"/>
      <c r="Q1364" s="136"/>
      <c r="R1364" s="725"/>
      <c r="S1364" s="136"/>
      <c r="T1364" s="136"/>
      <c r="U1364" s="136"/>
      <c r="V1364" s="136"/>
      <c r="W1364" s="136"/>
      <c r="X1364" s="136"/>
      <c r="Y1364" s="725"/>
      <c r="Z1364" s="136"/>
      <c r="AA1364" s="136"/>
      <c r="AB1364" s="136"/>
      <c r="AC1364" s="136"/>
      <c r="AD1364" s="136"/>
      <c r="AE1364" s="136"/>
      <c r="AF1364" s="725"/>
      <c r="AG1364" s="136"/>
      <c r="AH1364" s="136"/>
      <c r="AI1364" s="136"/>
      <c r="AJ1364" s="136"/>
      <c r="AK1364" s="136"/>
      <c r="AL1364" s="136"/>
    </row>
    <row r="1365" spans="1:38" s="44" customFormat="1" x14ac:dyDescent="0.2">
      <c r="A1365" s="16"/>
      <c r="B1365" s="730"/>
      <c r="C1365" s="16"/>
      <c r="K1365" s="725"/>
      <c r="L1365" s="136"/>
      <c r="M1365" s="136"/>
      <c r="N1365" s="136"/>
      <c r="O1365" s="136"/>
      <c r="P1365" s="136"/>
      <c r="Q1365" s="136"/>
      <c r="R1365" s="725"/>
      <c r="S1365" s="136"/>
      <c r="T1365" s="136"/>
      <c r="U1365" s="136"/>
      <c r="V1365" s="136"/>
      <c r="W1365" s="136"/>
      <c r="X1365" s="136"/>
      <c r="Y1365" s="725"/>
      <c r="Z1365" s="136"/>
      <c r="AA1365" s="136"/>
      <c r="AB1365" s="136"/>
      <c r="AC1365" s="136"/>
      <c r="AD1365" s="136"/>
      <c r="AE1365" s="136"/>
      <c r="AF1365" s="725"/>
      <c r="AG1365" s="136"/>
      <c r="AH1365" s="136"/>
      <c r="AI1365" s="136"/>
      <c r="AJ1365" s="136"/>
      <c r="AK1365" s="136"/>
      <c r="AL1365" s="136"/>
    </row>
    <row r="1366" spans="1:38" s="44" customFormat="1" x14ac:dyDescent="0.2">
      <c r="A1366" s="16"/>
      <c r="B1366" s="730"/>
      <c r="C1366" s="16"/>
      <c r="K1366" s="725"/>
      <c r="L1366" s="136"/>
      <c r="M1366" s="136"/>
      <c r="N1366" s="136"/>
      <c r="O1366" s="136"/>
      <c r="P1366" s="136"/>
      <c r="Q1366" s="136"/>
      <c r="R1366" s="725"/>
      <c r="S1366" s="136"/>
      <c r="T1366" s="136"/>
      <c r="U1366" s="136"/>
      <c r="V1366" s="136"/>
      <c r="W1366" s="136"/>
      <c r="X1366" s="136"/>
      <c r="Y1366" s="725"/>
      <c r="Z1366" s="136"/>
      <c r="AA1366" s="136"/>
      <c r="AB1366" s="136"/>
      <c r="AC1366" s="136"/>
      <c r="AD1366" s="136"/>
      <c r="AE1366" s="136"/>
      <c r="AF1366" s="725"/>
      <c r="AG1366" s="136"/>
      <c r="AH1366" s="136"/>
      <c r="AI1366" s="136"/>
      <c r="AJ1366" s="136"/>
      <c r="AK1366" s="136"/>
      <c r="AL1366" s="136"/>
    </row>
    <row r="1367" spans="1:38" s="44" customFormat="1" x14ac:dyDescent="0.2">
      <c r="A1367" s="16"/>
      <c r="B1367" s="730"/>
      <c r="C1367" s="16"/>
      <c r="K1367" s="725"/>
      <c r="L1367" s="136"/>
      <c r="M1367" s="136"/>
      <c r="N1367" s="136"/>
      <c r="O1367" s="136"/>
      <c r="P1367" s="136"/>
      <c r="Q1367" s="136"/>
      <c r="R1367" s="725"/>
      <c r="S1367" s="136"/>
      <c r="T1367" s="136"/>
      <c r="U1367" s="136"/>
      <c r="V1367" s="136"/>
      <c r="W1367" s="136"/>
      <c r="X1367" s="136"/>
      <c r="Y1367" s="725"/>
      <c r="Z1367" s="136"/>
      <c r="AA1367" s="136"/>
      <c r="AB1367" s="136"/>
      <c r="AC1367" s="136"/>
      <c r="AD1367" s="136"/>
      <c r="AE1367" s="136"/>
      <c r="AF1367" s="725"/>
      <c r="AG1367" s="136"/>
      <c r="AH1367" s="136"/>
      <c r="AI1367" s="136"/>
      <c r="AJ1367" s="136"/>
      <c r="AK1367" s="136"/>
      <c r="AL1367" s="136"/>
    </row>
    <row r="1368" spans="1:38" s="44" customFormat="1" x14ac:dyDescent="0.2">
      <c r="A1368" s="16"/>
      <c r="B1368" s="730"/>
      <c r="C1368" s="16"/>
      <c r="K1368" s="725"/>
      <c r="L1368" s="136"/>
      <c r="M1368" s="136"/>
      <c r="N1368" s="136"/>
      <c r="O1368" s="136"/>
      <c r="P1368" s="136"/>
      <c r="Q1368" s="136"/>
      <c r="R1368" s="725"/>
      <c r="S1368" s="136"/>
      <c r="T1368" s="136"/>
      <c r="U1368" s="136"/>
      <c r="V1368" s="136"/>
      <c r="W1368" s="136"/>
      <c r="X1368" s="136"/>
      <c r="Y1368" s="725"/>
      <c r="Z1368" s="136"/>
      <c r="AA1368" s="136"/>
      <c r="AB1368" s="136"/>
      <c r="AC1368" s="136"/>
      <c r="AD1368" s="136"/>
      <c r="AE1368" s="136"/>
      <c r="AF1368" s="725"/>
      <c r="AG1368" s="136"/>
      <c r="AH1368" s="136"/>
      <c r="AI1368" s="136"/>
      <c r="AJ1368" s="136"/>
      <c r="AK1368" s="136"/>
      <c r="AL1368" s="136"/>
    </row>
    <row r="1369" spans="1:38" s="44" customFormat="1" x14ac:dyDescent="0.2">
      <c r="A1369" s="16"/>
      <c r="B1369" s="730"/>
      <c r="C1369" s="16"/>
      <c r="K1369" s="725"/>
      <c r="L1369" s="136"/>
      <c r="M1369" s="136"/>
      <c r="N1369" s="136"/>
      <c r="O1369" s="136"/>
      <c r="P1369" s="136"/>
      <c r="Q1369" s="136"/>
      <c r="R1369" s="725"/>
      <c r="S1369" s="136"/>
      <c r="T1369" s="136"/>
      <c r="U1369" s="136"/>
      <c r="V1369" s="136"/>
      <c r="W1369" s="136"/>
      <c r="X1369" s="136"/>
      <c r="Y1369" s="725"/>
      <c r="Z1369" s="136"/>
      <c r="AA1369" s="136"/>
      <c r="AB1369" s="136"/>
      <c r="AC1369" s="136"/>
      <c r="AD1369" s="136"/>
      <c r="AE1369" s="136"/>
      <c r="AF1369" s="725"/>
      <c r="AG1369" s="136"/>
      <c r="AH1369" s="136"/>
      <c r="AI1369" s="136"/>
      <c r="AJ1369" s="136"/>
      <c r="AK1369" s="136"/>
      <c r="AL1369" s="136"/>
    </row>
    <row r="1370" spans="1:38" s="44" customFormat="1" x14ac:dyDescent="0.2">
      <c r="A1370" s="16"/>
      <c r="B1370" s="730"/>
      <c r="C1370" s="16"/>
      <c r="K1370" s="725"/>
      <c r="L1370" s="136"/>
      <c r="M1370" s="136"/>
      <c r="N1370" s="136"/>
      <c r="O1370" s="136"/>
      <c r="P1370" s="136"/>
      <c r="Q1370" s="136"/>
      <c r="R1370" s="725"/>
      <c r="S1370" s="136"/>
      <c r="T1370" s="136"/>
      <c r="U1370" s="136"/>
      <c r="V1370" s="136"/>
      <c r="W1370" s="136"/>
      <c r="X1370" s="136"/>
      <c r="Y1370" s="725"/>
      <c r="Z1370" s="136"/>
      <c r="AA1370" s="136"/>
      <c r="AB1370" s="136"/>
      <c r="AC1370" s="136"/>
      <c r="AD1370" s="136"/>
      <c r="AE1370" s="136"/>
      <c r="AF1370" s="725"/>
      <c r="AG1370" s="136"/>
      <c r="AH1370" s="136"/>
      <c r="AI1370" s="136"/>
      <c r="AJ1370" s="136"/>
      <c r="AK1370" s="136"/>
      <c r="AL1370" s="136"/>
    </row>
    <row r="1371" spans="1:38" s="44" customFormat="1" x14ac:dyDescent="0.2">
      <c r="A1371" s="16"/>
      <c r="B1371" s="730"/>
      <c r="C1371" s="16"/>
      <c r="K1371" s="725"/>
      <c r="L1371" s="136"/>
      <c r="M1371" s="136"/>
      <c r="N1371" s="136"/>
      <c r="O1371" s="136"/>
      <c r="P1371" s="136"/>
      <c r="Q1371" s="136"/>
      <c r="R1371" s="725"/>
      <c r="S1371" s="136"/>
      <c r="T1371" s="136"/>
      <c r="U1371" s="136"/>
      <c r="V1371" s="136"/>
      <c r="W1371" s="136"/>
      <c r="X1371" s="136"/>
      <c r="Y1371" s="725"/>
      <c r="Z1371" s="136"/>
      <c r="AA1371" s="136"/>
      <c r="AB1371" s="136"/>
      <c r="AC1371" s="136"/>
      <c r="AD1371" s="136"/>
      <c r="AE1371" s="136"/>
      <c r="AF1371" s="725"/>
      <c r="AG1371" s="136"/>
      <c r="AH1371" s="136"/>
      <c r="AI1371" s="136"/>
      <c r="AJ1371" s="136"/>
      <c r="AK1371" s="136"/>
      <c r="AL1371" s="136"/>
    </row>
    <row r="1372" spans="1:38" s="44" customFormat="1" x14ac:dyDescent="0.2">
      <c r="A1372" s="16"/>
      <c r="B1372" s="730"/>
      <c r="C1372" s="16"/>
      <c r="K1372" s="725"/>
      <c r="L1372" s="136"/>
      <c r="M1372" s="136"/>
      <c r="N1372" s="136"/>
      <c r="O1372" s="136"/>
      <c r="P1372" s="136"/>
      <c r="Q1372" s="136"/>
      <c r="R1372" s="725"/>
      <c r="S1372" s="136"/>
      <c r="T1372" s="136"/>
      <c r="U1372" s="136"/>
      <c r="V1372" s="136"/>
      <c r="W1372" s="136"/>
      <c r="X1372" s="136"/>
      <c r="Y1372" s="725"/>
      <c r="Z1372" s="136"/>
      <c r="AA1372" s="136"/>
      <c r="AB1372" s="136"/>
      <c r="AC1372" s="136"/>
      <c r="AD1372" s="136"/>
      <c r="AE1372" s="136"/>
      <c r="AF1372" s="725"/>
      <c r="AG1372" s="136"/>
      <c r="AH1372" s="136"/>
      <c r="AI1372" s="136"/>
      <c r="AJ1372" s="136"/>
      <c r="AK1372" s="136"/>
      <c r="AL1372" s="136"/>
    </row>
    <row r="1373" spans="1:38" s="44" customFormat="1" x14ac:dyDescent="0.2">
      <c r="A1373" s="16"/>
      <c r="B1373" s="730"/>
      <c r="C1373" s="16"/>
      <c r="K1373" s="725"/>
      <c r="L1373" s="136"/>
      <c r="M1373" s="136"/>
      <c r="N1373" s="136"/>
      <c r="O1373" s="136"/>
      <c r="P1373" s="136"/>
      <c r="Q1373" s="136"/>
      <c r="R1373" s="725"/>
      <c r="S1373" s="136"/>
      <c r="T1373" s="136"/>
      <c r="U1373" s="136"/>
      <c r="V1373" s="136"/>
      <c r="W1373" s="136"/>
      <c r="X1373" s="136"/>
      <c r="Y1373" s="725"/>
      <c r="Z1373" s="136"/>
      <c r="AA1373" s="136"/>
      <c r="AB1373" s="136"/>
      <c r="AC1373" s="136"/>
      <c r="AD1373" s="136"/>
      <c r="AE1373" s="136"/>
      <c r="AF1373" s="725"/>
      <c r="AG1373" s="136"/>
      <c r="AH1373" s="136"/>
      <c r="AI1373" s="136"/>
      <c r="AJ1373" s="136"/>
      <c r="AK1373" s="136"/>
      <c r="AL1373" s="136"/>
    </row>
    <row r="1374" spans="1:38" s="44" customFormat="1" x14ac:dyDescent="0.2">
      <c r="A1374" s="16"/>
      <c r="B1374" s="730"/>
      <c r="C1374" s="16"/>
      <c r="K1374" s="725"/>
      <c r="L1374" s="136"/>
      <c r="M1374" s="136"/>
      <c r="N1374" s="136"/>
      <c r="O1374" s="136"/>
      <c r="P1374" s="136"/>
      <c r="Q1374" s="136"/>
      <c r="R1374" s="725"/>
      <c r="S1374" s="136"/>
      <c r="T1374" s="136"/>
      <c r="U1374" s="136"/>
      <c r="V1374" s="136"/>
      <c r="W1374" s="136"/>
      <c r="X1374" s="136"/>
      <c r="Y1374" s="725"/>
      <c r="Z1374" s="136"/>
      <c r="AA1374" s="136"/>
      <c r="AB1374" s="136"/>
      <c r="AC1374" s="136"/>
      <c r="AD1374" s="136"/>
      <c r="AE1374" s="136"/>
      <c r="AF1374" s="725"/>
      <c r="AG1374" s="136"/>
      <c r="AH1374" s="136"/>
      <c r="AI1374" s="136"/>
      <c r="AJ1374" s="136"/>
      <c r="AK1374" s="136"/>
      <c r="AL1374" s="136"/>
    </row>
    <row r="1375" spans="1:38" s="44" customFormat="1" x14ac:dyDescent="0.2">
      <c r="A1375" s="16"/>
      <c r="B1375" s="730"/>
      <c r="C1375" s="16"/>
      <c r="K1375" s="725"/>
      <c r="L1375" s="136"/>
      <c r="M1375" s="136"/>
      <c r="N1375" s="136"/>
      <c r="O1375" s="136"/>
      <c r="P1375" s="136"/>
      <c r="Q1375" s="136"/>
      <c r="R1375" s="725"/>
      <c r="S1375" s="136"/>
      <c r="T1375" s="136"/>
      <c r="U1375" s="136"/>
      <c r="V1375" s="136"/>
      <c r="W1375" s="136"/>
      <c r="X1375" s="136"/>
      <c r="Y1375" s="725"/>
      <c r="Z1375" s="136"/>
      <c r="AA1375" s="136"/>
      <c r="AB1375" s="136"/>
      <c r="AC1375" s="136"/>
      <c r="AD1375" s="136"/>
      <c r="AE1375" s="136"/>
      <c r="AF1375" s="725"/>
      <c r="AG1375" s="136"/>
      <c r="AH1375" s="136"/>
      <c r="AI1375" s="136"/>
      <c r="AJ1375" s="136"/>
      <c r="AK1375" s="136"/>
      <c r="AL1375" s="136"/>
    </row>
    <row r="1376" spans="1:38" s="44" customFormat="1" x14ac:dyDescent="0.2">
      <c r="A1376" s="16"/>
      <c r="B1376" s="730"/>
      <c r="C1376" s="16"/>
      <c r="K1376" s="725"/>
      <c r="L1376" s="136"/>
      <c r="M1376" s="136"/>
      <c r="N1376" s="136"/>
      <c r="O1376" s="136"/>
      <c r="P1376" s="136"/>
      <c r="Q1376" s="136"/>
      <c r="R1376" s="725"/>
      <c r="S1376" s="136"/>
      <c r="T1376" s="136"/>
      <c r="U1376" s="136"/>
      <c r="V1376" s="136"/>
      <c r="W1376" s="136"/>
      <c r="X1376" s="136"/>
      <c r="Y1376" s="725"/>
      <c r="Z1376" s="136"/>
      <c r="AA1376" s="136"/>
      <c r="AB1376" s="136"/>
      <c r="AC1376" s="136"/>
      <c r="AD1376" s="136"/>
      <c r="AE1376" s="136"/>
      <c r="AF1376" s="725"/>
      <c r="AG1376" s="136"/>
      <c r="AH1376" s="136"/>
      <c r="AI1376" s="136"/>
      <c r="AJ1376" s="136"/>
      <c r="AK1376" s="136"/>
      <c r="AL1376" s="136"/>
    </row>
    <row r="1377" spans="1:38" s="44" customFormat="1" x14ac:dyDescent="0.2">
      <c r="A1377" s="16"/>
      <c r="B1377" s="730"/>
      <c r="C1377" s="16"/>
      <c r="K1377" s="725"/>
      <c r="L1377" s="136"/>
      <c r="M1377" s="136"/>
      <c r="N1377" s="136"/>
      <c r="O1377" s="136"/>
      <c r="P1377" s="136"/>
      <c r="Q1377" s="136"/>
      <c r="R1377" s="725"/>
      <c r="S1377" s="136"/>
      <c r="T1377" s="136"/>
      <c r="U1377" s="136"/>
      <c r="V1377" s="136"/>
      <c r="W1377" s="136"/>
      <c r="X1377" s="136"/>
      <c r="Y1377" s="725"/>
      <c r="Z1377" s="136"/>
      <c r="AA1377" s="136"/>
      <c r="AB1377" s="136"/>
      <c r="AC1377" s="136"/>
      <c r="AD1377" s="136"/>
      <c r="AE1377" s="136"/>
      <c r="AF1377" s="725"/>
      <c r="AG1377" s="136"/>
      <c r="AH1377" s="136"/>
      <c r="AI1377" s="136"/>
      <c r="AJ1377" s="136"/>
      <c r="AK1377" s="136"/>
      <c r="AL1377" s="136"/>
    </row>
    <row r="1378" spans="1:38" s="44" customFormat="1" x14ac:dyDescent="0.2">
      <c r="A1378" s="16"/>
      <c r="B1378" s="730"/>
      <c r="C1378" s="16"/>
      <c r="K1378" s="725"/>
      <c r="L1378" s="136"/>
      <c r="M1378" s="136"/>
      <c r="N1378" s="136"/>
      <c r="O1378" s="136"/>
      <c r="P1378" s="136"/>
      <c r="Q1378" s="136"/>
      <c r="R1378" s="725"/>
      <c r="S1378" s="136"/>
      <c r="T1378" s="136"/>
      <c r="U1378" s="136"/>
      <c r="V1378" s="136"/>
      <c r="W1378" s="136"/>
      <c r="X1378" s="136"/>
      <c r="Y1378" s="725"/>
      <c r="Z1378" s="136"/>
      <c r="AA1378" s="136"/>
      <c r="AB1378" s="136"/>
      <c r="AC1378" s="136"/>
      <c r="AD1378" s="136"/>
      <c r="AE1378" s="136"/>
      <c r="AF1378" s="725"/>
      <c r="AG1378" s="136"/>
      <c r="AH1378" s="136"/>
      <c r="AI1378" s="136"/>
      <c r="AJ1378" s="136"/>
      <c r="AK1378" s="136"/>
      <c r="AL1378" s="136"/>
    </row>
    <row r="1379" spans="1:38" s="44" customFormat="1" x14ac:dyDescent="0.2">
      <c r="A1379" s="16"/>
      <c r="B1379" s="730"/>
      <c r="C1379" s="16"/>
      <c r="K1379" s="725"/>
      <c r="L1379" s="136"/>
      <c r="M1379" s="136"/>
      <c r="N1379" s="136"/>
      <c r="O1379" s="136"/>
      <c r="P1379" s="136"/>
      <c r="Q1379" s="136"/>
      <c r="R1379" s="725"/>
      <c r="S1379" s="136"/>
      <c r="T1379" s="136"/>
      <c r="U1379" s="136"/>
      <c r="V1379" s="136"/>
      <c r="W1379" s="136"/>
      <c r="X1379" s="136"/>
      <c r="Y1379" s="725"/>
      <c r="Z1379" s="136"/>
      <c r="AA1379" s="136"/>
      <c r="AB1379" s="136"/>
      <c r="AC1379" s="136"/>
      <c r="AD1379" s="136"/>
      <c r="AE1379" s="136"/>
      <c r="AF1379" s="725"/>
      <c r="AG1379" s="136"/>
      <c r="AH1379" s="136"/>
      <c r="AI1379" s="136"/>
      <c r="AJ1379" s="136"/>
      <c r="AK1379" s="136"/>
      <c r="AL1379" s="136"/>
    </row>
    <row r="1380" spans="1:38" s="44" customFormat="1" x14ac:dyDescent="0.2">
      <c r="A1380" s="16"/>
      <c r="B1380" s="730"/>
      <c r="C1380" s="16"/>
      <c r="K1380" s="725"/>
      <c r="L1380" s="136"/>
      <c r="M1380" s="136"/>
      <c r="N1380" s="136"/>
      <c r="O1380" s="136"/>
      <c r="P1380" s="136"/>
      <c r="Q1380" s="136"/>
      <c r="R1380" s="725"/>
      <c r="S1380" s="136"/>
      <c r="T1380" s="136"/>
      <c r="U1380" s="136"/>
      <c r="V1380" s="136"/>
      <c r="W1380" s="136"/>
      <c r="X1380" s="136"/>
      <c r="Y1380" s="725"/>
      <c r="Z1380" s="136"/>
      <c r="AA1380" s="136"/>
      <c r="AB1380" s="136"/>
      <c r="AC1380" s="136"/>
      <c r="AD1380" s="136"/>
      <c r="AE1380" s="136"/>
      <c r="AF1380" s="725"/>
      <c r="AG1380" s="136"/>
      <c r="AH1380" s="136"/>
      <c r="AI1380" s="136"/>
      <c r="AJ1380" s="136"/>
      <c r="AK1380" s="136"/>
      <c r="AL1380" s="136"/>
    </row>
    <row r="1381" spans="1:38" s="44" customFormat="1" x14ac:dyDescent="0.2">
      <c r="A1381" s="16"/>
      <c r="B1381" s="730"/>
      <c r="C1381" s="16"/>
      <c r="K1381" s="725"/>
      <c r="L1381" s="136"/>
      <c r="M1381" s="136"/>
      <c r="N1381" s="136"/>
      <c r="O1381" s="136"/>
      <c r="P1381" s="136"/>
      <c r="Q1381" s="136"/>
      <c r="R1381" s="725"/>
      <c r="S1381" s="136"/>
      <c r="T1381" s="136"/>
      <c r="U1381" s="136"/>
      <c r="V1381" s="136"/>
      <c r="W1381" s="136"/>
      <c r="X1381" s="136"/>
      <c r="Y1381" s="725"/>
      <c r="Z1381" s="136"/>
      <c r="AA1381" s="136"/>
      <c r="AB1381" s="136"/>
      <c r="AC1381" s="136"/>
      <c r="AD1381" s="136"/>
      <c r="AE1381" s="136"/>
      <c r="AF1381" s="725"/>
      <c r="AG1381" s="136"/>
      <c r="AH1381" s="136"/>
      <c r="AI1381" s="136"/>
      <c r="AJ1381" s="136"/>
      <c r="AK1381" s="136"/>
      <c r="AL1381" s="136"/>
    </row>
    <row r="1382" spans="1:38" s="44" customFormat="1" x14ac:dyDescent="0.2">
      <c r="A1382" s="16"/>
      <c r="B1382" s="730"/>
      <c r="C1382" s="16"/>
      <c r="K1382" s="725"/>
      <c r="L1382" s="136"/>
      <c r="M1382" s="136"/>
      <c r="N1382" s="136"/>
      <c r="O1382" s="136"/>
      <c r="P1382" s="136"/>
      <c r="Q1382" s="136"/>
      <c r="R1382" s="725"/>
      <c r="S1382" s="136"/>
      <c r="T1382" s="136"/>
      <c r="U1382" s="136"/>
      <c r="V1382" s="136"/>
      <c r="W1382" s="136"/>
      <c r="X1382" s="136"/>
      <c r="Y1382" s="725"/>
      <c r="Z1382" s="136"/>
      <c r="AA1382" s="136"/>
      <c r="AB1382" s="136"/>
      <c r="AC1382" s="136"/>
      <c r="AD1382" s="136"/>
      <c r="AE1382" s="136"/>
      <c r="AF1382" s="725"/>
      <c r="AG1382" s="136"/>
      <c r="AH1382" s="136"/>
      <c r="AI1382" s="136"/>
      <c r="AJ1382" s="136"/>
      <c r="AK1382" s="136"/>
      <c r="AL1382" s="136"/>
    </row>
    <row r="1383" spans="1:38" s="44" customFormat="1" x14ac:dyDescent="0.2">
      <c r="A1383" s="16"/>
      <c r="B1383" s="730"/>
      <c r="C1383" s="16"/>
      <c r="K1383" s="725"/>
      <c r="L1383" s="136"/>
      <c r="M1383" s="136"/>
      <c r="N1383" s="136"/>
      <c r="O1383" s="136"/>
      <c r="P1383" s="136"/>
      <c r="Q1383" s="136"/>
      <c r="R1383" s="725"/>
      <c r="S1383" s="136"/>
      <c r="T1383" s="136"/>
      <c r="U1383" s="136"/>
      <c r="V1383" s="136"/>
      <c r="W1383" s="136"/>
      <c r="X1383" s="136"/>
      <c r="Y1383" s="725"/>
      <c r="Z1383" s="136"/>
      <c r="AA1383" s="136"/>
      <c r="AB1383" s="136"/>
      <c r="AC1383" s="136"/>
      <c r="AD1383" s="136"/>
      <c r="AE1383" s="136"/>
      <c r="AF1383" s="725"/>
      <c r="AG1383" s="136"/>
      <c r="AH1383" s="136"/>
      <c r="AI1383" s="136"/>
      <c r="AJ1383" s="136"/>
      <c r="AK1383" s="136"/>
      <c r="AL1383" s="136"/>
    </row>
    <row r="1384" spans="1:38" s="44" customFormat="1" x14ac:dyDescent="0.2">
      <c r="A1384" s="16"/>
      <c r="B1384" s="730"/>
      <c r="C1384" s="16"/>
      <c r="K1384" s="725"/>
      <c r="L1384" s="136"/>
      <c r="M1384" s="136"/>
      <c r="N1384" s="136"/>
      <c r="O1384" s="136"/>
      <c r="P1384" s="136"/>
      <c r="Q1384" s="136"/>
      <c r="R1384" s="725"/>
      <c r="S1384" s="136"/>
      <c r="T1384" s="136"/>
      <c r="U1384" s="136"/>
      <c r="V1384" s="136"/>
      <c r="W1384" s="136"/>
      <c r="X1384" s="136"/>
      <c r="Y1384" s="725"/>
      <c r="Z1384" s="136"/>
      <c r="AA1384" s="136"/>
      <c r="AB1384" s="136"/>
      <c r="AC1384" s="136"/>
      <c r="AD1384" s="136"/>
      <c r="AE1384" s="136"/>
      <c r="AF1384" s="725"/>
      <c r="AG1384" s="136"/>
      <c r="AH1384" s="136"/>
      <c r="AI1384" s="136"/>
      <c r="AJ1384" s="136"/>
      <c r="AK1384" s="136"/>
      <c r="AL1384" s="136"/>
    </row>
    <row r="1385" spans="1:38" s="44" customFormat="1" x14ac:dyDescent="0.2">
      <c r="A1385" s="16"/>
      <c r="B1385" s="730"/>
      <c r="C1385" s="16"/>
      <c r="K1385" s="725"/>
      <c r="L1385" s="136"/>
      <c r="M1385" s="136"/>
      <c r="N1385" s="136"/>
      <c r="O1385" s="136"/>
      <c r="P1385" s="136"/>
      <c r="Q1385" s="136"/>
      <c r="R1385" s="725"/>
      <c r="S1385" s="136"/>
      <c r="T1385" s="136"/>
      <c r="U1385" s="136"/>
      <c r="V1385" s="136"/>
      <c r="W1385" s="136"/>
      <c r="X1385" s="136"/>
      <c r="Y1385" s="725"/>
      <c r="Z1385" s="136"/>
      <c r="AA1385" s="136"/>
      <c r="AB1385" s="136"/>
      <c r="AC1385" s="136"/>
      <c r="AD1385" s="136"/>
      <c r="AE1385" s="136"/>
      <c r="AF1385" s="725"/>
      <c r="AG1385" s="136"/>
      <c r="AH1385" s="136"/>
      <c r="AI1385" s="136"/>
      <c r="AJ1385" s="136"/>
      <c r="AK1385" s="136"/>
      <c r="AL1385" s="136"/>
    </row>
    <row r="1386" spans="1:38" s="44" customFormat="1" x14ac:dyDescent="0.2">
      <c r="A1386" s="16"/>
      <c r="B1386" s="730"/>
      <c r="C1386" s="16"/>
      <c r="K1386" s="725"/>
      <c r="L1386" s="136"/>
      <c r="M1386" s="136"/>
      <c r="N1386" s="136"/>
      <c r="O1386" s="136"/>
      <c r="P1386" s="136"/>
      <c r="Q1386" s="136"/>
      <c r="R1386" s="725"/>
      <c r="S1386" s="136"/>
      <c r="T1386" s="136"/>
      <c r="U1386" s="136"/>
      <c r="V1386" s="136"/>
      <c r="W1386" s="136"/>
      <c r="X1386" s="136"/>
      <c r="Y1386" s="725"/>
      <c r="Z1386" s="136"/>
      <c r="AA1386" s="136"/>
      <c r="AB1386" s="136"/>
      <c r="AC1386" s="136"/>
      <c r="AD1386" s="136"/>
      <c r="AE1386" s="136"/>
      <c r="AF1386" s="725"/>
      <c r="AG1386" s="136"/>
      <c r="AH1386" s="136"/>
      <c r="AI1386" s="136"/>
      <c r="AJ1386" s="136"/>
      <c r="AK1386" s="136"/>
      <c r="AL1386" s="136"/>
    </row>
    <row r="1387" spans="1:38" s="44" customFormat="1" x14ac:dyDescent="0.2">
      <c r="A1387" s="16"/>
      <c r="B1387" s="730"/>
      <c r="C1387" s="16"/>
      <c r="K1387" s="725"/>
      <c r="L1387" s="136"/>
      <c r="M1387" s="136"/>
      <c r="N1387" s="136"/>
      <c r="O1387" s="136"/>
      <c r="P1387" s="136"/>
      <c r="Q1387" s="136"/>
      <c r="R1387" s="725"/>
      <c r="S1387" s="136"/>
      <c r="T1387" s="136"/>
      <c r="U1387" s="136"/>
      <c r="V1387" s="136"/>
      <c r="W1387" s="136"/>
      <c r="X1387" s="136"/>
      <c r="Y1387" s="725"/>
      <c r="Z1387" s="136"/>
      <c r="AA1387" s="136"/>
      <c r="AB1387" s="136"/>
      <c r="AC1387" s="136"/>
      <c r="AD1387" s="136"/>
      <c r="AE1387" s="136"/>
      <c r="AF1387" s="725"/>
      <c r="AG1387" s="136"/>
      <c r="AH1387" s="136"/>
      <c r="AI1387" s="136"/>
      <c r="AJ1387" s="136"/>
      <c r="AK1387" s="136"/>
      <c r="AL1387" s="136"/>
    </row>
    <row r="1388" spans="1:38" s="44" customFormat="1" x14ac:dyDescent="0.2">
      <c r="A1388" s="16"/>
      <c r="B1388" s="730"/>
      <c r="C1388" s="16"/>
      <c r="K1388" s="725"/>
      <c r="L1388" s="136"/>
      <c r="M1388" s="136"/>
      <c r="N1388" s="136"/>
      <c r="O1388" s="136"/>
      <c r="P1388" s="136"/>
      <c r="Q1388" s="136"/>
      <c r="R1388" s="725"/>
      <c r="S1388" s="136"/>
      <c r="T1388" s="136"/>
      <c r="U1388" s="136"/>
      <c r="V1388" s="136"/>
      <c r="W1388" s="136"/>
      <c r="X1388" s="136"/>
      <c r="Y1388" s="725"/>
      <c r="Z1388" s="136"/>
      <c r="AA1388" s="136"/>
      <c r="AB1388" s="136"/>
      <c r="AC1388" s="136"/>
      <c r="AD1388" s="136"/>
      <c r="AE1388" s="136"/>
      <c r="AF1388" s="725"/>
      <c r="AG1388" s="136"/>
      <c r="AH1388" s="136"/>
      <c r="AI1388" s="136"/>
      <c r="AJ1388" s="136"/>
      <c r="AK1388" s="136"/>
      <c r="AL1388" s="136"/>
    </row>
    <row r="1389" spans="1:38" s="44" customFormat="1" x14ac:dyDescent="0.2">
      <c r="A1389" s="16"/>
      <c r="B1389" s="730"/>
      <c r="C1389" s="16"/>
      <c r="K1389" s="725"/>
      <c r="L1389" s="136"/>
      <c r="M1389" s="136"/>
      <c r="N1389" s="136"/>
      <c r="O1389" s="136"/>
      <c r="P1389" s="136"/>
      <c r="Q1389" s="136"/>
      <c r="R1389" s="725"/>
      <c r="S1389" s="136"/>
      <c r="T1389" s="136"/>
      <c r="U1389" s="136"/>
      <c r="V1389" s="136"/>
      <c r="W1389" s="136"/>
      <c r="X1389" s="136"/>
      <c r="Y1389" s="725"/>
      <c r="Z1389" s="136"/>
      <c r="AA1389" s="136"/>
      <c r="AB1389" s="136"/>
      <c r="AC1389" s="136"/>
      <c r="AD1389" s="136"/>
      <c r="AE1389" s="136"/>
      <c r="AF1389" s="725"/>
      <c r="AG1389" s="136"/>
      <c r="AH1389" s="136"/>
      <c r="AI1389" s="136"/>
      <c r="AJ1389" s="136"/>
      <c r="AK1389" s="136"/>
      <c r="AL1389" s="136"/>
    </row>
    <row r="1390" spans="1:38" s="44" customFormat="1" x14ac:dyDescent="0.2">
      <c r="A1390" s="16"/>
      <c r="B1390" s="730"/>
      <c r="C1390" s="16"/>
      <c r="K1390" s="725"/>
      <c r="L1390" s="136"/>
      <c r="M1390" s="136"/>
      <c r="N1390" s="136"/>
      <c r="O1390" s="136"/>
      <c r="P1390" s="136"/>
      <c r="Q1390" s="136"/>
      <c r="R1390" s="725"/>
      <c r="S1390" s="136"/>
      <c r="T1390" s="136"/>
      <c r="U1390" s="136"/>
      <c r="V1390" s="136"/>
      <c r="W1390" s="136"/>
      <c r="X1390" s="136"/>
      <c r="Y1390" s="725"/>
      <c r="Z1390" s="136"/>
      <c r="AA1390" s="136"/>
      <c r="AB1390" s="136"/>
      <c r="AC1390" s="136"/>
      <c r="AD1390" s="136"/>
      <c r="AE1390" s="136"/>
      <c r="AF1390" s="725"/>
      <c r="AG1390" s="136"/>
      <c r="AH1390" s="136"/>
      <c r="AI1390" s="136"/>
      <c r="AJ1390" s="136"/>
      <c r="AK1390" s="136"/>
      <c r="AL1390" s="136"/>
    </row>
    <row r="1391" spans="1:38" s="44" customFormat="1" x14ac:dyDescent="0.2">
      <c r="A1391" s="16"/>
      <c r="B1391" s="730"/>
      <c r="C1391" s="16"/>
      <c r="K1391" s="725"/>
      <c r="L1391" s="136"/>
      <c r="M1391" s="136"/>
      <c r="N1391" s="136"/>
      <c r="O1391" s="136"/>
      <c r="P1391" s="136"/>
      <c r="Q1391" s="136"/>
      <c r="R1391" s="725"/>
      <c r="S1391" s="136"/>
      <c r="T1391" s="136"/>
      <c r="U1391" s="136"/>
      <c r="V1391" s="136"/>
      <c r="W1391" s="136"/>
      <c r="X1391" s="136"/>
      <c r="Y1391" s="725"/>
      <c r="Z1391" s="136"/>
      <c r="AA1391" s="136"/>
      <c r="AB1391" s="136"/>
      <c r="AC1391" s="136"/>
      <c r="AD1391" s="136"/>
      <c r="AE1391" s="136"/>
      <c r="AF1391" s="725"/>
      <c r="AG1391" s="136"/>
      <c r="AH1391" s="136"/>
      <c r="AI1391" s="136"/>
      <c r="AJ1391" s="136"/>
      <c r="AK1391" s="136"/>
      <c r="AL1391" s="136"/>
    </row>
    <row r="1392" spans="1:38" s="44" customFormat="1" x14ac:dyDescent="0.2">
      <c r="A1392" s="16"/>
      <c r="B1392" s="730"/>
      <c r="C1392" s="16"/>
      <c r="K1392" s="725"/>
      <c r="L1392" s="136"/>
      <c r="M1392" s="136"/>
      <c r="N1392" s="136"/>
      <c r="O1392" s="136"/>
      <c r="P1392" s="136"/>
      <c r="Q1392" s="136"/>
      <c r="R1392" s="725"/>
      <c r="S1392" s="136"/>
      <c r="T1392" s="136"/>
      <c r="U1392" s="136"/>
      <c r="V1392" s="136"/>
      <c r="W1392" s="136"/>
      <c r="X1392" s="136"/>
      <c r="Y1392" s="725"/>
      <c r="Z1392" s="136"/>
      <c r="AA1392" s="136"/>
      <c r="AB1392" s="136"/>
      <c r="AC1392" s="136"/>
      <c r="AD1392" s="136"/>
      <c r="AE1392" s="136"/>
      <c r="AF1392" s="725"/>
      <c r="AG1392" s="136"/>
      <c r="AH1392" s="136"/>
      <c r="AI1392" s="136"/>
      <c r="AJ1392" s="136"/>
      <c r="AK1392" s="136"/>
      <c r="AL1392" s="136"/>
    </row>
    <row r="1393" spans="1:38" s="44" customFormat="1" x14ac:dyDescent="0.2">
      <c r="A1393" s="16"/>
      <c r="B1393" s="730"/>
      <c r="C1393" s="16"/>
      <c r="K1393" s="725"/>
      <c r="L1393" s="136"/>
      <c r="M1393" s="136"/>
      <c r="N1393" s="136"/>
      <c r="O1393" s="136"/>
      <c r="P1393" s="136"/>
      <c r="Q1393" s="136"/>
      <c r="R1393" s="725"/>
      <c r="S1393" s="136"/>
      <c r="T1393" s="136"/>
      <c r="U1393" s="136"/>
      <c r="V1393" s="136"/>
      <c r="W1393" s="136"/>
      <c r="X1393" s="136"/>
      <c r="Y1393" s="725"/>
      <c r="Z1393" s="136"/>
      <c r="AA1393" s="136"/>
      <c r="AB1393" s="136"/>
      <c r="AC1393" s="136"/>
      <c r="AD1393" s="136"/>
      <c r="AE1393" s="136"/>
      <c r="AF1393" s="725"/>
      <c r="AG1393" s="136"/>
      <c r="AH1393" s="136"/>
      <c r="AI1393" s="136"/>
      <c r="AJ1393" s="136"/>
      <c r="AK1393" s="136"/>
      <c r="AL1393" s="136"/>
    </row>
    <row r="1394" spans="1:38" s="44" customFormat="1" x14ac:dyDescent="0.2">
      <c r="A1394" s="16"/>
      <c r="B1394" s="730"/>
      <c r="C1394" s="16"/>
      <c r="K1394" s="725"/>
      <c r="L1394" s="136"/>
      <c r="M1394" s="136"/>
      <c r="N1394" s="136"/>
      <c r="O1394" s="136"/>
      <c r="P1394" s="136"/>
      <c r="Q1394" s="136"/>
      <c r="R1394" s="725"/>
      <c r="S1394" s="136"/>
      <c r="T1394" s="136"/>
      <c r="U1394" s="136"/>
      <c r="V1394" s="136"/>
      <c r="W1394" s="136"/>
      <c r="X1394" s="136"/>
      <c r="Y1394" s="725"/>
      <c r="Z1394" s="136"/>
      <c r="AA1394" s="136"/>
      <c r="AB1394" s="136"/>
      <c r="AC1394" s="136"/>
      <c r="AD1394" s="136"/>
      <c r="AE1394" s="136"/>
      <c r="AF1394" s="725"/>
      <c r="AG1394" s="136"/>
      <c r="AH1394" s="136"/>
      <c r="AI1394" s="136"/>
      <c r="AJ1394" s="136"/>
      <c r="AK1394" s="136"/>
      <c r="AL1394" s="136"/>
    </row>
    <row r="1395" spans="1:38" s="44" customFormat="1" x14ac:dyDescent="0.2">
      <c r="A1395" s="16"/>
      <c r="B1395" s="730"/>
      <c r="C1395" s="16"/>
      <c r="K1395" s="725"/>
      <c r="L1395" s="136"/>
      <c r="M1395" s="136"/>
      <c r="N1395" s="136"/>
      <c r="O1395" s="136"/>
      <c r="P1395" s="136"/>
      <c r="Q1395" s="136"/>
      <c r="R1395" s="725"/>
      <c r="S1395" s="136"/>
      <c r="T1395" s="136"/>
      <c r="U1395" s="136"/>
      <c r="V1395" s="136"/>
      <c r="W1395" s="136"/>
      <c r="X1395" s="136"/>
      <c r="Y1395" s="725"/>
      <c r="Z1395" s="136"/>
      <c r="AA1395" s="136"/>
      <c r="AB1395" s="136"/>
      <c r="AC1395" s="136"/>
      <c r="AD1395" s="136"/>
      <c r="AE1395" s="136"/>
      <c r="AF1395" s="725"/>
      <c r="AG1395" s="136"/>
      <c r="AH1395" s="136"/>
      <c r="AI1395" s="136"/>
      <c r="AJ1395" s="136"/>
      <c r="AK1395" s="136"/>
      <c r="AL1395" s="136"/>
    </row>
    <row r="1396" spans="1:38" s="44" customFormat="1" x14ac:dyDescent="0.2">
      <c r="A1396" s="16"/>
      <c r="B1396" s="730"/>
      <c r="C1396" s="16"/>
      <c r="K1396" s="725"/>
      <c r="L1396" s="136"/>
      <c r="M1396" s="136"/>
      <c r="N1396" s="136"/>
      <c r="O1396" s="136"/>
      <c r="P1396" s="136"/>
      <c r="Q1396" s="136"/>
      <c r="R1396" s="725"/>
      <c r="S1396" s="136"/>
      <c r="T1396" s="136"/>
      <c r="U1396" s="136"/>
      <c r="V1396" s="136"/>
      <c r="W1396" s="136"/>
      <c r="X1396" s="136"/>
      <c r="Y1396" s="725"/>
      <c r="Z1396" s="136"/>
      <c r="AA1396" s="136"/>
      <c r="AB1396" s="136"/>
      <c r="AC1396" s="136"/>
      <c r="AD1396" s="136"/>
      <c r="AE1396" s="136"/>
      <c r="AF1396" s="725"/>
      <c r="AG1396" s="136"/>
      <c r="AH1396" s="136"/>
      <c r="AI1396" s="136"/>
      <c r="AJ1396" s="136"/>
      <c r="AK1396" s="136"/>
      <c r="AL1396" s="136"/>
    </row>
    <row r="1397" spans="1:38" s="44" customFormat="1" x14ac:dyDescent="0.2">
      <c r="A1397" s="16"/>
      <c r="B1397" s="730"/>
      <c r="C1397" s="16"/>
      <c r="K1397" s="725"/>
      <c r="L1397" s="136"/>
      <c r="M1397" s="136"/>
      <c r="N1397" s="136"/>
      <c r="O1397" s="136"/>
      <c r="P1397" s="136"/>
      <c r="Q1397" s="136"/>
      <c r="R1397" s="725"/>
      <c r="S1397" s="136"/>
      <c r="T1397" s="136"/>
      <c r="U1397" s="136"/>
      <c r="V1397" s="136"/>
      <c r="W1397" s="136"/>
      <c r="X1397" s="136"/>
      <c r="Y1397" s="725"/>
      <c r="Z1397" s="136"/>
      <c r="AA1397" s="136"/>
      <c r="AB1397" s="136"/>
      <c r="AC1397" s="136"/>
      <c r="AD1397" s="136"/>
      <c r="AE1397" s="136"/>
      <c r="AF1397" s="725"/>
      <c r="AG1397" s="136"/>
      <c r="AH1397" s="136"/>
      <c r="AI1397" s="136"/>
      <c r="AJ1397" s="136"/>
      <c r="AK1397" s="136"/>
      <c r="AL1397" s="136"/>
    </row>
    <row r="1398" spans="1:38" s="44" customFormat="1" x14ac:dyDescent="0.2">
      <c r="A1398" s="16"/>
      <c r="B1398" s="730"/>
      <c r="C1398" s="16"/>
      <c r="K1398" s="725"/>
      <c r="L1398" s="136"/>
      <c r="M1398" s="136"/>
      <c r="N1398" s="136"/>
      <c r="O1398" s="136"/>
      <c r="P1398" s="136"/>
      <c r="Q1398" s="136"/>
      <c r="R1398" s="725"/>
      <c r="S1398" s="136"/>
      <c r="T1398" s="136"/>
      <c r="U1398" s="136"/>
      <c r="V1398" s="136"/>
      <c r="W1398" s="136"/>
      <c r="X1398" s="136"/>
      <c r="Y1398" s="725"/>
      <c r="Z1398" s="136"/>
      <c r="AA1398" s="136"/>
      <c r="AB1398" s="136"/>
      <c r="AC1398" s="136"/>
      <c r="AD1398" s="136"/>
      <c r="AE1398" s="136"/>
      <c r="AF1398" s="725"/>
      <c r="AG1398" s="136"/>
      <c r="AH1398" s="136"/>
      <c r="AI1398" s="136"/>
      <c r="AJ1398" s="136"/>
      <c r="AK1398" s="136"/>
      <c r="AL1398" s="136"/>
    </row>
    <row r="1399" spans="1:38" s="44" customFormat="1" x14ac:dyDescent="0.2">
      <c r="A1399" s="16"/>
      <c r="B1399" s="730"/>
      <c r="C1399" s="16"/>
      <c r="K1399" s="725"/>
      <c r="L1399" s="136"/>
      <c r="M1399" s="136"/>
      <c r="N1399" s="136"/>
      <c r="O1399" s="136"/>
      <c r="P1399" s="136"/>
      <c r="Q1399" s="136"/>
      <c r="R1399" s="725"/>
      <c r="S1399" s="136"/>
      <c r="T1399" s="136"/>
      <c r="U1399" s="136"/>
      <c r="V1399" s="136"/>
      <c r="W1399" s="136"/>
      <c r="X1399" s="136"/>
      <c r="Y1399" s="725"/>
      <c r="Z1399" s="136"/>
      <c r="AA1399" s="136"/>
      <c r="AB1399" s="136"/>
      <c r="AC1399" s="136"/>
      <c r="AD1399" s="136"/>
      <c r="AE1399" s="136"/>
      <c r="AF1399" s="725"/>
      <c r="AG1399" s="136"/>
      <c r="AH1399" s="136"/>
      <c r="AI1399" s="136"/>
      <c r="AJ1399" s="136"/>
      <c r="AK1399" s="136"/>
      <c r="AL1399" s="136"/>
    </row>
    <row r="1400" spans="1:38" s="44" customFormat="1" x14ac:dyDescent="0.2">
      <c r="A1400" s="16"/>
      <c r="B1400" s="730"/>
      <c r="C1400" s="16"/>
      <c r="K1400" s="725"/>
      <c r="L1400" s="136"/>
      <c r="M1400" s="136"/>
      <c r="N1400" s="136"/>
      <c r="O1400" s="136"/>
      <c r="P1400" s="136"/>
      <c r="Q1400" s="136"/>
      <c r="R1400" s="725"/>
      <c r="S1400" s="136"/>
      <c r="T1400" s="136"/>
      <c r="U1400" s="136"/>
      <c r="V1400" s="136"/>
      <c r="W1400" s="136"/>
      <c r="X1400" s="136"/>
      <c r="Y1400" s="725"/>
      <c r="Z1400" s="136"/>
      <c r="AA1400" s="136"/>
      <c r="AB1400" s="136"/>
      <c r="AC1400" s="136"/>
      <c r="AD1400" s="136"/>
      <c r="AE1400" s="136"/>
      <c r="AF1400" s="725"/>
      <c r="AG1400" s="136"/>
      <c r="AH1400" s="136"/>
      <c r="AI1400" s="136"/>
      <c r="AJ1400" s="136"/>
      <c r="AK1400" s="136"/>
      <c r="AL1400" s="136"/>
    </row>
    <row r="1401" spans="1:38" s="44" customFormat="1" x14ac:dyDescent="0.2">
      <c r="A1401" s="16"/>
      <c r="B1401" s="730"/>
      <c r="C1401" s="16"/>
      <c r="K1401" s="725"/>
      <c r="L1401" s="136"/>
      <c r="M1401" s="136"/>
      <c r="N1401" s="136"/>
      <c r="O1401" s="136"/>
      <c r="P1401" s="136"/>
      <c r="Q1401" s="136"/>
      <c r="R1401" s="725"/>
      <c r="S1401" s="136"/>
      <c r="T1401" s="136"/>
      <c r="U1401" s="136"/>
      <c r="V1401" s="136"/>
      <c r="W1401" s="136"/>
      <c r="X1401" s="136"/>
      <c r="Y1401" s="725"/>
      <c r="Z1401" s="136"/>
      <c r="AA1401" s="136"/>
      <c r="AB1401" s="136"/>
      <c r="AC1401" s="136"/>
      <c r="AD1401" s="136"/>
      <c r="AE1401" s="136"/>
      <c r="AF1401" s="725"/>
      <c r="AG1401" s="136"/>
      <c r="AH1401" s="136"/>
      <c r="AI1401" s="136"/>
      <c r="AJ1401" s="136"/>
      <c r="AK1401" s="136"/>
      <c r="AL1401" s="136"/>
    </row>
    <row r="1402" spans="1:38" s="44" customFormat="1" x14ac:dyDescent="0.2">
      <c r="A1402" s="16"/>
      <c r="B1402" s="730"/>
      <c r="C1402" s="16"/>
      <c r="K1402" s="725"/>
      <c r="L1402" s="136"/>
      <c r="M1402" s="136"/>
      <c r="N1402" s="136"/>
      <c r="O1402" s="136"/>
      <c r="P1402" s="136"/>
      <c r="Q1402" s="136"/>
      <c r="R1402" s="725"/>
      <c r="S1402" s="136"/>
      <c r="T1402" s="136"/>
      <c r="U1402" s="136"/>
      <c r="V1402" s="136"/>
      <c r="W1402" s="136"/>
      <c r="X1402" s="136"/>
      <c r="Y1402" s="725"/>
      <c r="Z1402" s="136"/>
      <c r="AA1402" s="136"/>
      <c r="AB1402" s="136"/>
      <c r="AC1402" s="136"/>
      <c r="AD1402" s="136"/>
      <c r="AE1402" s="136"/>
      <c r="AF1402" s="725"/>
      <c r="AG1402" s="136"/>
      <c r="AH1402" s="136"/>
      <c r="AI1402" s="136"/>
      <c r="AJ1402" s="136"/>
      <c r="AK1402" s="136"/>
      <c r="AL1402" s="136"/>
    </row>
    <row r="1403" spans="1:38" s="44" customFormat="1" x14ac:dyDescent="0.2">
      <c r="A1403" s="16"/>
      <c r="B1403" s="730"/>
      <c r="C1403" s="16"/>
      <c r="K1403" s="725"/>
      <c r="L1403" s="136"/>
      <c r="M1403" s="136"/>
      <c r="N1403" s="136"/>
      <c r="O1403" s="136"/>
      <c r="P1403" s="136"/>
      <c r="Q1403" s="136"/>
      <c r="R1403" s="725"/>
      <c r="S1403" s="136"/>
      <c r="T1403" s="136"/>
      <c r="U1403" s="136"/>
      <c r="V1403" s="136"/>
      <c r="W1403" s="136"/>
      <c r="X1403" s="136"/>
      <c r="Y1403" s="725"/>
      <c r="Z1403" s="136"/>
      <c r="AA1403" s="136"/>
      <c r="AB1403" s="136"/>
      <c r="AC1403" s="136"/>
      <c r="AD1403" s="136"/>
      <c r="AE1403" s="136"/>
      <c r="AF1403" s="725"/>
      <c r="AG1403" s="136"/>
      <c r="AH1403" s="136"/>
      <c r="AI1403" s="136"/>
      <c r="AJ1403" s="136"/>
      <c r="AK1403" s="136"/>
      <c r="AL1403" s="136"/>
    </row>
    <row r="1404" spans="1:38" s="44" customFormat="1" x14ac:dyDescent="0.2">
      <c r="A1404" s="16"/>
      <c r="B1404" s="730"/>
      <c r="C1404" s="16"/>
      <c r="K1404" s="725"/>
      <c r="L1404" s="136"/>
      <c r="M1404" s="136"/>
      <c r="N1404" s="136"/>
      <c r="O1404" s="136"/>
      <c r="P1404" s="136"/>
      <c r="Q1404" s="136"/>
      <c r="R1404" s="725"/>
      <c r="S1404" s="136"/>
      <c r="T1404" s="136"/>
      <c r="U1404" s="136"/>
      <c r="V1404" s="136"/>
      <c r="W1404" s="136"/>
      <c r="X1404" s="136"/>
      <c r="Y1404" s="725"/>
      <c r="Z1404" s="136"/>
      <c r="AA1404" s="136"/>
      <c r="AB1404" s="136"/>
      <c r="AC1404" s="136"/>
      <c r="AD1404" s="136"/>
      <c r="AE1404" s="136"/>
      <c r="AF1404" s="725"/>
      <c r="AG1404" s="136"/>
      <c r="AH1404" s="136"/>
      <c r="AI1404" s="136"/>
      <c r="AJ1404" s="136"/>
      <c r="AK1404" s="136"/>
      <c r="AL1404" s="136"/>
    </row>
    <row r="1405" spans="1:38" s="44" customFormat="1" x14ac:dyDescent="0.2">
      <c r="A1405" s="16"/>
      <c r="B1405" s="730"/>
      <c r="C1405" s="16"/>
      <c r="K1405" s="725"/>
      <c r="L1405" s="136"/>
      <c r="M1405" s="136"/>
      <c r="N1405" s="136"/>
      <c r="O1405" s="136"/>
      <c r="P1405" s="136"/>
      <c r="Q1405" s="136"/>
      <c r="R1405" s="725"/>
      <c r="S1405" s="136"/>
      <c r="T1405" s="136"/>
      <c r="U1405" s="136"/>
      <c r="V1405" s="136"/>
      <c r="W1405" s="136"/>
      <c r="X1405" s="136"/>
      <c r="Y1405" s="725"/>
      <c r="Z1405" s="136"/>
      <c r="AA1405" s="136"/>
      <c r="AB1405" s="136"/>
      <c r="AC1405" s="136"/>
      <c r="AD1405" s="136"/>
      <c r="AE1405" s="136"/>
      <c r="AF1405" s="725"/>
      <c r="AG1405" s="136"/>
      <c r="AH1405" s="136"/>
      <c r="AI1405" s="136"/>
      <c r="AJ1405" s="136"/>
      <c r="AK1405" s="136"/>
      <c r="AL1405" s="136"/>
    </row>
    <row r="1406" spans="1:38" s="44" customFormat="1" x14ac:dyDescent="0.2">
      <c r="A1406" s="16"/>
      <c r="B1406" s="730"/>
      <c r="C1406" s="16"/>
      <c r="K1406" s="725"/>
      <c r="L1406" s="136"/>
      <c r="M1406" s="136"/>
      <c r="N1406" s="136"/>
      <c r="O1406" s="136"/>
      <c r="P1406" s="136"/>
      <c r="Q1406" s="136"/>
      <c r="R1406" s="725"/>
      <c r="S1406" s="136"/>
      <c r="T1406" s="136"/>
      <c r="U1406" s="136"/>
      <c r="V1406" s="136"/>
      <c r="W1406" s="136"/>
      <c r="X1406" s="136"/>
      <c r="Y1406" s="725"/>
      <c r="Z1406" s="136"/>
      <c r="AA1406" s="136"/>
      <c r="AB1406" s="136"/>
      <c r="AC1406" s="136"/>
      <c r="AD1406" s="136"/>
      <c r="AE1406" s="136"/>
      <c r="AF1406" s="725"/>
      <c r="AG1406" s="136"/>
      <c r="AH1406" s="136"/>
      <c r="AI1406" s="136"/>
      <c r="AJ1406" s="136"/>
      <c r="AK1406" s="136"/>
      <c r="AL1406" s="136"/>
    </row>
    <row r="1407" spans="1:38" s="44" customFormat="1" x14ac:dyDescent="0.2">
      <c r="A1407" s="16"/>
      <c r="B1407" s="730"/>
      <c r="C1407" s="16"/>
      <c r="K1407" s="725"/>
      <c r="L1407" s="136"/>
      <c r="M1407" s="136"/>
      <c r="N1407" s="136"/>
      <c r="O1407" s="136"/>
      <c r="P1407" s="136"/>
      <c r="Q1407" s="136"/>
      <c r="R1407" s="725"/>
      <c r="S1407" s="136"/>
      <c r="T1407" s="136"/>
      <c r="U1407" s="136"/>
      <c r="V1407" s="136"/>
      <c r="W1407" s="136"/>
      <c r="X1407" s="136"/>
      <c r="Y1407" s="725"/>
      <c r="Z1407" s="136"/>
      <c r="AA1407" s="136"/>
      <c r="AB1407" s="136"/>
      <c r="AC1407" s="136"/>
      <c r="AD1407" s="136"/>
      <c r="AE1407" s="136"/>
      <c r="AF1407" s="725"/>
      <c r="AG1407" s="136"/>
      <c r="AH1407" s="136"/>
      <c r="AI1407" s="136"/>
      <c r="AJ1407" s="136"/>
      <c r="AK1407" s="136"/>
      <c r="AL1407" s="136"/>
    </row>
    <row r="1408" spans="1:38" s="44" customFormat="1" x14ac:dyDescent="0.2">
      <c r="A1408" s="16"/>
      <c r="B1408" s="730"/>
      <c r="C1408" s="16"/>
      <c r="K1408" s="725"/>
      <c r="L1408" s="136"/>
      <c r="M1408" s="136"/>
      <c r="N1408" s="136"/>
      <c r="O1408" s="136"/>
      <c r="P1408" s="136"/>
      <c r="Q1408" s="136"/>
      <c r="R1408" s="725"/>
      <c r="S1408" s="136"/>
      <c r="T1408" s="136"/>
      <c r="U1408" s="136"/>
      <c r="V1408" s="136"/>
      <c r="W1408" s="136"/>
      <c r="X1408" s="136"/>
      <c r="Y1408" s="725"/>
      <c r="Z1408" s="136"/>
      <c r="AA1408" s="136"/>
      <c r="AB1408" s="136"/>
      <c r="AC1408" s="136"/>
      <c r="AD1408" s="136"/>
      <c r="AE1408" s="136"/>
      <c r="AF1408" s="725"/>
      <c r="AG1408" s="136"/>
      <c r="AH1408" s="136"/>
      <c r="AI1408" s="136"/>
      <c r="AJ1408" s="136"/>
      <c r="AK1408" s="136"/>
      <c r="AL1408" s="136"/>
    </row>
    <row r="1409" spans="1:38" s="44" customFormat="1" x14ac:dyDescent="0.2">
      <c r="A1409" s="16"/>
      <c r="B1409" s="730"/>
      <c r="C1409" s="16"/>
      <c r="K1409" s="725"/>
      <c r="L1409" s="136"/>
      <c r="M1409" s="136"/>
      <c r="N1409" s="136"/>
      <c r="O1409" s="136"/>
      <c r="P1409" s="136"/>
      <c r="Q1409" s="136"/>
      <c r="R1409" s="725"/>
      <c r="S1409" s="136"/>
      <c r="T1409" s="136"/>
      <c r="U1409" s="136"/>
      <c r="V1409" s="136"/>
      <c r="W1409" s="136"/>
      <c r="X1409" s="136"/>
      <c r="Y1409" s="725"/>
      <c r="Z1409" s="136"/>
      <c r="AA1409" s="136"/>
      <c r="AB1409" s="136"/>
      <c r="AC1409" s="136"/>
      <c r="AD1409" s="136"/>
      <c r="AE1409" s="136"/>
      <c r="AF1409" s="725"/>
      <c r="AG1409" s="136"/>
      <c r="AH1409" s="136"/>
      <c r="AI1409" s="136"/>
      <c r="AJ1409" s="136"/>
      <c r="AK1409" s="136"/>
      <c r="AL1409" s="136"/>
    </row>
    <row r="1410" spans="1:38" s="44" customFormat="1" x14ac:dyDescent="0.2">
      <c r="A1410" s="16"/>
      <c r="B1410" s="730"/>
      <c r="C1410" s="16"/>
      <c r="K1410" s="725"/>
      <c r="L1410" s="136"/>
      <c r="M1410" s="136"/>
      <c r="N1410" s="136"/>
      <c r="O1410" s="136"/>
      <c r="P1410" s="136"/>
      <c r="Q1410" s="136"/>
      <c r="R1410" s="725"/>
      <c r="S1410" s="136"/>
      <c r="T1410" s="136"/>
      <c r="U1410" s="136"/>
      <c r="V1410" s="136"/>
      <c r="W1410" s="136"/>
      <c r="X1410" s="136"/>
      <c r="Y1410" s="725"/>
      <c r="Z1410" s="136"/>
      <c r="AA1410" s="136"/>
      <c r="AB1410" s="136"/>
      <c r="AC1410" s="136"/>
      <c r="AD1410" s="136"/>
      <c r="AE1410" s="136"/>
      <c r="AF1410" s="725"/>
      <c r="AG1410" s="136"/>
      <c r="AH1410" s="136"/>
      <c r="AI1410" s="136"/>
      <c r="AJ1410" s="136"/>
      <c r="AK1410" s="136"/>
      <c r="AL1410" s="136"/>
    </row>
    <row r="1411" spans="1:38" s="44" customFormat="1" x14ac:dyDescent="0.2">
      <c r="A1411" s="16"/>
      <c r="B1411" s="730"/>
      <c r="C1411" s="16"/>
      <c r="K1411" s="725"/>
      <c r="L1411" s="136"/>
      <c r="M1411" s="136"/>
      <c r="N1411" s="136"/>
      <c r="O1411" s="136"/>
      <c r="P1411" s="136"/>
      <c r="Q1411" s="136"/>
      <c r="R1411" s="725"/>
      <c r="S1411" s="136"/>
      <c r="T1411" s="136"/>
      <c r="U1411" s="136"/>
      <c r="V1411" s="136"/>
      <c r="W1411" s="136"/>
      <c r="X1411" s="136"/>
      <c r="Y1411" s="725"/>
      <c r="Z1411" s="136"/>
      <c r="AA1411" s="136"/>
      <c r="AB1411" s="136"/>
      <c r="AC1411" s="136"/>
      <c r="AD1411" s="136"/>
      <c r="AE1411" s="136"/>
      <c r="AF1411" s="725"/>
      <c r="AG1411" s="136"/>
      <c r="AH1411" s="136"/>
      <c r="AI1411" s="136"/>
      <c r="AJ1411" s="136"/>
      <c r="AK1411" s="136"/>
      <c r="AL1411" s="136"/>
    </row>
    <row r="1412" spans="1:38" s="44" customFormat="1" x14ac:dyDescent="0.2">
      <c r="A1412" s="16"/>
      <c r="B1412" s="730"/>
      <c r="C1412" s="16"/>
      <c r="K1412" s="725"/>
      <c r="L1412" s="136"/>
      <c r="M1412" s="136"/>
      <c r="N1412" s="136"/>
      <c r="O1412" s="136"/>
      <c r="P1412" s="136"/>
      <c r="Q1412" s="136"/>
      <c r="R1412" s="725"/>
      <c r="S1412" s="136"/>
      <c r="T1412" s="136"/>
      <c r="U1412" s="136"/>
      <c r="V1412" s="136"/>
      <c r="W1412" s="136"/>
      <c r="X1412" s="136"/>
      <c r="Y1412" s="725"/>
      <c r="Z1412" s="136"/>
      <c r="AA1412" s="136"/>
      <c r="AB1412" s="136"/>
      <c r="AC1412" s="136"/>
      <c r="AD1412" s="136"/>
      <c r="AE1412" s="136"/>
      <c r="AF1412" s="725"/>
      <c r="AG1412" s="136"/>
      <c r="AH1412" s="136"/>
      <c r="AI1412" s="136"/>
      <c r="AJ1412" s="136"/>
      <c r="AK1412" s="136"/>
      <c r="AL1412" s="136"/>
    </row>
    <row r="1413" spans="1:38" s="44" customFormat="1" x14ac:dyDescent="0.2">
      <c r="A1413" s="16"/>
      <c r="B1413" s="730"/>
      <c r="C1413" s="16"/>
      <c r="K1413" s="725"/>
      <c r="L1413" s="136"/>
      <c r="M1413" s="136"/>
      <c r="N1413" s="136"/>
      <c r="O1413" s="136"/>
      <c r="P1413" s="136"/>
      <c r="Q1413" s="136"/>
      <c r="R1413" s="725"/>
      <c r="S1413" s="136"/>
      <c r="T1413" s="136"/>
      <c r="U1413" s="136"/>
      <c r="V1413" s="136"/>
      <c r="W1413" s="136"/>
      <c r="X1413" s="136"/>
      <c r="Y1413" s="725"/>
      <c r="Z1413" s="136"/>
      <c r="AA1413" s="136"/>
      <c r="AB1413" s="136"/>
      <c r="AC1413" s="136"/>
      <c r="AD1413" s="136"/>
      <c r="AE1413" s="136"/>
      <c r="AF1413" s="725"/>
      <c r="AG1413" s="136"/>
      <c r="AH1413" s="136"/>
      <c r="AI1413" s="136"/>
      <c r="AJ1413" s="136"/>
      <c r="AK1413" s="136"/>
      <c r="AL1413" s="136"/>
    </row>
    <row r="1414" spans="1:38" s="44" customFormat="1" x14ac:dyDescent="0.2">
      <c r="A1414" s="16"/>
      <c r="B1414" s="730"/>
      <c r="C1414" s="16"/>
      <c r="K1414" s="725"/>
      <c r="L1414" s="136"/>
      <c r="M1414" s="136"/>
      <c r="N1414" s="136"/>
      <c r="O1414" s="136"/>
      <c r="P1414" s="136"/>
      <c r="Q1414" s="136"/>
      <c r="R1414" s="725"/>
      <c r="S1414" s="136"/>
      <c r="T1414" s="136"/>
      <c r="U1414" s="136"/>
      <c r="V1414" s="136"/>
      <c r="W1414" s="136"/>
      <c r="X1414" s="136"/>
      <c r="Y1414" s="725"/>
      <c r="Z1414" s="136"/>
      <c r="AA1414" s="136"/>
      <c r="AB1414" s="136"/>
      <c r="AC1414" s="136"/>
      <c r="AD1414" s="136"/>
      <c r="AE1414" s="136"/>
      <c r="AF1414" s="725"/>
      <c r="AG1414" s="136"/>
      <c r="AH1414" s="136"/>
      <c r="AI1414" s="136"/>
      <c r="AJ1414" s="136"/>
      <c r="AK1414" s="136"/>
      <c r="AL1414" s="136"/>
    </row>
    <row r="1415" spans="1:38" s="44" customFormat="1" x14ac:dyDescent="0.2">
      <c r="A1415" s="16"/>
      <c r="B1415" s="730"/>
      <c r="C1415" s="16"/>
      <c r="K1415" s="725"/>
      <c r="L1415" s="136"/>
      <c r="M1415" s="136"/>
      <c r="N1415" s="136"/>
      <c r="O1415" s="136"/>
      <c r="P1415" s="136"/>
      <c r="Q1415" s="136"/>
      <c r="R1415" s="725"/>
      <c r="S1415" s="136"/>
      <c r="T1415" s="136"/>
      <c r="U1415" s="136"/>
      <c r="V1415" s="136"/>
      <c r="W1415" s="136"/>
      <c r="X1415" s="136"/>
      <c r="Y1415" s="725"/>
      <c r="Z1415" s="136"/>
      <c r="AA1415" s="136"/>
      <c r="AB1415" s="136"/>
      <c r="AC1415" s="136"/>
      <c r="AD1415" s="136"/>
      <c r="AE1415" s="136"/>
      <c r="AF1415" s="725"/>
      <c r="AG1415" s="136"/>
      <c r="AH1415" s="136"/>
      <c r="AI1415" s="136"/>
      <c r="AJ1415" s="136"/>
      <c r="AK1415" s="136"/>
      <c r="AL1415" s="136"/>
    </row>
    <row r="1416" spans="1:38" s="44" customFormat="1" x14ac:dyDescent="0.2">
      <c r="A1416" s="16"/>
      <c r="B1416" s="730"/>
      <c r="C1416" s="16"/>
      <c r="K1416" s="725"/>
      <c r="L1416" s="136"/>
      <c r="M1416" s="136"/>
      <c r="N1416" s="136"/>
      <c r="O1416" s="136"/>
      <c r="P1416" s="136"/>
      <c r="Q1416" s="136"/>
      <c r="R1416" s="725"/>
      <c r="S1416" s="136"/>
      <c r="T1416" s="136"/>
      <c r="U1416" s="136"/>
      <c r="V1416" s="136"/>
      <c r="W1416" s="136"/>
      <c r="X1416" s="136"/>
      <c r="Y1416" s="725"/>
      <c r="Z1416" s="136"/>
      <c r="AA1416" s="136"/>
      <c r="AB1416" s="136"/>
      <c r="AC1416" s="136"/>
      <c r="AD1416" s="136"/>
      <c r="AE1416" s="136"/>
      <c r="AF1416" s="725"/>
      <c r="AG1416" s="136"/>
      <c r="AH1416" s="136"/>
      <c r="AI1416" s="136"/>
      <c r="AJ1416" s="136"/>
      <c r="AK1416" s="136"/>
      <c r="AL1416" s="136"/>
    </row>
    <row r="1417" spans="1:38" s="44" customFormat="1" x14ac:dyDescent="0.2">
      <c r="A1417" s="16"/>
      <c r="B1417" s="730"/>
      <c r="C1417" s="16"/>
      <c r="K1417" s="725"/>
      <c r="L1417" s="136"/>
      <c r="M1417" s="136"/>
      <c r="N1417" s="136"/>
      <c r="O1417" s="136"/>
      <c r="P1417" s="136"/>
      <c r="Q1417" s="136"/>
      <c r="R1417" s="725"/>
      <c r="S1417" s="136"/>
      <c r="T1417" s="136"/>
      <c r="U1417" s="136"/>
      <c r="V1417" s="136"/>
      <c r="W1417" s="136"/>
      <c r="X1417" s="136"/>
      <c r="Y1417" s="725"/>
      <c r="Z1417" s="136"/>
      <c r="AA1417" s="136"/>
      <c r="AB1417" s="136"/>
      <c r="AC1417" s="136"/>
      <c r="AD1417" s="136"/>
      <c r="AE1417" s="136"/>
      <c r="AF1417" s="725"/>
      <c r="AG1417" s="136"/>
      <c r="AH1417" s="136"/>
      <c r="AI1417" s="136"/>
      <c r="AJ1417" s="136"/>
      <c r="AK1417" s="136"/>
      <c r="AL1417" s="136"/>
    </row>
    <row r="1418" spans="1:38" s="44" customFormat="1" x14ac:dyDescent="0.2">
      <c r="A1418" s="16"/>
      <c r="B1418" s="730"/>
      <c r="C1418" s="16"/>
      <c r="K1418" s="725"/>
      <c r="L1418" s="136"/>
      <c r="M1418" s="136"/>
      <c r="N1418" s="136"/>
      <c r="O1418" s="136"/>
      <c r="P1418" s="136"/>
      <c r="Q1418" s="136"/>
      <c r="R1418" s="725"/>
      <c r="S1418" s="136"/>
      <c r="T1418" s="136"/>
      <c r="U1418" s="136"/>
      <c r="V1418" s="136"/>
      <c r="W1418" s="136"/>
      <c r="X1418" s="136"/>
      <c r="Y1418" s="725"/>
      <c r="Z1418" s="136"/>
      <c r="AA1418" s="136"/>
      <c r="AB1418" s="136"/>
      <c r="AC1418" s="136"/>
      <c r="AD1418" s="136"/>
      <c r="AE1418" s="136"/>
      <c r="AF1418" s="725"/>
      <c r="AG1418" s="136"/>
      <c r="AH1418" s="136"/>
      <c r="AI1418" s="136"/>
      <c r="AJ1418" s="136"/>
      <c r="AK1418" s="136"/>
      <c r="AL1418" s="136"/>
    </row>
    <row r="1419" spans="1:38" s="44" customFormat="1" x14ac:dyDescent="0.2">
      <c r="A1419" s="16"/>
      <c r="B1419" s="730"/>
      <c r="C1419" s="16"/>
      <c r="K1419" s="725"/>
      <c r="L1419" s="136"/>
      <c r="M1419" s="136"/>
      <c r="N1419" s="136"/>
      <c r="O1419" s="136"/>
      <c r="P1419" s="136"/>
      <c r="Q1419" s="136"/>
      <c r="R1419" s="725"/>
      <c r="S1419" s="136"/>
      <c r="T1419" s="136"/>
      <c r="U1419" s="136"/>
      <c r="V1419" s="136"/>
      <c r="W1419" s="136"/>
      <c r="X1419" s="136"/>
      <c r="Y1419" s="725"/>
      <c r="Z1419" s="136"/>
      <c r="AA1419" s="136"/>
      <c r="AB1419" s="136"/>
      <c r="AC1419" s="136"/>
      <c r="AD1419" s="136"/>
      <c r="AE1419" s="136"/>
      <c r="AF1419" s="725"/>
      <c r="AG1419" s="136"/>
      <c r="AH1419" s="136"/>
      <c r="AI1419" s="136"/>
      <c r="AJ1419" s="136"/>
      <c r="AK1419" s="136"/>
      <c r="AL1419" s="136"/>
    </row>
    <row r="1420" spans="1:38" s="44" customFormat="1" x14ac:dyDescent="0.2">
      <c r="A1420" s="16"/>
      <c r="B1420" s="730"/>
      <c r="C1420" s="16"/>
      <c r="K1420" s="725"/>
      <c r="L1420" s="136"/>
      <c r="M1420" s="136"/>
      <c r="N1420" s="136"/>
      <c r="O1420" s="136"/>
      <c r="P1420" s="136"/>
      <c r="Q1420" s="136"/>
      <c r="R1420" s="725"/>
      <c r="S1420" s="136"/>
      <c r="T1420" s="136"/>
      <c r="U1420" s="136"/>
      <c r="V1420" s="136"/>
      <c r="W1420" s="136"/>
      <c r="X1420" s="136"/>
      <c r="Y1420" s="725"/>
      <c r="Z1420" s="136"/>
      <c r="AA1420" s="136"/>
      <c r="AB1420" s="136"/>
      <c r="AC1420" s="136"/>
      <c r="AD1420" s="136"/>
      <c r="AE1420" s="136"/>
      <c r="AF1420" s="725"/>
      <c r="AG1420" s="136"/>
      <c r="AH1420" s="136"/>
      <c r="AI1420" s="136"/>
      <c r="AJ1420" s="136"/>
      <c r="AK1420" s="136"/>
      <c r="AL1420" s="136"/>
    </row>
    <row r="1421" spans="1:38" s="44" customFormat="1" x14ac:dyDescent="0.2">
      <c r="A1421" s="16"/>
      <c r="B1421" s="730"/>
      <c r="C1421" s="16"/>
      <c r="K1421" s="725"/>
      <c r="L1421" s="136"/>
      <c r="M1421" s="136"/>
      <c r="N1421" s="136"/>
      <c r="O1421" s="136"/>
      <c r="P1421" s="136"/>
      <c r="Q1421" s="136"/>
      <c r="R1421" s="725"/>
      <c r="S1421" s="136"/>
      <c r="T1421" s="136"/>
      <c r="U1421" s="136"/>
      <c r="V1421" s="136"/>
      <c r="W1421" s="136"/>
      <c r="X1421" s="136"/>
      <c r="Y1421" s="725"/>
      <c r="Z1421" s="136"/>
      <c r="AA1421" s="136"/>
      <c r="AB1421" s="136"/>
      <c r="AC1421" s="136"/>
      <c r="AD1421" s="136"/>
      <c r="AE1421" s="136"/>
      <c r="AF1421" s="725"/>
      <c r="AG1421" s="136"/>
      <c r="AH1421" s="136"/>
      <c r="AI1421" s="136"/>
      <c r="AJ1421" s="136"/>
      <c r="AK1421" s="136"/>
      <c r="AL1421" s="136"/>
    </row>
    <row r="1422" spans="1:38" s="44" customFormat="1" x14ac:dyDescent="0.2">
      <c r="A1422" s="16"/>
      <c r="B1422" s="730"/>
      <c r="C1422" s="16"/>
      <c r="K1422" s="725"/>
      <c r="L1422" s="136"/>
      <c r="M1422" s="136"/>
      <c r="N1422" s="136"/>
      <c r="O1422" s="136"/>
      <c r="P1422" s="136"/>
      <c r="Q1422" s="136"/>
      <c r="R1422" s="725"/>
      <c r="S1422" s="136"/>
      <c r="T1422" s="136"/>
      <c r="U1422" s="136"/>
      <c r="V1422" s="136"/>
      <c r="W1422" s="136"/>
      <c r="X1422" s="136"/>
      <c r="Y1422" s="725"/>
      <c r="Z1422" s="136"/>
      <c r="AA1422" s="136"/>
      <c r="AB1422" s="136"/>
      <c r="AC1422" s="136"/>
      <c r="AD1422" s="136"/>
      <c r="AE1422" s="136"/>
      <c r="AF1422" s="725"/>
      <c r="AG1422" s="136"/>
      <c r="AH1422" s="136"/>
      <c r="AI1422" s="136"/>
      <c r="AJ1422" s="136"/>
      <c r="AK1422" s="136"/>
      <c r="AL1422" s="136"/>
    </row>
    <row r="1423" spans="1:38" s="44" customFormat="1" x14ac:dyDescent="0.2">
      <c r="A1423" s="16"/>
      <c r="B1423" s="730"/>
      <c r="C1423" s="16"/>
      <c r="K1423" s="725"/>
      <c r="L1423" s="136"/>
      <c r="M1423" s="136"/>
      <c r="N1423" s="136"/>
      <c r="O1423" s="136"/>
      <c r="P1423" s="136"/>
      <c r="Q1423" s="136"/>
      <c r="R1423" s="725"/>
      <c r="S1423" s="136"/>
      <c r="T1423" s="136"/>
      <c r="U1423" s="136"/>
      <c r="V1423" s="136"/>
      <c r="W1423" s="136"/>
      <c r="X1423" s="136"/>
      <c r="Y1423" s="725"/>
      <c r="Z1423" s="136"/>
      <c r="AA1423" s="136"/>
      <c r="AB1423" s="136"/>
      <c r="AC1423" s="136"/>
      <c r="AD1423" s="136"/>
      <c r="AE1423" s="136"/>
      <c r="AF1423" s="725"/>
      <c r="AG1423" s="136"/>
      <c r="AH1423" s="136"/>
      <c r="AI1423" s="136"/>
      <c r="AJ1423" s="136"/>
      <c r="AK1423" s="136"/>
      <c r="AL1423" s="136"/>
    </row>
    <row r="1424" spans="1:38" s="44" customFormat="1" x14ac:dyDescent="0.2">
      <c r="A1424" s="16"/>
      <c r="B1424" s="730"/>
      <c r="C1424" s="16"/>
      <c r="K1424" s="725"/>
      <c r="L1424" s="136"/>
      <c r="M1424" s="136"/>
      <c r="N1424" s="136"/>
      <c r="O1424" s="136"/>
      <c r="P1424" s="136"/>
      <c r="Q1424" s="136"/>
      <c r="R1424" s="725"/>
      <c r="S1424" s="136"/>
      <c r="T1424" s="136"/>
      <c r="U1424" s="136"/>
      <c r="V1424" s="136"/>
      <c r="W1424" s="136"/>
      <c r="X1424" s="136"/>
      <c r="Y1424" s="725"/>
      <c r="Z1424" s="136"/>
      <c r="AA1424" s="136"/>
      <c r="AB1424" s="136"/>
      <c r="AC1424" s="136"/>
      <c r="AD1424" s="136"/>
      <c r="AE1424" s="136"/>
      <c r="AF1424" s="725"/>
      <c r="AG1424" s="136"/>
      <c r="AH1424" s="136"/>
      <c r="AI1424" s="136"/>
      <c r="AJ1424" s="136"/>
      <c r="AK1424" s="136"/>
      <c r="AL1424" s="136"/>
    </row>
    <row r="1425" spans="1:38" s="44" customFormat="1" x14ac:dyDescent="0.2">
      <c r="A1425" s="16"/>
      <c r="B1425" s="730"/>
      <c r="C1425" s="16"/>
      <c r="K1425" s="725"/>
      <c r="L1425" s="136"/>
      <c r="M1425" s="136"/>
      <c r="N1425" s="136"/>
      <c r="O1425" s="136"/>
      <c r="P1425" s="136"/>
      <c r="Q1425" s="136"/>
      <c r="R1425" s="725"/>
      <c r="S1425" s="136"/>
      <c r="T1425" s="136"/>
      <c r="U1425" s="136"/>
      <c r="V1425" s="136"/>
      <c r="W1425" s="136"/>
      <c r="X1425" s="136"/>
      <c r="Y1425" s="725"/>
      <c r="Z1425" s="136"/>
      <c r="AA1425" s="136"/>
      <c r="AB1425" s="136"/>
      <c r="AC1425" s="136"/>
      <c r="AD1425" s="136"/>
      <c r="AE1425" s="136"/>
      <c r="AF1425" s="725"/>
      <c r="AG1425" s="136"/>
      <c r="AH1425" s="136"/>
      <c r="AI1425" s="136"/>
      <c r="AJ1425" s="136"/>
      <c r="AK1425" s="136"/>
      <c r="AL1425" s="136"/>
    </row>
    <row r="1426" spans="1:38" s="44" customFormat="1" x14ac:dyDescent="0.2">
      <c r="A1426" s="16"/>
      <c r="B1426" s="730"/>
      <c r="C1426" s="16"/>
      <c r="K1426" s="725"/>
      <c r="L1426" s="136"/>
      <c r="M1426" s="136"/>
      <c r="N1426" s="136"/>
      <c r="O1426" s="136"/>
      <c r="P1426" s="136"/>
      <c r="Q1426" s="136"/>
      <c r="R1426" s="725"/>
      <c r="S1426" s="136"/>
      <c r="T1426" s="136"/>
      <c r="U1426" s="136"/>
      <c r="V1426" s="136"/>
      <c r="W1426" s="136"/>
      <c r="X1426" s="136"/>
      <c r="Y1426" s="725"/>
      <c r="Z1426" s="136"/>
      <c r="AA1426" s="136"/>
      <c r="AB1426" s="136"/>
      <c r="AC1426" s="136"/>
      <c r="AD1426" s="136"/>
      <c r="AE1426" s="136"/>
      <c r="AF1426" s="725"/>
      <c r="AG1426" s="136"/>
      <c r="AH1426" s="136"/>
      <c r="AI1426" s="136"/>
      <c r="AJ1426" s="136"/>
      <c r="AK1426" s="136"/>
      <c r="AL1426" s="136"/>
    </row>
    <row r="1427" spans="1:38" s="44" customFormat="1" x14ac:dyDescent="0.2">
      <c r="A1427" s="16"/>
      <c r="B1427" s="730"/>
      <c r="C1427" s="16"/>
      <c r="K1427" s="725"/>
      <c r="L1427" s="136"/>
      <c r="M1427" s="136"/>
      <c r="N1427" s="136"/>
      <c r="O1427" s="136"/>
      <c r="P1427" s="136"/>
      <c r="Q1427" s="136"/>
      <c r="R1427" s="725"/>
      <c r="S1427" s="136"/>
      <c r="T1427" s="136"/>
      <c r="U1427" s="136"/>
      <c r="V1427" s="136"/>
      <c r="W1427" s="136"/>
      <c r="X1427" s="136"/>
      <c r="Y1427" s="725"/>
      <c r="Z1427" s="136"/>
      <c r="AA1427" s="136"/>
      <c r="AB1427" s="136"/>
      <c r="AC1427" s="136"/>
      <c r="AD1427" s="136"/>
      <c r="AE1427" s="136"/>
      <c r="AF1427" s="725"/>
      <c r="AG1427" s="136"/>
      <c r="AH1427" s="136"/>
      <c r="AI1427" s="136"/>
      <c r="AJ1427" s="136"/>
      <c r="AK1427" s="136"/>
      <c r="AL1427" s="136"/>
    </row>
    <row r="1428" spans="1:38" s="44" customFormat="1" x14ac:dyDescent="0.2">
      <c r="A1428" s="16"/>
      <c r="B1428" s="730"/>
      <c r="C1428" s="16"/>
      <c r="K1428" s="725"/>
      <c r="L1428" s="136"/>
      <c r="M1428" s="136"/>
      <c r="N1428" s="136"/>
      <c r="O1428" s="136"/>
      <c r="P1428" s="136"/>
      <c r="Q1428" s="136"/>
      <c r="R1428" s="725"/>
      <c r="S1428" s="136"/>
      <c r="T1428" s="136"/>
      <c r="U1428" s="136"/>
      <c r="V1428" s="136"/>
      <c r="W1428" s="136"/>
      <c r="X1428" s="136"/>
      <c r="Y1428" s="725"/>
      <c r="Z1428" s="136"/>
      <c r="AA1428" s="136"/>
      <c r="AB1428" s="136"/>
      <c r="AC1428" s="136"/>
      <c r="AD1428" s="136"/>
      <c r="AE1428" s="136"/>
      <c r="AF1428" s="725"/>
      <c r="AG1428" s="136"/>
      <c r="AH1428" s="136"/>
      <c r="AI1428" s="136"/>
      <c r="AJ1428" s="136"/>
      <c r="AK1428" s="136"/>
      <c r="AL1428" s="136"/>
    </row>
    <row r="1429" spans="1:38" s="44" customFormat="1" x14ac:dyDescent="0.2">
      <c r="A1429" s="16"/>
      <c r="B1429" s="730"/>
      <c r="C1429" s="16"/>
      <c r="K1429" s="725"/>
      <c r="L1429" s="136"/>
      <c r="M1429" s="136"/>
      <c r="N1429" s="136"/>
      <c r="O1429" s="136"/>
      <c r="P1429" s="136"/>
      <c r="Q1429" s="136"/>
      <c r="R1429" s="725"/>
      <c r="S1429" s="136"/>
      <c r="T1429" s="136"/>
      <c r="U1429" s="136"/>
      <c r="V1429" s="136"/>
      <c r="W1429" s="136"/>
      <c r="X1429" s="136"/>
      <c r="Y1429" s="725"/>
      <c r="Z1429" s="136"/>
      <c r="AA1429" s="136"/>
      <c r="AB1429" s="136"/>
      <c r="AC1429" s="136"/>
      <c r="AD1429" s="136"/>
      <c r="AE1429" s="136"/>
      <c r="AF1429" s="725"/>
      <c r="AG1429" s="136"/>
      <c r="AH1429" s="136"/>
      <c r="AI1429" s="136"/>
      <c r="AJ1429" s="136"/>
      <c r="AK1429" s="136"/>
      <c r="AL1429" s="136"/>
    </row>
    <row r="1430" spans="1:38" s="44" customFormat="1" x14ac:dyDescent="0.2">
      <c r="A1430" s="16"/>
      <c r="B1430" s="730"/>
      <c r="C1430" s="16"/>
      <c r="K1430" s="725"/>
      <c r="L1430" s="136"/>
      <c r="M1430" s="136"/>
      <c r="N1430" s="136"/>
      <c r="O1430" s="136"/>
      <c r="P1430" s="136"/>
      <c r="Q1430" s="136"/>
      <c r="R1430" s="725"/>
      <c r="S1430" s="136"/>
      <c r="T1430" s="136"/>
      <c r="U1430" s="136"/>
      <c r="V1430" s="136"/>
      <c r="W1430" s="136"/>
      <c r="X1430" s="136"/>
      <c r="Y1430" s="725"/>
      <c r="Z1430" s="136"/>
      <c r="AA1430" s="136"/>
      <c r="AB1430" s="136"/>
      <c r="AC1430" s="136"/>
      <c r="AD1430" s="136"/>
      <c r="AE1430" s="136"/>
      <c r="AF1430" s="725"/>
      <c r="AG1430" s="136"/>
      <c r="AH1430" s="136"/>
      <c r="AI1430" s="136"/>
      <c r="AJ1430" s="136"/>
      <c r="AK1430" s="136"/>
      <c r="AL1430" s="136"/>
    </row>
    <row r="1431" spans="1:38" s="44" customFormat="1" x14ac:dyDescent="0.2">
      <c r="A1431" s="16"/>
      <c r="B1431" s="730"/>
      <c r="C1431" s="16"/>
      <c r="K1431" s="725"/>
      <c r="L1431" s="136"/>
      <c r="M1431" s="136"/>
      <c r="N1431" s="136"/>
      <c r="O1431" s="136"/>
      <c r="P1431" s="136"/>
      <c r="Q1431" s="136"/>
      <c r="R1431" s="725"/>
      <c r="S1431" s="136"/>
      <c r="T1431" s="136"/>
      <c r="U1431" s="136"/>
      <c r="V1431" s="136"/>
      <c r="W1431" s="136"/>
      <c r="X1431" s="136"/>
      <c r="Y1431" s="725"/>
      <c r="Z1431" s="136"/>
      <c r="AA1431" s="136"/>
      <c r="AB1431" s="136"/>
      <c r="AC1431" s="136"/>
      <c r="AD1431" s="136"/>
      <c r="AE1431" s="136"/>
      <c r="AF1431" s="725"/>
      <c r="AG1431" s="136"/>
      <c r="AH1431" s="136"/>
      <c r="AI1431" s="136"/>
      <c r="AJ1431" s="136"/>
      <c r="AK1431" s="136"/>
      <c r="AL1431" s="136"/>
    </row>
    <row r="1432" spans="1:38" s="44" customFormat="1" x14ac:dyDescent="0.2">
      <c r="A1432" s="16"/>
      <c r="B1432" s="730"/>
      <c r="C1432" s="16"/>
      <c r="K1432" s="725"/>
      <c r="L1432" s="136"/>
      <c r="M1432" s="136"/>
      <c r="N1432" s="136"/>
      <c r="O1432" s="136"/>
      <c r="P1432" s="136"/>
      <c r="Q1432" s="136"/>
      <c r="R1432" s="725"/>
      <c r="S1432" s="136"/>
      <c r="T1432" s="136"/>
      <c r="U1432" s="136"/>
      <c r="V1432" s="136"/>
      <c r="W1432" s="136"/>
      <c r="X1432" s="136"/>
      <c r="Y1432" s="725"/>
      <c r="Z1432" s="136"/>
      <c r="AA1432" s="136"/>
      <c r="AB1432" s="136"/>
      <c r="AC1432" s="136"/>
      <c r="AD1432" s="136"/>
      <c r="AE1432" s="136"/>
      <c r="AF1432" s="725"/>
      <c r="AG1432" s="136"/>
      <c r="AH1432" s="136"/>
      <c r="AI1432" s="136"/>
      <c r="AJ1432" s="136"/>
      <c r="AK1432" s="136"/>
      <c r="AL1432" s="136"/>
    </row>
    <row r="1433" spans="1:38" s="44" customFormat="1" x14ac:dyDescent="0.2">
      <c r="A1433" s="16"/>
      <c r="B1433" s="730"/>
      <c r="C1433" s="16"/>
      <c r="K1433" s="725"/>
      <c r="L1433" s="136"/>
      <c r="M1433" s="136"/>
      <c r="N1433" s="136"/>
      <c r="O1433" s="136"/>
      <c r="P1433" s="136"/>
      <c r="Q1433" s="136"/>
      <c r="R1433" s="725"/>
      <c r="S1433" s="136"/>
      <c r="T1433" s="136"/>
      <c r="U1433" s="136"/>
      <c r="V1433" s="136"/>
      <c r="W1433" s="136"/>
      <c r="X1433" s="136"/>
      <c r="Y1433" s="725"/>
      <c r="Z1433" s="136"/>
      <c r="AA1433" s="136"/>
      <c r="AB1433" s="136"/>
      <c r="AC1433" s="136"/>
      <c r="AD1433" s="136"/>
      <c r="AE1433" s="136"/>
      <c r="AF1433" s="725"/>
      <c r="AG1433" s="136"/>
      <c r="AH1433" s="136"/>
      <c r="AI1433" s="136"/>
      <c r="AJ1433" s="136"/>
      <c r="AK1433" s="136"/>
      <c r="AL1433" s="136"/>
    </row>
    <row r="1434" spans="1:38" s="44" customFormat="1" x14ac:dyDescent="0.2">
      <c r="A1434" s="16"/>
      <c r="B1434" s="730"/>
      <c r="C1434" s="16"/>
      <c r="K1434" s="725"/>
      <c r="L1434" s="136"/>
      <c r="M1434" s="136"/>
      <c r="N1434" s="136"/>
      <c r="O1434" s="136"/>
      <c r="P1434" s="136"/>
      <c r="Q1434" s="136"/>
      <c r="R1434" s="725"/>
      <c r="S1434" s="136"/>
      <c r="T1434" s="136"/>
      <c r="U1434" s="136"/>
      <c r="V1434" s="136"/>
      <c r="W1434" s="136"/>
      <c r="X1434" s="136"/>
      <c r="Y1434" s="725"/>
      <c r="Z1434" s="136"/>
      <c r="AA1434" s="136"/>
      <c r="AB1434" s="136"/>
      <c r="AC1434" s="136"/>
      <c r="AD1434" s="136"/>
      <c r="AE1434" s="136"/>
      <c r="AF1434" s="725"/>
      <c r="AG1434" s="136"/>
      <c r="AH1434" s="136"/>
      <c r="AI1434" s="136"/>
      <c r="AJ1434" s="136"/>
      <c r="AK1434" s="136"/>
      <c r="AL1434" s="136"/>
    </row>
    <row r="1435" spans="1:38" s="44" customFormat="1" x14ac:dyDescent="0.2">
      <c r="A1435" s="16"/>
      <c r="B1435" s="730"/>
      <c r="C1435" s="16"/>
      <c r="K1435" s="725"/>
      <c r="L1435" s="136"/>
      <c r="M1435" s="136"/>
      <c r="N1435" s="136"/>
      <c r="O1435" s="136"/>
      <c r="P1435" s="136"/>
      <c r="Q1435" s="136"/>
      <c r="R1435" s="725"/>
      <c r="S1435" s="136"/>
      <c r="T1435" s="136"/>
      <c r="U1435" s="136"/>
      <c r="V1435" s="136"/>
      <c r="W1435" s="136"/>
      <c r="X1435" s="136"/>
      <c r="Y1435" s="725"/>
      <c r="Z1435" s="136"/>
      <c r="AA1435" s="136"/>
      <c r="AB1435" s="136"/>
      <c r="AC1435" s="136"/>
      <c r="AD1435" s="136"/>
      <c r="AE1435" s="136"/>
      <c r="AF1435" s="725"/>
      <c r="AG1435" s="136"/>
      <c r="AH1435" s="136"/>
      <c r="AI1435" s="136"/>
      <c r="AJ1435" s="136"/>
      <c r="AK1435" s="136"/>
      <c r="AL1435" s="136"/>
    </row>
    <row r="1436" spans="1:38" s="44" customFormat="1" x14ac:dyDescent="0.2">
      <c r="A1436" s="16"/>
      <c r="B1436" s="730"/>
      <c r="C1436" s="16"/>
      <c r="K1436" s="725"/>
      <c r="L1436" s="136"/>
      <c r="M1436" s="136"/>
      <c r="N1436" s="136"/>
      <c r="O1436" s="136"/>
      <c r="P1436" s="136"/>
      <c r="Q1436" s="136"/>
      <c r="R1436" s="725"/>
      <c r="S1436" s="136"/>
      <c r="T1436" s="136"/>
      <c r="U1436" s="136"/>
      <c r="V1436" s="136"/>
      <c r="W1436" s="136"/>
      <c r="X1436" s="136"/>
      <c r="Y1436" s="725"/>
      <c r="Z1436" s="136"/>
      <c r="AA1436" s="136"/>
      <c r="AB1436" s="136"/>
      <c r="AC1436" s="136"/>
      <c r="AD1436" s="136"/>
      <c r="AE1436" s="136"/>
      <c r="AF1436" s="725"/>
      <c r="AG1436" s="136"/>
      <c r="AH1436" s="136"/>
      <c r="AI1436" s="136"/>
      <c r="AJ1436" s="136"/>
      <c r="AK1436" s="136"/>
      <c r="AL1436" s="136"/>
    </row>
    <row r="1437" spans="1:38" s="44" customFormat="1" x14ac:dyDescent="0.2">
      <c r="A1437" s="16"/>
      <c r="B1437" s="730"/>
      <c r="C1437" s="16"/>
      <c r="K1437" s="725"/>
      <c r="L1437" s="136"/>
      <c r="M1437" s="136"/>
      <c r="N1437" s="136"/>
      <c r="O1437" s="136"/>
      <c r="P1437" s="136"/>
      <c r="Q1437" s="136"/>
      <c r="R1437" s="725"/>
      <c r="S1437" s="136"/>
      <c r="T1437" s="136"/>
      <c r="U1437" s="136"/>
      <c r="V1437" s="136"/>
      <c r="W1437" s="136"/>
      <c r="X1437" s="136"/>
      <c r="Y1437" s="725"/>
      <c r="Z1437" s="136"/>
      <c r="AA1437" s="136"/>
      <c r="AB1437" s="136"/>
      <c r="AC1437" s="136"/>
      <c r="AD1437" s="136"/>
      <c r="AE1437" s="136"/>
      <c r="AF1437" s="725"/>
      <c r="AG1437" s="136"/>
      <c r="AH1437" s="136"/>
      <c r="AI1437" s="136"/>
      <c r="AJ1437" s="136"/>
      <c r="AK1437" s="136"/>
      <c r="AL1437" s="136"/>
    </row>
    <row r="1438" spans="1:38" s="44" customFormat="1" x14ac:dyDescent="0.2">
      <c r="A1438" s="16"/>
      <c r="B1438" s="730"/>
      <c r="C1438" s="16"/>
      <c r="K1438" s="725"/>
      <c r="L1438" s="136"/>
      <c r="M1438" s="136"/>
      <c r="N1438" s="136"/>
      <c r="O1438" s="136"/>
      <c r="P1438" s="136"/>
      <c r="Q1438" s="136"/>
      <c r="R1438" s="725"/>
      <c r="S1438" s="136"/>
      <c r="T1438" s="136"/>
      <c r="U1438" s="136"/>
      <c r="V1438" s="136"/>
      <c r="W1438" s="136"/>
      <c r="X1438" s="136"/>
      <c r="Y1438" s="725"/>
      <c r="Z1438" s="136"/>
      <c r="AA1438" s="136"/>
      <c r="AB1438" s="136"/>
      <c r="AC1438" s="136"/>
      <c r="AD1438" s="136"/>
      <c r="AE1438" s="136"/>
      <c r="AF1438" s="725"/>
      <c r="AG1438" s="136"/>
      <c r="AH1438" s="136"/>
      <c r="AI1438" s="136"/>
      <c r="AJ1438" s="136"/>
      <c r="AK1438" s="136"/>
      <c r="AL1438" s="136"/>
    </row>
    <row r="1439" spans="1:38" s="44" customFormat="1" x14ac:dyDescent="0.2">
      <c r="A1439" s="16"/>
      <c r="B1439" s="730"/>
      <c r="C1439" s="16"/>
      <c r="K1439" s="725"/>
      <c r="L1439" s="136"/>
      <c r="M1439" s="136"/>
      <c r="N1439" s="136"/>
      <c r="O1439" s="136"/>
      <c r="P1439" s="136"/>
      <c r="Q1439" s="136"/>
      <c r="R1439" s="725"/>
      <c r="S1439" s="136"/>
      <c r="T1439" s="136"/>
      <c r="U1439" s="136"/>
      <c r="V1439" s="136"/>
      <c r="W1439" s="136"/>
      <c r="X1439" s="136"/>
      <c r="Y1439" s="725"/>
      <c r="Z1439" s="136"/>
      <c r="AA1439" s="136"/>
      <c r="AB1439" s="136"/>
      <c r="AC1439" s="136"/>
      <c r="AD1439" s="136"/>
      <c r="AE1439" s="136"/>
      <c r="AF1439" s="725"/>
      <c r="AG1439" s="136"/>
      <c r="AH1439" s="136"/>
      <c r="AI1439" s="136"/>
      <c r="AJ1439" s="136"/>
      <c r="AK1439" s="136"/>
      <c r="AL1439" s="136"/>
    </row>
    <row r="1440" spans="1:38" s="44" customFormat="1" x14ac:dyDescent="0.2">
      <c r="A1440" s="16"/>
      <c r="B1440" s="730"/>
      <c r="C1440" s="16"/>
      <c r="K1440" s="725"/>
      <c r="L1440" s="136"/>
      <c r="M1440" s="136"/>
      <c r="N1440" s="136"/>
      <c r="O1440" s="136"/>
      <c r="P1440" s="136"/>
      <c r="Q1440" s="136"/>
      <c r="R1440" s="725"/>
      <c r="S1440" s="136"/>
      <c r="T1440" s="136"/>
      <c r="U1440" s="136"/>
      <c r="V1440" s="136"/>
      <c r="W1440" s="136"/>
      <c r="X1440" s="136"/>
      <c r="Y1440" s="725"/>
      <c r="Z1440" s="136"/>
      <c r="AA1440" s="136"/>
      <c r="AB1440" s="136"/>
      <c r="AC1440" s="136"/>
      <c r="AD1440" s="136"/>
      <c r="AE1440" s="136"/>
      <c r="AF1440" s="725"/>
      <c r="AG1440" s="136"/>
      <c r="AH1440" s="136"/>
      <c r="AI1440" s="136"/>
      <c r="AJ1440" s="136"/>
      <c r="AK1440" s="136"/>
      <c r="AL1440" s="136"/>
    </row>
    <row r="1441" spans="1:38" s="44" customFormat="1" x14ac:dyDescent="0.2">
      <c r="A1441" s="16"/>
      <c r="B1441" s="730"/>
      <c r="C1441" s="16"/>
      <c r="K1441" s="725"/>
      <c r="L1441" s="136"/>
      <c r="M1441" s="136"/>
      <c r="N1441" s="136"/>
      <c r="O1441" s="136"/>
      <c r="P1441" s="136"/>
      <c r="Q1441" s="136"/>
      <c r="R1441" s="725"/>
      <c r="S1441" s="136"/>
      <c r="T1441" s="136"/>
      <c r="U1441" s="136"/>
      <c r="V1441" s="136"/>
      <c r="W1441" s="136"/>
      <c r="X1441" s="136"/>
      <c r="Y1441" s="725"/>
      <c r="Z1441" s="136"/>
      <c r="AA1441" s="136"/>
      <c r="AB1441" s="136"/>
      <c r="AC1441" s="136"/>
      <c r="AD1441" s="136"/>
      <c r="AE1441" s="136"/>
      <c r="AF1441" s="725"/>
      <c r="AG1441" s="136"/>
      <c r="AH1441" s="136"/>
      <c r="AI1441" s="136"/>
      <c r="AJ1441" s="136"/>
      <c r="AK1441" s="136"/>
      <c r="AL1441" s="136"/>
    </row>
    <row r="1442" spans="1:38" s="44" customFormat="1" x14ac:dyDescent="0.2">
      <c r="A1442" s="16"/>
      <c r="B1442" s="730"/>
      <c r="C1442" s="16"/>
      <c r="K1442" s="725"/>
      <c r="L1442" s="136"/>
      <c r="M1442" s="136"/>
      <c r="N1442" s="136"/>
      <c r="O1442" s="136"/>
      <c r="P1442" s="136"/>
      <c r="Q1442" s="136"/>
      <c r="R1442" s="725"/>
      <c r="S1442" s="136"/>
      <c r="T1442" s="136"/>
      <c r="U1442" s="136"/>
      <c r="V1442" s="136"/>
      <c r="W1442" s="136"/>
      <c r="X1442" s="136"/>
      <c r="Y1442" s="725"/>
      <c r="Z1442" s="136"/>
      <c r="AA1442" s="136"/>
      <c r="AB1442" s="136"/>
      <c r="AC1442" s="136"/>
      <c r="AD1442" s="136"/>
      <c r="AE1442" s="136"/>
      <c r="AF1442" s="725"/>
      <c r="AG1442" s="136"/>
      <c r="AH1442" s="136"/>
      <c r="AI1442" s="136"/>
      <c r="AJ1442" s="136"/>
      <c r="AK1442" s="136"/>
      <c r="AL1442" s="136"/>
    </row>
    <row r="1443" spans="1:38" s="44" customFormat="1" x14ac:dyDescent="0.2">
      <c r="A1443" s="16"/>
      <c r="B1443" s="730"/>
      <c r="C1443" s="16"/>
      <c r="K1443" s="725"/>
      <c r="L1443" s="136"/>
      <c r="M1443" s="136"/>
      <c r="N1443" s="136"/>
      <c r="O1443" s="136"/>
      <c r="P1443" s="136"/>
      <c r="Q1443" s="136"/>
      <c r="R1443" s="725"/>
      <c r="S1443" s="136"/>
      <c r="T1443" s="136"/>
      <c r="U1443" s="136"/>
      <c r="V1443" s="136"/>
      <c r="W1443" s="136"/>
      <c r="X1443" s="136"/>
      <c r="Y1443" s="725"/>
      <c r="Z1443" s="136"/>
      <c r="AA1443" s="136"/>
      <c r="AB1443" s="136"/>
      <c r="AC1443" s="136"/>
      <c r="AD1443" s="136"/>
      <c r="AE1443" s="136"/>
      <c r="AF1443" s="725"/>
      <c r="AG1443" s="136"/>
      <c r="AH1443" s="136"/>
      <c r="AI1443" s="136"/>
      <c r="AJ1443" s="136"/>
      <c r="AK1443" s="136"/>
      <c r="AL1443" s="136"/>
    </row>
    <row r="1444" spans="1:38" s="44" customFormat="1" x14ac:dyDescent="0.2">
      <c r="A1444" s="16"/>
      <c r="B1444" s="730"/>
      <c r="C1444" s="16"/>
      <c r="K1444" s="725"/>
      <c r="L1444" s="136"/>
      <c r="M1444" s="136"/>
      <c r="N1444" s="136"/>
      <c r="O1444" s="136"/>
      <c r="P1444" s="136"/>
      <c r="Q1444" s="136"/>
      <c r="R1444" s="725"/>
      <c r="S1444" s="136"/>
      <c r="T1444" s="136"/>
      <c r="U1444" s="136"/>
      <c r="V1444" s="136"/>
      <c r="W1444" s="136"/>
      <c r="X1444" s="136"/>
      <c r="Y1444" s="725"/>
      <c r="Z1444" s="136"/>
      <c r="AA1444" s="136"/>
      <c r="AB1444" s="136"/>
      <c r="AC1444" s="136"/>
      <c r="AD1444" s="136"/>
      <c r="AE1444" s="136"/>
      <c r="AF1444" s="725"/>
      <c r="AG1444" s="136"/>
      <c r="AH1444" s="136"/>
      <c r="AI1444" s="136"/>
      <c r="AJ1444" s="136"/>
      <c r="AK1444" s="136"/>
      <c r="AL1444" s="136"/>
    </row>
    <row r="1445" spans="1:38" s="44" customFormat="1" x14ac:dyDescent="0.2">
      <c r="A1445" s="16"/>
      <c r="B1445" s="730"/>
      <c r="C1445" s="16"/>
      <c r="K1445" s="725"/>
      <c r="L1445" s="136"/>
      <c r="M1445" s="136"/>
      <c r="N1445" s="136"/>
      <c r="O1445" s="136"/>
      <c r="P1445" s="136"/>
      <c r="Q1445" s="136"/>
      <c r="R1445" s="725"/>
      <c r="S1445" s="136"/>
      <c r="T1445" s="136"/>
      <c r="U1445" s="136"/>
      <c r="V1445" s="136"/>
      <c r="W1445" s="136"/>
      <c r="X1445" s="136"/>
      <c r="Y1445" s="725"/>
      <c r="Z1445" s="136"/>
      <c r="AA1445" s="136"/>
      <c r="AB1445" s="136"/>
      <c r="AC1445" s="136"/>
      <c r="AD1445" s="136"/>
      <c r="AE1445" s="136"/>
      <c r="AF1445" s="725"/>
      <c r="AG1445" s="136"/>
      <c r="AH1445" s="136"/>
      <c r="AI1445" s="136"/>
      <c r="AJ1445" s="136"/>
      <c r="AK1445" s="136"/>
      <c r="AL1445" s="136"/>
    </row>
    <row r="1446" spans="1:38" s="44" customFormat="1" x14ac:dyDescent="0.2">
      <c r="A1446" s="16"/>
      <c r="B1446" s="730"/>
      <c r="C1446" s="16"/>
      <c r="K1446" s="725"/>
      <c r="L1446" s="136"/>
      <c r="M1446" s="136"/>
      <c r="N1446" s="136"/>
      <c r="O1446" s="136"/>
      <c r="P1446" s="136"/>
      <c r="Q1446" s="136"/>
      <c r="R1446" s="725"/>
      <c r="S1446" s="136"/>
      <c r="T1446" s="136"/>
      <c r="U1446" s="136"/>
      <c r="V1446" s="136"/>
      <c r="W1446" s="136"/>
      <c r="X1446" s="136"/>
      <c r="Y1446" s="725"/>
      <c r="Z1446" s="136"/>
      <c r="AA1446" s="136"/>
      <c r="AB1446" s="136"/>
      <c r="AC1446" s="136"/>
      <c r="AD1446" s="136"/>
      <c r="AE1446" s="136"/>
      <c r="AF1446" s="725"/>
      <c r="AG1446" s="136"/>
      <c r="AH1446" s="136"/>
      <c r="AI1446" s="136"/>
      <c r="AJ1446" s="136"/>
      <c r="AK1446" s="136"/>
      <c r="AL1446" s="136"/>
    </row>
    <row r="1447" spans="1:38" s="44" customFormat="1" x14ac:dyDescent="0.2">
      <c r="A1447" s="16"/>
      <c r="B1447" s="730"/>
      <c r="C1447" s="16"/>
      <c r="K1447" s="725"/>
      <c r="L1447" s="136"/>
      <c r="M1447" s="136"/>
      <c r="N1447" s="136"/>
      <c r="O1447" s="136"/>
      <c r="P1447" s="136"/>
      <c r="Q1447" s="136"/>
      <c r="R1447" s="725"/>
      <c r="S1447" s="136"/>
      <c r="T1447" s="136"/>
      <c r="U1447" s="136"/>
      <c r="V1447" s="136"/>
      <c r="W1447" s="136"/>
      <c r="X1447" s="136"/>
      <c r="Y1447" s="725"/>
      <c r="Z1447" s="136"/>
      <c r="AA1447" s="136"/>
      <c r="AB1447" s="136"/>
      <c r="AC1447" s="136"/>
      <c r="AD1447" s="136"/>
      <c r="AE1447" s="136"/>
      <c r="AF1447" s="725"/>
      <c r="AG1447" s="136"/>
      <c r="AH1447" s="136"/>
      <c r="AI1447" s="136"/>
      <c r="AJ1447" s="136"/>
      <c r="AK1447" s="136"/>
      <c r="AL1447" s="136"/>
    </row>
    <row r="1448" spans="1:38" s="44" customFormat="1" x14ac:dyDescent="0.2">
      <c r="A1448" s="16"/>
      <c r="B1448" s="730"/>
      <c r="C1448" s="16"/>
      <c r="K1448" s="725"/>
      <c r="L1448" s="136"/>
      <c r="M1448" s="136"/>
      <c r="N1448" s="136"/>
      <c r="O1448" s="136"/>
      <c r="P1448" s="136"/>
      <c r="Q1448" s="136"/>
      <c r="R1448" s="725"/>
      <c r="S1448" s="136"/>
      <c r="T1448" s="136"/>
      <c r="U1448" s="136"/>
      <c r="V1448" s="136"/>
      <c r="W1448" s="136"/>
      <c r="X1448" s="136"/>
      <c r="Y1448" s="725"/>
      <c r="Z1448" s="136"/>
      <c r="AA1448" s="136"/>
      <c r="AB1448" s="136"/>
      <c r="AC1448" s="136"/>
      <c r="AD1448" s="136"/>
      <c r="AE1448" s="136"/>
      <c r="AF1448" s="725"/>
      <c r="AG1448" s="136"/>
      <c r="AH1448" s="136"/>
      <c r="AI1448" s="136"/>
      <c r="AJ1448" s="136"/>
      <c r="AK1448" s="136"/>
      <c r="AL1448" s="136"/>
    </row>
    <row r="1449" spans="1:38" s="44" customFormat="1" x14ac:dyDescent="0.2">
      <c r="A1449" s="16"/>
      <c r="B1449" s="730"/>
      <c r="C1449" s="16"/>
      <c r="K1449" s="725"/>
      <c r="L1449" s="136"/>
      <c r="M1449" s="136"/>
      <c r="N1449" s="136"/>
      <c r="O1449" s="136"/>
      <c r="P1449" s="136"/>
      <c r="Q1449" s="136"/>
      <c r="R1449" s="725"/>
      <c r="S1449" s="136"/>
      <c r="T1449" s="136"/>
      <c r="U1449" s="136"/>
      <c r="V1449" s="136"/>
      <c r="W1449" s="136"/>
      <c r="X1449" s="136"/>
      <c r="Y1449" s="725"/>
      <c r="Z1449" s="136"/>
      <c r="AA1449" s="136"/>
      <c r="AB1449" s="136"/>
      <c r="AC1449" s="136"/>
      <c r="AD1449" s="136"/>
      <c r="AE1449" s="136"/>
      <c r="AF1449" s="725"/>
      <c r="AG1449" s="136"/>
      <c r="AH1449" s="136"/>
      <c r="AI1449" s="136"/>
      <c r="AJ1449" s="136"/>
      <c r="AK1449" s="136"/>
      <c r="AL1449" s="136"/>
    </row>
    <row r="1450" spans="1:38" s="44" customFormat="1" x14ac:dyDescent="0.2">
      <c r="A1450" s="16"/>
      <c r="B1450" s="730"/>
      <c r="C1450" s="16"/>
      <c r="K1450" s="725"/>
      <c r="L1450" s="136"/>
      <c r="M1450" s="136"/>
      <c r="N1450" s="136"/>
      <c r="O1450" s="136"/>
      <c r="P1450" s="136"/>
      <c r="Q1450" s="136"/>
      <c r="R1450" s="725"/>
      <c r="S1450" s="136"/>
      <c r="T1450" s="136"/>
      <c r="U1450" s="136"/>
      <c r="V1450" s="136"/>
      <c r="W1450" s="136"/>
      <c r="X1450" s="136"/>
      <c r="Y1450" s="725"/>
      <c r="Z1450" s="136"/>
      <c r="AA1450" s="136"/>
      <c r="AB1450" s="136"/>
      <c r="AC1450" s="136"/>
      <c r="AD1450" s="136"/>
      <c r="AE1450" s="136"/>
      <c r="AF1450" s="725"/>
      <c r="AG1450" s="136"/>
      <c r="AH1450" s="136"/>
      <c r="AI1450" s="136"/>
      <c r="AJ1450" s="136"/>
      <c r="AK1450" s="136"/>
      <c r="AL1450" s="136"/>
    </row>
    <row r="1451" spans="1:38" s="44" customFormat="1" x14ac:dyDescent="0.2">
      <c r="A1451" s="16"/>
      <c r="B1451" s="730"/>
      <c r="C1451" s="16"/>
      <c r="K1451" s="725"/>
      <c r="L1451" s="136"/>
      <c r="M1451" s="136"/>
      <c r="N1451" s="136"/>
      <c r="O1451" s="136"/>
      <c r="P1451" s="136"/>
      <c r="Q1451" s="136"/>
      <c r="R1451" s="725"/>
      <c r="S1451" s="136"/>
      <c r="T1451" s="136"/>
      <c r="U1451" s="136"/>
      <c r="V1451" s="136"/>
      <c r="W1451" s="136"/>
      <c r="X1451" s="136"/>
      <c r="Y1451" s="725"/>
      <c r="Z1451" s="136"/>
      <c r="AA1451" s="136"/>
      <c r="AB1451" s="136"/>
      <c r="AC1451" s="136"/>
      <c r="AD1451" s="136"/>
      <c r="AE1451" s="136"/>
      <c r="AF1451" s="725"/>
      <c r="AG1451" s="136"/>
      <c r="AH1451" s="136"/>
      <c r="AI1451" s="136"/>
      <c r="AJ1451" s="136"/>
      <c r="AK1451" s="136"/>
      <c r="AL1451" s="136"/>
    </row>
    <row r="1452" spans="1:38" s="44" customFormat="1" x14ac:dyDescent="0.2">
      <c r="A1452" s="16"/>
      <c r="B1452" s="730"/>
      <c r="C1452" s="16"/>
      <c r="K1452" s="725"/>
      <c r="L1452" s="136"/>
      <c r="M1452" s="136"/>
      <c r="N1452" s="136"/>
      <c r="O1452" s="136"/>
      <c r="P1452" s="136"/>
      <c r="Q1452" s="136"/>
      <c r="R1452" s="725"/>
      <c r="S1452" s="136"/>
      <c r="T1452" s="136"/>
      <c r="U1452" s="136"/>
      <c r="V1452" s="136"/>
      <c r="W1452" s="136"/>
      <c r="X1452" s="136"/>
      <c r="Y1452" s="725"/>
      <c r="Z1452" s="136"/>
      <c r="AA1452" s="136"/>
      <c r="AB1452" s="136"/>
      <c r="AC1452" s="136"/>
      <c r="AD1452" s="136"/>
      <c r="AE1452" s="136"/>
      <c r="AF1452" s="725"/>
      <c r="AG1452" s="136"/>
      <c r="AH1452" s="136"/>
      <c r="AI1452" s="136"/>
      <c r="AJ1452" s="136"/>
      <c r="AK1452" s="136"/>
      <c r="AL1452" s="136"/>
    </row>
    <row r="1453" spans="1:38" s="44" customFormat="1" x14ac:dyDescent="0.2">
      <c r="A1453" s="16"/>
      <c r="B1453" s="730"/>
      <c r="C1453" s="16"/>
      <c r="K1453" s="725"/>
      <c r="L1453" s="136"/>
      <c r="M1453" s="136"/>
      <c r="N1453" s="136"/>
      <c r="O1453" s="136"/>
      <c r="P1453" s="136"/>
      <c r="Q1453" s="136"/>
      <c r="R1453" s="725"/>
      <c r="S1453" s="136"/>
      <c r="T1453" s="136"/>
      <c r="U1453" s="136"/>
      <c r="V1453" s="136"/>
      <c r="W1453" s="136"/>
      <c r="X1453" s="136"/>
      <c r="Y1453" s="725"/>
      <c r="Z1453" s="136"/>
      <c r="AA1453" s="136"/>
      <c r="AB1453" s="136"/>
      <c r="AC1453" s="136"/>
      <c r="AD1453" s="136"/>
      <c r="AE1453" s="136"/>
      <c r="AF1453" s="725"/>
      <c r="AG1453" s="136"/>
      <c r="AH1453" s="136"/>
      <c r="AI1453" s="136"/>
      <c r="AJ1453" s="136"/>
      <c r="AK1453" s="136"/>
      <c r="AL1453" s="136"/>
    </row>
    <row r="1454" spans="1:38" s="44" customFormat="1" x14ac:dyDescent="0.2">
      <c r="A1454" s="16"/>
      <c r="B1454" s="730"/>
      <c r="C1454" s="16"/>
      <c r="K1454" s="725"/>
      <c r="L1454" s="136"/>
      <c r="M1454" s="136"/>
      <c r="N1454" s="136"/>
      <c r="O1454" s="136"/>
      <c r="P1454" s="136"/>
      <c r="Q1454" s="136"/>
      <c r="R1454" s="725"/>
      <c r="S1454" s="136"/>
      <c r="T1454" s="136"/>
      <c r="U1454" s="136"/>
      <c r="V1454" s="136"/>
      <c r="W1454" s="136"/>
      <c r="X1454" s="136"/>
      <c r="Y1454" s="725"/>
      <c r="Z1454" s="136"/>
      <c r="AA1454" s="136"/>
      <c r="AB1454" s="136"/>
      <c r="AC1454" s="136"/>
      <c r="AD1454" s="136"/>
      <c r="AE1454" s="136"/>
      <c r="AF1454" s="725"/>
      <c r="AG1454" s="136"/>
      <c r="AH1454" s="136"/>
      <c r="AI1454" s="136"/>
      <c r="AJ1454" s="136"/>
      <c r="AK1454" s="136"/>
      <c r="AL1454" s="136"/>
    </row>
    <row r="1455" spans="1:38" s="44" customFormat="1" x14ac:dyDescent="0.2">
      <c r="A1455" s="16"/>
      <c r="B1455" s="730"/>
      <c r="C1455" s="16"/>
      <c r="K1455" s="725"/>
      <c r="L1455" s="136"/>
      <c r="M1455" s="136"/>
      <c r="N1455" s="136"/>
      <c r="O1455" s="136"/>
      <c r="P1455" s="136"/>
      <c r="Q1455" s="136"/>
      <c r="R1455" s="725"/>
      <c r="S1455" s="136"/>
      <c r="T1455" s="136"/>
      <c r="U1455" s="136"/>
      <c r="V1455" s="136"/>
      <c r="W1455" s="136"/>
      <c r="X1455" s="136"/>
      <c r="Y1455" s="725"/>
      <c r="Z1455" s="136"/>
      <c r="AA1455" s="136"/>
      <c r="AB1455" s="136"/>
      <c r="AC1455" s="136"/>
      <c r="AD1455" s="136"/>
      <c r="AE1455" s="136"/>
      <c r="AF1455" s="725"/>
      <c r="AG1455" s="136"/>
      <c r="AH1455" s="136"/>
      <c r="AI1455" s="136"/>
      <c r="AJ1455" s="136"/>
      <c r="AK1455" s="136"/>
      <c r="AL1455" s="136"/>
    </row>
    <row r="1456" spans="1:38" s="44" customFormat="1" x14ac:dyDescent="0.2">
      <c r="A1456" s="16"/>
      <c r="B1456" s="730"/>
      <c r="C1456" s="16"/>
      <c r="K1456" s="725"/>
      <c r="L1456" s="136"/>
      <c r="M1456" s="136"/>
      <c r="N1456" s="136"/>
      <c r="O1456" s="136"/>
      <c r="P1456" s="136"/>
      <c r="Q1456" s="136"/>
      <c r="R1456" s="725"/>
      <c r="S1456" s="136"/>
      <c r="T1456" s="136"/>
      <c r="U1456" s="136"/>
      <c r="V1456" s="136"/>
      <c r="W1456" s="136"/>
      <c r="X1456" s="136"/>
      <c r="Y1456" s="725"/>
      <c r="Z1456" s="136"/>
      <c r="AA1456" s="136"/>
      <c r="AB1456" s="136"/>
      <c r="AC1456" s="136"/>
      <c r="AD1456" s="136"/>
      <c r="AE1456" s="136"/>
      <c r="AF1456" s="725"/>
      <c r="AG1456" s="136"/>
      <c r="AH1456" s="136"/>
      <c r="AI1456" s="136"/>
      <c r="AJ1456" s="136"/>
      <c r="AK1456" s="136"/>
      <c r="AL1456" s="136"/>
    </row>
    <row r="1457" spans="1:38" s="44" customFormat="1" x14ac:dyDescent="0.2">
      <c r="A1457" s="16"/>
      <c r="B1457" s="730"/>
      <c r="C1457" s="16"/>
      <c r="K1457" s="725"/>
      <c r="L1457" s="136"/>
      <c r="M1457" s="136"/>
      <c r="N1457" s="136"/>
      <c r="O1457" s="136"/>
      <c r="P1457" s="136"/>
      <c r="Q1457" s="136"/>
      <c r="R1457" s="725"/>
      <c r="S1457" s="136"/>
      <c r="T1457" s="136"/>
      <c r="U1457" s="136"/>
      <c r="V1457" s="136"/>
      <c r="W1457" s="136"/>
      <c r="X1457" s="136"/>
      <c r="Y1457" s="725"/>
      <c r="Z1457" s="136"/>
      <c r="AA1457" s="136"/>
      <c r="AB1457" s="136"/>
      <c r="AC1457" s="136"/>
      <c r="AD1457" s="136"/>
      <c r="AE1457" s="136"/>
      <c r="AF1457" s="725"/>
      <c r="AG1457" s="136"/>
      <c r="AH1457" s="136"/>
      <c r="AI1457" s="136"/>
      <c r="AJ1457" s="136"/>
      <c r="AK1457" s="136"/>
      <c r="AL1457" s="136"/>
    </row>
    <row r="1458" spans="1:38" s="44" customFormat="1" x14ac:dyDescent="0.2">
      <c r="A1458" s="16"/>
      <c r="B1458" s="730"/>
      <c r="C1458" s="16"/>
      <c r="K1458" s="725"/>
      <c r="L1458" s="136"/>
      <c r="M1458" s="136"/>
      <c r="N1458" s="136"/>
      <c r="O1458" s="136"/>
      <c r="P1458" s="136"/>
      <c r="Q1458" s="136"/>
      <c r="R1458" s="725"/>
      <c r="S1458" s="136"/>
      <c r="T1458" s="136"/>
      <c r="U1458" s="136"/>
      <c r="V1458" s="136"/>
      <c r="W1458" s="136"/>
      <c r="X1458" s="136"/>
      <c r="Y1458" s="725"/>
      <c r="Z1458" s="136"/>
      <c r="AA1458" s="136"/>
      <c r="AB1458" s="136"/>
      <c r="AC1458" s="136"/>
      <c r="AD1458" s="136"/>
      <c r="AE1458" s="136"/>
      <c r="AF1458" s="725"/>
      <c r="AG1458" s="136"/>
      <c r="AH1458" s="136"/>
      <c r="AI1458" s="136"/>
      <c r="AJ1458" s="136"/>
      <c r="AK1458" s="136"/>
      <c r="AL1458" s="136"/>
    </row>
    <row r="1459" spans="1:38" s="44" customFormat="1" x14ac:dyDescent="0.2">
      <c r="A1459" s="16"/>
      <c r="B1459" s="730"/>
      <c r="C1459" s="16"/>
      <c r="K1459" s="725"/>
      <c r="L1459" s="136"/>
      <c r="M1459" s="136"/>
      <c r="N1459" s="136"/>
      <c r="O1459" s="136"/>
      <c r="P1459" s="136"/>
      <c r="Q1459" s="136"/>
      <c r="R1459" s="725"/>
      <c r="S1459" s="136"/>
      <c r="T1459" s="136"/>
      <c r="U1459" s="136"/>
      <c r="V1459" s="136"/>
      <c r="W1459" s="136"/>
      <c r="X1459" s="136"/>
      <c r="Y1459" s="725"/>
      <c r="Z1459" s="136"/>
      <c r="AA1459" s="136"/>
      <c r="AB1459" s="136"/>
      <c r="AC1459" s="136"/>
      <c r="AD1459" s="136"/>
      <c r="AE1459" s="136"/>
      <c r="AF1459" s="725"/>
      <c r="AG1459" s="136"/>
      <c r="AH1459" s="136"/>
      <c r="AI1459" s="136"/>
      <c r="AJ1459" s="136"/>
      <c r="AK1459" s="136"/>
      <c r="AL1459" s="136"/>
    </row>
    <row r="1460" spans="1:38" s="44" customFormat="1" x14ac:dyDescent="0.2">
      <c r="A1460" s="16"/>
      <c r="B1460" s="730"/>
      <c r="C1460" s="16"/>
      <c r="K1460" s="725"/>
      <c r="L1460" s="136"/>
      <c r="M1460" s="136"/>
      <c r="N1460" s="136"/>
      <c r="O1460" s="136"/>
      <c r="P1460" s="136"/>
      <c r="Q1460" s="136"/>
      <c r="R1460" s="725"/>
      <c r="S1460" s="136"/>
      <c r="T1460" s="136"/>
      <c r="U1460" s="136"/>
      <c r="V1460" s="136"/>
      <c r="W1460" s="136"/>
      <c r="X1460" s="136"/>
      <c r="Y1460" s="725"/>
      <c r="Z1460" s="136"/>
      <c r="AA1460" s="136"/>
      <c r="AB1460" s="136"/>
      <c r="AC1460" s="136"/>
      <c r="AD1460" s="136"/>
      <c r="AE1460" s="136"/>
      <c r="AF1460" s="725"/>
      <c r="AG1460" s="136"/>
      <c r="AH1460" s="136"/>
      <c r="AI1460" s="136"/>
      <c r="AJ1460" s="136"/>
      <c r="AK1460" s="136"/>
      <c r="AL1460" s="136"/>
    </row>
    <row r="1461" spans="1:38" s="44" customFormat="1" x14ac:dyDescent="0.2">
      <c r="A1461" s="16"/>
      <c r="B1461" s="730"/>
      <c r="C1461" s="16"/>
      <c r="K1461" s="725"/>
      <c r="L1461" s="136"/>
      <c r="M1461" s="136"/>
      <c r="N1461" s="136"/>
      <c r="O1461" s="136"/>
      <c r="P1461" s="136"/>
      <c r="Q1461" s="136"/>
      <c r="R1461" s="725"/>
      <c r="S1461" s="136"/>
      <c r="T1461" s="136"/>
      <c r="U1461" s="136"/>
      <c r="V1461" s="136"/>
      <c r="W1461" s="136"/>
      <c r="X1461" s="136"/>
      <c r="Y1461" s="725"/>
      <c r="Z1461" s="136"/>
      <c r="AA1461" s="136"/>
      <c r="AB1461" s="136"/>
      <c r="AC1461" s="136"/>
      <c r="AD1461" s="136"/>
      <c r="AE1461" s="136"/>
      <c r="AF1461" s="725"/>
      <c r="AG1461" s="136"/>
      <c r="AH1461" s="136"/>
      <c r="AI1461" s="136"/>
      <c r="AJ1461" s="136"/>
      <c r="AK1461" s="136"/>
      <c r="AL1461" s="136"/>
    </row>
    <row r="1462" spans="1:38" s="44" customFormat="1" x14ac:dyDescent="0.2">
      <c r="A1462" s="16"/>
      <c r="B1462" s="730"/>
      <c r="C1462" s="16"/>
      <c r="K1462" s="725"/>
      <c r="L1462" s="136"/>
      <c r="M1462" s="136"/>
      <c r="N1462" s="136"/>
      <c r="O1462" s="136"/>
      <c r="P1462" s="136"/>
      <c r="Q1462" s="136"/>
      <c r="R1462" s="725"/>
      <c r="S1462" s="136"/>
      <c r="T1462" s="136"/>
      <c r="U1462" s="136"/>
      <c r="V1462" s="136"/>
      <c r="W1462" s="136"/>
      <c r="X1462" s="136"/>
      <c r="Y1462" s="725"/>
      <c r="Z1462" s="136"/>
      <c r="AA1462" s="136"/>
      <c r="AB1462" s="136"/>
      <c r="AC1462" s="136"/>
      <c r="AD1462" s="136"/>
      <c r="AE1462" s="136"/>
      <c r="AF1462" s="725"/>
      <c r="AG1462" s="136"/>
      <c r="AH1462" s="136"/>
      <c r="AI1462" s="136"/>
      <c r="AJ1462" s="136"/>
      <c r="AK1462" s="136"/>
      <c r="AL1462" s="136"/>
    </row>
    <row r="1463" spans="1:38" s="44" customFormat="1" x14ac:dyDescent="0.2">
      <c r="A1463" s="16"/>
      <c r="B1463" s="730"/>
      <c r="C1463" s="16"/>
      <c r="K1463" s="725"/>
      <c r="L1463" s="136"/>
      <c r="M1463" s="136"/>
      <c r="N1463" s="136"/>
      <c r="O1463" s="136"/>
      <c r="P1463" s="136"/>
      <c r="Q1463" s="136"/>
      <c r="R1463" s="725"/>
      <c r="S1463" s="136"/>
      <c r="T1463" s="136"/>
      <c r="U1463" s="136"/>
      <c r="V1463" s="136"/>
      <c r="W1463" s="136"/>
      <c r="X1463" s="136"/>
      <c r="Y1463" s="725"/>
      <c r="Z1463" s="136"/>
      <c r="AA1463" s="136"/>
      <c r="AB1463" s="136"/>
      <c r="AC1463" s="136"/>
      <c r="AD1463" s="136"/>
      <c r="AE1463" s="136"/>
      <c r="AF1463" s="725"/>
      <c r="AG1463" s="136"/>
      <c r="AH1463" s="136"/>
      <c r="AI1463" s="136"/>
      <c r="AJ1463" s="136"/>
      <c r="AK1463" s="136"/>
      <c r="AL1463" s="136"/>
    </row>
    <row r="1464" spans="1:38" s="44" customFormat="1" x14ac:dyDescent="0.2">
      <c r="A1464" s="16"/>
      <c r="B1464" s="730"/>
      <c r="C1464" s="16"/>
      <c r="K1464" s="725"/>
      <c r="L1464" s="136"/>
      <c r="M1464" s="136"/>
      <c r="N1464" s="136"/>
      <c r="O1464" s="136"/>
      <c r="P1464" s="136"/>
      <c r="Q1464" s="136"/>
      <c r="R1464" s="725"/>
      <c r="S1464" s="136"/>
      <c r="T1464" s="136"/>
      <c r="U1464" s="136"/>
      <c r="V1464" s="136"/>
      <c r="W1464" s="136"/>
      <c r="X1464" s="136"/>
      <c r="Y1464" s="725"/>
      <c r="Z1464" s="136"/>
      <c r="AA1464" s="136"/>
      <c r="AB1464" s="136"/>
      <c r="AC1464" s="136"/>
      <c r="AD1464" s="136"/>
      <c r="AE1464" s="136"/>
      <c r="AF1464" s="725"/>
      <c r="AG1464" s="136"/>
      <c r="AH1464" s="136"/>
      <c r="AI1464" s="136"/>
      <c r="AJ1464" s="136"/>
      <c r="AK1464" s="136"/>
      <c r="AL1464" s="136"/>
    </row>
    <row r="1465" spans="1:38" s="44" customFormat="1" x14ac:dyDescent="0.2">
      <c r="A1465" s="16"/>
      <c r="B1465" s="730"/>
      <c r="C1465" s="16"/>
      <c r="K1465" s="725"/>
      <c r="L1465" s="136"/>
      <c r="M1465" s="136"/>
      <c r="N1465" s="136"/>
      <c r="O1465" s="136"/>
      <c r="P1465" s="136"/>
      <c r="Q1465" s="136"/>
      <c r="R1465" s="725"/>
      <c r="S1465" s="136"/>
      <c r="T1465" s="136"/>
      <c r="U1465" s="136"/>
      <c r="V1465" s="136"/>
      <c r="W1465" s="136"/>
      <c r="X1465" s="136"/>
      <c r="Y1465" s="725"/>
      <c r="Z1465" s="136"/>
      <c r="AA1465" s="136"/>
      <c r="AB1465" s="136"/>
      <c r="AC1465" s="136"/>
      <c r="AD1465" s="136"/>
      <c r="AE1465" s="136"/>
      <c r="AF1465" s="725"/>
      <c r="AG1465" s="136"/>
      <c r="AH1465" s="136"/>
      <c r="AI1465" s="136"/>
      <c r="AJ1465" s="136"/>
      <c r="AK1465" s="136"/>
      <c r="AL1465" s="136"/>
    </row>
    <row r="1466" spans="1:38" s="44" customFormat="1" x14ac:dyDescent="0.2">
      <c r="A1466" s="16"/>
      <c r="B1466" s="730"/>
      <c r="C1466" s="16"/>
      <c r="K1466" s="725"/>
      <c r="L1466" s="136"/>
      <c r="M1466" s="136"/>
      <c r="N1466" s="136"/>
      <c r="O1466" s="136"/>
      <c r="P1466" s="136"/>
      <c r="Q1466" s="136"/>
      <c r="R1466" s="725"/>
      <c r="S1466" s="136"/>
      <c r="T1466" s="136"/>
      <c r="U1466" s="136"/>
      <c r="V1466" s="136"/>
      <c r="W1466" s="136"/>
      <c r="X1466" s="136"/>
      <c r="Y1466" s="725"/>
      <c r="Z1466" s="136"/>
      <c r="AA1466" s="136"/>
      <c r="AB1466" s="136"/>
      <c r="AC1466" s="136"/>
      <c r="AD1466" s="136"/>
      <c r="AE1466" s="136"/>
      <c r="AF1466" s="725"/>
      <c r="AG1466" s="136"/>
      <c r="AH1466" s="136"/>
      <c r="AI1466" s="136"/>
      <c r="AJ1466" s="136"/>
      <c r="AK1466" s="136"/>
      <c r="AL1466" s="136"/>
    </row>
    <row r="1467" spans="1:38" s="44" customFormat="1" x14ac:dyDescent="0.2">
      <c r="A1467" s="16"/>
      <c r="B1467" s="730"/>
      <c r="C1467" s="16"/>
      <c r="K1467" s="725"/>
      <c r="L1467" s="136"/>
      <c r="M1467" s="136"/>
      <c r="N1467" s="136"/>
      <c r="O1467" s="136"/>
      <c r="P1467" s="136"/>
      <c r="Q1467" s="136"/>
      <c r="R1467" s="725"/>
      <c r="S1467" s="136"/>
      <c r="T1467" s="136"/>
      <c r="U1467" s="136"/>
      <c r="V1467" s="136"/>
      <c r="W1467" s="136"/>
      <c r="X1467" s="136"/>
      <c r="Y1467" s="725"/>
      <c r="Z1467" s="136"/>
      <c r="AA1467" s="136"/>
      <c r="AB1467" s="136"/>
      <c r="AC1467" s="136"/>
      <c r="AD1467" s="136"/>
      <c r="AE1467" s="136"/>
      <c r="AF1467" s="725"/>
      <c r="AG1467" s="136"/>
      <c r="AH1467" s="136"/>
      <c r="AI1467" s="136"/>
      <c r="AJ1467" s="136"/>
      <c r="AK1467" s="136"/>
      <c r="AL1467" s="136"/>
    </row>
    <row r="1468" spans="1:38" s="44" customFormat="1" x14ac:dyDescent="0.2">
      <c r="A1468" s="16"/>
      <c r="B1468" s="730"/>
      <c r="C1468" s="16"/>
      <c r="K1468" s="725"/>
      <c r="L1468" s="136"/>
      <c r="M1468" s="136"/>
      <c r="N1468" s="136"/>
      <c r="O1468" s="136"/>
      <c r="P1468" s="136"/>
      <c r="Q1468" s="136"/>
      <c r="R1468" s="725"/>
      <c r="S1468" s="136"/>
      <c r="T1468" s="136"/>
      <c r="U1468" s="136"/>
      <c r="V1468" s="136"/>
      <c r="W1468" s="136"/>
      <c r="X1468" s="136"/>
      <c r="Y1468" s="725"/>
      <c r="Z1468" s="136"/>
      <c r="AA1468" s="136"/>
      <c r="AB1468" s="136"/>
      <c r="AC1468" s="136"/>
      <c r="AD1468" s="136"/>
      <c r="AE1468" s="136"/>
      <c r="AF1468" s="725"/>
      <c r="AG1468" s="136"/>
      <c r="AH1468" s="136"/>
      <c r="AI1468" s="136"/>
      <c r="AJ1468" s="136"/>
      <c r="AK1468" s="136"/>
      <c r="AL1468" s="136"/>
    </row>
    <row r="1469" spans="1:38" s="44" customFormat="1" x14ac:dyDescent="0.2">
      <c r="A1469" s="16"/>
      <c r="B1469" s="730"/>
      <c r="C1469" s="16"/>
      <c r="K1469" s="725"/>
      <c r="L1469" s="136"/>
      <c r="M1469" s="136"/>
      <c r="N1469" s="136"/>
      <c r="O1469" s="136"/>
      <c r="P1469" s="136"/>
      <c r="Q1469" s="136"/>
      <c r="R1469" s="725"/>
      <c r="S1469" s="136"/>
      <c r="T1469" s="136"/>
      <c r="U1469" s="136"/>
      <c r="V1469" s="136"/>
      <c r="W1469" s="136"/>
      <c r="X1469" s="136"/>
      <c r="Y1469" s="725"/>
      <c r="Z1469" s="136"/>
      <c r="AA1469" s="136"/>
      <c r="AB1469" s="136"/>
      <c r="AC1469" s="136"/>
      <c r="AD1469" s="136"/>
      <c r="AE1469" s="136"/>
      <c r="AF1469" s="725"/>
      <c r="AG1469" s="136"/>
      <c r="AH1469" s="136"/>
      <c r="AI1469" s="136"/>
      <c r="AJ1469" s="136"/>
      <c r="AK1469" s="136"/>
      <c r="AL1469" s="136"/>
    </row>
    <row r="1470" spans="1:38" s="44" customFormat="1" x14ac:dyDescent="0.2">
      <c r="A1470" s="16"/>
      <c r="B1470" s="730"/>
      <c r="C1470" s="16"/>
      <c r="K1470" s="725"/>
      <c r="L1470" s="136"/>
      <c r="M1470" s="136"/>
      <c r="N1470" s="136"/>
      <c r="O1470" s="136"/>
      <c r="P1470" s="136"/>
      <c r="Q1470" s="136"/>
      <c r="R1470" s="725"/>
      <c r="S1470" s="136"/>
      <c r="T1470" s="136"/>
      <c r="U1470" s="136"/>
      <c r="V1470" s="136"/>
      <c r="W1470" s="136"/>
      <c r="X1470" s="136"/>
      <c r="Y1470" s="725"/>
      <c r="Z1470" s="136"/>
      <c r="AA1470" s="136"/>
      <c r="AB1470" s="136"/>
      <c r="AC1470" s="136"/>
      <c r="AD1470" s="136"/>
      <c r="AE1470" s="136"/>
      <c r="AF1470" s="725"/>
      <c r="AG1470" s="136"/>
      <c r="AH1470" s="136"/>
      <c r="AI1470" s="136"/>
      <c r="AJ1470" s="136"/>
      <c r="AK1470" s="136"/>
      <c r="AL1470" s="136"/>
    </row>
    <row r="1471" spans="1:38" s="44" customFormat="1" x14ac:dyDescent="0.2">
      <c r="A1471" s="16"/>
      <c r="B1471" s="730"/>
      <c r="C1471" s="16"/>
      <c r="K1471" s="725"/>
      <c r="L1471" s="136"/>
      <c r="M1471" s="136"/>
      <c r="N1471" s="136"/>
      <c r="O1471" s="136"/>
      <c r="P1471" s="136"/>
      <c r="Q1471" s="136"/>
      <c r="R1471" s="725"/>
      <c r="S1471" s="136"/>
      <c r="T1471" s="136"/>
      <c r="U1471" s="136"/>
      <c r="V1471" s="136"/>
      <c r="W1471" s="136"/>
      <c r="X1471" s="136"/>
      <c r="Y1471" s="725"/>
      <c r="Z1471" s="136"/>
      <c r="AA1471" s="136"/>
      <c r="AB1471" s="136"/>
      <c r="AC1471" s="136"/>
      <c r="AD1471" s="136"/>
      <c r="AE1471" s="136"/>
      <c r="AF1471" s="725"/>
      <c r="AG1471" s="136"/>
      <c r="AH1471" s="136"/>
      <c r="AI1471" s="136"/>
      <c r="AJ1471" s="136"/>
      <c r="AK1471" s="136"/>
      <c r="AL1471" s="136"/>
    </row>
    <row r="1472" spans="1:38" s="44" customFormat="1" x14ac:dyDescent="0.2">
      <c r="A1472" s="16"/>
      <c r="B1472" s="730"/>
      <c r="C1472" s="16"/>
      <c r="K1472" s="725"/>
      <c r="L1472" s="136"/>
      <c r="M1472" s="136"/>
      <c r="N1472" s="136"/>
      <c r="O1472" s="136"/>
      <c r="P1472" s="136"/>
      <c r="Q1472" s="136"/>
      <c r="R1472" s="725"/>
      <c r="S1472" s="136"/>
      <c r="T1472" s="136"/>
      <c r="U1472" s="136"/>
      <c r="V1472" s="136"/>
      <c r="W1472" s="136"/>
      <c r="X1472" s="136"/>
      <c r="Y1472" s="725"/>
      <c r="Z1472" s="136"/>
      <c r="AA1472" s="136"/>
      <c r="AB1472" s="136"/>
      <c r="AC1472" s="136"/>
      <c r="AD1472" s="136"/>
      <c r="AE1472" s="136"/>
      <c r="AF1472" s="725"/>
      <c r="AG1472" s="136"/>
      <c r="AH1472" s="136"/>
      <c r="AI1472" s="136"/>
      <c r="AJ1472" s="136"/>
      <c r="AK1472" s="136"/>
      <c r="AL1472" s="136"/>
    </row>
    <row r="1473" spans="1:38" s="44" customFormat="1" x14ac:dyDescent="0.2">
      <c r="A1473" s="16"/>
      <c r="B1473" s="730"/>
      <c r="C1473" s="16"/>
      <c r="K1473" s="725"/>
      <c r="L1473" s="136"/>
      <c r="M1473" s="136"/>
      <c r="N1473" s="136"/>
      <c r="O1473" s="136"/>
      <c r="P1473" s="136"/>
      <c r="Q1473" s="136"/>
      <c r="R1473" s="725"/>
      <c r="S1473" s="136"/>
      <c r="T1473" s="136"/>
      <c r="U1473" s="136"/>
      <c r="V1473" s="136"/>
      <c r="W1473" s="136"/>
      <c r="X1473" s="136"/>
      <c r="Y1473" s="725"/>
      <c r="Z1473" s="136"/>
      <c r="AA1473" s="136"/>
      <c r="AB1473" s="136"/>
      <c r="AC1473" s="136"/>
      <c r="AD1473" s="136"/>
      <c r="AE1473" s="136"/>
      <c r="AF1473" s="725"/>
      <c r="AG1473" s="136"/>
      <c r="AH1473" s="136"/>
      <c r="AI1473" s="136"/>
      <c r="AJ1473" s="136"/>
      <c r="AK1473" s="136"/>
      <c r="AL1473" s="136"/>
    </row>
    <row r="1474" spans="1:38" s="44" customFormat="1" x14ac:dyDescent="0.2">
      <c r="A1474" s="16"/>
      <c r="B1474" s="730"/>
      <c r="C1474" s="16"/>
      <c r="K1474" s="725"/>
      <c r="L1474" s="136"/>
      <c r="M1474" s="136"/>
      <c r="N1474" s="136"/>
      <c r="O1474" s="136"/>
      <c r="P1474" s="136"/>
      <c r="Q1474" s="136"/>
      <c r="R1474" s="725"/>
      <c r="S1474" s="136"/>
      <c r="T1474" s="136"/>
      <c r="U1474" s="136"/>
      <c r="V1474" s="136"/>
      <c r="W1474" s="136"/>
      <c r="X1474" s="136"/>
      <c r="Y1474" s="725"/>
      <c r="Z1474" s="136"/>
      <c r="AA1474" s="136"/>
      <c r="AB1474" s="136"/>
      <c r="AC1474" s="136"/>
      <c r="AD1474" s="136"/>
      <c r="AE1474" s="136"/>
      <c r="AF1474" s="725"/>
      <c r="AG1474" s="136"/>
      <c r="AH1474" s="136"/>
      <c r="AI1474" s="136"/>
      <c r="AJ1474" s="136"/>
      <c r="AK1474" s="136"/>
      <c r="AL1474" s="136"/>
    </row>
    <row r="1475" spans="1:38" s="44" customFormat="1" x14ac:dyDescent="0.2">
      <c r="A1475" s="16"/>
      <c r="B1475" s="730"/>
      <c r="C1475" s="16"/>
      <c r="K1475" s="725"/>
      <c r="L1475" s="136"/>
      <c r="M1475" s="136"/>
      <c r="N1475" s="136"/>
      <c r="O1475" s="136"/>
      <c r="P1475" s="136"/>
      <c r="Q1475" s="136"/>
      <c r="R1475" s="725"/>
      <c r="S1475" s="136"/>
      <c r="T1475" s="136"/>
      <c r="U1475" s="136"/>
      <c r="V1475" s="136"/>
      <c r="W1475" s="136"/>
      <c r="X1475" s="136"/>
      <c r="Y1475" s="725"/>
      <c r="Z1475" s="136"/>
      <c r="AA1475" s="136"/>
      <c r="AB1475" s="136"/>
      <c r="AC1475" s="136"/>
      <c r="AD1475" s="136"/>
      <c r="AE1475" s="136"/>
      <c r="AF1475" s="725"/>
      <c r="AG1475" s="136"/>
      <c r="AH1475" s="136"/>
      <c r="AI1475" s="136"/>
      <c r="AJ1475" s="136"/>
      <c r="AK1475" s="136"/>
      <c r="AL1475" s="136"/>
    </row>
    <row r="1476" spans="1:38" s="44" customFormat="1" x14ac:dyDescent="0.2">
      <c r="A1476" s="16"/>
      <c r="B1476" s="730"/>
      <c r="C1476" s="16"/>
      <c r="K1476" s="725"/>
      <c r="L1476" s="136"/>
      <c r="M1476" s="136"/>
      <c r="N1476" s="136"/>
      <c r="O1476" s="136"/>
      <c r="P1476" s="136"/>
      <c r="Q1476" s="136"/>
      <c r="R1476" s="725"/>
      <c r="S1476" s="136"/>
      <c r="T1476" s="136"/>
      <c r="U1476" s="136"/>
      <c r="V1476" s="136"/>
      <c r="W1476" s="136"/>
      <c r="X1476" s="136"/>
      <c r="Y1476" s="725"/>
      <c r="Z1476" s="136"/>
      <c r="AA1476" s="136"/>
      <c r="AB1476" s="136"/>
      <c r="AC1476" s="136"/>
      <c r="AD1476" s="136"/>
      <c r="AE1476" s="136"/>
      <c r="AF1476" s="725"/>
      <c r="AG1476" s="136"/>
      <c r="AH1476" s="136"/>
      <c r="AI1476" s="136"/>
      <c r="AJ1476" s="136"/>
      <c r="AK1476" s="136"/>
      <c r="AL1476" s="136"/>
    </row>
    <row r="1477" spans="1:38" s="44" customFormat="1" x14ac:dyDescent="0.2">
      <c r="A1477" s="16"/>
      <c r="B1477" s="730"/>
      <c r="C1477" s="16"/>
      <c r="K1477" s="725"/>
      <c r="L1477" s="136"/>
      <c r="M1477" s="136"/>
      <c r="N1477" s="136"/>
      <c r="O1477" s="136"/>
      <c r="P1477" s="136"/>
      <c r="Q1477" s="136"/>
      <c r="R1477" s="725"/>
      <c r="S1477" s="136"/>
      <c r="T1477" s="136"/>
      <c r="U1477" s="136"/>
      <c r="V1477" s="136"/>
      <c r="W1477" s="136"/>
      <c r="X1477" s="136"/>
      <c r="Y1477" s="725"/>
      <c r="Z1477" s="136"/>
      <c r="AA1477" s="136"/>
      <c r="AB1477" s="136"/>
      <c r="AC1477" s="136"/>
      <c r="AD1477" s="136"/>
      <c r="AE1477" s="136"/>
      <c r="AF1477" s="725"/>
      <c r="AG1477" s="136"/>
      <c r="AH1477" s="136"/>
      <c r="AI1477" s="136"/>
      <c r="AJ1477" s="136"/>
      <c r="AK1477" s="136"/>
      <c r="AL1477" s="136"/>
    </row>
    <row r="1478" spans="1:38" s="44" customFormat="1" x14ac:dyDescent="0.2">
      <c r="A1478" s="16"/>
      <c r="B1478" s="730"/>
      <c r="C1478" s="16"/>
      <c r="K1478" s="725"/>
      <c r="L1478" s="136"/>
      <c r="M1478" s="136"/>
      <c r="N1478" s="136"/>
      <c r="O1478" s="136"/>
      <c r="P1478" s="136"/>
      <c r="Q1478" s="136"/>
      <c r="R1478" s="725"/>
      <c r="S1478" s="136"/>
      <c r="T1478" s="136"/>
      <c r="U1478" s="136"/>
      <c r="V1478" s="136"/>
      <c r="W1478" s="136"/>
      <c r="X1478" s="136"/>
      <c r="Y1478" s="725"/>
      <c r="Z1478" s="136"/>
      <c r="AA1478" s="136"/>
      <c r="AB1478" s="136"/>
      <c r="AC1478" s="136"/>
      <c r="AD1478" s="136"/>
      <c r="AE1478" s="136"/>
      <c r="AF1478" s="725"/>
      <c r="AG1478" s="136"/>
      <c r="AH1478" s="136"/>
      <c r="AI1478" s="136"/>
      <c r="AJ1478" s="136"/>
      <c r="AK1478" s="136"/>
      <c r="AL1478" s="136"/>
    </row>
    <row r="1479" spans="1:38" s="44" customFormat="1" x14ac:dyDescent="0.2">
      <c r="A1479" s="16"/>
      <c r="B1479" s="730"/>
      <c r="C1479" s="16"/>
      <c r="K1479" s="725"/>
      <c r="L1479" s="136"/>
      <c r="M1479" s="136"/>
      <c r="N1479" s="136"/>
      <c r="O1479" s="136"/>
      <c r="P1479" s="136"/>
      <c r="Q1479" s="136"/>
      <c r="R1479" s="725"/>
      <c r="S1479" s="136"/>
      <c r="T1479" s="136"/>
      <c r="U1479" s="136"/>
      <c r="V1479" s="136"/>
      <c r="W1479" s="136"/>
      <c r="X1479" s="136"/>
      <c r="Y1479" s="725"/>
      <c r="Z1479" s="136"/>
      <c r="AA1479" s="136"/>
      <c r="AB1479" s="136"/>
      <c r="AC1479" s="136"/>
      <c r="AD1479" s="136"/>
      <c r="AE1479" s="136"/>
      <c r="AF1479" s="725"/>
      <c r="AG1479" s="136"/>
      <c r="AH1479" s="136"/>
      <c r="AI1479" s="136"/>
      <c r="AJ1479" s="136"/>
      <c r="AK1479" s="136"/>
      <c r="AL1479" s="136"/>
    </row>
    <row r="1480" spans="1:38" s="44" customFormat="1" x14ac:dyDescent="0.2">
      <c r="A1480" s="16"/>
      <c r="B1480" s="730"/>
      <c r="C1480" s="16"/>
      <c r="K1480" s="725"/>
      <c r="L1480" s="136"/>
      <c r="M1480" s="136"/>
      <c r="N1480" s="136"/>
      <c r="O1480" s="136"/>
      <c r="P1480" s="136"/>
      <c r="Q1480" s="136"/>
      <c r="R1480" s="725"/>
      <c r="S1480" s="136"/>
      <c r="T1480" s="136"/>
      <c r="U1480" s="136"/>
      <c r="V1480" s="136"/>
      <c r="W1480" s="136"/>
      <c r="X1480" s="136"/>
      <c r="Y1480" s="725"/>
      <c r="Z1480" s="136"/>
      <c r="AA1480" s="136"/>
      <c r="AB1480" s="136"/>
      <c r="AC1480" s="136"/>
      <c r="AD1480" s="136"/>
      <c r="AE1480" s="136"/>
      <c r="AF1480" s="725"/>
      <c r="AG1480" s="136"/>
      <c r="AH1480" s="136"/>
      <c r="AI1480" s="136"/>
      <c r="AJ1480" s="136"/>
      <c r="AK1480" s="136"/>
      <c r="AL1480" s="136"/>
    </row>
    <row r="1481" spans="1:38" s="44" customFormat="1" x14ac:dyDescent="0.2">
      <c r="A1481" s="16"/>
      <c r="B1481" s="730"/>
      <c r="C1481" s="16"/>
      <c r="K1481" s="725"/>
      <c r="L1481" s="136"/>
      <c r="M1481" s="136"/>
      <c r="N1481" s="136"/>
      <c r="O1481" s="136"/>
      <c r="P1481" s="136"/>
      <c r="Q1481" s="136"/>
      <c r="R1481" s="725"/>
      <c r="S1481" s="136"/>
      <c r="T1481" s="136"/>
      <c r="U1481" s="136"/>
      <c r="V1481" s="136"/>
      <c r="W1481" s="136"/>
      <c r="X1481" s="136"/>
      <c r="Y1481" s="725"/>
      <c r="Z1481" s="136"/>
      <c r="AA1481" s="136"/>
      <c r="AB1481" s="136"/>
      <c r="AC1481" s="136"/>
      <c r="AD1481" s="136"/>
      <c r="AE1481" s="136"/>
      <c r="AF1481" s="725"/>
      <c r="AG1481" s="136"/>
      <c r="AH1481" s="136"/>
      <c r="AI1481" s="136"/>
      <c r="AJ1481" s="136"/>
      <c r="AK1481" s="136"/>
      <c r="AL1481" s="136"/>
    </row>
    <row r="1482" spans="1:38" s="44" customFormat="1" x14ac:dyDescent="0.2">
      <c r="A1482" s="16"/>
      <c r="B1482" s="730"/>
      <c r="C1482" s="16"/>
      <c r="K1482" s="725"/>
      <c r="L1482" s="136"/>
      <c r="M1482" s="136"/>
      <c r="N1482" s="136"/>
      <c r="O1482" s="136"/>
      <c r="P1482" s="136"/>
      <c r="Q1482" s="136"/>
      <c r="R1482" s="725"/>
      <c r="S1482" s="136"/>
      <c r="T1482" s="136"/>
      <c r="U1482" s="136"/>
      <c r="V1482" s="136"/>
      <c r="W1482" s="136"/>
      <c r="X1482" s="136"/>
      <c r="Y1482" s="725"/>
      <c r="Z1482" s="136"/>
      <c r="AA1482" s="136"/>
      <c r="AB1482" s="136"/>
      <c r="AC1482" s="136"/>
      <c r="AD1482" s="136"/>
      <c r="AE1482" s="136"/>
      <c r="AF1482" s="725"/>
      <c r="AG1482" s="136"/>
      <c r="AH1482" s="136"/>
      <c r="AI1482" s="136"/>
      <c r="AJ1482" s="136"/>
      <c r="AK1482" s="136"/>
      <c r="AL1482" s="136"/>
    </row>
    <row r="1483" spans="1:38" s="44" customFormat="1" x14ac:dyDescent="0.2">
      <c r="A1483" s="16"/>
      <c r="B1483" s="730"/>
      <c r="C1483" s="16"/>
      <c r="K1483" s="725"/>
      <c r="L1483" s="136"/>
      <c r="M1483" s="136"/>
      <c r="N1483" s="136"/>
      <c r="O1483" s="136"/>
      <c r="P1483" s="136"/>
      <c r="Q1483" s="136"/>
      <c r="R1483" s="725"/>
      <c r="S1483" s="136"/>
      <c r="T1483" s="136"/>
      <c r="U1483" s="136"/>
      <c r="V1483" s="136"/>
      <c r="W1483" s="136"/>
      <c r="X1483" s="136"/>
      <c r="Y1483" s="725"/>
      <c r="Z1483" s="136"/>
      <c r="AA1483" s="136"/>
      <c r="AB1483" s="136"/>
      <c r="AC1483" s="136"/>
      <c r="AD1483" s="136"/>
      <c r="AE1483" s="136"/>
      <c r="AF1483" s="725"/>
      <c r="AG1483" s="136"/>
      <c r="AH1483" s="136"/>
      <c r="AI1483" s="136"/>
      <c r="AJ1483" s="136"/>
      <c r="AK1483" s="136"/>
      <c r="AL1483" s="136"/>
    </row>
    <row r="1484" spans="1:38" s="44" customFormat="1" x14ac:dyDescent="0.2">
      <c r="A1484" s="16"/>
      <c r="B1484" s="730"/>
      <c r="C1484" s="16"/>
      <c r="K1484" s="725"/>
      <c r="L1484" s="136"/>
      <c r="M1484" s="136"/>
      <c r="N1484" s="136"/>
      <c r="O1484" s="136"/>
      <c r="P1484" s="136"/>
      <c r="Q1484" s="136"/>
      <c r="R1484" s="725"/>
      <c r="S1484" s="136"/>
      <c r="T1484" s="136"/>
      <c r="U1484" s="136"/>
      <c r="V1484" s="136"/>
      <c r="W1484" s="136"/>
      <c r="X1484" s="136"/>
      <c r="Y1484" s="725"/>
      <c r="Z1484" s="136"/>
      <c r="AA1484" s="136"/>
      <c r="AB1484" s="136"/>
      <c r="AC1484" s="136"/>
      <c r="AD1484" s="136"/>
      <c r="AE1484" s="136"/>
      <c r="AF1484" s="725"/>
      <c r="AG1484" s="136"/>
      <c r="AH1484" s="136"/>
      <c r="AI1484" s="136"/>
      <c r="AJ1484" s="136"/>
      <c r="AK1484" s="136"/>
      <c r="AL1484" s="136"/>
    </row>
    <row r="1485" spans="1:38" s="44" customFormat="1" x14ac:dyDescent="0.2">
      <c r="A1485" s="16"/>
      <c r="B1485" s="730"/>
      <c r="C1485" s="16"/>
      <c r="K1485" s="725"/>
      <c r="L1485" s="136"/>
      <c r="M1485" s="136"/>
      <c r="N1485" s="136"/>
      <c r="O1485" s="136"/>
      <c r="P1485" s="136"/>
      <c r="Q1485" s="136"/>
      <c r="R1485" s="725"/>
      <c r="S1485" s="136"/>
      <c r="T1485" s="136"/>
      <c r="U1485" s="136"/>
      <c r="V1485" s="136"/>
      <c r="W1485" s="136"/>
      <c r="X1485" s="136"/>
      <c r="Y1485" s="725"/>
      <c r="Z1485" s="136"/>
      <c r="AA1485" s="136"/>
      <c r="AB1485" s="136"/>
      <c r="AC1485" s="136"/>
      <c r="AD1485" s="136"/>
      <c r="AE1485" s="136"/>
      <c r="AF1485" s="725"/>
      <c r="AG1485" s="136"/>
      <c r="AH1485" s="136"/>
      <c r="AI1485" s="136"/>
      <c r="AJ1485" s="136"/>
      <c r="AK1485" s="136"/>
      <c r="AL1485" s="136"/>
    </row>
    <row r="1486" spans="1:38" s="44" customFormat="1" x14ac:dyDescent="0.2">
      <c r="A1486" s="16"/>
      <c r="B1486" s="730"/>
      <c r="C1486" s="16"/>
      <c r="K1486" s="725"/>
      <c r="L1486" s="136"/>
      <c r="M1486" s="136"/>
      <c r="N1486" s="136"/>
      <c r="O1486" s="136"/>
      <c r="P1486" s="136"/>
      <c r="Q1486" s="136"/>
      <c r="R1486" s="725"/>
      <c r="S1486" s="136"/>
      <c r="T1486" s="136"/>
      <c r="U1486" s="136"/>
      <c r="V1486" s="136"/>
      <c r="W1486" s="136"/>
      <c r="X1486" s="136"/>
      <c r="Y1486" s="725"/>
      <c r="Z1486" s="136"/>
      <c r="AA1486" s="136"/>
      <c r="AB1486" s="136"/>
      <c r="AC1486" s="136"/>
      <c r="AD1486" s="136"/>
      <c r="AE1486" s="136"/>
      <c r="AF1486" s="725"/>
      <c r="AG1486" s="136"/>
      <c r="AH1486" s="136"/>
      <c r="AI1486" s="136"/>
      <c r="AJ1486" s="136"/>
      <c r="AK1486" s="136"/>
      <c r="AL1486" s="136"/>
    </row>
    <row r="1487" spans="1:38" s="44" customFormat="1" x14ac:dyDescent="0.2">
      <c r="A1487" s="16"/>
      <c r="B1487" s="730"/>
      <c r="C1487" s="16"/>
      <c r="K1487" s="725"/>
      <c r="L1487" s="136"/>
      <c r="M1487" s="136"/>
      <c r="N1487" s="136"/>
      <c r="O1487" s="136"/>
      <c r="P1487" s="136"/>
      <c r="Q1487" s="136"/>
      <c r="R1487" s="725"/>
      <c r="S1487" s="136"/>
      <c r="T1487" s="136"/>
      <c r="U1487" s="136"/>
      <c r="V1487" s="136"/>
      <c r="W1487" s="136"/>
      <c r="X1487" s="136"/>
      <c r="Y1487" s="725"/>
      <c r="Z1487" s="136"/>
      <c r="AA1487" s="136"/>
      <c r="AB1487" s="136"/>
      <c r="AC1487" s="136"/>
      <c r="AD1487" s="136"/>
      <c r="AE1487" s="136"/>
      <c r="AF1487" s="725"/>
      <c r="AG1487" s="136"/>
      <c r="AH1487" s="136"/>
      <c r="AI1487" s="136"/>
      <c r="AJ1487" s="136"/>
      <c r="AK1487" s="136"/>
      <c r="AL1487" s="136"/>
    </row>
    <row r="1488" spans="1:38" s="44" customFormat="1" x14ac:dyDescent="0.2">
      <c r="A1488" s="16"/>
      <c r="B1488" s="730"/>
      <c r="C1488" s="16"/>
      <c r="K1488" s="725"/>
      <c r="L1488" s="136"/>
      <c r="M1488" s="136"/>
      <c r="N1488" s="136"/>
      <c r="O1488" s="136"/>
      <c r="P1488" s="136"/>
      <c r="Q1488" s="136"/>
      <c r="R1488" s="725"/>
      <c r="S1488" s="136"/>
      <c r="T1488" s="136"/>
      <c r="U1488" s="136"/>
      <c r="V1488" s="136"/>
      <c r="W1488" s="136"/>
      <c r="X1488" s="136"/>
      <c r="Y1488" s="725"/>
      <c r="Z1488" s="136"/>
      <c r="AA1488" s="136"/>
      <c r="AB1488" s="136"/>
      <c r="AC1488" s="136"/>
      <c r="AD1488" s="136"/>
      <c r="AE1488" s="136"/>
      <c r="AF1488" s="725"/>
      <c r="AG1488" s="136"/>
      <c r="AH1488" s="136"/>
      <c r="AI1488" s="136"/>
      <c r="AJ1488" s="136"/>
      <c r="AK1488" s="136"/>
      <c r="AL1488" s="136"/>
    </row>
    <row r="1489" spans="1:38" s="44" customFormat="1" x14ac:dyDescent="0.2">
      <c r="A1489" s="16"/>
      <c r="B1489" s="730"/>
      <c r="C1489" s="16"/>
      <c r="K1489" s="725"/>
      <c r="L1489" s="136"/>
      <c r="M1489" s="136"/>
      <c r="N1489" s="136"/>
      <c r="O1489" s="136"/>
      <c r="P1489" s="136"/>
      <c r="Q1489" s="136"/>
      <c r="R1489" s="725"/>
      <c r="S1489" s="136"/>
      <c r="T1489" s="136"/>
      <c r="U1489" s="136"/>
      <c r="V1489" s="136"/>
      <c r="W1489" s="136"/>
      <c r="X1489" s="136"/>
      <c r="Y1489" s="725"/>
      <c r="Z1489" s="136"/>
      <c r="AA1489" s="136"/>
      <c r="AB1489" s="136"/>
      <c r="AC1489" s="136"/>
      <c r="AD1489" s="136"/>
      <c r="AE1489" s="136"/>
      <c r="AF1489" s="725"/>
      <c r="AG1489" s="136"/>
      <c r="AH1489" s="136"/>
      <c r="AI1489" s="136"/>
      <c r="AJ1489" s="136"/>
      <c r="AK1489" s="136"/>
      <c r="AL1489" s="136"/>
    </row>
    <row r="1490" spans="1:38" s="44" customFormat="1" x14ac:dyDescent="0.2">
      <c r="A1490" s="16"/>
      <c r="B1490" s="730"/>
      <c r="C1490" s="16"/>
      <c r="K1490" s="725"/>
      <c r="L1490" s="136"/>
      <c r="M1490" s="136"/>
      <c r="N1490" s="136"/>
      <c r="O1490" s="136"/>
      <c r="P1490" s="136"/>
      <c r="Q1490" s="136"/>
      <c r="R1490" s="725"/>
      <c r="S1490" s="136"/>
      <c r="T1490" s="136"/>
      <c r="U1490" s="136"/>
      <c r="V1490" s="136"/>
      <c r="W1490" s="136"/>
      <c r="X1490" s="136"/>
      <c r="Y1490" s="725"/>
      <c r="Z1490" s="136"/>
      <c r="AA1490" s="136"/>
      <c r="AB1490" s="136"/>
      <c r="AC1490" s="136"/>
      <c r="AD1490" s="136"/>
      <c r="AE1490" s="136"/>
      <c r="AF1490" s="725"/>
      <c r="AG1490" s="136"/>
      <c r="AH1490" s="136"/>
      <c r="AI1490" s="136"/>
      <c r="AJ1490" s="136"/>
      <c r="AK1490" s="136"/>
      <c r="AL1490" s="136"/>
    </row>
    <row r="1491" spans="1:38" s="44" customFormat="1" x14ac:dyDescent="0.2">
      <c r="A1491" s="16"/>
      <c r="B1491" s="730"/>
      <c r="C1491" s="16"/>
      <c r="K1491" s="725"/>
      <c r="L1491" s="136"/>
      <c r="M1491" s="136"/>
      <c r="N1491" s="136"/>
      <c r="O1491" s="136"/>
      <c r="P1491" s="136"/>
      <c r="Q1491" s="136"/>
      <c r="R1491" s="725"/>
      <c r="S1491" s="136"/>
      <c r="T1491" s="136"/>
      <c r="U1491" s="136"/>
      <c r="V1491" s="136"/>
      <c r="W1491" s="136"/>
      <c r="X1491" s="136"/>
      <c r="Y1491" s="725"/>
      <c r="Z1491" s="136"/>
      <c r="AA1491" s="136"/>
      <c r="AB1491" s="136"/>
      <c r="AC1491" s="136"/>
      <c r="AD1491" s="136"/>
      <c r="AE1491" s="136"/>
      <c r="AF1491" s="725"/>
      <c r="AG1491" s="136"/>
      <c r="AH1491" s="136"/>
      <c r="AI1491" s="136"/>
      <c r="AJ1491" s="136"/>
      <c r="AK1491" s="136"/>
      <c r="AL1491" s="136"/>
    </row>
    <row r="1492" spans="1:38" s="44" customFormat="1" x14ac:dyDescent="0.2">
      <c r="A1492" s="16"/>
      <c r="B1492" s="730"/>
      <c r="C1492" s="16"/>
      <c r="K1492" s="725"/>
      <c r="L1492" s="136"/>
      <c r="M1492" s="136"/>
      <c r="N1492" s="136"/>
      <c r="O1492" s="136"/>
      <c r="P1492" s="136"/>
      <c r="Q1492" s="136"/>
      <c r="R1492" s="725"/>
      <c r="S1492" s="136"/>
      <c r="T1492" s="136"/>
      <c r="U1492" s="136"/>
      <c r="V1492" s="136"/>
      <c r="W1492" s="136"/>
      <c r="X1492" s="136"/>
      <c r="Y1492" s="725"/>
      <c r="Z1492" s="136"/>
      <c r="AA1492" s="136"/>
      <c r="AB1492" s="136"/>
      <c r="AC1492" s="136"/>
      <c r="AD1492" s="136"/>
      <c r="AE1492" s="136"/>
      <c r="AF1492" s="725"/>
      <c r="AG1492" s="136"/>
      <c r="AH1492" s="136"/>
      <c r="AI1492" s="136"/>
      <c r="AJ1492" s="136"/>
      <c r="AK1492" s="136"/>
      <c r="AL1492" s="136"/>
    </row>
    <row r="1493" spans="1:38" s="44" customFormat="1" x14ac:dyDescent="0.2">
      <c r="A1493" s="16"/>
      <c r="B1493" s="730"/>
      <c r="C1493" s="16"/>
      <c r="K1493" s="725"/>
      <c r="L1493" s="136"/>
      <c r="M1493" s="136"/>
      <c r="N1493" s="136"/>
      <c r="O1493" s="136"/>
      <c r="P1493" s="136"/>
      <c r="Q1493" s="136"/>
      <c r="R1493" s="725"/>
      <c r="S1493" s="136"/>
      <c r="T1493" s="136"/>
      <c r="U1493" s="136"/>
      <c r="V1493" s="136"/>
      <c r="W1493" s="136"/>
      <c r="X1493" s="136"/>
      <c r="Y1493" s="725"/>
      <c r="Z1493" s="136"/>
      <c r="AA1493" s="136"/>
      <c r="AB1493" s="136"/>
      <c r="AC1493" s="136"/>
      <c r="AD1493" s="136"/>
      <c r="AE1493" s="136"/>
      <c r="AF1493" s="725"/>
      <c r="AG1493" s="136"/>
      <c r="AH1493" s="136"/>
      <c r="AI1493" s="136"/>
      <c r="AJ1493" s="136"/>
      <c r="AK1493" s="136"/>
      <c r="AL1493" s="136"/>
    </row>
    <row r="1494" spans="1:38" s="44" customFormat="1" x14ac:dyDescent="0.2">
      <c r="A1494" s="16"/>
      <c r="B1494" s="730"/>
      <c r="C1494" s="16"/>
      <c r="K1494" s="725"/>
      <c r="L1494" s="136"/>
      <c r="M1494" s="136"/>
      <c r="N1494" s="136"/>
      <c r="O1494" s="136"/>
      <c r="P1494" s="136"/>
      <c r="Q1494" s="136"/>
      <c r="R1494" s="725"/>
      <c r="S1494" s="136"/>
      <c r="T1494" s="136"/>
      <c r="U1494" s="136"/>
      <c r="V1494" s="136"/>
      <c r="W1494" s="136"/>
      <c r="X1494" s="136"/>
      <c r="Y1494" s="725"/>
      <c r="Z1494" s="136"/>
      <c r="AA1494" s="136"/>
      <c r="AB1494" s="136"/>
      <c r="AC1494" s="136"/>
      <c r="AD1494" s="136"/>
      <c r="AE1494" s="136"/>
      <c r="AF1494" s="725"/>
      <c r="AG1494" s="136"/>
      <c r="AH1494" s="136"/>
      <c r="AI1494" s="136"/>
      <c r="AJ1494" s="136"/>
      <c r="AK1494" s="136"/>
      <c r="AL1494" s="136"/>
    </row>
    <row r="1495" spans="1:38" s="44" customFormat="1" x14ac:dyDescent="0.2">
      <c r="A1495" s="16"/>
      <c r="B1495" s="730"/>
      <c r="C1495" s="16"/>
      <c r="K1495" s="725"/>
      <c r="L1495" s="136"/>
      <c r="M1495" s="136"/>
      <c r="N1495" s="136"/>
      <c r="O1495" s="136"/>
      <c r="P1495" s="136"/>
      <c r="Q1495" s="136"/>
      <c r="R1495" s="725"/>
      <c r="S1495" s="136"/>
      <c r="T1495" s="136"/>
      <c r="U1495" s="136"/>
      <c r="V1495" s="136"/>
      <c r="W1495" s="136"/>
      <c r="X1495" s="136"/>
      <c r="Y1495" s="725"/>
      <c r="Z1495" s="136"/>
      <c r="AA1495" s="136"/>
      <c r="AB1495" s="136"/>
      <c r="AC1495" s="136"/>
      <c r="AD1495" s="136"/>
      <c r="AE1495" s="136"/>
      <c r="AF1495" s="725"/>
      <c r="AG1495" s="136"/>
      <c r="AH1495" s="136"/>
      <c r="AI1495" s="136"/>
      <c r="AJ1495" s="136"/>
      <c r="AK1495" s="136"/>
      <c r="AL1495" s="136"/>
    </row>
    <row r="1496" spans="1:38" s="44" customFormat="1" x14ac:dyDescent="0.2">
      <c r="A1496" s="16"/>
      <c r="B1496" s="730"/>
      <c r="C1496" s="16"/>
      <c r="K1496" s="725"/>
      <c r="L1496" s="136"/>
      <c r="M1496" s="136"/>
      <c r="N1496" s="136"/>
      <c r="O1496" s="136"/>
      <c r="P1496" s="136"/>
      <c r="Q1496" s="136"/>
      <c r="R1496" s="725"/>
      <c r="S1496" s="136"/>
      <c r="T1496" s="136"/>
      <c r="U1496" s="136"/>
      <c r="V1496" s="136"/>
      <c r="W1496" s="136"/>
      <c r="X1496" s="136"/>
      <c r="Y1496" s="725"/>
      <c r="Z1496" s="136"/>
      <c r="AA1496" s="136"/>
      <c r="AB1496" s="136"/>
      <c r="AC1496" s="136"/>
      <c r="AD1496" s="136"/>
      <c r="AE1496" s="136"/>
      <c r="AF1496" s="725"/>
      <c r="AG1496" s="136"/>
      <c r="AH1496" s="136"/>
      <c r="AI1496" s="136"/>
      <c r="AJ1496" s="136"/>
      <c r="AK1496" s="136"/>
      <c r="AL1496" s="136"/>
    </row>
    <row r="1497" spans="1:38" s="44" customFormat="1" x14ac:dyDescent="0.2">
      <c r="A1497" s="16"/>
      <c r="B1497" s="730"/>
      <c r="C1497" s="16"/>
      <c r="K1497" s="725"/>
      <c r="L1497" s="136"/>
      <c r="M1497" s="136"/>
      <c r="N1497" s="136"/>
      <c r="O1497" s="136"/>
      <c r="P1497" s="136"/>
      <c r="Q1497" s="136"/>
      <c r="R1497" s="725"/>
      <c r="S1497" s="136"/>
      <c r="T1497" s="136"/>
      <c r="U1497" s="136"/>
      <c r="V1497" s="136"/>
      <c r="W1497" s="136"/>
      <c r="X1497" s="136"/>
      <c r="Y1497" s="725"/>
      <c r="Z1497" s="136"/>
      <c r="AA1497" s="136"/>
      <c r="AB1497" s="136"/>
      <c r="AC1497" s="136"/>
      <c r="AD1497" s="136"/>
      <c r="AE1497" s="136"/>
      <c r="AF1497" s="725"/>
      <c r="AG1497" s="136"/>
      <c r="AH1497" s="136"/>
      <c r="AI1497" s="136"/>
      <c r="AJ1497" s="136"/>
      <c r="AK1497" s="136"/>
      <c r="AL1497" s="136"/>
    </row>
    <row r="1498" spans="1:38" s="44" customFormat="1" x14ac:dyDescent="0.2">
      <c r="A1498" s="16"/>
      <c r="B1498" s="730"/>
      <c r="C1498" s="16"/>
      <c r="K1498" s="725"/>
      <c r="L1498" s="136"/>
      <c r="M1498" s="136"/>
      <c r="N1498" s="136"/>
      <c r="O1498" s="136"/>
      <c r="P1498" s="136"/>
      <c r="Q1498" s="136"/>
      <c r="R1498" s="725"/>
      <c r="S1498" s="136"/>
      <c r="T1498" s="136"/>
      <c r="U1498" s="136"/>
      <c r="V1498" s="136"/>
      <c r="W1498" s="136"/>
      <c r="X1498" s="136"/>
      <c r="Y1498" s="725"/>
      <c r="Z1498" s="136"/>
      <c r="AA1498" s="136"/>
      <c r="AB1498" s="136"/>
      <c r="AC1498" s="136"/>
      <c r="AD1498" s="136"/>
      <c r="AE1498" s="136"/>
      <c r="AF1498" s="725"/>
      <c r="AG1498" s="136"/>
      <c r="AH1498" s="136"/>
      <c r="AI1498" s="136"/>
      <c r="AJ1498" s="136"/>
      <c r="AK1498" s="136"/>
      <c r="AL1498" s="136"/>
    </row>
    <row r="1499" spans="1:38" s="44" customFormat="1" x14ac:dyDescent="0.2">
      <c r="A1499" s="16"/>
      <c r="B1499" s="730"/>
      <c r="C1499" s="16"/>
      <c r="K1499" s="725"/>
      <c r="L1499" s="136"/>
      <c r="M1499" s="136"/>
      <c r="N1499" s="136"/>
      <c r="O1499" s="136"/>
      <c r="P1499" s="136"/>
      <c r="Q1499" s="136"/>
      <c r="R1499" s="725"/>
      <c r="S1499" s="136"/>
      <c r="T1499" s="136"/>
      <c r="U1499" s="136"/>
      <c r="V1499" s="136"/>
      <c r="W1499" s="136"/>
      <c r="X1499" s="136"/>
      <c r="Y1499" s="725"/>
      <c r="Z1499" s="136"/>
      <c r="AA1499" s="136"/>
      <c r="AB1499" s="136"/>
      <c r="AC1499" s="136"/>
      <c r="AD1499" s="136"/>
      <c r="AE1499" s="136"/>
      <c r="AF1499" s="725"/>
      <c r="AG1499" s="136"/>
      <c r="AH1499" s="136"/>
      <c r="AI1499" s="136"/>
      <c r="AJ1499" s="136"/>
      <c r="AK1499" s="136"/>
      <c r="AL1499" s="136"/>
    </row>
    <row r="1500" spans="1:38" s="44" customFormat="1" x14ac:dyDescent="0.2">
      <c r="A1500" s="16"/>
      <c r="B1500" s="730"/>
      <c r="C1500" s="16"/>
      <c r="K1500" s="725"/>
      <c r="L1500" s="136"/>
      <c r="M1500" s="136"/>
      <c r="N1500" s="136"/>
      <c r="O1500" s="136"/>
      <c r="P1500" s="136"/>
      <c r="Q1500" s="136"/>
      <c r="R1500" s="725"/>
      <c r="S1500" s="136"/>
      <c r="T1500" s="136"/>
      <c r="U1500" s="136"/>
      <c r="V1500" s="136"/>
      <c r="W1500" s="136"/>
      <c r="X1500" s="136"/>
      <c r="Y1500" s="725"/>
      <c r="Z1500" s="136"/>
      <c r="AA1500" s="136"/>
      <c r="AB1500" s="136"/>
      <c r="AC1500" s="136"/>
      <c r="AD1500" s="136"/>
      <c r="AE1500" s="136"/>
      <c r="AF1500" s="725"/>
      <c r="AG1500" s="136"/>
      <c r="AH1500" s="136"/>
      <c r="AI1500" s="136"/>
      <c r="AJ1500" s="136"/>
      <c r="AK1500" s="136"/>
      <c r="AL1500" s="136"/>
    </row>
    <row r="1501" spans="1:38" s="44" customFormat="1" x14ac:dyDescent="0.2">
      <c r="A1501" s="16"/>
      <c r="B1501" s="730"/>
      <c r="C1501" s="16"/>
      <c r="K1501" s="725"/>
      <c r="L1501" s="136"/>
      <c r="M1501" s="136"/>
      <c r="N1501" s="136"/>
      <c r="O1501" s="136"/>
      <c r="P1501" s="136"/>
      <c r="Q1501" s="136"/>
      <c r="R1501" s="725"/>
      <c r="S1501" s="136"/>
      <c r="T1501" s="136"/>
      <c r="U1501" s="136"/>
      <c r="V1501" s="136"/>
      <c r="W1501" s="136"/>
      <c r="X1501" s="136"/>
      <c r="Y1501" s="725"/>
      <c r="Z1501" s="136"/>
      <c r="AA1501" s="136"/>
      <c r="AB1501" s="136"/>
      <c r="AC1501" s="136"/>
      <c r="AD1501" s="136"/>
      <c r="AE1501" s="136"/>
      <c r="AF1501" s="725"/>
      <c r="AG1501" s="136"/>
      <c r="AH1501" s="136"/>
      <c r="AI1501" s="136"/>
      <c r="AJ1501" s="136"/>
      <c r="AK1501" s="136"/>
      <c r="AL1501" s="136"/>
    </row>
    <row r="1502" spans="1:38" s="44" customFormat="1" x14ac:dyDescent="0.2">
      <c r="A1502" s="16"/>
      <c r="B1502" s="730"/>
      <c r="C1502" s="16"/>
      <c r="K1502" s="725"/>
      <c r="L1502" s="136"/>
      <c r="M1502" s="136"/>
      <c r="N1502" s="136"/>
      <c r="O1502" s="136"/>
      <c r="P1502" s="136"/>
      <c r="Q1502" s="136"/>
      <c r="R1502" s="725"/>
      <c r="S1502" s="136"/>
      <c r="T1502" s="136"/>
      <c r="U1502" s="136"/>
      <c r="V1502" s="136"/>
      <c r="W1502" s="136"/>
      <c r="X1502" s="136"/>
      <c r="Y1502" s="725"/>
      <c r="Z1502" s="136"/>
      <c r="AA1502" s="136"/>
      <c r="AB1502" s="136"/>
      <c r="AC1502" s="136"/>
      <c r="AD1502" s="136"/>
      <c r="AE1502" s="136"/>
      <c r="AF1502" s="725"/>
      <c r="AG1502" s="136"/>
      <c r="AH1502" s="136"/>
      <c r="AI1502" s="136"/>
      <c r="AJ1502" s="136"/>
      <c r="AK1502" s="136"/>
      <c r="AL1502" s="136"/>
    </row>
    <row r="1503" spans="1:38" s="44" customFormat="1" x14ac:dyDescent="0.2">
      <c r="A1503" s="16"/>
      <c r="B1503" s="730"/>
      <c r="C1503" s="16"/>
      <c r="K1503" s="725"/>
      <c r="L1503" s="136"/>
      <c r="M1503" s="136"/>
      <c r="N1503" s="136"/>
      <c r="O1503" s="136"/>
      <c r="P1503" s="136"/>
      <c r="Q1503" s="136"/>
      <c r="R1503" s="725"/>
      <c r="S1503" s="136"/>
      <c r="T1503" s="136"/>
      <c r="U1503" s="136"/>
      <c r="V1503" s="136"/>
      <c r="W1503" s="136"/>
      <c r="X1503" s="136"/>
      <c r="Y1503" s="725"/>
      <c r="Z1503" s="136"/>
      <c r="AA1503" s="136"/>
      <c r="AB1503" s="136"/>
      <c r="AC1503" s="136"/>
      <c r="AD1503" s="136"/>
      <c r="AE1503" s="136"/>
      <c r="AF1503" s="725"/>
      <c r="AG1503" s="136"/>
      <c r="AH1503" s="136"/>
      <c r="AI1503" s="136"/>
      <c r="AJ1503" s="136"/>
      <c r="AK1503" s="136"/>
      <c r="AL1503" s="136"/>
    </row>
    <row r="1504" spans="1:38" s="44" customFormat="1" x14ac:dyDescent="0.2">
      <c r="A1504" s="16"/>
      <c r="B1504" s="730"/>
      <c r="C1504" s="16"/>
      <c r="K1504" s="725"/>
      <c r="L1504" s="136"/>
      <c r="M1504" s="136"/>
      <c r="N1504" s="136"/>
      <c r="O1504" s="136"/>
      <c r="P1504" s="136"/>
      <c r="Q1504" s="136"/>
      <c r="R1504" s="725"/>
      <c r="S1504" s="136"/>
      <c r="T1504" s="136"/>
      <c r="U1504" s="136"/>
      <c r="V1504" s="136"/>
      <c r="W1504" s="136"/>
      <c r="X1504" s="136"/>
      <c r="Y1504" s="725"/>
      <c r="Z1504" s="136"/>
      <c r="AA1504" s="136"/>
      <c r="AB1504" s="136"/>
      <c r="AC1504" s="136"/>
      <c r="AD1504" s="136"/>
      <c r="AE1504" s="136"/>
      <c r="AF1504" s="725"/>
      <c r="AG1504" s="136"/>
      <c r="AH1504" s="136"/>
      <c r="AI1504" s="136"/>
      <c r="AJ1504" s="136"/>
      <c r="AK1504" s="136"/>
      <c r="AL1504" s="136"/>
    </row>
    <row r="1505" spans="1:38" s="44" customFormat="1" x14ac:dyDescent="0.2">
      <c r="A1505" s="16"/>
      <c r="B1505" s="730"/>
      <c r="C1505" s="16"/>
      <c r="K1505" s="725"/>
      <c r="L1505" s="136"/>
      <c r="M1505" s="136"/>
      <c r="N1505" s="136"/>
      <c r="O1505" s="136"/>
      <c r="P1505" s="136"/>
      <c r="Q1505" s="136"/>
      <c r="R1505" s="725"/>
      <c r="S1505" s="136"/>
      <c r="T1505" s="136"/>
      <c r="U1505" s="136"/>
      <c r="V1505" s="136"/>
      <c r="W1505" s="136"/>
      <c r="X1505" s="136"/>
      <c r="Y1505" s="725"/>
      <c r="Z1505" s="136"/>
      <c r="AA1505" s="136"/>
      <c r="AB1505" s="136"/>
      <c r="AC1505" s="136"/>
      <c r="AD1505" s="136"/>
      <c r="AE1505" s="136"/>
      <c r="AF1505" s="725"/>
      <c r="AG1505" s="136"/>
      <c r="AH1505" s="136"/>
      <c r="AI1505" s="136"/>
      <c r="AJ1505" s="136"/>
      <c r="AK1505" s="136"/>
      <c r="AL1505" s="136"/>
    </row>
    <row r="1506" spans="1:38" s="44" customFormat="1" x14ac:dyDescent="0.2">
      <c r="A1506" s="16"/>
      <c r="B1506" s="730"/>
      <c r="C1506" s="16"/>
      <c r="K1506" s="725"/>
      <c r="L1506" s="136"/>
      <c r="M1506" s="136"/>
      <c r="N1506" s="136"/>
      <c r="O1506" s="136"/>
      <c r="P1506" s="136"/>
      <c r="Q1506" s="136"/>
      <c r="R1506" s="725"/>
      <c r="S1506" s="136"/>
      <c r="T1506" s="136"/>
      <c r="U1506" s="136"/>
      <c r="V1506" s="136"/>
      <c r="W1506" s="136"/>
      <c r="X1506" s="136"/>
      <c r="Y1506" s="725"/>
      <c r="Z1506" s="136"/>
      <c r="AA1506" s="136"/>
      <c r="AB1506" s="136"/>
      <c r="AC1506" s="136"/>
      <c r="AD1506" s="136"/>
      <c r="AE1506" s="136"/>
      <c r="AF1506" s="725"/>
      <c r="AG1506" s="136"/>
      <c r="AH1506" s="136"/>
      <c r="AI1506" s="136"/>
      <c r="AJ1506" s="136"/>
      <c r="AK1506" s="136"/>
      <c r="AL1506" s="136"/>
    </row>
    <row r="1507" spans="1:38" s="44" customFormat="1" x14ac:dyDescent="0.2">
      <c r="A1507" s="16"/>
      <c r="B1507" s="730"/>
      <c r="C1507" s="16"/>
      <c r="K1507" s="725"/>
      <c r="L1507" s="136"/>
      <c r="M1507" s="136"/>
      <c r="N1507" s="136"/>
      <c r="O1507" s="136"/>
      <c r="P1507" s="136"/>
      <c r="Q1507" s="136"/>
      <c r="R1507" s="725"/>
      <c r="S1507" s="136"/>
      <c r="T1507" s="136"/>
      <c r="U1507" s="136"/>
      <c r="V1507" s="136"/>
      <c r="W1507" s="136"/>
      <c r="X1507" s="136"/>
      <c r="Y1507" s="725"/>
      <c r="Z1507" s="136"/>
      <c r="AA1507" s="136"/>
      <c r="AB1507" s="136"/>
      <c r="AC1507" s="136"/>
      <c r="AD1507" s="136"/>
      <c r="AE1507" s="136"/>
      <c r="AF1507" s="725"/>
      <c r="AG1507" s="136"/>
      <c r="AH1507" s="136"/>
      <c r="AI1507" s="136"/>
      <c r="AJ1507" s="136"/>
      <c r="AK1507" s="136"/>
      <c r="AL1507" s="136"/>
    </row>
    <row r="1508" spans="1:38" s="44" customFormat="1" x14ac:dyDescent="0.2">
      <c r="A1508" s="16"/>
      <c r="B1508" s="730"/>
      <c r="C1508" s="16"/>
      <c r="K1508" s="725"/>
      <c r="L1508" s="136"/>
      <c r="M1508" s="136"/>
      <c r="N1508" s="136"/>
      <c r="O1508" s="136"/>
      <c r="P1508" s="136"/>
      <c r="Q1508" s="136"/>
      <c r="R1508" s="725"/>
      <c r="S1508" s="136"/>
      <c r="T1508" s="136"/>
      <c r="U1508" s="136"/>
      <c r="V1508" s="136"/>
      <c r="W1508" s="136"/>
      <c r="X1508" s="136"/>
      <c r="Y1508" s="725"/>
      <c r="Z1508" s="136"/>
      <c r="AA1508" s="136"/>
      <c r="AB1508" s="136"/>
      <c r="AC1508" s="136"/>
      <c r="AD1508" s="136"/>
      <c r="AE1508" s="136"/>
      <c r="AF1508" s="725"/>
      <c r="AG1508" s="136"/>
      <c r="AH1508" s="136"/>
      <c r="AI1508" s="136"/>
      <c r="AJ1508" s="136"/>
      <c r="AK1508" s="136"/>
      <c r="AL1508" s="136"/>
    </row>
    <row r="1509" spans="1:38" s="44" customFormat="1" x14ac:dyDescent="0.2">
      <c r="A1509" s="16"/>
      <c r="B1509" s="730"/>
      <c r="C1509" s="16"/>
      <c r="K1509" s="725"/>
      <c r="L1509" s="136"/>
      <c r="M1509" s="136"/>
      <c r="N1509" s="136"/>
      <c r="O1509" s="136"/>
      <c r="P1509" s="136"/>
      <c r="Q1509" s="136"/>
      <c r="R1509" s="725"/>
      <c r="S1509" s="136"/>
      <c r="T1509" s="136"/>
      <c r="U1509" s="136"/>
      <c r="V1509" s="136"/>
      <c r="W1509" s="136"/>
      <c r="X1509" s="136"/>
      <c r="Y1509" s="725"/>
      <c r="Z1509" s="136"/>
      <c r="AA1509" s="136"/>
      <c r="AB1509" s="136"/>
      <c r="AC1509" s="136"/>
      <c r="AD1509" s="136"/>
      <c r="AE1509" s="136"/>
      <c r="AF1509" s="725"/>
      <c r="AG1509" s="136"/>
      <c r="AH1509" s="136"/>
      <c r="AI1509" s="136"/>
      <c r="AJ1509" s="136"/>
      <c r="AK1509" s="136"/>
      <c r="AL1509" s="136"/>
    </row>
    <row r="1510" spans="1:38" s="44" customFormat="1" x14ac:dyDescent="0.2">
      <c r="A1510" s="16"/>
      <c r="B1510" s="730"/>
      <c r="C1510" s="16"/>
      <c r="K1510" s="725"/>
      <c r="L1510" s="136"/>
      <c r="M1510" s="136"/>
      <c r="N1510" s="136"/>
      <c r="O1510" s="136"/>
      <c r="P1510" s="136"/>
      <c r="Q1510" s="136"/>
      <c r="R1510" s="725"/>
      <c r="S1510" s="136"/>
      <c r="T1510" s="136"/>
      <c r="U1510" s="136"/>
      <c r="V1510" s="136"/>
      <c r="W1510" s="136"/>
      <c r="X1510" s="136"/>
      <c r="Y1510" s="725"/>
      <c r="Z1510" s="136"/>
      <c r="AA1510" s="136"/>
      <c r="AB1510" s="136"/>
      <c r="AC1510" s="136"/>
      <c r="AD1510" s="136"/>
      <c r="AE1510" s="136"/>
      <c r="AF1510" s="725"/>
      <c r="AG1510" s="136"/>
      <c r="AH1510" s="136"/>
      <c r="AI1510" s="136"/>
      <c r="AJ1510" s="136"/>
      <c r="AK1510" s="136"/>
      <c r="AL1510" s="136"/>
    </row>
    <row r="1511" spans="1:38" s="44" customFormat="1" x14ac:dyDescent="0.2">
      <c r="A1511" s="16"/>
      <c r="B1511" s="730"/>
      <c r="C1511" s="16"/>
      <c r="K1511" s="725"/>
      <c r="L1511" s="136"/>
      <c r="M1511" s="136"/>
      <c r="N1511" s="136"/>
      <c r="O1511" s="136"/>
      <c r="P1511" s="136"/>
      <c r="Q1511" s="136"/>
      <c r="R1511" s="725"/>
      <c r="S1511" s="136"/>
      <c r="T1511" s="136"/>
      <c r="U1511" s="136"/>
      <c r="V1511" s="136"/>
      <c r="W1511" s="136"/>
      <c r="X1511" s="136"/>
      <c r="Y1511" s="725"/>
      <c r="Z1511" s="136"/>
      <c r="AA1511" s="136"/>
      <c r="AB1511" s="136"/>
      <c r="AC1511" s="136"/>
      <c r="AD1511" s="136"/>
      <c r="AE1511" s="136"/>
      <c r="AF1511" s="725"/>
      <c r="AG1511" s="136"/>
      <c r="AH1511" s="136"/>
      <c r="AI1511" s="136"/>
      <c r="AJ1511" s="136"/>
      <c r="AK1511" s="136"/>
      <c r="AL1511" s="136"/>
    </row>
    <row r="1512" spans="1:38" s="44" customFormat="1" x14ac:dyDescent="0.2">
      <c r="A1512" s="16"/>
      <c r="B1512" s="730"/>
      <c r="C1512" s="16"/>
      <c r="K1512" s="725"/>
      <c r="L1512" s="136"/>
      <c r="M1512" s="136"/>
      <c r="N1512" s="136"/>
      <c r="O1512" s="136"/>
      <c r="P1512" s="136"/>
      <c r="Q1512" s="136"/>
      <c r="R1512" s="725"/>
      <c r="S1512" s="136"/>
      <c r="T1512" s="136"/>
      <c r="U1512" s="136"/>
      <c r="V1512" s="136"/>
      <c r="W1512" s="136"/>
      <c r="X1512" s="136"/>
      <c r="Y1512" s="725"/>
      <c r="Z1512" s="136"/>
      <c r="AA1512" s="136"/>
      <c r="AB1512" s="136"/>
      <c r="AC1512" s="136"/>
      <c r="AD1512" s="136"/>
      <c r="AE1512" s="136"/>
      <c r="AF1512" s="725"/>
      <c r="AG1512" s="136"/>
      <c r="AH1512" s="136"/>
      <c r="AI1512" s="136"/>
      <c r="AJ1512" s="136"/>
      <c r="AK1512" s="136"/>
      <c r="AL1512" s="136"/>
    </row>
    <row r="1513" spans="1:38" s="44" customFormat="1" x14ac:dyDescent="0.2">
      <c r="A1513" s="16"/>
      <c r="B1513" s="730"/>
      <c r="C1513" s="16"/>
      <c r="K1513" s="725"/>
      <c r="L1513" s="136"/>
      <c r="M1513" s="136"/>
      <c r="N1513" s="136"/>
      <c r="O1513" s="136"/>
      <c r="P1513" s="136"/>
      <c r="Q1513" s="136"/>
      <c r="R1513" s="725"/>
      <c r="S1513" s="136"/>
      <c r="T1513" s="136"/>
      <c r="U1513" s="136"/>
      <c r="V1513" s="136"/>
      <c r="W1513" s="136"/>
      <c r="X1513" s="136"/>
      <c r="Y1513" s="725"/>
      <c r="Z1513" s="136"/>
      <c r="AA1513" s="136"/>
      <c r="AB1513" s="136"/>
      <c r="AC1513" s="136"/>
      <c r="AD1513" s="136"/>
      <c r="AE1513" s="136"/>
      <c r="AF1513" s="725"/>
      <c r="AG1513" s="136"/>
      <c r="AH1513" s="136"/>
      <c r="AI1513" s="136"/>
      <c r="AJ1513" s="136"/>
      <c r="AK1513" s="136"/>
      <c r="AL1513" s="136"/>
    </row>
    <row r="1514" spans="1:38" s="44" customFormat="1" x14ac:dyDescent="0.2">
      <c r="A1514" s="16"/>
      <c r="B1514" s="730"/>
      <c r="C1514" s="16"/>
      <c r="K1514" s="725"/>
      <c r="L1514" s="136"/>
      <c r="M1514" s="136"/>
      <c r="N1514" s="136"/>
      <c r="O1514" s="136"/>
      <c r="P1514" s="136"/>
      <c r="Q1514" s="136"/>
      <c r="R1514" s="725"/>
      <c r="S1514" s="136"/>
      <c r="T1514" s="136"/>
      <c r="U1514" s="136"/>
      <c r="V1514" s="136"/>
      <c r="W1514" s="136"/>
      <c r="X1514" s="136"/>
      <c r="Y1514" s="725"/>
      <c r="Z1514" s="136"/>
      <c r="AA1514" s="136"/>
      <c r="AB1514" s="136"/>
      <c r="AC1514" s="136"/>
      <c r="AD1514" s="136"/>
      <c r="AE1514" s="136"/>
      <c r="AF1514" s="725"/>
      <c r="AG1514" s="136"/>
      <c r="AH1514" s="136"/>
      <c r="AI1514" s="136"/>
      <c r="AJ1514" s="136"/>
      <c r="AK1514" s="136"/>
      <c r="AL1514" s="136"/>
    </row>
    <row r="1515" spans="1:38" s="44" customFormat="1" x14ac:dyDescent="0.2">
      <c r="A1515" s="16"/>
      <c r="B1515" s="730"/>
      <c r="C1515" s="16"/>
      <c r="K1515" s="725"/>
      <c r="L1515" s="136"/>
      <c r="M1515" s="136"/>
      <c r="N1515" s="136"/>
      <c r="O1515" s="136"/>
      <c r="P1515" s="136"/>
      <c r="Q1515" s="136"/>
      <c r="R1515" s="725"/>
      <c r="S1515" s="136"/>
      <c r="T1515" s="136"/>
      <c r="U1515" s="136"/>
      <c r="V1515" s="136"/>
      <c r="W1515" s="136"/>
      <c r="X1515" s="136"/>
      <c r="Y1515" s="725"/>
      <c r="Z1515" s="136"/>
      <c r="AA1515" s="136"/>
      <c r="AB1515" s="136"/>
      <c r="AC1515" s="136"/>
      <c r="AD1515" s="136"/>
      <c r="AE1515" s="136"/>
      <c r="AF1515" s="725"/>
      <c r="AG1515" s="136"/>
      <c r="AH1515" s="136"/>
      <c r="AI1515" s="136"/>
      <c r="AJ1515" s="136"/>
      <c r="AK1515" s="136"/>
      <c r="AL1515" s="136"/>
    </row>
    <row r="1516" spans="1:38" s="44" customFormat="1" x14ac:dyDescent="0.2">
      <c r="A1516" s="16"/>
      <c r="B1516" s="730"/>
      <c r="C1516" s="16"/>
      <c r="K1516" s="725"/>
      <c r="L1516" s="136"/>
      <c r="M1516" s="136"/>
      <c r="N1516" s="136"/>
      <c r="O1516" s="136"/>
      <c r="P1516" s="136"/>
      <c r="Q1516" s="136"/>
      <c r="R1516" s="725"/>
      <c r="S1516" s="136"/>
      <c r="T1516" s="136"/>
      <c r="U1516" s="136"/>
      <c r="V1516" s="136"/>
      <c r="W1516" s="136"/>
      <c r="X1516" s="136"/>
      <c r="Y1516" s="725"/>
      <c r="Z1516" s="136"/>
      <c r="AA1516" s="136"/>
      <c r="AB1516" s="136"/>
      <c r="AC1516" s="136"/>
      <c r="AD1516" s="136"/>
      <c r="AE1516" s="136"/>
      <c r="AF1516" s="725"/>
      <c r="AG1516" s="136"/>
      <c r="AH1516" s="136"/>
      <c r="AI1516" s="136"/>
      <c r="AJ1516" s="136"/>
      <c r="AK1516" s="136"/>
      <c r="AL1516" s="136"/>
    </row>
    <row r="1517" spans="1:38" s="44" customFormat="1" x14ac:dyDescent="0.2">
      <c r="A1517" s="16"/>
      <c r="B1517" s="730"/>
      <c r="C1517" s="16"/>
      <c r="K1517" s="725"/>
      <c r="L1517" s="136"/>
      <c r="M1517" s="136"/>
      <c r="N1517" s="136"/>
      <c r="O1517" s="136"/>
      <c r="P1517" s="136"/>
      <c r="Q1517" s="136"/>
      <c r="R1517" s="725"/>
      <c r="S1517" s="136"/>
      <c r="T1517" s="136"/>
      <c r="U1517" s="136"/>
      <c r="V1517" s="136"/>
      <c r="W1517" s="136"/>
      <c r="X1517" s="136"/>
      <c r="Y1517" s="725"/>
      <c r="Z1517" s="136"/>
      <c r="AA1517" s="136"/>
      <c r="AB1517" s="136"/>
      <c r="AC1517" s="136"/>
      <c r="AD1517" s="136"/>
      <c r="AE1517" s="136"/>
      <c r="AF1517" s="725"/>
      <c r="AG1517" s="136"/>
      <c r="AH1517" s="136"/>
      <c r="AI1517" s="136"/>
      <c r="AJ1517" s="136"/>
      <c r="AK1517" s="136"/>
      <c r="AL1517" s="136"/>
    </row>
    <row r="1518" spans="1:38" s="44" customFormat="1" x14ac:dyDescent="0.2">
      <c r="A1518" s="16"/>
      <c r="B1518" s="730"/>
      <c r="C1518" s="16"/>
      <c r="K1518" s="725"/>
      <c r="L1518" s="136"/>
      <c r="M1518" s="136"/>
      <c r="N1518" s="136"/>
      <c r="O1518" s="136"/>
      <c r="P1518" s="136"/>
      <c r="Q1518" s="136"/>
      <c r="R1518" s="725"/>
      <c r="S1518" s="136"/>
      <c r="T1518" s="136"/>
      <c r="U1518" s="136"/>
      <c r="V1518" s="136"/>
      <c r="W1518" s="136"/>
      <c r="X1518" s="136"/>
      <c r="Y1518" s="725"/>
      <c r="Z1518" s="136"/>
      <c r="AA1518" s="136"/>
      <c r="AB1518" s="136"/>
      <c r="AC1518" s="136"/>
      <c r="AD1518" s="136"/>
      <c r="AE1518" s="136"/>
      <c r="AF1518" s="725"/>
      <c r="AG1518" s="136"/>
      <c r="AH1518" s="136"/>
      <c r="AI1518" s="136"/>
      <c r="AJ1518" s="136"/>
      <c r="AK1518" s="136"/>
      <c r="AL1518" s="136"/>
    </row>
    <row r="1519" spans="1:38" s="44" customFormat="1" x14ac:dyDescent="0.2">
      <c r="A1519" s="16"/>
      <c r="B1519" s="730"/>
      <c r="C1519" s="16"/>
      <c r="K1519" s="725"/>
      <c r="L1519" s="136"/>
      <c r="M1519" s="136"/>
      <c r="N1519" s="136"/>
      <c r="O1519" s="136"/>
      <c r="P1519" s="136"/>
      <c r="Q1519" s="136"/>
      <c r="R1519" s="725"/>
      <c r="S1519" s="136"/>
      <c r="T1519" s="136"/>
      <c r="U1519" s="136"/>
      <c r="V1519" s="136"/>
      <c r="W1519" s="136"/>
      <c r="X1519" s="136"/>
      <c r="Y1519" s="725"/>
      <c r="Z1519" s="136"/>
      <c r="AA1519" s="136"/>
      <c r="AB1519" s="136"/>
      <c r="AC1519" s="136"/>
      <c r="AD1519" s="136"/>
      <c r="AE1519" s="136"/>
      <c r="AF1519" s="725"/>
      <c r="AG1519" s="136"/>
      <c r="AH1519" s="136"/>
      <c r="AI1519" s="136"/>
      <c r="AJ1519" s="136"/>
      <c r="AK1519" s="136"/>
      <c r="AL1519" s="136"/>
    </row>
    <row r="1520" spans="1:38" s="44" customFormat="1" x14ac:dyDescent="0.2">
      <c r="A1520" s="16"/>
      <c r="B1520" s="730"/>
      <c r="C1520" s="16"/>
      <c r="K1520" s="725"/>
      <c r="L1520" s="136"/>
      <c r="M1520" s="136"/>
      <c r="N1520" s="136"/>
      <c r="O1520" s="136"/>
      <c r="P1520" s="136"/>
      <c r="Q1520" s="136"/>
      <c r="R1520" s="725"/>
      <c r="S1520" s="136"/>
      <c r="T1520" s="136"/>
      <c r="U1520" s="136"/>
      <c r="V1520" s="136"/>
      <c r="W1520" s="136"/>
      <c r="X1520" s="136"/>
      <c r="Y1520" s="725"/>
      <c r="Z1520" s="136"/>
      <c r="AA1520" s="136"/>
      <c r="AB1520" s="136"/>
      <c r="AC1520" s="136"/>
      <c r="AD1520" s="136"/>
      <c r="AE1520" s="136"/>
      <c r="AF1520" s="725"/>
      <c r="AG1520" s="136"/>
      <c r="AH1520" s="136"/>
      <c r="AI1520" s="136"/>
      <c r="AJ1520" s="136"/>
      <c r="AK1520" s="136"/>
      <c r="AL1520" s="136"/>
    </row>
    <row r="1521" spans="1:16156" s="44" customFormat="1" x14ac:dyDescent="0.2">
      <c r="A1521" s="16"/>
      <c r="B1521" s="730"/>
      <c r="C1521" s="16"/>
      <c r="K1521" s="725"/>
      <c r="L1521" s="136"/>
      <c r="M1521" s="136"/>
      <c r="N1521" s="136"/>
      <c r="O1521" s="136"/>
      <c r="P1521" s="136"/>
      <c r="Q1521" s="136"/>
      <c r="R1521" s="725"/>
      <c r="S1521" s="136"/>
      <c r="T1521" s="136"/>
      <c r="U1521" s="136"/>
      <c r="V1521" s="136"/>
      <c r="W1521" s="136"/>
      <c r="X1521" s="136"/>
      <c r="Y1521" s="725"/>
      <c r="Z1521" s="136"/>
      <c r="AA1521" s="136"/>
      <c r="AB1521" s="136"/>
      <c r="AC1521" s="136"/>
      <c r="AD1521" s="136"/>
      <c r="AE1521" s="136"/>
      <c r="AF1521" s="725"/>
      <c r="AG1521" s="136"/>
      <c r="AH1521" s="136"/>
      <c r="AI1521" s="136"/>
      <c r="AJ1521" s="136"/>
      <c r="AK1521" s="136"/>
      <c r="AL1521" s="136"/>
    </row>
    <row r="1522" spans="1:16156" s="44" customFormat="1" x14ac:dyDescent="0.2">
      <c r="A1522" s="16"/>
      <c r="B1522" s="730"/>
      <c r="C1522" s="16"/>
      <c r="K1522" s="725"/>
      <c r="L1522" s="136"/>
      <c r="M1522" s="136"/>
      <c r="N1522" s="136"/>
      <c r="O1522" s="136"/>
      <c r="P1522" s="136"/>
      <c r="Q1522" s="136"/>
      <c r="R1522" s="725"/>
      <c r="S1522" s="136"/>
      <c r="T1522" s="136"/>
      <c r="U1522" s="136"/>
      <c r="V1522" s="136"/>
      <c r="W1522" s="136"/>
      <c r="X1522" s="136"/>
      <c r="Y1522" s="725"/>
      <c r="Z1522" s="136"/>
      <c r="AA1522" s="136"/>
      <c r="AB1522" s="136"/>
      <c r="AC1522" s="136"/>
      <c r="AD1522" s="136"/>
      <c r="AE1522" s="136"/>
      <c r="AF1522" s="725"/>
      <c r="AG1522" s="136"/>
      <c r="AH1522" s="136"/>
      <c r="AI1522" s="136"/>
      <c r="AJ1522" s="136"/>
      <c r="AK1522" s="136"/>
      <c r="AL1522" s="136"/>
    </row>
    <row r="1523" spans="1:16156" s="44" customFormat="1" x14ac:dyDescent="0.2">
      <c r="A1523" s="16"/>
      <c r="B1523" s="730"/>
      <c r="C1523" s="16"/>
      <c r="K1523" s="725"/>
      <c r="L1523" s="136"/>
      <c r="M1523" s="136"/>
      <c r="N1523" s="136"/>
      <c r="O1523" s="136"/>
      <c r="P1523" s="136"/>
      <c r="Q1523" s="136"/>
      <c r="R1523" s="725"/>
      <c r="S1523" s="136"/>
      <c r="T1523" s="136"/>
      <c r="U1523" s="136"/>
      <c r="V1523" s="136"/>
      <c r="W1523" s="136"/>
      <c r="X1523" s="136"/>
      <c r="Y1523" s="725"/>
      <c r="Z1523" s="136"/>
      <c r="AA1523" s="136"/>
      <c r="AB1523" s="136"/>
      <c r="AC1523" s="136"/>
      <c r="AD1523" s="136"/>
      <c r="AE1523" s="136"/>
      <c r="AF1523" s="725"/>
      <c r="AG1523" s="136"/>
      <c r="AH1523" s="136"/>
      <c r="AI1523" s="136"/>
      <c r="AJ1523" s="136"/>
      <c r="AK1523" s="136"/>
      <c r="AL1523" s="136"/>
    </row>
    <row r="1524" spans="1:16156" s="44" customFormat="1" x14ac:dyDescent="0.2">
      <c r="A1524" s="16"/>
      <c r="B1524" s="730"/>
      <c r="C1524" s="16"/>
      <c r="K1524" s="725"/>
      <c r="L1524" s="136"/>
      <c r="M1524" s="136"/>
      <c r="N1524" s="136"/>
      <c r="O1524" s="136"/>
      <c r="P1524" s="136"/>
      <c r="Q1524" s="136"/>
      <c r="R1524" s="725"/>
      <c r="S1524" s="136"/>
      <c r="T1524" s="136"/>
      <c r="U1524" s="136"/>
      <c r="V1524" s="136"/>
      <c r="W1524" s="136"/>
      <c r="X1524" s="136"/>
      <c r="Y1524" s="725"/>
      <c r="Z1524" s="136"/>
      <c r="AA1524" s="136"/>
      <c r="AB1524" s="136"/>
      <c r="AC1524" s="136"/>
      <c r="AD1524" s="136"/>
      <c r="AE1524" s="136"/>
      <c r="AF1524" s="725"/>
      <c r="AG1524" s="136"/>
      <c r="AH1524" s="136"/>
      <c r="AI1524" s="136"/>
      <c r="AJ1524" s="136"/>
      <c r="AK1524" s="136"/>
      <c r="AL1524" s="136"/>
    </row>
    <row r="1525" spans="1:16156" s="44" customFormat="1" x14ac:dyDescent="0.2">
      <c r="A1525" s="16"/>
      <c r="B1525" s="730"/>
      <c r="C1525" s="16"/>
      <c r="K1525" s="725"/>
      <c r="L1525" s="136"/>
      <c r="M1525" s="136"/>
      <c r="N1525" s="136"/>
      <c r="O1525" s="136"/>
      <c r="P1525" s="136"/>
      <c r="Q1525" s="136"/>
      <c r="R1525" s="725"/>
      <c r="S1525" s="136"/>
      <c r="T1525" s="136"/>
      <c r="U1525" s="136"/>
      <c r="V1525" s="136"/>
      <c r="W1525" s="136"/>
      <c r="X1525" s="136"/>
      <c r="Y1525" s="725"/>
      <c r="Z1525" s="136"/>
      <c r="AA1525" s="136"/>
      <c r="AB1525" s="136"/>
      <c r="AC1525" s="136"/>
      <c r="AD1525" s="136"/>
      <c r="AE1525" s="136"/>
      <c r="AF1525" s="725"/>
      <c r="AG1525" s="136"/>
      <c r="AH1525" s="136"/>
      <c r="AI1525" s="136"/>
      <c r="AJ1525" s="136"/>
      <c r="AK1525" s="136"/>
      <c r="AL1525" s="136"/>
    </row>
    <row r="1526" spans="1:16156" s="44" customFormat="1" x14ac:dyDescent="0.2">
      <c r="A1526" s="16"/>
      <c r="B1526" s="730"/>
      <c r="C1526" s="16"/>
      <c r="K1526" s="725"/>
      <c r="L1526" s="136"/>
      <c r="M1526" s="136"/>
      <c r="N1526" s="136"/>
      <c r="O1526" s="136"/>
      <c r="P1526" s="136"/>
      <c r="Q1526" s="136"/>
      <c r="R1526" s="725"/>
      <c r="S1526" s="136"/>
      <c r="T1526" s="136"/>
      <c r="U1526" s="136"/>
      <c r="V1526" s="136"/>
      <c r="W1526" s="136"/>
      <c r="X1526" s="136"/>
      <c r="Y1526" s="725"/>
      <c r="Z1526" s="136"/>
      <c r="AA1526" s="136"/>
      <c r="AB1526" s="136"/>
      <c r="AC1526" s="136"/>
      <c r="AD1526" s="136"/>
      <c r="AE1526" s="136"/>
      <c r="AF1526" s="725"/>
      <c r="AG1526" s="136"/>
      <c r="AH1526" s="136"/>
      <c r="AI1526" s="136"/>
      <c r="AJ1526" s="136"/>
      <c r="AK1526" s="136"/>
      <c r="AL1526" s="136"/>
    </row>
    <row r="1527" spans="1:16156" s="44" customFormat="1" x14ac:dyDescent="0.2">
      <c r="A1527" s="16"/>
      <c r="B1527" s="730"/>
      <c r="C1527" s="16"/>
      <c r="K1527" s="725"/>
      <c r="L1527" s="136"/>
      <c r="M1527" s="136"/>
      <c r="N1527" s="136"/>
      <c r="O1527" s="136"/>
      <c r="P1527" s="136"/>
      <c r="Q1527" s="136"/>
      <c r="R1527" s="725"/>
      <c r="S1527" s="136"/>
      <c r="T1527" s="136"/>
      <c r="U1527" s="136"/>
      <c r="V1527" s="136"/>
      <c r="W1527" s="136"/>
      <c r="X1527" s="136"/>
      <c r="Y1527" s="725"/>
      <c r="Z1527" s="136"/>
      <c r="AA1527" s="136"/>
      <c r="AB1527" s="136"/>
      <c r="AC1527" s="136"/>
      <c r="AD1527" s="136"/>
      <c r="AE1527" s="136"/>
      <c r="AF1527" s="725"/>
      <c r="AG1527" s="136"/>
      <c r="AH1527" s="136"/>
      <c r="AI1527" s="136"/>
      <c r="AJ1527" s="136"/>
      <c r="AK1527" s="136"/>
      <c r="AL1527" s="136"/>
    </row>
    <row r="1528" spans="1:16156" s="44" customFormat="1" x14ac:dyDescent="0.2">
      <c r="A1528" s="16"/>
      <c r="B1528" s="730"/>
      <c r="C1528" s="16"/>
      <c r="K1528" s="725"/>
      <c r="L1528" s="136"/>
      <c r="M1528" s="136"/>
      <c r="N1528" s="136"/>
      <c r="O1528" s="136"/>
      <c r="P1528" s="136"/>
      <c r="Q1528" s="136"/>
      <c r="R1528" s="725"/>
      <c r="S1528" s="136"/>
      <c r="T1528" s="136"/>
      <c r="U1528" s="136"/>
      <c r="V1528" s="136"/>
      <c r="W1528" s="136"/>
      <c r="X1528" s="136"/>
      <c r="Y1528" s="725"/>
      <c r="Z1528" s="136"/>
      <c r="AA1528" s="136"/>
      <c r="AB1528" s="136"/>
      <c r="AC1528" s="136"/>
      <c r="AD1528" s="136"/>
      <c r="AE1528" s="136"/>
      <c r="AF1528" s="725"/>
      <c r="AG1528" s="136"/>
      <c r="AH1528" s="136"/>
      <c r="AI1528" s="136"/>
      <c r="AJ1528" s="136"/>
      <c r="AK1528" s="136"/>
      <c r="AL1528" s="136"/>
      <c r="AT1528" s="16"/>
      <c r="AU1528" s="16"/>
      <c r="AV1528" s="16"/>
      <c r="AW1528" s="16"/>
      <c r="AX1528" s="16"/>
      <c r="AY1528" s="16"/>
      <c r="AZ1528" s="1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  <c r="GM1528" s="16"/>
      <c r="GN1528" s="16"/>
      <c r="GO1528" s="16"/>
      <c r="GP1528" s="16"/>
      <c r="GQ1528" s="16"/>
      <c r="GR1528" s="16"/>
      <c r="GS1528" s="16"/>
      <c r="GT1528" s="16"/>
      <c r="GU1528" s="16"/>
      <c r="GV1528" s="16"/>
      <c r="GW1528" s="16"/>
      <c r="GX1528" s="16"/>
      <c r="GY1528" s="16"/>
      <c r="GZ1528" s="16"/>
      <c r="HA1528" s="16"/>
      <c r="HB1528" s="16"/>
      <c r="HC1528" s="16"/>
      <c r="HD1528" s="16"/>
      <c r="HE1528" s="16"/>
      <c r="HF1528" s="16"/>
      <c r="HG1528" s="16"/>
      <c r="HH1528" s="16"/>
      <c r="HI1528" s="16"/>
      <c r="HJ1528" s="16"/>
      <c r="HK1528" s="16"/>
      <c r="HL1528" s="16"/>
      <c r="HM1528" s="16"/>
      <c r="HN1528" s="16"/>
      <c r="HO1528" s="16"/>
      <c r="HP1528" s="16"/>
      <c r="HQ1528" s="16"/>
      <c r="HR1528" s="16"/>
      <c r="HS1528" s="16"/>
      <c r="HT1528" s="16"/>
      <c r="HU1528" s="16"/>
      <c r="HV1528" s="16"/>
      <c r="HW1528" s="16"/>
      <c r="HX1528" s="16"/>
      <c r="HY1528" s="16"/>
      <c r="HZ1528" s="16"/>
      <c r="IA1528" s="16"/>
      <c r="IB1528" s="16"/>
      <c r="IC1528" s="16"/>
      <c r="ID1528" s="16"/>
      <c r="IE1528" s="16"/>
      <c r="IF1528" s="16"/>
      <c r="IG1528" s="16"/>
      <c r="IH1528" s="16"/>
      <c r="II1528" s="16"/>
      <c r="IJ1528" s="16"/>
      <c r="IK1528" s="16"/>
      <c r="IL1528" s="16"/>
      <c r="IM1528" s="16"/>
      <c r="IN1528" s="16"/>
      <c r="IO1528" s="16"/>
      <c r="IP1528" s="16"/>
      <c r="IQ1528" s="16"/>
      <c r="IR1528" s="16"/>
      <c r="IS1528" s="16"/>
      <c r="IT1528" s="16"/>
      <c r="IU1528" s="16"/>
      <c r="IV1528" s="16"/>
      <c r="IW1528" s="16"/>
      <c r="IX1528" s="16"/>
      <c r="IY1528" s="16"/>
      <c r="IZ1528" s="16"/>
      <c r="JA1528" s="16"/>
      <c r="JB1528" s="16"/>
      <c r="JC1528" s="16"/>
      <c r="JD1528" s="16"/>
      <c r="JE1528" s="16"/>
      <c r="JF1528" s="16"/>
      <c r="JG1528" s="16"/>
      <c r="JH1528" s="16"/>
      <c r="JI1528" s="16"/>
      <c r="JJ1528" s="16"/>
      <c r="JK1528" s="16"/>
      <c r="JL1528" s="16"/>
      <c r="JM1528" s="16"/>
      <c r="JN1528" s="16"/>
      <c r="JO1528" s="16"/>
      <c r="JP1528" s="16"/>
      <c r="JQ1528" s="16"/>
      <c r="JR1528" s="16"/>
      <c r="JS1528" s="16"/>
      <c r="JT1528" s="16"/>
      <c r="JU1528" s="16"/>
      <c r="JV1528" s="16"/>
      <c r="JW1528" s="16"/>
      <c r="JX1528" s="16"/>
      <c r="JY1528" s="16"/>
      <c r="JZ1528" s="16"/>
      <c r="KA1528" s="16"/>
      <c r="KB1528" s="16"/>
      <c r="KC1528" s="16"/>
      <c r="KD1528" s="16"/>
      <c r="KE1528" s="16"/>
      <c r="KF1528" s="16"/>
      <c r="KG1528" s="16"/>
      <c r="KH1528" s="16"/>
      <c r="KI1528" s="16"/>
      <c r="KJ1528" s="16"/>
      <c r="KK1528" s="16"/>
      <c r="KL1528" s="16"/>
      <c r="KM1528" s="16"/>
      <c r="KN1528" s="16"/>
      <c r="KO1528" s="16"/>
      <c r="KP1528" s="16"/>
      <c r="KQ1528" s="16"/>
      <c r="KR1528" s="16"/>
      <c r="KS1528" s="16"/>
      <c r="KT1528" s="16"/>
      <c r="KU1528" s="16"/>
      <c r="KV1528" s="16"/>
      <c r="KW1528" s="16"/>
      <c r="KX1528" s="16"/>
      <c r="KY1528" s="16"/>
      <c r="KZ1528" s="16"/>
      <c r="LA1528" s="16"/>
      <c r="LB1528" s="16"/>
      <c r="LC1528" s="16"/>
      <c r="LD1528" s="16"/>
      <c r="LE1528" s="16"/>
      <c r="LF1528" s="16"/>
      <c r="LG1528" s="16"/>
      <c r="LH1528" s="16"/>
      <c r="LI1528" s="16"/>
      <c r="LJ1528" s="16"/>
      <c r="LK1528" s="16"/>
      <c r="LL1528" s="16"/>
      <c r="LM1528" s="16"/>
      <c r="LN1528" s="16"/>
      <c r="LO1528" s="16"/>
      <c r="LP1528" s="16"/>
      <c r="LQ1528" s="16"/>
      <c r="LR1528" s="16"/>
      <c r="LS1528" s="16"/>
      <c r="LT1528" s="16"/>
      <c r="LU1528" s="16"/>
      <c r="LV1528" s="16"/>
      <c r="LW1528" s="16"/>
      <c r="LX1528" s="16"/>
      <c r="LY1528" s="16"/>
      <c r="LZ1528" s="16"/>
      <c r="MA1528" s="16"/>
      <c r="MB1528" s="16"/>
      <c r="MC1528" s="16"/>
      <c r="MD1528" s="16"/>
      <c r="ME1528" s="16"/>
      <c r="MF1528" s="16"/>
      <c r="MG1528" s="16"/>
      <c r="MH1528" s="16"/>
      <c r="MI1528" s="16"/>
      <c r="MJ1528" s="16"/>
      <c r="MK1528" s="16"/>
      <c r="ML1528" s="16"/>
      <c r="MM1528" s="16"/>
      <c r="MN1528" s="16"/>
      <c r="MO1528" s="16"/>
      <c r="MP1528" s="16"/>
      <c r="MQ1528" s="16"/>
      <c r="MR1528" s="16"/>
      <c r="MS1528" s="16"/>
      <c r="MT1528" s="16"/>
      <c r="MU1528" s="16"/>
      <c r="MV1528" s="16"/>
      <c r="MW1528" s="16"/>
      <c r="MX1528" s="16"/>
      <c r="MY1528" s="16"/>
      <c r="MZ1528" s="16"/>
      <c r="NA1528" s="16"/>
      <c r="NB1528" s="16"/>
      <c r="NC1528" s="16"/>
      <c r="ND1528" s="16"/>
      <c r="NE1528" s="16"/>
      <c r="NF1528" s="16"/>
      <c r="NG1528" s="16"/>
      <c r="NH1528" s="16"/>
      <c r="NI1528" s="16"/>
      <c r="NJ1528" s="16"/>
      <c r="NK1528" s="16"/>
      <c r="NL1528" s="16"/>
      <c r="NM1528" s="16"/>
      <c r="NN1528" s="16"/>
      <c r="NO1528" s="16"/>
      <c r="NP1528" s="16"/>
      <c r="NQ1528" s="16"/>
      <c r="NR1528" s="16"/>
      <c r="NS1528" s="16"/>
      <c r="NT1528" s="16"/>
      <c r="NU1528" s="16"/>
      <c r="NV1528" s="16"/>
      <c r="NW1528" s="16"/>
      <c r="NX1528" s="16"/>
      <c r="NY1528" s="16"/>
      <c r="NZ1528" s="16"/>
      <c r="OA1528" s="16"/>
      <c r="OB1528" s="16"/>
      <c r="OC1528" s="16"/>
      <c r="OD1528" s="16"/>
      <c r="OE1528" s="16"/>
      <c r="OF1528" s="16"/>
      <c r="OG1528" s="16"/>
      <c r="OH1528" s="16"/>
      <c r="OI1528" s="16"/>
      <c r="OJ1528" s="16"/>
      <c r="OK1528" s="16"/>
      <c r="OL1528" s="16"/>
      <c r="OM1528" s="16"/>
      <c r="ON1528" s="16"/>
      <c r="OO1528" s="16"/>
      <c r="OP1528" s="16"/>
      <c r="OQ1528" s="16"/>
      <c r="OR1528" s="16"/>
      <c r="OS1528" s="16"/>
      <c r="OT1528" s="16"/>
      <c r="OU1528" s="16"/>
      <c r="OV1528" s="16"/>
      <c r="OW1528" s="16"/>
      <c r="OX1528" s="16"/>
      <c r="OY1528" s="16"/>
      <c r="OZ1528" s="16"/>
      <c r="PA1528" s="16"/>
      <c r="PB1528" s="16"/>
      <c r="PC1528" s="16"/>
      <c r="PD1528" s="16"/>
      <c r="PE1528" s="16"/>
      <c r="PF1528" s="16"/>
      <c r="PG1528" s="16"/>
      <c r="PH1528" s="16"/>
      <c r="PI1528" s="16"/>
      <c r="PJ1528" s="16"/>
      <c r="PK1528" s="16"/>
      <c r="PL1528" s="16"/>
      <c r="PM1528" s="16"/>
      <c r="PN1528" s="16"/>
      <c r="PO1528" s="16"/>
      <c r="PP1528" s="16"/>
      <c r="PQ1528" s="16"/>
      <c r="PR1528" s="16"/>
      <c r="PS1528" s="16"/>
      <c r="PT1528" s="16"/>
      <c r="PU1528" s="16"/>
      <c r="PV1528" s="16"/>
      <c r="PW1528" s="16"/>
      <c r="PX1528" s="16"/>
      <c r="PY1528" s="16"/>
      <c r="PZ1528" s="16"/>
      <c r="QA1528" s="16"/>
      <c r="QB1528" s="16"/>
      <c r="QC1528" s="16"/>
      <c r="QD1528" s="16"/>
      <c r="QE1528" s="16"/>
      <c r="QF1528" s="16"/>
      <c r="QG1528" s="16"/>
      <c r="QH1528" s="16"/>
      <c r="QI1528" s="16"/>
      <c r="QJ1528" s="16"/>
      <c r="QK1528" s="16"/>
      <c r="QL1528" s="16"/>
      <c r="QM1528" s="16"/>
      <c r="QN1528" s="16"/>
      <c r="QO1528" s="16"/>
      <c r="QP1528" s="16"/>
      <c r="QQ1528" s="16"/>
      <c r="QR1528" s="16"/>
      <c r="QS1528" s="16"/>
      <c r="QT1528" s="16"/>
      <c r="QU1528" s="16"/>
      <c r="QV1528" s="16"/>
      <c r="QW1528" s="16"/>
      <c r="QX1528" s="16"/>
      <c r="QY1528" s="16"/>
      <c r="QZ1528" s="16"/>
      <c r="RA1528" s="16"/>
      <c r="RB1528" s="16"/>
      <c r="RC1528" s="16"/>
      <c r="RD1528" s="16"/>
      <c r="RE1528" s="16"/>
      <c r="RF1528" s="16"/>
      <c r="RG1528" s="16"/>
      <c r="RH1528" s="16"/>
      <c r="RI1528" s="16"/>
      <c r="RJ1528" s="16"/>
      <c r="RK1528" s="16"/>
      <c r="RL1528" s="16"/>
      <c r="RM1528" s="16"/>
      <c r="RN1528" s="16"/>
      <c r="RO1528" s="16"/>
      <c r="RP1528" s="16"/>
      <c r="RQ1528" s="16"/>
      <c r="RR1528" s="16"/>
      <c r="RS1528" s="16"/>
      <c r="RT1528" s="16"/>
      <c r="RU1528" s="16"/>
      <c r="RV1528" s="16"/>
      <c r="RW1528" s="16"/>
      <c r="RX1528" s="16"/>
      <c r="RY1528" s="16"/>
      <c r="RZ1528" s="16"/>
      <c r="SA1528" s="16"/>
      <c r="SB1528" s="16"/>
      <c r="SC1528" s="16"/>
      <c r="SD1528" s="16"/>
      <c r="SE1528" s="16"/>
      <c r="SF1528" s="16"/>
      <c r="SG1528" s="16"/>
      <c r="SH1528" s="16"/>
      <c r="SI1528" s="16"/>
      <c r="SJ1528" s="16"/>
      <c r="SK1528" s="16"/>
      <c r="SL1528" s="16"/>
      <c r="SM1528" s="16"/>
      <c r="SN1528" s="16"/>
      <c r="SO1528" s="16"/>
      <c r="SP1528" s="16"/>
      <c r="SQ1528" s="16"/>
      <c r="SR1528" s="16"/>
      <c r="SS1528" s="16"/>
      <c r="ST1528" s="16"/>
      <c r="SU1528" s="16"/>
      <c r="SV1528" s="16"/>
      <c r="SW1528" s="16"/>
      <c r="SX1528" s="16"/>
      <c r="SY1528" s="16"/>
      <c r="SZ1528" s="16"/>
      <c r="TA1528" s="16"/>
      <c r="TB1528" s="16"/>
      <c r="TC1528" s="16"/>
      <c r="TD1528" s="16"/>
      <c r="TE1528" s="16"/>
      <c r="TF1528" s="16"/>
      <c r="TG1528" s="16"/>
      <c r="TH1528" s="16"/>
      <c r="TI1528" s="16"/>
      <c r="TJ1528" s="16"/>
      <c r="TK1528" s="16"/>
      <c r="TL1528" s="16"/>
      <c r="TM1528" s="16"/>
      <c r="TN1528" s="16"/>
      <c r="TO1528" s="16"/>
      <c r="TP1528" s="16"/>
      <c r="TQ1528" s="16"/>
      <c r="TR1528" s="16"/>
      <c r="TS1528" s="16"/>
      <c r="TT1528" s="16"/>
      <c r="TU1528" s="16"/>
      <c r="TV1528" s="16"/>
      <c r="TW1528" s="16"/>
      <c r="TX1528" s="16"/>
      <c r="TY1528" s="16"/>
      <c r="TZ1528" s="16"/>
      <c r="UA1528" s="16"/>
      <c r="UB1528" s="16"/>
      <c r="UC1528" s="16"/>
      <c r="UD1528" s="16"/>
      <c r="UE1528" s="16"/>
      <c r="UF1528" s="16"/>
      <c r="UG1528" s="16"/>
      <c r="UH1528" s="16"/>
      <c r="UI1528" s="16"/>
      <c r="UJ1528" s="16"/>
      <c r="UK1528" s="16"/>
      <c r="UL1528" s="16"/>
      <c r="UM1528" s="16"/>
      <c r="UN1528" s="16"/>
      <c r="UO1528" s="16"/>
      <c r="UP1528" s="16"/>
      <c r="UQ1528" s="16"/>
      <c r="UR1528" s="16"/>
      <c r="US1528" s="16"/>
      <c r="UT1528" s="16"/>
      <c r="UU1528" s="16"/>
      <c r="UV1528" s="16"/>
      <c r="UW1528" s="16"/>
      <c r="UX1528" s="16"/>
      <c r="UY1528" s="16"/>
      <c r="UZ1528" s="16"/>
      <c r="VA1528" s="16"/>
      <c r="VB1528" s="16"/>
      <c r="VC1528" s="16"/>
      <c r="VD1528" s="16"/>
      <c r="VE1528" s="16"/>
      <c r="VF1528" s="16"/>
      <c r="VG1528" s="16"/>
      <c r="VH1528" s="16"/>
      <c r="VI1528" s="16"/>
      <c r="VJ1528" s="16"/>
      <c r="VK1528" s="16"/>
      <c r="VL1528" s="16"/>
      <c r="VM1528" s="16"/>
      <c r="VN1528" s="16"/>
      <c r="VO1528" s="16"/>
      <c r="VP1528" s="16"/>
      <c r="VQ1528" s="16"/>
      <c r="VR1528" s="16"/>
      <c r="VS1528" s="16"/>
      <c r="VT1528" s="16"/>
      <c r="VU1528" s="16"/>
      <c r="VV1528" s="16"/>
      <c r="VW1528" s="16"/>
      <c r="VX1528" s="16"/>
      <c r="VY1528" s="16"/>
      <c r="VZ1528" s="16"/>
      <c r="WA1528" s="16"/>
      <c r="WB1528" s="16"/>
      <c r="WC1528" s="16"/>
      <c r="WD1528" s="16"/>
      <c r="WE1528" s="16"/>
      <c r="WF1528" s="16"/>
      <c r="WG1528" s="16"/>
      <c r="WH1528" s="16"/>
      <c r="WI1528" s="16"/>
      <c r="WJ1528" s="16"/>
      <c r="WK1528" s="16"/>
      <c r="WL1528" s="16"/>
      <c r="WM1528" s="16"/>
      <c r="WN1528" s="16"/>
      <c r="WO1528" s="16"/>
      <c r="WP1528" s="16"/>
      <c r="WQ1528" s="16"/>
      <c r="WR1528" s="16"/>
      <c r="WS1528" s="16"/>
      <c r="WT1528" s="16"/>
      <c r="WU1528" s="16"/>
      <c r="WV1528" s="16"/>
      <c r="WW1528" s="16"/>
      <c r="WX1528" s="16"/>
      <c r="WY1528" s="16"/>
      <c r="WZ1528" s="16"/>
      <c r="XA1528" s="16"/>
      <c r="XB1528" s="16"/>
      <c r="XC1528" s="16"/>
      <c r="XD1528" s="16"/>
      <c r="XE1528" s="16"/>
      <c r="XF1528" s="16"/>
      <c r="XG1528" s="16"/>
      <c r="XH1528" s="16"/>
      <c r="XI1528" s="16"/>
      <c r="XJ1528" s="16"/>
      <c r="XK1528" s="16"/>
      <c r="XL1528" s="16"/>
      <c r="XM1528" s="16"/>
      <c r="XN1528" s="16"/>
      <c r="XO1528" s="16"/>
      <c r="XP1528" s="16"/>
      <c r="XQ1528" s="16"/>
      <c r="XR1528" s="16"/>
      <c r="XS1528" s="16"/>
      <c r="XT1528" s="16"/>
      <c r="XU1528" s="16"/>
      <c r="XV1528" s="16"/>
      <c r="XW1528" s="16"/>
      <c r="XX1528" s="16"/>
      <c r="XY1528" s="16"/>
      <c r="XZ1528" s="16"/>
      <c r="YA1528" s="16"/>
      <c r="YB1528" s="16"/>
      <c r="YC1528" s="16"/>
      <c r="YD1528" s="16"/>
      <c r="YE1528" s="16"/>
      <c r="YF1528" s="16"/>
      <c r="YG1528" s="16"/>
      <c r="YH1528" s="16"/>
      <c r="YI1528" s="16"/>
      <c r="YJ1528" s="16"/>
      <c r="YK1528" s="16"/>
      <c r="YL1528" s="16"/>
      <c r="YM1528" s="16"/>
      <c r="YN1528" s="16"/>
      <c r="YO1528" s="16"/>
      <c r="YP1528" s="16"/>
      <c r="YQ1528" s="16"/>
      <c r="YR1528" s="16"/>
      <c r="YS1528" s="16"/>
      <c r="YT1528" s="16"/>
      <c r="YU1528" s="16"/>
      <c r="YV1528" s="16"/>
      <c r="YW1528" s="16"/>
      <c r="YX1528" s="16"/>
      <c r="YY1528" s="16"/>
      <c r="YZ1528" s="16"/>
      <c r="ZA1528" s="16"/>
      <c r="ZB1528" s="16"/>
      <c r="ZC1528" s="16"/>
      <c r="ZD1528" s="16"/>
      <c r="ZE1528" s="16"/>
      <c r="ZF1528" s="16"/>
      <c r="ZG1528" s="16"/>
      <c r="ZH1528" s="16"/>
      <c r="ZI1528" s="16"/>
      <c r="ZJ1528" s="16"/>
      <c r="ZK1528" s="16"/>
      <c r="ZL1528" s="16"/>
      <c r="ZM1528" s="16"/>
      <c r="ZN1528" s="16"/>
      <c r="ZO1528" s="16"/>
      <c r="ZP1528" s="16"/>
      <c r="ZQ1528" s="16"/>
      <c r="ZR1528" s="16"/>
      <c r="ZS1528" s="16"/>
      <c r="ZT1528" s="16"/>
      <c r="ZU1528" s="16"/>
      <c r="ZV1528" s="16"/>
      <c r="ZW1528" s="16"/>
      <c r="ZX1528" s="16"/>
      <c r="ZY1528" s="16"/>
      <c r="ZZ1528" s="16"/>
      <c r="AAA1528" s="16"/>
      <c r="AAB1528" s="16"/>
      <c r="AAC1528" s="16"/>
      <c r="AAD1528" s="16"/>
      <c r="AAE1528" s="16"/>
      <c r="AAF1528" s="16"/>
      <c r="AAG1528" s="16"/>
      <c r="AAH1528" s="16"/>
      <c r="AAI1528" s="16"/>
      <c r="AAJ1528" s="16"/>
      <c r="AAK1528" s="16"/>
      <c r="AAL1528" s="16"/>
      <c r="AAM1528" s="16"/>
      <c r="AAN1528" s="16"/>
      <c r="AAO1528" s="16"/>
      <c r="AAP1528" s="16"/>
      <c r="AAQ1528" s="16"/>
      <c r="AAR1528" s="16"/>
      <c r="AAS1528" s="16"/>
      <c r="AAT1528" s="16"/>
      <c r="AAU1528" s="16"/>
      <c r="AAV1528" s="16"/>
      <c r="AAW1528" s="16"/>
      <c r="AAX1528" s="16"/>
      <c r="AAY1528" s="16"/>
      <c r="AAZ1528" s="16"/>
      <c r="ABA1528" s="16"/>
      <c r="ABB1528" s="16"/>
      <c r="ABC1528" s="16"/>
      <c r="ABD1528" s="16"/>
      <c r="ABE1528" s="16"/>
      <c r="ABF1528" s="16"/>
      <c r="ABG1528" s="16"/>
      <c r="ABH1528" s="16"/>
      <c r="ABI1528" s="16"/>
      <c r="ABJ1528" s="16"/>
      <c r="ABK1528" s="16"/>
      <c r="ABL1528" s="16"/>
      <c r="ABM1528" s="16"/>
      <c r="ABN1528" s="16"/>
      <c r="ABO1528" s="16"/>
      <c r="ABP1528" s="16"/>
      <c r="ABQ1528" s="16"/>
      <c r="ABR1528" s="16"/>
      <c r="ABS1528" s="16"/>
      <c r="ABT1528" s="16"/>
      <c r="ABU1528" s="16"/>
      <c r="ABV1528" s="16"/>
      <c r="ABW1528" s="16"/>
      <c r="ABX1528" s="16"/>
      <c r="ABY1528" s="16"/>
      <c r="ABZ1528" s="16"/>
      <c r="ACA1528" s="16"/>
      <c r="ACB1528" s="16"/>
      <c r="ACC1528" s="16"/>
      <c r="ACD1528" s="16"/>
      <c r="ACE1528" s="16"/>
      <c r="ACF1528" s="16"/>
      <c r="ACG1528" s="16"/>
      <c r="ACH1528" s="16"/>
      <c r="ACI1528" s="16"/>
      <c r="ACJ1528" s="16"/>
      <c r="ACK1528" s="16"/>
      <c r="ACL1528" s="16"/>
      <c r="ACM1528" s="16"/>
      <c r="ACN1528" s="16"/>
      <c r="ACO1528" s="16"/>
      <c r="ACP1528" s="16"/>
      <c r="ACQ1528" s="16"/>
      <c r="ACR1528" s="16"/>
      <c r="ACS1528" s="16"/>
      <c r="ACT1528" s="16"/>
      <c r="ACU1528" s="16"/>
      <c r="ACV1528" s="16"/>
      <c r="ACW1528" s="16"/>
      <c r="ACX1528" s="16"/>
      <c r="ACY1528" s="16"/>
      <c r="ACZ1528" s="16"/>
      <c r="ADA1528" s="16"/>
      <c r="ADB1528" s="16"/>
      <c r="ADC1528" s="16"/>
      <c r="ADD1528" s="16"/>
      <c r="ADE1528" s="16"/>
      <c r="ADF1528" s="16"/>
      <c r="ADG1528" s="16"/>
      <c r="ADH1528" s="16"/>
      <c r="ADI1528" s="16"/>
      <c r="ADJ1528" s="16"/>
      <c r="ADK1528" s="16"/>
      <c r="ADL1528" s="16"/>
      <c r="ADM1528" s="16"/>
      <c r="ADN1528" s="16"/>
      <c r="ADO1528" s="16"/>
      <c r="ADP1528" s="16"/>
      <c r="ADQ1528" s="16"/>
      <c r="ADR1528" s="16"/>
      <c r="ADS1528" s="16"/>
      <c r="ADT1528" s="16"/>
      <c r="ADU1528" s="16"/>
      <c r="ADV1528" s="16"/>
      <c r="ADW1528" s="16"/>
      <c r="ADX1528" s="16"/>
      <c r="ADY1528" s="16"/>
      <c r="ADZ1528" s="16"/>
      <c r="AEA1528" s="16"/>
      <c r="AEB1528" s="16"/>
      <c r="AEC1528" s="16"/>
      <c r="AED1528" s="16"/>
      <c r="AEE1528" s="16"/>
      <c r="AEF1528" s="16"/>
      <c r="AEG1528" s="16"/>
      <c r="AEH1528" s="16"/>
      <c r="AEI1528" s="16"/>
      <c r="AEJ1528" s="16"/>
      <c r="AEK1528" s="16"/>
      <c r="AEL1528" s="16"/>
      <c r="AEM1528" s="16"/>
      <c r="AEN1528" s="16"/>
      <c r="AEO1528" s="16"/>
      <c r="AEP1528" s="16"/>
      <c r="AEQ1528" s="16"/>
      <c r="AER1528" s="16"/>
      <c r="AES1528" s="16"/>
      <c r="AET1528" s="16"/>
      <c r="AEU1528" s="16"/>
      <c r="AEV1528" s="16"/>
      <c r="AEW1528" s="16"/>
      <c r="AEX1528" s="16"/>
      <c r="AEY1528" s="16"/>
      <c r="AEZ1528" s="16"/>
      <c r="AFA1528" s="16"/>
      <c r="AFB1528" s="16"/>
      <c r="AFC1528" s="16"/>
      <c r="AFD1528" s="16"/>
      <c r="AFE1528" s="16"/>
      <c r="AFF1528" s="16"/>
      <c r="AFG1528" s="16"/>
      <c r="AFH1528" s="16"/>
      <c r="AFI1528" s="16"/>
      <c r="AFJ1528" s="16"/>
      <c r="AFK1528" s="16"/>
      <c r="AFL1528" s="16"/>
      <c r="AFM1528" s="16"/>
      <c r="AFN1528" s="16"/>
      <c r="AFO1528" s="16"/>
      <c r="AFP1528" s="16"/>
      <c r="AFQ1528" s="16"/>
      <c r="AFR1528" s="16"/>
      <c r="AFS1528" s="16"/>
      <c r="AFT1528" s="16"/>
      <c r="AFU1528" s="16"/>
      <c r="AFV1528" s="16"/>
      <c r="AFW1528" s="16"/>
      <c r="AFX1528" s="16"/>
      <c r="AFY1528" s="16"/>
      <c r="AFZ1528" s="16"/>
      <c r="AGA1528" s="16"/>
      <c r="AGB1528" s="16"/>
      <c r="AGC1528" s="16"/>
      <c r="AGD1528" s="16"/>
      <c r="AGE1528" s="16"/>
      <c r="AGF1528" s="16"/>
      <c r="AGG1528" s="16"/>
      <c r="AGH1528" s="16"/>
      <c r="AGI1528" s="16"/>
      <c r="AGJ1528" s="16"/>
      <c r="AGK1528" s="16"/>
      <c r="AGL1528" s="16"/>
      <c r="AGM1528" s="16"/>
      <c r="AGN1528" s="16"/>
      <c r="AGO1528" s="16"/>
      <c r="AGP1528" s="16"/>
      <c r="AGQ1528" s="16"/>
      <c r="AGR1528" s="16"/>
      <c r="AGS1528" s="16"/>
      <c r="AGT1528" s="16"/>
      <c r="AGU1528" s="16"/>
      <c r="AGV1528" s="16"/>
      <c r="AGW1528" s="16"/>
      <c r="AGX1528" s="16"/>
      <c r="AGY1528" s="16"/>
      <c r="AGZ1528" s="16"/>
      <c r="AHA1528" s="16"/>
      <c r="AHB1528" s="16"/>
      <c r="AHC1528" s="16"/>
      <c r="AHD1528" s="16"/>
      <c r="AHE1528" s="16"/>
      <c r="AHF1528" s="16"/>
      <c r="AHG1528" s="16"/>
      <c r="AHH1528" s="16"/>
      <c r="AHI1528" s="16"/>
      <c r="AHJ1528" s="16"/>
      <c r="AHK1528" s="16"/>
      <c r="AHL1528" s="16"/>
      <c r="AHM1528" s="16"/>
      <c r="AHN1528" s="16"/>
      <c r="AHO1528" s="16"/>
      <c r="AHP1528" s="16"/>
      <c r="AHQ1528" s="16"/>
      <c r="AHR1528" s="16"/>
      <c r="AHS1528" s="16"/>
      <c r="AHT1528" s="16"/>
      <c r="AHU1528" s="16"/>
      <c r="AHV1528" s="16"/>
      <c r="AHW1528" s="16"/>
      <c r="AHX1528" s="16"/>
      <c r="AHY1528" s="16"/>
      <c r="AHZ1528" s="16"/>
      <c r="AIA1528" s="16"/>
      <c r="AIB1528" s="16"/>
      <c r="AIC1528" s="16"/>
      <c r="AID1528" s="16"/>
      <c r="AIE1528" s="16"/>
      <c r="AIF1528" s="16"/>
      <c r="AIG1528" s="16"/>
      <c r="AIH1528" s="16"/>
      <c r="AII1528" s="16"/>
      <c r="AIJ1528" s="16"/>
      <c r="AIK1528" s="16"/>
      <c r="AIL1528" s="16"/>
      <c r="AIM1528" s="16"/>
      <c r="AIN1528" s="16"/>
      <c r="AIO1528" s="16"/>
      <c r="AIP1528" s="16"/>
      <c r="AIQ1528" s="16"/>
      <c r="AIR1528" s="16"/>
      <c r="AIS1528" s="16"/>
      <c r="AIT1528" s="16"/>
      <c r="AIU1528" s="16"/>
      <c r="AIV1528" s="16"/>
      <c r="AIW1528" s="16"/>
      <c r="AIX1528" s="16"/>
      <c r="AIY1528" s="16"/>
      <c r="AIZ1528" s="16"/>
      <c r="AJA1528" s="16"/>
      <c r="AJB1528" s="16"/>
      <c r="AJC1528" s="16"/>
      <c r="AJD1528" s="16"/>
      <c r="AJE1528" s="16"/>
      <c r="AJF1528" s="16"/>
      <c r="AJG1528" s="16"/>
      <c r="AJH1528" s="16"/>
      <c r="AJI1528" s="16"/>
      <c r="AJJ1528" s="16"/>
      <c r="AJK1528" s="16"/>
      <c r="AJL1528" s="16"/>
      <c r="AJM1528" s="16"/>
      <c r="AJN1528" s="16"/>
      <c r="AJO1528" s="16"/>
      <c r="AJP1528" s="16"/>
      <c r="AJQ1528" s="16"/>
      <c r="AJR1528" s="16"/>
      <c r="AJS1528" s="16"/>
      <c r="AJT1528" s="16"/>
      <c r="AJU1528" s="16"/>
      <c r="AJV1528" s="16"/>
      <c r="AJW1528" s="16"/>
      <c r="AJX1528" s="16"/>
      <c r="AJY1528" s="16"/>
      <c r="AJZ1528" s="16"/>
      <c r="AKA1528" s="16"/>
      <c r="AKB1528" s="16"/>
      <c r="AKC1528" s="16"/>
      <c r="AKD1528" s="16"/>
      <c r="AKE1528" s="16"/>
      <c r="AKF1528" s="16"/>
      <c r="AKG1528" s="16"/>
      <c r="AKH1528" s="16"/>
      <c r="AKI1528" s="16"/>
      <c r="AKJ1528" s="16"/>
      <c r="AKK1528" s="16"/>
      <c r="AKL1528" s="16"/>
      <c r="AKM1528" s="16"/>
      <c r="AKN1528" s="16"/>
      <c r="AKO1528" s="16"/>
      <c r="AKP1528" s="16"/>
      <c r="AKQ1528" s="16"/>
      <c r="AKR1528" s="16"/>
      <c r="AKS1528" s="16"/>
      <c r="AKT1528" s="16"/>
      <c r="AKU1528" s="16"/>
      <c r="AKV1528" s="16"/>
      <c r="AKW1528" s="16"/>
      <c r="AKX1528" s="16"/>
      <c r="AKY1528" s="16"/>
      <c r="AKZ1528" s="16"/>
      <c r="ALA1528" s="16"/>
      <c r="ALB1528" s="16"/>
      <c r="ALC1528" s="16"/>
      <c r="ALD1528" s="16"/>
      <c r="ALE1528" s="16"/>
      <c r="ALF1528" s="16"/>
      <c r="ALG1528" s="16"/>
      <c r="ALH1528" s="16"/>
      <c r="ALI1528" s="16"/>
      <c r="ALJ1528" s="16"/>
      <c r="ALK1528" s="16"/>
      <c r="ALL1528" s="16"/>
      <c r="ALM1528" s="16"/>
      <c r="ALN1528" s="16"/>
      <c r="ALO1528" s="16"/>
      <c r="ALP1528" s="16"/>
      <c r="ALQ1528" s="16"/>
      <c r="ALR1528" s="16"/>
      <c r="ALS1528" s="16"/>
      <c r="ALT1528" s="16"/>
      <c r="ALU1528" s="16"/>
      <c r="ALV1528" s="16"/>
      <c r="ALW1528" s="16"/>
      <c r="ALX1528" s="16"/>
      <c r="ALY1528" s="16"/>
      <c r="ALZ1528" s="16"/>
      <c r="AMA1528" s="16"/>
      <c r="AMB1528" s="16"/>
      <c r="AMC1528" s="16"/>
      <c r="AMD1528" s="16"/>
      <c r="AME1528" s="16"/>
      <c r="AMF1528" s="16"/>
      <c r="AMG1528" s="16"/>
      <c r="AMH1528" s="16"/>
      <c r="AMI1528" s="16"/>
      <c r="AMJ1528" s="16"/>
      <c r="AMK1528" s="16"/>
      <c r="AML1528" s="16"/>
      <c r="AMM1528" s="16"/>
      <c r="AMN1528" s="16"/>
      <c r="AMO1528" s="16"/>
      <c r="AMP1528" s="16"/>
      <c r="AMQ1528" s="16"/>
      <c r="AMR1528" s="16"/>
      <c r="AMS1528" s="16"/>
      <c r="AMT1528" s="16"/>
      <c r="AMU1528" s="16"/>
      <c r="AMV1528" s="16"/>
      <c r="AMW1528" s="16"/>
      <c r="AMX1528" s="16"/>
      <c r="AMY1528" s="16"/>
      <c r="AMZ1528" s="16"/>
      <c r="ANA1528" s="16"/>
      <c r="ANB1528" s="16"/>
      <c r="ANC1528" s="16"/>
      <c r="AND1528" s="16"/>
      <c r="ANE1528" s="16"/>
      <c r="ANF1528" s="16"/>
      <c r="ANG1528" s="16"/>
      <c r="ANH1528" s="16"/>
      <c r="ANI1528" s="16"/>
      <c r="ANJ1528" s="16"/>
      <c r="ANK1528" s="16"/>
      <c r="ANL1528" s="16"/>
      <c r="ANM1528" s="16"/>
      <c r="ANN1528" s="16"/>
      <c r="ANO1528" s="16"/>
      <c r="ANP1528" s="16"/>
      <c r="ANQ1528" s="16"/>
      <c r="ANR1528" s="16"/>
      <c r="ANS1528" s="16"/>
      <c r="ANT1528" s="16"/>
      <c r="ANU1528" s="16"/>
      <c r="ANV1528" s="16"/>
      <c r="ANW1528" s="16"/>
      <c r="ANX1528" s="16"/>
      <c r="ANY1528" s="16"/>
      <c r="ANZ1528" s="16"/>
      <c r="AOA1528" s="16"/>
      <c r="AOB1528" s="16"/>
      <c r="AOC1528" s="16"/>
      <c r="AOD1528" s="16"/>
      <c r="AOE1528" s="16"/>
      <c r="AOF1528" s="16"/>
      <c r="AOG1528" s="16"/>
      <c r="AOH1528" s="16"/>
      <c r="AOI1528" s="16"/>
      <c r="AOJ1528" s="16"/>
      <c r="AOK1528" s="16"/>
      <c r="AOL1528" s="16"/>
      <c r="AOM1528" s="16"/>
      <c r="AON1528" s="16"/>
      <c r="AOO1528" s="16"/>
      <c r="AOP1528" s="16"/>
      <c r="AOQ1528" s="16"/>
      <c r="AOR1528" s="16"/>
      <c r="AOS1528" s="16"/>
      <c r="AOT1528" s="16"/>
      <c r="AOU1528" s="16"/>
      <c r="AOV1528" s="16"/>
      <c r="AOW1528" s="16"/>
      <c r="AOX1528" s="16"/>
      <c r="AOY1528" s="16"/>
      <c r="AOZ1528" s="16"/>
      <c r="APA1528" s="16"/>
      <c r="APB1528" s="16"/>
      <c r="APC1528" s="16"/>
      <c r="APD1528" s="16"/>
      <c r="APE1528" s="16"/>
      <c r="APF1528" s="16"/>
      <c r="APG1528" s="16"/>
      <c r="APH1528" s="16"/>
      <c r="API1528" s="16"/>
      <c r="APJ1528" s="16"/>
      <c r="APK1528" s="16"/>
      <c r="APL1528" s="16"/>
      <c r="APM1528" s="16"/>
      <c r="APN1528" s="16"/>
      <c r="APO1528" s="16"/>
      <c r="APP1528" s="16"/>
      <c r="APQ1528" s="16"/>
      <c r="APR1528" s="16"/>
      <c r="APS1528" s="16"/>
      <c r="APT1528" s="16"/>
      <c r="APU1528" s="16"/>
      <c r="APV1528" s="16"/>
      <c r="APW1528" s="16"/>
      <c r="APX1528" s="16"/>
      <c r="APY1528" s="16"/>
      <c r="APZ1528" s="16"/>
      <c r="AQA1528" s="16"/>
      <c r="AQB1528" s="16"/>
      <c r="AQC1528" s="16"/>
      <c r="AQD1528" s="16"/>
      <c r="AQE1528" s="16"/>
      <c r="AQF1528" s="16"/>
      <c r="AQG1528" s="16"/>
      <c r="AQH1528" s="16"/>
      <c r="AQI1528" s="16"/>
      <c r="AQJ1528" s="16"/>
      <c r="AQK1528" s="16"/>
      <c r="AQL1528" s="16"/>
      <c r="AQM1528" s="16"/>
      <c r="AQN1528" s="16"/>
      <c r="AQO1528" s="16"/>
      <c r="AQP1528" s="16"/>
      <c r="AQQ1528" s="16"/>
      <c r="AQR1528" s="16"/>
      <c r="AQS1528" s="16"/>
      <c r="AQT1528" s="16"/>
      <c r="AQU1528" s="16"/>
      <c r="AQV1528" s="16"/>
      <c r="AQW1528" s="16"/>
      <c r="AQX1528" s="16"/>
      <c r="AQY1528" s="16"/>
      <c r="AQZ1528" s="16"/>
      <c r="ARA1528" s="16"/>
      <c r="ARB1528" s="16"/>
      <c r="ARC1528" s="16"/>
      <c r="ARD1528" s="16"/>
      <c r="ARE1528" s="16"/>
      <c r="ARF1528" s="16"/>
      <c r="ARG1528" s="16"/>
      <c r="ARH1528" s="16"/>
      <c r="ARI1528" s="16"/>
      <c r="ARJ1528" s="16"/>
      <c r="ARK1528" s="16"/>
      <c r="ARL1528" s="16"/>
      <c r="ARM1528" s="16"/>
      <c r="ARN1528" s="16"/>
      <c r="ARO1528" s="16"/>
      <c r="ARP1528" s="16"/>
      <c r="ARQ1528" s="16"/>
      <c r="ARR1528" s="16"/>
      <c r="ARS1528" s="16"/>
      <c r="ART1528" s="16"/>
      <c r="ARU1528" s="16"/>
      <c r="ARV1528" s="16"/>
      <c r="ARW1528" s="16"/>
      <c r="ARX1528" s="16"/>
      <c r="ARY1528" s="16"/>
      <c r="ARZ1528" s="16"/>
      <c r="ASA1528" s="16"/>
      <c r="ASB1528" s="16"/>
      <c r="ASC1528" s="16"/>
      <c r="ASD1528" s="16"/>
      <c r="ASE1528" s="16"/>
      <c r="ASF1528" s="16"/>
      <c r="ASG1528" s="16"/>
      <c r="ASH1528" s="16"/>
      <c r="ASI1528" s="16"/>
      <c r="ASJ1528" s="16"/>
      <c r="ASK1528" s="16"/>
      <c r="ASL1528" s="16"/>
      <c r="ASM1528" s="16"/>
      <c r="ASN1528" s="16"/>
      <c r="ASO1528" s="16"/>
      <c r="ASP1528" s="16"/>
      <c r="ASQ1528" s="16"/>
      <c r="ASR1528" s="16"/>
      <c r="ASS1528" s="16"/>
      <c r="AST1528" s="16"/>
      <c r="ASU1528" s="16"/>
      <c r="ASV1528" s="16"/>
      <c r="ASW1528" s="16"/>
      <c r="ASX1528" s="16"/>
      <c r="ASY1528" s="16"/>
      <c r="ASZ1528" s="16"/>
      <c r="ATA1528" s="16"/>
      <c r="ATB1528" s="16"/>
      <c r="ATC1528" s="16"/>
      <c r="ATD1528" s="16"/>
      <c r="ATE1528" s="16"/>
      <c r="ATF1528" s="16"/>
      <c r="ATG1528" s="16"/>
      <c r="ATH1528" s="16"/>
      <c r="ATI1528" s="16"/>
      <c r="ATJ1528" s="16"/>
      <c r="ATK1528" s="16"/>
      <c r="ATL1528" s="16"/>
      <c r="ATM1528" s="16"/>
      <c r="ATN1528" s="16"/>
      <c r="ATO1528" s="16"/>
      <c r="ATP1528" s="16"/>
      <c r="ATQ1528" s="16"/>
      <c r="ATR1528" s="16"/>
      <c r="ATS1528" s="16"/>
      <c r="ATT1528" s="16"/>
      <c r="ATU1528" s="16"/>
      <c r="ATV1528" s="16"/>
      <c r="ATW1528" s="16"/>
      <c r="ATX1528" s="16"/>
      <c r="ATY1528" s="16"/>
      <c r="ATZ1528" s="16"/>
      <c r="AUA1528" s="16"/>
      <c r="AUB1528" s="16"/>
      <c r="AUC1528" s="16"/>
      <c r="AUD1528" s="16"/>
      <c r="AUE1528" s="16"/>
      <c r="AUF1528" s="16"/>
      <c r="AUG1528" s="16"/>
      <c r="AUH1528" s="16"/>
      <c r="AUI1528" s="16"/>
      <c r="AUJ1528" s="16"/>
      <c r="AUK1528" s="16"/>
      <c r="AUL1528" s="16"/>
      <c r="AUM1528" s="16"/>
      <c r="AUN1528" s="16"/>
      <c r="AUO1528" s="16"/>
      <c r="AUP1528" s="16"/>
      <c r="AUQ1528" s="16"/>
      <c r="AUR1528" s="16"/>
      <c r="AUS1528" s="16"/>
      <c r="AUT1528" s="16"/>
      <c r="AUU1528" s="16"/>
      <c r="AUV1528" s="16"/>
      <c r="AUW1528" s="16"/>
      <c r="AUX1528" s="16"/>
      <c r="AUY1528" s="16"/>
      <c r="AUZ1528" s="16"/>
      <c r="AVA1528" s="16"/>
      <c r="AVB1528" s="16"/>
      <c r="AVC1528" s="16"/>
      <c r="AVD1528" s="16"/>
      <c r="AVE1528" s="16"/>
      <c r="AVF1528" s="16"/>
      <c r="AVG1528" s="16"/>
      <c r="AVH1528" s="16"/>
      <c r="AVI1528" s="16"/>
      <c r="AVJ1528" s="16"/>
      <c r="AVK1528" s="16"/>
      <c r="AVL1528" s="16"/>
      <c r="AVM1528" s="16"/>
      <c r="AVN1528" s="16"/>
      <c r="AVO1528" s="16"/>
      <c r="AVP1528" s="16"/>
      <c r="AVQ1528" s="16"/>
      <c r="AVR1528" s="16"/>
      <c r="AVS1528" s="16"/>
      <c r="AVT1528" s="16"/>
      <c r="AVU1528" s="16"/>
      <c r="AVV1528" s="16"/>
      <c r="AVW1528" s="16"/>
      <c r="AVX1528" s="16"/>
      <c r="AVY1528" s="16"/>
      <c r="AVZ1528" s="16"/>
      <c r="AWA1528" s="16"/>
      <c r="AWB1528" s="16"/>
      <c r="AWC1528" s="16"/>
      <c r="AWD1528" s="16"/>
      <c r="AWE1528" s="16"/>
      <c r="AWF1528" s="16"/>
      <c r="AWG1528" s="16"/>
      <c r="AWH1528" s="16"/>
      <c r="AWI1528" s="16"/>
      <c r="AWJ1528" s="16"/>
      <c r="AWK1528" s="16"/>
      <c r="AWL1528" s="16"/>
      <c r="AWM1528" s="16"/>
      <c r="AWN1528" s="16"/>
      <c r="AWO1528" s="16"/>
      <c r="AWP1528" s="16"/>
      <c r="AWQ1528" s="16"/>
      <c r="AWR1528" s="16"/>
      <c r="AWS1528" s="16"/>
      <c r="AWT1528" s="16"/>
      <c r="AWU1528" s="16"/>
      <c r="AWV1528" s="16"/>
      <c r="AWW1528" s="16"/>
      <c r="AWX1528" s="16"/>
      <c r="AWY1528" s="16"/>
      <c r="AWZ1528" s="16"/>
      <c r="AXA1528" s="16"/>
      <c r="AXB1528" s="16"/>
      <c r="AXC1528" s="16"/>
      <c r="AXD1528" s="16"/>
      <c r="AXE1528" s="16"/>
      <c r="AXF1528" s="16"/>
      <c r="AXG1528" s="16"/>
      <c r="AXH1528" s="16"/>
      <c r="AXI1528" s="16"/>
      <c r="AXJ1528" s="16"/>
      <c r="AXK1528" s="16"/>
      <c r="AXL1528" s="16"/>
      <c r="AXM1528" s="16"/>
      <c r="AXN1528" s="16"/>
      <c r="AXO1528" s="16"/>
      <c r="AXP1528" s="16"/>
      <c r="AXQ1528" s="16"/>
      <c r="AXR1528" s="16"/>
      <c r="AXS1528" s="16"/>
      <c r="AXT1528" s="16"/>
      <c r="AXU1528" s="16"/>
      <c r="AXV1528" s="16"/>
      <c r="AXW1528" s="16"/>
      <c r="AXX1528" s="16"/>
      <c r="AXY1528" s="16"/>
      <c r="AXZ1528" s="16"/>
      <c r="AYA1528" s="16"/>
      <c r="AYB1528" s="16"/>
      <c r="AYC1528" s="16"/>
      <c r="AYD1528" s="16"/>
      <c r="AYE1528" s="16"/>
      <c r="AYF1528" s="16"/>
      <c r="AYG1528" s="16"/>
      <c r="AYH1528" s="16"/>
      <c r="AYI1528" s="16"/>
      <c r="AYJ1528" s="16"/>
      <c r="AYK1528" s="16"/>
      <c r="AYL1528" s="16"/>
      <c r="AYM1528" s="16"/>
      <c r="AYN1528" s="16"/>
      <c r="AYO1528" s="16"/>
      <c r="AYP1528" s="16"/>
      <c r="AYQ1528" s="16"/>
      <c r="AYR1528" s="16"/>
      <c r="AYS1528" s="16"/>
      <c r="AYT1528" s="16"/>
      <c r="AYU1528" s="16"/>
      <c r="AYV1528" s="16"/>
      <c r="AYW1528" s="16"/>
      <c r="AYX1528" s="16"/>
      <c r="AYY1528" s="16"/>
      <c r="AYZ1528" s="16"/>
      <c r="AZA1528" s="16"/>
      <c r="AZB1528" s="16"/>
      <c r="AZC1528" s="16"/>
      <c r="AZD1528" s="16"/>
      <c r="AZE1528" s="16"/>
      <c r="AZF1528" s="16"/>
      <c r="AZG1528" s="16"/>
      <c r="AZH1528" s="16"/>
      <c r="AZI1528" s="16"/>
      <c r="AZJ1528" s="16"/>
      <c r="AZK1528" s="16"/>
      <c r="AZL1528" s="16"/>
      <c r="AZM1528" s="16"/>
      <c r="AZN1528" s="16"/>
      <c r="AZO1528" s="16"/>
      <c r="AZP1528" s="16"/>
      <c r="AZQ1528" s="16"/>
      <c r="AZR1528" s="16"/>
      <c r="AZS1528" s="16"/>
      <c r="AZT1528" s="16"/>
      <c r="AZU1528" s="16"/>
      <c r="AZV1528" s="16"/>
      <c r="AZW1528" s="16"/>
      <c r="AZX1528" s="16"/>
      <c r="AZY1528" s="16"/>
      <c r="AZZ1528" s="16"/>
      <c r="BAA1528" s="16"/>
      <c r="BAB1528" s="16"/>
      <c r="BAC1528" s="16"/>
      <c r="BAD1528" s="16"/>
      <c r="BAE1528" s="16"/>
      <c r="BAF1528" s="16"/>
      <c r="BAG1528" s="16"/>
      <c r="BAH1528" s="16"/>
      <c r="BAI1528" s="16"/>
      <c r="BAJ1528" s="16"/>
      <c r="BAK1528" s="16"/>
      <c r="BAL1528" s="16"/>
      <c r="BAM1528" s="16"/>
      <c r="BAN1528" s="16"/>
      <c r="BAO1528" s="16"/>
      <c r="BAP1528" s="16"/>
      <c r="BAQ1528" s="16"/>
      <c r="BAR1528" s="16"/>
      <c r="BAS1528" s="16"/>
      <c r="BAT1528" s="16"/>
      <c r="BAU1528" s="16"/>
      <c r="BAV1528" s="16"/>
      <c r="BAW1528" s="16"/>
      <c r="BAX1528" s="16"/>
      <c r="BAY1528" s="16"/>
      <c r="BAZ1528" s="16"/>
      <c r="BBA1528" s="16"/>
      <c r="BBB1528" s="16"/>
      <c r="BBC1528" s="16"/>
      <c r="BBD1528" s="16"/>
      <c r="BBE1528" s="16"/>
      <c r="BBF1528" s="16"/>
      <c r="BBG1528" s="16"/>
      <c r="BBH1528" s="16"/>
      <c r="BBI1528" s="16"/>
      <c r="BBJ1528" s="16"/>
      <c r="BBK1528" s="16"/>
      <c r="BBL1528" s="16"/>
      <c r="BBM1528" s="16"/>
      <c r="BBN1528" s="16"/>
      <c r="BBO1528" s="16"/>
      <c r="BBP1528" s="16"/>
      <c r="BBQ1528" s="16"/>
      <c r="BBR1528" s="16"/>
      <c r="BBS1528" s="16"/>
      <c r="BBT1528" s="16"/>
      <c r="BBU1528" s="16"/>
      <c r="BBV1528" s="16"/>
      <c r="BBW1528" s="16"/>
      <c r="BBX1528" s="16"/>
      <c r="BBY1528" s="16"/>
      <c r="BBZ1528" s="16"/>
      <c r="BCA1528" s="16"/>
      <c r="BCB1528" s="16"/>
      <c r="BCC1528" s="16"/>
      <c r="BCD1528" s="16"/>
      <c r="BCE1528" s="16"/>
      <c r="BCF1528" s="16"/>
      <c r="BCG1528" s="16"/>
      <c r="BCH1528" s="16"/>
      <c r="BCI1528" s="16"/>
      <c r="BCJ1528" s="16"/>
      <c r="BCK1528" s="16"/>
      <c r="BCL1528" s="16"/>
      <c r="BCM1528" s="16"/>
      <c r="BCN1528" s="16"/>
      <c r="BCO1528" s="16"/>
      <c r="BCP1528" s="16"/>
      <c r="BCQ1528" s="16"/>
      <c r="BCR1528" s="16"/>
      <c r="BCS1528" s="16"/>
      <c r="BCT1528" s="16"/>
      <c r="BCU1528" s="16"/>
      <c r="BCV1528" s="16"/>
      <c r="BCW1528" s="16"/>
      <c r="BCX1528" s="16"/>
      <c r="BCY1528" s="16"/>
      <c r="BCZ1528" s="16"/>
      <c r="BDA1528" s="16"/>
      <c r="BDB1528" s="16"/>
      <c r="BDC1528" s="16"/>
      <c r="BDD1528" s="16"/>
      <c r="BDE1528" s="16"/>
      <c r="BDF1528" s="16"/>
      <c r="BDG1528" s="16"/>
      <c r="BDH1528" s="16"/>
      <c r="BDI1528" s="16"/>
      <c r="BDJ1528" s="16"/>
      <c r="BDK1528" s="16"/>
      <c r="BDL1528" s="16"/>
      <c r="BDM1528" s="16"/>
      <c r="BDN1528" s="16"/>
      <c r="BDO1528" s="16"/>
      <c r="BDP1528" s="16"/>
      <c r="BDQ1528" s="16"/>
      <c r="BDR1528" s="16"/>
      <c r="BDS1528" s="16"/>
      <c r="BDT1528" s="16"/>
      <c r="BDU1528" s="16"/>
      <c r="BDV1528" s="16"/>
      <c r="BDW1528" s="16"/>
      <c r="BDX1528" s="16"/>
      <c r="BDY1528" s="16"/>
      <c r="BDZ1528" s="16"/>
      <c r="BEA1528" s="16"/>
      <c r="BEB1528" s="16"/>
      <c r="BEC1528" s="16"/>
      <c r="BED1528" s="16"/>
      <c r="BEE1528" s="16"/>
      <c r="BEF1528" s="16"/>
      <c r="BEG1528" s="16"/>
      <c r="BEH1528" s="16"/>
      <c r="BEI1528" s="16"/>
      <c r="BEJ1528" s="16"/>
      <c r="BEK1528" s="16"/>
      <c r="BEL1528" s="16"/>
      <c r="BEM1528" s="16"/>
      <c r="BEN1528" s="16"/>
      <c r="BEO1528" s="16"/>
      <c r="BEP1528" s="16"/>
      <c r="BEQ1528" s="16"/>
      <c r="BER1528" s="16"/>
      <c r="BES1528" s="16"/>
      <c r="BET1528" s="16"/>
      <c r="BEU1528" s="16"/>
      <c r="BEV1528" s="16"/>
      <c r="BEW1528" s="16"/>
      <c r="BEX1528" s="16"/>
      <c r="BEY1528" s="16"/>
      <c r="BEZ1528" s="16"/>
      <c r="BFA1528" s="16"/>
      <c r="BFB1528" s="16"/>
      <c r="BFC1528" s="16"/>
      <c r="BFD1528" s="16"/>
      <c r="BFE1528" s="16"/>
      <c r="BFF1528" s="16"/>
      <c r="BFG1528" s="16"/>
      <c r="BFH1528" s="16"/>
      <c r="BFI1528" s="16"/>
      <c r="BFJ1528" s="16"/>
      <c r="BFK1528" s="16"/>
      <c r="BFL1528" s="16"/>
      <c r="BFM1528" s="16"/>
      <c r="BFN1528" s="16"/>
      <c r="BFO1528" s="16"/>
      <c r="BFP1528" s="16"/>
      <c r="BFQ1528" s="16"/>
      <c r="BFR1528" s="16"/>
      <c r="BFS1528" s="16"/>
      <c r="BFT1528" s="16"/>
      <c r="BFU1528" s="16"/>
      <c r="BFV1528" s="16"/>
      <c r="BFW1528" s="16"/>
      <c r="BFX1528" s="16"/>
      <c r="BFY1528" s="16"/>
      <c r="BFZ1528" s="16"/>
      <c r="BGA1528" s="16"/>
      <c r="BGB1528" s="16"/>
      <c r="BGC1528" s="16"/>
      <c r="BGD1528" s="16"/>
      <c r="BGE1528" s="16"/>
      <c r="BGF1528" s="16"/>
      <c r="BGG1528" s="16"/>
      <c r="BGH1528" s="16"/>
      <c r="BGI1528" s="16"/>
      <c r="BGJ1528" s="16"/>
      <c r="BGK1528" s="16"/>
      <c r="BGL1528" s="16"/>
      <c r="BGM1528" s="16"/>
      <c r="BGN1528" s="16"/>
      <c r="BGO1528" s="16"/>
      <c r="BGP1528" s="16"/>
      <c r="BGQ1528" s="16"/>
      <c r="BGR1528" s="16"/>
      <c r="BGS1528" s="16"/>
      <c r="BGT1528" s="16"/>
      <c r="BGU1528" s="16"/>
      <c r="BGV1528" s="16"/>
      <c r="BGW1528" s="16"/>
      <c r="BGX1528" s="16"/>
      <c r="BGY1528" s="16"/>
      <c r="BGZ1528" s="16"/>
      <c r="BHA1528" s="16"/>
      <c r="BHB1528" s="16"/>
      <c r="BHC1528" s="16"/>
      <c r="BHD1528" s="16"/>
      <c r="BHE1528" s="16"/>
      <c r="BHF1528" s="16"/>
      <c r="BHG1528" s="16"/>
      <c r="BHH1528" s="16"/>
      <c r="BHI1528" s="16"/>
      <c r="BHJ1528" s="16"/>
      <c r="BHK1528" s="16"/>
      <c r="BHL1528" s="16"/>
      <c r="BHM1528" s="16"/>
      <c r="BHN1528" s="16"/>
      <c r="BHO1528" s="16"/>
      <c r="BHP1528" s="16"/>
      <c r="BHQ1528" s="16"/>
      <c r="BHR1528" s="16"/>
      <c r="BHS1528" s="16"/>
      <c r="BHT1528" s="16"/>
      <c r="BHU1528" s="16"/>
      <c r="BHV1528" s="16"/>
      <c r="BHW1528" s="16"/>
      <c r="BHX1528" s="16"/>
      <c r="BHY1528" s="16"/>
      <c r="BHZ1528" s="16"/>
      <c r="BIA1528" s="16"/>
      <c r="BIB1528" s="16"/>
      <c r="BIC1528" s="16"/>
      <c r="BID1528" s="16"/>
      <c r="BIE1528" s="16"/>
      <c r="BIF1528" s="16"/>
      <c r="BIG1528" s="16"/>
      <c r="BIH1528" s="16"/>
      <c r="BII1528" s="16"/>
      <c r="BIJ1528" s="16"/>
      <c r="BIK1528" s="16"/>
      <c r="BIL1528" s="16"/>
      <c r="BIM1528" s="16"/>
      <c r="BIN1528" s="16"/>
      <c r="BIO1528" s="16"/>
      <c r="BIP1528" s="16"/>
      <c r="BIQ1528" s="16"/>
      <c r="BIR1528" s="16"/>
      <c r="BIS1528" s="16"/>
      <c r="BIT1528" s="16"/>
      <c r="BIU1528" s="16"/>
      <c r="BIV1528" s="16"/>
      <c r="BIW1528" s="16"/>
      <c r="BIX1528" s="16"/>
      <c r="BIY1528" s="16"/>
      <c r="BIZ1528" s="16"/>
      <c r="BJA1528" s="16"/>
      <c r="BJB1528" s="16"/>
      <c r="BJC1528" s="16"/>
      <c r="BJD1528" s="16"/>
      <c r="BJE1528" s="16"/>
      <c r="BJF1528" s="16"/>
      <c r="BJG1528" s="16"/>
      <c r="BJH1528" s="16"/>
      <c r="BJI1528" s="16"/>
      <c r="BJJ1528" s="16"/>
      <c r="BJK1528" s="16"/>
      <c r="BJL1528" s="16"/>
      <c r="BJM1528" s="16"/>
      <c r="BJN1528" s="16"/>
      <c r="BJO1528" s="16"/>
      <c r="BJP1528" s="16"/>
      <c r="BJQ1528" s="16"/>
      <c r="BJR1528" s="16"/>
      <c r="BJS1528" s="16"/>
      <c r="BJT1528" s="16"/>
      <c r="BJU1528" s="16"/>
      <c r="BJV1528" s="16"/>
      <c r="BJW1528" s="16"/>
      <c r="BJX1528" s="16"/>
      <c r="BJY1528" s="16"/>
      <c r="BJZ1528" s="16"/>
      <c r="BKA1528" s="16"/>
      <c r="BKB1528" s="16"/>
      <c r="BKC1528" s="16"/>
      <c r="BKD1528" s="16"/>
      <c r="BKE1528" s="16"/>
      <c r="BKF1528" s="16"/>
      <c r="BKG1528" s="16"/>
      <c r="BKH1528" s="16"/>
      <c r="BKI1528" s="16"/>
      <c r="BKJ1528" s="16"/>
      <c r="BKK1528" s="16"/>
      <c r="BKL1528" s="16"/>
      <c r="BKM1528" s="16"/>
      <c r="BKN1528" s="16"/>
      <c r="BKO1528" s="16"/>
      <c r="BKP1528" s="16"/>
      <c r="BKQ1528" s="16"/>
      <c r="BKR1528" s="16"/>
      <c r="BKS1528" s="16"/>
      <c r="BKT1528" s="16"/>
      <c r="BKU1528" s="16"/>
      <c r="BKV1528" s="16"/>
      <c r="BKW1528" s="16"/>
      <c r="BKX1528" s="16"/>
      <c r="BKY1528" s="16"/>
      <c r="BKZ1528" s="16"/>
      <c r="BLA1528" s="16"/>
      <c r="BLB1528" s="16"/>
      <c r="BLC1528" s="16"/>
      <c r="BLD1528" s="16"/>
      <c r="BLE1528" s="16"/>
      <c r="BLF1528" s="16"/>
      <c r="BLG1528" s="16"/>
      <c r="BLH1528" s="16"/>
      <c r="BLI1528" s="16"/>
      <c r="BLJ1528" s="16"/>
      <c r="BLK1528" s="16"/>
      <c r="BLL1528" s="16"/>
      <c r="BLM1528" s="16"/>
      <c r="BLN1528" s="16"/>
      <c r="BLO1528" s="16"/>
      <c r="BLP1528" s="16"/>
      <c r="BLQ1528" s="16"/>
      <c r="BLR1528" s="16"/>
      <c r="BLS1528" s="16"/>
      <c r="BLT1528" s="16"/>
      <c r="BLU1528" s="16"/>
      <c r="BLV1528" s="16"/>
      <c r="BLW1528" s="16"/>
      <c r="BLX1528" s="16"/>
      <c r="BLY1528" s="16"/>
      <c r="BLZ1528" s="16"/>
      <c r="BMA1528" s="16"/>
      <c r="BMB1528" s="16"/>
      <c r="BMC1528" s="16"/>
      <c r="BMD1528" s="16"/>
      <c r="BME1528" s="16"/>
      <c r="BMF1528" s="16"/>
      <c r="BMG1528" s="16"/>
      <c r="BMH1528" s="16"/>
      <c r="BMI1528" s="16"/>
      <c r="BMJ1528" s="16"/>
      <c r="BMK1528" s="16"/>
      <c r="BML1528" s="16"/>
      <c r="BMM1528" s="16"/>
      <c r="BMN1528" s="16"/>
      <c r="BMO1528" s="16"/>
      <c r="BMP1528" s="16"/>
      <c r="BMQ1528" s="16"/>
      <c r="BMR1528" s="16"/>
      <c r="BMS1528" s="16"/>
      <c r="BMT1528" s="16"/>
      <c r="BMU1528" s="16"/>
      <c r="BMV1528" s="16"/>
      <c r="BMW1528" s="16"/>
      <c r="BMX1528" s="16"/>
      <c r="BMY1528" s="16"/>
      <c r="BMZ1528" s="16"/>
      <c r="BNA1528" s="16"/>
      <c r="BNB1528" s="16"/>
      <c r="BNC1528" s="16"/>
      <c r="BND1528" s="16"/>
      <c r="BNE1528" s="16"/>
      <c r="BNF1528" s="16"/>
      <c r="BNG1528" s="16"/>
      <c r="BNH1528" s="16"/>
      <c r="BNI1528" s="16"/>
      <c r="BNJ1528" s="16"/>
      <c r="BNK1528" s="16"/>
      <c r="BNL1528" s="16"/>
      <c r="BNM1528" s="16"/>
      <c r="BNN1528" s="16"/>
      <c r="BNO1528" s="16"/>
      <c r="BNP1528" s="16"/>
      <c r="BNQ1528" s="16"/>
      <c r="BNR1528" s="16"/>
      <c r="BNS1528" s="16"/>
      <c r="BNT1528" s="16"/>
      <c r="BNU1528" s="16"/>
      <c r="BNV1528" s="16"/>
      <c r="BNW1528" s="16"/>
      <c r="BNX1528" s="16"/>
      <c r="BNY1528" s="16"/>
      <c r="BNZ1528" s="16"/>
      <c r="BOA1528" s="16"/>
      <c r="BOB1528" s="16"/>
      <c r="BOC1528" s="16"/>
      <c r="BOD1528" s="16"/>
      <c r="BOE1528" s="16"/>
      <c r="BOF1528" s="16"/>
      <c r="BOG1528" s="16"/>
      <c r="BOH1528" s="16"/>
      <c r="BOI1528" s="16"/>
      <c r="BOJ1528" s="16"/>
      <c r="BOK1528" s="16"/>
      <c r="BOL1528" s="16"/>
      <c r="BOM1528" s="16"/>
      <c r="BON1528" s="16"/>
      <c r="BOO1528" s="16"/>
      <c r="BOP1528" s="16"/>
      <c r="BOQ1528" s="16"/>
      <c r="BOR1528" s="16"/>
      <c r="BOS1528" s="16"/>
      <c r="BOT1528" s="16"/>
      <c r="BOU1528" s="16"/>
      <c r="BOV1528" s="16"/>
      <c r="BOW1528" s="16"/>
      <c r="BOX1528" s="16"/>
      <c r="BOY1528" s="16"/>
      <c r="BOZ1528" s="16"/>
      <c r="BPA1528" s="16"/>
      <c r="BPB1528" s="16"/>
      <c r="BPC1528" s="16"/>
      <c r="BPD1528" s="16"/>
      <c r="BPE1528" s="16"/>
      <c r="BPF1528" s="16"/>
      <c r="BPG1528" s="16"/>
      <c r="BPH1528" s="16"/>
      <c r="BPI1528" s="16"/>
      <c r="BPJ1528" s="16"/>
      <c r="BPK1528" s="16"/>
      <c r="BPL1528" s="16"/>
      <c r="BPM1528" s="16"/>
      <c r="BPN1528" s="16"/>
      <c r="BPO1528" s="16"/>
      <c r="BPP1528" s="16"/>
      <c r="BPQ1528" s="16"/>
      <c r="BPR1528" s="16"/>
      <c r="BPS1528" s="16"/>
      <c r="BPT1528" s="16"/>
      <c r="BPU1528" s="16"/>
      <c r="BPV1528" s="16"/>
      <c r="BPW1528" s="16"/>
      <c r="BPX1528" s="16"/>
      <c r="BPY1528" s="16"/>
      <c r="BPZ1528" s="16"/>
      <c r="BQA1528" s="16"/>
      <c r="BQB1528" s="16"/>
      <c r="BQC1528" s="16"/>
      <c r="BQD1528" s="16"/>
      <c r="BQE1528" s="16"/>
      <c r="BQF1528" s="16"/>
      <c r="BQG1528" s="16"/>
      <c r="BQH1528" s="16"/>
      <c r="BQI1528" s="16"/>
      <c r="BQJ1528" s="16"/>
      <c r="BQK1528" s="16"/>
      <c r="BQL1528" s="16"/>
      <c r="BQM1528" s="16"/>
      <c r="BQN1528" s="16"/>
      <c r="BQO1528" s="16"/>
      <c r="BQP1528" s="16"/>
      <c r="BQQ1528" s="16"/>
      <c r="BQR1528" s="16"/>
      <c r="BQS1528" s="16"/>
      <c r="BQT1528" s="16"/>
      <c r="BQU1528" s="16"/>
      <c r="BQV1528" s="16"/>
      <c r="BQW1528" s="16"/>
      <c r="BQX1528" s="16"/>
      <c r="BQY1528" s="16"/>
      <c r="BQZ1528" s="16"/>
      <c r="BRA1528" s="16"/>
      <c r="BRB1528" s="16"/>
      <c r="BRC1528" s="16"/>
      <c r="BRD1528" s="16"/>
      <c r="BRE1528" s="16"/>
      <c r="BRF1528" s="16"/>
      <c r="BRG1528" s="16"/>
      <c r="BRH1528" s="16"/>
      <c r="BRI1528" s="16"/>
      <c r="BRJ1528" s="16"/>
      <c r="BRK1528" s="16"/>
      <c r="BRL1528" s="16"/>
      <c r="BRM1528" s="16"/>
      <c r="BRN1528" s="16"/>
      <c r="BRO1528" s="16"/>
      <c r="BRP1528" s="16"/>
      <c r="BRQ1528" s="16"/>
      <c r="BRR1528" s="16"/>
      <c r="BRS1528" s="16"/>
      <c r="BRT1528" s="16"/>
      <c r="BRU1528" s="16"/>
      <c r="BRV1528" s="16"/>
      <c r="BRW1528" s="16"/>
      <c r="BRX1528" s="16"/>
      <c r="BRY1528" s="16"/>
      <c r="BRZ1528" s="16"/>
      <c r="BSA1528" s="16"/>
      <c r="BSB1528" s="16"/>
      <c r="BSC1528" s="16"/>
      <c r="BSD1528" s="16"/>
      <c r="BSE1528" s="16"/>
      <c r="BSF1528" s="16"/>
      <c r="BSG1528" s="16"/>
      <c r="BSH1528" s="16"/>
      <c r="BSI1528" s="16"/>
      <c r="BSJ1528" s="16"/>
      <c r="BSK1528" s="16"/>
      <c r="BSL1528" s="16"/>
      <c r="BSM1528" s="16"/>
      <c r="BSN1528" s="16"/>
      <c r="BSO1528" s="16"/>
      <c r="BSP1528" s="16"/>
      <c r="BSQ1528" s="16"/>
      <c r="BSR1528" s="16"/>
      <c r="BSS1528" s="16"/>
      <c r="BST1528" s="16"/>
      <c r="BSU1528" s="16"/>
      <c r="BSV1528" s="16"/>
      <c r="BSW1528" s="16"/>
      <c r="BSX1528" s="16"/>
      <c r="BSY1528" s="16"/>
      <c r="BSZ1528" s="16"/>
      <c r="BTA1528" s="16"/>
      <c r="BTB1528" s="16"/>
      <c r="BTC1528" s="16"/>
      <c r="BTD1528" s="16"/>
      <c r="BTE1528" s="16"/>
      <c r="BTF1528" s="16"/>
      <c r="BTG1528" s="16"/>
      <c r="BTH1528" s="16"/>
      <c r="BTI1528" s="16"/>
      <c r="BTJ1528" s="16"/>
      <c r="BTK1528" s="16"/>
      <c r="BTL1528" s="16"/>
      <c r="BTM1528" s="16"/>
      <c r="BTN1528" s="16"/>
      <c r="BTO1528" s="16"/>
      <c r="BTP1528" s="16"/>
      <c r="BTQ1528" s="16"/>
      <c r="BTR1528" s="16"/>
      <c r="BTS1528" s="16"/>
      <c r="BTT1528" s="16"/>
      <c r="BTU1528" s="16"/>
      <c r="BTV1528" s="16"/>
      <c r="BTW1528" s="16"/>
      <c r="BTX1528" s="16"/>
      <c r="BTY1528" s="16"/>
      <c r="BTZ1528" s="16"/>
      <c r="BUA1528" s="16"/>
      <c r="BUB1528" s="16"/>
      <c r="BUC1528" s="16"/>
      <c r="BUD1528" s="16"/>
      <c r="BUE1528" s="16"/>
      <c r="BUF1528" s="16"/>
      <c r="BUG1528" s="16"/>
      <c r="BUH1528" s="16"/>
      <c r="BUI1528" s="16"/>
      <c r="BUJ1528" s="16"/>
      <c r="BUK1528" s="16"/>
      <c r="BUL1528" s="16"/>
      <c r="BUM1528" s="16"/>
      <c r="BUN1528" s="16"/>
      <c r="BUO1528" s="16"/>
      <c r="BUP1528" s="16"/>
      <c r="BUQ1528" s="16"/>
      <c r="BUR1528" s="16"/>
      <c r="BUS1528" s="16"/>
      <c r="BUT1528" s="16"/>
      <c r="BUU1528" s="16"/>
      <c r="BUV1528" s="16"/>
      <c r="BUW1528" s="16"/>
      <c r="BUX1528" s="16"/>
      <c r="BUY1528" s="16"/>
      <c r="BUZ1528" s="16"/>
      <c r="BVA1528" s="16"/>
      <c r="BVB1528" s="16"/>
      <c r="BVC1528" s="16"/>
      <c r="BVD1528" s="16"/>
      <c r="BVE1528" s="16"/>
      <c r="BVF1528" s="16"/>
      <c r="BVG1528" s="16"/>
      <c r="BVH1528" s="16"/>
      <c r="BVI1528" s="16"/>
      <c r="BVJ1528" s="16"/>
      <c r="BVK1528" s="16"/>
      <c r="BVL1528" s="16"/>
      <c r="BVM1528" s="16"/>
      <c r="BVN1528" s="16"/>
      <c r="BVO1528" s="16"/>
      <c r="BVP1528" s="16"/>
      <c r="BVQ1528" s="16"/>
      <c r="BVR1528" s="16"/>
      <c r="BVS1528" s="16"/>
      <c r="BVT1528" s="16"/>
      <c r="BVU1528" s="16"/>
      <c r="BVV1528" s="16"/>
      <c r="BVW1528" s="16"/>
      <c r="BVX1528" s="16"/>
      <c r="BVY1528" s="16"/>
      <c r="BVZ1528" s="16"/>
      <c r="BWA1528" s="16"/>
      <c r="BWB1528" s="16"/>
      <c r="BWC1528" s="16"/>
      <c r="BWD1528" s="16"/>
      <c r="BWE1528" s="16"/>
      <c r="BWF1528" s="16"/>
      <c r="BWG1528" s="16"/>
      <c r="BWH1528" s="16"/>
      <c r="BWI1528" s="16"/>
      <c r="BWJ1528" s="16"/>
      <c r="BWK1528" s="16"/>
      <c r="BWL1528" s="16"/>
      <c r="BWM1528" s="16"/>
      <c r="BWN1528" s="16"/>
      <c r="BWO1528" s="16"/>
      <c r="BWP1528" s="16"/>
      <c r="BWQ1528" s="16"/>
      <c r="BWR1528" s="16"/>
      <c r="BWS1528" s="16"/>
      <c r="BWT1528" s="16"/>
      <c r="BWU1528" s="16"/>
      <c r="BWV1528" s="16"/>
      <c r="BWW1528" s="16"/>
      <c r="BWX1528" s="16"/>
      <c r="BWY1528" s="16"/>
      <c r="BWZ1528" s="16"/>
      <c r="BXA1528" s="16"/>
      <c r="BXB1528" s="16"/>
      <c r="BXC1528" s="16"/>
      <c r="BXD1528" s="16"/>
      <c r="BXE1528" s="16"/>
      <c r="BXF1528" s="16"/>
      <c r="BXG1528" s="16"/>
      <c r="BXH1528" s="16"/>
      <c r="BXI1528" s="16"/>
      <c r="BXJ1528" s="16"/>
      <c r="BXK1528" s="16"/>
      <c r="BXL1528" s="16"/>
      <c r="BXM1528" s="16"/>
      <c r="BXN1528" s="16"/>
      <c r="BXO1528" s="16"/>
      <c r="BXP1528" s="16"/>
      <c r="BXQ1528" s="16"/>
      <c r="BXR1528" s="16"/>
      <c r="BXS1528" s="16"/>
      <c r="BXT1528" s="16"/>
      <c r="BXU1528" s="16"/>
      <c r="BXV1528" s="16"/>
      <c r="BXW1528" s="16"/>
      <c r="BXX1528" s="16"/>
      <c r="BXY1528" s="16"/>
      <c r="BXZ1528" s="16"/>
      <c r="BYA1528" s="16"/>
      <c r="BYB1528" s="16"/>
      <c r="BYC1528" s="16"/>
      <c r="BYD1528" s="16"/>
      <c r="BYE1528" s="16"/>
      <c r="BYF1528" s="16"/>
      <c r="BYG1528" s="16"/>
      <c r="BYH1528" s="16"/>
      <c r="BYI1528" s="16"/>
      <c r="BYJ1528" s="16"/>
      <c r="BYK1528" s="16"/>
      <c r="BYL1528" s="16"/>
      <c r="BYM1528" s="16"/>
      <c r="BYN1528" s="16"/>
      <c r="BYO1528" s="16"/>
      <c r="BYP1528" s="16"/>
      <c r="BYQ1528" s="16"/>
      <c r="BYR1528" s="16"/>
      <c r="BYS1528" s="16"/>
      <c r="BYT1528" s="16"/>
      <c r="BYU1528" s="16"/>
      <c r="BYV1528" s="16"/>
      <c r="BYW1528" s="16"/>
      <c r="BYX1528" s="16"/>
      <c r="BYY1528" s="16"/>
      <c r="BYZ1528" s="16"/>
      <c r="BZA1528" s="16"/>
      <c r="BZB1528" s="16"/>
      <c r="BZC1528" s="16"/>
      <c r="BZD1528" s="16"/>
      <c r="BZE1528" s="16"/>
      <c r="BZF1528" s="16"/>
      <c r="BZG1528" s="16"/>
      <c r="BZH1528" s="16"/>
      <c r="BZI1528" s="16"/>
      <c r="BZJ1528" s="16"/>
      <c r="BZK1528" s="16"/>
      <c r="BZL1528" s="16"/>
      <c r="BZM1528" s="16"/>
      <c r="BZN1528" s="16"/>
      <c r="BZO1528" s="16"/>
      <c r="BZP1528" s="16"/>
      <c r="BZQ1528" s="16"/>
      <c r="BZR1528" s="16"/>
      <c r="BZS1528" s="16"/>
      <c r="BZT1528" s="16"/>
      <c r="BZU1528" s="16"/>
      <c r="BZV1528" s="16"/>
      <c r="BZW1528" s="16"/>
      <c r="BZX1528" s="16"/>
      <c r="BZY1528" s="16"/>
      <c r="BZZ1528" s="16"/>
      <c r="CAA1528" s="16"/>
      <c r="CAB1528" s="16"/>
      <c r="CAC1528" s="16"/>
      <c r="CAD1528" s="16"/>
      <c r="CAE1528" s="16"/>
      <c r="CAF1528" s="16"/>
      <c r="CAG1528" s="16"/>
      <c r="CAH1528" s="16"/>
      <c r="CAI1528" s="16"/>
      <c r="CAJ1528" s="16"/>
      <c r="CAK1528" s="16"/>
      <c r="CAL1528" s="16"/>
      <c r="CAM1528" s="16"/>
      <c r="CAN1528" s="16"/>
      <c r="CAO1528" s="16"/>
      <c r="CAP1528" s="16"/>
      <c r="CAQ1528" s="16"/>
      <c r="CAR1528" s="16"/>
      <c r="CAS1528" s="16"/>
      <c r="CAT1528" s="16"/>
      <c r="CAU1528" s="16"/>
      <c r="CAV1528" s="16"/>
      <c r="CAW1528" s="16"/>
      <c r="CAX1528" s="16"/>
      <c r="CAY1528" s="16"/>
      <c r="CAZ1528" s="16"/>
      <c r="CBA1528" s="16"/>
      <c r="CBB1528" s="16"/>
      <c r="CBC1528" s="16"/>
      <c r="CBD1528" s="16"/>
      <c r="CBE1528" s="16"/>
      <c r="CBF1528" s="16"/>
      <c r="CBG1528" s="16"/>
      <c r="CBH1528" s="16"/>
      <c r="CBI1528" s="16"/>
      <c r="CBJ1528" s="16"/>
      <c r="CBK1528" s="16"/>
      <c r="CBL1528" s="16"/>
      <c r="CBM1528" s="16"/>
      <c r="CBN1528" s="16"/>
      <c r="CBO1528" s="16"/>
      <c r="CBP1528" s="16"/>
      <c r="CBQ1528" s="16"/>
      <c r="CBR1528" s="16"/>
      <c r="CBS1528" s="16"/>
      <c r="CBT1528" s="16"/>
      <c r="CBU1528" s="16"/>
      <c r="CBV1528" s="16"/>
      <c r="CBW1528" s="16"/>
      <c r="CBX1528" s="16"/>
      <c r="CBY1528" s="16"/>
      <c r="CBZ1528" s="16"/>
      <c r="CCA1528" s="16"/>
      <c r="CCB1528" s="16"/>
      <c r="CCC1528" s="16"/>
      <c r="CCD1528" s="16"/>
      <c r="CCE1528" s="16"/>
      <c r="CCF1528" s="16"/>
      <c r="CCG1528" s="16"/>
      <c r="CCH1528" s="16"/>
      <c r="CCI1528" s="16"/>
      <c r="CCJ1528" s="16"/>
      <c r="CCK1528" s="16"/>
      <c r="CCL1528" s="16"/>
      <c r="CCM1528" s="16"/>
      <c r="CCN1528" s="16"/>
      <c r="CCO1528" s="16"/>
      <c r="CCP1528" s="16"/>
      <c r="CCQ1528" s="16"/>
      <c r="CCR1528" s="16"/>
      <c r="CCS1528" s="16"/>
      <c r="CCT1528" s="16"/>
      <c r="CCU1528" s="16"/>
      <c r="CCV1528" s="16"/>
      <c r="CCW1528" s="16"/>
      <c r="CCX1528" s="16"/>
      <c r="CCY1528" s="16"/>
      <c r="CCZ1528" s="16"/>
      <c r="CDA1528" s="16"/>
      <c r="CDB1528" s="16"/>
      <c r="CDC1528" s="16"/>
      <c r="CDD1528" s="16"/>
      <c r="CDE1528" s="16"/>
      <c r="CDF1528" s="16"/>
      <c r="CDG1528" s="16"/>
      <c r="CDH1528" s="16"/>
      <c r="CDI1528" s="16"/>
      <c r="CDJ1528" s="16"/>
      <c r="CDK1528" s="16"/>
      <c r="CDL1528" s="16"/>
      <c r="CDM1528" s="16"/>
      <c r="CDN1528" s="16"/>
      <c r="CDO1528" s="16"/>
      <c r="CDP1528" s="16"/>
      <c r="CDQ1528" s="16"/>
      <c r="CDR1528" s="16"/>
      <c r="CDS1528" s="16"/>
      <c r="CDT1528" s="16"/>
      <c r="CDU1528" s="16"/>
      <c r="CDV1528" s="16"/>
      <c r="CDW1528" s="16"/>
      <c r="CDX1528" s="16"/>
      <c r="CDY1528" s="16"/>
      <c r="CDZ1528" s="16"/>
      <c r="CEA1528" s="16"/>
      <c r="CEB1528" s="16"/>
      <c r="CEC1528" s="16"/>
      <c r="CED1528" s="16"/>
      <c r="CEE1528" s="16"/>
      <c r="CEF1528" s="16"/>
      <c r="CEG1528" s="16"/>
      <c r="CEH1528" s="16"/>
      <c r="CEI1528" s="16"/>
      <c r="CEJ1528" s="16"/>
      <c r="CEK1528" s="16"/>
      <c r="CEL1528" s="16"/>
      <c r="CEM1528" s="16"/>
      <c r="CEN1528" s="16"/>
      <c r="CEO1528" s="16"/>
      <c r="CEP1528" s="16"/>
      <c r="CEQ1528" s="16"/>
      <c r="CER1528" s="16"/>
      <c r="CES1528" s="16"/>
      <c r="CET1528" s="16"/>
      <c r="CEU1528" s="16"/>
      <c r="CEV1528" s="16"/>
      <c r="CEW1528" s="16"/>
      <c r="CEX1528" s="16"/>
      <c r="CEY1528" s="16"/>
      <c r="CEZ1528" s="16"/>
      <c r="CFA1528" s="16"/>
      <c r="CFB1528" s="16"/>
      <c r="CFC1528" s="16"/>
      <c r="CFD1528" s="16"/>
      <c r="CFE1528" s="16"/>
      <c r="CFF1528" s="16"/>
      <c r="CFG1528" s="16"/>
      <c r="CFH1528" s="16"/>
      <c r="CFI1528" s="16"/>
      <c r="CFJ1528" s="16"/>
      <c r="CFK1528" s="16"/>
      <c r="CFL1528" s="16"/>
      <c r="CFM1528" s="16"/>
      <c r="CFN1528" s="16"/>
      <c r="CFO1528" s="16"/>
      <c r="CFP1528" s="16"/>
      <c r="CFQ1528" s="16"/>
      <c r="CFR1528" s="16"/>
      <c r="CFS1528" s="16"/>
      <c r="CFT1528" s="16"/>
      <c r="CFU1528" s="16"/>
      <c r="CFV1528" s="16"/>
      <c r="CFW1528" s="16"/>
      <c r="CFX1528" s="16"/>
      <c r="CFY1528" s="16"/>
      <c r="CFZ1528" s="16"/>
      <c r="CGA1528" s="16"/>
      <c r="CGB1528" s="16"/>
      <c r="CGC1528" s="16"/>
      <c r="CGD1528" s="16"/>
      <c r="CGE1528" s="16"/>
      <c r="CGF1528" s="16"/>
      <c r="CGG1528" s="16"/>
      <c r="CGH1528" s="16"/>
      <c r="CGI1528" s="16"/>
      <c r="CGJ1528" s="16"/>
      <c r="CGK1528" s="16"/>
      <c r="CGL1528" s="16"/>
      <c r="CGM1528" s="16"/>
      <c r="CGN1528" s="16"/>
      <c r="CGO1528" s="16"/>
      <c r="CGP1528" s="16"/>
      <c r="CGQ1528" s="16"/>
      <c r="CGR1528" s="16"/>
      <c r="CGS1528" s="16"/>
      <c r="CGT1528" s="16"/>
      <c r="CGU1528" s="16"/>
      <c r="CGV1528" s="16"/>
      <c r="CGW1528" s="16"/>
      <c r="CGX1528" s="16"/>
      <c r="CGY1528" s="16"/>
      <c r="CGZ1528" s="16"/>
      <c r="CHA1528" s="16"/>
      <c r="CHB1528" s="16"/>
      <c r="CHC1528" s="16"/>
      <c r="CHD1528" s="16"/>
      <c r="CHE1528" s="16"/>
      <c r="CHF1528" s="16"/>
      <c r="CHG1528" s="16"/>
      <c r="CHH1528" s="16"/>
      <c r="CHI1528" s="16"/>
      <c r="CHJ1528" s="16"/>
      <c r="CHK1528" s="16"/>
      <c r="CHL1528" s="16"/>
      <c r="CHM1528" s="16"/>
      <c r="CHN1528" s="16"/>
      <c r="CHO1528" s="16"/>
      <c r="CHP1528" s="16"/>
      <c r="CHQ1528" s="16"/>
      <c r="CHR1528" s="16"/>
      <c r="CHS1528" s="16"/>
      <c r="CHT1528" s="16"/>
      <c r="CHU1528" s="16"/>
      <c r="CHV1528" s="16"/>
      <c r="CHW1528" s="16"/>
      <c r="CHX1528" s="16"/>
      <c r="CHY1528" s="16"/>
      <c r="CHZ1528" s="16"/>
      <c r="CIA1528" s="16"/>
      <c r="CIB1528" s="16"/>
      <c r="CIC1528" s="16"/>
      <c r="CID1528" s="16"/>
      <c r="CIE1528" s="16"/>
      <c r="CIF1528" s="16"/>
      <c r="CIG1528" s="16"/>
      <c r="CIH1528" s="16"/>
      <c r="CII1528" s="16"/>
      <c r="CIJ1528" s="16"/>
      <c r="CIK1528" s="16"/>
      <c r="CIL1528" s="16"/>
      <c r="CIM1528" s="16"/>
      <c r="CIN1528" s="16"/>
      <c r="CIO1528" s="16"/>
      <c r="CIP1528" s="16"/>
      <c r="CIQ1528" s="16"/>
      <c r="CIR1528" s="16"/>
      <c r="CIS1528" s="16"/>
      <c r="CIT1528" s="16"/>
      <c r="CIU1528" s="16"/>
      <c r="CIV1528" s="16"/>
      <c r="CIW1528" s="16"/>
      <c r="CIX1528" s="16"/>
      <c r="CIY1528" s="16"/>
      <c r="CIZ1528" s="16"/>
      <c r="CJA1528" s="16"/>
      <c r="CJB1528" s="16"/>
      <c r="CJC1528" s="16"/>
      <c r="CJD1528" s="16"/>
      <c r="CJE1528" s="16"/>
      <c r="CJF1528" s="16"/>
      <c r="CJG1528" s="16"/>
      <c r="CJH1528" s="16"/>
      <c r="CJI1528" s="16"/>
      <c r="CJJ1528" s="16"/>
      <c r="CJK1528" s="16"/>
      <c r="CJL1528" s="16"/>
      <c r="CJM1528" s="16"/>
      <c r="CJN1528" s="16"/>
      <c r="CJO1528" s="16"/>
      <c r="CJP1528" s="16"/>
      <c r="CJQ1528" s="16"/>
      <c r="CJR1528" s="16"/>
      <c r="CJS1528" s="16"/>
      <c r="CJT1528" s="16"/>
      <c r="CJU1528" s="16"/>
      <c r="CJV1528" s="16"/>
      <c r="CJW1528" s="16"/>
      <c r="CJX1528" s="16"/>
      <c r="CJY1528" s="16"/>
      <c r="CJZ1528" s="16"/>
      <c r="CKA1528" s="16"/>
      <c r="CKB1528" s="16"/>
      <c r="CKC1528" s="16"/>
      <c r="CKD1528" s="16"/>
      <c r="CKE1528" s="16"/>
      <c r="CKF1528" s="16"/>
      <c r="CKG1528" s="16"/>
      <c r="CKH1528" s="16"/>
      <c r="CKI1528" s="16"/>
      <c r="CKJ1528" s="16"/>
      <c r="CKK1528" s="16"/>
      <c r="CKL1528" s="16"/>
      <c r="CKM1528" s="16"/>
      <c r="CKN1528" s="16"/>
      <c r="CKO1528" s="16"/>
      <c r="CKP1528" s="16"/>
      <c r="CKQ1528" s="16"/>
      <c r="CKR1528" s="16"/>
      <c r="CKS1528" s="16"/>
      <c r="CKT1528" s="16"/>
      <c r="CKU1528" s="16"/>
      <c r="CKV1528" s="16"/>
      <c r="CKW1528" s="16"/>
      <c r="CKX1528" s="16"/>
      <c r="CKY1528" s="16"/>
      <c r="CKZ1528" s="16"/>
      <c r="CLA1528" s="16"/>
      <c r="CLB1528" s="16"/>
      <c r="CLC1528" s="16"/>
      <c r="CLD1528" s="16"/>
      <c r="CLE1528" s="16"/>
      <c r="CLF1528" s="16"/>
      <c r="CLG1528" s="16"/>
      <c r="CLH1528" s="16"/>
      <c r="CLI1528" s="16"/>
      <c r="CLJ1528" s="16"/>
      <c r="CLK1528" s="16"/>
      <c r="CLL1528" s="16"/>
      <c r="CLM1528" s="16"/>
      <c r="CLN1528" s="16"/>
      <c r="CLO1528" s="16"/>
      <c r="CLP1528" s="16"/>
      <c r="CLQ1528" s="16"/>
      <c r="CLR1528" s="16"/>
      <c r="CLS1528" s="16"/>
      <c r="CLT1528" s="16"/>
      <c r="CLU1528" s="16"/>
      <c r="CLV1528" s="16"/>
      <c r="CLW1528" s="16"/>
      <c r="CLX1528" s="16"/>
      <c r="CLY1528" s="16"/>
      <c r="CLZ1528" s="16"/>
      <c r="CMA1528" s="16"/>
      <c r="CMB1528" s="16"/>
      <c r="CMC1528" s="16"/>
      <c r="CMD1528" s="16"/>
      <c r="CME1528" s="16"/>
      <c r="CMF1528" s="16"/>
      <c r="CMG1528" s="16"/>
      <c r="CMH1528" s="16"/>
      <c r="CMI1528" s="16"/>
      <c r="CMJ1528" s="16"/>
      <c r="CMK1528" s="16"/>
      <c r="CML1528" s="16"/>
      <c r="CMM1528" s="16"/>
      <c r="CMN1528" s="16"/>
      <c r="CMO1528" s="16"/>
      <c r="CMP1528" s="16"/>
      <c r="CMQ1528" s="16"/>
      <c r="CMR1528" s="16"/>
      <c r="CMS1528" s="16"/>
      <c r="CMT1528" s="16"/>
      <c r="CMU1528" s="16"/>
      <c r="CMV1528" s="16"/>
      <c r="CMW1528" s="16"/>
      <c r="CMX1528" s="16"/>
      <c r="CMY1528" s="16"/>
      <c r="CMZ1528" s="16"/>
      <c r="CNA1528" s="16"/>
      <c r="CNB1528" s="16"/>
      <c r="CNC1528" s="16"/>
      <c r="CND1528" s="16"/>
      <c r="CNE1528" s="16"/>
      <c r="CNF1528" s="16"/>
      <c r="CNG1528" s="16"/>
      <c r="CNH1528" s="16"/>
      <c r="CNI1528" s="16"/>
      <c r="CNJ1528" s="16"/>
      <c r="CNK1528" s="16"/>
      <c r="CNL1528" s="16"/>
      <c r="CNM1528" s="16"/>
      <c r="CNN1528" s="16"/>
      <c r="CNO1528" s="16"/>
      <c r="CNP1528" s="16"/>
      <c r="CNQ1528" s="16"/>
      <c r="CNR1528" s="16"/>
      <c r="CNS1528" s="16"/>
      <c r="CNT1528" s="16"/>
      <c r="CNU1528" s="16"/>
      <c r="CNV1528" s="16"/>
      <c r="CNW1528" s="16"/>
      <c r="CNX1528" s="16"/>
      <c r="CNY1528" s="16"/>
      <c r="CNZ1528" s="16"/>
      <c r="COA1528" s="16"/>
      <c r="COB1528" s="16"/>
      <c r="COC1528" s="16"/>
      <c r="COD1528" s="16"/>
      <c r="COE1528" s="16"/>
      <c r="COF1528" s="16"/>
      <c r="COG1528" s="16"/>
      <c r="COH1528" s="16"/>
      <c r="COI1528" s="16"/>
      <c r="COJ1528" s="16"/>
      <c r="COK1528" s="16"/>
      <c r="COL1528" s="16"/>
      <c r="COM1528" s="16"/>
      <c r="CON1528" s="16"/>
      <c r="COO1528" s="16"/>
      <c r="COP1528" s="16"/>
      <c r="COQ1528" s="16"/>
      <c r="COR1528" s="16"/>
      <c r="COS1528" s="16"/>
      <c r="COT1528" s="16"/>
      <c r="COU1528" s="16"/>
      <c r="COV1528" s="16"/>
      <c r="COW1528" s="16"/>
      <c r="COX1528" s="16"/>
      <c r="COY1528" s="16"/>
      <c r="COZ1528" s="16"/>
      <c r="CPA1528" s="16"/>
      <c r="CPB1528" s="16"/>
      <c r="CPC1528" s="16"/>
      <c r="CPD1528" s="16"/>
      <c r="CPE1528" s="16"/>
      <c r="CPF1528" s="16"/>
      <c r="CPG1528" s="16"/>
      <c r="CPH1528" s="16"/>
      <c r="CPI1528" s="16"/>
      <c r="CPJ1528" s="16"/>
      <c r="CPK1528" s="16"/>
      <c r="CPL1528" s="16"/>
      <c r="CPM1528" s="16"/>
      <c r="CPN1528" s="16"/>
      <c r="CPO1528" s="16"/>
      <c r="CPP1528" s="16"/>
      <c r="CPQ1528" s="16"/>
      <c r="CPR1528" s="16"/>
      <c r="CPS1528" s="16"/>
      <c r="CPT1528" s="16"/>
      <c r="CPU1528" s="16"/>
      <c r="CPV1528" s="16"/>
      <c r="CPW1528" s="16"/>
      <c r="CPX1528" s="16"/>
      <c r="CPY1528" s="16"/>
      <c r="CPZ1528" s="16"/>
      <c r="CQA1528" s="16"/>
      <c r="CQB1528" s="16"/>
      <c r="CQC1528" s="16"/>
      <c r="CQD1528" s="16"/>
      <c r="CQE1528" s="16"/>
      <c r="CQF1528" s="16"/>
      <c r="CQG1528" s="16"/>
      <c r="CQH1528" s="16"/>
      <c r="CQI1528" s="16"/>
      <c r="CQJ1528" s="16"/>
      <c r="CQK1528" s="16"/>
      <c r="CQL1528" s="16"/>
      <c r="CQM1528" s="16"/>
      <c r="CQN1528" s="16"/>
      <c r="CQO1528" s="16"/>
      <c r="CQP1528" s="16"/>
      <c r="CQQ1528" s="16"/>
      <c r="CQR1528" s="16"/>
      <c r="CQS1528" s="16"/>
      <c r="CQT1528" s="16"/>
      <c r="CQU1528" s="16"/>
      <c r="CQV1528" s="16"/>
      <c r="CQW1528" s="16"/>
      <c r="CQX1528" s="16"/>
      <c r="CQY1528" s="16"/>
      <c r="CQZ1528" s="16"/>
      <c r="CRA1528" s="16"/>
      <c r="CRB1528" s="16"/>
      <c r="CRC1528" s="16"/>
      <c r="CRD1528" s="16"/>
      <c r="CRE1528" s="16"/>
      <c r="CRF1528" s="16"/>
      <c r="CRG1528" s="16"/>
      <c r="CRH1528" s="16"/>
      <c r="CRI1528" s="16"/>
      <c r="CRJ1528" s="16"/>
      <c r="CRK1528" s="16"/>
      <c r="CRL1528" s="16"/>
      <c r="CRM1528" s="16"/>
      <c r="CRN1528" s="16"/>
      <c r="CRO1528" s="16"/>
      <c r="CRP1528" s="16"/>
      <c r="CRQ1528" s="16"/>
      <c r="CRR1528" s="16"/>
      <c r="CRS1528" s="16"/>
      <c r="CRT1528" s="16"/>
      <c r="CRU1528" s="16"/>
      <c r="CRV1528" s="16"/>
      <c r="CRW1528" s="16"/>
      <c r="CRX1528" s="16"/>
      <c r="CRY1528" s="16"/>
      <c r="CRZ1528" s="16"/>
      <c r="CSA1528" s="16"/>
      <c r="CSB1528" s="16"/>
      <c r="CSC1528" s="16"/>
      <c r="CSD1528" s="16"/>
      <c r="CSE1528" s="16"/>
      <c r="CSF1528" s="16"/>
      <c r="CSG1528" s="16"/>
      <c r="CSH1528" s="16"/>
      <c r="CSI1528" s="16"/>
      <c r="CSJ1528" s="16"/>
      <c r="CSK1528" s="16"/>
      <c r="CSL1528" s="16"/>
      <c r="CSM1528" s="16"/>
      <c r="CSN1528" s="16"/>
      <c r="CSO1528" s="16"/>
      <c r="CSP1528" s="16"/>
      <c r="CSQ1528" s="16"/>
      <c r="CSR1528" s="16"/>
      <c r="CSS1528" s="16"/>
      <c r="CST1528" s="16"/>
      <c r="CSU1528" s="16"/>
      <c r="CSV1528" s="16"/>
      <c r="CSW1528" s="16"/>
      <c r="CSX1528" s="16"/>
      <c r="CSY1528" s="16"/>
      <c r="CSZ1528" s="16"/>
      <c r="CTA1528" s="16"/>
      <c r="CTB1528" s="16"/>
      <c r="CTC1528" s="16"/>
      <c r="CTD1528" s="16"/>
      <c r="CTE1528" s="16"/>
      <c r="CTF1528" s="16"/>
      <c r="CTG1528" s="16"/>
      <c r="CTH1528" s="16"/>
      <c r="CTI1528" s="16"/>
      <c r="CTJ1528" s="16"/>
      <c r="CTK1528" s="16"/>
      <c r="CTL1528" s="16"/>
      <c r="CTM1528" s="16"/>
      <c r="CTN1528" s="16"/>
      <c r="CTO1528" s="16"/>
      <c r="CTP1528" s="16"/>
      <c r="CTQ1528" s="16"/>
      <c r="CTR1528" s="16"/>
      <c r="CTS1528" s="16"/>
      <c r="CTT1528" s="16"/>
      <c r="CTU1528" s="16"/>
      <c r="CTV1528" s="16"/>
      <c r="CTW1528" s="16"/>
      <c r="CTX1528" s="16"/>
      <c r="CTY1528" s="16"/>
      <c r="CTZ1528" s="16"/>
      <c r="CUA1528" s="16"/>
      <c r="CUB1528" s="16"/>
      <c r="CUC1528" s="16"/>
      <c r="CUD1528" s="16"/>
      <c r="CUE1528" s="16"/>
      <c r="CUF1528" s="16"/>
      <c r="CUG1528" s="16"/>
      <c r="CUH1528" s="16"/>
      <c r="CUI1528" s="16"/>
      <c r="CUJ1528" s="16"/>
      <c r="CUK1528" s="16"/>
      <c r="CUL1528" s="16"/>
      <c r="CUM1528" s="16"/>
      <c r="CUN1528" s="16"/>
      <c r="CUO1528" s="16"/>
      <c r="CUP1528" s="16"/>
      <c r="CUQ1528" s="16"/>
      <c r="CUR1528" s="16"/>
      <c r="CUS1528" s="16"/>
      <c r="CUT1528" s="16"/>
      <c r="CUU1528" s="16"/>
      <c r="CUV1528" s="16"/>
      <c r="CUW1528" s="16"/>
      <c r="CUX1528" s="16"/>
      <c r="CUY1528" s="16"/>
      <c r="CUZ1528" s="16"/>
      <c r="CVA1528" s="16"/>
      <c r="CVB1528" s="16"/>
      <c r="CVC1528" s="16"/>
      <c r="CVD1528" s="16"/>
      <c r="CVE1528" s="16"/>
      <c r="CVF1528" s="16"/>
      <c r="CVG1528" s="16"/>
      <c r="CVH1528" s="16"/>
      <c r="CVI1528" s="16"/>
      <c r="CVJ1528" s="16"/>
      <c r="CVK1528" s="16"/>
      <c r="CVL1528" s="16"/>
      <c r="CVM1528" s="16"/>
      <c r="CVN1528" s="16"/>
      <c r="CVO1528" s="16"/>
      <c r="CVP1528" s="16"/>
      <c r="CVQ1528" s="16"/>
      <c r="CVR1528" s="16"/>
      <c r="CVS1528" s="16"/>
      <c r="CVT1528" s="16"/>
      <c r="CVU1528" s="16"/>
      <c r="CVV1528" s="16"/>
      <c r="CVW1528" s="16"/>
      <c r="CVX1528" s="16"/>
      <c r="CVY1528" s="16"/>
      <c r="CVZ1528" s="16"/>
      <c r="CWA1528" s="16"/>
      <c r="CWB1528" s="16"/>
      <c r="CWC1528" s="16"/>
      <c r="CWD1528" s="16"/>
      <c r="CWE1528" s="16"/>
      <c r="CWF1528" s="16"/>
      <c r="CWG1528" s="16"/>
      <c r="CWH1528" s="16"/>
      <c r="CWI1528" s="16"/>
      <c r="CWJ1528" s="16"/>
      <c r="CWK1528" s="16"/>
      <c r="CWL1528" s="16"/>
      <c r="CWM1528" s="16"/>
      <c r="CWN1528" s="16"/>
      <c r="CWO1528" s="16"/>
      <c r="CWP1528" s="16"/>
      <c r="CWQ1528" s="16"/>
      <c r="CWR1528" s="16"/>
      <c r="CWS1528" s="16"/>
      <c r="CWT1528" s="16"/>
      <c r="CWU1528" s="16"/>
      <c r="CWV1528" s="16"/>
      <c r="CWW1528" s="16"/>
      <c r="CWX1528" s="16"/>
      <c r="CWY1528" s="16"/>
      <c r="CWZ1528" s="16"/>
      <c r="CXA1528" s="16"/>
      <c r="CXB1528" s="16"/>
      <c r="CXC1528" s="16"/>
      <c r="CXD1528" s="16"/>
      <c r="CXE1528" s="16"/>
      <c r="CXF1528" s="16"/>
      <c r="CXG1528" s="16"/>
      <c r="CXH1528" s="16"/>
      <c r="CXI1528" s="16"/>
      <c r="CXJ1528" s="16"/>
      <c r="CXK1528" s="16"/>
      <c r="CXL1528" s="16"/>
      <c r="CXM1528" s="16"/>
      <c r="CXN1528" s="16"/>
      <c r="CXO1528" s="16"/>
      <c r="CXP1528" s="16"/>
      <c r="CXQ1528" s="16"/>
      <c r="CXR1528" s="16"/>
      <c r="CXS1528" s="16"/>
      <c r="CXT1528" s="16"/>
      <c r="CXU1528" s="16"/>
      <c r="CXV1528" s="16"/>
      <c r="CXW1528" s="16"/>
      <c r="CXX1528" s="16"/>
      <c r="CXY1528" s="16"/>
      <c r="CXZ1528" s="16"/>
      <c r="CYA1528" s="16"/>
      <c r="CYB1528" s="16"/>
      <c r="CYC1528" s="16"/>
      <c r="CYD1528" s="16"/>
      <c r="CYE1528" s="16"/>
      <c r="CYF1528" s="16"/>
      <c r="CYG1528" s="16"/>
      <c r="CYH1528" s="16"/>
      <c r="CYI1528" s="16"/>
      <c r="CYJ1528" s="16"/>
      <c r="CYK1528" s="16"/>
      <c r="CYL1528" s="16"/>
      <c r="CYM1528" s="16"/>
      <c r="CYN1528" s="16"/>
      <c r="CYO1528" s="16"/>
      <c r="CYP1528" s="16"/>
      <c r="CYQ1528" s="16"/>
      <c r="CYR1528" s="16"/>
      <c r="CYS1528" s="16"/>
      <c r="CYT1528" s="16"/>
      <c r="CYU1528" s="16"/>
      <c r="CYV1528" s="16"/>
      <c r="CYW1528" s="16"/>
      <c r="CYX1528" s="16"/>
      <c r="CYY1528" s="16"/>
      <c r="CYZ1528" s="16"/>
      <c r="CZA1528" s="16"/>
      <c r="CZB1528" s="16"/>
      <c r="CZC1528" s="16"/>
      <c r="CZD1528" s="16"/>
      <c r="CZE1528" s="16"/>
      <c r="CZF1528" s="16"/>
      <c r="CZG1528" s="16"/>
      <c r="CZH1528" s="16"/>
      <c r="CZI1528" s="16"/>
      <c r="CZJ1528" s="16"/>
      <c r="CZK1528" s="16"/>
      <c r="CZL1528" s="16"/>
      <c r="CZM1528" s="16"/>
      <c r="CZN1528" s="16"/>
      <c r="CZO1528" s="16"/>
      <c r="CZP1528" s="16"/>
      <c r="CZQ1528" s="16"/>
      <c r="CZR1528" s="16"/>
      <c r="CZS1528" s="16"/>
      <c r="CZT1528" s="16"/>
      <c r="CZU1528" s="16"/>
      <c r="CZV1528" s="16"/>
      <c r="CZW1528" s="16"/>
      <c r="CZX1528" s="16"/>
      <c r="CZY1528" s="16"/>
      <c r="CZZ1528" s="16"/>
      <c r="DAA1528" s="16"/>
      <c r="DAB1528" s="16"/>
      <c r="DAC1528" s="16"/>
      <c r="DAD1528" s="16"/>
      <c r="DAE1528" s="16"/>
      <c r="DAF1528" s="16"/>
      <c r="DAG1528" s="16"/>
      <c r="DAH1528" s="16"/>
      <c r="DAI1528" s="16"/>
      <c r="DAJ1528" s="16"/>
      <c r="DAK1528" s="16"/>
      <c r="DAL1528" s="16"/>
      <c r="DAM1528" s="16"/>
      <c r="DAN1528" s="16"/>
      <c r="DAO1528" s="16"/>
      <c r="DAP1528" s="16"/>
      <c r="DAQ1528" s="16"/>
      <c r="DAR1528" s="16"/>
      <c r="DAS1528" s="16"/>
      <c r="DAT1528" s="16"/>
      <c r="DAU1528" s="16"/>
      <c r="DAV1528" s="16"/>
      <c r="DAW1528" s="16"/>
      <c r="DAX1528" s="16"/>
      <c r="DAY1528" s="16"/>
      <c r="DAZ1528" s="16"/>
      <c r="DBA1528" s="16"/>
      <c r="DBB1528" s="16"/>
      <c r="DBC1528" s="16"/>
      <c r="DBD1528" s="16"/>
      <c r="DBE1528" s="16"/>
      <c r="DBF1528" s="16"/>
      <c r="DBG1528" s="16"/>
      <c r="DBH1528" s="16"/>
      <c r="DBI1528" s="16"/>
      <c r="DBJ1528" s="16"/>
      <c r="DBK1528" s="16"/>
      <c r="DBL1528" s="16"/>
      <c r="DBM1528" s="16"/>
      <c r="DBN1528" s="16"/>
      <c r="DBO1528" s="16"/>
      <c r="DBP1528" s="16"/>
      <c r="DBQ1528" s="16"/>
      <c r="DBR1528" s="16"/>
      <c r="DBS1528" s="16"/>
      <c r="DBT1528" s="16"/>
      <c r="DBU1528" s="16"/>
      <c r="DBV1528" s="16"/>
      <c r="DBW1528" s="16"/>
      <c r="DBX1528" s="16"/>
      <c r="DBY1528" s="16"/>
      <c r="DBZ1528" s="16"/>
      <c r="DCA1528" s="16"/>
      <c r="DCB1528" s="16"/>
      <c r="DCC1528" s="16"/>
      <c r="DCD1528" s="16"/>
      <c r="DCE1528" s="16"/>
      <c r="DCF1528" s="16"/>
      <c r="DCG1528" s="16"/>
      <c r="DCH1528" s="16"/>
      <c r="DCI1528" s="16"/>
      <c r="DCJ1528" s="16"/>
      <c r="DCK1528" s="16"/>
      <c r="DCL1528" s="16"/>
      <c r="DCM1528" s="16"/>
      <c r="DCN1528" s="16"/>
      <c r="DCO1528" s="16"/>
      <c r="DCP1528" s="16"/>
      <c r="DCQ1528" s="16"/>
      <c r="DCR1528" s="16"/>
      <c r="DCS1528" s="16"/>
      <c r="DCT1528" s="16"/>
      <c r="DCU1528" s="16"/>
      <c r="DCV1528" s="16"/>
      <c r="DCW1528" s="16"/>
      <c r="DCX1528" s="16"/>
      <c r="DCY1528" s="16"/>
      <c r="DCZ1528" s="16"/>
      <c r="DDA1528" s="16"/>
      <c r="DDB1528" s="16"/>
      <c r="DDC1528" s="16"/>
      <c r="DDD1528" s="16"/>
      <c r="DDE1528" s="16"/>
      <c r="DDF1528" s="16"/>
      <c r="DDG1528" s="16"/>
      <c r="DDH1528" s="16"/>
      <c r="DDI1528" s="16"/>
      <c r="DDJ1528" s="16"/>
      <c r="DDK1528" s="16"/>
      <c r="DDL1528" s="16"/>
      <c r="DDM1528" s="16"/>
      <c r="DDN1528" s="16"/>
      <c r="DDO1528" s="16"/>
      <c r="DDP1528" s="16"/>
      <c r="DDQ1528" s="16"/>
      <c r="DDR1528" s="16"/>
      <c r="DDS1528" s="16"/>
      <c r="DDT1528" s="16"/>
      <c r="DDU1528" s="16"/>
      <c r="DDV1528" s="16"/>
      <c r="DDW1528" s="16"/>
      <c r="DDX1528" s="16"/>
      <c r="DDY1528" s="16"/>
      <c r="DDZ1528" s="16"/>
      <c r="DEA1528" s="16"/>
      <c r="DEB1528" s="16"/>
      <c r="DEC1528" s="16"/>
      <c r="DED1528" s="16"/>
      <c r="DEE1528" s="16"/>
      <c r="DEF1528" s="16"/>
      <c r="DEG1528" s="16"/>
      <c r="DEH1528" s="16"/>
      <c r="DEI1528" s="16"/>
      <c r="DEJ1528" s="16"/>
      <c r="DEK1528" s="16"/>
      <c r="DEL1528" s="16"/>
      <c r="DEM1528" s="16"/>
      <c r="DEN1528" s="16"/>
      <c r="DEO1528" s="16"/>
      <c r="DEP1528" s="16"/>
      <c r="DEQ1528" s="16"/>
      <c r="DER1528" s="16"/>
      <c r="DES1528" s="16"/>
      <c r="DET1528" s="16"/>
      <c r="DEU1528" s="16"/>
      <c r="DEV1528" s="16"/>
      <c r="DEW1528" s="16"/>
      <c r="DEX1528" s="16"/>
      <c r="DEY1528" s="16"/>
      <c r="DEZ1528" s="16"/>
      <c r="DFA1528" s="16"/>
      <c r="DFB1528" s="16"/>
      <c r="DFC1528" s="16"/>
      <c r="DFD1528" s="16"/>
      <c r="DFE1528" s="16"/>
      <c r="DFF1528" s="16"/>
      <c r="DFG1528" s="16"/>
      <c r="DFH1528" s="16"/>
      <c r="DFI1528" s="16"/>
      <c r="DFJ1528" s="16"/>
      <c r="DFK1528" s="16"/>
      <c r="DFL1528" s="16"/>
      <c r="DFM1528" s="16"/>
      <c r="DFN1528" s="16"/>
      <c r="DFO1528" s="16"/>
      <c r="DFP1528" s="16"/>
      <c r="DFQ1528" s="16"/>
      <c r="DFR1528" s="16"/>
      <c r="DFS1528" s="16"/>
      <c r="DFT1528" s="16"/>
      <c r="DFU1528" s="16"/>
      <c r="DFV1528" s="16"/>
      <c r="DFW1528" s="16"/>
      <c r="DFX1528" s="16"/>
      <c r="DFY1528" s="16"/>
      <c r="DFZ1528" s="16"/>
      <c r="DGA1528" s="16"/>
      <c r="DGB1528" s="16"/>
      <c r="DGC1528" s="16"/>
      <c r="DGD1528" s="16"/>
      <c r="DGE1528" s="16"/>
      <c r="DGF1528" s="16"/>
      <c r="DGG1528" s="16"/>
      <c r="DGH1528" s="16"/>
      <c r="DGI1528" s="16"/>
      <c r="DGJ1528" s="16"/>
      <c r="DGK1528" s="16"/>
      <c r="DGL1528" s="16"/>
      <c r="DGM1528" s="16"/>
      <c r="DGN1528" s="16"/>
      <c r="DGO1528" s="16"/>
      <c r="DGP1528" s="16"/>
      <c r="DGQ1528" s="16"/>
      <c r="DGR1528" s="16"/>
      <c r="DGS1528" s="16"/>
      <c r="DGT1528" s="16"/>
      <c r="DGU1528" s="16"/>
      <c r="DGV1528" s="16"/>
      <c r="DGW1528" s="16"/>
      <c r="DGX1528" s="16"/>
      <c r="DGY1528" s="16"/>
      <c r="DGZ1528" s="16"/>
      <c r="DHA1528" s="16"/>
      <c r="DHB1528" s="16"/>
      <c r="DHC1528" s="16"/>
      <c r="DHD1528" s="16"/>
      <c r="DHE1528" s="16"/>
      <c r="DHF1528" s="16"/>
      <c r="DHG1528" s="16"/>
      <c r="DHH1528" s="16"/>
      <c r="DHI1528" s="16"/>
      <c r="DHJ1528" s="16"/>
      <c r="DHK1528" s="16"/>
      <c r="DHL1528" s="16"/>
      <c r="DHM1528" s="16"/>
      <c r="DHN1528" s="16"/>
      <c r="DHO1528" s="16"/>
      <c r="DHP1528" s="16"/>
      <c r="DHQ1528" s="16"/>
      <c r="DHR1528" s="16"/>
      <c r="DHS1528" s="16"/>
      <c r="DHT1528" s="16"/>
      <c r="DHU1528" s="16"/>
      <c r="DHV1528" s="16"/>
      <c r="DHW1528" s="16"/>
      <c r="DHX1528" s="16"/>
      <c r="DHY1528" s="16"/>
      <c r="DHZ1528" s="16"/>
      <c r="DIA1528" s="16"/>
      <c r="DIB1528" s="16"/>
      <c r="DIC1528" s="16"/>
      <c r="DID1528" s="16"/>
      <c r="DIE1528" s="16"/>
      <c r="DIF1528" s="16"/>
      <c r="DIG1528" s="16"/>
      <c r="DIH1528" s="16"/>
      <c r="DII1528" s="16"/>
      <c r="DIJ1528" s="16"/>
      <c r="DIK1528" s="16"/>
      <c r="DIL1528" s="16"/>
      <c r="DIM1528" s="16"/>
      <c r="DIN1528" s="16"/>
      <c r="DIO1528" s="16"/>
      <c r="DIP1528" s="16"/>
      <c r="DIQ1528" s="16"/>
      <c r="DIR1528" s="16"/>
      <c r="DIS1528" s="16"/>
      <c r="DIT1528" s="16"/>
      <c r="DIU1528" s="16"/>
      <c r="DIV1528" s="16"/>
      <c r="DIW1528" s="16"/>
      <c r="DIX1528" s="16"/>
      <c r="DIY1528" s="16"/>
      <c r="DIZ1528" s="16"/>
      <c r="DJA1528" s="16"/>
      <c r="DJB1528" s="16"/>
      <c r="DJC1528" s="16"/>
      <c r="DJD1528" s="16"/>
      <c r="DJE1528" s="16"/>
      <c r="DJF1528" s="16"/>
      <c r="DJG1528" s="16"/>
      <c r="DJH1528" s="16"/>
      <c r="DJI1528" s="16"/>
      <c r="DJJ1528" s="16"/>
      <c r="DJK1528" s="16"/>
      <c r="DJL1528" s="16"/>
      <c r="DJM1528" s="16"/>
      <c r="DJN1528" s="16"/>
      <c r="DJO1528" s="16"/>
      <c r="DJP1528" s="16"/>
      <c r="DJQ1528" s="16"/>
      <c r="DJR1528" s="16"/>
      <c r="DJS1528" s="16"/>
      <c r="DJT1528" s="16"/>
      <c r="DJU1528" s="16"/>
      <c r="DJV1528" s="16"/>
      <c r="DJW1528" s="16"/>
      <c r="DJX1528" s="16"/>
      <c r="DJY1528" s="16"/>
      <c r="DJZ1528" s="16"/>
      <c r="DKA1528" s="16"/>
      <c r="DKB1528" s="16"/>
      <c r="DKC1528" s="16"/>
      <c r="DKD1528" s="16"/>
      <c r="DKE1528" s="16"/>
      <c r="DKF1528" s="16"/>
      <c r="DKG1528" s="16"/>
      <c r="DKH1528" s="16"/>
      <c r="DKI1528" s="16"/>
      <c r="DKJ1528" s="16"/>
      <c r="DKK1528" s="16"/>
      <c r="DKL1528" s="16"/>
      <c r="DKM1528" s="16"/>
      <c r="DKN1528" s="16"/>
      <c r="DKO1528" s="16"/>
      <c r="DKP1528" s="16"/>
      <c r="DKQ1528" s="16"/>
      <c r="DKR1528" s="16"/>
      <c r="DKS1528" s="16"/>
      <c r="DKT1528" s="16"/>
      <c r="DKU1528" s="16"/>
      <c r="DKV1528" s="16"/>
      <c r="DKW1528" s="16"/>
      <c r="DKX1528" s="16"/>
      <c r="DKY1528" s="16"/>
      <c r="DKZ1528" s="16"/>
      <c r="DLA1528" s="16"/>
      <c r="DLB1528" s="16"/>
      <c r="DLC1528" s="16"/>
      <c r="DLD1528" s="16"/>
      <c r="DLE1528" s="16"/>
      <c r="DLF1528" s="16"/>
      <c r="DLG1528" s="16"/>
      <c r="DLH1528" s="16"/>
      <c r="DLI1528" s="16"/>
      <c r="DLJ1528" s="16"/>
      <c r="DLK1528" s="16"/>
      <c r="DLL1528" s="16"/>
      <c r="DLM1528" s="16"/>
      <c r="DLN1528" s="16"/>
      <c r="DLO1528" s="16"/>
      <c r="DLP1528" s="16"/>
      <c r="DLQ1528" s="16"/>
      <c r="DLR1528" s="16"/>
      <c r="DLS1528" s="16"/>
      <c r="DLT1528" s="16"/>
      <c r="DLU1528" s="16"/>
      <c r="DLV1528" s="16"/>
      <c r="DLW1528" s="16"/>
      <c r="DLX1528" s="16"/>
      <c r="DLY1528" s="16"/>
      <c r="DLZ1528" s="16"/>
      <c r="DMA1528" s="16"/>
      <c r="DMB1528" s="16"/>
      <c r="DMC1528" s="16"/>
      <c r="DMD1528" s="16"/>
      <c r="DME1528" s="16"/>
      <c r="DMF1528" s="16"/>
      <c r="DMG1528" s="16"/>
      <c r="DMH1528" s="16"/>
      <c r="DMI1528" s="16"/>
      <c r="DMJ1528" s="16"/>
      <c r="DMK1528" s="16"/>
      <c r="DML1528" s="16"/>
      <c r="DMM1528" s="16"/>
      <c r="DMN1528" s="16"/>
      <c r="DMO1528" s="16"/>
      <c r="DMP1528" s="16"/>
      <c r="DMQ1528" s="16"/>
      <c r="DMR1528" s="16"/>
      <c r="DMS1528" s="16"/>
      <c r="DMT1528" s="16"/>
      <c r="DMU1528" s="16"/>
      <c r="DMV1528" s="16"/>
      <c r="DMW1528" s="16"/>
      <c r="DMX1528" s="16"/>
      <c r="DMY1528" s="16"/>
      <c r="DMZ1528" s="16"/>
      <c r="DNA1528" s="16"/>
      <c r="DNB1528" s="16"/>
      <c r="DNC1528" s="16"/>
      <c r="DND1528" s="16"/>
      <c r="DNE1528" s="16"/>
      <c r="DNF1528" s="16"/>
      <c r="DNG1528" s="16"/>
      <c r="DNH1528" s="16"/>
      <c r="DNI1528" s="16"/>
      <c r="DNJ1528" s="16"/>
      <c r="DNK1528" s="16"/>
      <c r="DNL1528" s="16"/>
      <c r="DNM1528" s="16"/>
      <c r="DNN1528" s="16"/>
      <c r="DNO1528" s="16"/>
      <c r="DNP1528" s="16"/>
      <c r="DNQ1528" s="16"/>
      <c r="DNR1528" s="16"/>
      <c r="DNS1528" s="16"/>
      <c r="DNT1528" s="16"/>
      <c r="DNU1528" s="16"/>
      <c r="DNV1528" s="16"/>
      <c r="DNW1528" s="16"/>
      <c r="DNX1528" s="16"/>
      <c r="DNY1528" s="16"/>
      <c r="DNZ1528" s="16"/>
      <c r="DOA1528" s="16"/>
      <c r="DOB1528" s="16"/>
      <c r="DOC1528" s="16"/>
      <c r="DOD1528" s="16"/>
      <c r="DOE1528" s="16"/>
      <c r="DOF1528" s="16"/>
      <c r="DOG1528" s="16"/>
      <c r="DOH1528" s="16"/>
      <c r="DOI1528" s="16"/>
      <c r="DOJ1528" s="16"/>
      <c r="DOK1528" s="16"/>
      <c r="DOL1528" s="16"/>
      <c r="DOM1528" s="16"/>
      <c r="DON1528" s="16"/>
      <c r="DOO1528" s="16"/>
      <c r="DOP1528" s="16"/>
      <c r="DOQ1528" s="16"/>
      <c r="DOR1528" s="16"/>
      <c r="DOS1528" s="16"/>
      <c r="DOT1528" s="16"/>
      <c r="DOU1528" s="16"/>
      <c r="DOV1528" s="16"/>
      <c r="DOW1528" s="16"/>
      <c r="DOX1528" s="16"/>
      <c r="DOY1528" s="16"/>
      <c r="DOZ1528" s="16"/>
      <c r="DPA1528" s="16"/>
      <c r="DPB1528" s="16"/>
      <c r="DPC1528" s="16"/>
      <c r="DPD1528" s="16"/>
      <c r="DPE1528" s="16"/>
      <c r="DPF1528" s="16"/>
      <c r="DPG1528" s="16"/>
      <c r="DPH1528" s="16"/>
      <c r="DPI1528" s="16"/>
      <c r="DPJ1528" s="16"/>
      <c r="DPK1528" s="16"/>
      <c r="DPL1528" s="16"/>
      <c r="DPM1528" s="16"/>
      <c r="DPN1528" s="16"/>
      <c r="DPO1528" s="16"/>
      <c r="DPP1528" s="16"/>
      <c r="DPQ1528" s="16"/>
      <c r="DPR1528" s="16"/>
      <c r="DPS1528" s="16"/>
      <c r="DPT1528" s="16"/>
      <c r="DPU1528" s="16"/>
      <c r="DPV1528" s="16"/>
      <c r="DPW1528" s="16"/>
      <c r="DPX1528" s="16"/>
      <c r="DPY1528" s="16"/>
      <c r="DPZ1528" s="16"/>
      <c r="DQA1528" s="16"/>
      <c r="DQB1528" s="16"/>
      <c r="DQC1528" s="16"/>
      <c r="DQD1528" s="16"/>
      <c r="DQE1528" s="16"/>
      <c r="DQF1528" s="16"/>
      <c r="DQG1528" s="16"/>
      <c r="DQH1528" s="16"/>
      <c r="DQI1528" s="16"/>
      <c r="DQJ1528" s="16"/>
      <c r="DQK1528" s="16"/>
      <c r="DQL1528" s="16"/>
      <c r="DQM1528" s="16"/>
      <c r="DQN1528" s="16"/>
      <c r="DQO1528" s="16"/>
      <c r="DQP1528" s="16"/>
      <c r="DQQ1528" s="16"/>
      <c r="DQR1528" s="16"/>
      <c r="DQS1528" s="16"/>
      <c r="DQT1528" s="16"/>
      <c r="DQU1528" s="16"/>
      <c r="DQV1528" s="16"/>
      <c r="DQW1528" s="16"/>
      <c r="DQX1528" s="16"/>
      <c r="DQY1528" s="16"/>
      <c r="DQZ1528" s="16"/>
      <c r="DRA1528" s="16"/>
      <c r="DRB1528" s="16"/>
      <c r="DRC1528" s="16"/>
      <c r="DRD1528" s="16"/>
      <c r="DRE1528" s="16"/>
      <c r="DRF1528" s="16"/>
      <c r="DRG1528" s="16"/>
      <c r="DRH1528" s="16"/>
      <c r="DRI1528" s="16"/>
      <c r="DRJ1528" s="16"/>
      <c r="DRK1528" s="16"/>
      <c r="DRL1528" s="16"/>
      <c r="DRM1528" s="16"/>
      <c r="DRN1528" s="16"/>
      <c r="DRO1528" s="16"/>
      <c r="DRP1528" s="16"/>
      <c r="DRQ1528" s="16"/>
      <c r="DRR1528" s="16"/>
      <c r="DRS1528" s="16"/>
      <c r="DRT1528" s="16"/>
      <c r="DRU1528" s="16"/>
      <c r="DRV1528" s="16"/>
      <c r="DRW1528" s="16"/>
      <c r="DRX1528" s="16"/>
      <c r="DRY1528" s="16"/>
      <c r="DRZ1528" s="16"/>
      <c r="DSA1528" s="16"/>
      <c r="DSB1528" s="16"/>
      <c r="DSC1528" s="16"/>
      <c r="DSD1528" s="16"/>
      <c r="DSE1528" s="16"/>
      <c r="DSF1528" s="16"/>
      <c r="DSG1528" s="16"/>
      <c r="DSH1528" s="16"/>
      <c r="DSI1528" s="16"/>
      <c r="DSJ1528" s="16"/>
      <c r="DSK1528" s="16"/>
      <c r="DSL1528" s="16"/>
      <c r="DSM1528" s="16"/>
      <c r="DSN1528" s="16"/>
      <c r="DSO1528" s="16"/>
      <c r="DSP1528" s="16"/>
      <c r="DSQ1528" s="16"/>
      <c r="DSR1528" s="16"/>
      <c r="DSS1528" s="16"/>
      <c r="DST1528" s="16"/>
      <c r="DSU1528" s="16"/>
      <c r="DSV1528" s="16"/>
      <c r="DSW1528" s="16"/>
      <c r="DSX1528" s="16"/>
      <c r="DSY1528" s="16"/>
      <c r="DSZ1528" s="16"/>
      <c r="DTA1528" s="16"/>
      <c r="DTB1528" s="16"/>
      <c r="DTC1528" s="16"/>
      <c r="DTD1528" s="16"/>
      <c r="DTE1528" s="16"/>
      <c r="DTF1528" s="16"/>
      <c r="DTG1528" s="16"/>
      <c r="DTH1528" s="16"/>
      <c r="DTI1528" s="16"/>
      <c r="DTJ1528" s="16"/>
      <c r="DTK1528" s="16"/>
      <c r="DTL1528" s="16"/>
      <c r="DTM1528" s="16"/>
      <c r="DTN1528" s="16"/>
      <c r="DTO1528" s="16"/>
      <c r="DTP1528" s="16"/>
      <c r="DTQ1528" s="16"/>
      <c r="DTR1528" s="16"/>
      <c r="DTS1528" s="16"/>
      <c r="DTT1528" s="16"/>
      <c r="DTU1528" s="16"/>
      <c r="DTV1528" s="16"/>
      <c r="DTW1528" s="16"/>
      <c r="DTX1528" s="16"/>
      <c r="DTY1528" s="16"/>
      <c r="DTZ1528" s="16"/>
      <c r="DUA1528" s="16"/>
      <c r="DUB1528" s="16"/>
      <c r="DUC1528" s="16"/>
      <c r="DUD1528" s="16"/>
      <c r="DUE1528" s="16"/>
      <c r="DUF1528" s="16"/>
      <c r="DUG1528" s="16"/>
      <c r="DUH1528" s="16"/>
      <c r="DUI1528" s="16"/>
      <c r="DUJ1528" s="16"/>
      <c r="DUK1528" s="16"/>
      <c r="DUL1528" s="16"/>
      <c r="DUM1528" s="16"/>
      <c r="DUN1528" s="16"/>
      <c r="DUO1528" s="16"/>
      <c r="DUP1528" s="16"/>
      <c r="DUQ1528" s="16"/>
      <c r="DUR1528" s="16"/>
      <c r="DUS1528" s="16"/>
      <c r="DUT1528" s="16"/>
      <c r="DUU1528" s="16"/>
      <c r="DUV1528" s="16"/>
      <c r="DUW1528" s="16"/>
      <c r="DUX1528" s="16"/>
      <c r="DUY1528" s="16"/>
      <c r="DUZ1528" s="16"/>
      <c r="DVA1528" s="16"/>
      <c r="DVB1528" s="16"/>
      <c r="DVC1528" s="16"/>
      <c r="DVD1528" s="16"/>
      <c r="DVE1528" s="16"/>
      <c r="DVF1528" s="16"/>
      <c r="DVG1528" s="16"/>
      <c r="DVH1528" s="16"/>
      <c r="DVI1528" s="16"/>
      <c r="DVJ1528" s="16"/>
      <c r="DVK1528" s="16"/>
      <c r="DVL1528" s="16"/>
      <c r="DVM1528" s="16"/>
      <c r="DVN1528" s="16"/>
      <c r="DVO1528" s="16"/>
      <c r="DVP1528" s="16"/>
      <c r="DVQ1528" s="16"/>
      <c r="DVR1528" s="16"/>
      <c r="DVS1528" s="16"/>
      <c r="DVT1528" s="16"/>
      <c r="DVU1528" s="16"/>
      <c r="DVV1528" s="16"/>
      <c r="DVW1528" s="16"/>
      <c r="DVX1528" s="16"/>
      <c r="DVY1528" s="16"/>
      <c r="DVZ1528" s="16"/>
      <c r="DWA1528" s="16"/>
      <c r="DWB1528" s="16"/>
      <c r="DWC1528" s="16"/>
      <c r="DWD1528" s="16"/>
      <c r="DWE1528" s="16"/>
      <c r="DWF1528" s="16"/>
      <c r="DWG1528" s="16"/>
      <c r="DWH1528" s="16"/>
      <c r="DWI1528" s="16"/>
      <c r="DWJ1528" s="16"/>
      <c r="DWK1528" s="16"/>
      <c r="DWL1528" s="16"/>
      <c r="DWM1528" s="16"/>
      <c r="DWN1528" s="16"/>
      <c r="DWO1528" s="16"/>
      <c r="DWP1528" s="16"/>
      <c r="DWQ1528" s="16"/>
      <c r="DWR1528" s="16"/>
      <c r="DWS1528" s="16"/>
      <c r="DWT1528" s="16"/>
      <c r="DWU1528" s="16"/>
      <c r="DWV1528" s="16"/>
      <c r="DWW1528" s="16"/>
      <c r="DWX1528" s="16"/>
      <c r="DWY1528" s="16"/>
      <c r="DWZ1528" s="16"/>
      <c r="DXA1528" s="16"/>
      <c r="DXB1528" s="16"/>
      <c r="DXC1528" s="16"/>
      <c r="DXD1528" s="16"/>
      <c r="DXE1528" s="16"/>
      <c r="DXF1528" s="16"/>
      <c r="DXG1528" s="16"/>
      <c r="DXH1528" s="16"/>
      <c r="DXI1528" s="16"/>
      <c r="DXJ1528" s="16"/>
      <c r="DXK1528" s="16"/>
      <c r="DXL1528" s="16"/>
      <c r="DXM1528" s="16"/>
      <c r="DXN1528" s="16"/>
      <c r="DXO1528" s="16"/>
      <c r="DXP1528" s="16"/>
      <c r="DXQ1528" s="16"/>
      <c r="DXR1528" s="16"/>
      <c r="DXS1528" s="16"/>
      <c r="DXT1528" s="16"/>
      <c r="DXU1528" s="16"/>
      <c r="DXV1528" s="16"/>
      <c r="DXW1528" s="16"/>
      <c r="DXX1528" s="16"/>
      <c r="DXY1528" s="16"/>
      <c r="DXZ1528" s="16"/>
      <c r="DYA1528" s="16"/>
      <c r="DYB1528" s="16"/>
      <c r="DYC1528" s="16"/>
      <c r="DYD1528" s="16"/>
      <c r="DYE1528" s="16"/>
      <c r="DYF1528" s="16"/>
      <c r="DYG1528" s="16"/>
      <c r="DYH1528" s="16"/>
      <c r="DYI1528" s="16"/>
      <c r="DYJ1528" s="16"/>
      <c r="DYK1528" s="16"/>
      <c r="DYL1528" s="16"/>
      <c r="DYM1528" s="16"/>
      <c r="DYN1528" s="16"/>
      <c r="DYO1528" s="16"/>
      <c r="DYP1528" s="16"/>
      <c r="DYQ1528" s="16"/>
      <c r="DYR1528" s="16"/>
      <c r="DYS1528" s="16"/>
      <c r="DYT1528" s="16"/>
      <c r="DYU1528" s="16"/>
      <c r="DYV1528" s="16"/>
      <c r="DYW1528" s="16"/>
      <c r="DYX1528" s="16"/>
      <c r="DYY1528" s="16"/>
      <c r="DYZ1528" s="16"/>
      <c r="DZA1528" s="16"/>
      <c r="DZB1528" s="16"/>
      <c r="DZC1528" s="16"/>
      <c r="DZD1528" s="16"/>
      <c r="DZE1528" s="16"/>
      <c r="DZF1528" s="16"/>
      <c r="DZG1528" s="16"/>
      <c r="DZH1528" s="16"/>
      <c r="DZI1528" s="16"/>
      <c r="DZJ1528" s="16"/>
      <c r="DZK1528" s="16"/>
      <c r="DZL1528" s="16"/>
      <c r="DZM1528" s="16"/>
      <c r="DZN1528" s="16"/>
      <c r="DZO1528" s="16"/>
      <c r="DZP1528" s="16"/>
      <c r="DZQ1528" s="16"/>
      <c r="DZR1528" s="16"/>
      <c r="DZS1528" s="16"/>
      <c r="DZT1528" s="16"/>
      <c r="DZU1528" s="16"/>
      <c r="DZV1528" s="16"/>
      <c r="DZW1528" s="16"/>
      <c r="DZX1528" s="16"/>
      <c r="DZY1528" s="16"/>
      <c r="DZZ1528" s="16"/>
      <c r="EAA1528" s="16"/>
      <c r="EAB1528" s="16"/>
      <c r="EAC1528" s="16"/>
      <c r="EAD1528" s="16"/>
      <c r="EAE1528" s="16"/>
      <c r="EAF1528" s="16"/>
      <c r="EAG1528" s="16"/>
      <c r="EAH1528" s="16"/>
      <c r="EAI1528" s="16"/>
      <c r="EAJ1528" s="16"/>
      <c r="EAK1528" s="16"/>
      <c r="EAL1528" s="16"/>
      <c r="EAM1528" s="16"/>
      <c r="EAN1528" s="16"/>
      <c r="EAO1528" s="16"/>
      <c r="EAP1528" s="16"/>
      <c r="EAQ1528" s="16"/>
      <c r="EAR1528" s="16"/>
      <c r="EAS1528" s="16"/>
      <c r="EAT1528" s="16"/>
      <c r="EAU1528" s="16"/>
      <c r="EAV1528" s="16"/>
      <c r="EAW1528" s="16"/>
      <c r="EAX1528" s="16"/>
      <c r="EAY1528" s="16"/>
      <c r="EAZ1528" s="16"/>
      <c r="EBA1528" s="16"/>
      <c r="EBB1528" s="16"/>
      <c r="EBC1528" s="16"/>
      <c r="EBD1528" s="16"/>
      <c r="EBE1528" s="16"/>
      <c r="EBF1528" s="16"/>
      <c r="EBG1528" s="16"/>
      <c r="EBH1528" s="16"/>
      <c r="EBI1528" s="16"/>
      <c r="EBJ1528" s="16"/>
      <c r="EBK1528" s="16"/>
      <c r="EBL1528" s="16"/>
      <c r="EBM1528" s="16"/>
      <c r="EBN1528" s="16"/>
      <c r="EBO1528" s="16"/>
      <c r="EBP1528" s="16"/>
      <c r="EBQ1528" s="16"/>
      <c r="EBR1528" s="16"/>
      <c r="EBS1528" s="16"/>
      <c r="EBT1528" s="16"/>
      <c r="EBU1528" s="16"/>
      <c r="EBV1528" s="16"/>
      <c r="EBW1528" s="16"/>
      <c r="EBX1528" s="16"/>
      <c r="EBY1528" s="16"/>
      <c r="EBZ1528" s="16"/>
      <c r="ECA1528" s="16"/>
      <c r="ECB1528" s="16"/>
      <c r="ECC1528" s="16"/>
      <c r="ECD1528" s="16"/>
      <c r="ECE1528" s="16"/>
      <c r="ECF1528" s="16"/>
      <c r="ECG1528" s="16"/>
      <c r="ECH1528" s="16"/>
      <c r="ECI1528" s="16"/>
      <c r="ECJ1528" s="16"/>
      <c r="ECK1528" s="16"/>
      <c r="ECL1528" s="16"/>
      <c r="ECM1528" s="16"/>
      <c r="ECN1528" s="16"/>
      <c r="ECO1528" s="16"/>
      <c r="ECP1528" s="16"/>
      <c r="ECQ1528" s="16"/>
      <c r="ECR1528" s="16"/>
      <c r="ECS1528" s="16"/>
      <c r="ECT1528" s="16"/>
      <c r="ECU1528" s="16"/>
      <c r="ECV1528" s="16"/>
      <c r="ECW1528" s="16"/>
      <c r="ECX1528" s="16"/>
      <c r="ECY1528" s="16"/>
      <c r="ECZ1528" s="16"/>
      <c r="EDA1528" s="16"/>
      <c r="EDB1528" s="16"/>
      <c r="EDC1528" s="16"/>
      <c r="EDD1528" s="16"/>
      <c r="EDE1528" s="16"/>
      <c r="EDF1528" s="16"/>
      <c r="EDG1528" s="16"/>
      <c r="EDH1528" s="16"/>
      <c r="EDI1528" s="16"/>
      <c r="EDJ1528" s="16"/>
      <c r="EDK1528" s="16"/>
      <c r="EDL1528" s="16"/>
      <c r="EDM1528" s="16"/>
      <c r="EDN1528" s="16"/>
      <c r="EDO1528" s="16"/>
      <c r="EDP1528" s="16"/>
      <c r="EDQ1528" s="16"/>
      <c r="EDR1528" s="16"/>
      <c r="EDS1528" s="16"/>
      <c r="EDT1528" s="16"/>
      <c r="EDU1528" s="16"/>
      <c r="EDV1528" s="16"/>
      <c r="EDW1528" s="16"/>
      <c r="EDX1528" s="16"/>
      <c r="EDY1528" s="16"/>
      <c r="EDZ1528" s="16"/>
      <c r="EEA1528" s="16"/>
      <c r="EEB1528" s="16"/>
      <c r="EEC1528" s="16"/>
      <c r="EED1528" s="16"/>
      <c r="EEE1528" s="16"/>
      <c r="EEF1528" s="16"/>
      <c r="EEG1528" s="16"/>
      <c r="EEH1528" s="16"/>
      <c r="EEI1528" s="16"/>
      <c r="EEJ1528" s="16"/>
      <c r="EEK1528" s="16"/>
      <c r="EEL1528" s="16"/>
      <c r="EEM1528" s="16"/>
      <c r="EEN1528" s="16"/>
      <c r="EEO1528" s="16"/>
      <c r="EEP1528" s="16"/>
      <c r="EEQ1528" s="16"/>
      <c r="EER1528" s="16"/>
      <c r="EES1528" s="16"/>
      <c r="EET1528" s="16"/>
      <c r="EEU1528" s="16"/>
      <c r="EEV1528" s="16"/>
      <c r="EEW1528" s="16"/>
      <c r="EEX1528" s="16"/>
      <c r="EEY1528" s="16"/>
      <c r="EEZ1528" s="16"/>
      <c r="EFA1528" s="16"/>
      <c r="EFB1528" s="16"/>
      <c r="EFC1528" s="16"/>
      <c r="EFD1528" s="16"/>
      <c r="EFE1528" s="16"/>
      <c r="EFF1528" s="16"/>
      <c r="EFG1528" s="16"/>
      <c r="EFH1528" s="16"/>
      <c r="EFI1528" s="16"/>
      <c r="EFJ1528" s="16"/>
      <c r="EFK1528" s="16"/>
      <c r="EFL1528" s="16"/>
      <c r="EFM1528" s="16"/>
      <c r="EFN1528" s="16"/>
      <c r="EFO1528" s="16"/>
      <c r="EFP1528" s="16"/>
      <c r="EFQ1528" s="16"/>
      <c r="EFR1528" s="16"/>
      <c r="EFS1528" s="16"/>
      <c r="EFT1528" s="16"/>
      <c r="EFU1528" s="16"/>
      <c r="EFV1528" s="16"/>
      <c r="EFW1528" s="16"/>
      <c r="EFX1528" s="16"/>
      <c r="EFY1528" s="16"/>
      <c r="EFZ1528" s="16"/>
      <c r="EGA1528" s="16"/>
      <c r="EGB1528" s="16"/>
      <c r="EGC1528" s="16"/>
      <c r="EGD1528" s="16"/>
      <c r="EGE1528" s="16"/>
      <c r="EGF1528" s="16"/>
      <c r="EGG1528" s="16"/>
      <c r="EGH1528" s="16"/>
      <c r="EGI1528" s="16"/>
      <c r="EGJ1528" s="16"/>
      <c r="EGK1528" s="16"/>
      <c r="EGL1528" s="16"/>
      <c r="EGM1528" s="16"/>
      <c r="EGN1528" s="16"/>
      <c r="EGO1528" s="16"/>
      <c r="EGP1528" s="16"/>
      <c r="EGQ1528" s="16"/>
      <c r="EGR1528" s="16"/>
      <c r="EGS1528" s="16"/>
      <c r="EGT1528" s="16"/>
      <c r="EGU1528" s="16"/>
      <c r="EGV1528" s="16"/>
      <c r="EGW1528" s="16"/>
      <c r="EGX1528" s="16"/>
      <c r="EGY1528" s="16"/>
      <c r="EGZ1528" s="16"/>
      <c r="EHA1528" s="16"/>
      <c r="EHB1528" s="16"/>
      <c r="EHC1528" s="16"/>
      <c r="EHD1528" s="16"/>
      <c r="EHE1528" s="16"/>
      <c r="EHF1528" s="16"/>
      <c r="EHG1528" s="16"/>
      <c r="EHH1528" s="16"/>
      <c r="EHI1528" s="16"/>
      <c r="EHJ1528" s="16"/>
      <c r="EHK1528" s="16"/>
      <c r="EHL1528" s="16"/>
      <c r="EHM1528" s="16"/>
      <c r="EHN1528" s="16"/>
      <c r="EHO1528" s="16"/>
      <c r="EHP1528" s="16"/>
      <c r="EHQ1528" s="16"/>
      <c r="EHR1528" s="16"/>
      <c r="EHS1528" s="16"/>
      <c r="EHT1528" s="16"/>
      <c r="EHU1528" s="16"/>
      <c r="EHV1528" s="16"/>
      <c r="EHW1528" s="16"/>
      <c r="EHX1528" s="16"/>
      <c r="EHY1528" s="16"/>
      <c r="EHZ1528" s="16"/>
      <c r="EIA1528" s="16"/>
      <c r="EIB1528" s="16"/>
      <c r="EIC1528" s="16"/>
      <c r="EID1528" s="16"/>
      <c r="EIE1528" s="16"/>
      <c r="EIF1528" s="16"/>
      <c r="EIG1528" s="16"/>
      <c r="EIH1528" s="16"/>
      <c r="EII1528" s="16"/>
      <c r="EIJ1528" s="16"/>
      <c r="EIK1528" s="16"/>
      <c r="EIL1528" s="16"/>
      <c r="EIM1528" s="16"/>
      <c r="EIN1528" s="16"/>
      <c r="EIO1528" s="16"/>
      <c r="EIP1528" s="16"/>
      <c r="EIQ1528" s="16"/>
      <c r="EIR1528" s="16"/>
      <c r="EIS1528" s="16"/>
      <c r="EIT1528" s="16"/>
      <c r="EIU1528" s="16"/>
      <c r="EIV1528" s="16"/>
      <c r="EIW1528" s="16"/>
      <c r="EIX1528" s="16"/>
      <c r="EIY1528" s="16"/>
      <c r="EIZ1528" s="16"/>
      <c r="EJA1528" s="16"/>
      <c r="EJB1528" s="16"/>
      <c r="EJC1528" s="16"/>
      <c r="EJD1528" s="16"/>
      <c r="EJE1528" s="16"/>
      <c r="EJF1528" s="16"/>
      <c r="EJG1528" s="16"/>
      <c r="EJH1528" s="16"/>
      <c r="EJI1528" s="16"/>
      <c r="EJJ1528" s="16"/>
      <c r="EJK1528" s="16"/>
      <c r="EJL1528" s="16"/>
      <c r="EJM1528" s="16"/>
      <c r="EJN1528" s="16"/>
      <c r="EJO1528" s="16"/>
      <c r="EJP1528" s="16"/>
      <c r="EJQ1528" s="16"/>
      <c r="EJR1528" s="16"/>
      <c r="EJS1528" s="16"/>
      <c r="EJT1528" s="16"/>
      <c r="EJU1528" s="16"/>
      <c r="EJV1528" s="16"/>
      <c r="EJW1528" s="16"/>
      <c r="EJX1528" s="16"/>
      <c r="EJY1528" s="16"/>
      <c r="EJZ1528" s="16"/>
      <c r="EKA1528" s="16"/>
      <c r="EKB1528" s="16"/>
      <c r="EKC1528" s="16"/>
      <c r="EKD1528" s="16"/>
      <c r="EKE1528" s="16"/>
      <c r="EKF1528" s="16"/>
      <c r="EKG1528" s="16"/>
      <c r="EKH1528" s="16"/>
      <c r="EKI1528" s="16"/>
      <c r="EKJ1528" s="16"/>
      <c r="EKK1528" s="16"/>
      <c r="EKL1528" s="16"/>
      <c r="EKM1528" s="16"/>
      <c r="EKN1528" s="16"/>
      <c r="EKO1528" s="16"/>
      <c r="EKP1528" s="16"/>
      <c r="EKQ1528" s="16"/>
      <c r="EKR1528" s="16"/>
      <c r="EKS1528" s="16"/>
      <c r="EKT1528" s="16"/>
      <c r="EKU1528" s="16"/>
      <c r="EKV1528" s="16"/>
      <c r="EKW1528" s="16"/>
      <c r="EKX1528" s="16"/>
      <c r="EKY1528" s="16"/>
      <c r="EKZ1528" s="16"/>
      <c r="ELA1528" s="16"/>
      <c r="ELB1528" s="16"/>
      <c r="ELC1528" s="16"/>
      <c r="ELD1528" s="16"/>
      <c r="ELE1528" s="16"/>
      <c r="ELF1528" s="16"/>
      <c r="ELG1528" s="16"/>
      <c r="ELH1528" s="16"/>
      <c r="ELI1528" s="16"/>
      <c r="ELJ1528" s="16"/>
      <c r="ELK1528" s="16"/>
      <c r="ELL1528" s="16"/>
      <c r="ELM1528" s="16"/>
      <c r="ELN1528" s="16"/>
      <c r="ELO1528" s="16"/>
      <c r="ELP1528" s="16"/>
      <c r="ELQ1528" s="16"/>
      <c r="ELR1528" s="16"/>
      <c r="ELS1528" s="16"/>
      <c r="ELT1528" s="16"/>
      <c r="ELU1528" s="16"/>
      <c r="ELV1528" s="16"/>
      <c r="ELW1528" s="16"/>
      <c r="ELX1528" s="16"/>
      <c r="ELY1528" s="16"/>
      <c r="ELZ1528" s="16"/>
      <c r="EMA1528" s="16"/>
      <c r="EMB1528" s="16"/>
      <c r="EMC1528" s="16"/>
      <c r="EMD1528" s="16"/>
      <c r="EME1528" s="16"/>
      <c r="EMF1528" s="16"/>
      <c r="EMG1528" s="16"/>
      <c r="EMH1528" s="16"/>
      <c r="EMI1528" s="16"/>
      <c r="EMJ1528" s="16"/>
      <c r="EMK1528" s="16"/>
      <c r="EML1528" s="16"/>
      <c r="EMM1528" s="16"/>
      <c r="EMN1528" s="16"/>
      <c r="EMO1528" s="16"/>
      <c r="EMP1528" s="16"/>
      <c r="EMQ1528" s="16"/>
      <c r="EMR1528" s="16"/>
      <c r="EMS1528" s="16"/>
      <c r="EMT1528" s="16"/>
      <c r="EMU1528" s="16"/>
      <c r="EMV1528" s="16"/>
      <c r="EMW1528" s="16"/>
      <c r="EMX1528" s="16"/>
      <c r="EMY1528" s="16"/>
      <c r="EMZ1528" s="16"/>
      <c r="ENA1528" s="16"/>
      <c r="ENB1528" s="16"/>
      <c r="ENC1528" s="16"/>
      <c r="END1528" s="16"/>
      <c r="ENE1528" s="16"/>
      <c r="ENF1528" s="16"/>
      <c r="ENG1528" s="16"/>
      <c r="ENH1528" s="16"/>
      <c r="ENI1528" s="16"/>
      <c r="ENJ1528" s="16"/>
      <c r="ENK1528" s="16"/>
      <c r="ENL1528" s="16"/>
      <c r="ENM1528" s="16"/>
      <c r="ENN1528" s="16"/>
      <c r="ENO1528" s="16"/>
      <c r="ENP1528" s="16"/>
      <c r="ENQ1528" s="16"/>
      <c r="ENR1528" s="16"/>
      <c r="ENS1528" s="16"/>
      <c r="ENT1528" s="16"/>
      <c r="ENU1528" s="16"/>
      <c r="ENV1528" s="16"/>
      <c r="ENW1528" s="16"/>
      <c r="ENX1528" s="16"/>
      <c r="ENY1528" s="16"/>
      <c r="ENZ1528" s="16"/>
      <c r="EOA1528" s="16"/>
      <c r="EOB1528" s="16"/>
      <c r="EOC1528" s="16"/>
      <c r="EOD1528" s="16"/>
      <c r="EOE1528" s="16"/>
      <c r="EOF1528" s="16"/>
      <c r="EOG1528" s="16"/>
      <c r="EOH1528" s="16"/>
      <c r="EOI1528" s="16"/>
      <c r="EOJ1528" s="16"/>
      <c r="EOK1528" s="16"/>
      <c r="EOL1528" s="16"/>
      <c r="EOM1528" s="16"/>
      <c r="EON1528" s="16"/>
      <c r="EOO1528" s="16"/>
      <c r="EOP1528" s="16"/>
      <c r="EOQ1528" s="16"/>
      <c r="EOR1528" s="16"/>
      <c r="EOS1528" s="16"/>
      <c r="EOT1528" s="16"/>
      <c r="EOU1528" s="16"/>
      <c r="EOV1528" s="16"/>
      <c r="EOW1528" s="16"/>
      <c r="EOX1528" s="16"/>
      <c r="EOY1528" s="16"/>
      <c r="EOZ1528" s="16"/>
      <c r="EPA1528" s="16"/>
      <c r="EPB1528" s="16"/>
      <c r="EPC1528" s="16"/>
      <c r="EPD1528" s="16"/>
      <c r="EPE1528" s="16"/>
      <c r="EPF1528" s="16"/>
      <c r="EPG1528" s="16"/>
      <c r="EPH1528" s="16"/>
      <c r="EPI1528" s="16"/>
      <c r="EPJ1528" s="16"/>
      <c r="EPK1528" s="16"/>
      <c r="EPL1528" s="16"/>
      <c r="EPM1528" s="16"/>
      <c r="EPN1528" s="16"/>
      <c r="EPO1528" s="16"/>
      <c r="EPP1528" s="16"/>
      <c r="EPQ1528" s="16"/>
      <c r="EPR1528" s="16"/>
      <c r="EPS1528" s="16"/>
      <c r="EPT1528" s="16"/>
      <c r="EPU1528" s="16"/>
      <c r="EPV1528" s="16"/>
      <c r="EPW1528" s="16"/>
      <c r="EPX1528" s="16"/>
      <c r="EPY1528" s="16"/>
      <c r="EPZ1528" s="16"/>
      <c r="EQA1528" s="16"/>
      <c r="EQB1528" s="16"/>
      <c r="EQC1528" s="16"/>
      <c r="EQD1528" s="16"/>
      <c r="EQE1528" s="16"/>
      <c r="EQF1528" s="16"/>
      <c r="EQG1528" s="16"/>
      <c r="EQH1528" s="16"/>
      <c r="EQI1528" s="16"/>
      <c r="EQJ1528" s="16"/>
      <c r="EQK1528" s="16"/>
      <c r="EQL1528" s="16"/>
      <c r="EQM1528" s="16"/>
      <c r="EQN1528" s="16"/>
      <c r="EQO1528" s="16"/>
      <c r="EQP1528" s="16"/>
      <c r="EQQ1528" s="16"/>
      <c r="EQR1528" s="16"/>
      <c r="EQS1528" s="16"/>
      <c r="EQT1528" s="16"/>
      <c r="EQU1528" s="16"/>
      <c r="EQV1528" s="16"/>
      <c r="EQW1528" s="16"/>
      <c r="EQX1528" s="16"/>
      <c r="EQY1528" s="16"/>
      <c r="EQZ1528" s="16"/>
      <c r="ERA1528" s="16"/>
      <c r="ERB1528" s="16"/>
      <c r="ERC1528" s="16"/>
      <c r="ERD1528" s="16"/>
      <c r="ERE1528" s="16"/>
      <c r="ERF1528" s="16"/>
      <c r="ERG1528" s="16"/>
      <c r="ERH1528" s="16"/>
      <c r="ERI1528" s="16"/>
      <c r="ERJ1528" s="16"/>
      <c r="ERK1528" s="16"/>
      <c r="ERL1528" s="16"/>
      <c r="ERM1528" s="16"/>
      <c r="ERN1528" s="16"/>
      <c r="ERO1528" s="16"/>
      <c r="ERP1528" s="16"/>
      <c r="ERQ1528" s="16"/>
      <c r="ERR1528" s="16"/>
      <c r="ERS1528" s="16"/>
      <c r="ERT1528" s="16"/>
      <c r="ERU1528" s="16"/>
      <c r="ERV1528" s="16"/>
      <c r="ERW1528" s="16"/>
      <c r="ERX1528" s="16"/>
      <c r="ERY1528" s="16"/>
      <c r="ERZ1528" s="16"/>
      <c r="ESA1528" s="16"/>
      <c r="ESB1528" s="16"/>
      <c r="ESC1528" s="16"/>
      <c r="ESD1528" s="16"/>
      <c r="ESE1528" s="16"/>
      <c r="ESF1528" s="16"/>
      <c r="ESG1528" s="16"/>
      <c r="ESH1528" s="16"/>
      <c r="ESI1528" s="16"/>
      <c r="ESJ1528" s="16"/>
      <c r="ESK1528" s="16"/>
      <c r="ESL1528" s="16"/>
      <c r="ESM1528" s="16"/>
      <c r="ESN1528" s="16"/>
      <c r="ESO1528" s="16"/>
      <c r="ESP1528" s="16"/>
      <c r="ESQ1528" s="16"/>
      <c r="ESR1528" s="16"/>
      <c r="ESS1528" s="16"/>
      <c r="EST1528" s="16"/>
      <c r="ESU1528" s="16"/>
      <c r="ESV1528" s="16"/>
      <c r="ESW1528" s="16"/>
      <c r="ESX1528" s="16"/>
      <c r="ESY1528" s="16"/>
      <c r="ESZ1528" s="16"/>
      <c r="ETA1528" s="16"/>
      <c r="ETB1528" s="16"/>
      <c r="ETC1528" s="16"/>
      <c r="ETD1528" s="16"/>
      <c r="ETE1528" s="16"/>
      <c r="ETF1528" s="16"/>
      <c r="ETG1528" s="16"/>
      <c r="ETH1528" s="16"/>
      <c r="ETI1528" s="16"/>
      <c r="ETJ1528" s="16"/>
      <c r="ETK1528" s="16"/>
      <c r="ETL1528" s="16"/>
      <c r="ETM1528" s="16"/>
      <c r="ETN1528" s="16"/>
      <c r="ETO1528" s="16"/>
      <c r="ETP1528" s="16"/>
      <c r="ETQ1528" s="16"/>
      <c r="ETR1528" s="16"/>
      <c r="ETS1528" s="16"/>
      <c r="ETT1528" s="16"/>
      <c r="ETU1528" s="16"/>
      <c r="ETV1528" s="16"/>
      <c r="ETW1528" s="16"/>
      <c r="ETX1528" s="16"/>
      <c r="ETY1528" s="16"/>
      <c r="ETZ1528" s="16"/>
      <c r="EUA1528" s="16"/>
      <c r="EUB1528" s="16"/>
      <c r="EUC1528" s="16"/>
      <c r="EUD1528" s="16"/>
      <c r="EUE1528" s="16"/>
      <c r="EUF1528" s="16"/>
      <c r="EUG1528" s="16"/>
      <c r="EUH1528" s="16"/>
      <c r="EUI1528" s="16"/>
      <c r="EUJ1528" s="16"/>
      <c r="EUK1528" s="16"/>
      <c r="EUL1528" s="16"/>
      <c r="EUM1528" s="16"/>
      <c r="EUN1528" s="16"/>
      <c r="EUO1528" s="16"/>
      <c r="EUP1528" s="16"/>
      <c r="EUQ1528" s="16"/>
      <c r="EUR1528" s="16"/>
      <c r="EUS1528" s="16"/>
      <c r="EUT1528" s="16"/>
      <c r="EUU1528" s="16"/>
      <c r="EUV1528" s="16"/>
      <c r="EUW1528" s="16"/>
      <c r="EUX1528" s="16"/>
      <c r="EUY1528" s="16"/>
      <c r="EUZ1528" s="16"/>
      <c r="EVA1528" s="16"/>
      <c r="EVB1528" s="16"/>
      <c r="EVC1528" s="16"/>
      <c r="EVD1528" s="16"/>
      <c r="EVE1528" s="16"/>
      <c r="EVF1528" s="16"/>
      <c r="EVG1528" s="16"/>
      <c r="EVH1528" s="16"/>
      <c r="EVI1528" s="16"/>
      <c r="EVJ1528" s="16"/>
      <c r="EVK1528" s="16"/>
      <c r="EVL1528" s="16"/>
      <c r="EVM1528" s="16"/>
      <c r="EVN1528" s="16"/>
      <c r="EVO1528" s="16"/>
      <c r="EVP1528" s="16"/>
      <c r="EVQ1528" s="16"/>
      <c r="EVR1528" s="16"/>
      <c r="EVS1528" s="16"/>
      <c r="EVT1528" s="16"/>
      <c r="EVU1528" s="16"/>
      <c r="EVV1528" s="16"/>
      <c r="EVW1528" s="16"/>
      <c r="EVX1528" s="16"/>
      <c r="EVY1528" s="16"/>
      <c r="EVZ1528" s="16"/>
      <c r="EWA1528" s="16"/>
      <c r="EWB1528" s="16"/>
      <c r="EWC1528" s="16"/>
      <c r="EWD1528" s="16"/>
      <c r="EWE1528" s="16"/>
      <c r="EWF1528" s="16"/>
      <c r="EWG1528" s="16"/>
      <c r="EWH1528" s="16"/>
      <c r="EWI1528" s="16"/>
      <c r="EWJ1528" s="16"/>
      <c r="EWK1528" s="16"/>
      <c r="EWL1528" s="16"/>
      <c r="EWM1528" s="16"/>
      <c r="EWN1528" s="16"/>
      <c r="EWO1528" s="16"/>
      <c r="EWP1528" s="16"/>
      <c r="EWQ1528" s="16"/>
      <c r="EWR1528" s="16"/>
      <c r="EWS1528" s="16"/>
      <c r="EWT1528" s="16"/>
      <c r="EWU1528" s="16"/>
      <c r="EWV1528" s="16"/>
      <c r="EWW1528" s="16"/>
      <c r="EWX1528" s="16"/>
      <c r="EWY1528" s="16"/>
      <c r="EWZ1528" s="16"/>
      <c r="EXA1528" s="16"/>
      <c r="EXB1528" s="16"/>
      <c r="EXC1528" s="16"/>
      <c r="EXD1528" s="16"/>
      <c r="EXE1528" s="16"/>
      <c r="EXF1528" s="16"/>
      <c r="EXG1528" s="16"/>
      <c r="EXH1528" s="16"/>
      <c r="EXI1528" s="16"/>
      <c r="EXJ1528" s="16"/>
      <c r="EXK1528" s="16"/>
      <c r="EXL1528" s="16"/>
      <c r="EXM1528" s="16"/>
      <c r="EXN1528" s="16"/>
      <c r="EXO1528" s="16"/>
      <c r="EXP1528" s="16"/>
      <c r="EXQ1528" s="16"/>
      <c r="EXR1528" s="16"/>
      <c r="EXS1528" s="16"/>
      <c r="EXT1528" s="16"/>
      <c r="EXU1528" s="16"/>
      <c r="EXV1528" s="16"/>
      <c r="EXW1528" s="16"/>
      <c r="EXX1528" s="16"/>
      <c r="EXY1528" s="16"/>
      <c r="EXZ1528" s="16"/>
      <c r="EYA1528" s="16"/>
      <c r="EYB1528" s="16"/>
      <c r="EYC1528" s="16"/>
      <c r="EYD1528" s="16"/>
      <c r="EYE1528" s="16"/>
      <c r="EYF1528" s="16"/>
      <c r="EYG1528" s="16"/>
      <c r="EYH1528" s="16"/>
      <c r="EYI1528" s="16"/>
      <c r="EYJ1528" s="16"/>
      <c r="EYK1528" s="16"/>
      <c r="EYL1528" s="16"/>
      <c r="EYM1528" s="16"/>
      <c r="EYN1528" s="16"/>
      <c r="EYO1528" s="16"/>
      <c r="EYP1528" s="16"/>
      <c r="EYQ1528" s="16"/>
      <c r="EYR1528" s="16"/>
      <c r="EYS1528" s="16"/>
      <c r="EYT1528" s="16"/>
      <c r="EYU1528" s="16"/>
      <c r="EYV1528" s="16"/>
      <c r="EYW1528" s="16"/>
      <c r="EYX1528" s="16"/>
      <c r="EYY1528" s="16"/>
      <c r="EYZ1528" s="16"/>
      <c r="EZA1528" s="16"/>
      <c r="EZB1528" s="16"/>
      <c r="EZC1528" s="16"/>
      <c r="EZD1528" s="16"/>
      <c r="EZE1528" s="16"/>
      <c r="EZF1528" s="16"/>
      <c r="EZG1528" s="16"/>
      <c r="EZH1528" s="16"/>
      <c r="EZI1528" s="16"/>
      <c r="EZJ1528" s="16"/>
      <c r="EZK1528" s="16"/>
      <c r="EZL1528" s="16"/>
      <c r="EZM1528" s="16"/>
      <c r="EZN1528" s="16"/>
      <c r="EZO1528" s="16"/>
      <c r="EZP1528" s="16"/>
      <c r="EZQ1528" s="16"/>
      <c r="EZR1528" s="16"/>
      <c r="EZS1528" s="16"/>
      <c r="EZT1528" s="16"/>
      <c r="EZU1528" s="16"/>
      <c r="EZV1528" s="16"/>
      <c r="EZW1528" s="16"/>
      <c r="EZX1528" s="16"/>
      <c r="EZY1528" s="16"/>
      <c r="EZZ1528" s="16"/>
      <c r="FAA1528" s="16"/>
      <c r="FAB1528" s="16"/>
      <c r="FAC1528" s="16"/>
      <c r="FAD1528" s="16"/>
      <c r="FAE1528" s="16"/>
      <c r="FAF1528" s="16"/>
      <c r="FAG1528" s="16"/>
      <c r="FAH1528" s="16"/>
      <c r="FAI1528" s="16"/>
      <c r="FAJ1528" s="16"/>
      <c r="FAK1528" s="16"/>
      <c r="FAL1528" s="16"/>
      <c r="FAM1528" s="16"/>
      <c r="FAN1528" s="16"/>
      <c r="FAO1528" s="16"/>
      <c r="FAP1528" s="16"/>
      <c r="FAQ1528" s="16"/>
      <c r="FAR1528" s="16"/>
      <c r="FAS1528" s="16"/>
      <c r="FAT1528" s="16"/>
      <c r="FAU1528" s="16"/>
      <c r="FAV1528" s="16"/>
      <c r="FAW1528" s="16"/>
      <c r="FAX1528" s="16"/>
      <c r="FAY1528" s="16"/>
      <c r="FAZ1528" s="16"/>
      <c r="FBA1528" s="16"/>
      <c r="FBB1528" s="16"/>
      <c r="FBC1528" s="16"/>
      <c r="FBD1528" s="16"/>
      <c r="FBE1528" s="16"/>
      <c r="FBF1528" s="16"/>
      <c r="FBG1528" s="16"/>
      <c r="FBH1528" s="16"/>
      <c r="FBI1528" s="16"/>
      <c r="FBJ1528" s="16"/>
      <c r="FBK1528" s="16"/>
      <c r="FBL1528" s="16"/>
      <c r="FBM1528" s="16"/>
      <c r="FBN1528" s="16"/>
      <c r="FBO1528" s="16"/>
      <c r="FBP1528" s="16"/>
      <c r="FBQ1528" s="16"/>
      <c r="FBR1528" s="16"/>
      <c r="FBS1528" s="16"/>
      <c r="FBT1528" s="16"/>
      <c r="FBU1528" s="16"/>
      <c r="FBV1528" s="16"/>
      <c r="FBW1528" s="16"/>
      <c r="FBX1528" s="16"/>
      <c r="FBY1528" s="16"/>
      <c r="FBZ1528" s="16"/>
      <c r="FCA1528" s="16"/>
      <c r="FCB1528" s="16"/>
      <c r="FCC1528" s="16"/>
      <c r="FCD1528" s="16"/>
      <c r="FCE1528" s="16"/>
      <c r="FCF1528" s="16"/>
      <c r="FCG1528" s="16"/>
      <c r="FCH1528" s="16"/>
      <c r="FCI1528" s="16"/>
      <c r="FCJ1528" s="16"/>
      <c r="FCK1528" s="16"/>
      <c r="FCL1528" s="16"/>
      <c r="FCM1528" s="16"/>
      <c r="FCN1528" s="16"/>
      <c r="FCO1528" s="16"/>
      <c r="FCP1528" s="16"/>
      <c r="FCQ1528" s="16"/>
      <c r="FCR1528" s="16"/>
      <c r="FCS1528" s="16"/>
      <c r="FCT1528" s="16"/>
      <c r="FCU1528" s="16"/>
      <c r="FCV1528" s="16"/>
      <c r="FCW1528" s="16"/>
      <c r="FCX1528" s="16"/>
      <c r="FCY1528" s="16"/>
      <c r="FCZ1528" s="16"/>
      <c r="FDA1528" s="16"/>
      <c r="FDB1528" s="16"/>
      <c r="FDC1528" s="16"/>
      <c r="FDD1528" s="16"/>
      <c r="FDE1528" s="16"/>
      <c r="FDF1528" s="16"/>
      <c r="FDG1528" s="16"/>
      <c r="FDH1528" s="16"/>
      <c r="FDI1528" s="16"/>
      <c r="FDJ1528" s="16"/>
      <c r="FDK1528" s="16"/>
      <c r="FDL1528" s="16"/>
      <c r="FDM1528" s="16"/>
      <c r="FDN1528" s="16"/>
      <c r="FDO1528" s="16"/>
      <c r="FDP1528" s="16"/>
      <c r="FDQ1528" s="16"/>
      <c r="FDR1528" s="16"/>
      <c r="FDS1528" s="16"/>
      <c r="FDT1528" s="16"/>
      <c r="FDU1528" s="16"/>
      <c r="FDV1528" s="16"/>
      <c r="FDW1528" s="16"/>
      <c r="FDX1528" s="16"/>
      <c r="FDY1528" s="16"/>
      <c r="FDZ1528" s="16"/>
      <c r="FEA1528" s="16"/>
      <c r="FEB1528" s="16"/>
      <c r="FEC1528" s="16"/>
      <c r="FED1528" s="16"/>
      <c r="FEE1528" s="16"/>
      <c r="FEF1528" s="16"/>
      <c r="FEG1528" s="16"/>
      <c r="FEH1528" s="16"/>
      <c r="FEI1528" s="16"/>
      <c r="FEJ1528" s="16"/>
      <c r="FEK1528" s="16"/>
      <c r="FEL1528" s="16"/>
      <c r="FEM1528" s="16"/>
      <c r="FEN1528" s="16"/>
      <c r="FEO1528" s="16"/>
      <c r="FEP1528" s="16"/>
      <c r="FEQ1528" s="16"/>
      <c r="FER1528" s="16"/>
      <c r="FES1528" s="16"/>
      <c r="FET1528" s="16"/>
      <c r="FEU1528" s="16"/>
      <c r="FEV1528" s="16"/>
      <c r="FEW1528" s="16"/>
      <c r="FEX1528" s="16"/>
      <c r="FEY1528" s="16"/>
      <c r="FEZ1528" s="16"/>
      <c r="FFA1528" s="16"/>
      <c r="FFB1528" s="16"/>
      <c r="FFC1528" s="16"/>
      <c r="FFD1528" s="16"/>
      <c r="FFE1528" s="16"/>
      <c r="FFF1528" s="16"/>
      <c r="FFG1528" s="16"/>
      <c r="FFH1528" s="16"/>
      <c r="FFI1528" s="16"/>
      <c r="FFJ1528" s="16"/>
      <c r="FFK1528" s="16"/>
      <c r="FFL1528" s="16"/>
      <c r="FFM1528" s="16"/>
      <c r="FFN1528" s="16"/>
      <c r="FFO1528" s="16"/>
      <c r="FFP1528" s="16"/>
      <c r="FFQ1528" s="16"/>
      <c r="FFR1528" s="16"/>
      <c r="FFS1528" s="16"/>
      <c r="FFT1528" s="16"/>
      <c r="FFU1528" s="16"/>
      <c r="FFV1528" s="16"/>
      <c r="FFW1528" s="16"/>
      <c r="FFX1528" s="16"/>
      <c r="FFY1528" s="16"/>
      <c r="FFZ1528" s="16"/>
      <c r="FGA1528" s="16"/>
      <c r="FGB1528" s="16"/>
      <c r="FGC1528" s="16"/>
      <c r="FGD1528" s="16"/>
      <c r="FGE1528" s="16"/>
      <c r="FGF1528" s="16"/>
      <c r="FGG1528" s="16"/>
      <c r="FGH1528" s="16"/>
      <c r="FGI1528" s="16"/>
      <c r="FGJ1528" s="16"/>
      <c r="FGK1528" s="16"/>
      <c r="FGL1528" s="16"/>
      <c r="FGM1528" s="16"/>
      <c r="FGN1528" s="16"/>
      <c r="FGO1528" s="16"/>
      <c r="FGP1528" s="16"/>
      <c r="FGQ1528" s="16"/>
      <c r="FGR1528" s="16"/>
      <c r="FGS1528" s="16"/>
      <c r="FGT1528" s="16"/>
      <c r="FGU1528" s="16"/>
      <c r="FGV1528" s="16"/>
      <c r="FGW1528" s="16"/>
      <c r="FGX1528" s="16"/>
      <c r="FGY1528" s="16"/>
      <c r="FGZ1528" s="16"/>
      <c r="FHA1528" s="16"/>
      <c r="FHB1528" s="16"/>
      <c r="FHC1528" s="16"/>
      <c r="FHD1528" s="16"/>
      <c r="FHE1528" s="16"/>
      <c r="FHF1528" s="16"/>
      <c r="FHG1528" s="16"/>
      <c r="FHH1528" s="16"/>
      <c r="FHI1528" s="16"/>
      <c r="FHJ1528" s="16"/>
      <c r="FHK1528" s="16"/>
      <c r="FHL1528" s="16"/>
      <c r="FHM1528" s="16"/>
      <c r="FHN1528" s="16"/>
      <c r="FHO1528" s="16"/>
      <c r="FHP1528" s="16"/>
      <c r="FHQ1528" s="16"/>
      <c r="FHR1528" s="16"/>
      <c r="FHS1528" s="16"/>
      <c r="FHT1528" s="16"/>
      <c r="FHU1528" s="16"/>
      <c r="FHV1528" s="16"/>
      <c r="FHW1528" s="16"/>
      <c r="FHX1528" s="16"/>
      <c r="FHY1528" s="16"/>
      <c r="FHZ1528" s="16"/>
      <c r="FIA1528" s="16"/>
      <c r="FIB1528" s="16"/>
      <c r="FIC1528" s="16"/>
      <c r="FID1528" s="16"/>
      <c r="FIE1528" s="16"/>
      <c r="FIF1528" s="16"/>
      <c r="FIG1528" s="16"/>
      <c r="FIH1528" s="16"/>
      <c r="FII1528" s="16"/>
      <c r="FIJ1528" s="16"/>
      <c r="FIK1528" s="16"/>
      <c r="FIL1528" s="16"/>
      <c r="FIM1528" s="16"/>
      <c r="FIN1528" s="16"/>
      <c r="FIO1528" s="16"/>
      <c r="FIP1528" s="16"/>
      <c r="FIQ1528" s="16"/>
      <c r="FIR1528" s="16"/>
      <c r="FIS1528" s="16"/>
      <c r="FIT1528" s="16"/>
      <c r="FIU1528" s="16"/>
      <c r="FIV1528" s="16"/>
      <c r="FIW1528" s="16"/>
      <c r="FIX1528" s="16"/>
      <c r="FIY1528" s="16"/>
      <c r="FIZ1528" s="16"/>
      <c r="FJA1528" s="16"/>
      <c r="FJB1528" s="16"/>
      <c r="FJC1528" s="16"/>
      <c r="FJD1528" s="16"/>
      <c r="FJE1528" s="16"/>
      <c r="FJF1528" s="16"/>
      <c r="FJG1528" s="16"/>
      <c r="FJH1528" s="16"/>
      <c r="FJI1528" s="16"/>
      <c r="FJJ1528" s="16"/>
      <c r="FJK1528" s="16"/>
      <c r="FJL1528" s="16"/>
      <c r="FJM1528" s="16"/>
      <c r="FJN1528" s="16"/>
      <c r="FJO1528" s="16"/>
      <c r="FJP1528" s="16"/>
      <c r="FJQ1528" s="16"/>
      <c r="FJR1528" s="16"/>
      <c r="FJS1528" s="16"/>
      <c r="FJT1528" s="16"/>
      <c r="FJU1528" s="16"/>
      <c r="FJV1528" s="16"/>
      <c r="FJW1528" s="16"/>
      <c r="FJX1528" s="16"/>
      <c r="FJY1528" s="16"/>
      <c r="FJZ1528" s="16"/>
      <c r="FKA1528" s="16"/>
      <c r="FKB1528" s="16"/>
      <c r="FKC1528" s="16"/>
      <c r="FKD1528" s="16"/>
      <c r="FKE1528" s="16"/>
      <c r="FKF1528" s="16"/>
      <c r="FKG1528" s="16"/>
      <c r="FKH1528" s="16"/>
      <c r="FKI1528" s="16"/>
      <c r="FKJ1528" s="16"/>
      <c r="FKK1528" s="16"/>
      <c r="FKL1528" s="16"/>
      <c r="FKM1528" s="16"/>
      <c r="FKN1528" s="16"/>
      <c r="FKO1528" s="16"/>
      <c r="FKP1528" s="16"/>
      <c r="FKQ1528" s="16"/>
      <c r="FKR1528" s="16"/>
      <c r="FKS1528" s="16"/>
      <c r="FKT1528" s="16"/>
      <c r="FKU1528" s="16"/>
      <c r="FKV1528" s="16"/>
      <c r="FKW1528" s="16"/>
      <c r="FKX1528" s="16"/>
      <c r="FKY1528" s="16"/>
      <c r="FKZ1528" s="16"/>
      <c r="FLA1528" s="16"/>
      <c r="FLB1528" s="16"/>
      <c r="FLC1528" s="16"/>
      <c r="FLD1528" s="16"/>
      <c r="FLE1528" s="16"/>
      <c r="FLF1528" s="16"/>
      <c r="FLG1528" s="16"/>
      <c r="FLH1528" s="16"/>
      <c r="FLI1528" s="16"/>
      <c r="FLJ1528" s="16"/>
      <c r="FLK1528" s="16"/>
      <c r="FLL1528" s="16"/>
      <c r="FLM1528" s="16"/>
      <c r="FLN1528" s="16"/>
      <c r="FLO1528" s="16"/>
      <c r="FLP1528" s="16"/>
      <c r="FLQ1528" s="16"/>
      <c r="FLR1528" s="16"/>
      <c r="FLS1528" s="16"/>
      <c r="FLT1528" s="16"/>
      <c r="FLU1528" s="16"/>
      <c r="FLV1528" s="16"/>
      <c r="FLW1528" s="16"/>
      <c r="FLX1528" s="16"/>
      <c r="FLY1528" s="16"/>
      <c r="FLZ1528" s="16"/>
      <c r="FMA1528" s="16"/>
      <c r="FMB1528" s="16"/>
      <c r="FMC1528" s="16"/>
      <c r="FMD1528" s="16"/>
      <c r="FME1528" s="16"/>
      <c r="FMF1528" s="16"/>
      <c r="FMG1528" s="16"/>
      <c r="FMH1528" s="16"/>
      <c r="FMI1528" s="16"/>
      <c r="FMJ1528" s="16"/>
      <c r="FMK1528" s="16"/>
      <c r="FML1528" s="16"/>
      <c r="FMM1528" s="16"/>
      <c r="FMN1528" s="16"/>
      <c r="FMO1528" s="16"/>
      <c r="FMP1528" s="16"/>
      <c r="FMQ1528" s="16"/>
      <c r="FMR1528" s="16"/>
      <c r="FMS1528" s="16"/>
      <c r="FMT1528" s="16"/>
      <c r="FMU1528" s="16"/>
      <c r="FMV1528" s="16"/>
      <c r="FMW1528" s="16"/>
      <c r="FMX1528" s="16"/>
      <c r="FMY1528" s="16"/>
      <c r="FMZ1528" s="16"/>
      <c r="FNA1528" s="16"/>
      <c r="FNB1528" s="16"/>
      <c r="FNC1528" s="16"/>
      <c r="FND1528" s="16"/>
      <c r="FNE1528" s="16"/>
      <c r="FNF1528" s="16"/>
      <c r="FNG1528" s="16"/>
      <c r="FNH1528" s="16"/>
      <c r="FNI1528" s="16"/>
      <c r="FNJ1528" s="16"/>
      <c r="FNK1528" s="16"/>
      <c r="FNL1528" s="16"/>
      <c r="FNM1528" s="16"/>
      <c r="FNN1528" s="16"/>
      <c r="FNO1528" s="16"/>
      <c r="FNP1528" s="16"/>
      <c r="FNQ1528" s="16"/>
      <c r="FNR1528" s="16"/>
      <c r="FNS1528" s="16"/>
      <c r="FNT1528" s="16"/>
      <c r="FNU1528" s="16"/>
      <c r="FNV1528" s="16"/>
      <c r="FNW1528" s="16"/>
      <c r="FNX1528" s="16"/>
      <c r="FNY1528" s="16"/>
      <c r="FNZ1528" s="16"/>
      <c r="FOA1528" s="16"/>
      <c r="FOB1528" s="16"/>
      <c r="FOC1528" s="16"/>
      <c r="FOD1528" s="16"/>
      <c r="FOE1528" s="16"/>
      <c r="FOF1528" s="16"/>
      <c r="FOG1528" s="16"/>
      <c r="FOH1528" s="16"/>
      <c r="FOI1528" s="16"/>
      <c r="FOJ1528" s="16"/>
      <c r="FOK1528" s="16"/>
      <c r="FOL1528" s="16"/>
      <c r="FOM1528" s="16"/>
      <c r="FON1528" s="16"/>
      <c r="FOO1528" s="16"/>
      <c r="FOP1528" s="16"/>
      <c r="FOQ1528" s="16"/>
      <c r="FOR1528" s="16"/>
      <c r="FOS1528" s="16"/>
      <c r="FOT1528" s="16"/>
      <c r="FOU1528" s="16"/>
      <c r="FOV1528" s="16"/>
      <c r="FOW1528" s="16"/>
      <c r="FOX1528" s="16"/>
      <c r="FOY1528" s="16"/>
      <c r="FOZ1528" s="16"/>
      <c r="FPA1528" s="16"/>
      <c r="FPB1528" s="16"/>
      <c r="FPC1528" s="16"/>
      <c r="FPD1528" s="16"/>
      <c r="FPE1528" s="16"/>
      <c r="FPF1528" s="16"/>
      <c r="FPG1528" s="16"/>
      <c r="FPH1528" s="16"/>
      <c r="FPI1528" s="16"/>
      <c r="FPJ1528" s="16"/>
      <c r="FPK1528" s="16"/>
      <c r="FPL1528" s="16"/>
      <c r="FPM1528" s="16"/>
      <c r="FPN1528" s="16"/>
      <c r="FPO1528" s="16"/>
      <c r="FPP1528" s="16"/>
      <c r="FPQ1528" s="16"/>
      <c r="FPR1528" s="16"/>
      <c r="FPS1528" s="16"/>
      <c r="FPT1528" s="16"/>
      <c r="FPU1528" s="16"/>
      <c r="FPV1528" s="16"/>
      <c r="FPW1528" s="16"/>
      <c r="FPX1528" s="16"/>
      <c r="FPY1528" s="16"/>
      <c r="FPZ1528" s="16"/>
      <c r="FQA1528" s="16"/>
      <c r="FQB1528" s="16"/>
      <c r="FQC1528" s="16"/>
      <c r="FQD1528" s="16"/>
      <c r="FQE1528" s="16"/>
      <c r="FQF1528" s="16"/>
      <c r="FQG1528" s="16"/>
      <c r="FQH1528" s="16"/>
      <c r="FQI1528" s="16"/>
      <c r="FQJ1528" s="16"/>
      <c r="FQK1528" s="16"/>
      <c r="FQL1528" s="16"/>
      <c r="FQM1528" s="16"/>
      <c r="FQN1528" s="16"/>
      <c r="FQO1528" s="16"/>
      <c r="FQP1528" s="16"/>
      <c r="FQQ1528" s="16"/>
      <c r="FQR1528" s="16"/>
      <c r="FQS1528" s="16"/>
      <c r="FQT1528" s="16"/>
      <c r="FQU1528" s="16"/>
      <c r="FQV1528" s="16"/>
      <c r="FQW1528" s="16"/>
      <c r="FQX1528" s="16"/>
      <c r="FQY1528" s="16"/>
      <c r="FQZ1528" s="16"/>
      <c r="FRA1528" s="16"/>
      <c r="FRB1528" s="16"/>
      <c r="FRC1528" s="16"/>
      <c r="FRD1528" s="16"/>
      <c r="FRE1528" s="16"/>
      <c r="FRF1528" s="16"/>
      <c r="FRG1528" s="16"/>
      <c r="FRH1528" s="16"/>
      <c r="FRI1528" s="16"/>
      <c r="FRJ1528" s="16"/>
      <c r="FRK1528" s="16"/>
      <c r="FRL1528" s="16"/>
      <c r="FRM1528" s="16"/>
      <c r="FRN1528" s="16"/>
      <c r="FRO1528" s="16"/>
      <c r="FRP1528" s="16"/>
      <c r="FRQ1528" s="16"/>
      <c r="FRR1528" s="16"/>
      <c r="FRS1528" s="16"/>
      <c r="FRT1528" s="16"/>
      <c r="FRU1528" s="16"/>
      <c r="FRV1528" s="16"/>
      <c r="FRW1528" s="16"/>
      <c r="FRX1528" s="16"/>
      <c r="FRY1528" s="16"/>
      <c r="FRZ1528" s="16"/>
      <c r="FSA1528" s="16"/>
      <c r="FSB1528" s="16"/>
      <c r="FSC1528" s="16"/>
      <c r="FSD1528" s="16"/>
      <c r="FSE1528" s="16"/>
      <c r="FSF1528" s="16"/>
      <c r="FSG1528" s="16"/>
      <c r="FSH1528" s="16"/>
      <c r="FSI1528" s="16"/>
      <c r="FSJ1528" s="16"/>
      <c r="FSK1528" s="16"/>
      <c r="FSL1528" s="16"/>
      <c r="FSM1528" s="16"/>
      <c r="FSN1528" s="16"/>
      <c r="FSO1528" s="16"/>
      <c r="FSP1528" s="16"/>
      <c r="FSQ1528" s="16"/>
      <c r="FSR1528" s="16"/>
      <c r="FSS1528" s="16"/>
      <c r="FST1528" s="16"/>
      <c r="FSU1528" s="16"/>
      <c r="FSV1528" s="16"/>
      <c r="FSW1528" s="16"/>
      <c r="FSX1528" s="16"/>
      <c r="FSY1528" s="16"/>
      <c r="FSZ1528" s="16"/>
      <c r="FTA1528" s="16"/>
      <c r="FTB1528" s="16"/>
      <c r="FTC1528" s="16"/>
      <c r="FTD1528" s="16"/>
      <c r="FTE1528" s="16"/>
      <c r="FTF1528" s="16"/>
      <c r="FTG1528" s="16"/>
      <c r="FTH1528" s="16"/>
      <c r="FTI1528" s="16"/>
      <c r="FTJ1528" s="16"/>
      <c r="FTK1528" s="16"/>
      <c r="FTL1528" s="16"/>
      <c r="FTM1528" s="16"/>
      <c r="FTN1528" s="16"/>
      <c r="FTO1528" s="16"/>
      <c r="FTP1528" s="16"/>
      <c r="FTQ1528" s="16"/>
      <c r="FTR1528" s="16"/>
      <c r="FTS1528" s="16"/>
      <c r="FTT1528" s="16"/>
      <c r="FTU1528" s="16"/>
      <c r="FTV1528" s="16"/>
      <c r="FTW1528" s="16"/>
      <c r="FTX1528" s="16"/>
      <c r="FTY1528" s="16"/>
      <c r="FTZ1528" s="16"/>
      <c r="FUA1528" s="16"/>
      <c r="FUB1528" s="16"/>
      <c r="FUC1528" s="16"/>
      <c r="FUD1528" s="16"/>
      <c r="FUE1528" s="16"/>
      <c r="FUF1528" s="16"/>
      <c r="FUG1528" s="16"/>
      <c r="FUH1528" s="16"/>
      <c r="FUI1528" s="16"/>
      <c r="FUJ1528" s="16"/>
      <c r="FUK1528" s="16"/>
      <c r="FUL1528" s="16"/>
      <c r="FUM1528" s="16"/>
      <c r="FUN1528" s="16"/>
      <c r="FUO1528" s="16"/>
      <c r="FUP1528" s="16"/>
      <c r="FUQ1528" s="16"/>
      <c r="FUR1528" s="16"/>
      <c r="FUS1528" s="16"/>
      <c r="FUT1528" s="16"/>
      <c r="FUU1528" s="16"/>
      <c r="FUV1528" s="16"/>
      <c r="FUW1528" s="16"/>
      <c r="FUX1528" s="16"/>
      <c r="FUY1528" s="16"/>
      <c r="FUZ1528" s="16"/>
      <c r="FVA1528" s="16"/>
      <c r="FVB1528" s="16"/>
      <c r="FVC1528" s="16"/>
      <c r="FVD1528" s="16"/>
      <c r="FVE1528" s="16"/>
      <c r="FVF1528" s="16"/>
      <c r="FVG1528" s="16"/>
      <c r="FVH1528" s="16"/>
      <c r="FVI1528" s="16"/>
      <c r="FVJ1528" s="16"/>
      <c r="FVK1528" s="16"/>
      <c r="FVL1528" s="16"/>
      <c r="FVM1528" s="16"/>
      <c r="FVN1528" s="16"/>
      <c r="FVO1528" s="16"/>
      <c r="FVP1528" s="16"/>
      <c r="FVQ1528" s="16"/>
      <c r="FVR1528" s="16"/>
      <c r="FVS1528" s="16"/>
      <c r="FVT1528" s="16"/>
      <c r="FVU1528" s="16"/>
      <c r="FVV1528" s="16"/>
      <c r="FVW1528" s="16"/>
      <c r="FVX1528" s="16"/>
      <c r="FVY1528" s="16"/>
      <c r="FVZ1528" s="16"/>
      <c r="FWA1528" s="16"/>
      <c r="FWB1528" s="16"/>
      <c r="FWC1528" s="16"/>
      <c r="FWD1528" s="16"/>
      <c r="FWE1528" s="16"/>
      <c r="FWF1528" s="16"/>
      <c r="FWG1528" s="16"/>
      <c r="FWH1528" s="16"/>
      <c r="FWI1528" s="16"/>
      <c r="FWJ1528" s="16"/>
      <c r="FWK1528" s="16"/>
      <c r="FWL1528" s="16"/>
      <c r="FWM1528" s="16"/>
      <c r="FWN1528" s="16"/>
      <c r="FWO1528" s="16"/>
      <c r="FWP1528" s="16"/>
      <c r="FWQ1528" s="16"/>
      <c r="FWR1528" s="16"/>
      <c r="FWS1528" s="16"/>
      <c r="FWT1528" s="16"/>
      <c r="FWU1528" s="16"/>
      <c r="FWV1528" s="16"/>
      <c r="FWW1528" s="16"/>
      <c r="FWX1528" s="16"/>
      <c r="FWY1528" s="16"/>
      <c r="FWZ1528" s="16"/>
      <c r="FXA1528" s="16"/>
      <c r="FXB1528" s="16"/>
      <c r="FXC1528" s="16"/>
      <c r="FXD1528" s="16"/>
      <c r="FXE1528" s="16"/>
      <c r="FXF1528" s="16"/>
      <c r="FXG1528" s="16"/>
      <c r="FXH1528" s="16"/>
      <c r="FXI1528" s="16"/>
      <c r="FXJ1528" s="16"/>
      <c r="FXK1528" s="16"/>
      <c r="FXL1528" s="16"/>
      <c r="FXM1528" s="16"/>
      <c r="FXN1528" s="16"/>
      <c r="FXO1528" s="16"/>
      <c r="FXP1528" s="16"/>
      <c r="FXQ1528" s="16"/>
      <c r="FXR1528" s="16"/>
      <c r="FXS1528" s="16"/>
      <c r="FXT1528" s="16"/>
      <c r="FXU1528" s="16"/>
      <c r="FXV1528" s="16"/>
      <c r="FXW1528" s="16"/>
      <c r="FXX1528" s="16"/>
      <c r="FXY1528" s="16"/>
      <c r="FXZ1528" s="16"/>
      <c r="FYA1528" s="16"/>
      <c r="FYB1528" s="16"/>
      <c r="FYC1528" s="16"/>
      <c r="FYD1528" s="16"/>
      <c r="FYE1528" s="16"/>
      <c r="FYF1528" s="16"/>
      <c r="FYG1528" s="16"/>
      <c r="FYH1528" s="16"/>
      <c r="FYI1528" s="16"/>
      <c r="FYJ1528" s="16"/>
      <c r="FYK1528" s="16"/>
      <c r="FYL1528" s="16"/>
      <c r="FYM1528" s="16"/>
      <c r="FYN1528" s="16"/>
      <c r="FYO1528" s="16"/>
      <c r="FYP1528" s="16"/>
      <c r="FYQ1528" s="16"/>
      <c r="FYR1528" s="16"/>
      <c r="FYS1528" s="16"/>
      <c r="FYT1528" s="16"/>
      <c r="FYU1528" s="16"/>
      <c r="FYV1528" s="16"/>
      <c r="FYW1528" s="16"/>
      <c r="FYX1528" s="16"/>
      <c r="FYY1528" s="16"/>
      <c r="FYZ1528" s="16"/>
      <c r="FZA1528" s="16"/>
      <c r="FZB1528" s="16"/>
      <c r="FZC1528" s="16"/>
      <c r="FZD1528" s="16"/>
      <c r="FZE1528" s="16"/>
      <c r="FZF1528" s="16"/>
      <c r="FZG1528" s="16"/>
      <c r="FZH1528" s="16"/>
      <c r="FZI1528" s="16"/>
      <c r="FZJ1528" s="16"/>
      <c r="FZK1528" s="16"/>
      <c r="FZL1528" s="16"/>
      <c r="FZM1528" s="16"/>
      <c r="FZN1528" s="16"/>
      <c r="FZO1528" s="16"/>
      <c r="FZP1528" s="16"/>
      <c r="FZQ1528" s="16"/>
      <c r="FZR1528" s="16"/>
      <c r="FZS1528" s="16"/>
      <c r="FZT1528" s="16"/>
      <c r="FZU1528" s="16"/>
      <c r="FZV1528" s="16"/>
      <c r="FZW1528" s="16"/>
      <c r="FZX1528" s="16"/>
      <c r="FZY1528" s="16"/>
      <c r="FZZ1528" s="16"/>
      <c r="GAA1528" s="16"/>
      <c r="GAB1528" s="16"/>
      <c r="GAC1528" s="16"/>
      <c r="GAD1528" s="16"/>
      <c r="GAE1528" s="16"/>
      <c r="GAF1528" s="16"/>
      <c r="GAG1528" s="16"/>
      <c r="GAH1528" s="16"/>
      <c r="GAI1528" s="16"/>
      <c r="GAJ1528" s="16"/>
      <c r="GAK1528" s="16"/>
      <c r="GAL1528" s="16"/>
      <c r="GAM1528" s="16"/>
      <c r="GAN1528" s="16"/>
      <c r="GAO1528" s="16"/>
      <c r="GAP1528" s="16"/>
      <c r="GAQ1528" s="16"/>
      <c r="GAR1528" s="16"/>
      <c r="GAS1528" s="16"/>
      <c r="GAT1528" s="16"/>
      <c r="GAU1528" s="16"/>
      <c r="GAV1528" s="16"/>
      <c r="GAW1528" s="16"/>
      <c r="GAX1528" s="16"/>
      <c r="GAY1528" s="16"/>
      <c r="GAZ1528" s="16"/>
      <c r="GBA1528" s="16"/>
      <c r="GBB1528" s="16"/>
      <c r="GBC1528" s="16"/>
      <c r="GBD1528" s="16"/>
      <c r="GBE1528" s="16"/>
      <c r="GBF1528" s="16"/>
      <c r="GBG1528" s="16"/>
      <c r="GBH1528" s="16"/>
      <c r="GBI1528" s="16"/>
      <c r="GBJ1528" s="16"/>
      <c r="GBK1528" s="16"/>
      <c r="GBL1528" s="16"/>
      <c r="GBM1528" s="16"/>
      <c r="GBN1528" s="16"/>
      <c r="GBO1528" s="16"/>
      <c r="GBP1528" s="16"/>
      <c r="GBQ1528" s="16"/>
      <c r="GBR1528" s="16"/>
      <c r="GBS1528" s="16"/>
      <c r="GBT1528" s="16"/>
      <c r="GBU1528" s="16"/>
      <c r="GBV1528" s="16"/>
      <c r="GBW1528" s="16"/>
      <c r="GBX1528" s="16"/>
      <c r="GBY1528" s="16"/>
      <c r="GBZ1528" s="16"/>
      <c r="GCA1528" s="16"/>
      <c r="GCB1528" s="16"/>
      <c r="GCC1528" s="16"/>
      <c r="GCD1528" s="16"/>
      <c r="GCE1528" s="16"/>
      <c r="GCF1528" s="16"/>
      <c r="GCG1528" s="16"/>
      <c r="GCH1528" s="16"/>
      <c r="GCI1528" s="16"/>
      <c r="GCJ1528" s="16"/>
      <c r="GCK1528" s="16"/>
      <c r="GCL1528" s="16"/>
      <c r="GCM1528" s="16"/>
      <c r="GCN1528" s="16"/>
      <c r="GCO1528" s="16"/>
      <c r="GCP1528" s="16"/>
      <c r="GCQ1528" s="16"/>
      <c r="GCR1528" s="16"/>
      <c r="GCS1528" s="16"/>
      <c r="GCT1528" s="16"/>
      <c r="GCU1528" s="16"/>
      <c r="GCV1528" s="16"/>
      <c r="GCW1528" s="16"/>
      <c r="GCX1528" s="16"/>
      <c r="GCY1528" s="16"/>
      <c r="GCZ1528" s="16"/>
      <c r="GDA1528" s="16"/>
      <c r="GDB1528" s="16"/>
      <c r="GDC1528" s="16"/>
      <c r="GDD1528" s="16"/>
      <c r="GDE1528" s="16"/>
      <c r="GDF1528" s="16"/>
      <c r="GDG1528" s="16"/>
      <c r="GDH1528" s="16"/>
      <c r="GDI1528" s="16"/>
      <c r="GDJ1528" s="16"/>
      <c r="GDK1528" s="16"/>
      <c r="GDL1528" s="16"/>
      <c r="GDM1528" s="16"/>
      <c r="GDN1528" s="16"/>
      <c r="GDO1528" s="16"/>
      <c r="GDP1528" s="16"/>
      <c r="GDQ1528" s="16"/>
      <c r="GDR1528" s="16"/>
      <c r="GDS1528" s="16"/>
      <c r="GDT1528" s="16"/>
      <c r="GDU1528" s="16"/>
      <c r="GDV1528" s="16"/>
      <c r="GDW1528" s="16"/>
      <c r="GDX1528" s="16"/>
      <c r="GDY1528" s="16"/>
      <c r="GDZ1528" s="16"/>
      <c r="GEA1528" s="16"/>
      <c r="GEB1528" s="16"/>
      <c r="GEC1528" s="16"/>
      <c r="GED1528" s="16"/>
      <c r="GEE1528" s="16"/>
      <c r="GEF1528" s="16"/>
      <c r="GEG1528" s="16"/>
      <c r="GEH1528" s="16"/>
      <c r="GEI1528" s="16"/>
      <c r="GEJ1528" s="16"/>
      <c r="GEK1528" s="16"/>
      <c r="GEL1528" s="16"/>
      <c r="GEM1528" s="16"/>
      <c r="GEN1528" s="16"/>
      <c r="GEO1528" s="16"/>
      <c r="GEP1528" s="16"/>
      <c r="GEQ1528" s="16"/>
      <c r="GER1528" s="16"/>
      <c r="GES1528" s="16"/>
      <c r="GET1528" s="16"/>
      <c r="GEU1528" s="16"/>
      <c r="GEV1528" s="16"/>
      <c r="GEW1528" s="16"/>
      <c r="GEX1528" s="16"/>
      <c r="GEY1528" s="16"/>
      <c r="GEZ1528" s="16"/>
      <c r="GFA1528" s="16"/>
      <c r="GFB1528" s="16"/>
      <c r="GFC1528" s="16"/>
      <c r="GFD1528" s="16"/>
      <c r="GFE1528" s="16"/>
      <c r="GFF1528" s="16"/>
      <c r="GFG1528" s="16"/>
      <c r="GFH1528" s="16"/>
      <c r="GFI1528" s="16"/>
      <c r="GFJ1528" s="16"/>
      <c r="GFK1528" s="16"/>
      <c r="GFL1528" s="16"/>
      <c r="GFM1528" s="16"/>
      <c r="GFN1528" s="16"/>
      <c r="GFO1528" s="16"/>
      <c r="GFP1528" s="16"/>
      <c r="GFQ1528" s="16"/>
      <c r="GFR1528" s="16"/>
      <c r="GFS1528" s="16"/>
      <c r="GFT1528" s="16"/>
      <c r="GFU1528" s="16"/>
      <c r="GFV1528" s="16"/>
      <c r="GFW1528" s="16"/>
      <c r="GFX1528" s="16"/>
      <c r="GFY1528" s="16"/>
      <c r="GFZ1528" s="16"/>
      <c r="GGA1528" s="16"/>
      <c r="GGB1528" s="16"/>
      <c r="GGC1528" s="16"/>
      <c r="GGD1528" s="16"/>
      <c r="GGE1528" s="16"/>
      <c r="GGF1528" s="16"/>
      <c r="GGG1528" s="16"/>
      <c r="GGH1528" s="16"/>
      <c r="GGI1528" s="16"/>
      <c r="GGJ1528" s="16"/>
      <c r="GGK1528" s="16"/>
      <c r="GGL1528" s="16"/>
      <c r="GGM1528" s="16"/>
      <c r="GGN1528" s="16"/>
      <c r="GGO1528" s="16"/>
      <c r="GGP1528" s="16"/>
      <c r="GGQ1528" s="16"/>
      <c r="GGR1528" s="16"/>
      <c r="GGS1528" s="16"/>
      <c r="GGT1528" s="16"/>
      <c r="GGU1528" s="16"/>
      <c r="GGV1528" s="16"/>
      <c r="GGW1528" s="16"/>
      <c r="GGX1528" s="16"/>
      <c r="GGY1528" s="16"/>
      <c r="GGZ1528" s="16"/>
      <c r="GHA1528" s="16"/>
      <c r="GHB1528" s="16"/>
      <c r="GHC1528" s="16"/>
      <c r="GHD1528" s="16"/>
      <c r="GHE1528" s="16"/>
      <c r="GHF1528" s="16"/>
      <c r="GHG1528" s="16"/>
      <c r="GHH1528" s="16"/>
      <c r="GHI1528" s="16"/>
      <c r="GHJ1528" s="16"/>
      <c r="GHK1528" s="16"/>
      <c r="GHL1528" s="16"/>
      <c r="GHM1528" s="16"/>
      <c r="GHN1528" s="16"/>
      <c r="GHO1528" s="16"/>
      <c r="GHP1528" s="16"/>
      <c r="GHQ1528" s="16"/>
      <c r="GHR1528" s="16"/>
      <c r="GHS1528" s="16"/>
      <c r="GHT1528" s="16"/>
      <c r="GHU1528" s="16"/>
      <c r="GHV1528" s="16"/>
      <c r="GHW1528" s="16"/>
      <c r="GHX1528" s="16"/>
      <c r="GHY1528" s="16"/>
      <c r="GHZ1528" s="16"/>
      <c r="GIA1528" s="16"/>
      <c r="GIB1528" s="16"/>
      <c r="GIC1528" s="16"/>
      <c r="GID1528" s="16"/>
      <c r="GIE1528" s="16"/>
      <c r="GIF1528" s="16"/>
      <c r="GIG1528" s="16"/>
      <c r="GIH1528" s="16"/>
      <c r="GII1528" s="16"/>
      <c r="GIJ1528" s="16"/>
      <c r="GIK1528" s="16"/>
      <c r="GIL1528" s="16"/>
      <c r="GIM1528" s="16"/>
      <c r="GIN1528" s="16"/>
      <c r="GIO1528" s="16"/>
      <c r="GIP1528" s="16"/>
      <c r="GIQ1528" s="16"/>
      <c r="GIR1528" s="16"/>
      <c r="GIS1528" s="16"/>
      <c r="GIT1528" s="16"/>
      <c r="GIU1528" s="16"/>
      <c r="GIV1528" s="16"/>
      <c r="GIW1528" s="16"/>
      <c r="GIX1528" s="16"/>
      <c r="GIY1528" s="16"/>
      <c r="GIZ1528" s="16"/>
      <c r="GJA1528" s="16"/>
      <c r="GJB1528" s="16"/>
      <c r="GJC1528" s="16"/>
      <c r="GJD1528" s="16"/>
      <c r="GJE1528" s="16"/>
      <c r="GJF1528" s="16"/>
      <c r="GJG1528" s="16"/>
      <c r="GJH1528" s="16"/>
      <c r="GJI1528" s="16"/>
      <c r="GJJ1528" s="16"/>
      <c r="GJK1528" s="16"/>
      <c r="GJL1528" s="16"/>
      <c r="GJM1528" s="16"/>
      <c r="GJN1528" s="16"/>
      <c r="GJO1528" s="16"/>
      <c r="GJP1528" s="16"/>
      <c r="GJQ1528" s="16"/>
      <c r="GJR1528" s="16"/>
      <c r="GJS1528" s="16"/>
      <c r="GJT1528" s="16"/>
      <c r="GJU1528" s="16"/>
      <c r="GJV1528" s="16"/>
      <c r="GJW1528" s="16"/>
      <c r="GJX1528" s="16"/>
      <c r="GJY1528" s="16"/>
      <c r="GJZ1528" s="16"/>
      <c r="GKA1528" s="16"/>
      <c r="GKB1528" s="16"/>
      <c r="GKC1528" s="16"/>
      <c r="GKD1528" s="16"/>
      <c r="GKE1528" s="16"/>
      <c r="GKF1528" s="16"/>
      <c r="GKG1528" s="16"/>
      <c r="GKH1528" s="16"/>
      <c r="GKI1528" s="16"/>
      <c r="GKJ1528" s="16"/>
      <c r="GKK1528" s="16"/>
      <c r="GKL1528" s="16"/>
      <c r="GKM1528" s="16"/>
      <c r="GKN1528" s="16"/>
      <c r="GKO1528" s="16"/>
      <c r="GKP1528" s="16"/>
      <c r="GKQ1528" s="16"/>
      <c r="GKR1528" s="16"/>
      <c r="GKS1528" s="16"/>
      <c r="GKT1528" s="16"/>
      <c r="GKU1528" s="16"/>
      <c r="GKV1528" s="16"/>
      <c r="GKW1528" s="16"/>
      <c r="GKX1528" s="16"/>
      <c r="GKY1528" s="16"/>
      <c r="GKZ1528" s="16"/>
      <c r="GLA1528" s="16"/>
      <c r="GLB1528" s="16"/>
      <c r="GLC1528" s="16"/>
      <c r="GLD1528" s="16"/>
      <c r="GLE1528" s="16"/>
      <c r="GLF1528" s="16"/>
      <c r="GLG1528" s="16"/>
      <c r="GLH1528" s="16"/>
      <c r="GLI1528" s="16"/>
      <c r="GLJ1528" s="16"/>
      <c r="GLK1528" s="16"/>
      <c r="GLL1528" s="16"/>
      <c r="GLM1528" s="16"/>
      <c r="GLN1528" s="16"/>
      <c r="GLO1528" s="16"/>
      <c r="GLP1528" s="16"/>
      <c r="GLQ1528" s="16"/>
      <c r="GLR1528" s="16"/>
      <c r="GLS1528" s="16"/>
      <c r="GLT1528" s="16"/>
      <c r="GLU1528" s="16"/>
      <c r="GLV1528" s="16"/>
      <c r="GLW1528" s="16"/>
      <c r="GLX1528" s="16"/>
      <c r="GLY1528" s="16"/>
      <c r="GLZ1528" s="16"/>
      <c r="GMA1528" s="16"/>
      <c r="GMB1528" s="16"/>
      <c r="GMC1528" s="16"/>
      <c r="GMD1528" s="16"/>
      <c r="GME1528" s="16"/>
      <c r="GMF1528" s="16"/>
      <c r="GMG1528" s="16"/>
      <c r="GMH1528" s="16"/>
      <c r="GMI1528" s="16"/>
      <c r="GMJ1528" s="16"/>
      <c r="GMK1528" s="16"/>
      <c r="GML1528" s="16"/>
      <c r="GMM1528" s="16"/>
      <c r="GMN1528" s="16"/>
      <c r="GMO1528" s="16"/>
      <c r="GMP1528" s="16"/>
      <c r="GMQ1528" s="16"/>
      <c r="GMR1528" s="16"/>
      <c r="GMS1528" s="16"/>
      <c r="GMT1528" s="16"/>
      <c r="GMU1528" s="16"/>
      <c r="GMV1528" s="16"/>
      <c r="GMW1528" s="16"/>
      <c r="GMX1528" s="16"/>
      <c r="GMY1528" s="16"/>
      <c r="GMZ1528" s="16"/>
      <c r="GNA1528" s="16"/>
      <c r="GNB1528" s="16"/>
      <c r="GNC1528" s="16"/>
      <c r="GND1528" s="16"/>
      <c r="GNE1528" s="16"/>
      <c r="GNF1528" s="16"/>
      <c r="GNG1528" s="16"/>
      <c r="GNH1528" s="16"/>
      <c r="GNI1528" s="16"/>
      <c r="GNJ1528" s="16"/>
      <c r="GNK1528" s="16"/>
      <c r="GNL1528" s="16"/>
      <c r="GNM1528" s="16"/>
      <c r="GNN1528" s="16"/>
      <c r="GNO1528" s="16"/>
      <c r="GNP1528" s="16"/>
      <c r="GNQ1528" s="16"/>
      <c r="GNR1528" s="16"/>
      <c r="GNS1528" s="16"/>
      <c r="GNT1528" s="16"/>
      <c r="GNU1528" s="16"/>
      <c r="GNV1528" s="16"/>
      <c r="GNW1528" s="16"/>
      <c r="GNX1528" s="16"/>
      <c r="GNY1528" s="16"/>
      <c r="GNZ1528" s="16"/>
      <c r="GOA1528" s="16"/>
      <c r="GOB1528" s="16"/>
      <c r="GOC1528" s="16"/>
      <c r="GOD1528" s="16"/>
      <c r="GOE1528" s="16"/>
      <c r="GOF1528" s="16"/>
      <c r="GOG1528" s="16"/>
      <c r="GOH1528" s="16"/>
      <c r="GOI1528" s="16"/>
      <c r="GOJ1528" s="16"/>
      <c r="GOK1528" s="16"/>
      <c r="GOL1528" s="16"/>
      <c r="GOM1528" s="16"/>
      <c r="GON1528" s="16"/>
      <c r="GOO1528" s="16"/>
      <c r="GOP1528" s="16"/>
      <c r="GOQ1528" s="16"/>
      <c r="GOR1528" s="16"/>
      <c r="GOS1528" s="16"/>
      <c r="GOT1528" s="16"/>
      <c r="GOU1528" s="16"/>
      <c r="GOV1528" s="16"/>
      <c r="GOW1528" s="16"/>
      <c r="GOX1528" s="16"/>
      <c r="GOY1528" s="16"/>
      <c r="GOZ1528" s="16"/>
      <c r="GPA1528" s="16"/>
      <c r="GPB1528" s="16"/>
      <c r="GPC1528" s="16"/>
      <c r="GPD1528" s="16"/>
      <c r="GPE1528" s="16"/>
      <c r="GPF1528" s="16"/>
      <c r="GPG1528" s="16"/>
      <c r="GPH1528" s="16"/>
      <c r="GPI1528" s="16"/>
      <c r="GPJ1528" s="16"/>
      <c r="GPK1528" s="16"/>
      <c r="GPL1528" s="16"/>
      <c r="GPM1528" s="16"/>
      <c r="GPN1528" s="16"/>
      <c r="GPO1528" s="16"/>
      <c r="GPP1528" s="16"/>
      <c r="GPQ1528" s="16"/>
      <c r="GPR1528" s="16"/>
      <c r="GPS1528" s="16"/>
      <c r="GPT1528" s="16"/>
      <c r="GPU1528" s="16"/>
      <c r="GPV1528" s="16"/>
      <c r="GPW1528" s="16"/>
      <c r="GPX1528" s="16"/>
      <c r="GPY1528" s="16"/>
      <c r="GPZ1528" s="16"/>
      <c r="GQA1528" s="16"/>
      <c r="GQB1528" s="16"/>
      <c r="GQC1528" s="16"/>
      <c r="GQD1528" s="16"/>
      <c r="GQE1528" s="16"/>
      <c r="GQF1528" s="16"/>
      <c r="GQG1528" s="16"/>
      <c r="GQH1528" s="16"/>
      <c r="GQI1528" s="16"/>
      <c r="GQJ1528" s="16"/>
      <c r="GQK1528" s="16"/>
      <c r="GQL1528" s="16"/>
      <c r="GQM1528" s="16"/>
      <c r="GQN1528" s="16"/>
      <c r="GQO1528" s="16"/>
      <c r="GQP1528" s="16"/>
      <c r="GQQ1528" s="16"/>
      <c r="GQR1528" s="16"/>
      <c r="GQS1528" s="16"/>
      <c r="GQT1528" s="16"/>
      <c r="GQU1528" s="16"/>
      <c r="GQV1528" s="16"/>
      <c r="GQW1528" s="16"/>
      <c r="GQX1528" s="16"/>
      <c r="GQY1528" s="16"/>
      <c r="GQZ1528" s="16"/>
      <c r="GRA1528" s="16"/>
      <c r="GRB1528" s="16"/>
      <c r="GRC1528" s="16"/>
      <c r="GRD1528" s="16"/>
      <c r="GRE1528" s="16"/>
      <c r="GRF1528" s="16"/>
      <c r="GRG1528" s="16"/>
      <c r="GRH1528" s="16"/>
      <c r="GRI1528" s="16"/>
      <c r="GRJ1528" s="16"/>
      <c r="GRK1528" s="16"/>
      <c r="GRL1528" s="16"/>
      <c r="GRM1528" s="16"/>
      <c r="GRN1528" s="16"/>
      <c r="GRO1528" s="16"/>
      <c r="GRP1528" s="16"/>
      <c r="GRQ1528" s="16"/>
      <c r="GRR1528" s="16"/>
      <c r="GRS1528" s="16"/>
      <c r="GRT1528" s="16"/>
      <c r="GRU1528" s="16"/>
      <c r="GRV1528" s="16"/>
      <c r="GRW1528" s="16"/>
      <c r="GRX1528" s="16"/>
      <c r="GRY1528" s="16"/>
      <c r="GRZ1528" s="16"/>
      <c r="GSA1528" s="16"/>
      <c r="GSB1528" s="16"/>
      <c r="GSC1528" s="16"/>
      <c r="GSD1528" s="16"/>
      <c r="GSE1528" s="16"/>
      <c r="GSF1528" s="16"/>
      <c r="GSG1528" s="16"/>
      <c r="GSH1528" s="16"/>
      <c r="GSI1528" s="16"/>
      <c r="GSJ1528" s="16"/>
      <c r="GSK1528" s="16"/>
      <c r="GSL1528" s="16"/>
      <c r="GSM1528" s="16"/>
      <c r="GSN1528" s="16"/>
      <c r="GSO1528" s="16"/>
      <c r="GSP1528" s="16"/>
      <c r="GSQ1528" s="16"/>
      <c r="GSR1528" s="16"/>
      <c r="GSS1528" s="16"/>
      <c r="GST1528" s="16"/>
      <c r="GSU1528" s="16"/>
      <c r="GSV1528" s="16"/>
      <c r="GSW1528" s="16"/>
      <c r="GSX1528" s="16"/>
      <c r="GSY1528" s="16"/>
      <c r="GSZ1528" s="16"/>
      <c r="GTA1528" s="16"/>
      <c r="GTB1528" s="16"/>
      <c r="GTC1528" s="16"/>
      <c r="GTD1528" s="16"/>
      <c r="GTE1528" s="16"/>
      <c r="GTF1528" s="16"/>
      <c r="GTG1528" s="16"/>
      <c r="GTH1528" s="16"/>
      <c r="GTI1528" s="16"/>
      <c r="GTJ1528" s="16"/>
      <c r="GTK1528" s="16"/>
      <c r="GTL1528" s="16"/>
      <c r="GTM1528" s="16"/>
      <c r="GTN1528" s="16"/>
      <c r="GTO1528" s="16"/>
      <c r="GTP1528" s="16"/>
      <c r="GTQ1528" s="16"/>
      <c r="GTR1528" s="16"/>
      <c r="GTS1528" s="16"/>
      <c r="GTT1528" s="16"/>
      <c r="GTU1528" s="16"/>
      <c r="GTV1528" s="16"/>
      <c r="GTW1528" s="16"/>
      <c r="GTX1528" s="16"/>
      <c r="GTY1528" s="16"/>
      <c r="GTZ1528" s="16"/>
      <c r="GUA1528" s="16"/>
      <c r="GUB1528" s="16"/>
      <c r="GUC1528" s="16"/>
      <c r="GUD1528" s="16"/>
      <c r="GUE1528" s="16"/>
      <c r="GUF1528" s="16"/>
      <c r="GUG1528" s="16"/>
      <c r="GUH1528" s="16"/>
      <c r="GUI1528" s="16"/>
      <c r="GUJ1528" s="16"/>
      <c r="GUK1528" s="16"/>
      <c r="GUL1528" s="16"/>
      <c r="GUM1528" s="16"/>
      <c r="GUN1528" s="16"/>
      <c r="GUO1528" s="16"/>
      <c r="GUP1528" s="16"/>
      <c r="GUQ1528" s="16"/>
      <c r="GUR1528" s="16"/>
      <c r="GUS1528" s="16"/>
      <c r="GUT1528" s="16"/>
      <c r="GUU1528" s="16"/>
      <c r="GUV1528" s="16"/>
      <c r="GUW1528" s="16"/>
      <c r="GUX1528" s="16"/>
      <c r="GUY1528" s="16"/>
      <c r="GUZ1528" s="16"/>
      <c r="GVA1528" s="16"/>
      <c r="GVB1528" s="16"/>
      <c r="GVC1528" s="16"/>
      <c r="GVD1528" s="16"/>
      <c r="GVE1528" s="16"/>
      <c r="GVF1528" s="16"/>
      <c r="GVG1528" s="16"/>
      <c r="GVH1528" s="16"/>
      <c r="GVI1528" s="16"/>
      <c r="GVJ1528" s="16"/>
      <c r="GVK1528" s="16"/>
      <c r="GVL1528" s="16"/>
      <c r="GVM1528" s="16"/>
      <c r="GVN1528" s="16"/>
      <c r="GVO1528" s="16"/>
      <c r="GVP1528" s="16"/>
      <c r="GVQ1528" s="16"/>
      <c r="GVR1528" s="16"/>
      <c r="GVS1528" s="16"/>
      <c r="GVT1528" s="16"/>
      <c r="GVU1528" s="16"/>
      <c r="GVV1528" s="16"/>
      <c r="GVW1528" s="16"/>
      <c r="GVX1528" s="16"/>
      <c r="GVY1528" s="16"/>
      <c r="GVZ1528" s="16"/>
      <c r="GWA1528" s="16"/>
      <c r="GWB1528" s="16"/>
      <c r="GWC1528" s="16"/>
      <c r="GWD1528" s="16"/>
      <c r="GWE1528" s="16"/>
      <c r="GWF1528" s="16"/>
      <c r="GWG1528" s="16"/>
      <c r="GWH1528" s="16"/>
      <c r="GWI1528" s="16"/>
      <c r="GWJ1528" s="16"/>
      <c r="GWK1528" s="16"/>
      <c r="GWL1528" s="16"/>
      <c r="GWM1528" s="16"/>
      <c r="GWN1528" s="16"/>
      <c r="GWO1528" s="16"/>
      <c r="GWP1528" s="16"/>
      <c r="GWQ1528" s="16"/>
      <c r="GWR1528" s="16"/>
      <c r="GWS1528" s="16"/>
      <c r="GWT1528" s="16"/>
      <c r="GWU1528" s="16"/>
      <c r="GWV1528" s="16"/>
      <c r="GWW1528" s="16"/>
      <c r="GWX1528" s="16"/>
      <c r="GWY1528" s="16"/>
      <c r="GWZ1528" s="16"/>
      <c r="GXA1528" s="16"/>
      <c r="GXB1528" s="16"/>
      <c r="GXC1528" s="16"/>
      <c r="GXD1528" s="16"/>
      <c r="GXE1528" s="16"/>
      <c r="GXF1528" s="16"/>
      <c r="GXG1528" s="16"/>
      <c r="GXH1528" s="16"/>
      <c r="GXI1528" s="16"/>
      <c r="GXJ1528" s="16"/>
      <c r="GXK1528" s="16"/>
      <c r="GXL1528" s="16"/>
      <c r="GXM1528" s="16"/>
      <c r="GXN1528" s="16"/>
      <c r="GXO1528" s="16"/>
      <c r="GXP1528" s="16"/>
      <c r="GXQ1528" s="16"/>
      <c r="GXR1528" s="16"/>
      <c r="GXS1528" s="16"/>
      <c r="GXT1528" s="16"/>
      <c r="GXU1528" s="16"/>
      <c r="GXV1528" s="16"/>
      <c r="GXW1528" s="16"/>
      <c r="GXX1528" s="16"/>
      <c r="GXY1528" s="16"/>
      <c r="GXZ1528" s="16"/>
      <c r="GYA1528" s="16"/>
      <c r="GYB1528" s="16"/>
      <c r="GYC1528" s="16"/>
      <c r="GYD1528" s="16"/>
      <c r="GYE1528" s="16"/>
      <c r="GYF1528" s="16"/>
      <c r="GYG1528" s="16"/>
      <c r="GYH1528" s="16"/>
      <c r="GYI1528" s="16"/>
      <c r="GYJ1528" s="16"/>
      <c r="GYK1528" s="16"/>
      <c r="GYL1528" s="16"/>
      <c r="GYM1528" s="16"/>
      <c r="GYN1528" s="16"/>
      <c r="GYO1528" s="16"/>
      <c r="GYP1528" s="16"/>
      <c r="GYQ1528" s="16"/>
      <c r="GYR1528" s="16"/>
      <c r="GYS1528" s="16"/>
      <c r="GYT1528" s="16"/>
      <c r="GYU1528" s="16"/>
      <c r="GYV1528" s="16"/>
      <c r="GYW1528" s="16"/>
      <c r="GYX1528" s="16"/>
      <c r="GYY1528" s="16"/>
      <c r="GYZ1528" s="16"/>
      <c r="GZA1528" s="16"/>
      <c r="GZB1528" s="16"/>
      <c r="GZC1528" s="16"/>
      <c r="GZD1528" s="16"/>
      <c r="GZE1528" s="16"/>
      <c r="GZF1528" s="16"/>
      <c r="GZG1528" s="16"/>
      <c r="GZH1528" s="16"/>
      <c r="GZI1528" s="16"/>
      <c r="GZJ1528" s="16"/>
      <c r="GZK1528" s="16"/>
      <c r="GZL1528" s="16"/>
      <c r="GZM1528" s="16"/>
      <c r="GZN1528" s="16"/>
      <c r="GZO1528" s="16"/>
      <c r="GZP1528" s="16"/>
      <c r="GZQ1528" s="16"/>
      <c r="GZR1528" s="16"/>
      <c r="GZS1528" s="16"/>
      <c r="GZT1528" s="16"/>
      <c r="GZU1528" s="16"/>
      <c r="GZV1528" s="16"/>
      <c r="GZW1528" s="16"/>
      <c r="GZX1528" s="16"/>
      <c r="GZY1528" s="16"/>
      <c r="GZZ1528" s="16"/>
      <c r="HAA1528" s="16"/>
      <c r="HAB1528" s="16"/>
      <c r="HAC1528" s="16"/>
      <c r="HAD1528" s="16"/>
      <c r="HAE1528" s="16"/>
      <c r="HAF1528" s="16"/>
      <c r="HAG1528" s="16"/>
      <c r="HAH1528" s="16"/>
      <c r="HAI1528" s="16"/>
      <c r="HAJ1528" s="16"/>
      <c r="HAK1528" s="16"/>
      <c r="HAL1528" s="16"/>
      <c r="HAM1528" s="16"/>
      <c r="HAN1528" s="16"/>
      <c r="HAO1528" s="16"/>
      <c r="HAP1528" s="16"/>
      <c r="HAQ1528" s="16"/>
      <c r="HAR1528" s="16"/>
      <c r="HAS1528" s="16"/>
      <c r="HAT1528" s="16"/>
      <c r="HAU1528" s="16"/>
      <c r="HAV1528" s="16"/>
      <c r="HAW1528" s="16"/>
      <c r="HAX1528" s="16"/>
      <c r="HAY1528" s="16"/>
      <c r="HAZ1528" s="16"/>
      <c r="HBA1528" s="16"/>
      <c r="HBB1528" s="16"/>
      <c r="HBC1528" s="16"/>
      <c r="HBD1528" s="16"/>
      <c r="HBE1528" s="16"/>
      <c r="HBF1528" s="16"/>
      <c r="HBG1528" s="16"/>
      <c r="HBH1528" s="16"/>
      <c r="HBI1528" s="16"/>
      <c r="HBJ1528" s="16"/>
      <c r="HBK1528" s="16"/>
      <c r="HBL1528" s="16"/>
      <c r="HBM1528" s="16"/>
      <c r="HBN1528" s="16"/>
      <c r="HBO1528" s="16"/>
      <c r="HBP1528" s="16"/>
      <c r="HBQ1528" s="16"/>
      <c r="HBR1528" s="16"/>
      <c r="HBS1528" s="16"/>
      <c r="HBT1528" s="16"/>
      <c r="HBU1528" s="16"/>
      <c r="HBV1528" s="16"/>
      <c r="HBW1528" s="16"/>
      <c r="HBX1528" s="16"/>
      <c r="HBY1528" s="16"/>
      <c r="HBZ1528" s="16"/>
      <c r="HCA1528" s="16"/>
      <c r="HCB1528" s="16"/>
      <c r="HCC1528" s="16"/>
      <c r="HCD1528" s="16"/>
      <c r="HCE1528" s="16"/>
      <c r="HCF1528" s="16"/>
      <c r="HCG1528" s="16"/>
      <c r="HCH1528" s="16"/>
      <c r="HCI1528" s="16"/>
      <c r="HCJ1528" s="16"/>
      <c r="HCK1528" s="16"/>
      <c r="HCL1528" s="16"/>
      <c r="HCM1528" s="16"/>
      <c r="HCN1528" s="16"/>
      <c r="HCO1528" s="16"/>
      <c r="HCP1528" s="16"/>
      <c r="HCQ1528" s="16"/>
      <c r="HCR1528" s="16"/>
      <c r="HCS1528" s="16"/>
      <c r="HCT1528" s="16"/>
      <c r="HCU1528" s="16"/>
      <c r="HCV1528" s="16"/>
      <c r="HCW1528" s="16"/>
      <c r="HCX1528" s="16"/>
      <c r="HCY1528" s="16"/>
      <c r="HCZ1528" s="16"/>
      <c r="HDA1528" s="16"/>
      <c r="HDB1528" s="16"/>
      <c r="HDC1528" s="16"/>
      <c r="HDD1528" s="16"/>
      <c r="HDE1528" s="16"/>
      <c r="HDF1528" s="16"/>
      <c r="HDG1528" s="16"/>
      <c r="HDH1528" s="16"/>
      <c r="HDI1528" s="16"/>
      <c r="HDJ1528" s="16"/>
      <c r="HDK1528" s="16"/>
      <c r="HDL1528" s="16"/>
      <c r="HDM1528" s="16"/>
      <c r="HDN1528" s="16"/>
      <c r="HDO1528" s="16"/>
      <c r="HDP1528" s="16"/>
      <c r="HDQ1528" s="16"/>
      <c r="HDR1528" s="16"/>
      <c r="HDS1528" s="16"/>
      <c r="HDT1528" s="16"/>
      <c r="HDU1528" s="16"/>
      <c r="HDV1528" s="16"/>
      <c r="HDW1528" s="16"/>
      <c r="HDX1528" s="16"/>
      <c r="HDY1528" s="16"/>
      <c r="HDZ1528" s="16"/>
      <c r="HEA1528" s="16"/>
      <c r="HEB1528" s="16"/>
      <c r="HEC1528" s="16"/>
      <c r="HED1528" s="16"/>
      <c r="HEE1528" s="16"/>
      <c r="HEF1528" s="16"/>
      <c r="HEG1528" s="16"/>
      <c r="HEH1528" s="16"/>
      <c r="HEI1528" s="16"/>
      <c r="HEJ1528" s="16"/>
      <c r="HEK1528" s="16"/>
      <c r="HEL1528" s="16"/>
      <c r="HEM1528" s="16"/>
      <c r="HEN1528" s="16"/>
      <c r="HEO1528" s="16"/>
      <c r="HEP1528" s="16"/>
      <c r="HEQ1528" s="16"/>
      <c r="HER1528" s="16"/>
      <c r="HES1528" s="16"/>
      <c r="HET1528" s="16"/>
      <c r="HEU1528" s="16"/>
      <c r="HEV1528" s="16"/>
      <c r="HEW1528" s="16"/>
      <c r="HEX1528" s="16"/>
      <c r="HEY1528" s="16"/>
      <c r="HEZ1528" s="16"/>
      <c r="HFA1528" s="16"/>
      <c r="HFB1528" s="16"/>
      <c r="HFC1528" s="16"/>
      <c r="HFD1528" s="16"/>
      <c r="HFE1528" s="16"/>
      <c r="HFF1528" s="16"/>
      <c r="HFG1528" s="16"/>
      <c r="HFH1528" s="16"/>
      <c r="HFI1528" s="16"/>
      <c r="HFJ1528" s="16"/>
      <c r="HFK1528" s="16"/>
      <c r="HFL1528" s="16"/>
      <c r="HFM1528" s="16"/>
      <c r="HFN1528" s="16"/>
      <c r="HFO1528" s="16"/>
      <c r="HFP1528" s="16"/>
      <c r="HFQ1528" s="16"/>
      <c r="HFR1528" s="16"/>
      <c r="HFS1528" s="16"/>
      <c r="HFT1528" s="16"/>
      <c r="HFU1528" s="16"/>
      <c r="HFV1528" s="16"/>
      <c r="HFW1528" s="16"/>
      <c r="HFX1528" s="16"/>
      <c r="HFY1528" s="16"/>
      <c r="HFZ1528" s="16"/>
      <c r="HGA1528" s="16"/>
      <c r="HGB1528" s="16"/>
      <c r="HGC1528" s="16"/>
      <c r="HGD1528" s="16"/>
      <c r="HGE1528" s="16"/>
      <c r="HGF1528" s="16"/>
      <c r="HGG1528" s="16"/>
      <c r="HGH1528" s="16"/>
      <c r="HGI1528" s="16"/>
      <c r="HGJ1528" s="16"/>
      <c r="HGK1528" s="16"/>
      <c r="HGL1528" s="16"/>
      <c r="HGM1528" s="16"/>
      <c r="HGN1528" s="16"/>
      <c r="HGO1528" s="16"/>
      <c r="HGP1528" s="16"/>
      <c r="HGQ1528" s="16"/>
      <c r="HGR1528" s="16"/>
      <c r="HGS1528" s="16"/>
      <c r="HGT1528" s="16"/>
      <c r="HGU1528" s="16"/>
      <c r="HGV1528" s="16"/>
      <c r="HGW1528" s="16"/>
      <c r="HGX1528" s="16"/>
      <c r="HGY1528" s="16"/>
      <c r="HGZ1528" s="16"/>
      <c r="HHA1528" s="16"/>
      <c r="HHB1528" s="16"/>
      <c r="HHC1528" s="16"/>
      <c r="HHD1528" s="16"/>
      <c r="HHE1528" s="16"/>
      <c r="HHF1528" s="16"/>
      <c r="HHG1528" s="16"/>
      <c r="HHH1528" s="16"/>
      <c r="HHI1528" s="16"/>
      <c r="HHJ1528" s="16"/>
      <c r="HHK1528" s="16"/>
      <c r="HHL1528" s="16"/>
      <c r="HHM1528" s="16"/>
      <c r="HHN1528" s="16"/>
      <c r="HHO1528" s="16"/>
      <c r="HHP1528" s="16"/>
      <c r="HHQ1528" s="16"/>
      <c r="HHR1528" s="16"/>
      <c r="HHS1528" s="16"/>
      <c r="HHT1528" s="16"/>
      <c r="HHU1528" s="16"/>
      <c r="HHV1528" s="16"/>
      <c r="HHW1528" s="16"/>
      <c r="HHX1528" s="16"/>
      <c r="HHY1528" s="16"/>
      <c r="HHZ1528" s="16"/>
      <c r="HIA1528" s="16"/>
      <c r="HIB1528" s="16"/>
      <c r="HIC1528" s="16"/>
      <c r="HID1528" s="16"/>
      <c r="HIE1528" s="16"/>
      <c r="HIF1528" s="16"/>
      <c r="HIG1528" s="16"/>
      <c r="HIH1528" s="16"/>
      <c r="HII1528" s="16"/>
      <c r="HIJ1528" s="16"/>
      <c r="HIK1528" s="16"/>
      <c r="HIL1528" s="16"/>
      <c r="HIM1528" s="16"/>
      <c r="HIN1528" s="16"/>
      <c r="HIO1528" s="16"/>
      <c r="HIP1528" s="16"/>
      <c r="HIQ1528" s="16"/>
      <c r="HIR1528" s="16"/>
      <c r="HIS1528" s="16"/>
      <c r="HIT1528" s="16"/>
      <c r="HIU1528" s="16"/>
      <c r="HIV1528" s="16"/>
      <c r="HIW1528" s="16"/>
      <c r="HIX1528" s="16"/>
      <c r="HIY1528" s="16"/>
      <c r="HIZ1528" s="16"/>
      <c r="HJA1528" s="16"/>
      <c r="HJB1528" s="16"/>
      <c r="HJC1528" s="16"/>
      <c r="HJD1528" s="16"/>
      <c r="HJE1528" s="16"/>
      <c r="HJF1528" s="16"/>
      <c r="HJG1528" s="16"/>
      <c r="HJH1528" s="16"/>
      <c r="HJI1528" s="16"/>
      <c r="HJJ1528" s="16"/>
      <c r="HJK1528" s="16"/>
      <c r="HJL1528" s="16"/>
      <c r="HJM1528" s="16"/>
      <c r="HJN1528" s="16"/>
      <c r="HJO1528" s="16"/>
      <c r="HJP1528" s="16"/>
      <c r="HJQ1528" s="16"/>
      <c r="HJR1528" s="16"/>
      <c r="HJS1528" s="16"/>
      <c r="HJT1528" s="16"/>
      <c r="HJU1528" s="16"/>
      <c r="HJV1528" s="16"/>
      <c r="HJW1528" s="16"/>
      <c r="HJX1528" s="16"/>
      <c r="HJY1528" s="16"/>
      <c r="HJZ1528" s="16"/>
      <c r="HKA1528" s="16"/>
      <c r="HKB1528" s="16"/>
      <c r="HKC1528" s="16"/>
      <c r="HKD1528" s="16"/>
      <c r="HKE1528" s="16"/>
      <c r="HKF1528" s="16"/>
      <c r="HKG1528" s="16"/>
      <c r="HKH1528" s="16"/>
      <c r="HKI1528" s="16"/>
      <c r="HKJ1528" s="16"/>
      <c r="HKK1528" s="16"/>
      <c r="HKL1528" s="16"/>
      <c r="HKM1528" s="16"/>
      <c r="HKN1528" s="16"/>
      <c r="HKO1528" s="16"/>
      <c r="HKP1528" s="16"/>
      <c r="HKQ1528" s="16"/>
      <c r="HKR1528" s="16"/>
      <c r="HKS1528" s="16"/>
      <c r="HKT1528" s="16"/>
      <c r="HKU1528" s="16"/>
      <c r="HKV1528" s="16"/>
      <c r="HKW1528" s="16"/>
      <c r="HKX1528" s="16"/>
      <c r="HKY1528" s="16"/>
      <c r="HKZ1528" s="16"/>
      <c r="HLA1528" s="16"/>
      <c r="HLB1528" s="16"/>
      <c r="HLC1528" s="16"/>
      <c r="HLD1528" s="16"/>
      <c r="HLE1528" s="16"/>
      <c r="HLF1528" s="16"/>
      <c r="HLG1528" s="16"/>
      <c r="HLH1528" s="16"/>
      <c r="HLI1528" s="16"/>
      <c r="HLJ1528" s="16"/>
      <c r="HLK1528" s="16"/>
      <c r="HLL1528" s="16"/>
      <c r="HLM1528" s="16"/>
      <c r="HLN1528" s="16"/>
      <c r="HLO1528" s="16"/>
      <c r="HLP1528" s="16"/>
      <c r="HLQ1528" s="16"/>
      <c r="HLR1528" s="16"/>
      <c r="HLS1528" s="16"/>
      <c r="HLT1528" s="16"/>
      <c r="HLU1528" s="16"/>
      <c r="HLV1528" s="16"/>
      <c r="HLW1528" s="16"/>
      <c r="HLX1528" s="16"/>
      <c r="HLY1528" s="16"/>
      <c r="HLZ1528" s="16"/>
      <c r="HMA1528" s="16"/>
      <c r="HMB1528" s="16"/>
      <c r="HMC1528" s="16"/>
      <c r="HMD1528" s="16"/>
      <c r="HME1528" s="16"/>
      <c r="HMF1528" s="16"/>
      <c r="HMG1528" s="16"/>
      <c r="HMH1528" s="16"/>
      <c r="HMI1528" s="16"/>
      <c r="HMJ1528" s="16"/>
      <c r="HMK1528" s="16"/>
      <c r="HML1528" s="16"/>
      <c r="HMM1528" s="16"/>
      <c r="HMN1528" s="16"/>
      <c r="HMO1528" s="16"/>
      <c r="HMP1528" s="16"/>
      <c r="HMQ1528" s="16"/>
      <c r="HMR1528" s="16"/>
      <c r="HMS1528" s="16"/>
      <c r="HMT1528" s="16"/>
      <c r="HMU1528" s="16"/>
      <c r="HMV1528" s="16"/>
      <c r="HMW1528" s="16"/>
      <c r="HMX1528" s="16"/>
      <c r="HMY1528" s="16"/>
      <c r="HMZ1528" s="16"/>
      <c r="HNA1528" s="16"/>
      <c r="HNB1528" s="16"/>
      <c r="HNC1528" s="16"/>
      <c r="HND1528" s="16"/>
      <c r="HNE1528" s="16"/>
      <c r="HNF1528" s="16"/>
      <c r="HNG1528" s="16"/>
      <c r="HNH1528" s="16"/>
      <c r="HNI1528" s="16"/>
      <c r="HNJ1528" s="16"/>
      <c r="HNK1528" s="16"/>
      <c r="HNL1528" s="16"/>
      <c r="HNM1528" s="16"/>
      <c r="HNN1528" s="16"/>
      <c r="HNO1528" s="16"/>
      <c r="HNP1528" s="16"/>
      <c r="HNQ1528" s="16"/>
      <c r="HNR1528" s="16"/>
      <c r="HNS1528" s="16"/>
      <c r="HNT1528" s="16"/>
      <c r="HNU1528" s="16"/>
      <c r="HNV1528" s="16"/>
      <c r="HNW1528" s="16"/>
      <c r="HNX1528" s="16"/>
      <c r="HNY1528" s="16"/>
      <c r="HNZ1528" s="16"/>
      <c r="HOA1528" s="16"/>
      <c r="HOB1528" s="16"/>
      <c r="HOC1528" s="16"/>
      <c r="HOD1528" s="16"/>
      <c r="HOE1528" s="16"/>
      <c r="HOF1528" s="16"/>
      <c r="HOG1528" s="16"/>
      <c r="HOH1528" s="16"/>
      <c r="HOI1528" s="16"/>
      <c r="HOJ1528" s="16"/>
      <c r="HOK1528" s="16"/>
      <c r="HOL1528" s="16"/>
      <c r="HOM1528" s="16"/>
      <c r="HON1528" s="16"/>
      <c r="HOO1528" s="16"/>
      <c r="HOP1528" s="16"/>
      <c r="HOQ1528" s="16"/>
      <c r="HOR1528" s="16"/>
      <c r="HOS1528" s="16"/>
      <c r="HOT1528" s="16"/>
      <c r="HOU1528" s="16"/>
      <c r="HOV1528" s="16"/>
      <c r="HOW1528" s="16"/>
      <c r="HOX1528" s="16"/>
      <c r="HOY1528" s="16"/>
      <c r="HOZ1528" s="16"/>
      <c r="HPA1528" s="16"/>
      <c r="HPB1528" s="16"/>
      <c r="HPC1528" s="16"/>
      <c r="HPD1528" s="16"/>
      <c r="HPE1528" s="16"/>
      <c r="HPF1528" s="16"/>
      <c r="HPG1528" s="16"/>
      <c r="HPH1528" s="16"/>
      <c r="HPI1528" s="16"/>
      <c r="HPJ1528" s="16"/>
      <c r="HPK1528" s="16"/>
      <c r="HPL1528" s="16"/>
      <c r="HPM1528" s="16"/>
      <c r="HPN1528" s="16"/>
      <c r="HPO1528" s="16"/>
      <c r="HPP1528" s="16"/>
      <c r="HPQ1528" s="16"/>
      <c r="HPR1528" s="16"/>
      <c r="HPS1528" s="16"/>
      <c r="HPT1528" s="16"/>
      <c r="HPU1528" s="16"/>
      <c r="HPV1528" s="16"/>
      <c r="HPW1528" s="16"/>
      <c r="HPX1528" s="16"/>
      <c r="HPY1528" s="16"/>
      <c r="HPZ1528" s="16"/>
      <c r="HQA1528" s="16"/>
      <c r="HQB1528" s="16"/>
      <c r="HQC1528" s="16"/>
      <c r="HQD1528" s="16"/>
      <c r="HQE1528" s="16"/>
      <c r="HQF1528" s="16"/>
      <c r="HQG1528" s="16"/>
      <c r="HQH1528" s="16"/>
      <c r="HQI1528" s="16"/>
      <c r="HQJ1528" s="16"/>
      <c r="HQK1528" s="16"/>
      <c r="HQL1528" s="16"/>
      <c r="HQM1528" s="16"/>
      <c r="HQN1528" s="16"/>
      <c r="HQO1528" s="16"/>
      <c r="HQP1528" s="16"/>
      <c r="HQQ1528" s="16"/>
      <c r="HQR1528" s="16"/>
      <c r="HQS1528" s="16"/>
      <c r="HQT1528" s="16"/>
      <c r="HQU1528" s="16"/>
      <c r="HQV1528" s="16"/>
      <c r="HQW1528" s="16"/>
      <c r="HQX1528" s="16"/>
      <c r="HQY1528" s="16"/>
      <c r="HQZ1528" s="16"/>
      <c r="HRA1528" s="16"/>
      <c r="HRB1528" s="16"/>
      <c r="HRC1528" s="16"/>
      <c r="HRD1528" s="16"/>
      <c r="HRE1528" s="16"/>
      <c r="HRF1528" s="16"/>
      <c r="HRG1528" s="16"/>
      <c r="HRH1528" s="16"/>
      <c r="HRI1528" s="16"/>
      <c r="HRJ1528" s="16"/>
      <c r="HRK1528" s="16"/>
      <c r="HRL1528" s="16"/>
      <c r="HRM1528" s="16"/>
      <c r="HRN1528" s="16"/>
      <c r="HRO1528" s="16"/>
      <c r="HRP1528" s="16"/>
      <c r="HRQ1528" s="16"/>
      <c r="HRR1528" s="16"/>
      <c r="HRS1528" s="16"/>
      <c r="HRT1528" s="16"/>
      <c r="HRU1528" s="16"/>
      <c r="HRV1528" s="16"/>
      <c r="HRW1528" s="16"/>
      <c r="HRX1528" s="16"/>
      <c r="HRY1528" s="16"/>
      <c r="HRZ1528" s="16"/>
      <c r="HSA1528" s="16"/>
      <c r="HSB1528" s="16"/>
      <c r="HSC1528" s="16"/>
      <c r="HSD1528" s="16"/>
      <c r="HSE1528" s="16"/>
      <c r="HSF1528" s="16"/>
      <c r="HSG1528" s="16"/>
      <c r="HSH1528" s="16"/>
      <c r="HSI1528" s="16"/>
      <c r="HSJ1528" s="16"/>
      <c r="HSK1528" s="16"/>
      <c r="HSL1528" s="16"/>
      <c r="HSM1528" s="16"/>
      <c r="HSN1528" s="16"/>
      <c r="HSO1528" s="16"/>
      <c r="HSP1528" s="16"/>
      <c r="HSQ1528" s="16"/>
      <c r="HSR1528" s="16"/>
      <c r="HSS1528" s="16"/>
      <c r="HST1528" s="16"/>
      <c r="HSU1528" s="16"/>
      <c r="HSV1528" s="16"/>
      <c r="HSW1528" s="16"/>
      <c r="HSX1528" s="16"/>
      <c r="HSY1528" s="16"/>
      <c r="HSZ1528" s="16"/>
      <c r="HTA1528" s="16"/>
      <c r="HTB1528" s="16"/>
      <c r="HTC1528" s="16"/>
      <c r="HTD1528" s="16"/>
      <c r="HTE1528" s="16"/>
      <c r="HTF1528" s="16"/>
      <c r="HTG1528" s="16"/>
      <c r="HTH1528" s="16"/>
      <c r="HTI1528" s="16"/>
      <c r="HTJ1528" s="16"/>
      <c r="HTK1528" s="16"/>
      <c r="HTL1528" s="16"/>
      <c r="HTM1528" s="16"/>
      <c r="HTN1528" s="16"/>
      <c r="HTO1528" s="16"/>
      <c r="HTP1528" s="16"/>
      <c r="HTQ1528" s="16"/>
      <c r="HTR1528" s="16"/>
      <c r="HTS1528" s="16"/>
      <c r="HTT1528" s="16"/>
      <c r="HTU1528" s="16"/>
      <c r="HTV1528" s="16"/>
      <c r="HTW1528" s="16"/>
      <c r="HTX1528" s="16"/>
      <c r="HTY1528" s="16"/>
      <c r="HTZ1528" s="16"/>
      <c r="HUA1528" s="16"/>
      <c r="HUB1528" s="16"/>
      <c r="HUC1528" s="16"/>
      <c r="HUD1528" s="16"/>
      <c r="HUE1528" s="16"/>
      <c r="HUF1528" s="16"/>
      <c r="HUG1528" s="16"/>
      <c r="HUH1528" s="16"/>
      <c r="HUI1528" s="16"/>
      <c r="HUJ1528" s="16"/>
      <c r="HUK1528" s="16"/>
      <c r="HUL1528" s="16"/>
      <c r="HUM1528" s="16"/>
      <c r="HUN1528" s="16"/>
      <c r="HUO1528" s="16"/>
      <c r="HUP1528" s="16"/>
      <c r="HUQ1528" s="16"/>
      <c r="HUR1528" s="16"/>
      <c r="HUS1528" s="16"/>
      <c r="HUT1528" s="16"/>
      <c r="HUU1528" s="16"/>
      <c r="HUV1528" s="16"/>
      <c r="HUW1528" s="16"/>
      <c r="HUX1528" s="16"/>
      <c r="HUY1528" s="16"/>
      <c r="HUZ1528" s="16"/>
      <c r="HVA1528" s="16"/>
      <c r="HVB1528" s="16"/>
      <c r="HVC1528" s="16"/>
      <c r="HVD1528" s="16"/>
      <c r="HVE1528" s="16"/>
      <c r="HVF1528" s="16"/>
      <c r="HVG1528" s="16"/>
      <c r="HVH1528" s="16"/>
      <c r="HVI1528" s="16"/>
      <c r="HVJ1528" s="16"/>
      <c r="HVK1528" s="16"/>
      <c r="HVL1528" s="16"/>
      <c r="HVM1528" s="16"/>
      <c r="HVN1528" s="16"/>
      <c r="HVO1528" s="16"/>
      <c r="HVP1528" s="16"/>
      <c r="HVQ1528" s="16"/>
      <c r="HVR1528" s="16"/>
      <c r="HVS1528" s="16"/>
      <c r="HVT1528" s="16"/>
      <c r="HVU1528" s="16"/>
      <c r="HVV1528" s="16"/>
      <c r="HVW1528" s="16"/>
      <c r="HVX1528" s="16"/>
      <c r="HVY1528" s="16"/>
      <c r="HVZ1528" s="16"/>
      <c r="HWA1528" s="16"/>
      <c r="HWB1528" s="16"/>
      <c r="HWC1528" s="16"/>
      <c r="HWD1528" s="16"/>
      <c r="HWE1528" s="16"/>
      <c r="HWF1528" s="16"/>
      <c r="HWG1528" s="16"/>
      <c r="HWH1528" s="16"/>
      <c r="HWI1528" s="16"/>
      <c r="HWJ1528" s="16"/>
      <c r="HWK1528" s="16"/>
      <c r="HWL1528" s="16"/>
      <c r="HWM1528" s="16"/>
      <c r="HWN1528" s="16"/>
      <c r="HWO1528" s="16"/>
      <c r="HWP1528" s="16"/>
      <c r="HWQ1528" s="16"/>
      <c r="HWR1528" s="16"/>
      <c r="HWS1528" s="16"/>
      <c r="HWT1528" s="16"/>
      <c r="HWU1528" s="16"/>
      <c r="HWV1528" s="16"/>
      <c r="HWW1528" s="16"/>
      <c r="HWX1528" s="16"/>
      <c r="HWY1528" s="16"/>
      <c r="HWZ1528" s="16"/>
      <c r="HXA1528" s="16"/>
      <c r="HXB1528" s="16"/>
      <c r="HXC1528" s="16"/>
      <c r="HXD1528" s="16"/>
      <c r="HXE1528" s="16"/>
      <c r="HXF1528" s="16"/>
      <c r="HXG1528" s="16"/>
      <c r="HXH1528" s="16"/>
      <c r="HXI1528" s="16"/>
      <c r="HXJ1528" s="16"/>
      <c r="HXK1528" s="16"/>
      <c r="HXL1528" s="16"/>
      <c r="HXM1528" s="16"/>
      <c r="HXN1528" s="16"/>
      <c r="HXO1528" s="16"/>
      <c r="HXP1528" s="16"/>
      <c r="HXQ1528" s="16"/>
      <c r="HXR1528" s="16"/>
      <c r="HXS1528" s="16"/>
      <c r="HXT1528" s="16"/>
      <c r="HXU1528" s="16"/>
      <c r="HXV1528" s="16"/>
      <c r="HXW1528" s="16"/>
      <c r="HXX1528" s="16"/>
      <c r="HXY1528" s="16"/>
      <c r="HXZ1528" s="16"/>
      <c r="HYA1528" s="16"/>
      <c r="HYB1528" s="16"/>
      <c r="HYC1528" s="16"/>
      <c r="HYD1528" s="16"/>
      <c r="HYE1528" s="16"/>
      <c r="HYF1528" s="16"/>
      <c r="HYG1528" s="16"/>
      <c r="HYH1528" s="16"/>
      <c r="HYI1528" s="16"/>
      <c r="HYJ1528" s="16"/>
      <c r="HYK1528" s="16"/>
      <c r="HYL1528" s="16"/>
      <c r="HYM1528" s="16"/>
      <c r="HYN1528" s="16"/>
      <c r="HYO1528" s="16"/>
      <c r="HYP1528" s="16"/>
      <c r="HYQ1528" s="16"/>
      <c r="HYR1528" s="16"/>
      <c r="HYS1528" s="16"/>
      <c r="HYT1528" s="16"/>
      <c r="HYU1528" s="16"/>
      <c r="HYV1528" s="16"/>
      <c r="HYW1528" s="16"/>
      <c r="HYX1528" s="16"/>
      <c r="HYY1528" s="16"/>
      <c r="HYZ1528" s="16"/>
      <c r="HZA1528" s="16"/>
      <c r="HZB1528" s="16"/>
      <c r="HZC1528" s="16"/>
      <c r="HZD1528" s="16"/>
      <c r="HZE1528" s="16"/>
      <c r="HZF1528" s="16"/>
      <c r="HZG1528" s="16"/>
      <c r="HZH1528" s="16"/>
      <c r="HZI1528" s="16"/>
      <c r="HZJ1528" s="16"/>
      <c r="HZK1528" s="16"/>
      <c r="HZL1528" s="16"/>
      <c r="HZM1528" s="16"/>
      <c r="HZN1528" s="16"/>
      <c r="HZO1528" s="16"/>
      <c r="HZP1528" s="16"/>
      <c r="HZQ1528" s="16"/>
      <c r="HZR1528" s="16"/>
      <c r="HZS1528" s="16"/>
      <c r="HZT1528" s="16"/>
      <c r="HZU1528" s="16"/>
      <c r="HZV1528" s="16"/>
      <c r="HZW1528" s="16"/>
      <c r="HZX1528" s="16"/>
      <c r="HZY1528" s="16"/>
      <c r="HZZ1528" s="16"/>
      <c r="IAA1528" s="16"/>
      <c r="IAB1528" s="16"/>
      <c r="IAC1528" s="16"/>
      <c r="IAD1528" s="16"/>
      <c r="IAE1528" s="16"/>
      <c r="IAF1528" s="16"/>
      <c r="IAG1528" s="16"/>
      <c r="IAH1528" s="16"/>
      <c r="IAI1528" s="16"/>
      <c r="IAJ1528" s="16"/>
      <c r="IAK1528" s="16"/>
      <c r="IAL1528" s="16"/>
      <c r="IAM1528" s="16"/>
      <c r="IAN1528" s="16"/>
      <c r="IAO1528" s="16"/>
      <c r="IAP1528" s="16"/>
      <c r="IAQ1528" s="16"/>
      <c r="IAR1528" s="16"/>
      <c r="IAS1528" s="16"/>
      <c r="IAT1528" s="16"/>
      <c r="IAU1528" s="16"/>
      <c r="IAV1528" s="16"/>
      <c r="IAW1528" s="16"/>
      <c r="IAX1528" s="16"/>
      <c r="IAY1528" s="16"/>
      <c r="IAZ1528" s="16"/>
      <c r="IBA1528" s="16"/>
      <c r="IBB1528" s="16"/>
      <c r="IBC1528" s="16"/>
      <c r="IBD1528" s="16"/>
      <c r="IBE1528" s="16"/>
      <c r="IBF1528" s="16"/>
      <c r="IBG1528" s="16"/>
      <c r="IBH1528" s="16"/>
      <c r="IBI1528" s="16"/>
      <c r="IBJ1528" s="16"/>
      <c r="IBK1528" s="16"/>
      <c r="IBL1528" s="16"/>
      <c r="IBM1528" s="16"/>
      <c r="IBN1528" s="16"/>
      <c r="IBO1528" s="16"/>
      <c r="IBP1528" s="16"/>
      <c r="IBQ1528" s="16"/>
      <c r="IBR1528" s="16"/>
      <c r="IBS1528" s="16"/>
      <c r="IBT1528" s="16"/>
      <c r="IBU1528" s="16"/>
      <c r="IBV1528" s="16"/>
      <c r="IBW1528" s="16"/>
      <c r="IBX1528" s="16"/>
      <c r="IBY1528" s="16"/>
      <c r="IBZ1528" s="16"/>
      <c r="ICA1528" s="16"/>
      <c r="ICB1528" s="16"/>
      <c r="ICC1528" s="16"/>
      <c r="ICD1528" s="16"/>
      <c r="ICE1528" s="16"/>
      <c r="ICF1528" s="16"/>
      <c r="ICG1528" s="16"/>
      <c r="ICH1528" s="16"/>
      <c r="ICI1528" s="16"/>
      <c r="ICJ1528" s="16"/>
      <c r="ICK1528" s="16"/>
      <c r="ICL1528" s="16"/>
      <c r="ICM1528" s="16"/>
      <c r="ICN1528" s="16"/>
      <c r="ICO1528" s="16"/>
      <c r="ICP1528" s="16"/>
      <c r="ICQ1528" s="16"/>
      <c r="ICR1528" s="16"/>
      <c r="ICS1528" s="16"/>
      <c r="ICT1528" s="16"/>
      <c r="ICU1528" s="16"/>
      <c r="ICV1528" s="16"/>
      <c r="ICW1528" s="16"/>
      <c r="ICX1528" s="16"/>
      <c r="ICY1528" s="16"/>
      <c r="ICZ1528" s="16"/>
      <c r="IDA1528" s="16"/>
      <c r="IDB1528" s="16"/>
      <c r="IDC1528" s="16"/>
      <c r="IDD1528" s="16"/>
      <c r="IDE1528" s="16"/>
      <c r="IDF1528" s="16"/>
      <c r="IDG1528" s="16"/>
      <c r="IDH1528" s="16"/>
      <c r="IDI1528" s="16"/>
      <c r="IDJ1528" s="16"/>
      <c r="IDK1528" s="16"/>
      <c r="IDL1528" s="16"/>
      <c r="IDM1528" s="16"/>
      <c r="IDN1528" s="16"/>
      <c r="IDO1528" s="16"/>
      <c r="IDP1528" s="16"/>
      <c r="IDQ1528" s="16"/>
      <c r="IDR1528" s="16"/>
      <c r="IDS1528" s="16"/>
      <c r="IDT1528" s="16"/>
      <c r="IDU1528" s="16"/>
      <c r="IDV1528" s="16"/>
      <c r="IDW1528" s="16"/>
      <c r="IDX1528" s="16"/>
      <c r="IDY1528" s="16"/>
      <c r="IDZ1528" s="16"/>
      <c r="IEA1528" s="16"/>
      <c r="IEB1528" s="16"/>
      <c r="IEC1528" s="16"/>
      <c r="IED1528" s="16"/>
      <c r="IEE1528" s="16"/>
      <c r="IEF1528" s="16"/>
      <c r="IEG1528" s="16"/>
      <c r="IEH1528" s="16"/>
      <c r="IEI1528" s="16"/>
      <c r="IEJ1528" s="16"/>
      <c r="IEK1528" s="16"/>
      <c r="IEL1528" s="16"/>
      <c r="IEM1528" s="16"/>
      <c r="IEN1528" s="16"/>
      <c r="IEO1528" s="16"/>
      <c r="IEP1528" s="16"/>
      <c r="IEQ1528" s="16"/>
      <c r="IER1528" s="16"/>
      <c r="IES1528" s="16"/>
      <c r="IET1528" s="16"/>
      <c r="IEU1528" s="16"/>
      <c r="IEV1528" s="16"/>
      <c r="IEW1528" s="16"/>
      <c r="IEX1528" s="16"/>
      <c r="IEY1528" s="16"/>
      <c r="IEZ1528" s="16"/>
      <c r="IFA1528" s="16"/>
      <c r="IFB1528" s="16"/>
      <c r="IFC1528" s="16"/>
      <c r="IFD1528" s="16"/>
      <c r="IFE1528" s="16"/>
      <c r="IFF1528" s="16"/>
      <c r="IFG1528" s="16"/>
      <c r="IFH1528" s="16"/>
      <c r="IFI1528" s="16"/>
      <c r="IFJ1528" s="16"/>
      <c r="IFK1528" s="16"/>
      <c r="IFL1528" s="16"/>
      <c r="IFM1528" s="16"/>
      <c r="IFN1528" s="16"/>
      <c r="IFO1528" s="16"/>
      <c r="IFP1528" s="16"/>
      <c r="IFQ1528" s="16"/>
      <c r="IFR1528" s="16"/>
      <c r="IFS1528" s="16"/>
      <c r="IFT1528" s="16"/>
      <c r="IFU1528" s="16"/>
      <c r="IFV1528" s="16"/>
      <c r="IFW1528" s="16"/>
      <c r="IFX1528" s="16"/>
      <c r="IFY1528" s="16"/>
      <c r="IFZ1528" s="16"/>
      <c r="IGA1528" s="16"/>
      <c r="IGB1528" s="16"/>
      <c r="IGC1528" s="16"/>
      <c r="IGD1528" s="16"/>
      <c r="IGE1528" s="16"/>
      <c r="IGF1528" s="16"/>
      <c r="IGG1528" s="16"/>
      <c r="IGH1528" s="16"/>
      <c r="IGI1528" s="16"/>
      <c r="IGJ1528" s="16"/>
      <c r="IGK1528" s="16"/>
      <c r="IGL1528" s="16"/>
      <c r="IGM1528" s="16"/>
      <c r="IGN1528" s="16"/>
      <c r="IGO1528" s="16"/>
      <c r="IGP1528" s="16"/>
      <c r="IGQ1528" s="16"/>
      <c r="IGR1528" s="16"/>
      <c r="IGS1528" s="16"/>
      <c r="IGT1528" s="16"/>
      <c r="IGU1528" s="16"/>
      <c r="IGV1528" s="16"/>
      <c r="IGW1528" s="16"/>
      <c r="IGX1528" s="16"/>
      <c r="IGY1528" s="16"/>
      <c r="IGZ1528" s="16"/>
      <c r="IHA1528" s="16"/>
      <c r="IHB1528" s="16"/>
      <c r="IHC1528" s="16"/>
      <c r="IHD1528" s="16"/>
      <c r="IHE1528" s="16"/>
      <c r="IHF1528" s="16"/>
      <c r="IHG1528" s="16"/>
      <c r="IHH1528" s="16"/>
      <c r="IHI1528" s="16"/>
      <c r="IHJ1528" s="16"/>
      <c r="IHK1528" s="16"/>
      <c r="IHL1528" s="16"/>
      <c r="IHM1528" s="16"/>
      <c r="IHN1528" s="16"/>
      <c r="IHO1528" s="16"/>
      <c r="IHP1528" s="16"/>
      <c r="IHQ1528" s="16"/>
      <c r="IHR1528" s="16"/>
      <c r="IHS1528" s="16"/>
      <c r="IHT1528" s="16"/>
      <c r="IHU1528" s="16"/>
      <c r="IHV1528" s="16"/>
      <c r="IHW1528" s="16"/>
      <c r="IHX1528" s="16"/>
      <c r="IHY1528" s="16"/>
      <c r="IHZ1528" s="16"/>
      <c r="IIA1528" s="16"/>
      <c r="IIB1528" s="16"/>
      <c r="IIC1528" s="16"/>
      <c r="IID1528" s="16"/>
      <c r="IIE1528" s="16"/>
      <c r="IIF1528" s="16"/>
      <c r="IIG1528" s="16"/>
      <c r="IIH1528" s="16"/>
      <c r="III1528" s="16"/>
      <c r="IIJ1528" s="16"/>
      <c r="IIK1528" s="16"/>
      <c r="IIL1528" s="16"/>
      <c r="IIM1528" s="16"/>
      <c r="IIN1528" s="16"/>
      <c r="IIO1528" s="16"/>
      <c r="IIP1528" s="16"/>
      <c r="IIQ1528" s="16"/>
      <c r="IIR1528" s="16"/>
      <c r="IIS1528" s="16"/>
      <c r="IIT1528" s="16"/>
      <c r="IIU1528" s="16"/>
      <c r="IIV1528" s="16"/>
      <c r="IIW1528" s="16"/>
      <c r="IIX1528" s="16"/>
      <c r="IIY1528" s="16"/>
      <c r="IIZ1528" s="16"/>
      <c r="IJA1528" s="16"/>
      <c r="IJB1528" s="16"/>
      <c r="IJC1528" s="16"/>
      <c r="IJD1528" s="16"/>
      <c r="IJE1528" s="16"/>
      <c r="IJF1528" s="16"/>
      <c r="IJG1528" s="16"/>
      <c r="IJH1528" s="16"/>
      <c r="IJI1528" s="16"/>
      <c r="IJJ1528" s="16"/>
      <c r="IJK1528" s="16"/>
      <c r="IJL1528" s="16"/>
      <c r="IJM1528" s="16"/>
      <c r="IJN1528" s="16"/>
      <c r="IJO1528" s="16"/>
      <c r="IJP1528" s="16"/>
      <c r="IJQ1528" s="16"/>
      <c r="IJR1528" s="16"/>
      <c r="IJS1528" s="16"/>
      <c r="IJT1528" s="16"/>
      <c r="IJU1528" s="16"/>
      <c r="IJV1528" s="16"/>
      <c r="IJW1528" s="16"/>
      <c r="IJX1528" s="16"/>
      <c r="IJY1528" s="16"/>
      <c r="IJZ1528" s="16"/>
      <c r="IKA1528" s="16"/>
      <c r="IKB1528" s="16"/>
      <c r="IKC1528" s="16"/>
      <c r="IKD1528" s="16"/>
      <c r="IKE1528" s="16"/>
      <c r="IKF1528" s="16"/>
      <c r="IKG1528" s="16"/>
      <c r="IKH1528" s="16"/>
      <c r="IKI1528" s="16"/>
      <c r="IKJ1528" s="16"/>
      <c r="IKK1528" s="16"/>
      <c r="IKL1528" s="16"/>
      <c r="IKM1528" s="16"/>
      <c r="IKN1528" s="16"/>
      <c r="IKO1528" s="16"/>
      <c r="IKP1528" s="16"/>
      <c r="IKQ1528" s="16"/>
      <c r="IKR1528" s="16"/>
      <c r="IKS1528" s="16"/>
      <c r="IKT1528" s="16"/>
      <c r="IKU1528" s="16"/>
      <c r="IKV1528" s="16"/>
      <c r="IKW1528" s="16"/>
      <c r="IKX1528" s="16"/>
      <c r="IKY1528" s="16"/>
      <c r="IKZ1528" s="16"/>
      <c r="ILA1528" s="16"/>
      <c r="ILB1528" s="16"/>
      <c r="ILC1528" s="16"/>
      <c r="ILD1528" s="16"/>
      <c r="ILE1528" s="16"/>
      <c r="ILF1528" s="16"/>
      <c r="ILG1528" s="16"/>
      <c r="ILH1528" s="16"/>
      <c r="ILI1528" s="16"/>
      <c r="ILJ1528" s="16"/>
      <c r="ILK1528" s="16"/>
      <c r="ILL1528" s="16"/>
      <c r="ILM1528" s="16"/>
      <c r="ILN1528" s="16"/>
      <c r="ILO1528" s="16"/>
      <c r="ILP1528" s="16"/>
      <c r="ILQ1528" s="16"/>
      <c r="ILR1528" s="16"/>
      <c r="ILS1528" s="16"/>
      <c r="ILT1528" s="16"/>
      <c r="ILU1528" s="16"/>
      <c r="ILV1528" s="16"/>
      <c r="ILW1528" s="16"/>
      <c r="ILX1528" s="16"/>
      <c r="ILY1528" s="16"/>
      <c r="ILZ1528" s="16"/>
      <c r="IMA1528" s="16"/>
      <c r="IMB1528" s="16"/>
      <c r="IMC1528" s="16"/>
      <c r="IMD1528" s="16"/>
      <c r="IME1528" s="16"/>
      <c r="IMF1528" s="16"/>
      <c r="IMG1528" s="16"/>
      <c r="IMH1528" s="16"/>
      <c r="IMI1528" s="16"/>
      <c r="IMJ1528" s="16"/>
      <c r="IMK1528" s="16"/>
      <c r="IML1528" s="16"/>
      <c r="IMM1528" s="16"/>
      <c r="IMN1528" s="16"/>
      <c r="IMO1528" s="16"/>
      <c r="IMP1528" s="16"/>
      <c r="IMQ1528" s="16"/>
      <c r="IMR1528" s="16"/>
      <c r="IMS1528" s="16"/>
      <c r="IMT1528" s="16"/>
      <c r="IMU1528" s="16"/>
      <c r="IMV1528" s="16"/>
      <c r="IMW1528" s="16"/>
      <c r="IMX1528" s="16"/>
      <c r="IMY1528" s="16"/>
      <c r="IMZ1528" s="16"/>
      <c r="INA1528" s="16"/>
      <c r="INB1528" s="16"/>
      <c r="INC1528" s="16"/>
      <c r="IND1528" s="16"/>
      <c r="INE1528" s="16"/>
      <c r="INF1528" s="16"/>
      <c r="ING1528" s="16"/>
      <c r="INH1528" s="16"/>
      <c r="INI1528" s="16"/>
      <c r="INJ1528" s="16"/>
      <c r="INK1528" s="16"/>
      <c r="INL1528" s="16"/>
      <c r="INM1528" s="16"/>
      <c r="INN1528" s="16"/>
      <c r="INO1528" s="16"/>
      <c r="INP1528" s="16"/>
      <c r="INQ1528" s="16"/>
      <c r="INR1528" s="16"/>
      <c r="INS1528" s="16"/>
      <c r="INT1528" s="16"/>
      <c r="INU1528" s="16"/>
      <c r="INV1528" s="16"/>
      <c r="INW1528" s="16"/>
      <c r="INX1528" s="16"/>
      <c r="INY1528" s="16"/>
      <c r="INZ1528" s="16"/>
      <c r="IOA1528" s="16"/>
      <c r="IOB1528" s="16"/>
      <c r="IOC1528" s="16"/>
      <c r="IOD1528" s="16"/>
      <c r="IOE1528" s="16"/>
      <c r="IOF1528" s="16"/>
      <c r="IOG1528" s="16"/>
      <c r="IOH1528" s="16"/>
      <c r="IOI1528" s="16"/>
      <c r="IOJ1528" s="16"/>
      <c r="IOK1528" s="16"/>
      <c r="IOL1528" s="16"/>
      <c r="IOM1528" s="16"/>
      <c r="ION1528" s="16"/>
      <c r="IOO1528" s="16"/>
      <c r="IOP1528" s="16"/>
      <c r="IOQ1528" s="16"/>
      <c r="IOR1528" s="16"/>
      <c r="IOS1528" s="16"/>
      <c r="IOT1528" s="16"/>
      <c r="IOU1528" s="16"/>
      <c r="IOV1528" s="16"/>
      <c r="IOW1528" s="16"/>
      <c r="IOX1528" s="16"/>
      <c r="IOY1528" s="16"/>
      <c r="IOZ1528" s="16"/>
      <c r="IPA1528" s="16"/>
      <c r="IPB1528" s="16"/>
      <c r="IPC1528" s="16"/>
      <c r="IPD1528" s="16"/>
      <c r="IPE1528" s="16"/>
      <c r="IPF1528" s="16"/>
      <c r="IPG1528" s="16"/>
      <c r="IPH1528" s="16"/>
      <c r="IPI1528" s="16"/>
      <c r="IPJ1528" s="16"/>
      <c r="IPK1528" s="16"/>
      <c r="IPL1528" s="16"/>
      <c r="IPM1528" s="16"/>
      <c r="IPN1528" s="16"/>
      <c r="IPO1528" s="16"/>
      <c r="IPP1528" s="16"/>
      <c r="IPQ1528" s="16"/>
      <c r="IPR1528" s="16"/>
      <c r="IPS1528" s="16"/>
      <c r="IPT1528" s="16"/>
      <c r="IPU1528" s="16"/>
      <c r="IPV1528" s="16"/>
      <c r="IPW1528" s="16"/>
      <c r="IPX1528" s="16"/>
      <c r="IPY1528" s="16"/>
      <c r="IPZ1528" s="16"/>
      <c r="IQA1528" s="16"/>
      <c r="IQB1528" s="16"/>
      <c r="IQC1528" s="16"/>
      <c r="IQD1528" s="16"/>
      <c r="IQE1528" s="16"/>
      <c r="IQF1528" s="16"/>
      <c r="IQG1528" s="16"/>
      <c r="IQH1528" s="16"/>
      <c r="IQI1528" s="16"/>
      <c r="IQJ1528" s="16"/>
      <c r="IQK1528" s="16"/>
      <c r="IQL1528" s="16"/>
      <c r="IQM1528" s="16"/>
      <c r="IQN1528" s="16"/>
      <c r="IQO1528" s="16"/>
      <c r="IQP1528" s="16"/>
      <c r="IQQ1528" s="16"/>
      <c r="IQR1528" s="16"/>
      <c r="IQS1528" s="16"/>
      <c r="IQT1528" s="16"/>
      <c r="IQU1528" s="16"/>
      <c r="IQV1528" s="16"/>
      <c r="IQW1528" s="16"/>
      <c r="IQX1528" s="16"/>
      <c r="IQY1528" s="16"/>
      <c r="IQZ1528" s="16"/>
      <c r="IRA1528" s="16"/>
      <c r="IRB1528" s="16"/>
      <c r="IRC1528" s="16"/>
      <c r="IRD1528" s="16"/>
      <c r="IRE1528" s="16"/>
      <c r="IRF1528" s="16"/>
      <c r="IRG1528" s="16"/>
      <c r="IRH1528" s="16"/>
      <c r="IRI1528" s="16"/>
      <c r="IRJ1528" s="16"/>
      <c r="IRK1528" s="16"/>
      <c r="IRL1528" s="16"/>
      <c r="IRM1528" s="16"/>
      <c r="IRN1528" s="16"/>
      <c r="IRO1528" s="16"/>
      <c r="IRP1528" s="16"/>
      <c r="IRQ1528" s="16"/>
      <c r="IRR1528" s="16"/>
      <c r="IRS1528" s="16"/>
      <c r="IRT1528" s="16"/>
      <c r="IRU1528" s="16"/>
      <c r="IRV1528" s="16"/>
      <c r="IRW1528" s="16"/>
      <c r="IRX1528" s="16"/>
      <c r="IRY1528" s="16"/>
      <c r="IRZ1528" s="16"/>
      <c r="ISA1528" s="16"/>
      <c r="ISB1528" s="16"/>
      <c r="ISC1528" s="16"/>
      <c r="ISD1528" s="16"/>
      <c r="ISE1528" s="16"/>
      <c r="ISF1528" s="16"/>
      <c r="ISG1528" s="16"/>
      <c r="ISH1528" s="16"/>
      <c r="ISI1528" s="16"/>
      <c r="ISJ1528" s="16"/>
      <c r="ISK1528" s="16"/>
      <c r="ISL1528" s="16"/>
      <c r="ISM1528" s="16"/>
      <c r="ISN1528" s="16"/>
      <c r="ISO1528" s="16"/>
      <c r="ISP1528" s="16"/>
      <c r="ISQ1528" s="16"/>
      <c r="ISR1528" s="16"/>
      <c r="ISS1528" s="16"/>
      <c r="IST1528" s="16"/>
      <c r="ISU1528" s="16"/>
      <c r="ISV1528" s="16"/>
      <c r="ISW1528" s="16"/>
      <c r="ISX1528" s="16"/>
      <c r="ISY1528" s="16"/>
      <c r="ISZ1528" s="16"/>
      <c r="ITA1528" s="16"/>
      <c r="ITB1528" s="16"/>
      <c r="ITC1528" s="16"/>
      <c r="ITD1528" s="16"/>
      <c r="ITE1528" s="16"/>
      <c r="ITF1528" s="16"/>
      <c r="ITG1528" s="16"/>
      <c r="ITH1528" s="16"/>
      <c r="ITI1528" s="16"/>
      <c r="ITJ1528" s="16"/>
      <c r="ITK1528" s="16"/>
      <c r="ITL1528" s="16"/>
      <c r="ITM1528" s="16"/>
      <c r="ITN1528" s="16"/>
      <c r="ITO1528" s="16"/>
      <c r="ITP1528" s="16"/>
      <c r="ITQ1528" s="16"/>
      <c r="ITR1528" s="16"/>
      <c r="ITS1528" s="16"/>
      <c r="ITT1528" s="16"/>
      <c r="ITU1528" s="16"/>
      <c r="ITV1528" s="16"/>
      <c r="ITW1528" s="16"/>
      <c r="ITX1528" s="16"/>
      <c r="ITY1528" s="16"/>
      <c r="ITZ1528" s="16"/>
      <c r="IUA1528" s="16"/>
      <c r="IUB1528" s="16"/>
      <c r="IUC1528" s="16"/>
      <c r="IUD1528" s="16"/>
      <c r="IUE1528" s="16"/>
      <c r="IUF1528" s="16"/>
      <c r="IUG1528" s="16"/>
      <c r="IUH1528" s="16"/>
      <c r="IUI1528" s="16"/>
      <c r="IUJ1528" s="16"/>
      <c r="IUK1528" s="16"/>
      <c r="IUL1528" s="16"/>
      <c r="IUM1528" s="16"/>
      <c r="IUN1528" s="16"/>
      <c r="IUO1528" s="16"/>
      <c r="IUP1528" s="16"/>
      <c r="IUQ1528" s="16"/>
      <c r="IUR1528" s="16"/>
      <c r="IUS1528" s="16"/>
      <c r="IUT1528" s="16"/>
      <c r="IUU1528" s="16"/>
      <c r="IUV1528" s="16"/>
      <c r="IUW1528" s="16"/>
      <c r="IUX1528" s="16"/>
      <c r="IUY1528" s="16"/>
      <c r="IUZ1528" s="16"/>
      <c r="IVA1528" s="16"/>
      <c r="IVB1528" s="16"/>
      <c r="IVC1528" s="16"/>
      <c r="IVD1528" s="16"/>
      <c r="IVE1528" s="16"/>
      <c r="IVF1528" s="16"/>
      <c r="IVG1528" s="16"/>
      <c r="IVH1528" s="16"/>
      <c r="IVI1528" s="16"/>
      <c r="IVJ1528" s="16"/>
      <c r="IVK1528" s="16"/>
      <c r="IVL1528" s="16"/>
      <c r="IVM1528" s="16"/>
      <c r="IVN1528" s="16"/>
      <c r="IVO1528" s="16"/>
      <c r="IVP1528" s="16"/>
      <c r="IVQ1528" s="16"/>
      <c r="IVR1528" s="16"/>
      <c r="IVS1528" s="16"/>
      <c r="IVT1528" s="16"/>
      <c r="IVU1528" s="16"/>
      <c r="IVV1528" s="16"/>
      <c r="IVW1528" s="16"/>
      <c r="IVX1528" s="16"/>
      <c r="IVY1528" s="16"/>
      <c r="IVZ1528" s="16"/>
      <c r="IWA1528" s="16"/>
      <c r="IWB1528" s="16"/>
      <c r="IWC1528" s="16"/>
      <c r="IWD1528" s="16"/>
      <c r="IWE1528" s="16"/>
      <c r="IWF1528" s="16"/>
      <c r="IWG1528" s="16"/>
      <c r="IWH1528" s="16"/>
      <c r="IWI1528" s="16"/>
      <c r="IWJ1528" s="16"/>
      <c r="IWK1528" s="16"/>
      <c r="IWL1528" s="16"/>
      <c r="IWM1528" s="16"/>
      <c r="IWN1528" s="16"/>
      <c r="IWO1528" s="16"/>
      <c r="IWP1528" s="16"/>
      <c r="IWQ1528" s="16"/>
      <c r="IWR1528" s="16"/>
      <c r="IWS1528" s="16"/>
      <c r="IWT1528" s="16"/>
      <c r="IWU1528" s="16"/>
      <c r="IWV1528" s="16"/>
      <c r="IWW1528" s="16"/>
      <c r="IWX1528" s="16"/>
      <c r="IWY1528" s="16"/>
      <c r="IWZ1528" s="16"/>
      <c r="IXA1528" s="16"/>
      <c r="IXB1528" s="16"/>
      <c r="IXC1528" s="16"/>
      <c r="IXD1528" s="16"/>
      <c r="IXE1528" s="16"/>
      <c r="IXF1528" s="16"/>
      <c r="IXG1528" s="16"/>
      <c r="IXH1528" s="16"/>
      <c r="IXI1528" s="16"/>
      <c r="IXJ1528" s="16"/>
      <c r="IXK1528" s="16"/>
      <c r="IXL1528" s="16"/>
      <c r="IXM1528" s="16"/>
      <c r="IXN1528" s="16"/>
      <c r="IXO1528" s="16"/>
      <c r="IXP1528" s="16"/>
      <c r="IXQ1528" s="16"/>
      <c r="IXR1528" s="16"/>
      <c r="IXS1528" s="16"/>
      <c r="IXT1528" s="16"/>
      <c r="IXU1528" s="16"/>
      <c r="IXV1528" s="16"/>
      <c r="IXW1528" s="16"/>
      <c r="IXX1528" s="16"/>
      <c r="IXY1528" s="16"/>
      <c r="IXZ1528" s="16"/>
      <c r="IYA1528" s="16"/>
      <c r="IYB1528" s="16"/>
      <c r="IYC1528" s="16"/>
      <c r="IYD1528" s="16"/>
      <c r="IYE1528" s="16"/>
      <c r="IYF1528" s="16"/>
      <c r="IYG1528" s="16"/>
      <c r="IYH1528" s="16"/>
      <c r="IYI1528" s="16"/>
      <c r="IYJ1528" s="16"/>
      <c r="IYK1528" s="16"/>
      <c r="IYL1528" s="16"/>
      <c r="IYM1528" s="16"/>
      <c r="IYN1528" s="16"/>
      <c r="IYO1528" s="16"/>
      <c r="IYP1528" s="16"/>
      <c r="IYQ1528" s="16"/>
      <c r="IYR1528" s="16"/>
      <c r="IYS1528" s="16"/>
      <c r="IYT1528" s="16"/>
      <c r="IYU1528" s="16"/>
      <c r="IYV1528" s="16"/>
      <c r="IYW1528" s="16"/>
      <c r="IYX1528" s="16"/>
      <c r="IYY1528" s="16"/>
      <c r="IYZ1528" s="16"/>
      <c r="IZA1528" s="16"/>
      <c r="IZB1528" s="16"/>
      <c r="IZC1528" s="16"/>
      <c r="IZD1528" s="16"/>
      <c r="IZE1528" s="16"/>
      <c r="IZF1528" s="16"/>
      <c r="IZG1528" s="16"/>
      <c r="IZH1528" s="16"/>
      <c r="IZI1528" s="16"/>
      <c r="IZJ1528" s="16"/>
      <c r="IZK1528" s="16"/>
      <c r="IZL1528" s="16"/>
      <c r="IZM1528" s="16"/>
      <c r="IZN1528" s="16"/>
      <c r="IZO1528" s="16"/>
      <c r="IZP1528" s="16"/>
      <c r="IZQ1528" s="16"/>
      <c r="IZR1528" s="16"/>
      <c r="IZS1528" s="16"/>
      <c r="IZT1528" s="16"/>
      <c r="IZU1528" s="16"/>
      <c r="IZV1528" s="16"/>
      <c r="IZW1528" s="16"/>
      <c r="IZX1528" s="16"/>
      <c r="IZY1528" s="16"/>
      <c r="IZZ1528" s="16"/>
      <c r="JAA1528" s="16"/>
      <c r="JAB1528" s="16"/>
      <c r="JAC1528" s="16"/>
      <c r="JAD1528" s="16"/>
      <c r="JAE1528" s="16"/>
      <c r="JAF1528" s="16"/>
      <c r="JAG1528" s="16"/>
      <c r="JAH1528" s="16"/>
      <c r="JAI1528" s="16"/>
      <c r="JAJ1528" s="16"/>
      <c r="JAK1528" s="16"/>
      <c r="JAL1528" s="16"/>
      <c r="JAM1528" s="16"/>
      <c r="JAN1528" s="16"/>
      <c r="JAO1528" s="16"/>
      <c r="JAP1528" s="16"/>
      <c r="JAQ1528" s="16"/>
      <c r="JAR1528" s="16"/>
      <c r="JAS1528" s="16"/>
      <c r="JAT1528" s="16"/>
      <c r="JAU1528" s="16"/>
      <c r="JAV1528" s="16"/>
      <c r="JAW1528" s="16"/>
      <c r="JAX1528" s="16"/>
      <c r="JAY1528" s="16"/>
      <c r="JAZ1528" s="16"/>
      <c r="JBA1528" s="16"/>
      <c r="JBB1528" s="16"/>
      <c r="JBC1528" s="16"/>
      <c r="JBD1528" s="16"/>
      <c r="JBE1528" s="16"/>
      <c r="JBF1528" s="16"/>
      <c r="JBG1528" s="16"/>
      <c r="JBH1528" s="16"/>
      <c r="JBI1528" s="16"/>
      <c r="JBJ1528" s="16"/>
      <c r="JBK1528" s="16"/>
      <c r="JBL1528" s="16"/>
      <c r="JBM1528" s="16"/>
      <c r="JBN1528" s="16"/>
      <c r="JBO1528" s="16"/>
      <c r="JBP1528" s="16"/>
      <c r="JBQ1528" s="16"/>
      <c r="JBR1528" s="16"/>
      <c r="JBS1528" s="16"/>
      <c r="JBT1528" s="16"/>
      <c r="JBU1528" s="16"/>
      <c r="JBV1528" s="16"/>
      <c r="JBW1528" s="16"/>
      <c r="JBX1528" s="16"/>
      <c r="JBY1528" s="16"/>
      <c r="JBZ1528" s="16"/>
      <c r="JCA1528" s="16"/>
      <c r="JCB1528" s="16"/>
      <c r="JCC1528" s="16"/>
      <c r="JCD1528" s="16"/>
      <c r="JCE1528" s="16"/>
      <c r="JCF1528" s="16"/>
      <c r="JCG1528" s="16"/>
      <c r="JCH1528" s="16"/>
      <c r="JCI1528" s="16"/>
      <c r="JCJ1528" s="16"/>
      <c r="JCK1528" s="16"/>
      <c r="JCL1528" s="16"/>
      <c r="JCM1528" s="16"/>
      <c r="JCN1528" s="16"/>
      <c r="JCO1528" s="16"/>
      <c r="JCP1528" s="16"/>
      <c r="JCQ1528" s="16"/>
      <c r="JCR1528" s="16"/>
      <c r="JCS1528" s="16"/>
      <c r="JCT1528" s="16"/>
      <c r="JCU1528" s="16"/>
      <c r="JCV1528" s="16"/>
      <c r="JCW1528" s="16"/>
      <c r="JCX1528" s="16"/>
      <c r="JCY1528" s="16"/>
      <c r="JCZ1528" s="16"/>
      <c r="JDA1528" s="16"/>
      <c r="JDB1528" s="16"/>
      <c r="JDC1528" s="16"/>
      <c r="JDD1528" s="16"/>
      <c r="JDE1528" s="16"/>
      <c r="JDF1528" s="16"/>
      <c r="JDG1528" s="16"/>
      <c r="JDH1528" s="16"/>
      <c r="JDI1528" s="16"/>
      <c r="JDJ1528" s="16"/>
      <c r="JDK1528" s="16"/>
      <c r="JDL1528" s="16"/>
      <c r="JDM1528" s="16"/>
      <c r="JDN1528" s="16"/>
      <c r="JDO1528" s="16"/>
      <c r="JDP1528" s="16"/>
      <c r="JDQ1528" s="16"/>
      <c r="JDR1528" s="16"/>
      <c r="JDS1528" s="16"/>
      <c r="JDT1528" s="16"/>
      <c r="JDU1528" s="16"/>
      <c r="JDV1528" s="16"/>
      <c r="JDW1528" s="16"/>
      <c r="JDX1528" s="16"/>
      <c r="JDY1528" s="16"/>
      <c r="JDZ1528" s="16"/>
      <c r="JEA1528" s="16"/>
      <c r="JEB1528" s="16"/>
      <c r="JEC1528" s="16"/>
      <c r="JED1528" s="16"/>
      <c r="JEE1528" s="16"/>
      <c r="JEF1528" s="16"/>
      <c r="JEG1528" s="16"/>
      <c r="JEH1528" s="16"/>
      <c r="JEI1528" s="16"/>
      <c r="JEJ1528" s="16"/>
      <c r="JEK1528" s="16"/>
      <c r="JEL1528" s="16"/>
      <c r="JEM1528" s="16"/>
      <c r="JEN1528" s="16"/>
      <c r="JEO1528" s="16"/>
      <c r="JEP1528" s="16"/>
      <c r="JEQ1528" s="16"/>
      <c r="JER1528" s="16"/>
      <c r="JES1528" s="16"/>
      <c r="JET1528" s="16"/>
      <c r="JEU1528" s="16"/>
      <c r="JEV1528" s="16"/>
      <c r="JEW1528" s="16"/>
      <c r="JEX1528" s="16"/>
      <c r="JEY1528" s="16"/>
      <c r="JEZ1528" s="16"/>
      <c r="JFA1528" s="16"/>
      <c r="JFB1528" s="16"/>
      <c r="JFC1528" s="16"/>
      <c r="JFD1528" s="16"/>
      <c r="JFE1528" s="16"/>
      <c r="JFF1528" s="16"/>
      <c r="JFG1528" s="16"/>
      <c r="JFH1528" s="16"/>
      <c r="JFI1528" s="16"/>
      <c r="JFJ1528" s="16"/>
      <c r="JFK1528" s="16"/>
      <c r="JFL1528" s="16"/>
      <c r="JFM1528" s="16"/>
      <c r="JFN1528" s="16"/>
      <c r="JFO1528" s="16"/>
      <c r="JFP1528" s="16"/>
      <c r="JFQ1528" s="16"/>
      <c r="JFR1528" s="16"/>
      <c r="JFS1528" s="16"/>
      <c r="JFT1528" s="16"/>
      <c r="JFU1528" s="16"/>
      <c r="JFV1528" s="16"/>
      <c r="JFW1528" s="16"/>
      <c r="JFX1528" s="16"/>
      <c r="JFY1528" s="16"/>
      <c r="JFZ1528" s="16"/>
      <c r="JGA1528" s="16"/>
      <c r="JGB1528" s="16"/>
      <c r="JGC1528" s="16"/>
      <c r="JGD1528" s="16"/>
      <c r="JGE1528" s="16"/>
      <c r="JGF1528" s="16"/>
      <c r="JGG1528" s="16"/>
      <c r="JGH1528" s="16"/>
      <c r="JGI1528" s="16"/>
      <c r="JGJ1528" s="16"/>
      <c r="JGK1528" s="16"/>
      <c r="JGL1528" s="16"/>
      <c r="JGM1528" s="16"/>
      <c r="JGN1528" s="16"/>
      <c r="JGO1528" s="16"/>
      <c r="JGP1528" s="16"/>
      <c r="JGQ1528" s="16"/>
      <c r="JGR1528" s="16"/>
      <c r="JGS1528" s="16"/>
      <c r="JGT1528" s="16"/>
      <c r="JGU1528" s="16"/>
      <c r="JGV1528" s="16"/>
      <c r="JGW1528" s="16"/>
      <c r="JGX1528" s="16"/>
      <c r="JGY1528" s="16"/>
      <c r="JGZ1528" s="16"/>
      <c r="JHA1528" s="16"/>
      <c r="JHB1528" s="16"/>
      <c r="JHC1528" s="16"/>
      <c r="JHD1528" s="16"/>
      <c r="JHE1528" s="16"/>
      <c r="JHF1528" s="16"/>
      <c r="JHG1528" s="16"/>
      <c r="JHH1528" s="16"/>
      <c r="JHI1528" s="16"/>
      <c r="JHJ1528" s="16"/>
      <c r="JHK1528" s="16"/>
      <c r="JHL1528" s="16"/>
      <c r="JHM1528" s="16"/>
      <c r="JHN1528" s="16"/>
      <c r="JHO1528" s="16"/>
      <c r="JHP1528" s="16"/>
      <c r="JHQ1528" s="16"/>
      <c r="JHR1528" s="16"/>
      <c r="JHS1528" s="16"/>
      <c r="JHT1528" s="16"/>
      <c r="JHU1528" s="16"/>
      <c r="JHV1528" s="16"/>
      <c r="JHW1528" s="16"/>
      <c r="JHX1528" s="16"/>
      <c r="JHY1528" s="16"/>
      <c r="JHZ1528" s="16"/>
      <c r="JIA1528" s="16"/>
      <c r="JIB1528" s="16"/>
      <c r="JIC1528" s="16"/>
      <c r="JID1528" s="16"/>
      <c r="JIE1528" s="16"/>
      <c r="JIF1528" s="16"/>
      <c r="JIG1528" s="16"/>
      <c r="JIH1528" s="16"/>
      <c r="JII1528" s="16"/>
      <c r="JIJ1528" s="16"/>
      <c r="JIK1528" s="16"/>
      <c r="JIL1528" s="16"/>
      <c r="JIM1528" s="16"/>
      <c r="JIN1528" s="16"/>
      <c r="JIO1528" s="16"/>
      <c r="JIP1528" s="16"/>
      <c r="JIQ1528" s="16"/>
      <c r="JIR1528" s="16"/>
      <c r="JIS1528" s="16"/>
      <c r="JIT1528" s="16"/>
      <c r="JIU1528" s="16"/>
      <c r="JIV1528" s="16"/>
      <c r="JIW1528" s="16"/>
      <c r="JIX1528" s="16"/>
      <c r="JIY1528" s="16"/>
      <c r="JIZ1528" s="16"/>
      <c r="JJA1528" s="16"/>
      <c r="JJB1528" s="16"/>
      <c r="JJC1528" s="16"/>
      <c r="JJD1528" s="16"/>
      <c r="JJE1528" s="16"/>
      <c r="JJF1528" s="16"/>
      <c r="JJG1528" s="16"/>
      <c r="JJH1528" s="16"/>
      <c r="JJI1528" s="16"/>
      <c r="JJJ1528" s="16"/>
      <c r="JJK1528" s="16"/>
      <c r="JJL1528" s="16"/>
      <c r="JJM1528" s="16"/>
      <c r="JJN1528" s="16"/>
      <c r="JJO1528" s="16"/>
      <c r="JJP1528" s="16"/>
      <c r="JJQ1528" s="16"/>
      <c r="JJR1528" s="16"/>
      <c r="JJS1528" s="16"/>
      <c r="JJT1528" s="16"/>
      <c r="JJU1528" s="16"/>
      <c r="JJV1528" s="16"/>
      <c r="JJW1528" s="16"/>
      <c r="JJX1528" s="16"/>
      <c r="JJY1528" s="16"/>
      <c r="JJZ1528" s="16"/>
      <c r="JKA1528" s="16"/>
      <c r="JKB1528" s="16"/>
      <c r="JKC1528" s="16"/>
      <c r="JKD1528" s="16"/>
      <c r="JKE1528" s="16"/>
      <c r="JKF1528" s="16"/>
      <c r="JKG1528" s="16"/>
      <c r="JKH1528" s="16"/>
      <c r="JKI1528" s="16"/>
      <c r="JKJ1528" s="16"/>
      <c r="JKK1528" s="16"/>
      <c r="JKL1528" s="16"/>
      <c r="JKM1528" s="16"/>
      <c r="JKN1528" s="16"/>
      <c r="JKO1528" s="16"/>
      <c r="JKP1528" s="16"/>
      <c r="JKQ1528" s="16"/>
      <c r="JKR1528" s="16"/>
      <c r="JKS1528" s="16"/>
      <c r="JKT1528" s="16"/>
      <c r="JKU1528" s="16"/>
      <c r="JKV1528" s="16"/>
      <c r="JKW1528" s="16"/>
      <c r="JKX1528" s="16"/>
      <c r="JKY1528" s="16"/>
      <c r="JKZ1528" s="16"/>
      <c r="JLA1528" s="16"/>
      <c r="JLB1528" s="16"/>
      <c r="JLC1528" s="16"/>
      <c r="JLD1528" s="16"/>
      <c r="JLE1528" s="16"/>
      <c r="JLF1528" s="16"/>
      <c r="JLG1528" s="16"/>
      <c r="JLH1528" s="16"/>
      <c r="JLI1528" s="16"/>
      <c r="JLJ1528" s="16"/>
      <c r="JLK1528" s="16"/>
      <c r="JLL1528" s="16"/>
      <c r="JLM1528" s="16"/>
      <c r="JLN1528" s="16"/>
      <c r="JLO1528" s="16"/>
      <c r="JLP1528" s="16"/>
      <c r="JLQ1528" s="16"/>
      <c r="JLR1528" s="16"/>
      <c r="JLS1528" s="16"/>
      <c r="JLT1528" s="16"/>
      <c r="JLU1528" s="16"/>
      <c r="JLV1528" s="16"/>
      <c r="JLW1528" s="16"/>
      <c r="JLX1528" s="16"/>
      <c r="JLY1528" s="16"/>
      <c r="JLZ1528" s="16"/>
      <c r="JMA1528" s="16"/>
      <c r="JMB1528" s="16"/>
      <c r="JMC1528" s="16"/>
      <c r="JMD1528" s="16"/>
      <c r="JME1528" s="16"/>
      <c r="JMF1528" s="16"/>
      <c r="JMG1528" s="16"/>
      <c r="JMH1528" s="16"/>
      <c r="JMI1528" s="16"/>
      <c r="JMJ1528" s="16"/>
      <c r="JMK1528" s="16"/>
      <c r="JML1528" s="16"/>
      <c r="JMM1528" s="16"/>
      <c r="JMN1528" s="16"/>
      <c r="JMO1528" s="16"/>
      <c r="JMP1528" s="16"/>
      <c r="JMQ1528" s="16"/>
      <c r="JMR1528" s="16"/>
      <c r="JMS1528" s="16"/>
      <c r="JMT1528" s="16"/>
      <c r="JMU1528" s="16"/>
      <c r="JMV1528" s="16"/>
      <c r="JMW1528" s="16"/>
      <c r="JMX1528" s="16"/>
      <c r="JMY1528" s="16"/>
      <c r="JMZ1528" s="16"/>
      <c r="JNA1528" s="16"/>
      <c r="JNB1528" s="16"/>
      <c r="JNC1528" s="16"/>
      <c r="JND1528" s="16"/>
      <c r="JNE1528" s="16"/>
      <c r="JNF1528" s="16"/>
      <c r="JNG1528" s="16"/>
      <c r="JNH1528" s="16"/>
      <c r="JNI1528" s="16"/>
      <c r="JNJ1528" s="16"/>
      <c r="JNK1528" s="16"/>
      <c r="JNL1528" s="16"/>
      <c r="JNM1528" s="16"/>
      <c r="JNN1528" s="16"/>
      <c r="JNO1528" s="16"/>
      <c r="JNP1528" s="16"/>
      <c r="JNQ1528" s="16"/>
      <c r="JNR1528" s="16"/>
      <c r="JNS1528" s="16"/>
      <c r="JNT1528" s="16"/>
      <c r="JNU1528" s="16"/>
      <c r="JNV1528" s="16"/>
      <c r="JNW1528" s="16"/>
      <c r="JNX1528" s="16"/>
      <c r="JNY1528" s="16"/>
      <c r="JNZ1528" s="16"/>
      <c r="JOA1528" s="16"/>
      <c r="JOB1528" s="16"/>
      <c r="JOC1528" s="16"/>
      <c r="JOD1528" s="16"/>
      <c r="JOE1528" s="16"/>
      <c r="JOF1528" s="16"/>
      <c r="JOG1528" s="16"/>
      <c r="JOH1528" s="16"/>
      <c r="JOI1528" s="16"/>
      <c r="JOJ1528" s="16"/>
      <c r="JOK1528" s="16"/>
      <c r="JOL1528" s="16"/>
      <c r="JOM1528" s="16"/>
      <c r="JON1528" s="16"/>
      <c r="JOO1528" s="16"/>
      <c r="JOP1528" s="16"/>
      <c r="JOQ1528" s="16"/>
      <c r="JOR1528" s="16"/>
      <c r="JOS1528" s="16"/>
      <c r="JOT1528" s="16"/>
      <c r="JOU1528" s="16"/>
      <c r="JOV1528" s="16"/>
      <c r="JOW1528" s="16"/>
      <c r="JOX1528" s="16"/>
      <c r="JOY1528" s="16"/>
      <c r="JOZ1528" s="16"/>
      <c r="JPA1528" s="16"/>
      <c r="JPB1528" s="16"/>
      <c r="JPC1528" s="16"/>
      <c r="JPD1528" s="16"/>
      <c r="JPE1528" s="16"/>
      <c r="JPF1528" s="16"/>
      <c r="JPG1528" s="16"/>
      <c r="JPH1528" s="16"/>
      <c r="JPI1528" s="16"/>
      <c r="JPJ1528" s="16"/>
      <c r="JPK1528" s="16"/>
      <c r="JPL1528" s="16"/>
      <c r="JPM1528" s="16"/>
      <c r="JPN1528" s="16"/>
      <c r="JPO1528" s="16"/>
      <c r="JPP1528" s="16"/>
      <c r="JPQ1528" s="16"/>
      <c r="JPR1528" s="16"/>
      <c r="JPS1528" s="16"/>
      <c r="JPT1528" s="16"/>
      <c r="JPU1528" s="16"/>
      <c r="JPV1528" s="16"/>
      <c r="JPW1528" s="16"/>
      <c r="JPX1528" s="16"/>
      <c r="JPY1528" s="16"/>
      <c r="JPZ1528" s="16"/>
      <c r="JQA1528" s="16"/>
      <c r="JQB1528" s="16"/>
      <c r="JQC1528" s="16"/>
      <c r="JQD1528" s="16"/>
      <c r="JQE1528" s="16"/>
      <c r="JQF1528" s="16"/>
      <c r="JQG1528" s="16"/>
      <c r="JQH1528" s="16"/>
      <c r="JQI1528" s="16"/>
      <c r="JQJ1528" s="16"/>
      <c r="JQK1528" s="16"/>
      <c r="JQL1528" s="16"/>
      <c r="JQM1528" s="16"/>
      <c r="JQN1528" s="16"/>
      <c r="JQO1528" s="16"/>
      <c r="JQP1528" s="16"/>
      <c r="JQQ1528" s="16"/>
      <c r="JQR1528" s="16"/>
      <c r="JQS1528" s="16"/>
      <c r="JQT1528" s="16"/>
      <c r="JQU1528" s="16"/>
      <c r="JQV1528" s="16"/>
      <c r="JQW1528" s="16"/>
      <c r="JQX1528" s="16"/>
      <c r="JQY1528" s="16"/>
      <c r="JQZ1528" s="16"/>
      <c r="JRA1528" s="16"/>
      <c r="JRB1528" s="16"/>
      <c r="JRC1528" s="16"/>
      <c r="JRD1528" s="16"/>
      <c r="JRE1528" s="16"/>
      <c r="JRF1528" s="16"/>
      <c r="JRG1528" s="16"/>
      <c r="JRH1528" s="16"/>
      <c r="JRI1528" s="16"/>
      <c r="JRJ1528" s="16"/>
      <c r="JRK1528" s="16"/>
      <c r="JRL1528" s="16"/>
      <c r="JRM1528" s="16"/>
      <c r="JRN1528" s="16"/>
      <c r="JRO1528" s="16"/>
      <c r="JRP1528" s="16"/>
      <c r="JRQ1528" s="16"/>
      <c r="JRR1528" s="16"/>
      <c r="JRS1528" s="16"/>
      <c r="JRT1528" s="16"/>
      <c r="JRU1528" s="16"/>
      <c r="JRV1528" s="16"/>
      <c r="JRW1528" s="16"/>
      <c r="JRX1528" s="16"/>
      <c r="JRY1528" s="16"/>
      <c r="JRZ1528" s="16"/>
      <c r="JSA1528" s="16"/>
      <c r="JSB1528" s="16"/>
      <c r="JSC1528" s="16"/>
      <c r="JSD1528" s="16"/>
      <c r="JSE1528" s="16"/>
      <c r="JSF1528" s="16"/>
      <c r="JSG1528" s="16"/>
      <c r="JSH1528" s="16"/>
      <c r="JSI1528" s="16"/>
      <c r="JSJ1528" s="16"/>
      <c r="JSK1528" s="16"/>
      <c r="JSL1528" s="16"/>
      <c r="JSM1528" s="16"/>
      <c r="JSN1528" s="16"/>
      <c r="JSO1528" s="16"/>
      <c r="JSP1528" s="16"/>
      <c r="JSQ1528" s="16"/>
      <c r="JSR1528" s="16"/>
      <c r="JSS1528" s="16"/>
      <c r="JST1528" s="16"/>
      <c r="JSU1528" s="16"/>
      <c r="JSV1528" s="16"/>
      <c r="JSW1528" s="16"/>
      <c r="JSX1528" s="16"/>
      <c r="JSY1528" s="16"/>
      <c r="JSZ1528" s="16"/>
      <c r="JTA1528" s="16"/>
      <c r="JTB1528" s="16"/>
      <c r="JTC1528" s="16"/>
      <c r="JTD1528" s="16"/>
      <c r="JTE1528" s="16"/>
      <c r="JTF1528" s="16"/>
      <c r="JTG1528" s="16"/>
      <c r="JTH1528" s="16"/>
      <c r="JTI1528" s="16"/>
      <c r="JTJ1528" s="16"/>
      <c r="JTK1528" s="16"/>
      <c r="JTL1528" s="16"/>
      <c r="JTM1528" s="16"/>
      <c r="JTN1528" s="16"/>
      <c r="JTO1528" s="16"/>
      <c r="JTP1528" s="16"/>
      <c r="JTQ1528" s="16"/>
      <c r="JTR1528" s="16"/>
      <c r="JTS1528" s="16"/>
      <c r="JTT1528" s="16"/>
      <c r="JTU1528" s="16"/>
      <c r="JTV1528" s="16"/>
      <c r="JTW1528" s="16"/>
      <c r="JTX1528" s="16"/>
      <c r="JTY1528" s="16"/>
      <c r="JTZ1528" s="16"/>
      <c r="JUA1528" s="16"/>
      <c r="JUB1528" s="16"/>
      <c r="JUC1528" s="16"/>
      <c r="JUD1528" s="16"/>
      <c r="JUE1528" s="16"/>
      <c r="JUF1528" s="16"/>
      <c r="JUG1528" s="16"/>
      <c r="JUH1528" s="16"/>
      <c r="JUI1528" s="16"/>
      <c r="JUJ1528" s="16"/>
      <c r="JUK1528" s="16"/>
      <c r="JUL1528" s="16"/>
      <c r="JUM1528" s="16"/>
      <c r="JUN1528" s="16"/>
      <c r="JUO1528" s="16"/>
      <c r="JUP1528" s="16"/>
      <c r="JUQ1528" s="16"/>
      <c r="JUR1528" s="16"/>
      <c r="JUS1528" s="16"/>
      <c r="JUT1528" s="16"/>
      <c r="JUU1528" s="16"/>
      <c r="JUV1528" s="16"/>
      <c r="JUW1528" s="16"/>
      <c r="JUX1528" s="16"/>
      <c r="JUY1528" s="16"/>
      <c r="JUZ1528" s="16"/>
      <c r="JVA1528" s="16"/>
      <c r="JVB1528" s="16"/>
      <c r="JVC1528" s="16"/>
      <c r="JVD1528" s="16"/>
      <c r="JVE1528" s="16"/>
      <c r="JVF1528" s="16"/>
      <c r="JVG1528" s="16"/>
      <c r="JVH1528" s="16"/>
      <c r="JVI1528" s="16"/>
      <c r="JVJ1528" s="16"/>
      <c r="JVK1528" s="16"/>
      <c r="JVL1528" s="16"/>
      <c r="JVM1528" s="16"/>
      <c r="JVN1528" s="16"/>
      <c r="JVO1528" s="16"/>
      <c r="JVP1528" s="16"/>
      <c r="JVQ1528" s="16"/>
      <c r="JVR1528" s="16"/>
      <c r="JVS1528" s="16"/>
      <c r="JVT1528" s="16"/>
      <c r="JVU1528" s="16"/>
      <c r="JVV1528" s="16"/>
      <c r="JVW1528" s="16"/>
      <c r="JVX1528" s="16"/>
      <c r="JVY1528" s="16"/>
      <c r="JVZ1528" s="16"/>
      <c r="JWA1528" s="16"/>
      <c r="JWB1528" s="16"/>
      <c r="JWC1528" s="16"/>
      <c r="JWD1528" s="16"/>
      <c r="JWE1528" s="16"/>
      <c r="JWF1528" s="16"/>
      <c r="JWG1528" s="16"/>
      <c r="JWH1528" s="16"/>
      <c r="JWI1528" s="16"/>
      <c r="JWJ1528" s="16"/>
      <c r="JWK1528" s="16"/>
      <c r="JWL1528" s="16"/>
      <c r="JWM1528" s="16"/>
      <c r="JWN1528" s="16"/>
      <c r="JWO1528" s="16"/>
      <c r="JWP1528" s="16"/>
      <c r="JWQ1528" s="16"/>
      <c r="JWR1528" s="16"/>
      <c r="JWS1528" s="16"/>
      <c r="JWT1528" s="16"/>
      <c r="JWU1528" s="16"/>
      <c r="JWV1528" s="16"/>
      <c r="JWW1528" s="16"/>
      <c r="JWX1528" s="16"/>
      <c r="JWY1528" s="16"/>
      <c r="JWZ1528" s="16"/>
      <c r="JXA1528" s="16"/>
      <c r="JXB1528" s="16"/>
      <c r="JXC1528" s="16"/>
      <c r="JXD1528" s="16"/>
      <c r="JXE1528" s="16"/>
      <c r="JXF1528" s="16"/>
      <c r="JXG1528" s="16"/>
      <c r="JXH1528" s="16"/>
      <c r="JXI1528" s="16"/>
      <c r="JXJ1528" s="16"/>
      <c r="JXK1528" s="16"/>
      <c r="JXL1528" s="16"/>
      <c r="JXM1528" s="16"/>
      <c r="JXN1528" s="16"/>
      <c r="JXO1528" s="16"/>
      <c r="JXP1528" s="16"/>
      <c r="JXQ1528" s="16"/>
      <c r="JXR1528" s="16"/>
      <c r="JXS1528" s="16"/>
      <c r="JXT1528" s="16"/>
      <c r="JXU1528" s="16"/>
      <c r="JXV1528" s="16"/>
      <c r="JXW1528" s="16"/>
      <c r="JXX1528" s="16"/>
      <c r="JXY1528" s="16"/>
      <c r="JXZ1528" s="16"/>
      <c r="JYA1528" s="16"/>
      <c r="JYB1528" s="16"/>
      <c r="JYC1528" s="16"/>
      <c r="JYD1528" s="16"/>
      <c r="JYE1528" s="16"/>
      <c r="JYF1528" s="16"/>
      <c r="JYG1528" s="16"/>
      <c r="JYH1528" s="16"/>
      <c r="JYI1528" s="16"/>
      <c r="JYJ1528" s="16"/>
      <c r="JYK1528" s="16"/>
      <c r="JYL1528" s="16"/>
      <c r="JYM1528" s="16"/>
      <c r="JYN1528" s="16"/>
      <c r="JYO1528" s="16"/>
      <c r="JYP1528" s="16"/>
      <c r="JYQ1528" s="16"/>
      <c r="JYR1528" s="16"/>
      <c r="JYS1528" s="16"/>
      <c r="JYT1528" s="16"/>
      <c r="JYU1528" s="16"/>
      <c r="JYV1528" s="16"/>
      <c r="JYW1528" s="16"/>
      <c r="JYX1528" s="16"/>
      <c r="JYY1528" s="16"/>
      <c r="JYZ1528" s="16"/>
      <c r="JZA1528" s="16"/>
      <c r="JZB1528" s="16"/>
      <c r="JZC1528" s="16"/>
      <c r="JZD1528" s="16"/>
      <c r="JZE1528" s="16"/>
      <c r="JZF1528" s="16"/>
      <c r="JZG1528" s="16"/>
      <c r="JZH1528" s="16"/>
      <c r="JZI1528" s="16"/>
      <c r="JZJ1528" s="16"/>
      <c r="JZK1528" s="16"/>
      <c r="JZL1528" s="16"/>
      <c r="JZM1528" s="16"/>
      <c r="JZN1528" s="16"/>
      <c r="JZO1528" s="16"/>
      <c r="JZP1528" s="16"/>
      <c r="JZQ1528" s="16"/>
      <c r="JZR1528" s="16"/>
      <c r="JZS1528" s="16"/>
      <c r="JZT1528" s="16"/>
      <c r="JZU1528" s="16"/>
      <c r="JZV1528" s="16"/>
      <c r="JZW1528" s="16"/>
      <c r="JZX1528" s="16"/>
      <c r="JZY1528" s="16"/>
      <c r="JZZ1528" s="16"/>
      <c r="KAA1528" s="16"/>
      <c r="KAB1528" s="16"/>
      <c r="KAC1528" s="16"/>
      <c r="KAD1528" s="16"/>
      <c r="KAE1528" s="16"/>
      <c r="KAF1528" s="16"/>
      <c r="KAG1528" s="16"/>
      <c r="KAH1528" s="16"/>
      <c r="KAI1528" s="16"/>
      <c r="KAJ1528" s="16"/>
      <c r="KAK1528" s="16"/>
      <c r="KAL1528" s="16"/>
      <c r="KAM1528" s="16"/>
      <c r="KAN1528" s="16"/>
      <c r="KAO1528" s="16"/>
      <c r="KAP1528" s="16"/>
      <c r="KAQ1528" s="16"/>
      <c r="KAR1528" s="16"/>
      <c r="KAS1528" s="16"/>
      <c r="KAT1528" s="16"/>
      <c r="KAU1528" s="16"/>
      <c r="KAV1528" s="16"/>
      <c r="KAW1528" s="16"/>
      <c r="KAX1528" s="16"/>
      <c r="KAY1528" s="16"/>
      <c r="KAZ1528" s="16"/>
      <c r="KBA1528" s="16"/>
      <c r="KBB1528" s="16"/>
      <c r="KBC1528" s="16"/>
      <c r="KBD1528" s="16"/>
      <c r="KBE1528" s="16"/>
      <c r="KBF1528" s="16"/>
      <c r="KBG1528" s="16"/>
      <c r="KBH1528" s="16"/>
      <c r="KBI1528" s="16"/>
      <c r="KBJ1528" s="16"/>
      <c r="KBK1528" s="16"/>
      <c r="KBL1528" s="16"/>
      <c r="KBM1528" s="16"/>
      <c r="KBN1528" s="16"/>
      <c r="KBO1528" s="16"/>
      <c r="KBP1528" s="16"/>
      <c r="KBQ1528" s="16"/>
      <c r="KBR1528" s="16"/>
      <c r="KBS1528" s="16"/>
      <c r="KBT1528" s="16"/>
      <c r="KBU1528" s="16"/>
      <c r="KBV1528" s="16"/>
      <c r="KBW1528" s="16"/>
      <c r="KBX1528" s="16"/>
      <c r="KBY1528" s="16"/>
      <c r="KBZ1528" s="16"/>
      <c r="KCA1528" s="16"/>
      <c r="KCB1528" s="16"/>
      <c r="KCC1528" s="16"/>
      <c r="KCD1528" s="16"/>
      <c r="KCE1528" s="16"/>
      <c r="KCF1528" s="16"/>
      <c r="KCG1528" s="16"/>
      <c r="KCH1528" s="16"/>
      <c r="KCI1528" s="16"/>
      <c r="KCJ1528" s="16"/>
      <c r="KCK1528" s="16"/>
      <c r="KCL1528" s="16"/>
      <c r="KCM1528" s="16"/>
      <c r="KCN1528" s="16"/>
      <c r="KCO1528" s="16"/>
      <c r="KCP1528" s="16"/>
      <c r="KCQ1528" s="16"/>
      <c r="KCR1528" s="16"/>
      <c r="KCS1528" s="16"/>
      <c r="KCT1528" s="16"/>
      <c r="KCU1528" s="16"/>
      <c r="KCV1528" s="16"/>
      <c r="KCW1528" s="16"/>
      <c r="KCX1528" s="16"/>
      <c r="KCY1528" s="16"/>
      <c r="KCZ1528" s="16"/>
      <c r="KDA1528" s="16"/>
      <c r="KDB1528" s="16"/>
      <c r="KDC1528" s="16"/>
      <c r="KDD1528" s="16"/>
      <c r="KDE1528" s="16"/>
      <c r="KDF1528" s="16"/>
      <c r="KDG1528" s="16"/>
      <c r="KDH1528" s="16"/>
      <c r="KDI1528" s="16"/>
      <c r="KDJ1528" s="16"/>
      <c r="KDK1528" s="16"/>
      <c r="KDL1528" s="16"/>
      <c r="KDM1528" s="16"/>
      <c r="KDN1528" s="16"/>
      <c r="KDO1528" s="16"/>
      <c r="KDP1528" s="16"/>
      <c r="KDQ1528" s="16"/>
      <c r="KDR1528" s="16"/>
      <c r="KDS1528" s="16"/>
      <c r="KDT1528" s="16"/>
      <c r="KDU1528" s="16"/>
      <c r="KDV1528" s="16"/>
      <c r="KDW1528" s="16"/>
      <c r="KDX1528" s="16"/>
      <c r="KDY1528" s="16"/>
      <c r="KDZ1528" s="16"/>
      <c r="KEA1528" s="16"/>
      <c r="KEB1528" s="16"/>
      <c r="KEC1528" s="16"/>
      <c r="KED1528" s="16"/>
      <c r="KEE1528" s="16"/>
      <c r="KEF1528" s="16"/>
      <c r="KEG1528" s="16"/>
      <c r="KEH1528" s="16"/>
      <c r="KEI1528" s="16"/>
      <c r="KEJ1528" s="16"/>
      <c r="KEK1528" s="16"/>
      <c r="KEL1528" s="16"/>
      <c r="KEM1528" s="16"/>
      <c r="KEN1528" s="16"/>
      <c r="KEO1528" s="16"/>
      <c r="KEP1528" s="16"/>
      <c r="KEQ1528" s="16"/>
      <c r="KER1528" s="16"/>
      <c r="KES1528" s="16"/>
      <c r="KET1528" s="16"/>
      <c r="KEU1528" s="16"/>
      <c r="KEV1528" s="16"/>
      <c r="KEW1528" s="16"/>
      <c r="KEX1528" s="16"/>
      <c r="KEY1528" s="16"/>
      <c r="KEZ1528" s="16"/>
      <c r="KFA1528" s="16"/>
      <c r="KFB1528" s="16"/>
      <c r="KFC1528" s="16"/>
      <c r="KFD1528" s="16"/>
      <c r="KFE1528" s="16"/>
      <c r="KFF1528" s="16"/>
      <c r="KFG1528" s="16"/>
      <c r="KFH1528" s="16"/>
      <c r="KFI1528" s="16"/>
      <c r="KFJ1528" s="16"/>
      <c r="KFK1528" s="16"/>
      <c r="KFL1528" s="16"/>
      <c r="KFM1528" s="16"/>
      <c r="KFN1528" s="16"/>
      <c r="KFO1528" s="16"/>
      <c r="KFP1528" s="16"/>
      <c r="KFQ1528" s="16"/>
      <c r="KFR1528" s="16"/>
      <c r="KFS1528" s="16"/>
      <c r="KFT1528" s="16"/>
      <c r="KFU1528" s="16"/>
      <c r="KFV1528" s="16"/>
      <c r="KFW1528" s="16"/>
      <c r="KFX1528" s="16"/>
      <c r="KFY1528" s="16"/>
      <c r="KFZ1528" s="16"/>
      <c r="KGA1528" s="16"/>
      <c r="KGB1528" s="16"/>
      <c r="KGC1528" s="16"/>
      <c r="KGD1528" s="16"/>
      <c r="KGE1528" s="16"/>
      <c r="KGF1528" s="16"/>
      <c r="KGG1528" s="16"/>
      <c r="KGH1528" s="16"/>
      <c r="KGI1528" s="16"/>
      <c r="KGJ1528" s="16"/>
      <c r="KGK1528" s="16"/>
      <c r="KGL1528" s="16"/>
      <c r="KGM1528" s="16"/>
      <c r="KGN1528" s="16"/>
      <c r="KGO1528" s="16"/>
      <c r="KGP1528" s="16"/>
      <c r="KGQ1528" s="16"/>
      <c r="KGR1528" s="16"/>
      <c r="KGS1528" s="16"/>
      <c r="KGT1528" s="16"/>
      <c r="KGU1528" s="16"/>
      <c r="KGV1528" s="16"/>
      <c r="KGW1528" s="16"/>
      <c r="KGX1528" s="16"/>
      <c r="KGY1528" s="16"/>
      <c r="KGZ1528" s="16"/>
      <c r="KHA1528" s="16"/>
      <c r="KHB1528" s="16"/>
      <c r="KHC1528" s="16"/>
      <c r="KHD1528" s="16"/>
      <c r="KHE1528" s="16"/>
      <c r="KHF1528" s="16"/>
      <c r="KHG1528" s="16"/>
      <c r="KHH1528" s="16"/>
      <c r="KHI1528" s="16"/>
      <c r="KHJ1528" s="16"/>
      <c r="KHK1528" s="16"/>
      <c r="KHL1528" s="16"/>
      <c r="KHM1528" s="16"/>
      <c r="KHN1528" s="16"/>
      <c r="KHO1528" s="16"/>
      <c r="KHP1528" s="16"/>
      <c r="KHQ1528" s="16"/>
      <c r="KHR1528" s="16"/>
      <c r="KHS1528" s="16"/>
      <c r="KHT1528" s="16"/>
      <c r="KHU1528" s="16"/>
      <c r="KHV1528" s="16"/>
      <c r="KHW1528" s="16"/>
      <c r="KHX1528" s="16"/>
      <c r="KHY1528" s="16"/>
      <c r="KHZ1528" s="16"/>
      <c r="KIA1528" s="16"/>
      <c r="KIB1528" s="16"/>
      <c r="KIC1528" s="16"/>
      <c r="KID1528" s="16"/>
      <c r="KIE1528" s="16"/>
      <c r="KIF1528" s="16"/>
      <c r="KIG1528" s="16"/>
      <c r="KIH1528" s="16"/>
      <c r="KII1528" s="16"/>
      <c r="KIJ1528" s="16"/>
      <c r="KIK1528" s="16"/>
      <c r="KIL1528" s="16"/>
      <c r="KIM1528" s="16"/>
      <c r="KIN1528" s="16"/>
      <c r="KIO1528" s="16"/>
      <c r="KIP1528" s="16"/>
      <c r="KIQ1528" s="16"/>
      <c r="KIR1528" s="16"/>
      <c r="KIS1528" s="16"/>
      <c r="KIT1528" s="16"/>
      <c r="KIU1528" s="16"/>
      <c r="KIV1528" s="16"/>
      <c r="KIW1528" s="16"/>
      <c r="KIX1528" s="16"/>
      <c r="KIY1528" s="16"/>
      <c r="KIZ1528" s="16"/>
      <c r="KJA1528" s="16"/>
      <c r="KJB1528" s="16"/>
      <c r="KJC1528" s="16"/>
      <c r="KJD1528" s="16"/>
      <c r="KJE1528" s="16"/>
      <c r="KJF1528" s="16"/>
      <c r="KJG1528" s="16"/>
      <c r="KJH1528" s="16"/>
      <c r="KJI1528" s="16"/>
      <c r="KJJ1528" s="16"/>
      <c r="KJK1528" s="16"/>
      <c r="KJL1528" s="16"/>
      <c r="KJM1528" s="16"/>
      <c r="KJN1528" s="16"/>
      <c r="KJO1528" s="16"/>
      <c r="KJP1528" s="16"/>
      <c r="KJQ1528" s="16"/>
      <c r="KJR1528" s="16"/>
      <c r="KJS1528" s="16"/>
      <c r="KJT1528" s="16"/>
      <c r="KJU1528" s="16"/>
      <c r="KJV1528" s="16"/>
      <c r="KJW1528" s="16"/>
      <c r="KJX1528" s="16"/>
      <c r="KJY1528" s="16"/>
      <c r="KJZ1528" s="16"/>
      <c r="KKA1528" s="16"/>
      <c r="KKB1528" s="16"/>
      <c r="KKC1528" s="16"/>
      <c r="KKD1528" s="16"/>
      <c r="KKE1528" s="16"/>
      <c r="KKF1528" s="16"/>
      <c r="KKG1528" s="16"/>
      <c r="KKH1528" s="16"/>
      <c r="KKI1528" s="16"/>
      <c r="KKJ1528" s="16"/>
      <c r="KKK1528" s="16"/>
      <c r="KKL1528" s="16"/>
      <c r="KKM1528" s="16"/>
      <c r="KKN1528" s="16"/>
      <c r="KKO1528" s="16"/>
      <c r="KKP1528" s="16"/>
      <c r="KKQ1528" s="16"/>
      <c r="KKR1528" s="16"/>
      <c r="KKS1528" s="16"/>
      <c r="KKT1528" s="16"/>
      <c r="KKU1528" s="16"/>
      <c r="KKV1528" s="16"/>
      <c r="KKW1528" s="16"/>
      <c r="KKX1528" s="16"/>
      <c r="KKY1528" s="16"/>
      <c r="KKZ1528" s="16"/>
      <c r="KLA1528" s="16"/>
      <c r="KLB1528" s="16"/>
      <c r="KLC1528" s="16"/>
      <c r="KLD1528" s="16"/>
      <c r="KLE1528" s="16"/>
      <c r="KLF1528" s="16"/>
      <c r="KLG1528" s="16"/>
      <c r="KLH1528" s="16"/>
      <c r="KLI1528" s="16"/>
      <c r="KLJ1528" s="16"/>
      <c r="KLK1528" s="16"/>
      <c r="KLL1528" s="16"/>
      <c r="KLM1528" s="16"/>
      <c r="KLN1528" s="16"/>
      <c r="KLO1528" s="16"/>
      <c r="KLP1528" s="16"/>
      <c r="KLQ1528" s="16"/>
      <c r="KLR1528" s="16"/>
      <c r="KLS1528" s="16"/>
      <c r="KLT1528" s="16"/>
      <c r="KLU1528" s="16"/>
      <c r="KLV1528" s="16"/>
      <c r="KLW1528" s="16"/>
      <c r="KLX1528" s="16"/>
      <c r="KLY1528" s="16"/>
      <c r="KLZ1528" s="16"/>
      <c r="KMA1528" s="16"/>
      <c r="KMB1528" s="16"/>
      <c r="KMC1528" s="16"/>
      <c r="KMD1528" s="16"/>
      <c r="KME1528" s="16"/>
      <c r="KMF1528" s="16"/>
      <c r="KMG1528" s="16"/>
      <c r="KMH1528" s="16"/>
      <c r="KMI1528" s="16"/>
      <c r="KMJ1528" s="16"/>
      <c r="KMK1528" s="16"/>
      <c r="KML1528" s="16"/>
      <c r="KMM1528" s="16"/>
      <c r="KMN1528" s="16"/>
      <c r="KMO1528" s="16"/>
      <c r="KMP1528" s="16"/>
      <c r="KMQ1528" s="16"/>
      <c r="KMR1528" s="16"/>
      <c r="KMS1528" s="16"/>
      <c r="KMT1528" s="16"/>
      <c r="KMU1528" s="16"/>
      <c r="KMV1528" s="16"/>
      <c r="KMW1528" s="16"/>
      <c r="KMX1528" s="16"/>
      <c r="KMY1528" s="16"/>
      <c r="KMZ1528" s="16"/>
      <c r="KNA1528" s="16"/>
      <c r="KNB1528" s="16"/>
      <c r="KNC1528" s="16"/>
      <c r="KND1528" s="16"/>
      <c r="KNE1528" s="16"/>
      <c r="KNF1528" s="16"/>
      <c r="KNG1528" s="16"/>
      <c r="KNH1528" s="16"/>
      <c r="KNI1528" s="16"/>
      <c r="KNJ1528" s="16"/>
      <c r="KNK1528" s="16"/>
      <c r="KNL1528" s="16"/>
      <c r="KNM1528" s="16"/>
      <c r="KNN1528" s="16"/>
      <c r="KNO1528" s="16"/>
      <c r="KNP1528" s="16"/>
      <c r="KNQ1528" s="16"/>
      <c r="KNR1528" s="16"/>
      <c r="KNS1528" s="16"/>
      <c r="KNT1528" s="16"/>
      <c r="KNU1528" s="16"/>
      <c r="KNV1528" s="16"/>
      <c r="KNW1528" s="16"/>
      <c r="KNX1528" s="16"/>
      <c r="KNY1528" s="16"/>
      <c r="KNZ1528" s="16"/>
      <c r="KOA1528" s="16"/>
      <c r="KOB1528" s="16"/>
      <c r="KOC1528" s="16"/>
      <c r="KOD1528" s="16"/>
      <c r="KOE1528" s="16"/>
      <c r="KOF1528" s="16"/>
      <c r="KOG1528" s="16"/>
      <c r="KOH1528" s="16"/>
      <c r="KOI1528" s="16"/>
      <c r="KOJ1528" s="16"/>
      <c r="KOK1528" s="16"/>
      <c r="KOL1528" s="16"/>
      <c r="KOM1528" s="16"/>
      <c r="KON1528" s="16"/>
      <c r="KOO1528" s="16"/>
      <c r="KOP1528" s="16"/>
      <c r="KOQ1528" s="16"/>
      <c r="KOR1528" s="16"/>
      <c r="KOS1528" s="16"/>
      <c r="KOT1528" s="16"/>
      <c r="KOU1528" s="16"/>
      <c r="KOV1528" s="16"/>
      <c r="KOW1528" s="16"/>
      <c r="KOX1528" s="16"/>
      <c r="KOY1528" s="16"/>
      <c r="KOZ1528" s="16"/>
      <c r="KPA1528" s="16"/>
      <c r="KPB1528" s="16"/>
      <c r="KPC1528" s="16"/>
      <c r="KPD1528" s="16"/>
      <c r="KPE1528" s="16"/>
      <c r="KPF1528" s="16"/>
      <c r="KPG1528" s="16"/>
      <c r="KPH1528" s="16"/>
      <c r="KPI1528" s="16"/>
      <c r="KPJ1528" s="16"/>
      <c r="KPK1528" s="16"/>
      <c r="KPL1528" s="16"/>
      <c r="KPM1528" s="16"/>
      <c r="KPN1528" s="16"/>
      <c r="KPO1528" s="16"/>
      <c r="KPP1528" s="16"/>
      <c r="KPQ1528" s="16"/>
      <c r="KPR1528" s="16"/>
      <c r="KPS1528" s="16"/>
      <c r="KPT1528" s="16"/>
      <c r="KPU1528" s="16"/>
      <c r="KPV1528" s="16"/>
      <c r="KPW1528" s="16"/>
      <c r="KPX1528" s="16"/>
      <c r="KPY1528" s="16"/>
      <c r="KPZ1528" s="16"/>
      <c r="KQA1528" s="16"/>
      <c r="KQB1528" s="16"/>
      <c r="KQC1528" s="16"/>
      <c r="KQD1528" s="16"/>
      <c r="KQE1528" s="16"/>
      <c r="KQF1528" s="16"/>
      <c r="KQG1528" s="16"/>
      <c r="KQH1528" s="16"/>
      <c r="KQI1528" s="16"/>
      <c r="KQJ1528" s="16"/>
      <c r="KQK1528" s="16"/>
      <c r="KQL1528" s="16"/>
      <c r="KQM1528" s="16"/>
      <c r="KQN1528" s="16"/>
      <c r="KQO1528" s="16"/>
      <c r="KQP1528" s="16"/>
      <c r="KQQ1528" s="16"/>
      <c r="KQR1528" s="16"/>
      <c r="KQS1528" s="16"/>
      <c r="KQT1528" s="16"/>
      <c r="KQU1528" s="16"/>
      <c r="KQV1528" s="16"/>
      <c r="KQW1528" s="16"/>
      <c r="KQX1528" s="16"/>
      <c r="KQY1528" s="16"/>
      <c r="KQZ1528" s="16"/>
      <c r="KRA1528" s="16"/>
      <c r="KRB1528" s="16"/>
      <c r="KRC1528" s="16"/>
      <c r="KRD1528" s="16"/>
      <c r="KRE1528" s="16"/>
      <c r="KRF1528" s="16"/>
      <c r="KRG1528" s="16"/>
      <c r="KRH1528" s="16"/>
      <c r="KRI1528" s="16"/>
      <c r="KRJ1528" s="16"/>
      <c r="KRK1528" s="16"/>
      <c r="KRL1528" s="16"/>
      <c r="KRM1528" s="16"/>
      <c r="KRN1528" s="16"/>
      <c r="KRO1528" s="16"/>
      <c r="KRP1528" s="16"/>
      <c r="KRQ1528" s="16"/>
      <c r="KRR1528" s="16"/>
      <c r="KRS1528" s="16"/>
      <c r="KRT1528" s="16"/>
      <c r="KRU1528" s="16"/>
      <c r="KRV1528" s="16"/>
      <c r="KRW1528" s="16"/>
      <c r="KRX1528" s="16"/>
      <c r="KRY1528" s="16"/>
      <c r="KRZ1528" s="16"/>
      <c r="KSA1528" s="16"/>
      <c r="KSB1528" s="16"/>
      <c r="KSC1528" s="16"/>
      <c r="KSD1528" s="16"/>
      <c r="KSE1528" s="16"/>
      <c r="KSF1528" s="16"/>
      <c r="KSG1528" s="16"/>
      <c r="KSH1528" s="16"/>
      <c r="KSI1528" s="16"/>
      <c r="KSJ1528" s="16"/>
      <c r="KSK1528" s="16"/>
      <c r="KSL1528" s="16"/>
      <c r="KSM1528" s="16"/>
      <c r="KSN1528" s="16"/>
      <c r="KSO1528" s="16"/>
      <c r="KSP1528" s="16"/>
      <c r="KSQ1528" s="16"/>
      <c r="KSR1528" s="16"/>
      <c r="KSS1528" s="16"/>
      <c r="KST1528" s="16"/>
      <c r="KSU1528" s="16"/>
      <c r="KSV1528" s="16"/>
      <c r="KSW1528" s="16"/>
      <c r="KSX1528" s="16"/>
      <c r="KSY1528" s="16"/>
      <c r="KSZ1528" s="16"/>
      <c r="KTA1528" s="16"/>
      <c r="KTB1528" s="16"/>
      <c r="KTC1528" s="16"/>
      <c r="KTD1528" s="16"/>
      <c r="KTE1528" s="16"/>
      <c r="KTF1528" s="16"/>
      <c r="KTG1528" s="16"/>
      <c r="KTH1528" s="16"/>
      <c r="KTI1528" s="16"/>
      <c r="KTJ1528" s="16"/>
      <c r="KTK1528" s="16"/>
      <c r="KTL1528" s="16"/>
      <c r="KTM1528" s="16"/>
      <c r="KTN1528" s="16"/>
      <c r="KTO1528" s="16"/>
      <c r="KTP1528" s="16"/>
      <c r="KTQ1528" s="16"/>
      <c r="KTR1528" s="16"/>
      <c r="KTS1528" s="16"/>
      <c r="KTT1528" s="16"/>
      <c r="KTU1528" s="16"/>
      <c r="KTV1528" s="16"/>
      <c r="KTW1528" s="16"/>
      <c r="KTX1528" s="16"/>
      <c r="KTY1528" s="16"/>
      <c r="KTZ1528" s="16"/>
      <c r="KUA1528" s="16"/>
      <c r="KUB1528" s="16"/>
      <c r="KUC1528" s="16"/>
      <c r="KUD1528" s="16"/>
      <c r="KUE1528" s="16"/>
      <c r="KUF1528" s="16"/>
      <c r="KUG1528" s="16"/>
      <c r="KUH1528" s="16"/>
      <c r="KUI1528" s="16"/>
      <c r="KUJ1528" s="16"/>
      <c r="KUK1528" s="16"/>
      <c r="KUL1528" s="16"/>
      <c r="KUM1528" s="16"/>
      <c r="KUN1528" s="16"/>
      <c r="KUO1528" s="16"/>
      <c r="KUP1528" s="16"/>
      <c r="KUQ1528" s="16"/>
      <c r="KUR1528" s="16"/>
      <c r="KUS1528" s="16"/>
      <c r="KUT1528" s="16"/>
      <c r="KUU1528" s="16"/>
      <c r="KUV1528" s="16"/>
      <c r="KUW1528" s="16"/>
      <c r="KUX1528" s="16"/>
      <c r="KUY1528" s="16"/>
      <c r="KUZ1528" s="16"/>
      <c r="KVA1528" s="16"/>
      <c r="KVB1528" s="16"/>
      <c r="KVC1528" s="16"/>
      <c r="KVD1528" s="16"/>
      <c r="KVE1528" s="16"/>
      <c r="KVF1528" s="16"/>
      <c r="KVG1528" s="16"/>
      <c r="KVH1528" s="16"/>
      <c r="KVI1528" s="16"/>
      <c r="KVJ1528" s="16"/>
      <c r="KVK1528" s="16"/>
      <c r="KVL1528" s="16"/>
      <c r="KVM1528" s="16"/>
      <c r="KVN1528" s="16"/>
      <c r="KVO1528" s="16"/>
      <c r="KVP1528" s="16"/>
      <c r="KVQ1528" s="16"/>
      <c r="KVR1528" s="16"/>
      <c r="KVS1528" s="16"/>
      <c r="KVT1528" s="16"/>
      <c r="KVU1528" s="16"/>
      <c r="KVV1528" s="16"/>
      <c r="KVW1528" s="16"/>
      <c r="KVX1528" s="16"/>
      <c r="KVY1528" s="16"/>
      <c r="KVZ1528" s="16"/>
      <c r="KWA1528" s="16"/>
      <c r="KWB1528" s="16"/>
      <c r="KWC1528" s="16"/>
      <c r="KWD1528" s="16"/>
      <c r="KWE1528" s="16"/>
      <c r="KWF1528" s="16"/>
      <c r="KWG1528" s="16"/>
      <c r="KWH1528" s="16"/>
      <c r="KWI1528" s="16"/>
      <c r="KWJ1528" s="16"/>
      <c r="KWK1528" s="16"/>
      <c r="KWL1528" s="16"/>
      <c r="KWM1528" s="16"/>
      <c r="KWN1528" s="16"/>
      <c r="KWO1528" s="16"/>
      <c r="KWP1528" s="16"/>
      <c r="KWQ1528" s="16"/>
      <c r="KWR1528" s="16"/>
      <c r="KWS1528" s="16"/>
      <c r="KWT1528" s="16"/>
      <c r="KWU1528" s="16"/>
      <c r="KWV1528" s="16"/>
      <c r="KWW1528" s="16"/>
      <c r="KWX1528" s="16"/>
      <c r="KWY1528" s="16"/>
      <c r="KWZ1528" s="16"/>
      <c r="KXA1528" s="16"/>
      <c r="KXB1528" s="16"/>
      <c r="KXC1528" s="16"/>
      <c r="KXD1528" s="16"/>
      <c r="KXE1528" s="16"/>
      <c r="KXF1528" s="16"/>
      <c r="KXG1528" s="16"/>
      <c r="KXH1528" s="16"/>
      <c r="KXI1528" s="16"/>
      <c r="KXJ1528" s="16"/>
      <c r="KXK1528" s="16"/>
      <c r="KXL1528" s="16"/>
      <c r="KXM1528" s="16"/>
      <c r="KXN1528" s="16"/>
      <c r="KXO1528" s="16"/>
      <c r="KXP1528" s="16"/>
      <c r="KXQ1528" s="16"/>
      <c r="KXR1528" s="16"/>
      <c r="KXS1528" s="16"/>
      <c r="KXT1528" s="16"/>
      <c r="KXU1528" s="16"/>
      <c r="KXV1528" s="16"/>
      <c r="KXW1528" s="16"/>
      <c r="KXX1528" s="16"/>
      <c r="KXY1528" s="16"/>
      <c r="KXZ1528" s="16"/>
      <c r="KYA1528" s="16"/>
      <c r="KYB1528" s="16"/>
      <c r="KYC1528" s="16"/>
      <c r="KYD1528" s="16"/>
      <c r="KYE1528" s="16"/>
      <c r="KYF1528" s="16"/>
      <c r="KYG1528" s="16"/>
      <c r="KYH1528" s="16"/>
      <c r="KYI1528" s="16"/>
      <c r="KYJ1528" s="16"/>
      <c r="KYK1528" s="16"/>
      <c r="KYL1528" s="16"/>
      <c r="KYM1528" s="16"/>
      <c r="KYN1528" s="16"/>
      <c r="KYO1528" s="16"/>
      <c r="KYP1528" s="16"/>
      <c r="KYQ1528" s="16"/>
      <c r="KYR1528" s="16"/>
      <c r="KYS1528" s="16"/>
      <c r="KYT1528" s="16"/>
      <c r="KYU1528" s="16"/>
      <c r="KYV1528" s="16"/>
      <c r="KYW1528" s="16"/>
      <c r="KYX1528" s="16"/>
      <c r="KYY1528" s="16"/>
      <c r="KYZ1528" s="16"/>
      <c r="KZA1528" s="16"/>
      <c r="KZB1528" s="16"/>
      <c r="KZC1528" s="16"/>
      <c r="KZD1528" s="16"/>
      <c r="KZE1528" s="16"/>
      <c r="KZF1528" s="16"/>
      <c r="KZG1528" s="16"/>
      <c r="KZH1528" s="16"/>
      <c r="KZI1528" s="16"/>
      <c r="KZJ1528" s="16"/>
      <c r="KZK1528" s="16"/>
      <c r="KZL1528" s="16"/>
      <c r="KZM1528" s="16"/>
      <c r="KZN1528" s="16"/>
      <c r="KZO1528" s="16"/>
      <c r="KZP1528" s="16"/>
      <c r="KZQ1528" s="16"/>
      <c r="KZR1528" s="16"/>
      <c r="KZS1528" s="16"/>
      <c r="KZT1528" s="16"/>
      <c r="KZU1528" s="16"/>
      <c r="KZV1528" s="16"/>
      <c r="KZW1528" s="16"/>
      <c r="KZX1528" s="16"/>
      <c r="KZY1528" s="16"/>
      <c r="KZZ1528" s="16"/>
      <c r="LAA1528" s="16"/>
      <c r="LAB1528" s="16"/>
      <c r="LAC1528" s="16"/>
      <c r="LAD1528" s="16"/>
      <c r="LAE1528" s="16"/>
      <c r="LAF1528" s="16"/>
      <c r="LAG1528" s="16"/>
      <c r="LAH1528" s="16"/>
      <c r="LAI1528" s="16"/>
      <c r="LAJ1528" s="16"/>
      <c r="LAK1528" s="16"/>
      <c r="LAL1528" s="16"/>
      <c r="LAM1528" s="16"/>
      <c r="LAN1528" s="16"/>
      <c r="LAO1528" s="16"/>
      <c r="LAP1528" s="16"/>
      <c r="LAQ1528" s="16"/>
      <c r="LAR1528" s="16"/>
      <c r="LAS1528" s="16"/>
      <c r="LAT1528" s="16"/>
      <c r="LAU1528" s="16"/>
      <c r="LAV1528" s="16"/>
      <c r="LAW1528" s="16"/>
      <c r="LAX1528" s="16"/>
      <c r="LAY1528" s="16"/>
      <c r="LAZ1528" s="16"/>
      <c r="LBA1528" s="16"/>
      <c r="LBB1528" s="16"/>
      <c r="LBC1528" s="16"/>
      <c r="LBD1528" s="16"/>
      <c r="LBE1528" s="16"/>
      <c r="LBF1528" s="16"/>
      <c r="LBG1528" s="16"/>
      <c r="LBH1528" s="16"/>
      <c r="LBI1528" s="16"/>
      <c r="LBJ1528" s="16"/>
      <c r="LBK1528" s="16"/>
      <c r="LBL1528" s="16"/>
      <c r="LBM1528" s="16"/>
      <c r="LBN1528" s="16"/>
      <c r="LBO1528" s="16"/>
      <c r="LBP1528" s="16"/>
      <c r="LBQ1528" s="16"/>
      <c r="LBR1528" s="16"/>
      <c r="LBS1528" s="16"/>
      <c r="LBT1528" s="16"/>
      <c r="LBU1528" s="16"/>
      <c r="LBV1528" s="16"/>
      <c r="LBW1528" s="16"/>
      <c r="LBX1528" s="16"/>
      <c r="LBY1528" s="16"/>
      <c r="LBZ1528" s="16"/>
      <c r="LCA1528" s="16"/>
      <c r="LCB1528" s="16"/>
      <c r="LCC1528" s="16"/>
      <c r="LCD1528" s="16"/>
      <c r="LCE1528" s="16"/>
      <c r="LCF1528" s="16"/>
      <c r="LCG1528" s="16"/>
      <c r="LCH1528" s="16"/>
      <c r="LCI1528" s="16"/>
      <c r="LCJ1528" s="16"/>
      <c r="LCK1528" s="16"/>
      <c r="LCL1528" s="16"/>
      <c r="LCM1528" s="16"/>
      <c r="LCN1528" s="16"/>
      <c r="LCO1528" s="16"/>
      <c r="LCP1528" s="16"/>
      <c r="LCQ1528" s="16"/>
      <c r="LCR1528" s="16"/>
      <c r="LCS1528" s="16"/>
      <c r="LCT1528" s="16"/>
      <c r="LCU1528" s="16"/>
      <c r="LCV1528" s="16"/>
      <c r="LCW1528" s="16"/>
      <c r="LCX1528" s="16"/>
      <c r="LCY1528" s="16"/>
      <c r="LCZ1528" s="16"/>
      <c r="LDA1528" s="16"/>
      <c r="LDB1528" s="16"/>
      <c r="LDC1528" s="16"/>
      <c r="LDD1528" s="16"/>
      <c r="LDE1528" s="16"/>
      <c r="LDF1528" s="16"/>
      <c r="LDG1528" s="16"/>
      <c r="LDH1528" s="16"/>
      <c r="LDI1528" s="16"/>
      <c r="LDJ1528" s="16"/>
      <c r="LDK1528" s="16"/>
      <c r="LDL1528" s="16"/>
      <c r="LDM1528" s="16"/>
      <c r="LDN1528" s="16"/>
      <c r="LDO1528" s="16"/>
      <c r="LDP1528" s="16"/>
      <c r="LDQ1528" s="16"/>
      <c r="LDR1528" s="16"/>
      <c r="LDS1528" s="16"/>
      <c r="LDT1528" s="16"/>
      <c r="LDU1528" s="16"/>
      <c r="LDV1528" s="16"/>
      <c r="LDW1528" s="16"/>
      <c r="LDX1528" s="16"/>
      <c r="LDY1528" s="16"/>
      <c r="LDZ1528" s="16"/>
      <c r="LEA1528" s="16"/>
      <c r="LEB1528" s="16"/>
      <c r="LEC1528" s="16"/>
      <c r="LED1528" s="16"/>
      <c r="LEE1528" s="16"/>
      <c r="LEF1528" s="16"/>
      <c r="LEG1528" s="16"/>
      <c r="LEH1528" s="16"/>
      <c r="LEI1528" s="16"/>
      <c r="LEJ1528" s="16"/>
      <c r="LEK1528" s="16"/>
      <c r="LEL1528" s="16"/>
      <c r="LEM1528" s="16"/>
      <c r="LEN1528" s="16"/>
      <c r="LEO1528" s="16"/>
      <c r="LEP1528" s="16"/>
      <c r="LEQ1528" s="16"/>
      <c r="LER1528" s="16"/>
      <c r="LES1528" s="16"/>
      <c r="LET1528" s="16"/>
      <c r="LEU1528" s="16"/>
      <c r="LEV1528" s="16"/>
      <c r="LEW1528" s="16"/>
      <c r="LEX1528" s="16"/>
      <c r="LEY1528" s="16"/>
      <c r="LEZ1528" s="16"/>
      <c r="LFA1528" s="16"/>
      <c r="LFB1528" s="16"/>
      <c r="LFC1528" s="16"/>
      <c r="LFD1528" s="16"/>
      <c r="LFE1528" s="16"/>
      <c r="LFF1528" s="16"/>
      <c r="LFG1528" s="16"/>
      <c r="LFH1528" s="16"/>
      <c r="LFI1528" s="16"/>
      <c r="LFJ1528" s="16"/>
      <c r="LFK1528" s="16"/>
      <c r="LFL1528" s="16"/>
      <c r="LFM1528" s="16"/>
      <c r="LFN1528" s="16"/>
      <c r="LFO1528" s="16"/>
      <c r="LFP1528" s="16"/>
      <c r="LFQ1528" s="16"/>
      <c r="LFR1528" s="16"/>
      <c r="LFS1528" s="16"/>
      <c r="LFT1528" s="16"/>
      <c r="LFU1528" s="16"/>
      <c r="LFV1528" s="16"/>
      <c r="LFW1528" s="16"/>
      <c r="LFX1528" s="16"/>
      <c r="LFY1528" s="16"/>
      <c r="LFZ1528" s="16"/>
      <c r="LGA1528" s="16"/>
      <c r="LGB1528" s="16"/>
      <c r="LGC1528" s="16"/>
      <c r="LGD1528" s="16"/>
      <c r="LGE1528" s="16"/>
      <c r="LGF1528" s="16"/>
      <c r="LGG1528" s="16"/>
      <c r="LGH1528" s="16"/>
      <c r="LGI1528" s="16"/>
      <c r="LGJ1528" s="16"/>
      <c r="LGK1528" s="16"/>
      <c r="LGL1528" s="16"/>
      <c r="LGM1528" s="16"/>
      <c r="LGN1528" s="16"/>
      <c r="LGO1528" s="16"/>
      <c r="LGP1528" s="16"/>
      <c r="LGQ1528" s="16"/>
      <c r="LGR1528" s="16"/>
      <c r="LGS1528" s="16"/>
      <c r="LGT1528" s="16"/>
      <c r="LGU1528" s="16"/>
      <c r="LGV1528" s="16"/>
      <c r="LGW1528" s="16"/>
      <c r="LGX1528" s="16"/>
      <c r="LGY1528" s="16"/>
      <c r="LGZ1528" s="16"/>
      <c r="LHA1528" s="16"/>
      <c r="LHB1528" s="16"/>
      <c r="LHC1528" s="16"/>
      <c r="LHD1528" s="16"/>
      <c r="LHE1528" s="16"/>
      <c r="LHF1528" s="16"/>
      <c r="LHG1528" s="16"/>
      <c r="LHH1528" s="16"/>
      <c r="LHI1528" s="16"/>
      <c r="LHJ1528" s="16"/>
      <c r="LHK1528" s="16"/>
      <c r="LHL1528" s="16"/>
      <c r="LHM1528" s="16"/>
      <c r="LHN1528" s="16"/>
      <c r="LHO1528" s="16"/>
      <c r="LHP1528" s="16"/>
      <c r="LHQ1528" s="16"/>
      <c r="LHR1528" s="16"/>
      <c r="LHS1528" s="16"/>
      <c r="LHT1528" s="16"/>
      <c r="LHU1528" s="16"/>
      <c r="LHV1528" s="16"/>
      <c r="LHW1528" s="16"/>
      <c r="LHX1528" s="16"/>
      <c r="LHY1528" s="16"/>
      <c r="LHZ1528" s="16"/>
      <c r="LIA1528" s="16"/>
      <c r="LIB1528" s="16"/>
      <c r="LIC1528" s="16"/>
      <c r="LID1528" s="16"/>
      <c r="LIE1528" s="16"/>
      <c r="LIF1528" s="16"/>
      <c r="LIG1528" s="16"/>
      <c r="LIH1528" s="16"/>
      <c r="LII1528" s="16"/>
      <c r="LIJ1528" s="16"/>
      <c r="LIK1528" s="16"/>
      <c r="LIL1528" s="16"/>
      <c r="LIM1528" s="16"/>
      <c r="LIN1528" s="16"/>
      <c r="LIO1528" s="16"/>
      <c r="LIP1528" s="16"/>
      <c r="LIQ1528" s="16"/>
      <c r="LIR1528" s="16"/>
      <c r="LIS1528" s="16"/>
      <c r="LIT1528" s="16"/>
      <c r="LIU1528" s="16"/>
      <c r="LIV1528" s="16"/>
      <c r="LIW1528" s="16"/>
      <c r="LIX1528" s="16"/>
      <c r="LIY1528" s="16"/>
      <c r="LIZ1528" s="16"/>
      <c r="LJA1528" s="16"/>
      <c r="LJB1528" s="16"/>
      <c r="LJC1528" s="16"/>
      <c r="LJD1528" s="16"/>
      <c r="LJE1528" s="16"/>
      <c r="LJF1528" s="16"/>
      <c r="LJG1528" s="16"/>
      <c r="LJH1528" s="16"/>
      <c r="LJI1528" s="16"/>
      <c r="LJJ1528" s="16"/>
      <c r="LJK1528" s="16"/>
      <c r="LJL1528" s="16"/>
      <c r="LJM1528" s="16"/>
      <c r="LJN1528" s="16"/>
      <c r="LJO1528" s="16"/>
      <c r="LJP1528" s="16"/>
      <c r="LJQ1528" s="16"/>
      <c r="LJR1528" s="16"/>
      <c r="LJS1528" s="16"/>
      <c r="LJT1528" s="16"/>
      <c r="LJU1528" s="16"/>
      <c r="LJV1528" s="16"/>
      <c r="LJW1528" s="16"/>
      <c r="LJX1528" s="16"/>
      <c r="LJY1528" s="16"/>
      <c r="LJZ1528" s="16"/>
      <c r="LKA1528" s="16"/>
      <c r="LKB1528" s="16"/>
      <c r="LKC1528" s="16"/>
      <c r="LKD1528" s="16"/>
      <c r="LKE1528" s="16"/>
      <c r="LKF1528" s="16"/>
      <c r="LKG1528" s="16"/>
      <c r="LKH1528" s="16"/>
      <c r="LKI1528" s="16"/>
      <c r="LKJ1528" s="16"/>
      <c r="LKK1528" s="16"/>
      <c r="LKL1528" s="16"/>
      <c r="LKM1528" s="16"/>
      <c r="LKN1528" s="16"/>
      <c r="LKO1528" s="16"/>
      <c r="LKP1528" s="16"/>
      <c r="LKQ1528" s="16"/>
      <c r="LKR1528" s="16"/>
      <c r="LKS1528" s="16"/>
      <c r="LKT1528" s="16"/>
      <c r="LKU1528" s="16"/>
      <c r="LKV1528" s="16"/>
      <c r="LKW1528" s="16"/>
      <c r="LKX1528" s="16"/>
      <c r="LKY1528" s="16"/>
      <c r="LKZ1528" s="16"/>
      <c r="LLA1528" s="16"/>
      <c r="LLB1528" s="16"/>
      <c r="LLC1528" s="16"/>
      <c r="LLD1528" s="16"/>
      <c r="LLE1528" s="16"/>
      <c r="LLF1528" s="16"/>
      <c r="LLG1528" s="16"/>
      <c r="LLH1528" s="16"/>
      <c r="LLI1528" s="16"/>
      <c r="LLJ1528" s="16"/>
      <c r="LLK1528" s="16"/>
      <c r="LLL1528" s="16"/>
      <c r="LLM1528" s="16"/>
      <c r="LLN1528" s="16"/>
      <c r="LLO1528" s="16"/>
      <c r="LLP1528" s="16"/>
      <c r="LLQ1528" s="16"/>
      <c r="LLR1528" s="16"/>
      <c r="LLS1528" s="16"/>
      <c r="LLT1528" s="16"/>
      <c r="LLU1528" s="16"/>
      <c r="LLV1528" s="16"/>
      <c r="LLW1528" s="16"/>
      <c r="LLX1528" s="16"/>
      <c r="LLY1528" s="16"/>
      <c r="LLZ1528" s="16"/>
      <c r="LMA1528" s="16"/>
      <c r="LMB1528" s="16"/>
      <c r="LMC1528" s="16"/>
      <c r="LMD1528" s="16"/>
      <c r="LME1528" s="16"/>
      <c r="LMF1528" s="16"/>
      <c r="LMG1528" s="16"/>
      <c r="LMH1528" s="16"/>
      <c r="LMI1528" s="16"/>
      <c r="LMJ1528" s="16"/>
      <c r="LMK1528" s="16"/>
      <c r="LML1528" s="16"/>
      <c r="LMM1528" s="16"/>
      <c r="LMN1528" s="16"/>
      <c r="LMO1528" s="16"/>
      <c r="LMP1528" s="16"/>
      <c r="LMQ1528" s="16"/>
      <c r="LMR1528" s="16"/>
      <c r="LMS1528" s="16"/>
      <c r="LMT1528" s="16"/>
      <c r="LMU1528" s="16"/>
      <c r="LMV1528" s="16"/>
      <c r="LMW1528" s="16"/>
      <c r="LMX1528" s="16"/>
      <c r="LMY1528" s="16"/>
      <c r="LMZ1528" s="16"/>
      <c r="LNA1528" s="16"/>
      <c r="LNB1528" s="16"/>
      <c r="LNC1528" s="16"/>
      <c r="LND1528" s="16"/>
      <c r="LNE1528" s="16"/>
      <c r="LNF1528" s="16"/>
      <c r="LNG1528" s="16"/>
      <c r="LNH1528" s="16"/>
      <c r="LNI1528" s="16"/>
      <c r="LNJ1528" s="16"/>
      <c r="LNK1528" s="16"/>
      <c r="LNL1528" s="16"/>
      <c r="LNM1528" s="16"/>
      <c r="LNN1528" s="16"/>
      <c r="LNO1528" s="16"/>
      <c r="LNP1528" s="16"/>
      <c r="LNQ1528" s="16"/>
      <c r="LNR1528" s="16"/>
      <c r="LNS1528" s="16"/>
      <c r="LNT1528" s="16"/>
      <c r="LNU1528" s="16"/>
      <c r="LNV1528" s="16"/>
      <c r="LNW1528" s="16"/>
      <c r="LNX1528" s="16"/>
      <c r="LNY1528" s="16"/>
      <c r="LNZ1528" s="16"/>
      <c r="LOA1528" s="16"/>
      <c r="LOB1528" s="16"/>
      <c r="LOC1528" s="16"/>
      <c r="LOD1528" s="16"/>
      <c r="LOE1528" s="16"/>
      <c r="LOF1528" s="16"/>
      <c r="LOG1528" s="16"/>
      <c r="LOH1528" s="16"/>
      <c r="LOI1528" s="16"/>
      <c r="LOJ1528" s="16"/>
      <c r="LOK1528" s="16"/>
      <c r="LOL1528" s="16"/>
      <c r="LOM1528" s="16"/>
      <c r="LON1528" s="16"/>
      <c r="LOO1528" s="16"/>
      <c r="LOP1528" s="16"/>
      <c r="LOQ1528" s="16"/>
      <c r="LOR1528" s="16"/>
      <c r="LOS1528" s="16"/>
      <c r="LOT1528" s="16"/>
      <c r="LOU1528" s="16"/>
      <c r="LOV1528" s="16"/>
      <c r="LOW1528" s="16"/>
      <c r="LOX1528" s="16"/>
      <c r="LOY1528" s="16"/>
      <c r="LOZ1528" s="16"/>
      <c r="LPA1528" s="16"/>
      <c r="LPB1528" s="16"/>
      <c r="LPC1528" s="16"/>
      <c r="LPD1528" s="16"/>
      <c r="LPE1528" s="16"/>
      <c r="LPF1528" s="16"/>
      <c r="LPG1528" s="16"/>
      <c r="LPH1528" s="16"/>
      <c r="LPI1528" s="16"/>
      <c r="LPJ1528" s="16"/>
      <c r="LPK1528" s="16"/>
      <c r="LPL1528" s="16"/>
      <c r="LPM1528" s="16"/>
      <c r="LPN1528" s="16"/>
      <c r="LPO1528" s="16"/>
      <c r="LPP1528" s="16"/>
      <c r="LPQ1528" s="16"/>
      <c r="LPR1528" s="16"/>
      <c r="LPS1528" s="16"/>
      <c r="LPT1528" s="16"/>
      <c r="LPU1528" s="16"/>
      <c r="LPV1528" s="16"/>
      <c r="LPW1528" s="16"/>
      <c r="LPX1528" s="16"/>
      <c r="LPY1528" s="16"/>
      <c r="LPZ1528" s="16"/>
      <c r="LQA1528" s="16"/>
      <c r="LQB1528" s="16"/>
      <c r="LQC1528" s="16"/>
      <c r="LQD1528" s="16"/>
      <c r="LQE1528" s="16"/>
      <c r="LQF1528" s="16"/>
      <c r="LQG1528" s="16"/>
      <c r="LQH1528" s="16"/>
      <c r="LQI1528" s="16"/>
      <c r="LQJ1528" s="16"/>
      <c r="LQK1528" s="16"/>
      <c r="LQL1528" s="16"/>
      <c r="LQM1528" s="16"/>
      <c r="LQN1528" s="16"/>
      <c r="LQO1528" s="16"/>
      <c r="LQP1528" s="16"/>
      <c r="LQQ1528" s="16"/>
      <c r="LQR1528" s="16"/>
      <c r="LQS1528" s="16"/>
      <c r="LQT1528" s="16"/>
      <c r="LQU1528" s="16"/>
      <c r="LQV1528" s="16"/>
      <c r="LQW1528" s="16"/>
      <c r="LQX1528" s="16"/>
      <c r="LQY1528" s="16"/>
      <c r="LQZ1528" s="16"/>
      <c r="LRA1528" s="16"/>
      <c r="LRB1528" s="16"/>
      <c r="LRC1528" s="16"/>
      <c r="LRD1528" s="16"/>
      <c r="LRE1528" s="16"/>
      <c r="LRF1528" s="16"/>
      <c r="LRG1528" s="16"/>
      <c r="LRH1528" s="16"/>
      <c r="LRI1528" s="16"/>
      <c r="LRJ1528" s="16"/>
      <c r="LRK1528" s="16"/>
      <c r="LRL1528" s="16"/>
      <c r="LRM1528" s="16"/>
      <c r="LRN1528" s="16"/>
      <c r="LRO1528" s="16"/>
      <c r="LRP1528" s="16"/>
      <c r="LRQ1528" s="16"/>
      <c r="LRR1528" s="16"/>
      <c r="LRS1528" s="16"/>
      <c r="LRT1528" s="16"/>
      <c r="LRU1528" s="16"/>
      <c r="LRV1528" s="16"/>
      <c r="LRW1528" s="16"/>
      <c r="LRX1528" s="16"/>
      <c r="LRY1528" s="16"/>
      <c r="LRZ1528" s="16"/>
      <c r="LSA1528" s="16"/>
      <c r="LSB1528" s="16"/>
      <c r="LSC1528" s="16"/>
      <c r="LSD1528" s="16"/>
      <c r="LSE1528" s="16"/>
      <c r="LSF1528" s="16"/>
      <c r="LSG1528" s="16"/>
      <c r="LSH1528" s="16"/>
      <c r="LSI1528" s="16"/>
      <c r="LSJ1528" s="16"/>
      <c r="LSK1528" s="16"/>
      <c r="LSL1528" s="16"/>
      <c r="LSM1528" s="16"/>
      <c r="LSN1528" s="16"/>
      <c r="LSO1528" s="16"/>
      <c r="LSP1528" s="16"/>
      <c r="LSQ1528" s="16"/>
      <c r="LSR1528" s="16"/>
      <c r="LSS1528" s="16"/>
      <c r="LST1528" s="16"/>
      <c r="LSU1528" s="16"/>
      <c r="LSV1528" s="16"/>
      <c r="LSW1528" s="16"/>
      <c r="LSX1528" s="16"/>
      <c r="LSY1528" s="16"/>
      <c r="LSZ1528" s="16"/>
      <c r="LTA1528" s="16"/>
      <c r="LTB1528" s="16"/>
      <c r="LTC1528" s="16"/>
      <c r="LTD1528" s="16"/>
      <c r="LTE1528" s="16"/>
      <c r="LTF1528" s="16"/>
      <c r="LTG1528" s="16"/>
      <c r="LTH1528" s="16"/>
      <c r="LTI1528" s="16"/>
      <c r="LTJ1528" s="16"/>
      <c r="LTK1528" s="16"/>
      <c r="LTL1528" s="16"/>
      <c r="LTM1528" s="16"/>
      <c r="LTN1528" s="16"/>
      <c r="LTO1528" s="16"/>
      <c r="LTP1528" s="16"/>
      <c r="LTQ1528" s="16"/>
      <c r="LTR1528" s="16"/>
      <c r="LTS1528" s="16"/>
      <c r="LTT1528" s="16"/>
      <c r="LTU1528" s="16"/>
      <c r="LTV1528" s="16"/>
      <c r="LTW1528" s="16"/>
      <c r="LTX1528" s="16"/>
      <c r="LTY1528" s="16"/>
      <c r="LTZ1528" s="16"/>
      <c r="LUA1528" s="16"/>
      <c r="LUB1528" s="16"/>
      <c r="LUC1528" s="16"/>
      <c r="LUD1528" s="16"/>
      <c r="LUE1528" s="16"/>
      <c r="LUF1528" s="16"/>
      <c r="LUG1528" s="16"/>
      <c r="LUH1528" s="16"/>
      <c r="LUI1528" s="16"/>
      <c r="LUJ1528" s="16"/>
      <c r="LUK1528" s="16"/>
      <c r="LUL1528" s="16"/>
      <c r="LUM1528" s="16"/>
      <c r="LUN1528" s="16"/>
      <c r="LUO1528" s="16"/>
      <c r="LUP1528" s="16"/>
      <c r="LUQ1528" s="16"/>
      <c r="LUR1528" s="16"/>
      <c r="LUS1528" s="16"/>
      <c r="LUT1528" s="16"/>
      <c r="LUU1528" s="16"/>
      <c r="LUV1528" s="16"/>
      <c r="LUW1528" s="16"/>
      <c r="LUX1528" s="16"/>
      <c r="LUY1528" s="16"/>
      <c r="LUZ1528" s="16"/>
      <c r="LVA1528" s="16"/>
      <c r="LVB1528" s="16"/>
      <c r="LVC1528" s="16"/>
      <c r="LVD1528" s="16"/>
      <c r="LVE1528" s="16"/>
      <c r="LVF1528" s="16"/>
      <c r="LVG1528" s="16"/>
      <c r="LVH1528" s="16"/>
      <c r="LVI1528" s="16"/>
      <c r="LVJ1528" s="16"/>
      <c r="LVK1528" s="16"/>
      <c r="LVL1528" s="16"/>
      <c r="LVM1528" s="16"/>
      <c r="LVN1528" s="16"/>
      <c r="LVO1528" s="16"/>
      <c r="LVP1528" s="16"/>
      <c r="LVQ1528" s="16"/>
      <c r="LVR1528" s="16"/>
      <c r="LVS1528" s="16"/>
      <c r="LVT1528" s="16"/>
      <c r="LVU1528" s="16"/>
      <c r="LVV1528" s="16"/>
      <c r="LVW1528" s="16"/>
      <c r="LVX1528" s="16"/>
      <c r="LVY1528" s="16"/>
      <c r="LVZ1528" s="16"/>
      <c r="LWA1528" s="16"/>
      <c r="LWB1528" s="16"/>
      <c r="LWC1528" s="16"/>
      <c r="LWD1528" s="16"/>
      <c r="LWE1528" s="16"/>
      <c r="LWF1528" s="16"/>
      <c r="LWG1528" s="16"/>
      <c r="LWH1528" s="16"/>
      <c r="LWI1528" s="16"/>
      <c r="LWJ1528" s="16"/>
      <c r="LWK1528" s="16"/>
      <c r="LWL1528" s="16"/>
      <c r="LWM1528" s="16"/>
      <c r="LWN1528" s="16"/>
      <c r="LWO1528" s="16"/>
      <c r="LWP1528" s="16"/>
      <c r="LWQ1528" s="16"/>
      <c r="LWR1528" s="16"/>
      <c r="LWS1528" s="16"/>
      <c r="LWT1528" s="16"/>
      <c r="LWU1528" s="16"/>
      <c r="LWV1528" s="16"/>
      <c r="LWW1528" s="16"/>
      <c r="LWX1528" s="16"/>
      <c r="LWY1528" s="16"/>
      <c r="LWZ1528" s="16"/>
      <c r="LXA1528" s="16"/>
      <c r="LXB1528" s="16"/>
      <c r="LXC1528" s="16"/>
      <c r="LXD1528" s="16"/>
      <c r="LXE1528" s="16"/>
      <c r="LXF1528" s="16"/>
      <c r="LXG1528" s="16"/>
      <c r="LXH1528" s="16"/>
      <c r="LXI1528" s="16"/>
      <c r="LXJ1528" s="16"/>
      <c r="LXK1528" s="16"/>
      <c r="LXL1528" s="16"/>
      <c r="LXM1528" s="16"/>
      <c r="LXN1528" s="16"/>
      <c r="LXO1528" s="16"/>
      <c r="LXP1528" s="16"/>
      <c r="LXQ1528" s="16"/>
      <c r="LXR1528" s="16"/>
      <c r="LXS1528" s="16"/>
      <c r="LXT1528" s="16"/>
      <c r="LXU1528" s="16"/>
      <c r="LXV1528" s="16"/>
      <c r="LXW1528" s="16"/>
      <c r="LXX1528" s="16"/>
      <c r="LXY1528" s="16"/>
      <c r="LXZ1528" s="16"/>
      <c r="LYA1528" s="16"/>
      <c r="LYB1528" s="16"/>
      <c r="LYC1528" s="16"/>
      <c r="LYD1528" s="16"/>
      <c r="LYE1528" s="16"/>
      <c r="LYF1528" s="16"/>
      <c r="LYG1528" s="16"/>
      <c r="LYH1528" s="16"/>
      <c r="LYI1528" s="16"/>
      <c r="LYJ1528" s="16"/>
      <c r="LYK1528" s="16"/>
      <c r="LYL1528" s="16"/>
      <c r="LYM1528" s="16"/>
      <c r="LYN1528" s="16"/>
      <c r="LYO1528" s="16"/>
      <c r="LYP1528" s="16"/>
      <c r="LYQ1528" s="16"/>
      <c r="LYR1528" s="16"/>
      <c r="LYS1528" s="16"/>
      <c r="LYT1528" s="16"/>
      <c r="LYU1528" s="16"/>
      <c r="LYV1528" s="16"/>
      <c r="LYW1528" s="16"/>
      <c r="LYX1528" s="16"/>
      <c r="LYY1528" s="16"/>
      <c r="LYZ1528" s="16"/>
      <c r="LZA1528" s="16"/>
      <c r="LZB1528" s="16"/>
      <c r="LZC1528" s="16"/>
      <c r="LZD1528" s="16"/>
      <c r="LZE1528" s="16"/>
      <c r="LZF1528" s="16"/>
      <c r="LZG1528" s="16"/>
      <c r="LZH1528" s="16"/>
      <c r="LZI1528" s="16"/>
      <c r="LZJ1528" s="16"/>
      <c r="LZK1528" s="16"/>
      <c r="LZL1528" s="16"/>
      <c r="LZM1528" s="16"/>
      <c r="LZN1528" s="16"/>
      <c r="LZO1528" s="16"/>
      <c r="LZP1528" s="16"/>
      <c r="LZQ1528" s="16"/>
      <c r="LZR1528" s="16"/>
      <c r="LZS1528" s="16"/>
      <c r="LZT1528" s="16"/>
      <c r="LZU1528" s="16"/>
      <c r="LZV1528" s="16"/>
      <c r="LZW1528" s="16"/>
      <c r="LZX1528" s="16"/>
      <c r="LZY1528" s="16"/>
      <c r="LZZ1528" s="16"/>
      <c r="MAA1528" s="16"/>
      <c r="MAB1528" s="16"/>
      <c r="MAC1528" s="16"/>
      <c r="MAD1528" s="16"/>
      <c r="MAE1528" s="16"/>
      <c r="MAF1528" s="16"/>
      <c r="MAG1528" s="16"/>
      <c r="MAH1528" s="16"/>
      <c r="MAI1528" s="16"/>
      <c r="MAJ1528" s="16"/>
      <c r="MAK1528" s="16"/>
      <c r="MAL1528" s="16"/>
      <c r="MAM1528" s="16"/>
      <c r="MAN1528" s="16"/>
      <c r="MAO1528" s="16"/>
      <c r="MAP1528" s="16"/>
      <c r="MAQ1528" s="16"/>
      <c r="MAR1528" s="16"/>
      <c r="MAS1528" s="16"/>
      <c r="MAT1528" s="16"/>
      <c r="MAU1528" s="16"/>
      <c r="MAV1528" s="16"/>
      <c r="MAW1528" s="16"/>
      <c r="MAX1528" s="16"/>
      <c r="MAY1528" s="16"/>
      <c r="MAZ1528" s="16"/>
      <c r="MBA1528" s="16"/>
      <c r="MBB1528" s="16"/>
      <c r="MBC1528" s="16"/>
      <c r="MBD1528" s="16"/>
      <c r="MBE1528" s="16"/>
      <c r="MBF1528" s="16"/>
      <c r="MBG1528" s="16"/>
      <c r="MBH1528" s="16"/>
      <c r="MBI1528" s="16"/>
      <c r="MBJ1528" s="16"/>
      <c r="MBK1528" s="16"/>
      <c r="MBL1528" s="16"/>
      <c r="MBM1528" s="16"/>
      <c r="MBN1528" s="16"/>
      <c r="MBO1528" s="16"/>
      <c r="MBP1528" s="16"/>
      <c r="MBQ1528" s="16"/>
      <c r="MBR1528" s="16"/>
      <c r="MBS1528" s="16"/>
      <c r="MBT1528" s="16"/>
      <c r="MBU1528" s="16"/>
      <c r="MBV1528" s="16"/>
      <c r="MBW1528" s="16"/>
      <c r="MBX1528" s="16"/>
      <c r="MBY1528" s="16"/>
      <c r="MBZ1528" s="16"/>
      <c r="MCA1528" s="16"/>
      <c r="MCB1528" s="16"/>
      <c r="MCC1528" s="16"/>
      <c r="MCD1528" s="16"/>
      <c r="MCE1528" s="16"/>
      <c r="MCF1528" s="16"/>
      <c r="MCG1528" s="16"/>
      <c r="MCH1528" s="16"/>
      <c r="MCI1528" s="16"/>
      <c r="MCJ1528" s="16"/>
      <c r="MCK1528" s="16"/>
      <c r="MCL1528" s="16"/>
      <c r="MCM1528" s="16"/>
      <c r="MCN1528" s="16"/>
      <c r="MCO1528" s="16"/>
      <c r="MCP1528" s="16"/>
      <c r="MCQ1528" s="16"/>
      <c r="MCR1528" s="16"/>
      <c r="MCS1528" s="16"/>
      <c r="MCT1528" s="16"/>
      <c r="MCU1528" s="16"/>
      <c r="MCV1528" s="16"/>
      <c r="MCW1528" s="16"/>
      <c r="MCX1528" s="16"/>
      <c r="MCY1528" s="16"/>
      <c r="MCZ1528" s="16"/>
      <c r="MDA1528" s="16"/>
      <c r="MDB1528" s="16"/>
      <c r="MDC1528" s="16"/>
      <c r="MDD1528" s="16"/>
      <c r="MDE1528" s="16"/>
      <c r="MDF1528" s="16"/>
      <c r="MDG1528" s="16"/>
      <c r="MDH1528" s="16"/>
      <c r="MDI1528" s="16"/>
      <c r="MDJ1528" s="16"/>
      <c r="MDK1528" s="16"/>
      <c r="MDL1528" s="16"/>
      <c r="MDM1528" s="16"/>
      <c r="MDN1528" s="16"/>
      <c r="MDO1528" s="16"/>
      <c r="MDP1528" s="16"/>
      <c r="MDQ1528" s="16"/>
      <c r="MDR1528" s="16"/>
      <c r="MDS1528" s="16"/>
      <c r="MDT1528" s="16"/>
      <c r="MDU1528" s="16"/>
      <c r="MDV1528" s="16"/>
      <c r="MDW1528" s="16"/>
      <c r="MDX1528" s="16"/>
      <c r="MDY1528" s="16"/>
      <c r="MDZ1528" s="16"/>
      <c r="MEA1528" s="16"/>
      <c r="MEB1528" s="16"/>
      <c r="MEC1528" s="16"/>
      <c r="MED1528" s="16"/>
      <c r="MEE1528" s="16"/>
      <c r="MEF1528" s="16"/>
      <c r="MEG1528" s="16"/>
      <c r="MEH1528" s="16"/>
      <c r="MEI1528" s="16"/>
      <c r="MEJ1528" s="16"/>
      <c r="MEK1528" s="16"/>
      <c r="MEL1528" s="16"/>
      <c r="MEM1528" s="16"/>
      <c r="MEN1528" s="16"/>
      <c r="MEO1528" s="16"/>
      <c r="MEP1528" s="16"/>
      <c r="MEQ1528" s="16"/>
      <c r="MER1528" s="16"/>
      <c r="MES1528" s="16"/>
      <c r="MET1528" s="16"/>
      <c r="MEU1528" s="16"/>
      <c r="MEV1528" s="16"/>
      <c r="MEW1528" s="16"/>
      <c r="MEX1528" s="16"/>
      <c r="MEY1528" s="16"/>
      <c r="MEZ1528" s="16"/>
      <c r="MFA1528" s="16"/>
      <c r="MFB1528" s="16"/>
      <c r="MFC1528" s="16"/>
      <c r="MFD1528" s="16"/>
      <c r="MFE1528" s="16"/>
      <c r="MFF1528" s="16"/>
      <c r="MFG1528" s="16"/>
      <c r="MFH1528" s="16"/>
      <c r="MFI1528" s="16"/>
      <c r="MFJ1528" s="16"/>
      <c r="MFK1528" s="16"/>
      <c r="MFL1528" s="16"/>
      <c r="MFM1528" s="16"/>
      <c r="MFN1528" s="16"/>
      <c r="MFO1528" s="16"/>
      <c r="MFP1528" s="16"/>
      <c r="MFQ1528" s="16"/>
      <c r="MFR1528" s="16"/>
      <c r="MFS1528" s="16"/>
      <c r="MFT1528" s="16"/>
      <c r="MFU1528" s="16"/>
      <c r="MFV1528" s="16"/>
      <c r="MFW1528" s="16"/>
      <c r="MFX1528" s="16"/>
      <c r="MFY1528" s="16"/>
      <c r="MFZ1528" s="16"/>
      <c r="MGA1528" s="16"/>
      <c r="MGB1528" s="16"/>
      <c r="MGC1528" s="16"/>
      <c r="MGD1528" s="16"/>
      <c r="MGE1528" s="16"/>
      <c r="MGF1528" s="16"/>
      <c r="MGG1528" s="16"/>
      <c r="MGH1528" s="16"/>
      <c r="MGI1528" s="16"/>
      <c r="MGJ1528" s="16"/>
      <c r="MGK1528" s="16"/>
      <c r="MGL1528" s="16"/>
      <c r="MGM1528" s="16"/>
      <c r="MGN1528" s="16"/>
      <c r="MGO1528" s="16"/>
      <c r="MGP1528" s="16"/>
      <c r="MGQ1528" s="16"/>
      <c r="MGR1528" s="16"/>
      <c r="MGS1528" s="16"/>
      <c r="MGT1528" s="16"/>
      <c r="MGU1528" s="16"/>
      <c r="MGV1528" s="16"/>
      <c r="MGW1528" s="16"/>
      <c r="MGX1528" s="16"/>
      <c r="MGY1528" s="16"/>
      <c r="MGZ1528" s="16"/>
      <c r="MHA1528" s="16"/>
      <c r="MHB1528" s="16"/>
      <c r="MHC1528" s="16"/>
      <c r="MHD1528" s="16"/>
      <c r="MHE1528" s="16"/>
      <c r="MHF1528" s="16"/>
      <c r="MHG1528" s="16"/>
      <c r="MHH1528" s="16"/>
      <c r="MHI1528" s="16"/>
      <c r="MHJ1528" s="16"/>
      <c r="MHK1528" s="16"/>
      <c r="MHL1528" s="16"/>
      <c r="MHM1528" s="16"/>
      <c r="MHN1528" s="16"/>
      <c r="MHO1528" s="16"/>
      <c r="MHP1528" s="16"/>
      <c r="MHQ1528" s="16"/>
      <c r="MHR1528" s="16"/>
      <c r="MHS1528" s="16"/>
      <c r="MHT1528" s="16"/>
      <c r="MHU1528" s="16"/>
      <c r="MHV1528" s="16"/>
      <c r="MHW1528" s="16"/>
      <c r="MHX1528" s="16"/>
      <c r="MHY1528" s="16"/>
      <c r="MHZ1528" s="16"/>
      <c r="MIA1528" s="16"/>
      <c r="MIB1528" s="16"/>
      <c r="MIC1528" s="16"/>
      <c r="MID1528" s="16"/>
      <c r="MIE1528" s="16"/>
      <c r="MIF1528" s="16"/>
      <c r="MIG1528" s="16"/>
      <c r="MIH1528" s="16"/>
      <c r="MII1528" s="16"/>
      <c r="MIJ1528" s="16"/>
      <c r="MIK1528" s="16"/>
      <c r="MIL1528" s="16"/>
      <c r="MIM1528" s="16"/>
      <c r="MIN1528" s="16"/>
      <c r="MIO1528" s="16"/>
      <c r="MIP1528" s="16"/>
      <c r="MIQ1528" s="16"/>
      <c r="MIR1528" s="16"/>
      <c r="MIS1528" s="16"/>
      <c r="MIT1528" s="16"/>
      <c r="MIU1528" s="16"/>
      <c r="MIV1528" s="16"/>
      <c r="MIW1528" s="16"/>
      <c r="MIX1528" s="16"/>
      <c r="MIY1528" s="16"/>
      <c r="MIZ1528" s="16"/>
      <c r="MJA1528" s="16"/>
      <c r="MJB1528" s="16"/>
      <c r="MJC1528" s="16"/>
      <c r="MJD1528" s="16"/>
      <c r="MJE1528" s="16"/>
      <c r="MJF1528" s="16"/>
      <c r="MJG1528" s="16"/>
      <c r="MJH1528" s="16"/>
      <c r="MJI1528" s="16"/>
      <c r="MJJ1528" s="16"/>
      <c r="MJK1528" s="16"/>
      <c r="MJL1528" s="16"/>
      <c r="MJM1528" s="16"/>
      <c r="MJN1528" s="16"/>
      <c r="MJO1528" s="16"/>
      <c r="MJP1528" s="16"/>
      <c r="MJQ1528" s="16"/>
      <c r="MJR1528" s="16"/>
      <c r="MJS1528" s="16"/>
      <c r="MJT1528" s="16"/>
      <c r="MJU1528" s="16"/>
      <c r="MJV1528" s="16"/>
      <c r="MJW1528" s="16"/>
      <c r="MJX1528" s="16"/>
      <c r="MJY1528" s="16"/>
      <c r="MJZ1528" s="16"/>
      <c r="MKA1528" s="16"/>
      <c r="MKB1528" s="16"/>
      <c r="MKC1528" s="16"/>
      <c r="MKD1528" s="16"/>
      <c r="MKE1528" s="16"/>
      <c r="MKF1528" s="16"/>
      <c r="MKG1528" s="16"/>
      <c r="MKH1528" s="16"/>
      <c r="MKI1528" s="16"/>
      <c r="MKJ1528" s="16"/>
      <c r="MKK1528" s="16"/>
      <c r="MKL1528" s="16"/>
      <c r="MKM1528" s="16"/>
      <c r="MKN1528" s="16"/>
      <c r="MKO1528" s="16"/>
      <c r="MKP1528" s="16"/>
      <c r="MKQ1528" s="16"/>
      <c r="MKR1528" s="16"/>
      <c r="MKS1528" s="16"/>
      <c r="MKT1528" s="16"/>
      <c r="MKU1528" s="16"/>
      <c r="MKV1528" s="16"/>
      <c r="MKW1528" s="16"/>
      <c r="MKX1528" s="16"/>
      <c r="MKY1528" s="16"/>
      <c r="MKZ1528" s="16"/>
      <c r="MLA1528" s="16"/>
      <c r="MLB1528" s="16"/>
      <c r="MLC1528" s="16"/>
      <c r="MLD1528" s="16"/>
      <c r="MLE1528" s="16"/>
      <c r="MLF1528" s="16"/>
      <c r="MLG1528" s="16"/>
      <c r="MLH1528" s="16"/>
      <c r="MLI1528" s="16"/>
      <c r="MLJ1528" s="16"/>
      <c r="MLK1528" s="16"/>
      <c r="MLL1528" s="16"/>
      <c r="MLM1528" s="16"/>
      <c r="MLN1528" s="16"/>
      <c r="MLO1528" s="16"/>
      <c r="MLP1528" s="16"/>
      <c r="MLQ1528" s="16"/>
      <c r="MLR1528" s="16"/>
      <c r="MLS1528" s="16"/>
      <c r="MLT1528" s="16"/>
      <c r="MLU1528" s="16"/>
      <c r="MLV1528" s="16"/>
      <c r="MLW1528" s="16"/>
      <c r="MLX1528" s="16"/>
      <c r="MLY1528" s="16"/>
      <c r="MLZ1528" s="16"/>
      <c r="MMA1528" s="16"/>
      <c r="MMB1528" s="16"/>
      <c r="MMC1528" s="16"/>
      <c r="MMD1528" s="16"/>
      <c r="MME1528" s="16"/>
      <c r="MMF1528" s="16"/>
      <c r="MMG1528" s="16"/>
      <c r="MMH1528" s="16"/>
      <c r="MMI1528" s="16"/>
      <c r="MMJ1528" s="16"/>
      <c r="MMK1528" s="16"/>
      <c r="MML1528" s="16"/>
      <c r="MMM1528" s="16"/>
      <c r="MMN1528" s="16"/>
      <c r="MMO1528" s="16"/>
      <c r="MMP1528" s="16"/>
      <c r="MMQ1528" s="16"/>
      <c r="MMR1528" s="16"/>
      <c r="MMS1528" s="16"/>
      <c r="MMT1528" s="16"/>
      <c r="MMU1528" s="16"/>
      <c r="MMV1528" s="16"/>
      <c r="MMW1528" s="16"/>
      <c r="MMX1528" s="16"/>
      <c r="MMY1528" s="16"/>
      <c r="MMZ1528" s="16"/>
      <c r="MNA1528" s="16"/>
      <c r="MNB1528" s="16"/>
      <c r="MNC1528" s="16"/>
      <c r="MND1528" s="16"/>
      <c r="MNE1528" s="16"/>
      <c r="MNF1528" s="16"/>
      <c r="MNG1528" s="16"/>
      <c r="MNH1528" s="16"/>
      <c r="MNI1528" s="16"/>
      <c r="MNJ1528" s="16"/>
      <c r="MNK1528" s="16"/>
      <c r="MNL1528" s="16"/>
      <c r="MNM1528" s="16"/>
      <c r="MNN1528" s="16"/>
      <c r="MNO1528" s="16"/>
      <c r="MNP1528" s="16"/>
      <c r="MNQ1528" s="16"/>
      <c r="MNR1528" s="16"/>
      <c r="MNS1528" s="16"/>
      <c r="MNT1528" s="16"/>
      <c r="MNU1528" s="16"/>
      <c r="MNV1528" s="16"/>
      <c r="MNW1528" s="16"/>
      <c r="MNX1528" s="16"/>
      <c r="MNY1528" s="16"/>
      <c r="MNZ1528" s="16"/>
      <c r="MOA1528" s="16"/>
      <c r="MOB1528" s="16"/>
      <c r="MOC1528" s="16"/>
      <c r="MOD1528" s="16"/>
      <c r="MOE1528" s="16"/>
      <c r="MOF1528" s="16"/>
      <c r="MOG1528" s="16"/>
      <c r="MOH1528" s="16"/>
      <c r="MOI1528" s="16"/>
      <c r="MOJ1528" s="16"/>
      <c r="MOK1528" s="16"/>
      <c r="MOL1528" s="16"/>
      <c r="MOM1528" s="16"/>
      <c r="MON1528" s="16"/>
      <c r="MOO1528" s="16"/>
      <c r="MOP1528" s="16"/>
      <c r="MOQ1528" s="16"/>
      <c r="MOR1528" s="16"/>
      <c r="MOS1528" s="16"/>
      <c r="MOT1528" s="16"/>
      <c r="MOU1528" s="16"/>
      <c r="MOV1528" s="16"/>
      <c r="MOW1528" s="16"/>
      <c r="MOX1528" s="16"/>
      <c r="MOY1528" s="16"/>
      <c r="MOZ1528" s="16"/>
      <c r="MPA1528" s="16"/>
      <c r="MPB1528" s="16"/>
      <c r="MPC1528" s="16"/>
      <c r="MPD1528" s="16"/>
      <c r="MPE1528" s="16"/>
      <c r="MPF1528" s="16"/>
      <c r="MPG1528" s="16"/>
      <c r="MPH1528" s="16"/>
      <c r="MPI1528" s="16"/>
      <c r="MPJ1528" s="16"/>
      <c r="MPK1528" s="16"/>
      <c r="MPL1528" s="16"/>
      <c r="MPM1528" s="16"/>
      <c r="MPN1528" s="16"/>
      <c r="MPO1528" s="16"/>
      <c r="MPP1528" s="16"/>
      <c r="MPQ1528" s="16"/>
      <c r="MPR1528" s="16"/>
      <c r="MPS1528" s="16"/>
      <c r="MPT1528" s="16"/>
      <c r="MPU1528" s="16"/>
      <c r="MPV1528" s="16"/>
      <c r="MPW1528" s="16"/>
      <c r="MPX1528" s="16"/>
      <c r="MPY1528" s="16"/>
      <c r="MPZ1528" s="16"/>
      <c r="MQA1528" s="16"/>
      <c r="MQB1528" s="16"/>
      <c r="MQC1528" s="16"/>
      <c r="MQD1528" s="16"/>
      <c r="MQE1528" s="16"/>
      <c r="MQF1528" s="16"/>
      <c r="MQG1528" s="16"/>
      <c r="MQH1528" s="16"/>
      <c r="MQI1528" s="16"/>
      <c r="MQJ1528" s="16"/>
      <c r="MQK1528" s="16"/>
      <c r="MQL1528" s="16"/>
      <c r="MQM1528" s="16"/>
      <c r="MQN1528" s="16"/>
      <c r="MQO1528" s="16"/>
      <c r="MQP1528" s="16"/>
      <c r="MQQ1528" s="16"/>
      <c r="MQR1528" s="16"/>
      <c r="MQS1528" s="16"/>
      <c r="MQT1528" s="16"/>
      <c r="MQU1528" s="16"/>
      <c r="MQV1528" s="16"/>
      <c r="MQW1528" s="16"/>
      <c r="MQX1528" s="16"/>
      <c r="MQY1528" s="16"/>
      <c r="MQZ1528" s="16"/>
      <c r="MRA1528" s="16"/>
      <c r="MRB1528" s="16"/>
      <c r="MRC1528" s="16"/>
      <c r="MRD1528" s="16"/>
      <c r="MRE1528" s="16"/>
      <c r="MRF1528" s="16"/>
      <c r="MRG1528" s="16"/>
      <c r="MRH1528" s="16"/>
      <c r="MRI1528" s="16"/>
      <c r="MRJ1528" s="16"/>
      <c r="MRK1528" s="16"/>
      <c r="MRL1528" s="16"/>
      <c r="MRM1528" s="16"/>
      <c r="MRN1528" s="16"/>
      <c r="MRO1528" s="16"/>
      <c r="MRP1528" s="16"/>
      <c r="MRQ1528" s="16"/>
      <c r="MRR1528" s="16"/>
      <c r="MRS1528" s="16"/>
      <c r="MRT1528" s="16"/>
      <c r="MRU1528" s="16"/>
      <c r="MRV1528" s="16"/>
      <c r="MRW1528" s="16"/>
      <c r="MRX1528" s="16"/>
      <c r="MRY1528" s="16"/>
      <c r="MRZ1528" s="16"/>
      <c r="MSA1528" s="16"/>
      <c r="MSB1528" s="16"/>
      <c r="MSC1528" s="16"/>
      <c r="MSD1528" s="16"/>
      <c r="MSE1528" s="16"/>
      <c r="MSF1528" s="16"/>
      <c r="MSG1528" s="16"/>
      <c r="MSH1528" s="16"/>
      <c r="MSI1528" s="16"/>
      <c r="MSJ1528" s="16"/>
      <c r="MSK1528" s="16"/>
      <c r="MSL1528" s="16"/>
      <c r="MSM1528" s="16"/>
      <c r="MSN1528" s="16"/>
      <c r="MSO1528" s="16"/>
      <c r="MSP1528" s="16"/>
      <c r="MSQ1528" s="16"/>
      <c r="MSR1528" s="16"/>
      <c r="MSS1528" s="16"/>
      <c r="MST1528" s="16"/>
      <c r="MSU1528" s="16"/>
      <c r="MSV1528" s="16"/>
      <c r="MSW1528" s="16"/>
      <c r="MSX1528" s="16"/>
      <c r="MSY1528" s="16"/>
      <c r="MSZ1528" s="16"/>
      <c r="MTA1528" s="16"/>
      <c r="MTB1528" s="16"/>
      <c r="MTC1528" s="16"/>
      <c r="MTD1528" s="16"/>
      <c r="MTE1528" s="16"/>
      <c r="MTF1528" s="16"/>
      <c r="MTG1528" s="16"/>
      <c r="MTH1528" s="16"/>
      <c r="MTI1528" s="16"/>
      <c r="MTJ1528" s="16"/>
      <c r="MTK1528" s="16"/>
      <c r="MTL1528" s="16"/>
      <c r="MTM1528" s="16"/>
      <c r="MTN1528" s="16"/>
      <c r="MTO1528" s="16"/>
      <c r="MTP1528" s="16"/>
      <c r="MTQ1528" s="16"/>
      <c r="MTR1528" s="16"/>
      <c r="MTS1528" s="16"/>
      <c r="MTT1528" s="16"/>
      <c r="MTU1528" s="16"/>
      <c r="MTV1528" s="16"/>
      <c r="MTW1528" s="16"/>
      <c r="MTX1528" s="16"/>
      <c r="MTY1528" s="16"/>
      <c r="MTZ1528" s="16"/>
      <c r="MUA1528" s="16"/>
      <c r="MUB1528" s="16"/>
      <c r="MUC1528" s="16"/>
      <c r="MUD1528" s="16"/>
      <c r="MUE1528" s="16"/>
      <c r="MUF1528" s="16"/>
      <c r="MUG1528" s="16"/>
      <c r="MUH1528" s="16"/>
      <c r="MUI1528" s="16"/>
      <c r="MUJ1528" s="16"/>
      <c r="MUK1528" s="16"/>
      <c r="MUL1528" s="16"/>
      <c r="MUM1528" s="16"/>
      <c r="MUN1528" s="16"/>
      <c r="MUO1528" s="16"/>
      <c r="MUP1528" s="16"/>
      <c r="MUQ1528" s="16"/>
      <c r="MUR1528" s="16"/>
      <c r="MUS1528" s="16"/>
      <c r="MUT1528" s="16"/>
      <c r="MUU1528" s="16"/>
      <c r="MUV1528" s="16"/>
      <c r="MUW1528" s="16"/>
      <c r="MUX1528" s="16"/>
      <c r="MUY1528" s="16"/>
      <c r="MUZ1528" s="16"/>
      <c r="MVA1528" s="16"/>
      <c r="MVB1528" s="16"/>
      <c r="MVC1528" s="16"/>
      <c r="MVD1528" s="16"/>
      <c r="MVE1528" s="16"/>
      <c r="MVF1528" s="16"/>
      <c r="MVG1528" s="16"/>
      <c r="MVH1528" s="16"/>
      <c r="MVI1528" s="16"/>
      <c r="MVJ1528" s="16"/>
      <c r="MVK1528" s="16"/>
      <c r="MVL1528" s="16"/>
      <c r="MVM1528" s="16"/>
      <c r="MVN1528" s="16"/>
      <c r="MVO1528" s="16"/>
      <c r="MVP1528" s="16"/>
      <c r="MVQ1528" s="16"/>
      <c r="MVR1528" s="16"/>
      <c r="MVS1528" s="16"/>
      <c r="MVT1528" s="16"/>
      <c r="MVU1528" s="16"/>
      <c r="MVV1528" s="16"/>
      <c r="MVW1528" s="16"/>
      <c r="MVX1528" s="16"/>
      <c r="MVY1528" s="16"/>
      <c r="MVZ1528" s="16"/>
      <c r="MWA1528" s="16"/>
      <c r="MWB1528" s="16"/>
      <c r="MWC1528" s="16"/>
      <c r="MWD1528" s="16"/>
      <c r="MWE1528" s="16"/>
      <c r="MWF1528" s="16"/>
      <c r="MWG1528" s="16"/>
      <c r="MWH1528" s="16"/>
      <c r="MWI1528" s="16"/>
      <c r="MWJ1528" s="16"/>
      <c r="MWK1528" s="16"/>
      <c r="MWL1528" s="16"/>
      <c r="MWM1528" s="16"/>
      <c r="MWN1528" s="16"/>
      <c r="MWO1528" s="16"/>
      <c r="MWP1528" s="16"/>
      <c r="MWQ1528" s="16"/>
      <c r="MWR1528" s="16"/>
      <c r="MWS1528" s="16"/>
      <c r="MWT1528" s="16"/>
      <c r="MWU1528" s="16"/>
      <c r="MWV1528" s="16"/>
      <c r="MWW1528" s="16"/>
      <c r="MWX1528" s="16"/>
      <c r="MWY1528" s="16"/>
      <c r="MWZ1528" s="16"/>
      <c r="MXA1528" s="16"/>
      <c r="MXB1528" s="16"/>
      <c r="MXC1528" s="16"/>
      <c r="MXD1528" s="16"/>
      <c r="MXE1528" s="16"/>
      <c r="MXF1528" s="16"/>
      <c r="MXG1528" s="16"/>
      <c r="MXH1528" s="16"/>
      <c r="MXI1528" s="16"/>
      <c r="MXJ1528" s="16"/>
      <c r="MXK1528" s="16"/>
      <c r="MXL1528" s="16"/>
      <c r="MXM1528" s="16"/>
      <c r="MXN1528" s="16"/>
      <c r="MXO1528" s="16"/>
      <c r="MXP1528" s="16"/>
      <c r="MXQ1528" s="16"/>
      <c r="MXR1528" s="16"/>
      <c r="MXS1528" s="16"/>
      <c r="MXT1528" s="16"/>
      <c r="MXU1528" s="16"/>
      <c r="MXV1528" s="16"/>
      <c r="MXW1528" s="16"/>
      <c r="MXX1528" s="16"/>
      <c r="MXY1528" s="16"/>
      <c r="MXZ1528" s="16"/>
      <c r="MYA1528" s="16"/>
      <c r="MYB1528" s="16"/>
      <c r="MYC1528" s="16"/>
      <c r="MYD1528" s="16"/>
      <c r="MYE1528" s="16"/>
      <c r="MYF1528" s="16"/>
      <c r="MYG1528" s="16"/>
      <c r="MYH1528" s="16"/>
      <c r="MYI1528" s="16"/>
      <c r="MYJ1528" s="16"/>
      <c r="MYK1528" s="16"/>
      <c r="MYL1528" s="16"/>
      <c r="MYM1528" s="16"/>
      <c r="MYN1528" s="16"/>
      <c r="MYO1528" s="16"/>
      <c r="MYP1528" s="16"/>
      <c r="MYQ1528" s="16"/>
      <c r="MYR1528" s="16"/>
      <c r="MYS1528" s="16"/>
      <c r="MYT1528" s="16"/>
      <c r="MYU1528" s="16"/>
      <c r="MYV1528" s="16"/>
      <c r="MYW1528" s="16"/>
      <c r="MYX1528" s="16"/>
      <c r="MYY1528" s="16"/>
      <c r="MYZ1528" s="16"/>
      <c r="MZA1528" s="16"/>
      <c r="MZB1528" s="16"/>
      <c r="MZC1528" s="16"/>
      <c r="MZD1528" s="16"/>
      <c r="MZE1528" s="16"/>
      <c r="MZF1528" s="16"/>
      <c r="MZG1528" s="16"/>
      <c r="MZH1528" s="16"/>
      <c r="MZI1528" s="16"/>
      <c r="MZJ1528" s="16"/>
      <c r="MZK1528" s="16"/>
      <c r="MZL1528" s="16"/>
      <c r="MZM1528" s="16"/>
      <c r="MZN1528" s="16"/>
      <c r="MZO1528" s="16"/>
      <c r="MZP1528" s="16"/>
      <c r="MZQ1528" s="16"/>
      <c r="MZR1528" s="16"/>
      <c r="MZS1528" s="16"/>
      <c r="MZT1528" s="16"/>
      <c r="MZU1528" s="16"/>
      <c r="MZV1528" s="16"/>
      <c r="MZW1528" s="16"/>
      <c r="MZX1528" s="16"/>
      <c r="MZY1528" s="16"/>
      <c r="MZZ1528" s="16"/>
      <c r="NAA1528" s="16"/>
      <c r="NAB1528" s="16"/>
      <c r="NAC1528" s="16"/>
      <c r="NAD1528" s="16"/>
      <c r="NAE1528" s="16"/>
      <c r="NAF1528" s="16"/>
      <c r="NAG1528" s="16"/>
      <c r="NAH1528" s="16"/>
      <c r="NAI1528" s="16"/>
      <c r="NAJ1528" s="16"/>
      <c r="NAK1528" s="16"/>
      <c r="NAL1528" s="16"/>
      <c r="NAM1528" s="16"/>
      <c r="NAN1528" s="16"/>
      <c r="NAO1528" s="16"/>
      <c r="NAP1528" s="16"/>
      <c r="NAQ1528" s="16"/>
      <c r="NAR1528" s="16"/>
      <c r="NAS1528" s="16"/>
      <c r="NAT1528" s="16"/>
      <c r="NAU1528" s="16"/>
      <c r="NAV1528" s="16"/>
      <c r="NAW1528" s="16"/>
      <c r="NAX1528" s="16"/>
      <c r="NAY1528" s="16"/>
      <c r="NAZ1528" s="16"/>
      <c r="NBA1528" s="16"/>
      <c r="NBB1528" s="16"/>
      <c r="NBC1528" s="16"/>
      <c r="NBD1528" s="16"/>
      <c r="NBE1528" s="16"/>
      <c r="NBF1528" s="16"/>
      <c r="NBG1528" s="16"/>
      <c r="NBH1528" s="16"/>
      <c r="NBI1528" s="16"/>
      <c r="NBJ1528" s="16"/>
      <c r="NBK1528" s="16"/>
      <c r="NBL1528" s="16"/>
      <c r="NBM1528" s="16"/>
      <c r="NBN1528" s="16"/>
      <c r="NBO1528" s="16"/>
      <c r="NBP1528" s="16"/>
      <c r="NBQ1528" s="16"/>
      <c r="NBR1528" s="16"/>
      <c r="NBS1528" s="16"/>
      <c r="NBT1528" s="16"/>
      <c r="NBU1528" s="16"/>
      <c r="NBV1528" s="16"/>
      <c r="NBW1528" s="16"/>
      <c r="NBX1528" s="16"/>
      <c r="NBY1528" s="16"/>
      <c r="NBZ1528" s="16"/>
      <c r="NCA1528" s="16"/>
      <c r="NCB1528" s="16"/>
      <c r="NCC1528" s="16"/>
      <c r="NCD1528" s="16"/>
      <c r="NCE1528" s="16"/>
      <c r="NCF1528" s="16"/>
      <c r="NCG1528" s="16"/>
      <c r="NCH1528" s="16"/>
      <c r="NCI1528" s="16"/>
      <c r="NCJ1528" s="16"/>
      <c r="NCK1528" s="16"/>
      <c r="NCL1528" s="16"/>
      <c r="NCM1528" s="16"/>
      <c r="NCN1528" s="16"/>
      <c r="NCO1528" s="16"/>
      <c r="NCP1528" s="16"/>
      <c r="NCQ1528" s="16"/>
      <c r="NCR1528" s="16"/>
      <c r="NCS1528" s="16"/>
      <c r="NCT1528" s="16"/>
      <c r="NCU1528" s="16"/>
      <c r="NCV1528" s="16"/>
      <c r="NCW1528" s="16"/>
      <c r="NCX1528" s="16"/>
      <c r="NCY1528" s="16"/>
      <c r="NCZ1528" s="16"/>
      <c r="NDA1528" s="16"/>
      <c r="NDB1528" s="16"/>
      <c r="NDC1528" s="16"/>
      <c r="NDD1528" s="16"/>
      <c r="NDE1528" s="16"/>
      <c r="NDF1528" s="16"/>
      <c r="NDG1528" s="16"/>
      <c r="NDH1528" s="16"/>
      <c r="NDI1528" s="16"/>
      <c r="NDJ1528" s="16"/>
      <c r="NDK1528" s="16"/>
      <c r="NDL1528" s="16"/>
      <c r="NDM1528" s="16"/>
      <c r="NDN1528" s="16"/>
      <c r="NDO1528" s="16"/>
      <c r="NDP1528" s="16"/>
      <c r="NDQ1528" s="16"/>
      <c r="NDR1528" s="16"/>
      <c r="NDS1528" s="16"/>
      <c r="NDT1528" s="16"/>
      <c r="NDU1528" s="16"/>
      <c r="NDV1528" s="16"/>
      <c r="NDW1528" s="16"/>
      <c r="NDX1528" s="16"/>
      <c r="NDY1528" s="16"/>
      <c r="NDZ1528" s="16"/>
      <c r="NEA1528" s="16"/>
      <c r="NEB1528" s="16"/>
      <c r="NEC1528" s="16"/>
      <c r="NED1528" s="16"/>
      <c r="NEE1528" s="16"/>
      <c r="NEF1528" s="16"/>
      <c r="NEG1528" s="16"/>
      <c r="NEH1528" s="16"/>
      <c r="NEI1528" s="16"/>
      <c r="NEJ1528" s="16"/>
      <c r="NEK1528" s="16"/>
      <c r="NEL1528" s="16"/>
      <c r="NEM1528" s="16"/>
      <c r="NEN1528" s="16"/>
      <c r="NEO1528" s="16"/>
      <c r="NEP1528" s="16"/>
      <c r="NEQ1528" s="16"/>
      <c r="NER1528" s="16"/>
      <c r="NES1528" s="16"/>
      <c r="NET1528" s="16"/>
      <c r="NEU1528" s="16"/>
      <c r="NEV1528" s="16"/>
      <c r="NEW1528" s="16"/>
      <c r="NEX1528" s="16"/>
      <c r="NEY1528" s="16"/>
      <c r="NEZ1528" s="16"/>
      <c r="NFA1528" s="16"/>
      <c r="NFB1528" s="16"/>
      <c r="NFC1528" s="16"/>
      <c r="NFD1528" s="16"/>
      <c r="NFE1528" s="16"/>
      <c r="NFF1528" s="16"/>
      <c r="NFG1528" s="16"/>
      <c r="NFH1528" s="16"/>
      <c r="NFI1528" s="16"/>
      <c r="NFJ1528" s="16"/>
      <c r="NFK1528" s="16"/>
      <c r="NFL1528" s="16"/>
      <c r="NFM1528" s="16"/>
      <c r="NFN1528" s="16"/>
      <c r="NFO1528" s="16"/>
      <c r="NFP1528" s="16"/>
      <c r="NFQ1528" s="16"/>
      <c r="NFR1528" s="16"/>
      <c r="NFS1528" s="16"/>
      <c r="NFT1528" s="16"/>
      <c r="NFU1528" s="16"/>
      <c r="NFV1528" s="16"/>
      <c r="NFW1528" s="16"/>
      <c r="NFX1528" s="16"/>
      <c r="NFY1528" s="16"/>
      <c r="NFZ1528" s="16"/>
      <c r="NGA1528" s="16"/>
      <c r="NGB1528" s="16"/>
      <c r="NGC1528" s="16"/>
      <c r="NGD1528" s="16"/>
      <c r="NGE1528" s="16"/>
      <c r="NGF1528" s="16"/>
      <c r="NGG1528" s="16"/>
      <c r="NGH1528" s="16"/>
      <c r="NGI1528" s="16"/>
      <c r="NGJ1528" s="16"/>
      <c r="NGK1528" s="16"/>
      <c r="NGL1528" s="16"/>
      <c r="NGM1528" s="16"/>
      <c r="NGN1528" s="16"/>
      <c r="NGO1528" s="16"/>
      <c r="NGP1528" s="16"/>
      <c r="NGQ1528" s="16"/>
      <c r="NGR1528" s="16"/>
      <c r="NGS1528" s="16"/>
      <c r="NGT1528" s="16"/>
      <c r="NGU1528" s="16"/>
      <c r="NGV1528" s="16"/>
      <c r="NGW1528" s="16"/>
      <c r="NGX1528" s="16"/>
      <c r="NGY1528" s="16"/>
      <c r="NGZ1528" s="16"/>
      <c r="NHA1528" s="16"/>
      <c r="NHB1528" s="16"/>
      <c r="NHC1528" s="16"/>
      <c r="NHD1528" s="16"/>
      <c r="NHE1528" s="16"/>
      <c r="NHF1528" s="16"/>
      <c r="NHG1528" s="16"/>
      <c r="NHH1528" s="16"/>
      <c r="NHI1528" s="16"/>
      <c r="NHJ1528" s="16"/>
      <c r="NHK1528" s="16"/>
      <c r="NHL1528" s="16"/>
      <c r="NHM1528" s="16"/>
      <c r="NHN1528" s="16"/>
      <c r="NHO1528" s="16"/>
      <c r="NHP1528" s="16"/>
      <c r="NHQ1528" s="16"/>
      <c r="NHR1528" s="16"/>
      <c r="NHS1528" s="16"/>
      <c r="NHT1528" s="16"/>
      <c r="NHU1528" s="16"/>
      <c r="NHV1528" s="16"/>
      <c r="NHW1528" s="16"/>
      <c r="NHX1528" s="16"/>
      <c r="NHY1528" s="16"/>
      <c r="NHZ1528" s="16"/>
      <c r="NIA1528" s="16"/>
      <c r="NIB1528" s="16"/>
      <c r="NIC1528" s="16"/>
      <c r="NID1528" s="16"/>
      <c r="NIE1528" s="16"/>
      <c r="NIF1528" s="16"/>
      <c r="NIG1528" s="16"/>
      <c r="NIH1528" s="16"/>
      <c r="NII1528" s="16"/>
      <c r="NIJ1528" s="16"/>
      <c r="NIK1528" s="16"/>
      <c r="NIL1528" s="16"/>
      <c r="NIM1528" s="16"/>
      <c r="NIN1528" s="16"/>
      <c r="NIO1528" s="16"/>
      <c r="NIP1528" s="16"/>
      <c r="NIQ1528" s="16"/>
      <c r="NIR1528" s="16"/>
      <c r="NIS1528" s="16"/>
      <c r="NIT1528" s="16"/>
      <c r="NIU1528" s="16"/>
      <c r="NIV1528" s="16"/>
      <c r="NIW1528" s="16"/>
      <c r="NIX1528" s="16"/>
      <c r="NIY1528" s="16"/>
      <c r="NIZ1528" s="16"/>
      <c r="NJA1528" s="16"/>
      <c r="NJB1528" s="16"/>
      <c r="NJC1528" s="16"/>
      <c r="NJD1528" s="16"/>
      <c r="NJE1528" s="16"/>
      <c r="NJF1528" s="16"/>
      <c r="NJG1528" s="16"/>
      <c r="NJH1528" s="16"/>
      <c r="NJI1528" s="16"/>
      <c r="NJJ1528" s="16"/>
      <c r="NJK1528" s="16"/>
      <c r="NJL1528" s="16"/>
      <c r="NJM1528" s="16"/>
      <c r="NJN1528" s="16"/>
      <c r="NJO1528" s="16"/>
      <c r="NJP1528" s="16"/>
      <c r="NJQ1528" s="16"/>
      <c r="NJR1528" s="16"/>
      <c r="NJS1528" s="16"/>
      <c r="NJT1528" s="16"/>
      <c r="NJU1528" s="16"/>
      <c r="NJV1528" s="16"/>
      <c r="NJW1528" s="16"/>
      <c r="NJX1528" s="16"/>
      <c r="NJY1528" s="16"/>
      <c r="NJZ1528" s="16"/>
      <c r="NKA1528" s="16"/>
      <c r="NKB1528" s="16"/>
      <c r="NKC1528" s="16"/>
      <c r="NKD1528" s="16"/>
      <c r="NKE1528" s="16"/>
      <c r="NKF1528" s="16"/>
      <c r="NKG1528" s="16"/>
      <c r="NKH1528" s="16"/>
      <c r="NKI1528" s="16"/>
      <c r="NKJ1528" s="16"/>
      <c r="NKK1528" s="16"/>
      <c r="NKL1528" s="16"/>
      <c r="NKM1528" s="16"/>
      <c r="NKN1528" s="16"/>
      <c r="NKO1528" s="16"/>
      <c r="NKP1528" s="16"/>
      <c r="NKQ1528" s="16"/>
      <c r="NKR1528" s="16"/>
      <c r="NKS1528" s="16"/>
      <c r="NKT1528" s="16"/>
      <c r="NKU1528" s="16"/>
      <c r="NKV1528" s="16"/>
      <c r="NKW1528" s="16"/>
      <c r="NKX1528" s="16"/>
      <c r="NKY1528" s="16"/>
      <c r="NKZ1528" s="16"/>
      <c r="NLA1528" s="16"/>
      <c r="NLB1528" s="16"/>
      <c r="NLC1528" s="16"/>
      <c r="NLD1528" s="16"/>
      <c r="NLE1528" s="16"/>
      <c r="NLF1528" s="16"/>
      <c r="NLG1528" s="16"/>
      <c r="NLH1528" s="16"/>
      <c r="NLI1528" s="16"/>
      <c r="NLJ1528" s="16"/>
      <c r="NLK1528" s="16"/>
      <c r="NLL1528" s="16"/>
      <c r="NLM1528" s="16"/>
      <c r="NLN1528" s="16"/>
      <c r="NLO1528" s="16"/>
      <c r="NLP1528" s="16"/>
      <c r="NLQ1528" s="16"/>
      <c r="NLR1528" s="16"/>
      <c r="NLS1528" s="16"/>
      <c r="NLT1528" s="16"/>
      <c r="NLU1528" s="16"/>
      <c r="NLV1528" s="16"/>
      <c r="NLW1528" s="16"/>
      <c r="NLX1528" s="16"/>
      <c r="NLY1528" s="16"/>
      <c r="NLZ1528" s="16"/>
      <c r="NMA1528" s="16"/>
      <c r="NMB1528" s="16"/>
      <c r="NMC1528" s="16"/>
      <c r="NMD1528" s="16"/>
      <c r="NME1528" s="16"/>
      <c r="NMF1528" s="16"/>
      <c r="NMG1528" s="16"/>
      <c r="NMH1528" s="16"/>
      <c r="NMI1528" s="16"/>
      <c r="NMJ1528" s="16"/>
      <c r="NMK1528" s="16"/>
      <c r="NML1528" s="16"/>
      <c r="NMM1528" s="16"/>
      <c r="NMN1528" s="16"/>
      <c r="NMO1528" s="16"/>
      <c r="NMP1528" s="16"/>
      <c r="NMQ1528" s="16"/>
      <c r="NMR1528" s="16"/>
      <c r="NMS1528" s="16"/>
      <c r="NMT1528" s="16"/>
      <c r="NMU1528" s="16"/>
      <c r="NMV1528" s="16"/>
      <c r="NMW1528" s="16"/>
      <c r="NMX1528" s="16"/>
      <c r="NMY1528" s="16"/>
      <c r="NMZ1528" s="16"/>
      <c r="NNA1528" s="16"/>
      <c r="NNB1528" s="16"/>
      <c r="NNC1528" s="16"/>
      <c r="NND1528" s="16"/>
      <c r="NNE1528" s="16"/>
      <c r="NNF1528" s="16"/>
      <c r="NNG1528" s="16"/>
      <c r="NNH1528" s="16"/>
      <c r="NNI1528" s="16"/>
      <c r="NNJ1528" s="16"/>
      <c r="NNK1528" s="16"/>
      <c r="NNL1528" s="16"/>
      <c r="NNM1528" s="16"/>
      <c r="NNN1528" s="16"/>
      <c r="NNO1528" s="16"/>
      <c r="NNP1528" s="16"/>
      <c r="NNQ1528" s="16"/>
      <c r="NNR1528" s="16"/>
      <c r="NNS1528" s="16"/>
      <c r="NNT1528" s="16"/>
      <c r="NNU1528" s="16"/>
      <c r="NNV1528" s="16"/>
      <c r="NNW1528" s="16"/>
      <c r="NNX1528" s="16"/>
      <c r="NNY1528" s="16"/>
      <c r="NNZ1528" s="16"/>
      <c r="NOA1528" s="16"/>
      <c r="NOB1528" s="16"/>
      <c r="NOC1528" s="16"/>
      <c r="NOD1528" s="16"/>
      <c r="NOE1528" s="16"/>
      <c r="NOF1528" s="16"/>
      <c r="NOG1528" s="16"/>
      <c r="NOH1528" s="16"/>
      <c r="NOI1528" s="16"/>
      <c r="NOJ1528" s="16"/>
      <c r="NOK1528" s="16"/>
      <c r="NOL1528" s="16"/>
      <c r="NOM1528" s="16"/>
      <c r="NON1528" s="16"/>
      <c r="NOO1528" s="16"/>
      <c r="NOP1528" s="16"/>
      <c r="NOQ1528" s="16"/>
      <c r="NOR1528" s="16"/>
      <c r="NOS1528" s="16"/>
      <c r="NOT1528" s="16"/>
      <c r="NOU1528" s="16"/>
      <c r="NOV1528" s="16"/>
      <c r="NOW1528" s="16"/>
      <c r="NOX1528" s="16"/>
      <c r="NOY1528" s="16"/>
      <c r="NOZ1528" s="16"/>
      <c r="NPA1528" s="16"/>
      <c r="NPB1528" s="16"/>
      <c r="NPC1528" s="16"/>
      <c r="NPD1528" s="16"/>
      <c r="NPE1528" s="16"/>
      <c r="NPF1528" s="16"/>
      <c r="NPG1528" s="16"/>
      <c r="NPH1528" s="16"/>
      <c r="NPI1528" s="16"/>
      <c r="NPJ1528" s="16"/>
      <c r="NPK1528" s="16"/>
      <c r="NPL1528" s="16"/>
      <c r="NPM1528" s="16"/>
      <c r="NPN1528" s="16"/>
      <c r="NPO1528" s="16"/>
      <c r="NPP1528" s="16"/>
      <c r="NPQ1528" s="16"/>
      <c r="NPR1528" s="16"/>
      <c r="NPS1528" s="16"/>
      <c r="NPT1528" s="16"/>
      <c r="NPU1528" s="16"/>
      <c r="NPV1528" s="16"/>
      <c r="NPW1528" s="16"/>
      <c r="NPX1528" s="16"/>
      <c r="NPY1528" s="16"/>
      <c r="NPZ1528" s="16"/>
      <c r="NQA1528" s="16"/>
      <c r="NQB1528" s="16"/>
      <c r="NQC1528" s="16"/>
      <c r="NQD1528" s="16"/>
      <c r="NQE1528" s="16"/>
      <c r="NQF1528" s="16"/>
      <c r="NQG1528" s="16"/>
      <c r="NQH1528" s="16"/>
      <c r="NQI1528" s="16"/>
      <c r="NQJ1528" s="16"/>
      <c r="NQK1528" s="16"/>
      <c r="NQL1528" s="16"/>
      <c r="NQM1528" s="16"/>
      <c r="NQN1528" s="16"/>
      <c r="NQO1528" s="16"/>
      <c r="NQP1528" s="16"/>
      <c r="NQQ1528" s="16"/>
      <c r="NQR1528" s="16"/>
      <c r="NQS1528" s="16"/>
      <c r="NQT1528" s="16"/>
      <c r="NQU1528" s="16"/>
      <c r="NQV1528" s="16"/>
      <c r="NQW1528" s="16"/>
      <c r="NQX1528" s="16"/>
      <c r="NQY1528" s="16"/>
      <c r="NQZ1528" s="16"/>
      <c r="NRA1528" s="16"/>
      <c r="NRB1528" s="16"/>
      <c r="NRC1528" s="16"/>
      <c r="NRD1528" s="16"/>
      <c r="NRE1528" s="16"/>
      <c r="NRF1528" s="16"/>
      <c r="NRG1528" s="16"/>
      <c r="NRH1528" s="16"/>
      <c r="NRI1528" s="16"/>
      <c r="NRJ1528" s="16"/>
      <c r="NRK1528" s="16"/>
      <c r="NRL1528" s="16"/>
      <c r="NRM1528" s="16"/>
      <c r="NRN1528" s="16"/>
      <c r="NRO1528" s="16"/>
      <c r="NRP1528" s="16"/>
      <c r="NRQ1528" s="16"/>
      <c r="NRR1528" s="16"/>
      <c r="NRS1528" s="16"/>
      <c r="NRT1528" s="16"/>
      <c r="NRU1528" s="16"/>
      <c r="NRV1528" s="16"/>
      <c r="NRW1528" s="16"/>
      <c r="NRX1528" s="16"/>
      <c r="NRY1528" s="16"/>
      <c r="NRZ1528" s="16"/>
      <c r="NSA1528" s="16"/>
      <c r="NSB1528" s="16"/>
      <c r="NSC1528" s="16"/>
      <c r="NSD1528" s="16"/>
      <c r="NSE1528" s="16"/>
      <c r="NSF1528" s="16"/>
      <c r="NSG1528" s="16"/>
      <c r="NSH1528" s="16"/>
      <c r="NSI1528" s="16"/>
      <c r="NSJ1528" s="16"/>
      <c r="NSK1528" s="16"/>
      <c r="NSL1528" s="16"/>
      <c r="NSM1528" s="16"/>
      <c r="NSN1528" s="16"/>
      <c r="NSO1528" s="16"/>
      <c r="NSP1528" s="16"/>
      <c r="NSQ1528" s="16"/>
      <c r="NSR1528" s="16"/>
      <c r="NSS1528" s="16"/>
      <c r="NST1528" s="16"/>
      <c r="NSU1528" s="16"/>
      <c r="NSV1528" s="16"/>
      <c r="NSW1528" s="16"/>
      <c r="NSX1528" s="16"/>
      <c r="NSY1528" s="16"/>
      <c r="NSZ1528" s="16"/>
      <c r="NTA1528" s="16"/>
      <c r="NTB1528" s="16"/>
      <c r="NTC1528" s="16"/>
      <c r="NTD1528" s="16"/>
      <c r="NTE1528" s="16"/>
      <c r="NTF1528" s="16"/>
      <c r="NTG1528" s="16"/>
      <c r="NTH1528" s="16"/>
      <c r="NTI1528" s="16"/>
      <c r="NTJ1528" s="16"/>
      <c r="NTK1528" s="16"/>
      <c r="NTL1528" s="16"/>
      <c r="NTM1528" s="16"/>
      <c r="NTN1528" s="16"/>
      <c r="NTO1528" s="16"/>
      <c r="NTP1528" s="16"/>
      <c r="NTQ1528" s="16"/>
      <c r="NTR1528" s="16"/>
      <c r="NTS1528" s="16"/>
      <c r="NTT1528" s="16"/>
      <c r="NTU1528" s="16"/>
      <c r="NTV1528" s="16"/>
      <c r="NTW1528" s="16"/>
      <c r="NTX1528" s="16"/>
      <c r="NTY1528" s="16"/>
      <c r="NTZ1528" s="16"/>
      <c r="NUA1528" s="16"/>
      <c r="NUB1528" s="16"/>
      <c r="NUC1528" s="16"/>
      <c r="NUD1528" s="16"/>
      <c r="NUE1528" s="16"/>
      <c r="NUF1528" s="16"/>
      <c r="NUG1528" s="16"/>
      <c r="NUH1528" s="16"/>
      <c r="NUI1528" s="16"/>
      <c r="NUJ1528" s="16"/>
      <c r="NUK1528" s="16"/>
      <c r="NUL1528" s="16"/>
      <c r="NUM1528" s="16"/>
      <c r="NUN1528" s="16"/>
      <c r="NUO1528" s="16"/>
      <c r="NUP1528" s="16"/>
      <c r="NUQ1528" s="16"/>
      <c r="NUR1528" s="16"/>
      <c r="NUS1528" s="16"/>
      <c r="NUT1528" s="16"/>
      <c r="NUU1528" s="16"/>
      <c r="NUV1528" s="16"/>
      <c r="NUW1528" s="16"/>
      <c r="NUX1528" s="16"/>
      <c r="NUY1528" s="16"/>
      <c r="NUZ1528" s="16"/>
      <c r="NVA1528" s="16"/>
      <c r="NVB1528" s="16"/>
      <c r="NVC1528" s="16"/>
      <c r="NVD1528" s="16"/>
      <c r="NVE1528" s="16"/>
      <c r="NVF1528" s="16"/>
      <c r="NVG1528" s="16"/>
      <c r="NVH1528" s="16"/>
      <c r="NVI1528" s="16"/>
      <c r="NVJ1528" s="16"/>
      <c r="NVK1528" s="16"/>
      <c r="NVL1528" s="16"/>
      <c r="NVM1528" s="16"/>
      <c r="NVN1528" s="16"/>
      <c r="NVO1528" s="16"/>
      <c r="NVP1528" s="16"/>
      <c r="NVQ1528" s="16"/>
      <c r="NVR1528" s="16"/>
      <c r="NVS1528" s="16"/>
      <c r="NVT1528" s="16"/>
      <c r="NVU1528" s="16"/>
      <c r="NVV1528" s="16"/>
      <c r="NVW1528" s="16"/>
      <c r="NVX1528" s="16"/>
      <c r="NVY1528" s="16"/>
      <c r="NVZ1528" s="16"/>
      <c r="NWA1528" s="16"/>
      <c r="NWB1528" s="16"/>
      <c r="NWC1528" s="16"/>
      <c r="NWD1528" s="16"/>
      <c r="NWE1528" s="16"/>
      <c r="NWF1528" s="16"/>
      <c r="NWG1528" s="16"/>
      <c r="NWH1528" s="16"/>
      <c r="NWI1528" s="16"/>
      <c r="NWJ1528" s="16"/>
      <c r="NWK1528" s="16"/>
      <c r="NWL1528" s="16"/>
      <c r="NWM1528" s="16"/>
      <c r="NWN1528" s="16"/>
      <c r="NWO1528" s="16"/>
      <c r="NWP1528" s="16"/>
      <c r="NWQ1528" s="16"/>
      <c r="NWR1528" s="16"/>
      <c r="NWS1528" s="16"/>
      <c r="NWT1528" s="16"/>
      <c r="NWU1528" s="16"/>
      <c r="NWV1528" s="16"/>
      <c r="NWW1528" s="16"/>
      <c r="NWX1528" s="16"/>
      <c r="NWY1528" s="16"/>
      <c r="NWZ1528" s="16"/>
      <c r="NXA1528" s="16"/>
      <c r="NXB1528" s="16"/>
      <c r="NXC1528" s="16"/>
      <c r="NXD1528" s="16"/>
      <c r="NXE1528" s="16"/>
      <c r="NXF1528" s="16"/>
      <c r="NXG1528" s="16"/>
      <c r="NXH1528" s="16"/>
      <c r="NXI1528" s="16"/>
      <c r="NXJ1528" s="16"/>
      <c r="NXK1528" s="16"/>
      <c r="NXL1528" s="16"/>
      <c r="NXM1528" s="16"/>
      <c r="NXN1528" s="16"/>
      <c r="NXO1528" s="16"/>
      <c r="NXP1528" s="16"/>
      <c r="NXQ1528" s="16"/>
      <c r="NXR1528" s="16"/>
      <c r="NXS1528" s="16"/>
      <c r="NXT1528" s="16"/>
      <c r="NXU1528" s="16"/>
      <c r="NXV1528" s="16"/>
      <c r="NXW1528" s="16"/>
      <c r="NXX1528" s="16"/>
      <c r="NXY1528" s="16"/>
      <c r="NXZ1528" s="16"/>
      <c r="NYA1528" s="16"/>
      <c r="NYB1528" s="16"/>
      <c r="NYC1528" s="16"/>
      <c r="NYD1528" s="16"/>
      <c r="NYE1528" s="16"/>
      <c r="NYF1528" s="16"/>
      <c r="NYG1528" s="16"/>
      <c r="NYH1528" s="16"/>
      <c r="NYI1528" s="16"/>
      <c r="NYJ1528" s="16"/>
      <c r="NYK1528" s="16"/>
      <c r="NYL1528" s="16"/>
      <c r="NYM1528" s="16"/>
      <c r="NYN1528" s="16"/>
      <c r="NYO1528" s="16"/>
      <c r="NYP1528" s="16"/>
      <c r="NYQ1528" s="16"/>
      <c r="NYR1528" s="16"/>
      <c r="NYS1528" s="16"/>
      <c r="NYT1528" s="16"/>
      <c r="NYU1528" s="16"/>
      <c r="NYV1528" s="16"/>
      <c r="NYW1528" s="16"/>
      <c r="NYX1528" s="16"/>
      <c r="NYY1528" s="16"/>
      <c r="NYZ1528" s="16"/>
      <c r="NZA1528" s="16"/>
      <c r="NZB1528" s="16"/>
      <c r="NZC1528" s="16"/>
      <c r="NZD1528" s="16"/>
      <c r="NZE1528" s="16"/>
      <c r="NZF1528" s="16"/>
      <c r="NZG1528" s="16"/>
      <c r="NZH1528" s="16"/>
      <c r="NZI1528" s="16"/>
      <c r="NZJ1528" s="16"/>
      <c r="NZK1528" s="16"/>
      <c r="NZL1528" s="16"/>
      <c r="NZM1528" s="16"/>
      <c r="NZN1528" s="16"/>
      <c r="NZO1528" s="16"/>
      <c r="NZP1528" s="16"/>
      <c r="NZQ1528" s="16"/>
      <c r="NZR1528" s="16"/>
      <c r="NZS1528" s="16"/>
      <c r="NZT1528" s="16"/>
      <c r="NZU1528" s="16"/>
      <c r="NZV1528" s="16"/>
      <c r="NZW1528" s="16"/>
      <c r="NZX1528" s="16"/>
      <c r="NZY1528" s="16"/>
      <c r="NZZ1528" s="16"/>
      <c r="OAA1528" s="16"/>
      <c r="OAB1528" s="16"/>
      <c r="OAC1528" s="16"/>
      <c r="OAD1528" s="16"/>
      <c r="OAE1528" s="16"/>
      <c r="OAF1528" s="16"/>
      <c r="OAG1528" s="16"/>
      <c r="OAH1528" s="16"/>
      <c r="OAI1528" s="16"/>
      <c r="OAJ1528" s="16"/>
      <c r="OAK1528" s="16"/>
      <c r="OAL1528" s="16"/>
      <c r="OAM1528" s="16"/>
      <c r="OAN1528" s="16"/>
      <c r="OAO1528" s="16"/>
      <c r="OAP1528" s="16"/>
      <c r="OAQ1528" s="16"/>
      <c r="OAR1528" s="16"/>
      <c r="OAS1528" s="16"/>
      <c r="OAT1528" s="16"/>
      <c r="OAU1528" s="16"/>
      <c r="OAV1528" s="16"/>
      <c r="OAW1528" s="16"/>
      <c r="OAX1528" s="16"/>
      <c r="OAY1528" s="16"/>
      <c r="OAZ1528" s="16"/>
      <c r="OBA1528" s="16"/>
      <c r="OBB1528" s="16"/>
      <c r="OBC1528" s="16"/>
      <c r="OBD1528" s="16"/>
      <c r="OBE1528" s="16"/>
      <c r="OBF1528" s="16"/>
      <c r="OBG1528" s="16"/>
      <c r="OBH1528" s="16"/>
      <c r="OBI1528" s="16"/>
      <c r="OBJ1528" s="16"/>
      <c r="OBK1528" s="16"/>
      <c r="OBL1528" s="16"/>
      <c r="OBM1528" s="16"/>
      <c r="OBN1528" s="16"/>
      <c r="OBO1528" s="16"/>
      <c r="OBP1528" s="16"/>
      <c r="OBQ1528" s="16"/>
      <c r="OBR1528" s="16"/>
      <c r="OBS1528" s="16"/>
      <c r="OBT1528" s="16"/>
      <c r="OBU1528" s="16"/>
      <c r="OBV1528" s="16"/>
      <c r="OBW1528" s="16"/>
      <c r="OBX1528" s="16"/>
      <c r="OBY1528" s="16"/>
      <c r="OBZ1528" s="16"/>
      <c r="OCA1528" s="16"/>
      <c r="OCB1528" s="16"/>
      <c r="OCC1528" s="16"/>
      <c r="OCD1528" s="16"/>
      <c r="OCE1528" s="16"/>
      <c r="OCF1528" s="16"/>
      <c r="OCG1528" s="16"/>
      <c r="OCH1528" s="16"/>
      <c r="OCI1528" s="16"/>
      <c r="OCJ1528" s="16"/>
      <c r="OCK1528" s="16"/>
      <c r="OCL1528" s="16"/>
      <c r="OCM1528" s="16"/>
      <c r="OCN1528" s="16"/>
      <c r="OCO1528" s="16"/>
      <c r="OCP1528" s="16"/>
      <c r="OCQ1528" s="16"/>
      <c r="OCR1528" s="16"/>
      <c r="OCS1528" s="16"/>
      <c r="OCT1528" s="16"/>
      <c r="OCU1528" s="16"/>
      <c r="OCV1528" s="16"/>
      <c r="OCW1528" s="16"/>
      <c r="OCX1528" s="16"/>
      <c r="OCY1528" s="16"/>
      <c r="OCZ1528" s="16"/>
      <c r="ODA1528" s="16"/>
      <c r="ODB1528" s="16"/>
      <c r="ODC1528" s="16"/>
      <c r="ODD1528" s="16"/>
      <c r="ODE1528" s="16"/>
      <c r="ODF1528" s="16"/>
      <c r="ODG1528" s="16"/>
      <c r="ODH1528" s="16"/>
      <c r="ODI1528" s="16"/>
      <c r="ODJ1528" s="16"/>
      <c r="ODK1528" s="16"/>
      <c r="ODL1528" s="16"/>
      <c r="ODM1528" s="16"/>
      <c r="ODN1528" s="16"/>
      <c r="ODO1528" s="16"/>
      <c r="ODP1528" s="16"/>
      <c r="ODQ1528" s="16"/>
      <c r="ODR1528" s="16"/>
      <c r="ODS1528" s="16"/>
      <c r="ODT1528" s="16"/>
      <c r="ODU1528" s="16"/>
      <c r="ODV1528" s="16"/>
      <c r="ODW1528" s="16"/>
      <c r="ODX1528" s="16"/>
      <c r="ODY1528" s="16"/>
      <c r="ODZ1528" s="16"/>
      <c r="OEA1528" s="16"/>
      <c r="OEB1528" s="16"/>
      <c r="OEC1528" s="16"/>
      <c r="OED1528" s="16"/>
      <c r="OEE1528" s="16"/>
      <c r="OEF1528" s="16"/>
      <c r="OEG1528" s="16"/>
      <c r="OEH1528" s="16"/>
      <c r="OEI1528" s="16"/>
      <c r="OEJ1528" s="16"/>
      <c r="OEK1528" s="16"/>
      <c r="OEL1528" s="16"/>
      <c r="OEM1528" s="16"/>
      <c r="OEN1528" s="16"/>
      <c r="OEO1528" s="16"/>
      <c r="OEP1528" s="16"/>
      <c r="OEQ1528" s="16"/>
      <c r="OER1528" s="16"/>
      <c r="OES1528" s="16"/>
      <c r="OET1528" s="16"/>
      <c r="OEU1528" s="16"/>
      <c r="OEV1528" s="16"/>
      <c r="OEW1528" s="16"/>
      <c r="OEX1528" s="16"/>
      <c r="OEY1528" s="16"/>
      <c r="OEZ1528" s="16"/>
      <c r="OFA1528" s="16"/>
      <c r="OFB1528" s="16"/>
      <c r="OFC1528" s="16"/>
      <c r="OFD1528" s="16"/>
      <c r="OFE1528" s="16"/>
      <c r="OFF1528" s="16"/>
      <c r="OFG1528" s="16"/>
      <c r="OFH1528" s="16"/>
      <c r="OFI1528" s="16"/>
      <c r="OFJ1528" s="16"/>
      <c r="OFK1528" s="16"/>
      <c r="OFL1528" s="16"/>
      <c r="OFM1528" s="16"/>
      <c r="OFN1528" s="16"/>
      <c r="OFO1528" s="16"/>
      <c r="OFP1528" s="16"/>
      <c r="OFQ1528" s="16"/>
      <c r="OFR1528" s="16"/>
      <c r="OFS1528" s="16"/>
      <c r="OFT1528" s="16"/>
      <c r="OFU1528" s="16"/>
      <c r="OFV1528" s="16"/>
      <c r="OFW1528" s="16"/>
      <c r="OFX1528" s="16"/>
      <c r="OFY1528" s="16"/>
      <c r="OFZ1528" s="16"/>
      <c r="OGA1528" s="16"/>
      <c r="OGB1528" s="16"/>
      <c r="OGC1528" s="16"/>
      <c r="OGD1528" s="16"/>
      <c r="OGE1528" s="16"/>
      <c r="OGF1528" s="16"/>
      <c r="OGG1528" s="16"/>
      <c r="OGH1528" s="16"/>
      <c r="OGI1528" s="16"/>
      <c r="OGJ1528" s="16"/>
      <c r="OGK1528" s="16"/>
      <c r="OGL1528" s="16"/>
      <c r="OGM1528" s="16"/>
      <c r="OGN1528" s="16"/>
      <c r="OGO1528" s="16"/>
      <c r="OGP1528" s="16"/>
      <c r="OGQ1528" s="16"/>
      <c r="OGR1528" s="16"/>
      <c r="OGS1528" s="16"/>
      <c r="OGT1528" s="16"/>
      <c r="OGU1528" s="16"/>
      <c r="OGV1528" s="16"/>
      <c r="OGW1528" s="16"/>
      <c r="OGX1528" s="16"/>
      <c r="OGY1528" s="16"/>
      <c r="OGZ1528" s="16"/>
      <c r="OHA1528" s="16"/>
      <c r="OHB1528" s="16"/>
      <c r="OHC1528" s="16"/>
      <c r="OHD1528" s="16"/>
      <c r="OHE1528" s="16"/>
      <c r="OHF1528" s="16"/>
      <c r="OHG1528" s="16"/>
      <c r="OHH1528" s="16"/>
      <c r="OHI1528" s="16"/>
      <c r="OHJ1528" s="16"/>
      <c r="OHK1528" s="16"/>
      <c r="OHL1528" s="16"/>
      <c r="OHM1528" s="16"/>
      <c r="OHN1528" s="16"/>
      <c r="OHO1528" s="16"/>
      <c r="OHP1528" s="16"/>
      <c r="OHQ1528" s="16"/>
      <c r="OHR1528" s="16"/>
      <c r="OHS1528" s="16"/>
      <c r="OHT1528" s="16"/>
      <c r="OHU1528" s="16"/>
      <c r="OHV1528" s="16"/>
      <c r="OHW1528" s="16"/>
      <c r="OHX1528" s="16"/>
      <c r="OHY1528" s="16"/>
      <c r="OHZ1528" s="16"/>
      <c r="OIA1528" s="16"/>
      <c r="OIB1528" s="16"/>
      <c r="OIC1528" s="16"/>
      <c r="OID1528" s="16"/>
      <c r="OIE1528" s="16"/>
      <c r="OIF1528" s="16"/>
      <c r="OIG1528" s="16"/>
      <c r="OIH1528" s="16"/>
      <c r="OII1528" s="16"/>
      <c r="OIJ1528" s="16"/>
      <c r="OIK1528" s="16"/>
      <c r="OIL1528" s="16"/>
      <c r="OIM1528" s="16"/>
      <c r="OIN1528" s="16"/>
      <c r="OIO1528" s="16"/>
      <c r="OIP1528" s="16"/>
      <c r="OIQ1528" s="16"/>
      <c r="OIR1528" s="16"/>
      <c r="OIS1528" s="16"/>
      <c r="OIT1528" s="16"/>
      <c r="OIU1528" s="16"/>
      <c r="OIV1528" s="16"/>
      <c r="OIW1528" s="16"/>
      <c r="OIX1528" s="16"/>
      <c r="OIY1528" s="16"/>
      <c r="OIZ1528" s="16"/>
      <c r="OJA1528" s="16"/>
      <c r="OJB1528" s="16"/>
      <c r="OJC1528" s="16"/>
      <c r="OJD1528" s="16"/>
      <c r="OJE1528" s="16"/>
      <c r="OJF1528" s="16"/>
      <c r="OJG1528" s="16"/>
      <c r="OJH1528" s="16"/>
      <c r="OJI1528" s="16"/>
      <c r="OJJ1528" s="16"/>
      <c r="OJK1528" s="16"/>
      <c r="OJL1528" s="16"/>
      <c r="OJM1528" s="16"/>
      <c r="OJN1528" s="16"/>
      <c r="OJO1528" s="16"/>
      <c r="OJP1528" s="16"/>
      <c r="OJQ1528" s="16"/>
      <c r="OJR1528" s="16"/>
      <c r="OJS1528" s="16"/>
      <c r="OJT1528" s="16"/>
      <c r="OJU1528" s="16"/>
      <c r="OJV1528" s="16"/>
      <c r="OJW1528" s="16"/>
      <c r="OJX1528" s="16"/>
      <c r="OJY1528" s="16"/>
      <c r="OJZ1528" s="16"/>
      <c r="OKA1528" s="16"/>
      <c r="OKB1528" s="16"/>
      <c r="OKC1528" s="16"/>
      <c r="OKD1528" s="16"/>
      <c r="OKE1528" s="16"/>
      <c r="OKF1528" s="16"/>
      <c r="OKG1528" s="16"/>
      <c r="OKH1528" s="16"/>
      <c r="OKI1528" s="16"/>
      <c r="OKJ1528" s="16"/>
      <c r="OKK1528" s="16"/>
      <c r="OKL1528" s="16"/>
      <c r="OKM1528" s="16"/>
      <c r="OKN1528" s="16"/>
      <c r="OKO1528" s="16"/>
      <c r="OKP1528" s="16"/>
      <c r="OKQ1528" s="16"/>
      <c r="OKR1528" s="16"/>
      <c r="OKS1528" s="16"/>
      <c r="OKT1528" s="16"/>
      <c r="OKU1528" s="16"/>
      <c r="OKV1528" s="16"/>
      <c r="OKW1528" s="16"/>
      <c r="OKX1528" s="16"/>
      <c r="OKY1528" s="16"/>
      <c r="OKZ1528" s="16"/>
      <c r="OLA1528" s="16"/>
      <c r="OLB1528" s="16"/>
      <c r="OLC1528" s="16"/>
      <c r="OLD1528" s="16"/>
      <c r="OLE1528" s="16"/>
      <c r="OLF1528" s="16"/>
      <c r="OLG1528" s="16"/>
      <c r="OLH1528" s="16"/>
      <c r="OLI1528" s="16"/>
      <c r="OLJ1528" s="16"/>
      <c r="OLK1528" s="16"/>
      <c r="OLL1528" s="16"/>
      <c r="OLM1528" s="16"/>
      <c r="OLN1528" s="16"/>
      <c r="OLO1528" s="16"/>
      <c r="OLP1528" s="16"/>
      <c r="OLQ1528" s="16"/>
      <c r="OLR1528" s="16"/>
      <c r="OLS1528" s="16"/>
      <c r="OLT1528" s="16"/>
      <c r="OLU1528" s="16"/>
      <c r="OLV1528" s="16"/>
      <c r="OLW1528" s="16"/>
      <c r="OLX1528" s="16"/>
      <c r="OLY1528" s="16"/>
      <c r="OLZ1528" s="16"/>
      <c r="OMA1528" s="16"/>
      <c r="OMB1528" s="16"/>
      <c r="OMC1528" s="16"/>
      <c r="OMD1528" s="16"/>
      <c r="OME1528" s="16"/>
      <c r="OMF1528" s="16"/>
      <c r="OMG1528" s="16"/>
      <c r="OMH1528" s="16"/>
      <c r="OMI1528" s="16"/>
      <c r="OMJ1528" s="16"/>
      <c r="OMK1528" s="16"/>
      <c r="OML1528" s="16"/>
      <c r="OMM1528" s="16"/>
      <c r="OMN1528" s="16"/>
      <c r="OMO1528" s="16"/>
      <c r="OMP1528" s="16"/>
      <c r="OMQ1528" s="16"/>
      <c r="OMR1528" s="16"/>
      <c r="OMS1528" s="16"/>
      <c r="OMT1528" s="16"/>
      <c r="OMU1528" s="16"/>
      <c r="OMV1528" s="16"/>
      <c r="OMW1528" s="16"/>
      <c r="OMX1528" s="16"/>
      <c r="OMY1528" s="16"/>
      <c r="OMZ1528" s="16"/>
      <c r="ONA1528" s="16"/>
      <c r="ONB1528" s="16"/>
      <c r="ONC1528" s="16"/>
      <c r="OND1528" s="16"/>
      <c r="ONE1528" s="16"/>
      <c r="ONF1528" s="16"/>
      <c r="ONG1528" s="16"/>
      <c r="ONH1528" s="16"/>
      <c r="ONI1528" s="16"/>
      <c r="ONJ1528" s="16"/>
      <c r="ONK1528" s="16"/>
      <c r="ONL1528" s="16"/>
      <c r="ONM1528" s="16"/>
      <c r="ONN1528" s="16"/>
      <c r="ONO1528" s="16"/>
      <c r="ONP1528" s="16"/>
      <c r="ONQ1528" s="16"/>
      <c r="ONR1528" s="16"/>
      <c r="ONS1528" s="16"/>
      <c r="ONT1528" s="16"/>
      <c r="ONU1528" s="16"/>
      <c r="ONV1528" s="16"/>
      <c r="ONW1528" s="16"/>
      <c r="ONX1528" s="16"/>
      <c r="ONY1528" s="16"/>
      <c r="ONZ1528" s="16"/>
      <c r="OOA1528" s="16"/>
      <c r="OOB1528" s="16"/>
      <c r="OOC1528" s="16"/>
      <c r="OOD1528" s="16"/>
      <c r="OOE1528" s="16"/>
      <c r="OOF1528" s="16"/>
      <c r="OOG1528" s="16"/>
      <c r="OOH1528" s="16"/>
      <c r="OOI1528" s="16"/>
      <c r="OOJ1528" s="16"/>
      <c r="OOK1528" s="16"/>
      <c r="OOL1528" s="16"/>
      <c r="OOM1528" s="16"/>
      <c r="OON1528" s="16"/>
      <c r="OOO1528" s="16"/>
      <c r="OOP1528" s="16"/>
      <c r="OOQ1528" s="16"/>
      <c r="OOR1528" s="16"/>
      <c r="OOS1528" s="16"/>
      <c r="OOT1528" s="16"/>
      <c r="OOU1528" s="16"/>
      <c r="OOV1528" s="16"/>
      <c r="OOW1528" s="16"/>
      <c r="OOX1528" s="16"/>
      <c r="OOY1528" s="16"/>
      <c r="OOZ1528" s="16"/>
      <c r="OPA1528" s="16"/>
      <c r="OPB1528" s="16"/>
      <c r="OPC1528" s="16"/>
      <c r="OPD1528" s="16"/>
      <c r="OPE1528" s="16"/>
      <c r="OPF1528" s="16"/>
      <c r="OPG1528" s="16"/>
      <c r="OPH1528" s="16"/>
      <c r="OPI1528" s="16"/>
      <c r="OPJ1528" s="16"/>
      <c r="OPK1528" s="16"/>
      <c r="OPL1528" s="16"/>
      <c r="OPM1528" s="16"/>
      <c r="OPN1528" s="16"/>
      <c r="OPO1528" s="16"/>
      <c r="OPP1528" s="16"/>
      <c r="OPQ1528" s="16"/>
      <c r="OPR1528" s="16"/>
      <c r="OPS1528" s="16"/>
      <c r="OPT1528" s="16"/>
      <c r="OPU1528" s="16"/>
      <c r="OPV1528" s="16"/>
      <c r="OPW1528" s="16"/>
      <c r="OPX1528" s="16"/>
      <c r="OPY1528" s="16"/>
      <c r="OPZ1528" s="16"/>
      <c r="OQA1528" s="16"/>
      <c r="OQB1528" s="16"/>
      <c r="OQC1528" s="16"/>
      <c r="OQD1528" s="16"/>
      <c r="OQE1528" s="16"/>
      <c r="OQF1528" s="16"/>
      <c r="OQG1528" s="16"/>
      <c r="OQH1528" s="16"/>
      <c r="OQI1528" s="16"/>
      <c r="OQJ1528" s="16"/>
      <c r="OQK1528" s="16"/>
      <c r="OQL1528" s="16"/>
      <c r="OQM1528" s="16"/>
      <c r="OQN1528" s="16"/>
      <c r="OQO1528" s="16"/>
      <c r="OQP1528" s="16"/>
      <c r="OQQ1528" s="16"/>
      <c r="OQR1528" s="16"/>
      <c r="OQS1528" s="16"/>
      <c r="OQT1528" s="16"/>
      <c r="OQU1528" s="16"/>
      <c r="OQV1528" s="16"/>
      <c r="OQW1528" s="16"/>
      <c r="OQX1528" s="16"/>
      <c r="OQY1528" s="16"/>
      <c r="OQZ1528" s="16"/>
      <c r="ORA1528" s="16"/>
      <c r="ORB1528" s="16"/>
      <c r="ORC1528" s="16"/>
      <c r="ORD1528" s="16"/>
      <c r="ORE1528" s="16"/>
      <c r="ORF1528" s="16"/>
      <c r="ORG1528" s="16"/>
      <c r="ORH1528" s="16"/>
      <c r="ORI1528" s="16"/>
      <c r="ORJ1528" s="16"/>
      <c r="ORK1528" s="16"/>
      <c r="ORL1528" s="16"/>
      <c r="ORM1528" s="16"/>
      <c r="ORN1528" s="16"/>
      <c r="ORO1528" s="16"/>
      <c r="ORP1528" s="16"/>
      <c r="ORQ1528" s="16"/>
      <c r="ORR1528" s="16"/>
      <c r="ORS1528" s="16"/>
      <c r="ORT1528" s="16"/>
      <c r="ORU1528" s="16"/>
      <c r="ORV1528" s="16"/>
      <c r="ORW1528" s="16"/>
      <c r="ORX1528" s="16"/>
      <c r="ORY1528" s="16"/>
      <c r="ORZ1528" s="16"/>
      <c r="OSA1528" s="16"/>
      <c r="OSB1528" s="16"/>
      <c r="OSC1528" s="16"/>
      <c r="OSD1528" s="16"/>
      <c r="OSE1528" s="16"/>
      <c r="OSF1528" s="16"/>
      <c r="OSG1528" s="16"/>
      <c r="OSH1528" s="16"/>
      <c r="OSI1528" s="16"/>
      <c r="OSJ1528" s="16"/>
      <c r="OSK1528" s="16"/>
      <c r="OSL1528" s="16"/>
      <c r="OSM1528" s="16"/>
      <c r="OSN1528" s="16"/>
      <c r="OSO1528" s="16"/>
      <c r="OSP1528" s="16"/>
      <c r="OSQ1528" s="16"/>
      <c r="OSR1528" s="16"/>
      <c r="OSS1528" s="16"/>
      <c r="OST1528" s="16"/>
      <c r="OSU1528" s="16"/>
      <c r="OSV1528" s="16"/>
      <c r="OSW1528" s="16"/>
      <c r="OSX1528" s="16"/>
      <c r="OSY1528" s="16"/>
      <c r="OSZ1528" s="16"/>
      <c r="OTA1528" s="16"/>
      <c r="OTB1528" s="16"/>
      <c r="OTC1528" s="16"/>
      <c r="OTD1528" s="16"/>
      <c r="OTE1528" s="16"/>
      <c r="OTF1528" s="16"/>
      <c r="OTG1528" s="16"/>
      <c r="OTH1528" s="16"/>
      <c r="OTI1528" s="16"/>
      <c r="OTJ1528" s="16"/>
      <c r="OTK1528" s="16"/>
      <c r="OTL1528" s="16"/>
      <c r="OTM1528" s="16"/>
      <c r="OTN1528" s="16"/>
      <c r="OTO1528" s="16"/>
      <c r="OTP1528" s="16"/>
      <c r="OTQ1528" s="16"/>
      <c r="OTR1528" s="16"/>
      <c r="OTS1528" s="16"/>
      <c r="OTT1528" s="16"/>
      <c r="OTU1528" s="16"/>
      <c r="OTV1528" s="16"/>
      <c r="OTW1528" s="16"/>
      <c r="OTX1528" s="16"/>
      <c r="OTY1528" s="16"/>
      <c r="OTZ1528" s="16"/>
      <c r="OUA1528" s="16"/>
      <c r="OUB1528" s="16"/>
      <c r="OUC1528" s="16"/>
      <c r="OUD1528" s="16"/>
      <c r="OUE1528" s="16"/>
      <c r="OUF1528" s="16"/>
      <c r="OUG1528" s="16"/>
      <c r="OUH1528" s="16"/>
      <c r="OUI1528" s="16"/>
      <c r="OUJ1528" s="16"/>
      <c r="OUK1528" s="16"/>
      <c r="OUL1528" s="16"/>
      <c r="OUM1528" s="16"/>
      <c r="OUN1528" s="16"/>
      <c r="OUO1528" s="16"/>
      <c r="OUP1528" s="16"/>
      <c r="OUQ1528" s="16"/>
      <c r="OUR1528" s="16"/>
      <c r="OUS1528" s="16"/>
      <c r="OUT1528" s="16"/>
      <c r="OUU1528" s="16"/>
      <c r="OUV1528" s="16"/>
      <c r="OUW1528" s="16"/>
      <c r="OUX1528" s="16"/>
      <c r="OUY1528" s="16"/>
      <c r="OUZ1528" s="16"/>
      <c r="OVA1528" s="16"/>
      <c r="OVB1528" s="16"/>
      <c r="OVC1528" s="16"/>
      <c r="OVD1528" s="16"/>
      <c r="OVE1528" s="16"/>
      <c r="OVF1528" s="16"/>
      <c r="OVG1528" s="16"/>
      <c r="OVH1528" s="16"/>
      <c r="OVI1528" s="16"/>
      <c r="OVJ1528" s="16"/>
      <c r="OVK1528" s="16"/>
      <c r="OVL1528" s="16"/>
      <c r="OVM1528" s="16"/>
      <c r="OVN1528" s="16"/>
      <c r="OVO1528" s="16"/>
      <c r="OVP1528" s="16"/>
      <c r="OVQ1528" s="16"/>
      <c r="OVR1528" s="16"/>
      <c r="OVS1528" s="16"/>
      <c r="OVT1528" s="16"/>
      <c r="OVU1528" s="16"/>
      <c r="OVV1528" s="16"/>
      <c r="OVW1528" s="16"/>
      <c r="OVX1528" s="16"/>
      <c r="OVY1528" s="16"/>
      <c r="OVZ1528" s="16"/>
      <c r="OWA1528" s="16"/>
      <c r="OWB1528" s="16"/>
      <c r="OWC1528" s="16"/>
      <c r="OWD1528" s="16"/>
      <c r="OWE1528" s="16"/>
      <c r="OWF1528" s="16"/>
      <c r="OWG1528" s="16"/>
      <c r="OWH1528" s="16"/>
      <c r="OWI1528" s="16"/>
      <c r="OWJ1528" s="16"/>
      <c r="OWK1528" s="16"/>
      <c r="OWL1528" s="16"/>
      <c r="OWM1528" s="16"/>
      <c r="OWN1528" s="16"/>
      <c r="OWO1528" s="16"/>
      <c r="OWP1528" s="16"/>
      <c r="OWQ1528" s="16"/>
      <c r="OWR1528" s="16"/>
      <c r="OWS1528" s="16"/>
      <c r="OWT1528" s="16"/>
      <c r="OWU1528" s="16"/>
      <c r="OWV1528" s="16"/>
      <c r="OWW1528" s="16"/>
      <c r="OWX1528" s="16"/>
      <c r="OWY1528" s="16"/>
      <c r="OWZ1528" s="16"/>
      <c r="OXA1528" s="16"/>
      <c r="OXB1528" s="16"/>
      <c r="OXC1528" s="16"/>
      <c r="OXD1528" s="16"/>
      <c r="OXE1528" s="16"/>
      <c r="OXF1528" s="16"/>
      <c r="OXG1528" s="16"/>
      <c r="OXH1528" s="16"/>
      <c r="OXI1528" s="16"/>
      <c r="OXJ1528" s="16"/>
      <c r="OXK1528" s="16"/>
      <c r="OXL1528" s="16"/>
      <c r="OXM1528" s="16"/>
      <c r="OXN1528" s="16"/>
      <c r="OXO1528" s="16"/>
      <c r="OXP1528" s="16"/>
      <c r="OXQ1528" s="16"/>
      <c r="OXR1528" s="16"/>
      <c r="OXS1528" s="16"/>
      <c r="OXT1528" s="16"/>
      <c r="OXU1528" s="16"/>
      <c r="OXV1528" s="16"/>
      <c r="OXW1528" s="16"/>
      <c r="OXX1528" s="16"/>
      <c r="OXY1528" s="16"/>
      <c r="OXZ1528" s="16"/>
      <c r="OYA1528" s="16"/>
      <c r="OYB1528" s="16"/>
      <c r="OYC1528" s="16"/>
      <c r="OYD1528" s="16"/>
      <c r="OYE1528" s="16"/>
      <c r="OYF1528" s="16"/>
      <c r="OYG1528" s="16"/>
      <c r="OYH1528" s="16"/>
      <c r="OYI1528" s="16"/>
      <c r="OYJ1528" s="16"/>
      <c r="OYK1528" s="16"/>
      <c r="OYL1528" s="16"/>
      <c r="OYM1528" s="16"/>
      <c r="OYN1528" s="16"/>
      <c r="OYO1528" s="16"/>
      <c r="OYP1528" s="16"/>
      <c r="OYQ1528" s="16"/>
      <c r="OYR1528" s="16"/>
      <c r="OYS1528" s="16"/>
      <c r="OYT1528" s="16"/>
      <c r="OYU1528" s="16"/>
      <c r="OYV1528" s="16"/>
      <c r="OYW1528" s="16"/>
      <c r="OYX1528" s="16"/>
      <c r="OYY1528" s="16"/>
      <c r="OYZ1528" s="16"/>
      <c r="OZA1528" s="16"/>
      <c r="OZB1528" s="16"/>
      <c r="OZC1528" s="16"/>
      <c r="OZD1528" s="16"/>
      <c r="OZE1528" s="16"/>
      <c r="OZF1528" s="16"/>
      <c r="OZG1528" s="16"/>
      <c r="OZH1528" s="16"/>
      <c r="OZI1528" s="16"/>
      <c r="OZJ1528" s="16"/>
      <c r="OZK1528" s="16"/>
      <c r="OZL1528" s="16"/>
      <c r="OZM1528" s="16"/>
      <c r="OZN1528" s="16"/>
      <c r="OZO1528" s="16"/>
      <c r="OZP1528" s="16"/>
      <c r="OZQ1528" s="16"/>
      <c r="OZR1528" s="16"/>
      <c r="OZS1528" s="16"/>
      <c r="OZT1528" s="16"/>
      <c r="OZU1528" s="16"/>
      <c r="OZV1528" s="16"/>
      <c r="OZW1528" s="16"/>
      <c r="OZX1528" s="16"/>
      <c r="OZY1528" s="16"/>
      <c r="OZZ1528" s="16"/>
      <c r="PAA1528" s="16"/>
      <c r="PAB1528" s="16"/>
      <c r="PAC1528" s="16"/>
      <c r="PAD1528" s="16"/>
      <c r="PAE1528" s="16"/>
      <c r="PAF1528" s="16"/>
      <c r="PAG1528" s="16"/>
      <c r="PAH1528" s="16"/>
      <c r="PAI1528" s="16"/>
      <c r="PAJ1528" s="16"/>
      <c r="PAK1528" s="16"/>
      <c r="PAL1528" s="16"/>
      <c r="PAM1528" s="16"/>
      <c r="PAN1528" s="16"/>
      <c r="PAO1528" s="16"/>
      <c r="PAP1528" s="16"/>
      <c r="PAQ1528" s="16"/>
      <c r="PAR1528" s="16"/>
      <c r="PAS1528" s="16"/>
      <c r="PAT1528" s="16"/>
      <c r="PAU1528" s="16"/>
      <c r="PAV1528" s="16"/>
      <c r="PAW1528" s="16"/>
      <c r="PAX1528" s="16"/>
      <c r="PAY1528" s="16"/>
      <c r="PAZ1528" s="16"/>
      <c r="PBA1528" s="16"/>
      <c r="PBB1528" s="16"/>
      <c r="PBC1528" s="16"/>
      <c r="PBD1528" s="16"/>
      <c r="PBE1528" s="16"/>
      <c r="PBF1528" s="16"/>
      <c r="PBG1528" s="16"/>
      <c r="PBH1528" s="16"/>
      <c r="PBI1528" s="16"/>
      <c r="PBJ1528" s="16"/>
      <c r="PBK1528" s="16"/>
      <c r="PBL1528" s="16"/>
      <c r="PBM1528" s="16"/>
      <c r="PBN1528" s="16"/>
      <c r="PBO1528" s="16"/>
      <c r="PBP1528" s="16"/>
      <c r="PBQ1528" s="16"/>
      <c r="PBR1528" s="16"/>
      <c r="PBS1528" s="16"/>
      <c r="PBT1528" s="16"/>
      <c r="PBU1528" s="16"/>
      <c r="PBV1528" s="16"/>
      <c r="PBW1528" s="16"/>
      <c r="PBX1528" s="16"/>
      <c r="PBY1528" s="16"/>
      <c r="PBZ1528" s="16"/>
      <c r="PCA1528" s="16"/>
      <c r="PCB1528" s="16"/>
      <c r="PCC1528" s="16"/>
      <c r="PCD1528" s="16"/>
      <c r="PCE1528" s="16"/>
      <c r="PCF1528" s="16"/>
      <c r="PCG1528" s="16"/>
      <c r="PCH1528" s="16"/>
      <c r="PCI1528" s="16"/>
      <c r="PCJ1528" s="16"/>
      <c r="PCK1528" s="16"/>
      <c r="PCL1528" s="16"/>
      <c r="PCM1528" s="16"/>
      <c r="PCN1528" s="16"/>
      <c r="PCO1528" s="16"/>
      <c r="PCP1528" s="16"/>
      <c r="PCQ1528" s="16"/>
      <c r="PCR1528" s="16"/>
      <c r="PCS1528" s="16"/>
      <c r="PCT1528" s="16"/>
      <c r="PCU1528" s="16"/>
      <c r="PCV1528" s="16"/>
      <c r="PCW1528" s="16"/>
      <c r="PCX1528" s="16"/>
      <c r="PCY1528" s="16"/>
      <c r="PCZ1528" s="16"/>
      <c r="PDA1528" s="16"/>
      <c r="PDB1528" s="16"/>
      <c r="PDC1528" s="16"/>
      <c r="PDD1528" s="16"/>
      <c r="PDE1528" s="16"/>
      <c r="PDF1528" s="16"/>
      <c r="PDG1528" s="16"/>
      <c r="PDH1528" s="16"/>
      <c r="PDI1528" s="16"/>
      <c r="PDJ1528" s="16"/>
      <c r="PDK1528" s="16"/>
      <c r="PDL1528" s="16"/>
      <c r="PDM1528" s="16"/>
      <c r="PDN1528" s="16"/>
      <c r="PDO1528" s="16"/>
      <c r="PDP1528" s="16"/>
      <c r="PDQ1528" s="16"/>
      <c r="PDR1528" s="16"/>
      <c r="PDS1528" s="16"/>
      <c r="PDT1528" s="16"/>
      <c r="PDU1528" s="16"/>
      <c r="PDV1528" s="16"/>
      <c r="PDW1528" s="16"/>
      <c r="PDX1528" s="16"/>
      <c r="PDY1528" s="16"/>
      <c r="PDZ1528" s="16"/>
      <c r="PEA1528" s="16"/>
      <c r="PEB1528" s="16"/>
      <c r="PEC1528" s="16"/>
      <c r="PED1528" s="16"/>
      <c r="PEE1528" s="16"/>
      <c r="PEF1528" s="16"/>
      <c r="PEG1528" s="16"/>
      <c r="PEH1528" s="16"/>
      <c r="PEI1528" s="16"/>
      <c r="PEJ1528" s="16"/>
      <c r="PEK1528" s="16"/>
      <c r="PEL1528" s="16"/>
      <c r="PEM1528" s="16"/>
      <c r="PEN1528" s="16"/>
      <c r="PEO1528" s="16"/>
      <c r="PEP1528" s="16"/>
      <c r="PEQ1528" s="16"/>
      <c r="PER1528" s="16"/>
      <c r="PES1528" s="16"/>
      <c r="PET1528" s="16"/>
      <c r="PEU1528" s="16"/>
      <c r="PEV1528" s="16"/>
      <c r="PEW1528" s="16"/>
      <c r="PEX1528" s="16"/>
      <c r="PEY1528" s="16"/>
      <c r="PEZ1528" s="16"/>
      <c r="PFA1528" s="16"/>
      <c r="PFB1528" s="16"/>
      <c r="PFC1528" s="16"/>
      <c r="PFD1528" s="16"/>
      <c r="PFE1528" s="16"/>
      <c r="PFF1528" s="16"/>
      <c r="PFG1528" s="16"/>
      <c r="PFH1528" s="16"/>
      <c r="PFI1528" s="16"/>
      <c r="PFJ1528" s="16"/>
      <c r="PFK1528" s="16"/>
      <c r="PFL1528" s="16"/>
      <c r="PFM1528" s="16"/>
      <c r="PFN1528" s="16"/>
      <c r="PFO1528" s="16"/>
      <c r="PFP1528" s="16"/>
      <c r="PFQ1528" s="16"/>
      <c r="PFR1528" s="16"/>
      <c r="PFS1528" s="16"/>
      <c r="PFT1528" s="16"/>
      <c r="PFU1528" s="16"/>
      <c r="PFV1528" s="16"/>
      <c r="PFW1528" s="16"/>
      <c r="PFX1528" s="16"/>
      <c r="PFY1528" s="16"/>
      <c r="PFZ1528" s="16"/>
      <c r="PGA1528" s="16"/>
      <c r="PGB1528" s="16"/>
      <c r="PGC1528" s="16"/>
      <c r="PGD1528" s="16"/>
      <c r="PGE1528" s="16"/>
      <c r="PGF1528" s="16"/>
      <c r="PGG1528" s="16"/>
      <c r="PGH1528" s="16"/>
      <c r="PGI1528" s="16"/>
      <c r="PGJ1528" s="16"/>
      <c r="PGK1528" s="16"/>
      <c r="PGL1528" s="16"/>
      <c r="PGM1528" s="16"/>
      <c r="PGN1528" s="16"/>
      <c r="PGO1528" s="16"/>
      <c r="PGP1528" s="16"/>
      <c r="PGQ1528" s="16"/>
      <c r="PGR1528" s="16"/>
      <c r="PGS1528" s="16"/>
      <c r="PGT1528" s="16"/>
      <c r="PGU1528" s="16"/>
      <c r="PGV1528" s="16"/>
      <c r="PGW1528" s="16"/>
      <c r="PGX1528" s="16"/>
      <c r="PGY1528" s="16"/>
      <c r="PGZ1528" s="16"/>
      <c r="PHA1528" s="16"/>
      <c r="PHB1528" s="16"/>
      <c r="PHC1528" s="16"/>
      <c r="PHD1528" s="16"/>
      <c r="PHE1528" s="16"/>
      <c r="PHF1528" s="16"/>
      <c r="PHG1528" s="16"/>
      <c r="PHH1528" s="16"/>
      <c r="PHI1528" s="16"/>
      <c r="PHJ1528" s="16"/>
      <c r="PHK1528" s="16"/>
      <c r="PHL1528" s="16"/>
      <c r="PHM1528" s="16"/>
      <c r="PHN1528" s="16"/>
      <c r="PHO1528" s="16"/>
      <c r="PHP1528" s="16"/>
      <c r="PHQ1528" s="16"/>
      <c r="PHR1528" s="16"/>
      <c r="PHS1528" s="16"/>
      <c r="PHT1528" s="16"/>
      <c r="PHU1528" s="16"/>
      <c r="PHV1528" s="16"/>
      <c r="PHW1528" s="16"/>
      <c r="PHX1528" s="16"/>
      <c r="PHY1528" s="16"/>
      <c r="PHZ1528" s="16"/>
      <c r="PIA1528" s="16"/>
      <c r="PIB1528" s="16"/>
      <c r="PIC1528" s="16"/>
      <c r="PID1528" s="16"/>
      <c r="PIE1528" s="16"/>
      <c r="PIF1528" s="16"/>
      <c r="PIG1528" s="16"/>
      <c r="PIH1528" s="16"/>
      <c r="PII1528" s="16"/>
      <c r="PIJ1528" s="16"/>
      <c r="PIK1528" s="16"/>
      <c r="PIL1528" s="16"/>
      <c r="PIM1528" s="16"/>
      <c r="PIN1528" s="16"/>
      <c r="PIO1528" s="16"/>
      <c r="PIP1528" s="16"/>
      <c r="PIQ1528" s="16"/>
      <c r="PIR1528" s="16"/>
      <c r="PIS1528" s="16"/>
      <c r="PIT1528" s="16"/>
      <c r="PIU1528" s="16"/>
      <c r="PIV1528" s="16"/>
      <c r="PIW1528" s="16"/>
      <c r="PIX1528" s="16"/>
      <c r="PIY1528" s="16"/>
      <c r="PIZ1528" s="16"/>
      <c r="PJA1528" s="16"/>
      <c r="PJB1528" s="16"/>
      <c r="PJC1528" s="16"/>
      <c r="PJD1528" s="16"/>
      <c r="PJE1528" s="16"/>
      <c r="PJF1528" s="16"/>
      <c r="PJG1528" s="16"/>
      <c r="PJH1528" s="16"/>
      <c r="PJI1528" s="16"/>
      <c r="PJJ1528" s="16"/>
      <c r="PJK1528" s="16"/>
      <c r="PJL1528" s="16"/>
      <c r="PJM1528" s="16"/>
      <c r="PJN1528" s="16"/>
      <c r="PJO1528" s="16"/>
      <c r="PJP1528" s="16"/>
      <c r="PJQ1528" s="16"/>
      <c r="PJR1528" s="16"/>
      <c r="PJS1528" s="16"/>
      <c r="PJT1528" s="16"/>
      <c r="PJU1528" s="16"/>
      <c r="PJV1528" s="16"/>
      <c r="PJW1528" s="16"/>
      <c r="PJX1528" s="16"/>
      <c r="PJY1528" s="16"/>
      <c r="PJZ1528" s="16"/>
      <c r="PKA1528" s="16"/>
      <c r="PKB1528" s="16"/>
      <c r="PKC1528" s="16"/>
      <c r="PKD1528" s="16"/>
      <c r="PKE1528" s="16"/>
      <c r="PKF1528" s="16"/>
      <c r="PKG1528" s="16"/>
      <c r="PKH1528" s="16"/>
      <c r="PKI1528" s="16"/>
      <c r="PKJ1528" s="16"/>
      <c r="PKK1528" s="16"/>
      <c r="PKL1528" s="16"/>
      <c r="PKM1528" s="16"/>
      <c r="PKN1528" s="16"/>
      <c r="PKO1528" s="16"/>
      <c r="PKP1528" s="16"/>
      <c r="PKQ1528" s="16"/>
      <c r="PKR1528" s="16"/>
      <c r="PKS1528" s="16"/>
      <c r="PKT1528" s="16"/>
      <c r="PKU1528" s="16"/>
      <c r="PKV1528" s="16"/>
      <c r="PKW1528" s="16"/>
      <c r="PKX1528" s="16"/>
      <c r="PKY1528" s="16"/>
      <c r="PKZ1528" s="16"/>
      <c r="PLA1528" s="16"/>
      <c r="PLB1528" s="16"/>
      <c r="PLC1528" s="16"/>
      <c r="PLD1528" s="16"/>
      <c r="PLE1528" s="16"/>
      <c r="PLF1528" s="16"/>
      <c r="PLG1528" s="16"/>
      <c r="PLH1528" s="16"/>
      <c r="PLI1528" s="16"/>
      <c r="PLJ1528" s="16"/>
      <c r="PLK1528" s="16"/>
      <c r="PLL1528" s="16"/>
      <c r="PLM1528" s="16"/>
      <c r="PLN1528" s="16"/>
      <c r="PLO1528" s="16"/>
      <c r="PLP1528" s="16"/>
      <c r="PLQ1528" s="16"/>
      <c r="PLR1528" s="16"/>
      <c r="PLS1528" s="16"/>
      <c r="PLT1528" s="16"/>
      <c r="PLU1528" s="16"/>
      <c r="PLV1528" s="16"/>
      <c r="PLW1528" s="16"/>
      <c r="PLX1528" s="16"/>
      <c r="PLY1528" s="16"/>
      <c r="PLZ1528" s="16"/>
      <c r="PMA1528" s="16"/>
      <c r="PMB1528" s="16"/>
      <c r="PMC1528" s="16"/>
      <c r="PMD1528" s="16"/>
      <c r="PME1528" s="16"/>
      <c r="PMF1528" s="16"/>
      <c r="PMG1528" s="16"/>
      <c r="PMH1528" s="16"/>
      <c r="PMI1528" s="16"/>
      <c r="PMJ1528" s="16"/>
      <c r="PMK1528" s="16"/>
      <c r="PML1528" s="16"/>
      <c r="PMM1528" s="16"/>
      <c r="PMN1528" s="16"/>
      <c r="PMO1528" s="16"/>
      <c r="PMP1528" s="16"/>
      <c r="PMQ1528" s="16"/>
      <c r="PMR1528" s="16"/>
      <c r="PMS1528" s="16"/>
      <c r="PMT1528" s="16"/>
      <c r="PMU1528" s="16"/>
      <c r="PMV1528" s="16"/>
      <c r="PMW1528" s="16"/>
      <c r="PMX1528" s="16"/>
      <c r="PMY1528" s="16"/>
      <c r="PMZ1528" s="16"/>
      <c r="PNA1528" s="16"/>
      <c r="PNB1528" s="16"/>
      <c r="PNC1528" s="16"/>
      <c r="PND1528" s="16"/>
      <c r="PNE1528" s="16"/>
      <c r="PNF1528" s="16"/>
      <c r="PNG1528" s="16"/>
      <c r="PNH1528" s="16"/>
      <c r="PNI1528" s="16"/>
      <c r="PNJ1528" s="16"/>
      <c r="PNK1528" s="16"/>
      <c r="PNL1528" s="16"/>
      <c r="PNM1528" s="16"/>
      <c r="PNN1528" s="16"/>
      <c r="PNO1528" s="16"/>
      <c r="PNP1528" s="16"/>
      <c r="PNQ1528" s="16"/>
      <c r="PNR1528" s="16"/>
      <c r="PNS1528" s="16"/>
      <c r="PNT1528" s="16"/>
      <c r="PNU1528" s="16"/>
      <c r="PNV1528" s="16"/>
      <c r="PNW1528" s="16"/>
      <c r="PNX1528" s="16"/>
      <c r="PNY1528" s="16"/>
      <c r="PNZ1528" s="16"/>
      <c r="POA1528" s="16"/>
      <c r="POB1528" s="16"/>
      <c r="POC1528" s="16"/>
      <c r="POD1528" s="16"/>
      <c r="POE1528" s="16"/>
      <c r="POF1528" s="16"/>
      <c r="POG1528" s="16"/>
      <c r="POH1528" s="16"/>
      <c r="POI1528" s="16"/>
      <c r="POJ1528" s="16"/>
      <c r="POK1528" s="16"/>
      <c r="POL1528" s="16"/>
      <c r="POM1528" s="16"/>
      <c r="PON1528" s="16"/>
      <c r="POO1528" s="16"/>
      <c r="POP1528" s="16"/>
      <c r="POQ1528" s="16"/>
      <c r="POR1528" s="16"/>
      <c r="POS1528" s="16"/>
      <c r="POT1528" s="16"/>
      <c r="POU1528" s="16"/>
      <c r="POV1528" s="16"/>
      <c r="POW1528" s="16"/>
      <c r="POX1528" s="16"/>
      <c r="POY1528" s="16"/>
      <c r="POZ1528" s="16"/>
      <c r="PPA1528" s="16"/>
      <c r="PPB1528" s="16"/>
      <c r="PPC1528" s="16"/>
      <c r="PPD1528" s="16"/>
      <c r="PPE1528" s="16"/>
      <c r="PPF1528" s="16"/>
      <c r="PPG1528" s="16"/>
      <c r="PPH1528" s="16"/>
      <c r="PPI1528" s="16"/>
      <c r="PPJ1528" s="16"/>
      <c r="PPK1528" s="16"/>
      <c r="PPL1528" s="16"/>
      <c r="PPM1528" s="16"/>
      <c r="PPN1528" s="16"/>
      <c r="PPO1528" s="16"/>
      <c r="PPP1528" s="16"/>
      <c r="PPQ1528" s="16"/>
      <c r="PPR1528" s="16"/>
      <c r="PPS1528" s="16"/>
      <c r="PPT1528" s="16"/>
      <c r="PPU1528" s="16"/>
      <c r="PPV1528" s="16"/>
      <c r="PPW1528" s="16"/>
      <c r="PPX1528" s="16"/>
      <c r="PPY1528" s="16"/>
      <c r="PPZ1528" s="16"/>
      <c r="PQA1528" s="16"/>
      <c r="PQB1528" s="16"/>
      <c r="PQC1528" s="16"/>
      <c r="PQD1528" s="16"/>
      <c r="PQE1528" s="16"/>
      <c r="PQF1528" s="16"/>
      <c r="PQG1528" s="16"/>
      <c r="PQH1528" s="16"/>
      <c r="PQI1528" s="16"/>
      <c r="PQJ1528" s="16"/>
      <c r="PQK1528" s="16"/>
      <c r="PQL1528" s="16"/>
      <c r="PQM1528" s="16"/>
      <c r="PQN1528" s="16"/>
      <c r="PQO1528" s="16"/>
      <c r="PQP1528" s="16"/>
      <c r="PQQ1528" s="16"/>
      <c r="PQR1528" s="16"/>
      <c r="PQS1528" s="16"/>
      <c r="PQT1528" s="16"/>
      <c r="PQU1528" s="16"/>
      <c r="PQV1528" s="16"/>
      <c r="PQW1528" s="16"/>
      <c r="PQX1528" s="16"/>
      <c r="PQY1528" s="16"/>
      <c r="PQZ1528" s="16"/>
      <c r="PRA1528" s="16"/>
      <c r="PRB1528" s="16"/>
      <c r="PRC1528" s="16"/>
      <c r="PRD1528" s="16"/>
      <c r="PRE1528" s="16"/>
      <c r="PRF1528" s="16"/>
      <c r="PRG1528" s="16"/>
      <c r="PRH1528" s="16"/>
      <c r="PRI1528" s="16"/>
      <c r="PRJ1528" s="16"/>
      <c r="PRK1528" s="16"/>
      <c r="PRL1528" s="16"/>
      <c r="PRM1528" s="16"/>
      <c r="PRN1528" s="16"/>
      <c r="PRO1528" s="16"/>
      <c r="PRP1528" s="16"/>
      <c r="PRQ1528" s="16"/>
      <c r="PRR1528" s="16"/>
      <c r="PRS1528" s="16"/>
      <c r="PRT1528" s="16"/>
      <c r="PRU1528" s="16"/>
      <c r="PRV1528" s="16"/>
      <c r="PRW1528" s="16"/>
      <c r="PRX1528" s="16"/>
      <c r="PRY1528" s="16"/>
      <c r="PRZ1528" s="16"/>
      <c r="PSA1528" s="16"/>
      <c r="PSB1528" s="16"/>
      <c r="PSC1528" s="16"/>
      <c r="PSD1528" s="16"/>
      <c r="PSE1528" s="16"/>
      <c r="PSF1528" s="16"/>
      <c r="PSG1528" s="16"/>
      <c r="PSH1528" s="16"/>
      <c r="PSI1528" s="16"/>
      <c r="PSJ1528" s="16"/>
      <c r="PSK1528" s="16"/>
      <c r="PSL1528" s="16"/>
      <c r="PSM1528" s="16"/>
      <c r="PSN1528" s="16"/>
      <c r="PSO1528" s="16"/>
      <c r="PSP1528" s="16"/>
      <c r="PSQ1528" s="16"/>
      <c r="PSR1528" s="16"/>
      <c r="PSS1528" s="16"/>
      <c r="PST1528" s="16"/>
      <c r="PSU1528" s="16"/>
      <c r="PSV1528" s="16"/>
      <c r="PSW1528" s="16"/>
      <c r="PSX1528" s="16"/>
      <c r="PSY1528" s="16"/>
      <c r="PSZ1528" s="16"/>
      <c r="PTA1528" s="16"/>
      <c r="PTB1528" s="16"/>
      <c r="PTC1528" s="16"/>
      <c r="PTD1528" s="16"/>
      <c r="PTE1528" s="16"/>
      <c r="PTF1528" s="16"/>
      <c r="PTG1528" s="16"/>
      <c r="PTH1528" s="16"/>
      <c r="PTI1528" s="16"/>
      <c r="PTJ1528" s="16"/>
      <c r="PTK1528" s="16"/>
      <c r="PTL1528" s="16"/>
      <c r="PTM1528" s="16"/>
      <c r="PTN1528" s="16"/>
      <c r="PTO1528" s="16"/>
      <c r="PTP1528" s="16"/>
      <c r="PTQ1528" s="16"/>
      <c r="PTR1528" s="16"/>
      <c r="PTS1528" s="16"/>
      <c r="PTT1528" s="16"/>
      <c r="PTU1528" s="16"/>
      <c r="PTV1528" s="16"/>
      <c r="PTW1528" s="16"/>
      <c r="PTX1528" s="16"/>
      <c r="PTY1528" s="16"/>
      <c r="PTZ1528" s="16"/>
      <c r="PUA1528" s="16"/>
      <c r="PUB1528" s="16"/>
      <c r="PUC1528" s="16"/>
      <c r="PUD1528" s="16"/>
      <c r="PUE1528" s="16"/>
      <c r="PUF1528" s="16"/>
      <c r="PUG1528" s="16"/>
      <c r="PUH1528" s="16"/>
      <c r="PUI1528" s="16"/>
      <c r="PUJ1528" s="16"/>
      <c r="PUK1528" s="16"/>
      <c r="PUL1528" s="16"/>
      <c r="PUM1528" s="16"/>
      <c r="PUN1528" s="16"/>
      <c r="PUO1528" s="16"/>
      <c r="PUP1528" s="16"/>
      <c r="PUQ1528" s="16"/>
      <c r="PUR1528" s="16"/>
      <c r="PUS1528" s="16"/>
      <c r="PUT1528" s="16"/>
      <c r="PUU1528" s="16"/>
      <c r="PUV1528" s="16"/>
      <c r="PUW1528" s="16"/>
      <c r="PUX1528" s="16"/>
      <c r="PUY1528" s="16"/>
      <c r="PUZ1528" s="16"/>
      <c r="PVA1528" s="16"/>
      <c r="PVB1528" s="16"/>
      <c r="PVC1528" s="16"/>
      <c r="PVD1528" s="16"/>
      <c r="PVE1528" s="16"/>
      <c r="PVF1528" s="16"/>
      <c r="PVG1528" s="16"/>
      <c r="PVH1528" s="16"/>
      <c r="PVI1528" s="16"/>
      <c r="PVJ1528" s="16"/>
      <c r="PVK1528" s="16"/>
      <c r="PVL1528" s="16"/>
      <c r="PVM1528" s="16"/>
      <c r="PVN1528" s="16"/>
      <c r="PVO1528" s="16"/>
      <c r="PVP1528" s="16"/>
      <c r="PVQ1528" s="16"/>
      <c r="PVR1528" s="16"/>
      <c r="PVS1528" s="16"/>
      <c r="PVT1528" s="16"/>
      <c r="PVU1528" s="16"/>
      <c r="PVV1528" s="16"/>
      <c r="PVW1528" s="16"/>
      <c r="PVX1528" s="16"/>
      <c r="PVY1528" s="16"/>
      <c r="PVZ1528" s="16"/>
      <c r="PWA1528" s="16"/>
      <c r="PWB1528" s="16"/>
      <c r="PWC1528" s="16"/>
      <c r="PWD1528" s="16"/>
      <c r="PWE1528" s="16"/>
      <c r="PWF1528" s="16"/>
      <c r="PWG1528" s="16"/>
      <c r="PWH1528" s="16"/>
      <c r="PWI1528" s="16"/>
      <c r="PWJ1528" s="16"/>
      <c r="PWK1528" s="16"/>
      <c r="PWL1528" s="16"/>
      <c r="PWM1528" s="16"/>
      <c r="PWN1528" s="16"/>
      <c r="PWO1528" s="16"/>
      <c r="PWP1528" s="16"/>
      <c r="PWQ1528" s="16"/>
      <c r="PWR1528" s="16"/>
      <c r="PWS1528" s="16"/>
      <c r="PWT1528" s="16"/>
      <c r="PWU1528" s="16"/>
      <c r="PWV1528" s="16"/>
      <c r="PWW1528" s="16"/>
      <c r="PWX1528" s="16"/>
      <c r="PWY1528" s="16"/>
      <c r="PWZ1528" s="16"/>
      <c r="PXA1528" s="16"/>
      <c r="PXB1528" s="16"/>
      <c r="PXC1528" s="16"/>
      <c r="PXD1528" s="16"/>
      <c r="PXE1528" s="16"/>
      <c r="PXF1528" s="16"/>
      <c r="PXG1528" s="16"/>
      <c r="PXH1528" s="16"/>
      <c r="PXI1528" s="16"/>
      <c r="PXJ1528" s="16"/>
      <c r="PXK1528" s="16"/>
      <c r="PXL1528" s="16"/>
      <c r="PXM1528" s="16"/>
      <c r="PXN1528" s="16"/>
      <c r="PXO1528" s="16"/>
      <c r="PXP1528" s="16"/>
      <c r="PXQ1528" s="16"/>
      <c r="PXR1528" s="16"/>
      <c r="PXS1528" s="16"/>
      <c r="PXT1528" s="16"/>
      <c r="PXU1528" s="16"/>
      <c r="PXV1528" s="16"/>
      <c r="PXW1528" s="16"/>
      <c r="PXX1528" s="16"/>
      <c r="PXY1528" s="16"/>
      <c r="PXZ1528" s="16"/>
      <c r="PYA1528" s="16"/>
      <c r="PYB1528" s="16"/>
      <c r="PYC1528" s="16"/>
      <c r="PYD1528" s="16"/>
      <c r="PYE1528" s="16"/>
      <c r="PYF1528" s="16"/>
      <c r="PYG1528" s="16"/>
      <c r="PYH1528" s="16"/>
      <c r="PYI1528" s="16"/>
      <c r="PYJ1528" s="16"/>
      <c r="PYK1528" s="16"/>
      <c r="PYL1528" s="16"/>
      <c r="PYM1528" s="16"/>
      <c r="PYN1528" s="16"/>
      <c r="PYO1528" s="16"/>
      <c r="PYP1528" s="16"/>
      <c r="PYQ1528" s="16"/>
      <c r="PYR1528" s="16"/>
      <c r="PYS1528" s="16"/>
      <c r="PYT1528" s="16"/>
      <c r="PYU1528" s="16"/>
      <c r="PYV1528" s="16"/>
      <c r="PYW1528" s="16"/>
      <c r="PYX1528" s="16"/>
      <c r="PYY1528" s="16"/>
      <c r="PYZ1528" s="16"/>
      <c r="PZA1528" s="16"/>
      <c r="PZB1528" s="16"/>
      <c r="PZC1528" s="16"/>
      <c r="PZD1528" s="16"/>
      <c r="PZE1528" s="16"/>
      <c r="PZF1528" s="16"/>
      <c r="PZG1528" s="16"/>
      <c r="PZH1528" s="16"/>
      <c r="PZI1528" s="16"/>
      <c r="PZJ1528" s="16"/>
      <c r="PZK1528" s="16"/>
      <c r="PZL1528" s="16"/>
      <c r="PZM1528" s="16"/>
      <c r="PZN1528" s="16"/>
      <c r="PZO1528" s="16"/>
      <c r="PZP1528" s="16"/>
      <c r="PZQ1528" s="16"/>
      <c r="PZR1528" s="16"/>
      <c r="PZS1528" s="16"/>
      <c r="PZT1528" s="16"/>
      <c r="PZU1528" s="16"/>
      <c r="PZV1528" s="16"/>
      <c r="PZW1528" s="16"/>
      <c r="PZX1528" s="16"/>
      <c r="PZY1528" s="16"/>
      <c r="PZZ1528" s="16"/>
      <c r="QAA1528" s="16"/>
      <c r="QAB1528" s="16"/>
      <c r="QAC1528" s="16"/>
      <c r="QAD1528" s="16"/>
      <c r="QAE1528" s="16"/>
      <c r="QAF1528" s="16"/>
      <c r="QAG1528" s="16"/>
      <c r="QAH1528" s="16"/>
      <c r="QAI1528" s="16"/>
      <c r="QAJ1528" s="16"/>
      <c r="QAK1528" s="16"/>
      <c r="QAL1528" s="16"/>
      <c r="QAM1528" s="16"/>
      <c r="QAN1528" s="16"/>
      <c r="QAO1528" s="16"/>
      <c r="QAP1528" s="16"/>
      <c r="QAQ1528" s="16"/>
      <c r="QAR1528" s="16"/>
      <c r="QAS1528" s="16"/>
      <c r="QAT1528" s="16"/>
      <c r="QAU1528" s="16"/>
      <c r="QAV1528" s="16"/>
      <c r="QAW1528" s="16"/>
      <c r="QAX1528" s="16"/>
      <c r="QAY1528" s="16"/>
      <c r="QAZ1528" s="16"/>
      <c r="QBA1528" s="16"/>
      <c r="QBB1528" s="16"/>
      <c r="QBC1528" s="16"/>
      <c r="QBD1528" s="16"/>
      <c r="QBE1528" s="16"/>
      <c r="QBF1528" s="16"/>
      <c r="QBG1528" s="16"/>
      <c r="QBH1528" s="16"/>
      <c r="QBI1528" s="16"/>
      <c r="QBJ1528" s="16"/>
      <c r="QBK1528" s="16"/>
      <c r="QBL1528" s="16"/>
      <c r="QBM1528" s="16"/>
      <c r="QBN1528" s="16"/>
      <c r="QBO1528" s="16"/>
      <c r="QBP1528" s="16"/>
      <c r="QBQ1528" s="16"/>
      <c r="QBR1528" s="16"/>
      <c r="QBS1528" s="16"/>
      <c r="QBT1528" s="16"/>
      <c r="QBU1528" s="16"/>
      <c r="QBV1528" s="16"/>
      <c r="QBW1528" s="16"/>
      <c r="QBX1528" s="16"/>
      <c r="QBY1528" s="16"/>
      <c r="QBZ1528" s="16"/>
      <c r="QCA1528" s="16"/>
      <c r="QCB1528" s="16"/>
      <c r="QCC1528" s="16"/>
      <c r="QCD1528" s="16"/>
      <c r="QCE1528" s="16"/>
      <c r="QCF1528" s="16"/>
      <c r="QCG1528" s="16"/>
      <c r="QCH1528" s="16"/>
      <c r="QCI1528" s="16"/>
      <c r="QCJ1528" s="16"/>
      <c r="QCK1528" s="16"/>
      <c r="QCL1528" s="16"/>
      <c r="QCM1528" s="16"/>
      <c r="QCN1528" s="16"/>
      <c r="QCO1528" s="16"/>
      <c r="QCP1528" s="16"/>
      <c r="QCQ1528" s="16"/>
      <c r="QCR1528" s="16"/>
      <c r="QCS1528" s="16"/>
      <c r="QCT1528" s="16"/>
      <c r="QCU1528" s="16"/>
      <c r="QCV1528" s="16"/>
      <c r="QCW1528" s="16"/>
      <c r="QCX1528" s="16"/>
      <c r="QCY1528" s="16"/>
      <c r="QCZ1528" s="16"/>
      <c r="QDA1528" s="16"/>
      <c r="QDB1528" s="16"/>
      <c r="QDC1528" s="16"/>
      <c r="QDD1528" s="16"/>
      <c r="QDE1528" s="16"/>
      <c r="QDF1528" s="16"/>
      <c r="QDG1528" s="16"/>
      <c r="QDH1528" s="16"/>
      <c r="QDI1528" s="16"/>
      <c r="QDJ1528" s="16"/>
      <c r="QDK1528" s="16"/>
      <c r="QDL1528" s="16"/>
      <c r="QDM1528" s="16"/>
      <c r="QDN1528" s="16"/>
      <c r="QDO1528" s="16"/>
      <c r="QDP1528" s="16"/>
      <c r="QDQ1528" s="16"/>
      <c r="QDR1528" s="16"/>
      <c r="QDS1528" s="16"/>
      <c r="QDT1528" s="16"/>
      <c r="QDU1528" s="16"/>
      <c r="QDV1528" s="16"/>
      <c r="QDW1528" s="16"/>
      <c r="QDX1528" s="16"/>
      <c r="QDY1528" s="16"/>
      <c r="QDZ1528" s="16"/>
      <c r="QEA1528" s="16"/>
      <c r="QEB1528" s="16"/>
      <c r="QEC1528" s="16"/>
      <c r="QED1528" s="16"/>
      <c r="QEE1528" s="16"/>
      <c r="QEF1528" s="16"/>
      <c r="QEG1528" s="16"/>
      <c r="QEH1528" s="16"/>
      <c r="QEI1528" s="16"/>
      <c r="QEJ1528" s="16"/>
      <c r="QEK1528" s="16"/>
      <c r="QEL1528" s="16"/>
      <c r="QEM1528" s="16"/>
      <c r="QEN1528" s="16"/>
      <c r="QEO1528" s="16"/>
      <c r="QEP1528" s="16"/>
      <c r="QEQ1528" s="16"/>
      <c r="QER1528" s="16"/>
      <c r="QES1528" s="16"/>
      <c r="QET1528" s="16"/>
      <c r="QEU1528" s="16"/>
      <c r="QEV1528" s="16"/>
      <c r="QEW1528" s="16"/>
      <c r="QEX1528" s="16"/>
      <c r="QEY1528" s="16"/>
      <c r="QEZ1528" s="16"/>
      <c r="QFA1528" s="16"/>
      <c r="QFB1528" s="16"/>
      <c r="QFC1528" s="16"/>
      <c r="QFD1528" s="16"/>
      <c r="QFE1528" s="16"/>
      <c r="QFF1528" s="16"/>
      <c r="QFG1528" s="16"/>
      <c r="QFH1528" s="16"/>
      <c r="QFI1528" s="16"/>
      <c r="QFJ1528" s="16"/>
      <c r="QFK1528" s="16"/>
      <c r="QFL1528" s="16"/>
      <c r="QFM1528" s="16"/>
      <c r="QFN1528" s="16"/>
      <c r="QFO1528" s="16"/>
      <c r="QFP1528" s="16"/>
      <c r="QFQ1528" s="16"/>
      <c r="QFR1528" s="16"/>
      <c r="QFS1528" s="16"/>
      <c r="QFT1528" s="16"/>
      <c r="QFU1528" s="16"/>
      <c r="QFV1528" s="16"/>
      <c r="QFW1528" s="16"/>
      <c r="QFX1528" s="16"/>
      <c r="QFY1528" s="16"/>
      <c r="QFZ1528" s="16"/>
      <c r="QGA1528" s="16"/>
      <c r="QGB1528" s="16"/>
      <c r="QGC1528" s="16"/>
      <c r="QGD1528" s="16"/>
      <c r="QGE1528" s="16"/>
      <c r="QGF1528" s="16"/>
      <c r="QGG1528" s="16"/>
      <c r="QGH1528" s="16"/>
      <c r="QGI1528" s="16"/>
      <c r="QGJ1528" s="16"/>
      <c r="QGK1528" s="16"/>
      <c r="QGL1528" s="16"/>
      <c r="QGM1528" s="16"/>
      <c r="QGN1528" s="16"/>
      <c r="QGO1528" s="16"/>
      <c r="QGP1528" s="16"/>
      <c r="QGQ1528" s="16"/>
      <c r="QGR1528" s="16"/>
      <c r="QGS1528" s="16"/>
      <c r="QGT1528" s="16"/>
      <c r="QGU1528" s="16"/>
      <c r="QGV1528" s="16"/>
      <c r="QGW1528" s="16"/>
      <c r="QGX1528" s="16"/>
      <c r="QGY1528" s="16"/>
      <c r="QGZ1528" s="16"/>
      <c r="QHA1528" s="16"/>
      <c r="QHB1528" s="16"/>
      <c r="QHC1528" s="16"/>
      <c r="QHD1528" s="16"/>
      <c r="QHE1528" s="16"/>
      <c r="QHF1528" s="16"/>
      <c r="QHG1528" s="16"/>
      <c r="QHH1528" s="16"/>
      <c r="QHI1528" s="16"/>
      <c r="QHJ1528" s="16"/>
      <c r="QHK1528" s="16"/>
      <c r="QHL1528" s="16"/>
      <c r="QHM1528" s="16"/>
      <c r="QHN1528" s="16"/>
      <c r="QHO1528" s="16"/>
      <c r="QHP1528" s="16"/>
      <c r="QHQ1528" s="16"/>
      <c r="QHR1528" s="16"/>
      <c r="QHS1528" s="16"/>
      <c r="QHT1528" s="16"/>
      <c r="QHU1528" s="16"/>
      <c r="QHV1528" s="16"/>
      <c r="QHW1528" s="16"/>
      <c r="QHX1528" s="16"/>
      <c r="QHY1528" s="16"/>
      <c r="QHZ1528" s="16"/>
      <c r="QIA1528" s="16"/>
      <c r="QIB1528" s="16"/>
      <c r="QIC1528" s="16"/>
      <c r="QID1528" s="16"/>
      <c r="QIE1528" s="16"/>
      <c r="QIF1528" s="16"/>
      <c r="QIG1528" s="16"/>
      <c r="QIH1528" s="16"/>
      <c r="QII1528" s="16"/>
      <c r="QIJ1528" s="16"/>
      <c r="QIK1528" s="16"/>
      <c r="QIL1528" s="16"/>
      <c r="QIM1528" s="16"/>
      <c r="QIN1528" s="16"/>
      <c r="QIO1528" s="16"/>
      <c r="QIP1528" s="16"/>
      <c r="QIQ1528" s="16"/>
      <c r="QIR1528" s="16"/>
      <c r="QIS1528" s="16"/>
      <c r="QIT1528" s="16"/>
      <c r="QIU1528" s="16"/>
      <c r="QIV1528" s="16"/>
      <c r="QIW1528" s="16"/>
      <c r="QIX1528" s="16"/>
      <c r="QIY1528" s="16"/>
      <c r="QIZ1528" s="16"/>
      <c r="QJA1528" s="16"/>
      <c r="QJB1528" s="16"/>
      <c r="QJC1528" s="16"/>
      <c r="QJD1528" s="16"/>
      <c r="QJE1528" s="16"/>
      <c r="QJF1528" s="16"/>
      <c r="QJG1528" s="16"/>
      <c r="QJH1528" s="16"/>
      <c r="QJI1528" s="16"/>
      <c r="QJJ1528" s="16"/>
      <c r="QJK1528" s="16"/>
      <c r="QJL1528" s="16"/>
      <c r="QJM1528" s="16"/>
      <c r="QJN1528" s="16"/>
      <c r="QJO1528" s="16"/>
      <c r="QJP1528" s="16"/>
      <c r="QJQ1528" s="16"/>
      <c r="QJR1528" s="16"/>
      <c r="QJS1528" s="16"/>
      <c r="QJT1528" s="16"/>
      <c r="QJU1528" s="16"/>
      <c r="QJV1528" s="16"/>
      <c r="QJW1528" s="16"/>
      <c r="QJX1528" s="16"/>
      <c r="QJY1528" s="16"/>
      <c r="QJZ1528" s="16"/>
      <c r="QKA1528" s="16"/>
      <c r="QKB1528" s="16"/>
      <c r="QKC1528" s="16"/>
      <c r="QKD1528" s="16"/>
      <c r="QKE1528" s="16"/>
      <c r="QKF1528" s="16"/>
      <c r="QKG1528" s="16"/>
      <c r="QKH1528" s="16"/>
      <c r="QKI1528" s="16"/>
      <c r="QKJ1528" s="16"/>
      <c r="QKK1528" s="16"/>
      <c r="QKL1528" s="16"/>
      <c r="QKM1528" s="16"/>
      <c r="QKN1528" s="16"/>
      <c r="QKO1528" s="16"/>
      <c r="QKP1528" s="16"/>
      <c r="QKQ1528" s="16"/>
      <c r="QKR1528" s="16"/>
      <c r="QKS1528" s="16"/>
      <c r="QKT1528" s="16"/>
      <c r="QKU1528" s="16"/>
      <c r="QKV1528" s="16"/>
      <c r="QKW1528" s="16"/>
      <c r="QKX1528" s="16"/>
      <c r="QKY1528" s="16"/>
      <c r="QKZ1528" s="16"/>
      <c r="QLA1528" s="16"/>
      <c r="QLB1528" s="16"/>
      <c r="QLC1528" s="16"/>
      <c r="QLD1528" s="16"/>
      <c r="QLE1528" s="16"/>
      <c r="QLF1528" s="16"/>
      <c r="QLG1528" s="16"/>
      <c r="QLH1528" s="16"/>
      <c r="QLI1528" s="16"/>
      <c r="QLJ1528" s="16"/>
      <c r="QLK1528" s="16"/>
      <c r="QLL1528" s="16"/>
      <c r="QLM1528" s="16"/>
      <c r="QLN1528" s="16"/>
      <c r="QLO1528" s="16"/>
      <c r="QLP1528" s="16"/>
      <c r="QLQ1528" s="16"/>
      <c r="QLR1528" s="16"/>
      <c r="QLS1528" s="16"/>
      <c r="QLT1528" s="16"/>
      <c r="QLU1528" s="16"/>
      <c r="QLV1528" s="16"/>
      <c r="QLW1528" s="16"/>
      <c r="QLX1528" s="16"/>
      <c r="QLY1528" s="16"/>
      <c r="QLZ1528" s="16"/>
      <c r="QMA1528" s="16"/>
      <c r="QMB1528" s="16"/>
      <c r="QMC1528" s="16"/>
      <c r="QMD1528" s="16"/>
      <c r="QME1528" s="16"/>
      <c r="QMF1528" s="16"/>
      <c r="QMG1528" s="16"/>
      <c r="QMH1528" s="16"/>
      <c r="QMI1528" s="16"/>
      <c r="QMJ1528" s="16"/>
      <c r="QMK1528" s="16"/>
      <c r="QML1528" s="16"/>
      <c r="QMM1528" s="16"/>
      <c r="QMN1528" s="16"/>
      <c r="QMO1528" s="16"/>
      <c r="QMP1528" s="16"/>
      <c r="QMQ1528" s="16"/>
      <c r="QMR1528" s="16"/>
      <c r="QMS1528" s="16"/>
      <c r="QMT1528" s="16"/>
      <c r="QMU1528" s="16"/>
      <c r="QMV1528" s="16"/>
      <c r="QMW1528" s="16"/>
      <c r="QMX1528" s="16"/>
      <c r="QMY1528" s="16"/>
      <c r="QMZ1528" s="16"/>
      <c r="QNA1528" s="16"/>
      <c r="QNB1528" s="16"/>
      <c r="QNC1528" s="16"/>
      <c r="QND1528" s="16"/>
      <c r="QNE1528" s="16"/>
      <c r="QNF1528" s="16"/>
      <c r="QNG1528" s="16"/>
      <c r="QNH1528" s="16"/>
      <c r="QNI1528" s="16"/>
      <c r="QNJ1528" s="16"/>
      <c r="QNK1528" s="16"/>
      <c r="QNL1528" s="16"/>
      <c r="QNM1528" s="16"/>
      <c r="QNN1528" s="16"/>
      <c r="QNO1528" s="16"/>
      <c r="QNP1528" s="16"/>
      <c r="QNQ1528" s="16"/>
      <c r="QNR1528" s="16"/>
      <c r="QNS1528" s="16"/>
      <c r="QNT1528" s="16"/>
      <c r="QNU1528" s="16"/>
      <c r="QNV1528" s="16"/>
      <c r="QNW1528" s="16"/>
      <c r="QNX1528" s="16"/>
      <c r="QNY1528" s="16"/>
      <c r="QNZ1528" s="16"/>
      <c r="QOA1528" s="16"/>
      <c r="QOB1528" s="16"/>
      <c r="QOC1528" s="16"/>
      <c r="QOD1528" s="16"/>
      <c r="QOE1528" s="16"/>
      <c r="QOF1528" s="16"/>
      <c r="QOG1528" s="16"/>
      <c r="QOH1528" s="16"/>
      <c r="QOI1528" s="16"/>
      <c r="QOJ1528" s="16"/>
      <c r="QOK1528" s="16"/>
      <c r="QOL1528" s="16"/>
      <c r="QOM1528" s="16"/>
      <c r="QON1528" s="16"/>
      <c r="QOO1528" s="16"/>
      <c r="QOP1528" s="16"/>
      <c r="QOQ1528" s="16"/>
      <c r="QOR1528" s="16"/>
      <c r="QOS1528" s="16"/>
      <c r="QOT1528" s="16"/>
      <c r="QOU1528" s="16"/>
      <c r="QOV1528" s="16"/>
      <c r="QOW1528" s="16"/>
      <c r="QOX1528" s="16"/>
      <c r="QOY1528" s="16"/>
      <c r="QOZ1528" s="16"/>
      <c r="QPA1528" s="16"/>
      <c r="QPB1528" s="16"/>
      <c r="QPC1528" s="16"/>
      <c r="QPD1528" s="16"/>
      <c r="QPE1528" s="16"/>
      <c r="QPF1528" s="16"/>
      <c r="QPG1528" s="16"/>
      <c r="QPH1528" s="16"/>
      <c r="QPI1528" s="16"/>
      <c r="QPJ1528" s="16"/>
      <c r="QPK1528" s="16"/>
      <c r="QPL1528" s="16"/>
      <c r="QPM1528" s="16"/>
      <c r="QPN1528" s="16"/>
      <c r="QPO1528" s="16"/>
      <c r="QPP1528" s="16"/>
      <c r="QPQ1528" s="16"/>
      <c r="QPR1528" s="16"/>
      <c r="QPS1528" s="16"/>
      <c r="QPT1528" s="16"/>
      <c r="QPU1528" s="16"/>
      <c r="QPV1528" s="16"/>
      <c r="QPW1528" s="16"/>
      <c r="QPX1528" s="16"/>
      <c r="QPY1528" s="16"/>
      <c r="QPZ1528" s="16"/>
      <c r="QQA1528" s="16"/>
      <c r="QQB1528" s="16"/>
      <c r="QQC1528" s="16"/>
      <c r="QQD1528" s="16"/>
      <c r="QQE1528" s="16"/>
      <c r="QQF1528" s="16"/>
      <c r="QQG1528" s="16"/>
      <c r="QQH1528" s="16"/>
      <c r="QQI1528" s="16"/>
      <c r="QQJ1528" s="16"/>
      <c r="QQK1528" s="16"/>
      <c r="QQL1528" s="16"/>
      <c r="QQM1528" s="16"/>
      <c r="QQN1528" s="16"/>
      <c r="QQO1528" s="16"/>
      <c r="QQP1528" s="16"/>
      <c r="QQQ1528" s="16"/>
      <c r="QQR1528" s="16"/>
      <c r="QQS1528" s="16"/>
      <c r="QQT1528" s="16"/>
      <c r="QQU1528" s="16"/>
      <c r="QQV1528" s="16"/>
      <c r="QQW1528" s="16"/>
      <c r="QQX1528" s="16"/>
      <c r="QQY1528" s="16"/>
      <c r="QQZ1528" s="16"/>
      <c r="QRA1528" s="16"/>
      <c r="QRB1528" s="16"/>
      <c r="QRC1528" s="16"/>
      <c r="QRD1528" s="16"/>
      <c r="QRE1528" s="16"/>
      <c r="QRF1528" s="16"/>
      <c r="QRG1528" s="16"/>
      <c r="QRH1528" s="16"/>
      <c r="QRI1528" s="16"/>
      <c r="QRJ1528" s="16"/>
      <c r="QRK1528" s="16"/>
      <c r="QRL1528" s="16"/>
      <c r="QRM1528" s="16"/>
      <c r="QRN1528" s="16"/>
      <c r="QRO1528" s="16"/>
      <c r="QRP1528" s="16"/>
      <c r="QRQ1528" s="16"/>
      <c r="QRR1528" s="16"/>
      <c r="QRS1528" s="16"/>
      <c r="QRT1528" s="16"/>
      <c r="QRU1528" s="16"/>
      <c r="QRV1528" s="16"/>
      <c r="QRW1528" s="16"/>
      <c r="QRX1528" s="16"/>
      <c r="QRY1528" s="16"/>
      <c r="QRZ1528" s="16"/>
      <c r="QSA1528" s="16"/>
      <c r="QSB1528" s="16"/>
      <c r="QSC1528" s="16"/>
      <c r="QSD1528" s="16"/>
      <c r="QSE1528" s="16"/>
      <c r="QSF1528" s="16"/>
      <c r="QSG1528" s="16"/>
      <c r="QSH1528" s="16"/>
      <c r="QSI1528" s="16"/>
      <c r="QSJ1528" s="16"/>
      <c r="QSK1528" s="16"/>
      <c r="QSL1528" s="16"/>
      <c r="QSM1528" s="16"/>
      <c r="QSN1528" s="16"/>
      <c r="QSO1528" s="16"/>
      <c r="QSP1528" s="16"/>
      <c r="QSQ1528" s="16"/>
      <c r="QSR1528" s="16"/>
      <c r="QSS1528" s="16"/>
      <c r="QST1528" s="16"/>
      <c r="QSU1528" s="16"/>
      <c r="QSV1528" s="16"/>
      <c r="QSW1528" s="16"/>
      <c r="QSX1528" s="16"/>
      <c r="QSY1528" s="16"/>
      <c r="QSZ1528" s="16"/>
      <c r="QTA1528" s="16"/>
      <c r="QTB1528" s="16"/>
      <c r="QTC1528" s="16"/>
      <c r="QTD1528" s="16"/>
      <c r="QTE1528" s="16"/>
      <c r="QTF1528" s="16"/>
      <c r="QTG1528" s="16"/>
      <c r="QTH1528" s="16"/>
      <c r="QTI1528" s="16"/>
      <c r="QTJ1528" s="16"/>
      <c r="QTK1528" s="16"/>
      <c r="QTL1528" s="16"/>
      <c r="QTM1528" s="16"/>
      <c r="QTN1528" s="16"/>
      <c r="QTO1528" s="16"/>
      <c r="QTP1528" s="16"/>
      <c r="QTQ1528" s="16"/>
      <c r="QTR1528" s="16"/>
      <c r="QTS1528" s="16"/>
      <c r="QTT1528" s="16"/>
      <c r="QTU1528" s="16"/>
      <c r="QTV1528" s="16"/>
      <c r="QTW1528" s="16"/>
      <c r="QTX1528" s="16"/>
      <c r="QTY1528" s="16"/>
      <c r="QTZ1528" s="16"/>
      <c r="QUA1528" s="16"/>
      <c r="QUB1528" s="16"/>
      <c r="QUC1528" s="16"/>
      <c r="QUD1528" s="16"/>
      <c r="QUE1528" s="16"/>
      <c r="QUF1528" s="16"/>
      <c r="QUG1528" s="16"/>
      <c r="QUH1528" s="16"/>
      <c r="QUI1528" s="16"/>
      <c r="QUJ1528" s="16"/>
      <c r="QUK1528" s="16"/>
      <c r="QUL1528" s="16"/>
      <c r="QUM1528" s="16"/>
      <c r="QUN1528" s="16"/>
      <c r="QUO1528" s="16"/>
      <c r="QUP1528" s="16"/>
      <c r="QUQ1528" s="16"/>
      <c r="QUR1528" s="16"/>
      <c r="QUS1528" s="16"/>
      <c r="QUT1528" s="16"/>
      <c r="QUU1528" s="16"/>
      <c r="QUV1528" s="16"/>
      <c r="QUW1528" s="16"/>
      <c r="QUX1528" s="16"/>
      <c r="QUY1528" s="16"/>
      <c r="QUZ1528" s="16"/>
      <c r="QVA1528" s="16"/>
      <c r="QVB1528" s="16"/>
      <c r="QVC1528" s="16"/>
      <c r="QVD1528" s="16"/>
      <c r="QVE1528" s="16"/>
      <c r="QVF1528" s="16"/>
      <c r="QVG1528" s="16"/>
      <c r="QVH1528" s="16"/>
      <c r="QVI1528" s="16"/>
      <c r="QVJ1528" s="16"/>
      <c r="QVK1528" s="16"/>
      <c r="QVL1528" s="16"/>
      <c r="QVM1528" s="16"/>
      <c r="QVN1528" s="16"/>
      <c r="QVO1528" s="16"/>
      <c r="QVP1528" s="16"/>
      <c r="QVQ1528" s="16"/>
      <c r="QVR1528" s="16"/>
      <c r="QVS1528" s="16"/>
      <c r="QVT1528" s="16"/>
      <c r="QVU1528" s="16"/>
      <c r="QVV1528" s="16"/>
      <c r="QVW1528" s="16"/>
      <c r="QVX1528" s="16"/>
      <c r="QVY1528" s="16"/>
      <c r="QVZ1528" s="16"/>
      <c r="QWA1528" s="16"/>
      <c r="QWB1528" s="16"/>
      <c r="QWC1528" s="16"/>
      <c r="QWD1528" s="16"/>
      <c r="QWE1528" s="16"/>
      <c r="QWF1528" s="16"/>
      <c r="QWG1528" s="16"/>
      <c r="QWH1528" s="16"/>
      <c r="QWI1528" s="16"/>
      <c r="QWJ1528" s="16"/>
      <c r="QWK1528" s="16"/>
      <c r="QWL1528" s="16"/>
      <c r="QWM1528" s="16"/>
      <c r="QWN1528" s="16"/>
      <c r="QWO1528" s="16"/>
      <c r="QWP1528" s="16"/>
      <c r="QWQ1528" s="16"/>
      <c r="QWR1528" s="16"/>
      <c r="QWS1528" s="16"/>
      <c r="QWT1528" s="16"/>
      <c r="QWU1528" s="16"/>
      <c r="QWV1528" s="16"/>
      <c r="QWW1528" s="16"/>
      <c r="QWX1528" s="16"/>
      <c r="QWY1528" s="16"/>
      <c r="QWZ1528" s="16"/>
      <c r="QXA1528" s="16"/>
      <c r="QXB1528" s="16"/>
      <c r="QXC1528" s="16"/>
      <c r="QXD1528" s="16"/>
      <c r="QXE1528" s="16"/>
      <c r="QXF1528" s="16"/>
      <c r="QXG1528" s="16"/>
      <c r="QXH1528" s="16"/>
      <c r="QXI1528" s="16"/>
      <c r="QXJ1528" s="16"/>
      <c r="QXK1528" s="16"/>
      <c r="QXL1528" s="16"/>
      <c r="QXM1528" s="16"/>
      <c r="QXN1528" s="16"/>
      <c r="QXO1528" s="16"/>
      <c r="QXP1528" s="16"/>
      <c r="QXQ1528" s="16"/>
      <c r="QXR1528" s="16"/>
      <c r="QXS1528" s="16"/>
      <c r="QXT1528" s="16"/>
      <c r="QXU1528" s="16"/>
      <c r="QXV1528" s="16"/>
      <c r="QXW1528" s="16"/>
      <c r="QXX1528" s="16"/>
      <c r="QXY1528" s="16"/>
      <c r="QXZ1528" s="16"/>
      <c r="QYA1528" s="16"/>
      <c r="QYB1528" s="16"/>
      <c r="QYC1528" s="16"/>
      <c r="QYD1528" s="16"/>
      <c r="QYE1528" s="16"/>
      <c r="QYF1528" s="16"/>
      <c r="QYG1528" s="16"/>
      <c r="QYH1528" s="16"/>
      <c r="QYI1528" s="16"/>
      <c r="QYJ1528" s="16"/>
      <c r="QYK1528" s="16"/>
      <c r="QYL1528" s="16"/>
      <c r="QYM1528" s="16"/>
      <c r="QYN1528" s="16"/>
      <c r="QYO1528" s="16"/>
      <c r="QYP1528" s="16"/>
      <c r="QYQ1528" s="16"/>
      <c r="QYR1528" s="16"/>
      <c r="QYS1528" s="16"/>
      <c r="QYT1528" s="16"/>
      <c r="QYU1528" s="16"/>
      <c r="QYV1528" s="16"/>
      <c r="QYW1528" s="16"/>
      <c r="QYX1528" s="16"/>
      <c r="QYY1528" s="16"/>
      <c r="QYZ1528" s="16"/>
      <c r="QZA1528" s="16"/>
      <c r="QZB1528" s="16"/>
      <c r="QZC1528" s="16"/>
      <c r="QZD1528" s="16"/>
      <c r="QZE1528" s="16"/>
      <c r="QZF1528" s="16"/>
      <c r="QZG1528" s="16"/>
      <c r="QZH1528" s="16"/>
      <c r="QZI1528" s="16"/>
      <c r="QZJ1528" s="16"/>
      <c r="QZK1528" s="16"/>
      <c r="QZL1528" s="16"/>
      <c r="QZM1528" s="16"/>
      <c r="QZN1528" s="16"/>
      <c r="QZO1528" s="16"/>
      <c r="QZP1528" s="16"/>
      <c r="QZQ1528" s="16"/>
      <c r="QZR1528" s="16"/>
      <c r="QZS1528" s="16"/>
      <c r="QZT1528" s="16"/>
      <c r="QZU1528" s="16"/>
      <c r="QZV1528" s="16"/>
      <c r="QZW1528" s="16"/>
      <c r="QZX1528" s="16"/>
      <c r="QZY1528" s="16"/>
      <c r="QZZ1528" s="16"/>
      <c r="RAA1528" s="16"/>
      <c r="RAB1528" s="16"/>
      <c r="RAC1528" s="16"/>
      <c r="RAD1528" s="16"/>
      <c r="RAE1528" s="16"/>
      <c r="RAF1528" s="16"/>
      <c r="RAG1528" s="16"/>
      <c r="RAH1528" s="16"/>
      <c r="RAI1528" s="16"/>
      <c r="RAJ1528" s="16"/>
      <c r="RAK1528" s="16"/>
      <c r="RAL1528" s="16"/>
      <c r="RAM1528" s="16"/>
      <c r="RAN1528" s="16"/>
      <c r="RAO1528" s="16"/>
      <c r="RAP1528" s="16"/>
      <c r="RAQ1528" s="16"/>
      <c r="RAR1528" s="16"/>
      <c r="RAS1528" s="16"/>
      <c r="RAT1528" s="16"/>
      <c r="RAU1528" s="16"/>
      <c r="RAV1528" s="16"/>
      <c r="RAW1528" s="16"/>
      <c r="RAX1528" s="16"/>
      <c r="RAY1528" s="16"/>
      <c r="RAZ1528" s="16"/>
      <c r="RBA1528" s="16"/>
      <c r="RBB1528" s="16"/>
      <c r="RBC1528" s="16"/>
      <c r="RBD1528" s="16"/>
      <c r="RBE1528" s="16"/>
      <c r="RBF1528" s="16"/>
      <c r="RBG1528" s="16"/>
      <c r="RBH1528" s="16"/>
      <c r="RBI1528" s="16"/>
      <c r="RBJ1528" s="16"/>
      <c r="RBK1528" s="16"/>
      <c r="RBL1528" s="16"/>
      <c r="RBM1528" s="16"/>
      <c r="RBN1528" s="16"/>
      <c r="RBO1528" s="16"/>
      <c r="RBP1528" s="16"/>
      <c r="RBQ1528" s="16"/>
      <c r="RBR1528" s="16"/>
      <c r="RBS1528" s="16"/>
      <c r="RBT1528" s="16"/>
      <c r="RBU1528" s="16"/>
      <c r="RBV1528" s="16"/>
      <c r="RBW1528" s="16"/>
      <c r="RBX1528" s="16"/>
      <c r="RBY1528" s="16"/>
      <c r="RBZ1528" s="16"/>
      <c r="RCA1528" s="16"/>
      <c r="RCB1528" s="16"/>
      <c r="RCC1528" s="16"/>
      <c r="RCD1528" s="16"/>
      <c r="RCE1528" s="16"/>
      <c r="RCF1528" s="16"/>
      <c r="RCG1528" s="16"/>
      <c r="RCH1528" s="16"/>
      <c r="RCI1528" s="16"/>
      <c r="RCJ1528" s="16"/>
      <c r="RCK1528" s="16"/>
      <c r="RCL1528" s="16"/>
      <c r="RCM1528" s="16"/>
      <c r="RCN1528" s="16"/>
      <c r="RCO1528" s="16"/>
      <c r="RCP1528" s="16"/>
      <c r="RCQ1528" s="16"/>
      <c r="RCR1528" s="16"/>
      <c r="RCS1528" s="16"/>
      <c r="RCT1528" s="16"/>
      <c r="RCU1528" s="16"/>
      <c r="RCV1528" s="16"/>
      <c r="RCW1528" s="16"/>
      <c r="RCX1528" s="16"/>
      <c r="RCY1528" s="16"/>
      <c r="RCZ1528" s="16"/>
      <c r="RDA1528" s="16"/>
      <c r="RDB1528" s="16"/>
      <c r="RDC1528" s="16"/>
      <c r="RDD1528" s="16"/>
      <c r="RDE1528" s="16"/>
      <c r="RDF1528" s="16"/>
      <c r="RDG1528" s="16"/>
      <c r="RDH1528" s="16"/>
      <c r="RDI1528" s="16"/>
      <c r="RDJ1528" s="16"/>
      <c r="RDK1528" s="16"/>
      <c r="RDL1528" s="16"/>
      <c r="RDM1528" s="16"/>
      <c r="RDN1528" s="16"/>
      <c r="RDO1528" s="16"/>
      <c r="RDP1528" s="16"/>
      <c r="RDQ1528" s="16"/>
      <c r="RDR1528" s="16"/>
      <c r="RDS1528" s="16"/>
      <c r="RDT1528" s="16"/>
      <c r="RDU1528" s="16"/>
      <c r="RDV1528" s="16"/>
      <c r="RDW1528" s="16"/>
      <c r="RDX1528" s="16"/>
      <c r="RDY1528" s="16"/>
      <c r="RDZ1528" s="16"/>
      <c r="REA1528" s="16"/>
      <c r="REB1528" s="16"/>
      <c r="REC1528" s="16"/>
      <c r="RED1528" s="16"/>
      <c r="REE1528" s="16"/>
      <c r="REF1528" s="16"/>
      <c r="REG1528" s="16"/>
      <c r="REH1528" s="16"/>
      <c r="REI1528" s="16"/>
      <c r="REJ1528" s="16"/>
      <c r="REK1528" s="16"/>
      <c r="REL1528" s="16"/>
      <c r="REM1528" s="16"/>
      <c r="REN1528" s="16"/>
      <c r="REO1528" s="16"/>
      <c r="REP1528" s="16"/>
      <c r="REQ1528" s="16"/>
      <c r="RER1528" s="16"/>
      <c r="RES1528" s="16"/>
      <c r="RET1528" s="16"/>
      <c r="REU1528" s="16"/>
      <c r="REV1528" s="16"/>
      <c r="REW1528" s="16"/>
      <c r="REX1528" s="16"/>
      <c r="REY1528" s="16"/>
      <c r="REZ1528" s="16"/>
      <c r="RFA1528" s="16"/>
      <c r="RFB1528" s="16"/>
      <c r="RFC1528" s="16"/>
      <c r="RFD1528" s="16"/>
      <c r="RFE1528" s="16"/>
      <c r="RFF1528" s="16"/>
      <c r="RFG1528" s="16"/>
      <c r="RFH1528" s="16"/>
      <c r="RFI1528" s="16"/>
      <c r="RFJ1528" s="16"/>
      <c r="RFK1528" s="16"/>
      <c r="RFL1528" s="16"/>
      <c r="RFM1528" s="16"/>
      <c r="RFN1528" s="16"/>
      <c r="RFO1528" s="16"/>
      <c r="RFP1528" s="16"/>
      <c r="RFQ1528" s="16"/>
      <c r="RFR1528" s="16"/>
      <c r="RFS1528" s="16"/>
      <c r="RFT1528" s="16"/>
      <c r="RFU1528" s="16"/>
      <c r="RFV1528" s="16"/>
      <c r="RFW1528" s="16"/>
      <c r="RFX1528" s="16"/>
      <c r="RFY1528" s="16"/>
      <c r="RFZ1528" s="16"/>
      <c r="RGA1528" s="16"/>
      <c r="RGB1528" s="16"/>
      <c r="RGC1528" s="16"/>
      <c r="RGD1528" s="16"/>
      <c r="RGE1528" s="16"/>
      <c r="RGF1528" s="16"/>
      <c r="RGG1528" s="16"/>
      <c r="RGH1528" s="16"/>
      <c r="RGI1528" s="16"/>
      <c r="RGJ1528" s="16"/>
      <c r="RGK1528" s="16"/>
      <c r="RGL1528" s="16"/>
      <c r="RGM1528" s="16"/>
      <c r="RGN1528" s="16"/>
      <c r="RGO1528" s="16"/>
      <c r="RGP1528" s="16"/>
      <c r="RGQ1528" s="16"/>
      <c r="RGR1528" s="16"/>
      <c r="RGS1528" s="16"/>
      <c r="RGT1528" s="16"/>
      <c r="RGU1528" s="16"/>
      <c r="RGV1528" s="16"/>
      <c r="RGW1528" s="16"/>
      <c r="RGX1528" s="16"/>
      <c r="RGY1528" s="16"/>
      <c r="RGZ1528" s="16"/>
      <c r="RHA1528" s="16"/>
      <c r="RHB1528" s="16"/>
      <c r="RHC1528" s="16"/>
      <c r="RHD1528" s="16"/>
      <c r="RHE1528" s="16"/>
      <c r="RHF1528" s="16"/>
      <c r="RHG1528" s="16"/>
      <c r="RHH1528" s="16"/>
      <c r="RHI1528" s="16"/>
      <c r="RHJ1528" s="16"/>
      <c r="RHK1528" s="16"/>
      <c r="RHL1528" s="16"/>
      <c r="RHM1528" s="16"/>
      <c r="RHN1528" s="16"/>
      <c r="RHO1528" s="16"/>
      <c r="RHP1528" s="16"/>
      <c r="RHQ1528" s="16"/>
      <c r="RHR1528" s="16"/>
      <c r="RHS1528" s="16"/>
      <c r="RHT1528" s="16"/>
      <c r="RHU1528" s="16"/>
      <c r="RHV1528" s="16"/>
      <c r="RHW1528" s="16"/>
      <c r="RHX1528" s="16"/>
      <c r="RHY1528" s="16"/>
      <c r="RHZ1528" s="16"/>
      <c r="RIA1528" s="16"/>
      <c r="RIB1528" s="16"/>
      <c r="RIC1528" s="16"/>
      <c r="RID1528" s="16"/>
      <c r="RIE1528" s="16"/>
      <c r="RIF1528" s="16"/>
      <c r="RIG1528" s="16"/>
      <c r="RIH1528" s="16"/>
      <c r="RII1528" s="16"/>
      <c r="RIJ1528" s="16"/>
      <c r="RIK1528" s="16"/>
      <c r="RIL1528" s="16"/>
      <c r="RIM1528" s="16"/>
      <c r="RIN1528" s="16"/>
      <c r="RIO1528" s="16"/>
      <c r="RIP1528" s="16"/>
      <c r="RIQ1528" s="16"/>
      <c r="RIR1528" s="16"/>
      <c r="RIS1528" s="16"/>
      <c r="RIT1528" s="16"/>
      <c r="RIU1528" s="16"/>
      <c r="RIV1528" s="16"/>
      <c r="RIW1528" s="16"/>
      <c r="RIX1528" s="16"/>
      <c r="RIY1528" s="16"/>
      <c r="RIZ1528" s="16"/>
      <c r="RJA1528" s="16"/>
      <c r="RJB1528" s="16"/>
      <c r="RJC1528" s="16"/>
      <c r="RJD1528" s="16"/>
      <c r="RJE1528" s="16"/>
      <c r="RJF1528" s="16"/>
      <c r="RJG1528" s="16"/>
      <c r="RJH1528" s="16"/>
      <c r="RJI1528" s="16"/>
      <c r="RJJ1528" s="16"/>
      <c r="RJK1528" s="16"/>
      <c r="RJL1528" s="16"/>
      <c r="RJM1528" s="16"/>
      <c r="RJN1528" s="16"/>
      <c r="RJO1528" s="16"/>
      <c r="RJP1528" s="16"/>
      <c r="RJQ1528" s="16"/>
      <c r="RJR1528" s="16"/>
      <c r="RJS1528" s="16"/>
      <c r="RJT1528" s="16"/>
      <c r="RJU1528" s="16"/>
      <c r="RJV1528" s="16"/>
      <c r="RJW1528" s="16"/>
      <c r="RJX1528" s="16"/>
      <c r="RJY1528" s="16"/>
      <c r="RJZ1528" s="16"/>
      <c r="RKA1528" s="16"/>
      <c r="RKB1528" s="16"/>
      <c r="RKC1528" s="16"/>
      <c r="RKD1528" s="16"/>
      <c r="RKE1528" s="16"/>
      <c r="RKF1528" s="16"/>
      <c r="RKG1528" s="16"/>
      <c r="RKH1528" s="16"/>
      <c r="RKI1528" s="16"/>
      <c r="RKJ1528" s="16"/>
      <c r="RKK1528" s="16"/>
      <c r="RKL1528" s="16"/>
      <c r="RKM1528" s="16"/>
      <c r="RKN1528" s="16"/>
      <c r="RKO1528" s="16"/>
      <c r="RKP1528" s="16"/>
      <c r="RKQ1528" s="16"/>
      <c r="RKR1528" s="16"/>
      <c r="RKS1528" s="16"/>
      <c r="RKT1528" s="16"/>
      <c r="RKU1528" s="16"/>
      <c r="RKV1528" s="16"/>
      <c r="RKW1528" s="16"/>
      <c r="RKX1528" s="16"/>
      <c r="RKY1528" s="16"/>
      <c r="RKZ1528" s="16"/>
      <c r="RLA1528" s="16"/>
      <c r="RLB1528" s="16"/>
      <c r="RLC1528" s="16"/>
      <c r="RLD1528" s="16"/>
      <c r="RLE1528" s="16"/>
      <c r="RLF1528" s="16"/>
      <c r="RLG1528" s="16"/>
      <c r="RLH1528" s="16"/>
      <c r="RLI1528" s="16"/>
      <c r="RLJ1528" s="16"/>
      <c r="RLK1528" s="16"/>
      <c r="RLL1528" s="16"/>
      <c r="RLM1528" s="16"/>
      <c r="RLN1528" s="16"/>
      <c r="RLO1528" s="16"/>
      <c r="RLP1528" s="16"/>
      <c r="RLQ1528" s="16"/>
      <c r="RLR1528" s="16"/>
      <c r="RLS1528" s="16"/>
      <c r="RLT1528" s="16"/>
      <c r="RLU1528" s="16"/>
      <c r="RLV1528" s="16"/>
      <c r="RLW1528" s="16"/>
      <c r="RLX1528" s="16"/>
      <c r="RLY1528" s="16"/>
      <c r="RLZ1528" s="16"/>
      <c r="RMA1528" s="16"/>
      <c r="RMB1528" s="16"/>
      <c r="RMC1528" s="16"/>
      <c r="RMD1528" s="16"/>
      <c r="RME1528" s="16"/>
      <c r="RMF1528" s="16"/>
      <c r="RMG1528" s="16"/>
      <c r="RMH1528" s="16"/>
      <c r="RMI1528" s="16"/>
      <c r="RMJ1528" s="16"/>
      <c r="RMK1528" s="16"/>
      <c r="RML1528" s="16"/>
      <c r="RMM1528" s="16"/>
      <c r="RMN1528" s="16"/>
      <c r="RMO1528" s="16"/>
      <c r="RMP1528" s="16"/>
      <c r="RMQ1528" s="16"/>
      <c r="RMR1528" s="16"/>
      <c r="RMS1528" s="16"/>
      <c r="RMT1528" s="16"/>
      <c r="RMU1528" s="16"/>
      <c r="RMV1528" s="16"/>
      <c r="RMW1528" s="16"/>
      <c r="RMX1528" s="16"/>
      <c r="RMY1528" s="16"/>
      <c r="RMZ1528" s="16"/>
      <c r="RNA1528" s="16"/>
      <c r="RNB1528" s="16"/>
      <c r="RNC1528" s="16"/>
      <c r="RND1528" s="16"/>
      <c r="RNE1528" s="16"/>
      <c r="RNF1528" s="16"/>
      <c r="RNG1528" s="16"/>
      <c r="RNH1528" s="16"/>
      <c r="RNI1528" s="16"/>
      <c r="RNJ1528" s="16"/>
      <c r="RNK1528" s="16"/>
      <c r="RNL1528" s="16"/>
      <c r="RNM1528" s="16"/>
      <c r="RNN1528" s="16"/>
      <c r="RNO1528" s="16"/>
      <c r="RNP1528" s="16"/>
      <c r="RNQ1528" s="16"/>
      <c r="RNR1528" s="16"/>
      <c r="RNS1528" s="16"/>
      <c r="RNT1528" s="16"/>
      <c r="RNU1528" s="16"/>
      <c r="RNV1528" s="16"/>
      <c r="RNW1528" s="16"/>
      <c r="RNX1528" s="16"/>
      <c r="RNY1528" s="16"/>
      <c r="RNZ1528" s="16"/>
      <c r="ROA1528" s="16"/>
      <c r="ROB1528" s="16"/>
      <c r="ROC1528" s="16"/>
      <c r="ROD1528" s="16"/>
      <c r="ROE1528" s="16"/>
      <c r="ROF1528" s="16"/>
      <c r="ROG1528" s="16"/>
      <c r="ROH1528" s="16"/>
      <c r="ROI1528" s="16"/>
      <c r="ROJ1528" s="16"/>
      <c r="ROK1528" s="16"/>
      <c r="ROL1528" s="16"/>
      <c r="ROM1528" s="16"/>
      <c r="RON1528" s="16"/>
      <c r="ROO1528" s="16"/>
      <c r="ROP1528" s="16"/>
      <c r="ROQ1528" s="16"/>
      <c r="ROR1528" s="16"/>
      <c r="ROS1528" s="16"/>
      <c r="ROT1528" s="16"/>
      <c r="ROU1528" s="16"/>
      <c r="ROV1528" s="16"/>
      <c r="ROW1528" s="16"/>
      <c r="ROX1528" s="16"/>
      <c r="ROY1528" s="16"/>
      <c r="ROZ1528" s="16"/>
      <c r="RPA1528" s="16"/>
      <c r="RPB1528" s="16"/>
      <c r="RPC1528" s="16"/>
      <c r="RPD1528" s="16"/>
      <c r="RPE1528" s="16"/>
      <c r="RPF1528" s="16"/>
      <c r="RPG1528" s="16"/>
      <c r="RPH1528" s="16"/>
      <c r="RPI1528" s="16"/>
      <c r="RPJ1528" s="16"/>
      <c r="RPK1528" s="16"/>
      <c r="RPL1528" s="16"/>
      <c r="RPM1528" s="16"/>
      <c r="RPN1528" s="16"/>
      <c r="RPO1528" s="16"/>
      <c r="RPP1528" s="16"/>
      <c r="RPQ1528" s="16"/>
      <c r="RPR1528" s="16"/>
      <c r="RPS1528" s="16"/>
      <c r="RPT1528" s="16"/>
      <c r="RPU1528" s="16"/>
      <c r="RPV1528" s="16"/>
      <c r="RPW1528" s="16"/>
      <c r="RPX1528" s="16"/>
      <c r="RPY1528" s="16"/>
      <c r="RPZ1528" s="16"/>
      <c r="RQA1528" s="16"/>
      <c r="RQB1528" s="16"/>
      <c r="RQC1528" s="16"/>
      <c r="RQD1528" s="16"/>
      <c r="RQE1528" s="16"/>
      <c r="RQF1528" s="16"/>
      <c r="RQG1528" s="16"/>
      <c r="RQH1528" s="16"/>
      <c r="RQI1528" s="16"/>
      <c r="RQJ1528" s="16"/>
      <c r="RQK1528" s="16"/>
      <c r="RQL1528" s="16"/>
      <c r="RQM1528" s="16"/>
      <c r="RQN1528" s="16"/>
      <c r="RQO1528" s="16"/>
      <c r="RQP1528" s="16"/>
      <c r="RQQ1528" s="16"/>
      <c r="RQR1528" s="16"/>
      <c r="RQS1528" s="16"/>
      <c r="RQT1528" s="16"/>
      <c r="RQU1528" s="16"/>
      <c r="RQV1528" s="16"/>
      <c r="RQW1528" s="16"/>
      <c r="RQX1528" s="16"/>
      <c r="RQY1528" s="16"/>
      <c r="RQZ1528" s="16"/>
      <c r="RRA1528" s="16"/>
      <c r="RRB1528" s="16"/>
      <c r="RRC1528" s="16"/>
      <c r="RRD1528" s="16"/>
      <c r="RRE1528" s="16"/>
      <c r="RRF1528" s="16"/>
      <c r="RRG1528" s="16"/>
      <c r="RRH1528" s="16"/>
      <c r="RRI1528" s="16"/>
      <c r="RRJ1528" s="16"/>
      <c r="RRK1528" s="16"/>
      <c r="RRL1528" s="16"/>
      <c r="RRM1528" s="16"/>
      <c r="RRN1528" s="16"/>
      <c r="RRO1528" s="16"/>
      <c r="RRP1528" s="16"/>
      <c r="RRQ1528" s="16"/>
      <c r="RRR1528" s="16"/>
      <c r="RRS1528" s="16"/>
      <c r="RRT1528" s="16"/>
      <c r="RRU1528" s="16"/>
      <c r="RRV1528" s="16"/>
      <c r="RRW1528" s="16"/>
      <c r="RRX1528" s="16"/>
      <c r="RRY1528" s="16"/>
      <c r="RRZ1528" s="16"/>
      <c r="RSA1528" s="16"/>
      <c r="RSB1528" s="16"/>
      <c r="RSC1528" s="16"/>
      <c r="RSD1528" s="16"/>
      <c r="RSE1528" s="16"/>
      <c r="RSF1528" s="16"/>
      <c r="RSG1528" s="16"/>
      <c r="RSH1528" s="16"/>
      <c r="RSI1528" s="16"/>
      <c r="RSJ1528" s="16"/>
      <c r="RSK1528" s="16"/>
      <c r="RSL1528" s="16"/>
      <c r="RSM1528" s="16"/>
      <c r="RSN1528" s="16"/>
      <c r="RSO1528" s="16"/>
      <c r="RSP1528" s="16"/>
      <c r="RSQ1528" s="16"/>
      <c r="RSR1528" s="16"/>
      <c r="RSS1528" s="16"/>
      <c r="RST1528" s="16"/>
      <c r="RSU1528" s="16"/>
      <c r="RSV1528" s="16"/>
      <c r="RSW1528" s="16"/>
      <c r="RSX1528" s="16"/>
      <c r="RSY1528" s="16"/>
      <c r="RSZ1528" s="16"/>
      <c r="RTA1528" s="16"/>
      <c r="RTB1528" s="16"/>
      <c r="RTC1528" s="16"/>
      <c r="RTD1528" s="16"/>
      <c r="RTE1528" s="16"/>
      <c r="RTF1528" s="16"/>
      <c r="RTG1528" s="16"/>
      <c r="RTH1528" s="16"/>
      <c r="RTI1528" s="16"/>
      <c r="RTJ1528" s="16"/>
      <c r="RTK1528" s="16"/>
      <c r="RTL1528" s="16"/>
      <c r="RTM1528" s="16"/>
      <c r="RTN1528" s="16"/>
      <c r="RTO1528" s="16"/>
      <c r="RTP1528" s="16"/>
      <c r="RTQ1528" s="16"/>
      <c r="RTR1528" s="16"/>
      <c r="RTS1528" s="16"/>
      <c r="RTT1528" s="16"/>
      <c r="RTU1528" s="16"/>
      <c r="RTV1528" s="16"/>
      <c r="RTW1528" s="16"/>
      <c r="RTX1528" s="16"/>
      <c r="RTY1528" s="16"/>
      <c r="RTZ1528" s="16"/>
      <c r="RUA1528" s="16"/>
      <c r="RUB1528" s="16"/>
      <c r="RUC1528" s="16"/>
      <c r="RUD1528" s="16"/>
      <c r="RUE1528" s="16"/>
      <c r="RUF1528" s="16"/>
      <c r="RUG1528" s="16"/>
      <c r="RUH1528" s="16"/>
      <c r="RUI1528" s="16"/>
      <c r="RUJ1528" s="16"/>
      <c r="RUK1528" s="16"/>
      <c r="RUL1528" s="16"/>
      <c r="RUM1528" s="16"/>
      <c r="RUN1528" s="16"/>
      <c r="RUO1528" s="16"/>
      <c r="RUP1528" s="16"/>
      <c r="RUQ1528" s="16"/>
      <c r="RUR1528" s="16"/>
      <c r="RUS1528" s="16"/>
      <c r="RUT1528" s="16"/>
      <c r="RUU1528" s="16"/>
      <c r="RUV1528" s="16"/>
      <c r="RUW1528" s="16"/>
      <c r="RUX1528" s="16"/>
      <c r="RUY1528" s="16"/>
      <c r="RUZ1528" s="16"/>
      <c r="RVA1528" s="16"/>
      <c r="RVB1528" s="16"/>
      <c r="RVC1528" s="16"/>
      <c r="RVD1528" s="16"/>
      <c r="RVE1528" s="16"/>
      <c r="RVF1528" s="16"/>
      <c r="RVG1528" s="16"/>
      <c r="RVH1528" s="16"/>
      <c r="RVI1528" s="16"/>
      <c r="RVJ1528" s="16"/>
      <c r="RVK1528" s="16"/>
      <c r="RVL1528" s="16"/>
      <c r="RVM1528" s="16"/>
      <c r="RVN1528" s="16"/>
      <c r="RVO1528" s="16"/>
      <c r="RVP1528" s="16"/>
      <c r="RVQ1528" s="16"/>
      <c r="RVR1528" s="16"/>
      <c r="RVS1528" s="16"/>
      <c r="RVT1528" s="16"/>
      <c r="RVU1528" s="16"/>
      <c r="RVV1528" s="16"/>
      <c r="RVW1528" s="16"/>
      <c r="RVX1528" s="16"/>
      <c r="RVY1528" s="16"/>
      <c r="RVZ1528" s="16"/>
      <c r="RWA1528" s="16"/>
      <c r="RWB1528" s="16"/>
      <c r="RWC1528" s="16"/>
      <c r="RWD1528" s="16"/>
      <c r="RWE1528" s="16"/>
      <c r="RWF1528" s="16"/>
      <c r="RWG1528" s="16"/>
      <c r="RWH1528" s="16"/>
      <c r="RWI1528" s="16"/>
      <c r="RWJ1528" s="16"/>
      <c r="RWK1528" s="16"/>
      <c r="RWL1528" s="16"/>
      <c r="RWM1528" s="16"/>
      <c r="RWN1528" s="16"/>
      <c r="RWO1528" s="16"/>
      <c r="RWP1528" s="16"/>
      <c r="RWQ1528" s="16"/>
      <c r="RWR1528" s="16"/>
      <c r="RWS1528" s="16"/>
      <c r="RWT1528" s="16"/>
      <c r="RWU1528" s="16"/>
      <c r="RWV1528" s="16"/>
      <c r="RWW1528" s="16"/>
      <c r="RWX1528" s="16"/>
      <c r="RWY1528" s="16"/>
      <c r="RWZ1528" s="16"/>
      <c r="RXA1528" s="16"/>
      <c r="RXB1528" s="16"/>
      <c r="RXC1528" s="16"/>
      <c r="RXD1528" s="16"/>
      <c r="RXE1528" s="16"/>
      <c r="RXF1528" s="16"/>
      <c r="RXG1528" s="16"/>
      <c r="RXH1528" s="16"/>
      <c r="RXI1528" s="16"/>
      <c r="RXJ1528" s="16"/>
      <c r="RXK1528" s="16"/>
      <c r="RXL1528" s="16"/>
      <c r="RXM1528" s="16"/>
      <c r="RXN1528" s="16"/>
      <c r="RXO1528" s="16"/>
      <c r="RXP1528" s="16"/>
      <c r="RXQ1528" s="16"/>
      <c r="RXR1528" s="16"/>
      <c r="RXS1528" s="16"/>
      <c r="RXT1528" s="16"/>
      <c r="RXU1528" s="16"/>
      <c r="RXV1528" s="16"/>
      <c r="RXW1528" s="16"/>
      <c r="RXX1528" s="16"/>
      <c r="RXY1528" s="16"/>
      <c r="RXZ1528" s="16"/>
      <c r="RYA1528" s="16"/>
      <c r="RYB1528" s="16"/>
      <c r="RYC1528" s="16"/>
      <c r="RYD1528" s="16"/>
      <c r="RYE1528" s="16"/>
      <c r="RYF1528" s="16"/>
      <c r="RYG1528" s="16"/>
      <c r="RYH1528" s="16"/>
      <c r="RYI1528" s="16"/>
      <c r="RYJ1528" s="16"/>
      <c r="RYK1528" s="16"/>
      <c r="RYL1528" s="16"/>
      <c r="RYM1528" s="16"/>
      <c r="RYN1528" s="16"/>
      <c r="RYO1528" s="16"/>
      <c r="RYP1528" s="16"/>
      <c r="RYQ1528" s="16"/>
      <c r="RYR1528" s="16"/>
      <c r="RYS1528" s="16"/>
      <c r="RYT1528" s="16"/>
      <c r="RYU1528" s="16"/>
      <c r="RYV1528" s="16"/>
      <c r="RYW1528" s="16"/>
      <c r="RYX1528" s="16"/>
      <c r="RYY1528" s="16"/>
      <c r="RYZ1528" s="16"/>
      <c r="RZA1528" s="16"/>
      <c r="RZB1528" s="16"/>
      <c r="RZC1528" s="16"/>
      <c r="RZD1528" s="16"/>
      <c r="RZE1528" s="16"/>
      <c r="RZF1528" s="16"/>
      <c r="RZG1528" s="16"/>
      <c r="RZH1528" s="16"/>
      <c r="RZI1528" s="16"/>
      <c r="RZJ1528" s="16"/>
      <c r="RZK1528" s="16"/>
      <c r="RZL1528" s="16"/>
      <c r="RZM1528" s="16"/>
      <c r="RZN1528" s="16"/>
      <c r="RZO1528" s="16"/>
      <c r="RZP1528" s="16"/>
      <c r="RZQ1528" s="16"/>
      <c r="RZR1528" s="16"/>
      <c r="RZS1528" s="16"/>
      <c r="RZT1528" s="16"/>
      <c r="RZU1528" s="16"/>
      <c r="RZV1528" s="16"/>
      <c r="RZW1528" s="16"/>
      <c r="RZX1528" s="16"/>
      <c r="RZY1528" s="16"/>
      <c r="RZZ1528" s="16"/>
      <c r="SAA1528" s="16"/>
      <c r="SAB1528" s="16"/>
      <c r="SAC1528" s="16"/>
      <c r="SAD1528" s="16"/>
      <c r="SAE1528" s="16"/>
      <c r="SAF1528" s="16"/>
      <c r="SAG1528" s="16"/>
      <c r="SAH1528" s="16"/>
      <c r="SAI1528" s="16"/>
      <c r="SAJ1528" s="16"/>
      <c r="SAK1528" s="16"/>
      <c r="SAL1528" s="16"/>
      <c r="SAM1528" s="16"/>
      <c r="SAN1528" s="16"/>
      <c r="SAO1528" s="16"/>
      <c r="SAP1528" s="16"/>
      <c r="SAQ1528" s="16"/>
      <c r="SAR1528" s="16"/>
      <c r="SAS1528" s="16"/>
      <c r="SAT1528" s="16"/>
      <c r="SAU1528" s="16"/>
      <c r="SAV1528" s="16"/>
      <c r="SAW1528" s="16"/>
      <c r="SAX1528" s="16"/>
      <c r="SAY1528" s="16"/>
      <c r="SAZ1528" s="16"/>
      <c r="SBA1528" s="16"/>
      <c r="SBB1528" s="16"/>
      <c r="SBC1528" s="16"/>
      <c r="SBD1528" s="16"/>
      <c r="SBE1528" s="16"/>
      <c r="SBF1528" s="16"/>
      <c r="SBG1528" s="16"/>
      <c r="SBH1528" s="16"/>
      <c r="SBI1528" s="16"/>
      <c r="SBJ1528" s="16"/>
      <c r="SBK1528" s="16"/>
      <c r="SBL1528" s="16"/>
      <c r="SBM1528" s="16"/>
      <c r="SBN1528" s="16"/>
      <c r="SBO1528" s="16"/>
      <c r="SBP1528" s="16"/>
      <c r="SBQ1528" s="16"/>
      <c r="SBR1528" s="16"/>
      <c r="SBS1528" s="16"/>
      <c r="SBT1528" s="16"/>
      <c r="SBU1528" s="16"/>
      <c r="SBV1528" s="16"/>
      <c r="SBW1528" s="16"/>
      <c r="SBX1528" s="16"/>
      <c r="SBY1528" s="16"/>
      <c r="SBZ1528" s="16"/>
      <c r="SCA1528" s="16"/>
      <c r="SCB1528" s="16"/>
      <c r="SCC1528" s="16"/>
      <c r="SCD1528" s="16"/>
      <c r="SCE1528" s="16"/>
      <c r="SCF1528" s="16"/>
      <c r="SCG1528" s="16"/>
      <c r="SCH1528" s="16"/>
      <c r="SCI1528" s="16"/>
      <c r="SCJ1528" s="16"/>
      <c r="SCK1528" s="16"/>
      <c r="SCL1528" s="16"/>
      <c r="SCM1528" s="16"/>
      <c r="SCN1528" s="16"/>
      <c r="SCO1528" s="16"/>
      <c r="SCP1528" s="16"/>
      <c r="SCQ1528" s="16"/>
      <c r="SCR1528" s="16"/>
      <c r="SCS1528" s="16"/>
      <c r="SCT1528" s="16"/>
      <c r="SCU1528" s="16"/>
      <c r="SCV1528" s="16"/>
      <c r="SCW1528" s="16"/>
      <c r="SCX1528" s="16"/>
      <c r="SCY1528" s="16"/>
      <c r="SCZ1528" s="16"/>
      <c r="SDA1528" s="16"/>
      <c r="SDB1528" s="16"/>
      <c r="SDC1528" s="16"/>
      <c r="SDD1528" s="16"/>
      <c r="SDE1528" s="16"/>
      <c r="SDF1528" s="16"/>
      <c r="SDG1528" s="16"/>
      <c r="SDH1528" s="16"/>
      <c r="SDI1528" s="16"/>
      <c r="SDJ1528" s="16"/>
      <c r="SDK1528" s="16"/>
      <c r="SDL1528" s="16"/>
      <c r="SDM1528" s="16"/>
      <c r="SDN1528" s="16"/>
      <c r="SDO1528" s="16"/>
      <c r="SDP1528" s="16"/>
      <c r="SDQ1528" s="16"/>
      <c r="SDR1528" s="16"/>
      <c r="SDS1528" s="16"/>
      <c r="SDT1528" s="16"/>
      <c r="SDU1528" s="16"/>
      <c r="SDV1528" s="16"/>
      <c r="SDW1528" s="16"/>
      <c r="SDX1528" s="16"/>
      <c r="SDY1528" s="16"/>
      <c r="SDZ1528" s="16"/>
      <c r="SEA1528" s="16"/>
      <c r="SEB1528" s="16"/>
      <c r="SEC1528" s="16"/>
      <c r="SED1528" s="16"/>
      <c r="SEE1528" s="16"/>
      <c r="SEF1528" s="16"/>
      <c r="SEG1528" s="16"/>
      <c r="SEH1528" s="16"/>
      <c r="SEI1528" s="16"/>
      <c r="SEJ1528" s="16"/>
      <c r="SEK1528" s="16"/>
      <c r="SEL1528" s="16"/>
      <c r="SEM1528" s="16"/>
      <c r="SEN1528" s="16"/>
      <c r="SEO1528" s="16"/>
      <c r="SEP1528" s="16"/>
      <c r="SEQ1528" s="16"/>
      <c r="SER1528" s="16"/>
      <c r="SES1528" s="16"/>
      <c r="SET1528" s="16"/>
      <c r="SEU1528" s="16"/>
      <c r="SEV1528" s="16"/>
      <c r="SEW1528" s="16"/>
      <c r="SEX1528" s="16"/>
      <c r="SEY1528" s="16"/>
      <c r="SEZ1528" s="16"/>
      <c r="SFA1528" s="16"/>
      <c r="SFB1528" s="16"/>
      <c r="SFC1528" s="16"/>
      <c r="SFD1528" s="16"/>
      <c r="SFE1528" s="16"/>
      <c r="SFF1528" s="16"/>
      <c r="SFG1528" s="16"/>
      <c r="SFH1528" s="16"/>
      <c r="SFI1528" s="16"/>
      <c r="SFJ1528" s="16"/>
      <c r="SFK1528" s="16"/>
      <c r="SFL1528" s="16"/>
      <c r="SFM1528" s="16"/>
      <c r="SFN1528" s="16"/>
      <c r="SFO1528" s="16"/>
      <c r="SFP1528" s="16"/>
      <c r="SFQ1528" s="16"/>
      <c r="SFR1528" s="16"/>
      <c r="SFS1528" s="16"/>
      <c r="SFT1528" s="16"/>
      <c r="SFU1528" s="16"/>
      <c r="SFV1528" s="16"/>
      <c r="SFW1528" s="16"/>
      <c r="SFX1528" s="16"/>
      <c r="SFY1528" s="16"/>
      <c r="SFZ1528" s="16"/>
      <c r="SGA1528" s="16"/>
      <c r="SGB1528" s="16"/>
      <c r="SGC1528" s="16"/>
      <c r="SGD1528" s="16"/>
      <c r="SGE1528" s="16"/>
      <c r="SGF1528" s="16"/>
      <c r="SGG1528" s="16"/>
      <c r="SGH1528" s="16"/>
      <c r="SGI1528" s="16"/>
      <c r="SGJ1528" s="16"/>
      <c r="SGK1528" s="16"/>
      <c r="SGL1528" s="16"/>
      <c r="SGM1528" s="16"/>
      <c r="SGN1528" s="16"/>
      <c r="SGO1528" s="16"/>
      <c r="SGP1528" s="16"/>
      <c r="SGQ1528" s="16"/>
      <c r="SGR1528" s="16"/>
      <c r="SGS1528" s="16"/>
      <c r="SGT1528" s="16"/>
      <c r="SGU1528" s="16"/>
      <c r="SGV1528" s="16"/>
      <c r="SGW1528" s="16"/>
      <c r="SGX1528" s="16"/>
      <c r="SGY1528" s="16"/>
      <c r="SGZ1528" s="16"/>
      <c r="SHA1528" s="16"/>
      <c r="SHB1528" s="16"/>
      <c r="SHC1528" s="16"/>
      <c r="SHD1528" s="16"/>
      <c r="SHE1528" s="16"/>
      <c r="SHF1528" s="16"/>
      <c r="SHG1528" s="16"/>
      <c r="SHH1528" s="16"/>
      <c r="SHI1528" s="16"/>
      <c r="SHJ1528" s="16"/>
      <c r="SHK1528" s="16"/>
      <c r="SHL1528" s="16"/>
      <c r="SHM1528" s="16"/>
      <c r="SHN1528" s="16"/>
      <c r="SHO1528" s="16"/>
      <c r="SHP1528" s="16"/>
      <c r="SHQ1528" s="16"/>
      <c r="SHR1528" s="16"/>
      <c r="SHS1528" s="16"/>
      <c r="SHT1528" s="16"/>
      <c r="SHU1528" s="16"/>
      <c r="SHV1528" s="16"/>
      <c r="SHW1528" s="16"/>
      <c r="SHX1528" s="16"/>
      <c r="SHY1528" s="16"/>
      <c r="SHZ1528" s="16"/>
      <c r="SIA1528" s="16"/>
      <c r="SIB1528" s="16"/>
      <c r="SIC1528" s="16"/>
      <c r="SID1528" s="16"/>
      <c r="SIE1528" s="16"/>
      <c r="SIF1528" s="16"/>
      <c r="SIG1528" s="16"/>
      <c r="SIH1528" s="16"/>
      <c r="SII1528" s="16"/>
      <c r="SIJ1528" s="16"/>
      <c r="SIK1528" s="16"/>
      <c r="SIL1528" s="16"/>
      <c r="SIM1528" s="16"/>
      <c r="SIN1528" s="16"/>
      <c r="SIO1528" s="16"/>
      <c r="SIP1528" s="16"/>
      <c r="SIQ1528" s="16"/>
      <c r="SIR1528" s="16"/>
      <c r="SIS1528" s="16"/>
      <c r="SIT1528" s="16"/>
      <c r="SIU1528" s="16"/>
      <c r="SIV1528" s="16"/>
      <c r="SIW1528" s="16"/>
      <c r="SIX1528" s="16"/>
      <c r="SIY1528" s="16"/>
      <c r="SIZ1528" s="16"/>
      <c r="SJA1528" s="16"/>
      <c r="SJB1528" s="16"/>
      <c r="SJC1528" s="16"/>
      <c r="SJD1528" s="16"/>
      <c r="SJE1528" s="16"/>
      <c r="SJF1528" s="16"/>
      <c r="SJG1528" s="16"/>
      <c r="SJH1528" s="16"/>
      <c r="SJI1528" s="16"/>
      <c r="SJJ1528" s="16"/>
      <c r="SJK1528" s="16"/>
      <c r="SJL1528" s="16"/>
      <c r="SJM1528" s="16"/>
      <c r="SJN1528" s="16"/>
      <c r="SJO1528" s="16"/>
      <c r="SJP1528" s="16"/>
      <c r="SJQ1528" s="16"/>
      <c r="SJR1528" s="16"/>
      <c r="SJS1528" s="16"/>
      <c r="SJT1528" s="16"/>
      <c r="SJU1528" s="16"/>
      <c r="SJV1528" s="16"/>
      <c r="SJW1528" s="16"/>
      <c r="SJX1528" s="16"/>
      <c r="SJY1528" s="16"/>
      <c r="SJZ1528" s="16"/>
      <c r="SKA1528" s="16"/>
      <c r="SKB1528" s="16"/>
      <c r="SKC1528" s="16"/>
      <c r="SKD1528" s="16"/>
      <c r="SKE1528" s="16"/>
      <c r="SKF1528" s="16"/>
      <c r="SKG1528" s="16"/>
      <c r="SKH1528" s="16"/>
      <c r="SKI1528" s="16"/>
      <c r="SKJ1528" s="16"/>
      <c r="SKK1528" s="16"/>
      <c r="SKL1528" s="16"/>
      <c r="SKM1528" s="16"/>
      <c r="SKN1528" s="16"/>
      <c r="SKO1528" s="16"/>
      <c r="SKP1528" s="16"/>
      <c r="SKQ1528" s="16"/>
      <c r="SKR1528" s="16"/>
      <c r="SKS1528" s="16"/>
      <c r="SKT1528" s="16"/>
      <c r="SKU1528" s="16"/>
      <c r="SKV1528" s="16"/>
      <c r="SKW1528" s="16"/>
      <c r="SKX1528" s="16"/>
      <c r="SKY1528" s="16"/>
      <c r="SKZ1528" s="16"/>
      <c r="SLA1528" s="16"/>
      <c r="SLB1528" s="16"/>
      <c r="SLC1528" s="16"/>
      <c r="SLD1528" s="16"/>
      <c r="SLE1528" s="16"/>
      <c r="SLF1528" s="16"/>
      <c r="SLG1528" s="16"/>
      <c r="SLH1528" s="16"/>
      <c r="SLI1528" s="16"/>
      <c r="SLJ1528" s="16"/>
      <c r="SLK1528" s="16"/>
      <c r="SLL1528" s="16"/>
      <c r="SLM1528" s="16"/>
      <c r="SLN1528" s="16"/>
      <c r="SLO1528" s="16"/>
      <c r="SLP1528" s="16"/>
      <c r="SLQ1528" s="16"/>
      <c r="SLR1528" s="16"/>
      <c r="SLS1528" s="16"/>
      <c r="SLT1528" s="16"/>
      <c r="SLU1528" s="16"/>
      <c r="SLV1528" s="16"/>
      <c r="SLW1528" s="16"/>
      <c r="SLX1528" s="16"/>
      <c r="SLY1528" s="16"/>
      <c r="SLZ1528" s="16"/>
      <c r="SMA1528" s="16"/>
      <c r="SMB1528" s="16"/>
      <c r="SMC1528" s="16"/>
      <c r="SMD1528" s="16"/>
      <c r="SME1528" s="16"/>
      <c r="SMF1528" s="16"/>
      <c r="SMG1528" s="16"/>
      <c r="SMH1528" s="16"/>
      <c r="SMI1528" s="16"/>
      <c r="SMJ1528" s="16"/>
      <c r="SMK1528" s="16"/>
      <c r="SML1528" s="16"/>
      <c r="SMM1528" s="16"/>
      <c r="SMN1528" s="16"/>
      <c r="SMO1528" s="16"/>
      <c r="SMP1528" s="16"/>
      <c r="SMQ1528" s="16"/>
      <c r="SMR1528" s="16"/>
      <c r="SMS1528" s="16"/>
      <c r="SMT1528" s="16"/>
      <c r="SMU1528" s="16"/>
      <c r="SMV1528" s="16"/>
      <c r="SMW1528" s="16"/>
      <c r="SMX1528" s="16"/>
      <c r="SMY1528" s="16"/>
      <c r="SMZ1528" s="16"/>
      <c r="SNA1528" s="16"/>
      <c r="SNB1528" s="16"/>
      <c r="SNC1528" s="16"/>
      <c r="SND1528" s="16"/>
      <c r="SNE1528" s="16"/>
      <c r="SNF1528" s="16"/>
      <c r="SNG1528" s="16"/>
      <c r="SNH1528" s="16"/>
      <c r="SNI1528" s="16"/>
      <c r="SNJ1528" s="16"/>
      <c r="SNK1528" s="16"/>
      <c r="SNL1528" s="16"/>
      <c r="SNM1528" s="16"/>
      <c r="SNN1528" s="16"/>
      <c r="SNO1528" s="16"/>
      <c r="SNP1528" s="16"/>
      <c r="SNQ1528" s="16"/>
      <c r="SNR1528" s="16"/>
      <c r="SNS1528" s="16"/>
      <c r="SNT1528" s="16"/>
      <c r="SNU1528" s="16"/>
      <c r="SNV1528" s="16"/>
      <c r="SNW1528" s="16"/>
      <c r="SNX1528" s="16"/>
      <c r="SNY1528" s="16"/>
      <c r="SNZ1528" s="16"/>
      <c r="SOA1528" s="16"/>
      <c r="SOB1528" s="16"/>
      <c r="SOC1528" s="16"/>
      <c r="SOD1528" s="16"/>
      <c r="SOE1528" s="16"/>
      <c r="SOF1528" s="16"/>
      <c r="SOG1528" s="16"/>
      <c r="SOH1528" s="16"/>
      <c r="SOI1528" s="16"/>
      <c r="SOJ1528" s="16"/>
      <c r="SOK1528" s="16"/>
      <c r="SOL1528" s="16"/>
      <c r="SOM1528" s="16"/>
      <c r="SON1528" s="16"/>
      <c r="SOO1528" s="16"/>
      <c r="SOP1528" s="16"/>
      <c r="SOQ1528" s="16"/>
      <c r="SOR1528" s="16"/>
      <c r="SOS1528" s="16"/>
      <c r="SOT1528" s="16"/>
      <c r="SOU1528" s="16"/>
      <c r="SOV1528" s="16"/>
      <c r="SOW1528" s="16"/>
      <c r="SOX1528" s="16"/>
      <c r="SOY1528" s="16"/>
      <c r="SOZ1528" s="16"/>
      <c r="SPA1528" s="16"/>
      <c r="SPB1528" s="16"/>
      <c r="SPC1528" s="16"/>
      <c r="SPD1528" s="16"/>
      <c r="SPE1528" s="16"/>
      <c r="SPF1528" s="16"/>
      <c r="SPG1528" s="16"/>
      <c r="SPH1528" s="16"/>
      <c r="SPI1528" s="16"/>
      <c r="SPJ1528" s="16"/>
      <c r="SPK1528" s="16"/>
      <c r="SPL1528" s="16"/>
      <c r="SPM1528" s="16"/>
      <c r="SPN1528" s="16"/>
      <c r="SPO1528" s="16"/>
      <c r="SPP1528" s="16"/>
      <c r="SPQ1528" s="16"/>
      <c r="SPR1528" s="16"/>
      <c r="SPS1528" s="16"/>
      <c r="SPT1528" s="16"/>
      <c r="SPU1528" s="16"/>
      <c r="SPV1528" s="16"/>
      <c r="SPW1528" s="16"/>
      <c r="SPX1528" s="16"/>
      <c r="SPY1528" s="16"/>
      <c r="SPZ1528" s="16"/>
      <c r="SQA1528" s="16"/>
      <c r="SQB1528" s="16"/>
      <c r="SQC1528" s="16"/>
      <c r="SQD1528" s="16"/>
      <c r="SQE1528" s="16"/>
      <c r="SQF1528" s="16"/>
      <c r="SQG1528" s="16"/>
      <c r="SQH1528" s="16"/>
      <c r="SQI1528" s="16"/>
      <c r="SQJ1528" s="16"/>
      <c r="SQK1528" s="16"/>
      <c r="SQL1528" s="16"/>
      <c r="SQM1528" s="16"/>
      <c r="SQN1528" s="16"/>
      <c r="SQO1528" s="16"/>
      <c r="SQP1528" s="16"/>
      <c r="SQQ1528" s="16"/>
      <c r="SQR1528" s="16"/>
      <c r="SQS1528" s="16"/>
      <c r="SQT1528" s="16"/>
      <c r="SQU1528" s="16"/>
      <c r="SQV1528" s="16"/>
      <c r="SQW1528" s="16"/>
      <c r="SQX1528" s="16"/>
      <c r="SQY1528" s="16"/>
      <c r="SQZ1528" s="16"/>
      <c r="SRA1528" s="16"/>
      <c r="SRB1528" s="16"/>
      <c r="SRC1528" s="16"/>
      <c r="SRD1528" s="16"/>
      <c r="SRE1528" s="16"/>
      <c r="SRF1528" s="16"/>
      <c r="SRG1528" s="16"/>
      <c r="SRH1528" s="16"/>
      <c r="SRI1528" s="16"/>
      <c r="SRJ1528" s="16"/>
      <c r="SRK1528" s="16"/>
      <c r="SRL1528" s="16"/>
      <c r="SRM1528" s="16"/>
      <c r="SRN1528" s="16"/>
      <c r="SRO1528" s="16"/>
      <c r="SRP1528" s="16"/>
      <c r="SRQ1528" s="16"/>
      <c r="SRR1528" s="16"/>
      <c r="SRS1528" s="16"/>
      <c r="SRT1528" s="16"/>
      <c r="SRU1528" s="16"/>
      <c r="SRV1528" s="16"/>
      <c r="SRW1528" s="16"/>
      <c r="SRX1528" s="16"/>
      <c r="SRY1528" s="16"/>
      <c r="SRZ1528" s="16"/>
      <c r="SSA1528" s="16"/>
      <c r="SSB1528" s="16"/>
      <c r="SSC1528" s="16"/>
      <c r="SSD1528" s="16"/>
      <c r="SSE1528" s="16"/>
      <c r="SSF1528" s="16"/>
      <c r="SSG1528" s="16"/>
      <c r="SSH1528" s="16"/>
      <c r="SSI1528" s="16"/>
      <c r="SSJ1528" s="16"/>
      <c r="SSK1528" s="16"/>
      <c r="SSL1528" s="16"/>
      <c r="SSM1528" s="16"/>
      <c r="SSN1528" s="16"/>
      <c r="SSO1528" s="16"/>
      <c r="SSP1528" s="16"/>
      <c r="SSQ1528" s="16"/>
      <c r="SSR1528" s="16"/>
      <c r="SSS1528" s="16"/>
      <c r="SST1528" s="16"/>
      <c r="SSU1528" s="16"/>
      <c r="SSV1528" s="16"/>
      <c r="SSW1528" s="16"/>
      <c r="SSX1528" s="16"/>
      <c r="SSY1528" s="16"/>
      <c r="SSZ1528" s="16"/>
      <c r="STA1528" s="16"/>
      <c r="STB1528" s="16"/>
      <c r="STC1528" s="16"/>
      <c r="STD1528" s="16"/>
      <c r="STE1528" s="16"/>
      <c r="STF1528" s="16"/>
      <c r="STG1528" s="16"/>
      <c r="STH1528" s="16"/>
      <c r="STI1528" s="16"/>
      <c r="STJ1528" s="16"/>
      <c r="STK1528" s="16"/>
      <c r="STL1528" s="16"/>
      <c r="STM1528" s="16"/>
      <c r="STN1528" s="16"/>
      <c r="STO1528" s="16"/>
      <c r="STP1528" s="16"/>
      <c r="STQ1528" s="16"/>
      <c r="STR1528" s="16"/>
      <c r="STS1528" s="16"/>
      <c r="STT1528" s="16"/>
      <c r="STU1528" s="16"/>
      <c r="STV1528" s="16"/>
      <c r="STW1528" s="16"/>
      <c r="STX1528" s="16"/>
      <c r="STY1528" s="16"/>
      <c r="STZ1528" s="16"/>
      <c r="SUA1528" s="16"/>
      <c r="SUB1528" s="16"/>
      <c r="SUC1528" s="16"/>
      <c r="SUD1528" s="16"/>
      <c r="SUE1528" s="16"/>
      <c r="SUF1528" s="16"/>
      <c r="SUG1528" s="16"/>
      <c r="SUH1528" s="16"/>
      <c r="SUI1528" s="16"/>
      <c r="SUJ1528" s="16"/>
      <c r="SUK1528" s="16"/>
      <c r="SUL1528" s="16"/>
      <c r="SUM1528" s="16"/>
      <c r="SUN1528" s="16"/>
      <c r="SUO1528" s="16"/>
      <c r="SUP1528" s="16"/>
      <c r="SUQ1528" s="16"/>
      <c r="SUR1528" s="16"/>
      <c r="SUS1528" s="16"/>
      <c r="SUT1528" s="16"/>
      <c r="SUU1528" s="16"/>
      <c r="SUV1528" s="16"/>
      <c r="SUW1528" s="16"/>
      <c r="SUX1528" s="16"/>
      <c r="SUY1528" s="16"/>
      <c r="SUZ1528" s="16"/>
      <c r="SVA1528" s="16"/>
      <c r="SVB1528" s="16"/>
      <c r="SVC1528" s="16"/>
      <c r="SVD1528" s="16"/>
      <c r="SVE1528" s="16"/>
      <c r="SVF1528" s="16"/>
      <c r="SVG1528" s="16"/>
      <c r="SVH1528" s="16"/>
      <c r="SVI1528" s="16"/>
      <c r="SVJ1528" s="16"/>
      <c r="SVK1528" s="16"/>
      <c r="SVL1528" s="16"/>
      <c r="SVM1528" s="16"/>
      <c r="SVN1528" s="16"/>
      <c r="SVO1528" s="16"/>
      <c r="SVP1528" s="16"/>
      <c r="SVQ1528" s="16"/>
      <c r="SVR1528" s="16"/>
      <c r="SVS1528" s="16"/>
      <c r="SVT1528" s="16"/>
      <c r="SVU1528" s="16"/>
      <c r="SVV1528" s="16"/>
      <c r="SVW1528" s="16"/>
      <c r="SVX1528" s="16"/>
      <c r="SVY1528" s="16"/>
      <c r="SVZ1528" s="16"/>
      <c r="SWA1528" s="16"/>
      <c r="SWB1528" s="16"/>
      <c r="SWC1528" s="16"/>
      <c r="SWD1528" s="16"/>
      <c r="SWE1528" s="16"/>
      <c r="SWF1528" s="16"/>
      <c r="SWG1528" s="16"/>
      <c r="SWH1528" s="16"/>
      <c r="SWI1528" s="16"/>
      <c r="SWJ1528" s="16"/>
      <c r="SWK1528" s="16"/>
      <c r="SWL1528" s="16"/>
      <c r="SWM1528" s="16"/>
      <c r="SWN1528" s="16"/>
      <c r="SWO1528" s="16"/>
      <c r="SWP1528" s="16"/>
      <c r="SWQ1528" s="16"/>
      <c r="SWR1528" s="16"/>
      <c r="SWS1528" s="16"/>
      <c r="SWT1528" s="16"/>
      <c r="SWU1528" s="16"/>
      <c r="SWV1528" s="16"/>
      <c r="SWW1528" s="16"/>
      <c r="SWX1528" s="16"/>
      <c r="SWY1528" s="16"/>
      <c r="SWZ1528" s="16"/>
      <c r="SXA1528" s="16"/>
      <c r="SXB1528" s="16"/>
      <c r="SXC1528" s="16"/>
      <c r="SXD1528" s="16"/>
      <c r="SXE1528" s="16"/>
      <c r="SXF1528" s="16"/>
      <c r="SXG1528" s="16"/>
      <c r="SXH1528" s="16"/>
      <c r="SXI1528" s="16"/>
      <c r="SXJ1528" s="16"/>
      <c r="SXK1528" s="16"/>
      <c r="SXL1528" s="16"/>
      <c r="SXM1528" s="16"/>
      <c r="SXN1528" s="16"/>
      <c r="SXO1528" s="16"/>
      <c r="SXP1528" s="16"/>
      <c r="SXQ1528" s="16"/>
      <c r="SXR1528" s="16"/>
      <c r="SXS1528" s="16"/>
      <c r="SXT1528" s="16"/>
      <c r="SXU1528" s="16"/>
      <c r="SXV1528" s="16"/>
      <c r="SXW1528" s="16"/>
      <c r="SXX1528" s="16"/>
      <c r="SXY1528" s="16"/>
      <c r="SXZ1528" s="16"/>
      <c r="SYA1528" s="16"/>
      <c r="SYB1528" s="16"/>
      <c r="SYC1528" s="16"/>
      <c r="SYD1528" s="16"/>
      <c r="SYE1528" s="16"/>
      <c r="SYF1528" s="16"/>
      <c r="SYG1528" s="16"/>
      <c r="SYH1528" s="16"/>
      <c r="SYI1528" s="16"/>
      <c r="SYJ1528" s="16"/>
      <c r="SYK1528" s="16"/>
      <c r="SYL1528" s="16"/>
      <c r="SYM1528" s="16"/>
      <c r="SYN1528" s="16"/>
      <c r="SYO1528" s="16"/>
      <c r="SYP1528" s="16"/>
      <c r="SYQ1528" s="16"/>
      <c r="SYR1528" s="16"/>
      <c r="SYS1528" s="16"/>
      <c r="SYT1528" s="16"/>
      <c r="SYU1528" s="16"/>
      <c r="SYV1528" s="16"/>
      <c r="SYW1528" s="16"/>
      <c r="SYX1528" s="16"/>
      <c r="SYY1528" s="16"/>
      <c r="SYZ1528" s="16"/>
      <c r="SZA1528" s="16"/>
      <c r="SZB1528" s="16"/>
      <c r="SZC1528" s="16"/>
      <c r="SZD1528" s="16"/>
      <c r="SZE1528" s="16"/>
      <c r="SZF1528" s="16"/>
      <c r="SZG1528" s="16"/>
      <c r="SZH1528" s="16"/>
      <c r="SZI1528" s="16"/>
      <c r="SZJ1528" s="16"/>
      <c r="SZK1528" s="16"/>
      <c r="SZL1528" s="16"/>
      <c r="SZM1528" s="16"/>
      <c r="SZN1528" s="16"/>
      <c r="SZO1528" s="16"/>
      <c r="SZP1528" s="16"/>
      <c r="SZQ1528" s="16"/>
      <c r="SZR1528" s="16"/>
      <c r="SZS1528" s="16"/>
      <c r="SZT1528" s="16"/>
      <c r="SZU1528" s="16"/>
      <c r="SZV1528" s="16"/>
      <c r="SZW1528" s="16"/>
      <c r="SZX1528" s="16"/>
      <c r="SZY1528" s="16"/>
      <c r="SZZ1528" s="16"/>
      <c r="TAA1528" s="16"/>
      <c r="TAB1528" s="16"/>
      <c r="TAC1528" s="16"/>
      <c r="TAD1528" s="16"/>
      <c r="TAE1528" s="16"/>
      <c r="TAF1528" s="16"/>
      <c r="TAG1528" s="16"/>
      <c r="TAH1528" s="16"/>
      <c r="TAI1528" s="16"/>
      <c r="TAJ1528" s="16"/>
      <c r="TAK1528" s="16"/>
      <c r="TAL1528" s="16"/>
      <c r="TAM1528" s="16"/>
      <c r="TAN1528" s="16"/>
      <c r="TAO1528" s="16"/>
      <c r="TAP1528" s="16"/>
      <c r="TAQ1528" s="16"/>
      <c r="TAR1528" s="16"/>
      <c r="TAS1528" s="16"/>
      <c r="TAT1528" s="16"/>
      <c r="TAU1528" s="16"/>
      <c r="TAV1528" s="16"/>
      <c r="TAW1528" s="16"/>
      <c r="TAX1528" s="16"/>
      <c r="TAY1528" s="16"/>
      <c r="TAZ1528" s="16"/>
      <c r="TBA1528" s="16"/>
      <c r="TBB1528" s="16"/>
      <c r="TBC1528" s="16"/>
      <c r="TBD1528" s="16"/>
      <c r="TBE1528" s="16"/>
      <c r="TBF1528" s="16"/>
      <c r="TBG1528" s="16"/>
      <c r="TBH1528" s="16"/>
      <c r="TBI1528" s="16"/>
      <c r="TBJ1528" s="16"/>
      <c r="TBK1528" s="16"/>
      <c r="TBL1528" s="16"/>
      <c r="TBM1528" s="16"/>
      <c r="TBN1528" s="16"/>
      <c r="TBO1528" s="16"/>
      <c r="TBP1528" s="16"/>
      <c r="TBQ1528" s="16"/>
      <c r="TBR1528" s="16"/>
      <c r="TBS1528" s="16"/>
      <c r="TBT1528" s="16"/>
      <c r="TBU1528" s="16"/>
      <c r="TBV1528" s="16"/>
      <c r="TBW1528" s="16"/>
      <c r="TBX1528" s="16"/>
      <c r="TBY1528" s="16"/>
      <c r="TBZ1528" s="16"/>
      <c r="TCA1528" s="16"/>
      <c r="TCB1528" s="16"/>
      <c r="TCC1528" s="16"/>
      <c r="TCD1528" s="16"/>
      <c r="TCE1528" s="16"/>
      <c r="TCF1528" s="16"/>
      <c r="TCG1528" s="16"/>
      <c r="TCH1528" s="16"/>
      <c r="TCI1528" s="16"/>
      <c r="TCJ1528" s="16"/>
      <c r="TCK1528" s="16"/>
      <c r="TCL1528" s="16"/>
      <c r="TCM1528" s="16"/>
      <c r="TCN1528" s="16"/>
      <c r="TCO1528" s="16"/>
      <c r="TCP1528" s="16"/>
      <c r="TCQ1528" s="16"/>
      <c r="TCR1528" s="16"/>
      <c r="TCS1528" s="16"/>
      <c r="TCT1528" s="16"/>
      <c r="TCU1528" s="16"/>
      <c r="TCV1528" s="16"/>
      <c r="TCW1528" s="16"/>
      <c r="TCX1528" s="16"/>
      <c r="TCY1528" s="16"/>
      <c r="TCZ1528" s="16"/>
      <c r="TDA1528" s="16"/>
      <c r="TDB1528" s="16"/>
      <c r="TDC1528" s="16"/>
      <c r="TDD1528" s="16"/>
      <c r="TDE1528" s="16"/>
      <c r="TDF1528" s="16"/>
      <c r="TDG1528" s="16"/>
      <c r="TDH1528" s="16"/>
      <c r="TDI1528" s="16"/>
      <c r="TDJ1528" s="16"/>
      <c r="TDK1528" s="16"/>
      <c r="TDL1528" s="16"/>
      <c r="TDM1528" s="16"/>
      <c r="TDN1528" s="16"/>
      <c r="TDO1528" s="16"/>
      <c r="TDP1528" s="16"/>
      <c r="TDQ1528" s="16"/>
      <c r="TDR1528" s="16"/>
      <c r="TDS1528" s="16"/>
      <c r="TDT1528" s="16"/>
      <c r="TDU1528" s="16"/>
      <c r="TDV1528" s="16"/>
      <c r="TDW1528" s="16"/>
      <c r="TDX1528" s="16"/>
      <c r="TDY1528" s="16"/>
      <c r="TDZ1528" s="16"/>
      <c r="TEA1528" s="16"/>
      <c r="TEB1528" s="16"/>
      <c r="TEC1528" s="16"/>
      <c r="TED1528" s="16"/>
      <c r="TEE1528" s="16"/>
      <c r="TEF1528" s="16"/>
      <c r="TEG1528" s="16"/>
      <c r="TEH1528" s="16"/>
      <c r="TEI1528" s="16"/>
      <c r="TEJ1528" s="16"/>
      <c r="TEK1528" s="16"/>
      <c r="TEL1528" s="16"/>
      <c r="TEM1528" s="16"/>
      <c r="TEN1528" s="16"/>
      <c r="TEO1528" s="16"/>
      <c r="TEP1528" s="16"/>
      <c r="TEQ1528" s="16"/>
      <c r="TER1528" s="16"/>
      <c r="TES1528" s="16"/>
      <c r="TET1528" s="16"/>
      <c r="TEU1528" s="16"/>
      <c r="TEV1528" s="16"/>
      <c r="TEW1528" s="16"/>
      <c r="TEX1528" s="16"/>
      <c r="TEY1528" s="16"/>
      <c r="TEZ1528" s="16"/>
      <c r="TFA1528" s="16"/>
      <c r="TFB1528" s="16"/>
      <c r="TFC1528" s="16"/>
      <c r="TFD1528" s="16"/>
      <c r="TFE1528" s="16"/>
      <c r="TFF1528" s="16"/>
      <c r="TFG1528" s="16"/>
      <c r="TFH1528" s="16"/>
      <c r="TFI1528" s="16"/>
      <c r="TFJ1528" s="16"/>
      <c r="TFK1528" s="16"/>
      <c r="TFL1528" s="16"/>
      <c r="TFM1528" s="16"/>
      <c r="TFN1528" s="16"/>
      <c r="TFO1528" s="16"/>
      <c r="TFP1528" s="16"/>
      <c r="TFQ1528" s="16"/>
      <c r="TFR1528" s="16"/>
      <c r="TFS1528" s="16"/>
      <c r="TFT1528" s="16"/>
      <c r="TFU1528" s="16"/>
      <c r="TFV1528" s="16"/>
      <c r="TFW1528" s="16"/>
      <c r="TFX1528" s="16"/>
      <c r="TFY1528" s="16"/>
      <c r="TFZ1528" s="16"/>
      <c r="TGA1528" s="16"/>
      <c r="TGB1528" s="16"/>
      <c r="TGC1528" s="16"/>
      <c r="TGD1528" s="16"/>
      <c r="TGE1528" s="16"/>
      <c r="TGF1528" s="16"/>
      <c r="TGG1528" s="16"/>
      <c r="TGH1528" s="16"/>
      <c r="TGI1528" s="16"/>
      <c r="TGJ1528" s="16"/>
      <c r="TGK1528" s="16"/>
      <c r="TGL1528" s="16"/>
      <c r="TGM1528" s="16"/>
      <c r="TGN1528" s="16"/>
      <c r="TGO1528" s="16"/>
      <c r="TGP1528" s="16"/>
      <c r="TGQ1528" s="16"/>
      <c r="TGR1528" s="16"/>
      <c r="TGS1528" s="16"/>
      <c r="TGT1528" s="16"/>
      <c r="TGU1528" s="16"/>
      <c r="TGV1528" s="16"/>
      <c r="TGW1528" s="16"/>
      <c r="TGX1528" s="16"/>
      <c r="TGY1528" s="16"/>
      <c r="TGZ1528" s="16"/>
      <c r="THA1528" s="16"/>
      <c r="THB1528" s="16"/>
      <c r="THC1528" s="16"/>
      <c r="THD1528" s="16"/>
      <c r="THE1528" s="16"/>
      <c r="THF1528" s="16"/>
      <c r="THG1528" s="16"/>
      <c r="THH1528" s="16"/>
      <c r="THI1528" s="16"/>
      <c r="THJ1528" s="16"/>
      <c r="THK1528" s="16"/>
      <c r="THL1528" s="16"/>
      <c r="THM1528" s="16"/>
      <c r="THN1528" s="16"/>
      <c r="THO1528" s="16"/>
      <c r="THP1528" s="16"/>
      <c r="THQ1528" s="16"/>
      <c r="THR1528" s="16"/>
      <c r="THS1528" s="16"/>
      <c r="THT1528" s="16"/>
      <c r="THU1528" s="16"/>
      <c r="THV1528" s="16"/>
      <c r="THW1528" s="16"/>
      <c r="THX1528" s="16"/>
      <c r="THY1528" s="16"/>
      <c r="THZ1528" s="16"/>
      <c r="TIA1528" s="16"/>
      <c r="TIB1528" s="16"/>
      <c r="TIC1528" s="16"/>
      <c r="TID1528" s="16"/>
      <c r="TIE1528" s="16"/>
      <c r="TIF1528" s="16"/>
      <c r="TIG1528" s="16"/>
      <c r="TIH1528" s="16"/>
      <c r="TII1528" s="16"/>
      <c r="TIJ1528" s="16"/>
      <c r="TIK1528" s="16"/>
      <c r="TIL1528" s="16"/>
      <c r="TIM1528" s="16"/>
      <c r="TIN1528" s="16"/>
      <c r="TIO1528" s="16"/>
      <c r="TIP1528" s="16"/>
      <c r="TIQ1528" s="16"/>
      <c r="TIR1528" s="16"/>
      <c r="TIS1528" s="16"/>
      <c r="TIT1528" s="16"/>
      <c r="TIU1528" s="16"/>
      <c r="TIV1528" s="16"/>
      <c r="TIW1528" s="16"/>
      <c r="TIX1528" s="16"/>
      <c r="TIY1528" s="16"/>
      <c r="TIZ1528" s="16"/>
      <c r="TJA1528" s="16"/>
      <c r="TJB1528" s="16"/>
      <c r="TJC1528" s="16"/>
      <c r="TJD1528" s="16"/>
      <c r="TJE1528" s="16"/>
      <c r="TJF1528" s="16"/>
      <c r="TJG1528" s="16"/>
      <c r="TJH1528" s="16"/>
      <c r="TJI1528" s="16"/>
      <c r="TJJ1528" s="16"/>
      <c r="TJK1528" s="16"/>
      <c r="TJL1528" s="16"/>
      <c r="TJM1528" s="16"/>
      <c r="TJN1528" s="16"/>
      <c r="TJO1528" s="16"/>
      <c r="TJP1528" s="16"/>
      <c r="TJQ1528" s="16"/>
      <c r="TJR1528" s="16"/>
      <c r="TJS1528" s="16"/>
      <c r="TJT1528" s="16"/>
      <c r="TJU1528" s="16"/>
      <c r="TJV1528" s="16"/>
      <c r="TJW1528" s="16"/>
      <c r="TJX1528" s="16"/>
      <c r="TJY1528" s="16"/>
      <c r="TJZ1528" s="16"/>
      <c r="TKA1528" s="16"/>
      <c r="TKB1528" s="16"/>
      <c r="TKC1528" s="16"/>
      <c r="TKD1528" s="16"/>
      <c r="TKE1528" s="16"/>
      <c r="TKF1528" s="16"/>
      <c r="TKG1528" s="16"/>
      <c r="TKH1528" s="16"/>
      <c r="TKI1528" s="16"/>
      <c r="TKJ1528" s="16"/>
      <c r="TKK1528" s="16"/>
      <c r="TKL1528" s="16"/>
      <c r="TKM1528" s="16"/>
      <c r="TKN1528" s="16"/>
      <c r="TKO1528" s="16"/>
      <c r="TKP1528" s="16"/>
      <c r="TKQ1528" s="16"/>
      <c r="TKR1528" s="16"/>
      <c r="TKS1528" s="16"/>
      <c r="TKT1528" s="16"/>
      <c r="TKU1528" s="16"/>
      <c r="TKV1528" s="16"/>
      <c r="TKW1528" s="16"/>
      <c r="TKX1528" s="16"/>
      <c r="TKY1528" s="16"/>
      <c r="TKZ1528" s="16"/>
      <c r="TLA1528" s="16"/>
      <c r="TLB1528" s="16"/>
      <c r="TLC1528" s="16"/>
      <c r="TLD1528" s="16"/>
      <c r="TLE1528" s="16"/>
      <c r="TLF1528" s="16"/>
      <c r="TLG1528" s="16"/>
      <c r="TLH1528" s="16"/>
      <c r="TLI1528" s="16"/>
      <c r="TLJ1528" s="16"/>
      <c r="TLK1528" s="16"/>
      <c r="TLL1528" s="16"/>
      <c r="TLM1528" s="16"/>
      <c r="TLN1528" s="16"/>
      <c r="TLO1528" s="16"/>
      <c r="TLP1528" s="16"/>
      <c r="TLQ1528" s="16"/>
      <c r="TLR1528" s="16"/>
      <c r="TLS1528" s="16"/>
      <c r="TLT1528" s="16"/>
      <c r="TLU1528" s="16"/>
      <c r="TLV1528" s="16"/>
      <c r="TLW1528" s="16"/>
      <c r="TLX1528" s="16"/>
      <c r="TLY1528" s="16"/>
      <c r="TLZ1528" s="16"/>
      <c r="TMA1528" s="16"/>
      <c r="TMB1528" s="16"/>
      <c r="TMC1528" s="16"/>
      <c r="TMD1528" s="16"/>
      <c r="TME1528" s="16"/>
      <c r="TMF1528" s="16"/>
      <c r="TMG1528" s="16"/>
      <c r="TMH1528" s="16"/>
      <c r="TMI1528" s="16"/>
      <c r="TMJ1528" s="16"/>
      <c r="TMK1528" s="16"/>
      <c r="TML1528" s="16"/>
      <c r="TMM1528" s="16"/>
      <c r="TMN1528" s="16"/>
      <c r="TMO1528" s="16"/>
      <c r="TMP1528" s="16"/>
      <c r="TMQ1528" s="16"/>
      <c r="TMR1528" s="16"/>
      <c r="TMS1528" s="16"/>
      <c r="TMT1528" s="16"/>
      <c r="TMU1528" s="16"/>
      <c r="TMV1528" s="16"/>
      <c r="TMW1528" s="16"/>
      <c r="TMX1528" s="16"/>
      <c r="TMY1528" s="16"/>
      <c r="TMZ1528" s="16"/>
      <c r="TNA1528" s="16"/>
      <c r="TNB1528" s="16"/>
      <c r="TNC1528" s="16"/>
      <c r="TND1528" s="16"/>
      <c r="TNE1528" s="16"/>
      <c r="TNF1528" s="16"/>
      <c r="TNG1528" s="16"/>
      <c r="TNH1528" s="16"/>
      <c r="TNI1528" s="16"/>
      <c r="TNJ1528" s="16"/>
      <c r="TNK1528" s="16"/>
      <c r="TNL1528" s="16"/>
      <c r="TNM1528" s="16"/>
      <c r="TNN1528" s="16"/>
      <c r="TNO1528" s="16"/>
      <c r="TNP1528" s="16"/>
      <c r="TNQ1528" s="16"/>
      <c r="TNR1528" s="16"/>
      <c r="TNS1528" s="16"/>
      <c r="TNT1528" s="16"/>
      <c r="TNU1528" s="16"/>
      <c r="TNV1528" s="16"/>
      <c r="TNW1528" s="16"/>
      <c r="TNX1528" s="16"/>
      <c r="TNY1528" s="16"/>
      <c r="TNZ1528" s="16"/>
      <c r="TOA1528" s="16"/>
      <c r="TOB1528" s="16"/>
      <c r="TOC1528" s="16"/>
      <c r="TOD1528" s="16"/>
      <c r="TOE1528" s="16"/>
      <c r="TOF1528" s="16"/>
      <c r="TOG1528" s="16"/>
      <c r="TOH1528" s="16"/>
      <c r="TOI1528" s="16"/>
      <c r="TOJ1528" s="16"/>
      <c r="TOK1528" s="16"/>
      <c r="TOL1528" s="16"/>
      <c r="TOM1528" s="16"/>
      <c r="TON1528" s="16"/>
      <c r="TOO1528" s="16"/>
      <c r="TOP1528" s="16"/>
      <c r="TOQ1528" s="16"/>
      <c r="TOR1528" s="16"/>
      <c r="TOS1528" s="16"/>
      <c r="TOT1528" s="16"/>
      <c r="TOU1528" s="16"/>
      <c r="TOV1528" s="16"/>
      <c r="TOW1528" s="16"/>
      <c r="TOX1528" s="16"/>
      <c r="TOY1528" s="16"/>
      <c r="TOZ1528" s="16"/>
      <c r="TPA1528" s="16"/>
      <c r="TPB1528" s="16"/>
      <c r="TPC1528" s="16"/>
      <c r="TPD1528" s="16"/>
      <c r="TPE1528" s="16"/>
      <c r="TPF1528" s="16"/>
      <c r="TPG1528" s="16"/>
      <c r="TPH1528" s="16"/>
      <c r="TPI1528" s="16"/>
      <c r="TPJ1528" s="16"/>
      <c r="TPK1528" s="16"/>
      <c r="TPL1528" s="16"/>
      <c r="TPM1528" s="16"/>
      <c r="TPN1528" s="16"/>
      <c r="TPO1528" s="16"/>
      <c r="TPP1528" s="16"/>
      <c r="TPQ1528" s="16"/>
      <c r="TPR1528" s="16"/>
      <c r="TPS1528" s="16"/>
      <c r="TPT1528" s="16"/>
      <c r="TPU1528" s="16"/>
      <c r="TPV1528" s="16"/>
      <c r="TPW1528" s="16"/>
      <c r="TPX1528" s="16"/>
      <c r="TPY1528" s="16"/>
      <c r="TPZ1528" s="16"/>
      <c r="TQA1528" s="16"/>
      <c r="TQB1528" s="16"/>
      <c r="TQC1528" s="16"/>
      <c r="TQD1528" s="16"/>
      <c r="TQE1528" s="16"/>
      <c r="TQF1528" s="16"/>
      <c r="TQG1528" s="16"/>
      <c r="TQH1528" s="16"/>
      <c r="TQI1528" s="16"/>
      <c r="TQJ1528" s="16"/>
      <c r="TQK1528" s="16"/>
      <c r="TQL1528" s="16"/>
      <c r="TQM1528" s="16"/>
      <c r="TQN1528" s="16"/>
      <c r="TQO1528" s="16"/>
      <c r="TQP1528" s="16"/>
      <c r="TQQ1528" s="16"/>
      <c r="TQR1528" s="16"/>
      <c r="TQS1528" s="16"/>
      <c r="TQT1528" s="16"/>
      <c r="TQU1528" s="16"/>
      <c r="TQV1528" s="16"/>
      <c r="TQW1528" s="16"/>
      <c r="TQX1528" s="16"/>
      <c r="TQY1528" s="16"/>
      <c r="TQZ1528" s="16"/>
      <c r="TRA1528" s="16"/>
      <c r="TRB1528" s="16"/>
      <c r="TRC1528" s="16"/>
      <c r="TRD1528" s="16"/>
      <c r="TRE1528" s="16"/>
      <c r="TRF1528" s="16"/>
      <c r="TRG1528" s="16"/>
      <c r="TRH1528" s="16"/>
      <c r="TRI1528" s="16"/>
      <c r="TRJ1528" s="16"/>
      <c r="TRK1528" s="16"/>
      <c r="TRL1528" s="16"/>
      <c r="TRM1528" s="16"/>
      <c r="TRN1528" s="16"/>
      <c r="TRO1528" s="16"/>
      <c r="TRP1528" s="16"/>
      <c r="TRQ1528" s="16"/>
      <c r="TRR1528" s="16"/>
      <c r="TRS1528" s="16"/>
      <c r="TRT1528" s="16"/>
      <c r="TRU1528" s="16"/>
      <c r="TRV1528" s="16"/>
      <c r="TRW1528" s="16"/>
      <c r="TRX1528" s="16"/>
      <c r="TRY1528" s="16"/>
      <c r="TRZ1528" s="16"/>
      <c r="TSA1528" s="16"/>
      <c r="TSB1528" s="16"/>
      <c r="TSC1528" s="16"/>
      <c r="TSD1528" s="16"/>
      <c r="TSE1528" s="16"/>
      <c r="TSF1528" s="16"/>
      <c r="TSG1528" s="16"/>
      <c r="TSH1528" s="16"/>
      <c r="TSI1528" s="16"/>
      <c r="TSJ1528" s="16"/>
      <c r="TSK1528" s="16"/>
      <c r="TSL1528" s="16"/>
      <c r="TSM1528" s="16"/>
      <c r="TSN1528" s="16"/>
      <c r="TSO1528" s="16"/>
      <c r="TSP1528" s="16"/>
      <c r="TSQ1528" s="16"/>
      <c r="TSR1528" s="16"/>
      <c r="TSS1528" s="16"/>
      <c r="TST1528" s="16"/>
      <c r="TSU1528" s="16"/>
      <c r="TSV1528" s="16"/>
      <c r="TSW1528" s="16"/>
      <c r="TSX1528" s="16"/>
      <c r="TSY1528" s="16"/>
      <c r="TSZ1528" s="16"/>
      <c r="TTA1528" s="16"/>
      <c r="TTB1528" s="16"/>
      <c r="TTC1528" s="16"/>
      <c r="TTD1528" s="16"/>
      <c r="TTE1528" s="16"/>
      <c r="TTF1528" s="16"/>
      <c r="TTG1528" s="16"/>
      <c r="TTH1528" s="16"/>
      <c r="TTI1528" s="16"/>
      <c r="TTJ1528" s="16"/>
      <c r="TTK1528" s="16"/>
      <c r="TTL1528" s="16"/>
      <c r="TTM1528" s="16"/>
      <c r="TTN1528" s="16"/>
      <c r="TTO1528" s="16"/>
      <c r="TTP1528" s="16"/>
      <c r="TTQ1528" s="16"/>
      <c r="TTR1528" s="16"/>
      <c r="TTS1528" s="16"/>
      <c r="TTT1528" s="16"/>
      <c r="TTU1528" s="16"/>
      <c r="TTV1528" s="16"/>
      <c r="TTW1528" s="16"/>
      <c r="TTX1528" s="16"/>
      <c r="TTY1528" s="16"/>
      <c r="TTZ1528" s="16"/>
      <c r="TUA1528" s="16"/>
      <c r="TUB1528" s="16"/>
      <c r="TUC1528" s="16"/>
      <c r="TUD1528" s="16"/>
      <c r="TUE1528" s="16"/>
      <c r="TUF1528" s="16"/>
      <c r="TUG1528" s="16"/>
      <c r="TUH1528" s="16"/>
      <c r="TUI1528" s="16"/>
      <c r="TUJ1528" s="16"/>
      <c r="TUK1528" s="16"/>
      <c r="TUL1528" s="16"/>
      <c r="TUM1528" s="16"/>
      <c r="TUN1528" s="16"/>
      <c r="TUO1528" s="16"/>
      <c r="TUP1528" s="16"/>
      <c r="TUQ1528" s="16"/>
      <c r="TUR1528" s="16"/>
      <c r="TUS1528" s="16"/>
      <c r="TUT1528" s="16"/>
      <c r="TUU1528" s="16"/>
      <c r="TUV1528" s="16"/>
      <c r="TUW1528" s="16"/>
      <c r="TUX1528" s="16"/>
      <c r="TUY1528" s="16"/>
      <c r="TUZ1528" s="16"/>
      <c r="TVA1528" s="16"/>
      <c r="TVB1528" s="16"/>
      <c r="TVC1528" s="16"/>
      <c r="TVD1528" s="16"/>
      <c r="TVE1528" s="16"/>
      <c r="TVF1528" s="16"/>
      <c r="TVG1528" s="16"/>
      <c r="TVH1528" s="16"/>
      <c r="TVI1528" s="16"/>
      <c r="TVJ1528" s="16"/>
      <c r="TVK1528" s="16"/>
      <c r="TVL1528" s="16"/>
      <c r="TVM1528" s="16"/>
      <c r="TVN1528" s="16"/>
      <c r="TVO1528" s="16"/>
      <c r="TVP1528" s="16"/>
      <c r="TVQ1528" s="16"/>
      <c r="TVR1528" s="16"/>
      <c r="TVS1528" s="16"/>
      <c r="TVT1528" s="16"/>
      <c r="TVU1528" s="16"/>
      <c r="TVV1528" s="16"/>
      <c r="TVW1528" s="16"/>
      <c r="TVX1528" s="16"/>
      <c r="TVY1528" s="16"/>
      <c r="TVZ1528" s="16"/>
      <c r="TWA1528" s="16"/>
      <c r="TWB1528" s="16"/>
      <c r="TWC1528" s="16"/>
      <c r="TWD1528" s="16"/>
      <c r="TWE1528" s="16"/>
      <c r="TWF1528" s="16"/>
      <c r="TWG1528" s="16"/>
      <c r="TWH1528" s="16"/>
      <c r="TWI1528" s="16"/>
      <c r="TWJ1528" s="16"/>
      <c r="TWK1528" s="16"/>
      <c r="TWL1528" s="16"/>
      <c r="TWM1528" s="16"/>
      <c r="TWN1528" s="16"/>
      <c r="TWO1528" s="16"/>
      <c r="TWP1528" s="16"/>
      <c r="TWQ1528" s="16"/>
      <c r="TWR1528" s="16"/>
      <c r="TWS1528" s="16"/>
      <c r="TWT1528" s="16"/>
      <c r="TWU1528" s="16"/>
      <c r="TWV1528" s="16"/>
      <c r="TWW1528" s="16"/>
      <c r="TWX1528" s="16"/>
      <c r="TWY1528" s="16"/>
      <c r="TWZ1528" s="16"/>
      <c r="TXA1528" s="16"/>
      <c r="TXB1528" s="16"/>
      <c r="TXC1528" s="16"/>
      <c r="TXD1528" s="16"/>
      <c r="TXE1528" s="16"/>
      <c r="TXF1528" s="16"/>
      <c r="TXG1528" s="16"/>
      <c r="TXH1528" s="16"/>
      <c r="TXI1528" s="16"/>
      <c r="TXJ1528" s="16"/>
      <c r="TXK1528" s="16"/>
      <c r="TXL1528" s="16"/>
      <c r="TXM1528" s="16"/>
      <c r="TXN1528" s="16"/>
      <c r="TXO1528" s="16"/>
      <c r="TXP1528" s="16"/>
      <c r="TXQ1528" s="16"/>
      <c r="TXR1528" s="16"/>
      <c r="TXS1528" s="16"/>
      <c r="TXT1528" s="16"/>
      <c r="TXU1528" s="16"/>
      <c r="TXV1528" s="16"/>
      <c r="TXW1528" s="16"/>
      <c r="TXX1528" s="16"/>
      <c r="TXY1528" s="16"/>
      <c r="TXZ1528" s="16"/>
      <c r="TYA1528" s="16"/>
      <c r="TYB1528" s="16"/>
      <c r="TYC1528" s="16"/>
      <c r="TYD1528" s="16"/>
      <c r="TYE1528" s="16"/>
      <c r="TYF1528" s="16"/>
      <c r="TYG1528" s="16"/>
      <c r="TYH1528" s="16"/>
      <c r="TYI1528" s="16"/>
      <c r="TYJ1528" s="16"/>
      <c r="TYK1528" s="16"/>
      <c r="TYL1528" s="16"/>
      <c r="TYM1528" s="16"/>
      <c r="TYN1528" s="16"/>
      <c r="TYO1528" s="16"/>
      <c r="TYP1528" s="16"/>
      <c r="TYQ1528" s="16"/>
      <c r="TYR1528" s="16"/>
      <c r="TYS1528" s="16"/>
      <c r="TYT1528" s="16"/>
      <c r="TYU1528" s="16"/>
      <c r="TYV1528" s="16"/>
      <c r="TYW1528" s="16"/>
      <c r="TYX1528" s="16"/>
      <c r="TYY1528" s="16"/>
      <c r="TYZ1528" s="16"/>
      <c r="TZA1528" s="16"/>
      <c r="TZB1528" s="16"/>
      <c r="TZC1528" s="16"/>
      <c r="TZD1528" s="16"/>
      <c r="TZE1528" s="16"/>
      <c r="TZF1528" s="16"/>
      <c r="TZG1528" s="16"/>
      <c r="TZH1528" s="16"/>
      <c r="TZI1528" s="16"/>
      <c r="TZJ1528" s="16"/>
      <c r="TZK1528" s="16"/>
      <c r="TZL1528" s="16"/>
      <c r="TZM1528" s="16"/>
      <c r="TZN1528" s="16"/>
      <c r="TZO1528" s="16"/>
      <c r="TZP1528" s="16"/>
      <c r="TZQ1528" s="16"/>
      <c r="TZR1528" s="16"/>
      <c r="TZS1528" s="16"/>
      <c r="TZT1528" s="16"/>
      <c r="TZU1528" s="16"/>
      <c r="TZV1528" s="16"/>
      <c r="TZW1528" s="16"/>
      <c r="TZX1528" s="16"/>
      <c r="TZY1528" s="16"/>
      <c r="TZZ1528" s="16"/>
      <c r="UAA1528" s="16"/>
      <c r="UAB1528" s="16"/>
      <c r="UAC1528" s="16"/>
      <c r="UAD1528" s="16"/>
      <c r="UAE1528" s="16"/>
      <c r="UAF1528" s="16"/>
      <c r="UAG1528" s="16"/>
      <c r="UAH1528" s="16"/>
      <c r="UAI1528" s="16"/>
      <c r="UAJ1528" s="16"/>
      <c r="UAK1528" s="16"/>
      <c r="UAL1528" s="16"/>
      <c r="UAM1528" s="16"/>
      <c r="UAN1528" s="16"/>
      <c r="UAO1528" s="16"/>
      <c r="UAP1528" s="16"/>
      <c r="UAQ1528" s="16"/>
      <c r="UAR1528" s="16"/>
      <c r="UAS1528" s="16"/>
      <c r="UAT1528" s="16"/>
      <c r="UAU1528" s="16"/>
      <c r="UAV1528" s="16"/>
      <c r="UAW1528" s="16"/>
      <c r="UAX1528" s="16"/>
      <c r="UAY1528" s="16"/>
      <c r="UAZ1528" s="16"/>
      <c r="UBA1528" s="16"/>
      <c r="UBB1528" s="16"/>
      <c r="UBC1528" s="16"/>
      <c r="UBD1528" s="16"/>
      <c r="UBE1528" s="16"/>
      <c r="UBF1528" s="16"/>
      <c r="UBG1528" s="16"/>
      <c r="UBH1528" s="16"/>
      <c r="UBI1528" s="16"/>
      <c r="UBJ1528" s="16"/>
      <c r="UBK1528" s="16"/>
      <c r="UBL1528" s="16"/>
      <c r="UBM1528" s="16"/>
      <c r="UBN1528" s="16"/>
      <c r="UBO1528" s="16"/>
      <c r="UBP1528" s="16"/>
      <c r="UBQ1528" s="16"/>
      <c r="UBR1528" s="16"/>
      <c r="UBS1528" s="16"/>
      <c r="UBT1528" s="16"/>
      <c r="UBU1528" s="16"/>
      <c r="UBV1528" s="16"/>
      <c r="UBW1528" s="16"/>
      <c r="UBX1528" s="16"/>
      <c r="UBY1528" s="16"/>
      <c r="UBZ1528" s="16"/>
      <c r="UCA1528" s="16"/>
      <c r="UCB1528" s="16"/>
      <c r="UCC1528" s="16"/>
      <c r="UCD1528" s="16"/>
      <c r="UCE1528" s="16"/>
      <c r="UCF1528" s="16"/>
      <c r="UCG1528" s="16"/>
      <c r="UCH1528" s="16"/>
      <c r="UCI1528" s="16"/>
      <c r="UCJ1528" s="16"/>
      <c r="UCK1528" s="16"/>
      <c r="UCL1528" s="16"/>
      <c r="UCM1528" s="16"/>
      <c r="UCN1528" s="16"/>
      <c r="UCO1528" s="16"/>
      <c r="UCP1528" s="16"/>
      <c r="UCQ1528" s="16"/>
      <c r="UCR1528" s="16"/>
      <c r="UCS1528" s="16"/>
      <c r="UCT1528" s="16"/>
      <c r="UCU1528" s="16"/>
      <c r="UCV1528" s="16"/>
      <c r="UCW1528" s="16"/>
      <c r="UCX1528" s="16"/>
      <c r="UCY1528" s="16"/>
      <c r="UCZ1528" s="16"/>
      <c r="UDA1528" s="16"/>
      <c r="UDB1528" s="16"/>
      <c r="UDC1528" s="16"/>
      <c r="UDD1528" s="16"/>
      <c r="UDE1528" s="16"/>
      <c r="UDF1528" s="16"/>
      <c r="UDG1528" s="16"/>
      <c r="UDH1528" s="16"/>
      <c r="UDI1528" s="16"/>
      <c r="UDJ1528" s="16"/>
      <c r="UDK1528" s="16"/>
      <c r="UDL1528" s="16"/>
      <c r="UDM1528" s="16"/>
      <c r="UDN1528" s="16"/>
      <c r="UDO1528" s="16"/>
      <c r="UDP1528" s="16"/>
      <c r="UDQ1528" s="16"/>
      <c r="UDR1528" s="16"/>
      <c r="UDS1528" s="16"/>
      <c r="UDT1528" s="16"/>
      <c r="UDU1528" s="16"/>
      <c r="UDV1528" s="16"/>
      <c r="UDW1528" s="16"/>
      <c r="UDX1528" s="16"/>
      <c r="UDY1528" s="16"/>
      <c r="UDZ1528" s="16"/>
      <c r="UEA1528" s="16"/>
      <c r="UEB1528" s="16"/>
      <c r="UEC1528" s="16"/>
      <c r="UED1528" s="16"/>
      <c r="UEE1528" s="16"/>
      <c r="UEF1528" s="16"/>
      <c r="UEG1528" s="16"/>
      <c r="UEH1528" s="16"/>
      <c r="UEI1528" s="16"/>
      <c r="UEJ1528" s="16"/>
      <c r="UEK1528" s="16"/>
      <c r="UEL1528" s="16"/>
      <c r="UEM1528" s="16"/>
      <c r="UEN1528" s="16"/>
      <c r="UEO1528" s="16"/>
      <c r="UEP1528" s="16"/>
      <c r="UEQ1528" s="16"/>
      <c r="UER1528" s="16"/>
      <c r="UES1528" s="16"/>
      <c r="UET1528" s="16"/>
      <c r="UEU1528" s="16"/>
      <c r="UEV1528" s="16"/>
      <c r="UEW1528" s="16"/>
      <c r="UEX1528" s="16"/>
      <c r="UEY1528" s="16"/>
      <c r="UEZ1528" s="16"/>
      <c r="UFA1528" s="16"/>
      <c r="UFB1528" s="16"/>
      <c r="UFC1528" s="16"/>
      <c r="UFD1528" s="16"/>
      <c r="UFE1528" s="16"/>
      <c r="UFF1528" s="16"/>
      <c r="UFG1528" s="16"/>
      <c r="UFH1528" s="16"/>
      <c r="UFI1528" s="16"/>
      <c r="UFJ1528" s="16"/>
      <c r="UFK1528" s="16"/>
      <c r="UFL1528" s="16"/>
      <c r="UFM1528" s="16"/>
      <c r="UFN1528" s="16"/>
      <c r="UFO1528" s="16"/>
      <c r="UFP1528" s="16"/>
      <c r="UFQ1528" s="16"/>
      <c r="UFR1528" s="16"/>
      <c r="UFS1528" s="16"/>
      <c r="UFT1528" s="16"/>
      <c r="UFU1528" s="16"/>
      <c r="UFV1528" s="16"/>
      <c r="UFW1528" s="16"/>
      <c r="UFX1528" s="16"/>
      <c r="UFY1528" s="16"/>
      <c r="UFZ1528" s="16"/>
      <c r="UGA1528" s="16"/>
      <c r="UGB1528" s="16"/>
      <c r="UGC1528" s="16"/>
      <c r="UGD1528" s="16"/>
      <c r="UGE1528" s="16"/>
      <c r="UGF1528" s="16"/>
      <c r="UGG1528" s="16"/>
      <c r="UGH1528" s="16"/>
      <c r="UGI1528" s="16"/>
      <c r="UGJ1528" s="16"/>
      <c r="UGK1528" s="16"/>
      <c r="UGL1528" s="16"/>
      <c r="UGM1528" s="16"/>
      <c r="UGN1528" s="16"/>
      <c r="UGO1528" s="16"/>
      <c r="UGP1528" s="16"/>
      <c r="UGQ1528" s="16"/>
      <c r="UGR1528" s="16"/>
      <c r="UGS1528" s="16"/>
      <c r="UGT1528" s="16"/>
      <c r="UGU1528" s="16"/>
      <c r="UGV1528" s="16"/>
      <c r="UGW1528" s="16"/>
      <c r="UGX1528" s="16"/>
      <c r="UGY1528" s="16"/>
      <c r="UGZ1528" s="16"/>
      <c r="UHA1528" s="16"/>
      <c r="UHB1528" s="16"/>
      <c r="UHC1528" s="16"/>
      <c r="UHD1528" s="16"/>
      <c r="UHE1528" s="16"/>
      <c r="UHF1528" s="16"/>
      <c r="UHG1528" s="16"/>
      <c r="UHH1528" s="16"/>
      <c r="UHI1528" s="16"/>
      <c r="UHJ1528" s="16"/>
      <c r="UHK1528" s="16"/>
      <c r="UHL1528" s="16"/>
      <c r="UHM1528" s="16"/>
      <c r="UHN1528" s="16"/>
      <c r="UHO1528" s="16"/>
      <c r="UHP1528" s="16"/>
      <c r="UHQ1528" s="16"/>
      <c r="UHR1528" s="16"/>
      <c r="UHS1528" s="16"/>
      <c r="UHT1528" s="16"/>
      <c r="UHU1528" s="16"/>
      <c r="UHV1528" s="16"/>
      <c r="UHW1528" s="16"/>
      <c r="UHX1528" s="16"/>
      <c r="UHY1528" s="16"/>
      <c r="UHZ1528" s="16"/>
      <c r="UIA1528" s="16"/>
      <c r="UIB1528" s="16"/>
      <c r="UIC1528" s="16"/>
      <c r="UID1528" s="16"/>
      <c r="UIE1528" s="16"/>
      <c r="UIF1528" s="16"/>
      <c r="UIG1528" s="16"/>
      <c r="UIH1528" s="16"/>
      <c r="UII1528" s="16"/>
      <c r="UIJ1528" s="16"/>
      <c r="UIK1528" s="16"/>
      <c r="UIL1528" s="16"/>
      <c r="UIM1528" s="16"/>
      <c r="UIN1528" s="16"/>
      <c r="UIO1528" s="16"/>
      <c r="UIP1528" s="16"/>
      <c r="UIQ1528" s="16"/>
      <c r="UIR1528" s="16"/>
      <c r="UIS1528" s="16"/>
      <c r="UIT1528" s="16"/>
      <c r="UIU1528" s="16"/>
      <c r="UIV1528" s="16"/>
      <c r="UIW1528" s="16"/>
      <c r="UIX1528" s="16"/>
      <c r="UIY1528" s="16"/>
      <c r="UIZ1528" s="16"/>
      <c r="UJA1528" s="16"/>
      <c r="UJB1528" s="16"/>
      <c r="UJC1528" s="16"/>
      <c r="UJD1528" s="16"/>
      <c r="UJE1528" s="16"/>
      <c r="UJF1528" s="16"/>
      <c r="UJG1528" s="16"/>
      <c r="UJH1528" s="16"/>
      <c r="UJI1528" s="16"/>
      <c r="UJJ1528" s="16"/>
      <c r="UJK1528" s="16"/>
      <c r="UJL1528" s="16"/>
      <c r="UJM1528" s="16"/>
      <c r="UJN1528" s="16"/>
      <c r="UJO1528" s="16"/>
      <c r="UJP1528" s="16"/>
      <c r="UJQ1528" s="16"/>
      <c r="UJR1528" s="16"/>
      <c r="UJS1528" s="16"/>
      <c r="UJT1528" s="16"/>
      <c r="UJU1528" s="16"/>
      <c r="UJV1528" s="16"/>
      <c r="UJW1528" s="16"/>
      <c r="UJX1528" s="16"/>
      <c r="UJY1528" s="16"/>
      <c r="UJZ1528" s="16"/>
      <c r="UKA1528" s="16"/>
      <c r="UKB1528" s="16"/>
      <c r="UKC1528" s="16"/>
      <c r="UKD1528" s="16"/>
      <c r="UKE1528" s="16"/>
      <c r="UKF1528" s="16"/>
      <c r="UKG1528" s="16"/>
      <c r="UKH1528" s="16"/>
      <c r="UKI1528" s="16"/>
      <c r="UKJ1528" s="16"/>
      <c r="UKK1528" s="16"/>
      <c r="UKL1528" s="16"/>
      <c r="UKM1528" s="16"/>
      <c r="UKN1528" s="16"/>
      <c r="UKO1528" s="16"/>
      <c r="UKP1528" s="16"/>
      <c r="UKQ1528" s="16"/>
      <c r="UKR1528" s="16"/>
      <c r="UKS1528" s="16"/>
      <c r="UKT1528" s="16"/>
      <c r="UKU1528" s="16"/>
      <c r="UKV1528" s="16"/>
      <c r="UKW1528" s="16"/>
      <c r="UKX1528" s="16"/>
      <c r="UKY1528" s="16"/>
      <c r="UKZ1528" s="16"/>
      <c r="ULA1528" s="16"/>
      <c r="ULB1528" s="16"/>
      <c r="ULC1528" s="16"/>
      <c r="ULD1528" s="16"/>
      <c r="ULE1528" s="16"/>
      <c r="ULF1528" s="16"/>
      <c r="ULG1528" s="16"/>
      <c r="ULH1528" s="16"/>
      <c r="ULI1528" s="16"/>
      <c r="ULJ1528" s="16"/>
      <c r="ULK1528" s="16"/>
      <c r="ULL1528" s="16"/>
      <c r="ULM1528" s="16"/>
      <c r="ULN1528" s="16"/>
      <c r="ULO1528" s="16"/>
      <c r="ULP1528" s="16"/>
      <c r="ULQ1528" s="16"/>
      <c r="ULR1528" s="16"/>
      <c r="ULS1528" s="16"/>
      <c r="ULT1528" s="16"/>
      <c r="ULU1528" s="16"/>
      <c r="ULV1528" s="16"/>
      <c r="ULW1528" s="16"/>
      <c r="ULX1528" s="16"/>
      <c r="ULY1528" s="16"/>
      <c r="ULZ1528" s="16"/>
      <c r="UMA1528" s="16"/>
      <c r="UMB1528" s="16"/>
      <c r="UMC1528" s="16"/>
      <c r="UMD1528" s="16"/>
      <c r="UME1528" s="16"/>
      <c r="UMF1528" s="16"/>
      <c r="UMG1528" s="16"/>
      <c r="UMH1528" s="16"/>
      <c r="UMI1528" s="16"/>
      <c r="UMJ1528" s="16"/>
      <c r="UMK1528" s="16"/>
      <c r="UML1528" s="16"/>
      <c r="UMM1528" s="16"/>
      <c r="UMN1528" s="16"/>
      <c r="UMO1528" s="16"/>
      <c r="UMP1528" s="16"/>
      <c r="UMQ1528" s="16"/>
      <c r="UMR1528" s="16"/>
      <c r="UMS1528" s="16"/>
      <c r="UMT1528" s="16"/>
      <c r="UMU1528" s="16"/>
      <c r="UMV1528" s="16"/>
      <c r="UMW1528" s="16"/>
      <c r="UMX1528" s="16"/>
      <c r="UMY1528" s="16"/>
      <c r="UMZ1528" s="16"/>
      <c r="UNA1528" s="16"/>
      <c r="UNB1528" s="16"/>
      <c r="UNC1528" s="16"/>
      <c r="UND1528" s="16"/>
      <c r="UNE1528" s="16"/>
      <c r="UNF1528" s="16"/>
      <c r="UNG1528" s="16"/>
      <c r="UNH1528" s="16"/>
      <c r="UNI1528" s="16"/>
      <c r="UNJ1528" s="16"/>
      <c r="UNK1528" s="16"/>
      <c r="UNL1528" s="16"/>
      <c r="UNM1528" s="16"/>
      <c r="UNN1528" s="16"/>
      <c r="UNO1528" s="16"/>
      <c r="UNP1528" s="16"/>
      <c r="UNQ1528" s="16"/>
      <c r="UNR1528" s="16"/>
      <c r="UNS1528" s="16"/>
      <c r="UNT1528" s="16"/>
      <c r="UNU1528" s="16"/>
      <c r="UNV1528" s="16"/>
      <c r="UNW1528" s="16"/>
      <c r="UNX1528" s="16"/>
      <c r="UNY1528" s="16"/>
      <c r="UNZ1528" s="16"/>
      <c r="UOA1528" s="16"/>
      <c r="UOB1528" s="16"/>
      <c r="UOC1528" s="16"/>
      <c r="UOD1528" s="16"/>
      <c r="UOE1528" s="16"/>
      <c r="UOF1528" s="16"/>
      <c r="UOG1528" s="16"/>
      <c r="UOH1528" s="16"/>
      <c r="UOI1528" s="16"/>
      <c r="UOJ1528" s="16"/>
      <c r="UOK1528" s="16"/>
      <c r="UOL1528" s="16"/>
      <c r="UOM1528" s="16"/>
      <c r="UON1528" s="16"/>
      <c r="UOO1528" s="16"/>
      <c r="UOP1528" s="16"/>
      <c r="UOQ1528" s="16"/>
      <c r="UOR1528" s="16"/>
      <c r="UOS1528" s="16"/>
      <c r="UOT1528" s="16"/>
      <c r="UOU1528" s="16"/>
      <c r="UOV1528" s="16"/>
      <c r="UOW1528" s="16"/>
      <c r="UOX1528" s="16"/>
      <c r="UOY1528" s="16"/>
      <c r="UOZ1528" s="16"/>
      <c r="UPA1528" s="16"/>
      <c r="UPB1528" s="16"/>
      <c r="UPC1528" s="16"/>
      <c r="UPD1528" s="16"/>
      <c r="UPE1528" s="16"/>
      <c r="UPF1528" s="16"/>
      <c r="UPG1528" s="16"/>
      <c r="UPH1528" s="16"/>
      <c r="UPI1528" s="16"/>
      <c r="UPJ1528" s="16"/>
      <c r="UPK1528" s="16"/>
      <c r="UPL1528" s="16"/>
      <c r="UPM1528" s="16"/>
      <c r="UPN1528" s="16"/>
      <c r="UPO1528" s="16"/>
      <c r="UPP1528" s="16"/>
      <c r="UPQ1528" s="16"/>
      <c r="UPR1528" s="16"/>
      <c r="UPS1528" s="16"/>
      <c r="UPT1528" s="16"/>
      <c r="UPU1528" s="16"/>
      <c r="UPV1528" s="16"/>
      <c r="UPW1528" s="16"/>
      <c r="UPX1528" s="16"/>
      <c r="UPY1528" s="16"/>
      <c r="UPZ1528" s="16"/>
      <c r="UQA1528" s="16"/>
      <c r="UQB1528" s="16"/>
      <c r="UQC1528" s="16"/>
      <c r="UQD1528" s="16"/>
      <c r="UQE1528" s="16"/>
      <c r="UQF1528" s="16"/>
      <c r="UQG1528" s="16"/>
      <c r="UQH1528" s="16"/>
      <c r="UQI1528" s="16"/>
      <c r="UQJ1528" s="16"/>
      <c r="UQK1528" s="16"/>
      <c r="UQL1528" s="16"/>
      <c r="UQM1528" s="16"/>
      <c r="UQN1528" s="16"/>
      <c r="UQO1528" s="16"/>
      <c r="UQP1528" s="16"/>
      <c r="UQQ1528" s="16"/>
      <c r="UQR1528" s="16"/>
      <c r="UQS1528" s="16"/>
      <c r="UQT1528" s="16"/>
      <c r="UQU1528" s="16"/>
      <c r="UQV1528" s="16"/>
      <c r="UQW1528" s="16"/>
      <c r="UQX1528" s="16"/>
      <c r="UQY1528" s="16"/>
      <c r="UQZ1528" s="16"/>
      <c r="URA1528" s="16"/>
      <c r="URB1528" s="16"/>
      <c r="URC1528" s="16"/>
      <c r="URD1528" s="16"/>
      <c r="URE1528" s="16"/>
      <c r="URF1528" s="16"/>
      <c r="URG1528" s="16"/>
      <c r="URH1528" s="16"/>
      <c r="URI1528" s="16"/>
      <c r="URJ1528" s="16"/>
      <c r="URK1528" s="16"/>
      <c r="URL1528" s="16"/>
      <c r="URM1528" s="16"/>
      <c r="URN1528" s="16"/>
      <c r="URO1528" s="16"/>
      <c r="URP1528" s="16"/>
      <c r="URQ1528" s="16"/>
      <c r="URR1528" s="16"/>
      <c r="URS1528" s="16"/>
      <c r="URT1528" s="16"/>
      <c r="URU1528" s="16"/>
      <c r="URV1528" s="16"/>
      <c r="URW1528" s="16"/>
      <c r="URX1528" s="16"/>
      <c r="URY1528" s="16"/>
      <c r="URZ1528" s="16"/>
      <c r="USA1528" s="16"/>
      <c r="USB1528" s="16"/>
      <c r="USC1528" s="16"/>
      <c r="USD1528" s="16"/>
      <c r="USE1528" s="16"/>
      <c r="USF1528" s="16"/>
      <c r="USG1528" s="16"/>
      <c r="USH1528" s="16"/>
      <c r="USI1528" s="16"/>
      <c r="USJ1528" s="16"/>
      <c r="USK1528" s="16"/>
      <c r="USL1528" s="16"/>
      <c r="USM1528" s="16"/>
      <c r="USN1528" s="16"/>
      <c r="USO1528" s="16"/>
      <c r="USP1528" s="16"/>
      <c r="USQ1528" s="16"/>
      <c r="USR1528" s="16"/>
      <c r="USS1528" s="16"/>
      <c r="UST1528" s="16"/>
      <c r="USU1528" s="16"/>
      <c r="USV1528" s="16"/>
      <c r="USW1528" s="16"/>
      <c r="USX1528" s="16"/>
      <c r="USY1528" s="16"/>
      <c r="USZ1528" s="16"/>
      <c r="UTA1528" s="16"/>
      <c r="UTB1528" s="16"/>
      <c r="UTC1528" s="16"/>
      <c r="UTD1528" s="16"/>
      <c r="UTE1528" s="16"/>
      <c r="UTF1528" s="16"/>
      <c r="UTG1528" s="16"/>
      <c r="UTH1528" s="16"/>
      <c r="UTI1528" s="16"/>
      <c r="UTJ1528" s="16"/>
      <c r="UTK1528" s="16"/>
      <c r="UTL1528" s="16"/>
      <c r="UTM1528" s="16"/>
      <c r="UTN1528" s="16"/>
      <c r="UTO1528" s="16"/>
      <c r="UTP1528" s="16"/>
      <c r="UTQ1528" s="16"/>
      <c r="UTR1528" s="16"/>
      <c r="UTS1528" s="16"/>
      <c r="UTT1528" s="16"/>
      <c r="UTU1528" s="16"/>
      <c r="UTV1528" s="16"/>
      <c r="UTW1528" s="16"/>
      <c r="UTX1528" s="16"/>
      <c r="UTY1528" s="16"/>
      <c r="UTZ1528" s="16"/>
      <c r="UUA1528" s="16"/>
      <c r="UUB1528" s="16"/>
      <c r="UUC1528" s="16"/>
      <c r="UUD1528" s="16"/>
      <c r="UUE1528" s="16"/>
      <c r="UUF1528" s="16"/>
      <c r="UUG1528" s="16"/>
      <c r="UUH1528" s="16"/>
      <c r="UUI1528" s="16"/>
      <c r="UUJ1528" s="16"/>
      <c r="UUK1528" s="16"/>
      <c r="UUL1528" s="16"/>
      <c r="UUM1528" s="16"/>
      <c r="UUN1528" s="16"/>
      <c r="UUO1528" s="16"/>
      <c r="UUP1528" s="16"/>
      <c r="UUQ1528" s="16"/>
      <c r="UUR1528" s="16"/>
      <c r="UUS1528" s="16"/>
      <c r="UUT1528" s="16"/>
      <c r="UUU1528" s="16"/>
      <c r="UUV1528" s="16"/>
      <c r="UUW1528" s="16"/>
      <c r="UUX1528" s="16"/>
      <c r="UUY1528" s="16"/>
      <c r="UUZ1528" s="16"/>
      <c r="UVA1528" s="16"/>
      <c r="UVB1528" s="16"/>
      <c r="UVC1528" s="16"/>
      <c r="UVD1528" s="16"/>
      <c r="UVE1528" s="16"/>
      <c r="UVF1528" s="16"/>
      <c r="UVG1528" s="16"/>
      <c r="UVH1528" s="16"/>
      <c r="UVI1528" s="16"/>
      <c r="UVJ1528" s="16"/>
      <c r="UVK1528" s="16"/>
      <c r="UVL1528" s="16"/>
      <c r="UVM1528" s="16"/>
      <c r="UVN1528" s="16"/>
      <c r="UVO1528" s="16"/>
      <c r="UVP1528" s="16"/>
      <c r="UVQ1528" s="16"/>
      <c r="UVR1528" s="16"/>
      <c r="UVS1528" s="16"/>
      <c r="UVT1528" s="16"/>
      <c r="UVU1528" s="16"/>
      <c r="UVV1528" s="16"/>
      <c r="UVW1528" s="16"/>
      <c r="UVX1528" s="16"/>
      <c r="UVY1528" s="16"/>
      <c r="UVZ1528" s="16"/>
      <c r="UWA1528" s="16"/>
      <c r="UWB1528" s="16"/>
      <c r="UWC1528" s="16"/>
      <c r="UWD1528" s="16"/>
      <c r="UWE1528" s="16"/>
      <c r="UWF1528" s="16"/>
      <c r="UWG1528" s="16"/>
      <c r="UWH1528" s="16"/>
      <c r="UWI1528" s="16"/>
      <c r="UWJ1528" s="16"/>
      <c r="UWK1528" s="16"/>
      <c r="UWL1528" s="16"/>
      <c r="UWM1528" s="16"/>
      <c r="UWN1528" s="16"/>
      <c r="UWO1528" s="16"/>
      <c r="UWP1528" s="16"/>
      <c r="UWQ1528" s="16"/>
      <c r="UWR1528" s="16"/>
      <c r="UWS1528" s="16"/>
      <c r="UWT1528" s="16"/>
      <c r="UWU1528" s="16"/>
      <c r="UWV1528" s="16"/>
      <c r="UWW1528" s="16"/>
      <c r="UWX1528" s="16"/>
      <c r="UWY1528" s="16"/>
      <c r="UWZ1528" s="16"/>
      <c r="UXA1528" s="16"/>
      <c r="UXB1528" s="16"/>
      <c r="UXC1528" s="16"/>
      <c r="UXD1528" s="16"/>
      <c r="UXE1528" s="16"/>
      <c r="UXF1528" s="16"/>
      <c r="UXG1528" s="16"/>
      <c r="UXH1528" s="16"/>
      <c r="UXI1528" s="16"/>
      <c r="UXJ1528" s="16"/>
      <c r="UXK1528" s="16"/>
      <c r="UXL1528" s="16"/>
      <c r="UXM1528" s="16"/>
      <c r="UXN1528" s="16"/>
      <c r="UXO1528" s="16"/>
      <c r="UXP1528" s="16"/>
      <c r="UXQ1528" s="16"/>
      <c r="UXR1528" s="16"/>
      <c r="UXS1528" s="16"/>
      <c r="UXT1528" s="16"/>
      <c r="UXU1528" s="16"/>
      <c r="UXV1528" s="16"/>
      <c r="UXW1528" s="16"/>
      <c r="UXX1528" s="16"/>
      <c r="UXY1528" s="16"/>
      <c r="UXZ1528" s="16"/>
      <c r="UYA1528" s="16"/>
      <c r="UYB1528" s="16"/>
      <c r="UYC1528" s="16"/>
      <c r="UYD1528" s="16"/>
      <c r="UYE1528" s="16"/>
      <c r="UYF1528" s="16"/>
      <c r="UYG1528" s="16"/>
      <c r="UYH1528" s="16"/>
      <c r="UYI1528" s="16"/>
      <c r="UYJ1528" s="16"/>
      <c r="UYK1528" s="16"/>
      <c r="UYL1528" s="16"/>
      <c r="UYM1528" s="16"/>
      <c r="UYN1528" s="16"/>
      <c r="UYO1528" s="16"/>
      <c r="UYP1528" s="16"/>
      <c r="UYQ1528" s="16"/>
      <c r="UYR1528" s="16"/>
      <c r="UYS1528" s="16"/>
      <c r="UYT1528" s="16"/>
      <c r="UYU1528" s="16"/>
      <c r="UYV1528" s="16"/>
      <c r="UYW1528" s="16"/>
      <c r="UYX1528" s="16"/>
      <c r="UYY1528" s="16"/>
      <c r="UYZ1528" s="16"/>
      <c r="UZA1528" s="16"/>
      <c r="UZB1528" s="16"/>
      <c r="UZC1528" s="16"/>
      <c r="UZD1528" s="16"/>
      <c r="UZE1528" s="16"/>
      <c r="UZF1528" s="16"/>
      <c r="UZG1528" s="16"/>
      <c r="UZH1528" s="16"/>
      <c r="UZI1528" s="16"/>
      <c r="UZJ1528" s="16"/>
      <c r="UZK1528" s="16"/>
      <c r="UZL1528" s="16"/>
      <c r="UZM1528" s="16"/>
      <c r="UZN1528" s="16"/>
      <c r="UZO1528" s="16"/>
      <c r="UZP1528" s="16"/>
      <c r="UZQ1528" s="16"/>
      <c r="UZR1528" s="16"/>
      <c r="UZS1528" s="16"/>
      <c r="UZT1528" s="16"/>
      <c r="UZU1528" s="16"/>
      <c r="UZV1528" s="16"/>
      <c r="UZW1528" s="16"/>
      <c r="UZX1528" s="16"/>
      <c r="UZY1528" s="16"/>
      <c r="UZZ1528" s="16"/>
      <c r="VAA1528" s="16"/>
      <c r="VAB1528" s="16"/>
      <c r="VAC1528" s="16"/>
      <c r="VAD1528" s="16"/>
      <c r="VAE1528" s="16"/>
      <c r="VAF1528" s="16"/>
      <c r="VAG1528" s="16"/>
      <c r="VAH1528" s="16"/>
      <c r="VAI1528" s="16"/>
      <c r="VAJ1528" s="16"/>
      <c r="VAK1528" s="16"/>
      <c r="VAL1528" s="16"/>
      <c r="VAM1528" s="16"/>
      <c r="VAN1528" s="16"/>
      <c r="VAO1528" s="16"/>
      <c r="VAP1528" s="16"/>
      <c r="VAQ1528" s="16"/>
      <c r="VAR1528" s="16"/>
      <c r="VAS1528" s="16"/>
      <c r="VAT1528" s="16"/>
      <c r="VAU1528" s="16"/>
      <c r="VAV1528" s="16"/>
      <c r="VAW1528" s="16"/>
      <c r="VAX1528" s="16"/>
      <c r="VAY1528" s="16"/>
      <c r="VAZ1528" s="16"/>
      <c r="VBA1528" s="16"/>
      <c r="VBB1528" s="16"/>
      <c r="VBC1528" s="16"/>
      <c r="VBD1528" s="16"/>
      <c r="VBE1528" s="16"/>
      <c r="VBF1528" s="16"/>
      <c r="VBG1528" s="16"/>
      <c r="VBH1528" s="16"/>
      <c r="VBI1528" s="16"/>
      <c r="VBJ1528" s="16"/>
      <c r="VBK1528" s="16"/>
      <c r="VBL1528" s="16"/>
      <c r="VBM1528" s="16"/>
      <c r="VBN1528" s="16"/>
      <c r="VBO1528" s="16"/>
      <c r="VBP1528" s="16"/>
      <c r="VBQ1528" s="16"/>
      <c r="VBR1528" s="16"/>
      <c r="VBS1528" s="16"/>
      <c r="VBT1528" s="16"/>
      <c r="VBU1528" s="16"/>
      <c r="VBV1528" s="16"/>
      <c r="VBW1528" s="16"/>
      <c r="VBX1528" s="16"/>
      <c r="VBY1528" s="16"/>
      <c r="VBZ1528" s="16"/>
      <c r="VCA1528" s="16"/>
      <c r="VCB1528" s="16"/>
      <c r="VCC1528" s="16"/>
      <c r="VCD1528" s="16"/>
      <c r="VCE1528" s="16"/>
      <c r="VCF1528" s="16"/>
      <c r="VCG1528" s="16"/>
      <c r="VCH1528" s="16"/>
      <c r="VCI1528" s="16"/>
      <c r="VCJ1528" s="16"/>
      <c r="VCK1528" s="16"/>
      <c r="VCL1528" s="16"/>
      <c r="VCM1528" s="16"/>
      <c r="VCN1528" s="16"/>
      <c r="VCO1528" s="16"/>
      <c r="VCP1528" s="16"/>
      <c r="VCQ1528" s="16"/>
      <c r="VCR1528" s="16"/>
      <c r="VCS1528" s="16"/>
      <c r="VCT1528" s="16"/>
      <c r="VCU1528" s="16"/>
      <c r="VCV1528" s="16"/>
      <c r="VCW1528" s="16"/>
      <c r="VCX1528" s="16"/>
      <c r="VCY1528" s="16"/>
      <c r="VCZ1528" s="16"/>
      <c r="VDA1528" s="16"/>
      <c r="VDB1528" s="16"/>
      <c r="VDC1528" s="16"/>
      <c r="VDD1528" s="16"/>
      <c r="VDE1528" s="16"/>
      <c r="VDF1528" s="16"/>
      <c r="VDG1528" s="16"/>
      <c r="VDH1528" s="16"/>
      <c r="VDI1528" s="16"/>
      <c r="VDJ1528" s="16"/>
      <c r="VDK1528" s="16"/>
      <c r="VDL1528" s="16"/>
      <c r="VDM1528" s="16"/>
      <c r="VDN1528" s="16"/>
      <c r="VDO1528" s="16"/>
      <c r="VDP1528" s="16"/>
      <c r="VDQ1528" s="16"/>
      <c r="VDR1528" s="16"/>
      <c r="VDS1528" s="16"/>
      <c r="VDT1528" s="16"/>
      <c r="VDU1528" s="16"/>
      <c r="VDV1528" s="16"/>
      <c r="VDW1528" s="16"/>
      <c r="VDX1528" s="16"/>
      <c r="VDY1528" s="16"/>
      <c r="VDZ1528" s="16"/>
      <c r="VEA1528" s="16"/>
      <c r="VEB1528" s="16"/>
      <c r="VEC1528" s="16"/>
      <c r="VED1528" s="16"/>
      <c r="VEE1528" s="16"/>
      <c r="VEF1528" s="16"/>
      <c r="VEG1528" s="16"/>
      <c r="VEH1528" s="16"/>
      <c r="VEI1528" s="16"/>
      <c r="VEJ1528" s="16"/>
      <c r="VEK1528" s="16"/>
      <c r="VEL1528" s="16"/>
      <c r="VEM1528" s="16"/>
      <c r="VEN1528" s="16"/>
      <c r="VEO1528" s="16"/>
      <c r="VEP1528" s="16"/>
      <c r="VEQ1528" s="16"/>
      <c r="VER1528" s="16"/>
      <c r="VES1528" s="16"/>
      <c r="VET1528" s="16"/>
      <c r="VEU1528" s="16"/>
      <c r="VEV1528" s="16"/>
      <c r="VEW1528" s="16"/>
      <c r="VEX1528" s="16"/>
      <c r="VEY1528" s="16"/>
      <c r="VEZ1528" s="16"/>
      <c r="VFA1528" s="16"/>
      <c r="VFB1528" s="16"/>
      <c r="VFC1528" s="16"/>
      <c r="VFD1528" s="16"/>
      <c r="VFE1528" s="16"/>
      <c r="VFF1528" s="16"/>
      <c r="VFG1528" s="16"/>
      <c r="VFH1528" s="16"/>
      <c r="VFI1528" s="16"/>
      <c r="VFJ1528" s="16"/>
      <c r="VFK1528" s="16"/>
      <c r="VFL1528" s="16"/>
      <c r="VFM1528" s="16"/>
      <c r="VFN1528" s="16"/>
      <c r="VFO1528" s="16"/>
      <c r="VFP1528" s="16"/>
      <c r="VFQ1528" s="16"/>
      <c r="VFR1528" s="16"/>
      <c r="VFS1528" s="16"/>
      <c r="VFT1528" s="16"/>
      <c r="VFU1528" s="16"/>
      <c r="VFV1528" s="16"/>
      <c r="VFW1528" s="16"/>
      <c r="VFX1528" s="16"/>
      <c r="VFY1528" s="16"/>
      <c r="VFZ1528" s="16"/>
      <c r="VGA1528" s="16"/>
      <c r="VGB1528" s="16"/>
      <c r="VGC1528" s="16"/>
      <c r="VGD1528" s="16"/>
      <c r="VGE1528" s="16"/>
      <c r="VGF1528" s="16"/>
      <c r="VGG1528" s="16"/>
      <c r="VGH1528" s="16"/>
      <c r="VGI1528" s="16"/>
      <c r="VGJ1528" s="16"/>
      <c r="VGK1528" s="16"/>
      <c r="VGL1528" s="16"/>
      <c r="VGM1528" s="16"/>
      <c r="VGN1528" s="16"/>
      <c r="VGO1528" s="16"/>
      <c r="VGP1528" s="16"/>
      <c r="VGQ1528" s="16"/>
      <c r="VGR1528" s="16"/>
      <c r="VGS1528" s="16"/>
      <c r="VGT1528" s="16"/>
      <c r="VGU1528" s="16"/>
      <c r="VGV1528" s="16"/>
      <c r="VGW1528" s="16"/>
      <c r="VGX1528" s="16"/>
      <c r="VGY1528" s="16"/>
      <c r="VGZ1528" s="16"/>
      <c r="VHA1528" s="16"/>
      <c r="VHB1528" s="16"/>
      <c r="VHC1528" s="16"/>
      <c r="VHD1528" s="16"/>
      <c r="VHE1528" s="16"/>
      <c r="VHF1528" s="16"/>
      <c r="VHG1528" s="16"/>
      <c r="VHH1528" s="16"/>
      <c r="VHI1528" s="16"/>
      <c r="VHJ1528" s="16"/>
      <c r="VHK1528" s="16"/>
      <c r="VHL1528" s="16"/>
      <c r="VHM1528" s="16"/>
      <c r="VHN1528" s="16"/>
      <c r="VHO1528" s="16"/>
      <c r="VHP1528" s="16"/>
      <c r="VHQ1528" s="16"/>
      <c r="VHR1528" s="16"/>
      <c r="VHS1528" s="16"/>
      <c r="VHT1528" s="16"/>
      <c r="VHU1528" s="16"/>
      <c r="VHV1528" s="16"/>
      <c r="VHW1528" s="16"/>
      <c r="VHX1528" s="16"/>
      <c r="VHY1528" s="16"/>
      <c r="VHZ1528" s="16"/>
      <c r="VIA1528" s="16"/>
      <c r="VIB1528" s="16"/>
      <c r="VIC1528" s="16"/>
      <c r="VID1528" s="16"/>
      <c r="VIE1528" s="16"/>
      <c r="VIF1528" s="16"/>
      <c r="VIG1528" s="16"/>
      <c r="VIH1528" s="16"/>
      <c r="VII1528" s="16"/>
      <c r="VIJ1528" s="16"/>
      <c r="VIK1528" s="16"/>
      <c r="VIL1528" s="16"/>
      <c r="VIM1528" s="16"/>
      <c r="VIN1528" s="16"/>
      <c r="VIO1528" s="16"/>
      <c r="VIP1528" s="16"/>
      <c r="VIQ1528" s="16"/>
      <c r="VIR1528" s="16"/>
      <c r="VIS1528" s="16"/>
      <c r="VIT1528" s="16"/>
      <c r="VIU1528" s="16"/>
      <c r="VIV1528" s="16"/>
      <c r="VIW1528" s="16"/>
      <c r="VIX1528" s="16"/>
      <c r="VIY1528" s="16"/>
      <c r="VIZ1528" s="16"/>
      <c r="VJA1528" s="16"/>
      <c r="VJB1528" s="16"/>
      <c r="VJC1528" s="16"/>
      <c r="VJD1528" s="16"/>
      <c r="VJE1528" s="16"/>
      <c r="VJF1528" s="16"/>
      <c r="VJG1528" s="16"/>
      <c r="VJH1528" s="16"/>
      <c r="VJI1528" s="16"/>
      <c r="VJJ1528" s="16"/>
      <c r="VJK1528" s="16"/>
      <c r="VJL1528" s="16"/>
      <c r="VJM1528" s="16"/>
      <c r="VJN1528" s="16"/>
      <c r="VJO1528" s="16"/>
      <c r="VJP1528" s="16"/>
      <c r="VJQ1528" s="16"/>
      <c r="VJR1528" s="16"/>
      <c r="VJS1528" s="16"/>
      <c r="VJT1528" s="16"/>
      <c r="VJU1528" s="16"/>
      <c r="VJV1528" s="16"/>
      <c r="VJW1528" s="16"/>
      <c r="VJX1528" s="16"/>
      <c r="VJY1528" s="16"/>
      <c r="VJZ1528" s="16"/>
      <c r="VKA1528" s="16"/>
      <c r="VKB1528" s="16"/>
      <c r="VKC1528" s="16"/>
      <c r="VKD1528" s="16"/>
      <c r="VKE1528" s="16"/>
      <c r="VKF1528" s="16"/>
      <c r="VKG1528" s="16"/>
      <c r="VKH1528" s="16"/>
      <c r="VKI1528" s="16"/>
      <c r="VKJ1528" s="16"/>
      <c r="VKK1528" s="16"/>
      <c r="VKL1528" s="16"/>
      <c r="VKM1528" s="16"/>
      <c r="VKN1528" s="16"/>
      <c r="VKO1528" s="16"/>
      <c r="VKP1528" s="16"/>
      <c r="VKQ1528" s="16"/>
      <c r="VKR1528" s="16"/>
      <c r="VKS1528" s="16"/>
      <c r="VKT1528" s="16"/>
      <c r="VKU1528" s="16"/>
      <c r="VKV1528" s="16"/>
      <c r="VKW1528" s="16"/>
      <c r="VKX1528" s="16"/>
      <c r="VKY1528" s="16"/>
      <c r="VKZ1528" s="16"/>
      <c r="VLA1528" s="16"/>
      <c r="VLB1528" s="16"/>
      <c r="VLC1528" s="16"/>
      <c r="VLD1528" s="16"/>
      <c r="VLE1528" s="16"/>
      <c r="VLF1528" s="16"/>
      <c r="VLG1528" s="16"/>
      <c r="VLH1528" s="16"/>
      <c r="VLI1528" s="16"/>
      <c r="VLJ1528" s="16"/>
      <c r="VLK1528" s="16"/>
      <c r="VLL1528" s="16"/>
      <c r="VLM1528" s="16"/>
      <c r="VLN1528" s="16"/>
      <c r="VLO1528" s="16"/>
      <c r="VLP1528" s="16"/>
      <c r="VLQ1528" s="16"/>
      <c r="VLR1528" s="16"/>
      <c r="VLS1528" s="16"/>
      <c r="VLT1528" s="16"/>
      <c r="VLU1528" s="16"/>
      <c r="VLV1528" s="16"/>
      <c r="VLW1528" s="16"/>
      <c r="VLX1528" s="16"/>
      <c r="VLY1528" s="16"/>
      <c r="VLZ1528" s="16"/>
      <c r="VMA1528" s="16"/>
      <c r="VMB1528" s="16"/>
      <c r="VMC1528" s="16"/>
      <c r="VMD1528" s="16"/>
      <c r="VME1528" s="16"/>
      <c r="VMF1528" s="16"/>
      <c r="VMG1528" s="16"/>
      <c r="VMH1528" s="16"/>
      <c r="VMI1528" s="16"/>
      <c r="VMJ1528" s="16"/>
      <c r="VMK1528" s="16"/>
      <c r="VML1528" s="16"/>
      <c r="VMM1528" s="16"/>
      <c r="VMN1528" s="16"/>
      <c r="VMO1528" s="16"/>
      <c r="VMP1528" s="16"/>
      <c r="VMQ1528" s="16"/>
      <c r="VMR1528" s="16"/>
      <c r="VMS1528" s="16"/>
      <c r="VMT1528" s="16"/>
      <c r="VMU1528" s="16"/>
      <c r="VMV1528" s="16"/>
      <c r="VMW1528" s="16"/>
      <c r="VMX1528" s="16"/>
      <c r="VMY1528" s="16"/>
      <c r="VMZ1528" s="16"/>
      <c r="VNA1528" s="16"/>
      <c r="VNB1528" s="16"/>
      <c r="VNC1528" s="16"/>
      <c r="VND1528" s="16"/>
      <c r="VNE1528" s="16"/>
      <c r="VNF1528" s="16"/>
      <c r="VNG1528" s="16"/>
      <c r="VNH1528" s="16"/>
      <c r="VNI1528" s="16"/>
      <c r="VNJ1528" s="16"/>
      <c r="VNK1528" s="16"/>
      <c r="VNL1528" s="16"/>
      <c r="VNM1528" s="16"/>
      <c r="VNN1528" s="16"/>
      <c r="VNO1528" s="16"/>
      <c r="VNP1528" s="16"/>
      <c r="VNQ1528" s="16"/>
      <c r="VNR1528" s="16"/>
      <c r="VNS1528" s="16"/>
      <c r="VNT1528" s="16"/>
      <c r="VNU1528" s="16"/>
      <c r="VNV1528" s="16"/>
      <c r="VNW1528" s="16"/>
      <c r="VNX1528" s="16"/>
      <c r="VNY1528" s="16"/>
      <c r="VNZ1528" s="16"/>
      <c r="VOA1528" s="16"/>
      <c r="VOB1528" s="16"/>
      <c r="VOC1528" s="16"/>
      <c r="VOD1528" s="16"/>
      <c r="VOE1528" s="16"/>
      <c r="VOF1528" s="16"/>
      <c r="VOG1528" s="16"/>
      <c r="VOH1528" s="16"/>
      <c r="VOI1528" s="16"/>
      <c r="VOJ1528" s="16"/>
      <c r="VOK1528" s="16"/>
      <c r="VOL1528" s="16"/>
      <c r="VOM1528" s="16"/>
      <c r="VON1528" s="16"/>
      <c r="VOO1528" s="16"/>
      <c r="VOP1528" s="16"/>
      <c r="VOQ1528" s="16"/>
      <c r="VOR1528" s="16"/>
      <c r="VOS1528" s="16"/>
      <c r="VOT1528" s="16"/>
      <c r="VOU1528" s="16"/>
      <c r="VOV1528" s="16"/>
      <c r="VOW1528" s="16"/>
      <c r="VOX1528" s="16"/>
      <c r="VOY1528" s="16"/>
      <c r="VOZ1528" s="16"/>
      <c r="VPA1528" s="16"/>
      <c r="VPB1528" s="16"/>
      <c r="VPC1528" s="16"/>
      <c r="VPD1528" s="16"/>
      <c r="VPE1528" s="16"/>
      <c r="VPF1528" s="16"/>
      <c r="VPG1528" s="16"/>
      <c r="VPH1528" s="16"/>
      <c r="VPI1528" s="16"/>
      <c r="VPJ1528" s="16"/>
      <c r="VPK1528" s="16"/>
      <c r="VPL1528" s="16"/>
      <c r="VPM1528" s="16"/>
      <c r="VPN1528" s="16"/>
      <c r="VPO1528" s="16"/>
      <c r="VPP1528" s="16"/>
      <c r="VPQ1528" s="16"/>
      <c r="VPR1528" s="16"/>
      <c r="VPS1528" s="16"/>
      <c r="VPT1528" s="16"/>
      <c r="VPU1528" s="16"/>
      <c r="VPV1528" s="16"/>
      <c r="VPW1528" s="16"/>
      <c r="VPX1528" s="16"/>
      <c r="VPY1528" s="16"/>
      <c r="VPZ1528" s="16"/>
      <c r="VQA1528" s="16"/>
      <c r="VQB1528" s="16"/>
      <c r="VQC1528" s="16"/>
      <c r="VQD1528" s="16"/>
      <c r="VQE1528" s="16"/>
      <c r="VQF1528" s="16"/>
      <c r="VQG1528" s="16"/>
      <c r="VQH1528" s="16"/>
      <c r="VQI1528" s="16"/>
      <c r="VQJ1528" s="16"/>
      <c r="VQK1528" s="16"/>
      <c r="VQL1528" s="16"/>
      <c r="VQM1528" s="16"/>
      <c r="VQN1528" s="16"/>
      <c r="VQO1528" s="16"/>
      <c r="VQP1528" s="16"/>
      <c r="VQQ1528" s="16"/>
      <c r="VQR1528" s="16"/>
      <c r="VQS1528" s="16"/>
      <c r="VQT1528" s="16"/>
      <c r="VQU1528" s="16"/>
      <c r="VQV1528" s="16"/>
      <c r="VQW1528" s="16"/>
      <c r="VQX1528" s="16"/>
      <c r="VQY1528" s="16"/>
      <c r="VQZ1528" s="16"/>
      <c r="VRA1528" s="16"/>
      <c r="VRB1528" s="16"/>
      <c r="VRC1528" s="16"/>
      <c r="VRD1528" s="16"/>
      <c r="VRE1528" s="16"/>
      <c r="VRF1528" s="16"/>
      <c r="VRG1528" s="16"/>
      <c r="VRH1528" s="16"/>
      <c r="VRI1528" s="16"/>
      <c r="VRJ1528" s="16"/>
      <c r="VRK1528" s="16"/>
      <c r="VRL1528" s="16"/>
      <c r="VRM1528" s="16"/>
      <c r="VRN1528" s="16"/>
      <c r="VRO1528" s="16"/>
      <c r="VRP1528" s="16"/>
      <c r="VRQ1528" s="16"/>
      <c r="VRR1528" s="16"/>
      <c r="VRS1528" s="16"/>
      <c r="VRT1528" s="16"/>
      <c r="VRU1528" s="16"/>
      <c r="VRV1528" s="16"/>
      <c r="VRW1528" s="16"/>
      <c r="VRX1528" s="16"/>
      <c r="VRY1528" s="16"/>
      <c r="VRZ1528" s="16"/>
      <c r="VSA1528" s="16"/>
      <c r="VSB1528" s="16"/>
      <c r="VSC1528" s="16"/>
      <c r="VSD1528" s="16"/>
      <c r="VSE1528" s="16"/>
      <c r="VSF1528" s="16"/>
      <c r="VSG1528" s="16"/>
      <c r="VSH1528" s="16"/>
      <c r="VSI1528" s="16"/>
      <c r="VSJ1528" s="16"/>
      <c r="VSK1528" s="16"/>
      <c r="VSL1528" s="16"/>
      <c r="VSM1528" s="16"/>
      <c r="VSN1528" s="16"/>
      <c r="VSO1528" s="16"/>
      <c r="VSP1528" s="16"/>
      <c r="VSQ1528" s="16"/>
      <c r="VSR1528" s="16"/>
      <c r="VSS1528" s="16"/>
      <c r="VST1528" s="16"/>
      <c r="VSU1528" s="16"/>
      <c r="VSV1528" s="16"/>
      <c r="VSW1528" s="16"/>
      <c r="VSX1528" s="16"/>
      <c r="VSY1528" s="16"/>
      <c r="VSZ1528" s="16"/>
      <c r="VTA1528" s="16"/>
      <c r="VTB1528" s="16"/>
      <c r="VTC1528" s="16"/>
      <c r="VTD1528" s="16"/>
      <c r="VTE1528" s="16"/>
      <c r="VTF1528" s="16"/>
      <c r="VTG1528" s="16"/>
      <c r="VTH1528" s="16"/>
      <c r="VTI1528" s="16"/>
      <c r="VTJ1528" s="16"/>
      <c r="VTK1528" s="16"/>
      <c r="VTL1528" s="16"/>
      <c r="VTM1528" s="16"/>
      <c r="VTN1528" s="16"/>
      <c r="VTO1528" s="16"/>
      <c r="VTP1528" s="16"/>
      <c r="VTQ1528" s="16"/>
      <c r="VTR1528" s="16"/>
      <c r="VTS1528" s="16"/>
      <c r="VTT1528" s="16"/>
      <c r="VTU1528" s="16"/>
      <c r="VTV1528" s="16"/>
      <c r="VTW1528" s="16"/>
      <c r="VTX1528" s="16"/>
      <c r="VTY1528" s="16"/>
      <c r="VTZ1528" s="16"/>
      <c r="VUA1528" s="16"/>
      <c r="VUB1528" s="16"/>
      <c r="VUC1528" s="16"/>
      <c r="VUD1528" s="16"/>
      <c r="VUE1528" s="16"/>
      <c r="VUF1528" s="16"/>
      <c r="VUG1528" s="16"/>
      <c r="VUH1528" s="16"/>
      <c r="VUI1528" s="16"/>
      <c r="VUJ1528" s="16"/>
      <c r="VUK1528" s="16"/>
      <c r="VUL1528" s="16"/>
      <c r="VUM1528" s="16"/>
      <c r="VUN1528" s="16"/>
      <c r="VUO1528" s="16"/>
      <c r="VUP1528" s="16"/>
      <c r="VUQ1528" s="16"/>
      <c r="VUR1528" s="16"/>
      <c r="VUS1528" s="16"/>
      <c r="VUT1528" s="16"/>
      <c r="VUU1528" s="16"/>
      <c r="VUV1528" s="16"/>
      <c r="VUW1528" s="16"/>
      <c r="VUX1528" s="16"/>
      <c r="VUY1528" s="16"/>
      <c r="VUZ1528" s="16"/>
      <c r="VVA1528" s="16"/>
      <c r="VVB1528" s="16"/>
      <c r="VVC1528" s="16"/>
      <c r="VVD1528" s="16"/>
      <c r="VVE1528" s="16"/>
      <c r="VVF1528" s="16"/>
      <c r="VVG1528" s="16"/>
      <c r="VVH1528" s="16"/>
      <c r="VVI1528" s="16"/>
      <c r="VVJ1528" s="16"/>
      <c r="VVK1528" s="16"/>
      <c r="VVL1528" s="16"/>
      <c r="VVM1528" s="16"/>
      <c r="VVN1528" s="16"/>
      <c r="VVO1528" s="16"/>
      <c r="VVP1528" s="16"/>
      <c r="VVQ1528" s="16"/>
      <c r="VVR1528" s="16"/>
      <c r="VVS1528" s="16"/>
      <c r="VVT1528" s="16"/>
      <c r="VVU1528" s="16"/>
      <c r="VVV1528" s="16"/>
      <c r="VVW1528" s="16"/>
      <c r="VVX1528" s="16"/>
      <c r="VVY1528" s="16"/>
      <c r="VVZ1528" s="16"/>
      <c r="VWA1528" s="16"/>
      <c r="VWB1528" s="16"/>
      <c r="VWC1528" s="16"/>
      <c r="VWD1528" s="16"/>
      <c r="VWE1528" s="16"/>
      <c r="VWF1528" s="16"/>
      <c r="VWG1528" s="16"/>
      <c r="VWH1528" s="16"/>
      <c r="VWI1528" s="16"/>
      <c r="VWJ1528" s="16"/>
      <c r="VWK1528" s="16"/>
      <c r="VWL1528" s="16"/>
      <c r="VWM1528" s="16"/>
      <c r="VWN1528" s="16"/>
      <c r="VWO1528" s="16"/>
      <c r="VWP1528" s="16"/>
      <c r="VWQ1528" s="16"/>
      <c r="VWR1528" s="16"/>
      <c r="VWS1528" s="16"/>
      <c r="VWT1528" s="16"/>
      <c r="VWU1528" s="16"/>
      <c r="VWV1528" s="16"/>
      <c r="VWW1528" s="16"/>
      <c r="VWX1528" s="16"/>
      <c r="VWY1528" s="16"/>
      <c r="VWZ1528" s="16"/>
      <c r="VXA1528" s="16"/>
      <c r="VXB1528" s="16"/>
      <c r="VXC1528" s="16"/>
      <c r="VXD1528" s="16"/>
      <c r="VXE1528" s="16"/>
      <c r="VXF1528" s="16"/>
      <c r="VXG1528" s="16"/>
      <c r="VXH1528" s="16"/>
      <c r="VXI1528" s="16"/>
      <c r="VXJ1528" s="16"/>
      <c r="VXK1528" s="16"/>
      <c r="VXL1528" s="16"/>
      <c r="VXM1528" s="16"/>
      <c r="VXN1528" s="16"/>
      <c r="VXO1528" s="16"/>
      <c r="VXP1528" s="16"/>
      <c r="VXQ1528" s="16"/>
      <c r="VXR1528" s="16"/>
      <c r="VXS1528" s="16"/>
      <c r="VXT1528" s="16"/>
      <c r="VXU1528" s="16"/>
      <c r="VXV1528" s="16"/>
      <c r="VXW1528" s="16"/>
      <c r="VXX1528" s="16"/>
      <c r="VXY1528" s="16"/>
      <c r="VXZ1528" s="16"/>
      <c r="VYA1528" s="16"/>
      <c r="VYB1528" s="16"/>
      <c r="VYC1528" s="16"/>
      <c r="VYD1528" s="16"/>
      <c r="VYE1528" s="16"/>
      <c r="VYF1528" s="16"/>
      <c r="VYG1528" s="16"/>
      <c r="VYH1528" s="16"/>
      <c r="VYI1528" s="16"/>
      <c r="VYJ1528" s="16"/>
      <c r="VYK1528" s="16"/>
      <c r="VYL1528" s="16"/>
      <c r="VYM1528" s="16"/>
      <c r="VYN1528" s="16"/>
      <c r="VYO1528" s="16"/>
      <c r="VYP1528" s="16"/>
      <c r="VYQ1528" s="16"/>
      <c r="VYR1528" s="16"/>
      <c r="VYS1528" s="16"/>
      <c r="VYT1528" s="16"/>
      <c r="VYU1528" s="16"/>
      <c r="VYV1528" s="16"/>
      <c r="VYW1528" s="16"/>
      <c r="VYX1528" s="16"/>
      <c r="VYY1528" s="16"/>
      <c r="VYZ1528" s="16"/>
      <c r="VZA1528" s="16"/>
      <c r="VZB1528" s="16"/>
      <c r="VZC1528" s="16"/>
      <c r="VZD1528" s="16"/>
      <c r="VZE1528" s="16"/>
      <c r="VZF1528" s="16"/>
      <c r="VZG1528" s="16"/>
      <c r="VZH1528" s="16"/>
      <c r="VZI1528" s="16"/>
      <c r="VZJ1528" s="16"/>
      <c r="VZK1528" s="16"/>
      <c r="VZL1528" s="16"/>
      <c r="VZM1528" s="16"/>
      <c r="VZN1528" s="16"/>
      <c r="VZO1528" s="16"/>
      <c r="VZP1528" s="16"/>
      <c r="VZQ1528" s="16"/>
      <c r="VZR1528" s="16"/>
      <c r="VZS1528" s="16"/>
      <c r="VZT1528" s="16"/>
      <c r="VZU1528" s="16"/>
      <c r="VZV1528" s="16"/>
      <c r="VZW1528" s="16"/>
      <c r="VZX1528" s="16"/>
      <c r="VZY1528" s="16"/>
      <c r="VZZ1528" s="16"/>
      <c r="WAA1528" s="16"/>
      <c r="WAB1528" s="16"/>
      <c r="WAC1528" s="16"/>
      <c r="WAD1528" s="16"/>
      <c r="WAE1528" s="16"/>
      <c r="WAF1528" s="16"/>
      <c r="WAG1528" s="16"/>
      <c r="WAH1528" s="16"/>
      <c r="WAI1528" s="16"/>
      <c r="WAJ1528" s="16"/>
      <c r="WAK1528" s="16"/>
      <c r="WAL1528" s="16"/>
      <c r="WAM1528" s="16"/>
      <c r="WAN1528" s="16"/>
      <c r="WAO1528" s="16"/>
      <c r="WAP1528" s="16"/>
      <c r="WAQ1528" s="16"/>
      <c r="WAR1528" s="16"/>
      <c r="WAS1528" s="16"/>
      <c r="WAT1528" s="16"/>
      <c r="WAU1528" s="16"/>
      <c r="WAV1528" s="16"/>
      <c r="WAW1528" s="16"/>
      <c r="WAX1528" s="16"/>
      <c r="WAY1528" s="16"/>
      <c r="WAZ1528" s="16"/>
      <c r="WBA1528" s="16"/>
      <c r="WBB1528" s="16"/>
      <c r="WBC1528" s="16"/>
      <c r="WBD1528" s="16"/>
      <c r="WBE1528" s="16"/>
      <c r="WBF1528" s="16"/>
      <c r="WBG1528" s="16"/>
      <c r="WBH1528" s="16"/>
      <c r="WBI1528" s="16"/>
      <c r="WBJ1528" s="16"/>
      <c r="WBK1528" s="16"/>
      <c r="WBL1528" s="16"/>
      <c r="WBM1528" s="16"/>
      <c r="WBN1528" s="16"/>
      <c r="WBO1528" s="16"/>
      <c r="WBP1528" s="16"/>
      <c r="WBQ1528" s="16"/>
      <c r="WBR1528" s="16"/>
      <c r="WBS1528" s="16"/>
      <c r="WBT1528" s="16"/>
      <c r="WBU1528" s="16"/>
      <c r="WBV1528" s="16"/>
      <c r="WBW1528" s="16"/>
      <c r="WBX1528" s="16"/>
      <c r="WBY1528" s="16"/>
      <c r="WBZ1528" s="16"/>
      <c r="WCA1528" s="16"/>
      <c r="WCB1528" s="16"/>
      <c r="WCC1528" s="16"/>
      <c r="WCD1528" s="16"/>
      <c r="WCE1528" s="16"/>
      <c r="WCF1528" s="16"/>
      <c r="WCG1528" s="16"/>
      <c r="WCH1528" s="16"/>
      <c r="WCI1528" s="16"/>
      <c r="WCJ1528" s="16"/>
      <c r="WCK1528" s="16"/>
      <c r="WCL1528" s="16"/>
      <c r="WCM1528" s="16"/>
      <c r="WCN1528" s="16"/>
      <c r="WCO1528" s="16"/>
      <c r="WCP1528" s="16"/>
      <c r="WCQ1528" s="16"/>
      <c r="WCR1528" s="16"/>
      <c r="WCS1528" s="16"/>
      <c r="WCT1528" s="16"/>
      <c r="WCU1528" s="16"/>
      <c r="WCV1528" s="16"/>
      <c r="WCW1528" s="16"/>
      <c r="WCX1528" s="16"/>
      <c r="WCY1528" s="16"/>
      <c r="WCZ1528" s="16"/>
      <c r="WDA1528" s="16"/>
      <c r="WDB1528" s="16"/>
      <c r="WDC1528" s="16"/>
      <c r="WDD1528" s="16"/>
      <c r="WDE1528" s="16"/>
      <c r="WDF1528" s="16"/>
      <c r="WDG1528" s="16"/>
      <c r="WDH1528" s="16"/>
      <c r="WDI1528" s="16"/>
      <c r="WDJ1528" s="16"/>
      <c r="WDK1528" s="16"/>
      <c r="WDL1528" s="16"/>
      <c r="WDM1528" s="16"/>
      <c r="WDN1528" s="16"/>
      <c r="WDO1528" s="16"/>
      <c r="WDP1528" s="16"/>
      <c r="WDQ1528" s="16"/>
      <c r="WDR1528" s="16"/>
      <c r="WDS1528" s="16"/>
      <c r="WDT1528" s="16"/>
      <c r="WDU1528" s="16"/>
      <c r="WDV1528" s="16"/>
      <c r="WDW1528" s="16"/>
      <c r="WDX1528" s="16"/>
      <c r="WDY1528" s="16"/>
      <c r="WDZ1528" s="16"/>
      <c r="WEA1528" s="16"/>
      <c r="WEB1528" s="16"/>
      <c r="WEC1528" s="16"/>
      <c r="WED1528" s="16"/>
      <c r="WEE1528" s="16"/>
      <c r="WEF1528" s="16"/>
      <c r="WEG1528" s="16"/>
      <c r="WEH1528" s="16"/>
      <c r="WEI1528" s="16"/>
      <c r="WEJ1528" s="16"/>
      <c r="WEK1528" s="16"/>
      <c r="WEL1528" s="16"/>
      <c r="WEM1528" s="16"/>
      <c r="WEN1528" s="16"/>
      <c r="WEO1528" s="16"/>
      <c r="WEP1528" s="16"/>
      <c r="WEQ1528" s="16"/>
      <c r="WER1528" s="16"/>
      <c r="WES1528" s="16"/>
      <c r="WET1528" s="16"/>
      <c r="WEU1528" s="16"/>
      <c r="WEV1528" s="16"/>
      <c r="WEW1528" s="16"/>
      <c r="WEX1528" s="16"/>
      <c r="WEY1528" s="16"/>
      <c r="WEZ1528" s="16"/>
      <c r="WFA1528" s="16"/>
      <c r="WFB1528" s="16"/>
      <c r="WFC1528" s="16"/>
      <c r="WFD1528" s="16"/>
      <c r="WFE1528" s="16"/>
      <c r="WFF1528" s="16"/>
      <c r="WFG1528" s="16"/>
      <c r="WFH1528" s="16"/>
      <c r="WFI1528" s="16"/>
      <c r="WFJ1528" s="16"/>
      <c r="WFK1528" s="16"/>
      <c r="WFL1528" s="16"/>
      <c r="WFM1528" s="16"/>
      <c r="WFN1528" s="16"/>
      <c r="WFO1528" s="16"/>
      <c r="WFP1528" s="16"/>
      <c r="WFQ1528" s="16"/>
      <c r="WFR1528" s="16"/>
      <c r="WFS1528" s="16"/>
      <c r="WFT1528" s="16"/>
      <c r="WFU1528" s="16"/>
      <c r="WFV1528" s="16"/>
      <c r="WFW1528" s="16"/>
      <c r="WFX1528" s="16"/>
      <c r="WFY1528" s="16"/>
      <c r="WFZ1528" s="16"/>
      <c r="WGA1528" s="16"/>
      <c r="WGB1528" s="16"/>
      <c r="WGC1528" s="16"/>
      <c r="WGD1528" s="16"/>
      <c r="WGE1528" s="16"/>
      <c r="WGF1528" s="16"/>
      <c r="WGG1528" s="16"/>
      <c r="WGH1528" s="16"/>
      <c r="WGI1528" s="16"/>
      <c r="WGJ1528" s="16"/>
      <c r="WGK1528" s="16"/>
      <c r="WGL1528" s="16"/>
      <c r="WGM1528" s="16"/>
      <c r="WGN1528" s="16"/>
      <c r="WGO1528" s="16"/>
      <c r="WGP1528" s="16"/>
      <c r="WGQ1528" s="16"/>
      <c r="WGR1528" s="16"/>
      <c r="WGS1528" s="16"/>
      <c r="WGT1528" s="16"/>
      <c r="WGU1528" s="16"/>
      <c r="WGV1528" s="16"/>
      <c r="WGW1528" s="16"/>
      <c r="WGX1528" s="16"/>
      <c r="WGY1528" s="16"/>
      <c r="WGZ1528" s="16"/>
      <c r="WHA1528" s="16"/>
      <c r="WHB1528" s="16"/>
      <c r="WHC1528" s="16"/>
      <c r="WHD1528" s="16"/>
      <c r="WHE1528" s="16"/>
      <c r="WHF1528" s="16"/>
      <c r="WHG1528" s="16"/>
      <c r="WHH1528" s="16"/>
      <c r="WHI1528" s="16"/>
      <c r="WHJ1528" s="16"/>
      <c r="WHK1528" s="16"/>
      <c r="WHL1528" s="16"/>
      <c r="WHM1528" s="16"/>
      <c r="WHN1528" s="16"/>
      <c r="WHO1528" s="16"/>
      <c r="WHP1528" s="16"/>
      <c r="WHQ1528" s="16"/>
      <c r="WHR1528" s="16"/>
      <c r="WHS1528" s="16"/>
      <c r="WHT1528" s="16"/>
      <c r="WHU1528" s="16"/>
      <c r="WHV1528" s="16"/>
      <c r="WHW1528" s="16"/>
      <c r="WHX1528" s="16"/>
      <c r="WHY1528" s="16"/>
      <c r="WHZ1528" s="16"/>
      <c r="WIA1528" s="16"/>
      <c r="WIB1528" s="16"/>
      <c r="WIC1528" s="16"/>
      <c r="WID1528" s="16"/>
      <c r="WIE1528" s="16"/>
      <c r="WIF1528" s="16"/>
      <c r="WIG1528" s="16"/>
      <c r="WIH1528" s="16"/>
      <c r="WII1528" s="16"/>
      <c r="WIJ1528" s="16"/>
      <c r="WIK1528" s="16"/>
      <c r="WIL1528" s="16"/>
      <c r="WIM1528" s="16"/>
      <c r="WIN1528" s="16"/>
      <c r="WIO1528" s="16"/>
      <c r="WIP1528" s="16"/>
      <c r="WIQ1528" s="16"/>
      <c r="WIR1528" s="16"/>
      <c r="WIS1528" s="16"/>
      <c r="WIT1528" s="16"/>
      <c r="WIU1528" s="16"/>
      <c r="WIV1528" s="16"/>
      <c r="WIW1528" s="16"/>
      <c r="WIX1528" s="16"/>
      <c r="WIY1528" s="16"/>
      <c r="WIZ1528" s="16"/>
      <c r="WJA1528" s="16"/>
      <c r="WJB1528" s="16"/>
      <c r="WJC1528" s="16"/>
      <c r="WJD1528" s="16"/>
      <c r="WJE1528" s="16"/>
      <c r="WJF1528" s="16"/>
      <c r="WJG1528" s="16"/>
      <c r="WJH1528" s="16"/>
      <c r="WJI1528" s="16"/>
      <c r="WJJ1528" s="16"/>
      <c r="WJK1528" s="16"/>
      <c r="WJL1528" s="16"/>
      <c r="WJM1528" s="16"/>
      <c r="WJN1528" s="16"/>
      <c r="WJO1528" s="16"/>
      <c r="WJP1528" s="16"/>
      <c r="WJQ1528" s="16"/>
      <c r="WJR1528" s="16"/>
      <c r="WJS1528" s="16"/>
      <c r="WJT1528" s="16"/>
      <c r="WJU1528" s="16"/>
      <c r="WJV1528" s="16"/>
      <c r="WJW1528" s="16"/>
      <c r="WJX1528" s="16"/>
      <c r="WJY1528" s="16"/>
      <c r="WJZ1528" s="16"/>
      <c r="WKA1528" s="16"/>
      <c r="WKB1528" s="16"/>
      <c r="WKC1528" s="16"/>
      <c r="WKD1528" s="16"/>
      <c r="WKE1528" s="16"/>
      <c r="WKF1528" s="16"/>
      <c r="WKG1528" s="16"/>
      <c r="WKH1528" s="16"/>
      <c r="WKI1528" s="16"/>
      <c r="WKJ1528" s="16"/>
      <c r="WKK1528" s="16"/>
      <c r="WKL1528" s="16"/>
      <c r="WKM1528" s="16"/>
      <c r="WKN1528" s="16"/>
      <c r="WKO1528" s="16"/>
      <c r="WKP1528" s="16"/>
      <c r="WKQ1528" s="16"/>
      <c r="WKR1528" s="16"/>
      <c r="WKS1528" s="16"/>
      <c r="WKT1528" s="16"/>
      <c r="WKU1528" s="16"/>
      <c r="WKV1528" s="16"/>
      <c r="WKW1528" s="16"/>
      <c r="WKX1528" s="16"/>
      <c r="WKY1528" s="16"/>
      <c r="WKZ1528" s="16"/>
      <c r="WLA1528" s="16"/>
      <c r="WLB1528" s="16"/>
      <c r="WLC1528" s="16"/>
      <c r="WLD1528" s="16"/>
      <c r="WLE1528" s="16"/>
      <c r="WLF1528" s="16"/>
      <c r="WLG1528" s="16"/>
      <c r="WLH1528" s="16"/>
      <c r="WLI1528" s="16"/>
      <c r="WLJ1528" s="16"/>
      <c r="WLK1528" s="16"/>
      <c r="WLL1528" s="16"/>
      <c r="WLM1528" s="16"/>
      <c r="WLN1528" s="16"/>
      <c r="WLO1528" s="16"/>
      <c r="WLP1528" s="16"/>
      <c r="WLQ1528" s="16"/>
      <c r="WLR1528" s="16"/>
      <c r="WLS1528" s="16"/>
      <c r="WLT1528" s="16"/>
      <c r="WLU1528" s="16"/>
      <c r="WLV1528" s="16"/>
      <c r="WLW1528" s="16"/>
      <c r="WLX1528" s="16"/>
      <c r="WLY1528" s="16"/>
      <c r="WLZ1528" s="16"/>
      <c r="WMA1528" s="16"/>
      <c r="WMB1528" s="16"/>
      <c r="WMC1528" s="16"/>
      <c r="WMD1528" s="16"/>
      <c r="WME1528" s="16"/>
      <c r="WMF1528" s="16"/>
      <c r="WMG1528" s="16"/>
      <c r="WMH1528" s="16"/>
      <c r="WMI1528" s="16"/>
      <c r="WMJ1528" s="16"/>
      <c r="WMK1528" s="16"/>
      <c r="WML1528" s="16"/>
      <c r="WMM1528" s="16"/>
      <c r="WMN1528" s="16"/>
      <c r="WMO1528" s="16"/>
      <c r="WMP1528" s="16"/>
      <c r="WMQ1528" s="16"/>
      <c r="WMR1528" s="16"/>
      <c r="WMS1528" s="16"/>
      <c r="WMT1528" s="16"/>
      <c r="WMU1528" s="16"/>
      <c r="WMV1528" s="16"/>
      <c r="WMW1528" s="16"/>
      <c r="WMX1528" s="16"/>
      <c r="WMY1528" s="16"/>
      <c r="WMZ1528" s="16"/>
      <c r="WNA1528" s="16"/>
      <c r="WNB1528" s="16"/>
      <c r="WNC1528" s="16"/>
      <c r="WND1528" s="16"/>
      <c r="WNE1528" s="16"/>
      <c r="WNF1528" s="16"/>
      <c r="WNG1528" s="16"/>
      <c r="WNH1528" s="16"/>
      <c r="WNI1528" s="16"/>
      <c r="WNJ1528" s="16"/>
      <c r="WNK1528" s="16"/>
      <c r="WNL1528" s="16"/>
      <c r="WNM1528" s="16"/>
      <c r="WNN1528" s="16"/>
      <c r="WNO1528" s="16"/>
      <c r="WNP1528" s="16"/>
      <c r="WNQ1528" s="16"/>
      <c r="WNR1528" s="16"/>
      <c r="WNS1528" s="16"/>
      <c r="WNT1528" s="16"/>
      <c r="WNU1528" s="16"/>
      <c r="WNV1528" s="16"/>
      <c r="WNW1528" s="16"/>
      <c r="WNX1528" s="16"/>
      <c r="WNY1528" s="16"/>
      <c r="WNZ1528" s="16"/>
      <c r="WOA1528" s="16"/>
      <c r="WOB1528" s="16"/>
      <c r="WOC1528" s="16"/>
      <c r="WOD1528" s="16"/>
      <c r="WOE1528" s="16"/>
      <c r="WOF1528" s="16"/>
      <c r="WOG1528" s="16"/>
      <c r="WOH1528" s="16"/>
      <c r="WOI1528" s="16"/>
      <c r="WOJ1528" s="16"/>
      <c r="WOK1528" s="16"/>
      <c r="WOL1528" s="16"/>
      <c r="WOM1528" s="16"/>
      <c r="WON1528" s="16"/>
      <c r="WOO1528" s="16"/>
      <c r="WOP1528" s="16"/>
      <c r="WOQ1528" s="16"/>
      <c r="WOR1528" s="16"/>
      <c r="WOS1528" s="16"/>
      <c r="WOT1528" s="16"/>
      <c r="WOU1528" s="16"/>
      <c r="WOV1528" s="16"/>
      <c r="WOW1528" s="16"/>
      <c r="WOX1528" s="16"/>
      <c r="WOY1528" s="16"/>
      <c r="WOZ1528" s="16"/>
      <c r="WPA1528" s="16"/>
      <c r="WPB1528" s="16"/>
      <c r="WPC1528" s="16"/>
      <c r="WPD1528" s="16"/>
      <c r="WPE1528" s="16"/>
      <c r="WPF1528" s="16"/>
      <c r="WPG1528" s="16"/>
      <c r="WPH1528" s="16"/>
      <c r="WPI1528" s="16"/>
      <c r="WPJ1528" s="16"/>
      <c r="WPK1528" s="16"/>
      <c r="WPL1528" s="16"/>
      <c r="WPM1528" s="16"/>
      <c r="WPN1528" s="16"/>
      <c r="WPO1528" s="16"/>
      <c r="WPP1528" s="16"/>
      <c r="WPQ1528" s="16"/>
      <c r="WPR1528" s="16"/>
      <c r="WPS1528" s="16"/>
      <c r="WPT1528" s="16"/>
      <c r="WPU1528" s="16"/>
      <c r="WPV1528" s="16"/>
      <c r="WPW1528" s="16"/>
      <c r="WPX1528" s="16"/>
      <c r="WPY1528" s="16"/>
      <c r="WPZ1528" s="16"/>
      <c r="WQA1528" s="16"/>
      <c r="WQB1528" s="16"/>
      <c r="WQC1528" s="16"/>
      <c r="WQD1528" s="16"/>
      <c r="WQE1528" s="16"/>
      <c r="WQF1528" s="16"/>
      <c r="WQG1528" s="16"/>
      <c r="WQH1528" s="16"/>
      <c r="WQI1528" s="16"/>
      <c r="WQJ1528" s="16"/>
      <c r="WQK1528" s="16"/>
      <c r="WQL1528" s="16"/>
      <c r="WQM1528" s="16"/>
      <c r="WQN1528" s="16"/>
      <c r="WQO1528" s="16"/>
      <c r="WQP1528" s="16"/>
      <c r="WQQ1528" s="16"/>
      <c r="WQR1528" s="16"/>
      <c r="WQS1528" s="16"/>
      <c r="WQT1528" s="16"/>
      <c r="WQU1528" s="16"/>
      <c r="WQV1528" s="16"/>
      <c r="WQW1528" s="16"/>
      <c r="WQX1528" s="16"/>
      <c r="WQY1528" s="16"/>
      <c r="WQZ1528" s="16"/>
      <c r="WRA1528" s="16"/>
      <c r="WRB1528" s="16"/>
      <c r="WRC1528" s="16"/>
      <c r="WRD1528" s="16"/>
      <c r="WRE1528" s="16"/>
      <c r="WRF1528" s="16"/>
      <c r="WRG1528" s="16"/>
      <c r="WRH1528" s="16"/>
      <c r="WRI1528" s="16"/>
      <c r="WRJ1528" s="16"/>
      <c r="WRK1528" s="16"/>
      <c r="WRL1528" s="16"/>
      <c r="WRM1528" s="16"/>
      <c r="WRN1528" s="16"/>
      <c r="WRO1528" s="16"/>
      <c r="WRP1528" s="16"/>
      <c r="WRQ1528" s="16"/>
      <c r="WRR1528" s="16"/>
      <c r="WRS1528" s="16"/>
      <c r="WRT1528" s="16"/>
      <c r="WRU1528" s="16"/>
      <c r="WRV1528" s="16"/>
      <c r="WRW1528" s="16"/>
      <c r="WRX1528" s="16"/>
      <c r="WRY1528" s="16"/>
      <c r="WRZ1528" s="16"/>
      <c r="WSA1528" s="16"/>
      <c r="WSB1528" s="16"/>
      <c r="WSC1528" s="16"/>
      <c r="WSD1528" s="16"/>
      <c r="WSE1528" s="16"/>
      <c r="WSF1528" s="16"/>
      <c r="WSG1528" s="16"/>
      <c r="WSH1528" s="16"/>
      <c r="WSI1528" s="16"/>
      <c r="WSJ1528" s="16"/>
      <c r="WSK1528" s="16"/>
      <c r="WSL1528" s="16"/>
      <c r="WSM1528" s="16"/>
      <c r="WSN1528" s="16"/>
      <c r="WSO1528" s="16"/>
      <c r="WSP1528" s="16"/>
      <c r="WSQ1528" s="16"/>
      <c r="WSR1528" s="16"/>
      <c r="WSS1528" s="16"/>
      <c r="WST1528" s="16"/>
      <c r="WSU1528" s="16"/>
      <c r="WSV1528" s="16"/>
      <c r="WSW1528" s="16"/>
      <c r="WSX1528" s="16"/>
      <c r="WSY1528" s="16"/>
      <c r="WSZ1528" s="16"/>
      <c r="WTA1528" s="16"/>
      <c r="WTB1528" s="16"/>
      <c r="WTC1528" s="16"/>
      <c r="WTD1528" s="16"/>
      <c r="WTE1528" s="16"/>
      <c r="WTF1528" s="16"/>
      <c r="WTG1528" s="16"/>
      <c r="WTH1528" s="16"/>
      <c r="WTI1528" s="16"/>
      <c r="WTJ1528" s="16"/>
      <c r="WTK1528" s="16"/>
      <c r="WTL1528" s="16"/>
      <c r="WTM1528" s="16"/>
      <c r="WTN1528" s="16"/>
      <c r="WTO1528" s="16"/>
      <c r="WTP1528" s="16"/>
      <c r="WTQ1528" s="16"/>
      <c r="WTR1528" s="16"/>
      <c r="WTS1528" s="16"/>
      <c r="WTT1528" s="16"/>
      <c r="WTU1528" s="16"/>
      <c r="WTV1528" s="16"/>
      <c r="WTW1528" s="16"/>
      <c r="WTX1528" s="16"/>
      <c r="WTY1528" s="16"/>
      <c r="WTZ1528" s="16"/>
      <c r="WUA1528" s="16"/>
      <c r="WUB1528" s="16"/>
      <c r="WUC1528" s="16"/>
      <c r="WUD1528" s="16"/>
      <c r="WUE1528" s="16"/>
      <c r="WUF1528" s="16"/>
      <c r="WUG1528" s="16"/>
      <c r="WUH1528" s="16"/>
      <c r="WUI1528" s="16"/>
      <c r="WUJ1528" s="16"/>
      <c r="WUK1528" s="16"/>
      <c r="WUL1528" s="16"/>
      <c r="WUM1528" s="16"/>
      <c r="WUN1528" s="16"/>
      <c r="WUO1528" s="16"/>
      <c r="WUP1528" s="16"/>
      <c r="WUQ1528" s="16"/>
      <c r="WUR1528" s="16"/>
      <c r="WUS1528" s="16"/>
      <c r="WUT1528" s="16"/>
      <c r="WUU1528" s="16"/>
      <c r="WUV1528" s="16"/>
      <c r="WUW1528" s="16"/>
      <c r="WUX1528" s="16"/>
      <c r="WUY1528" s="16"/>
      <c r="WUZ1528" s="16"/>
      <c r="WVA1528" s="16"/>
      <c r="WVB1528" s="16"/>
      <c r="WVC1528" s="16"/>
      <c r="WVD1528" s="16"/>
      <c r="WVE1528" s="16"/>
      <c r="WVF1528" s="16"/>
      <c r="WVG1528" s="16"/>
      <c r="WVH1528" s="16"/>
      <c r="WVI1528" s="16"/>
      <c r="WVJ1528" s="16"/>
      <c r="WVK1528" s="16"/>
      <c r="WVL1528" s="16"/>
      <c r="WVM1528" s="16"/>
      <c r="WVN1528" s="16"/>
      <c r="WVO1528" s="16"/>
      <c r="WVP1528" s="16"/>
      <c r="WVQ1528" s="16"/>
      <c r="WVR1528" s="16"/>
      <c r="WVS1528" s="16"/>
      <c r="WVT1528" s="16"/>
      <c r="WVU1528" s="16"/>
      <c r="WVV1528" s="16"/>
      <c r="WVW1528" s="16"/>
      <c r="WVX1528" s="16"/>
      <c r="WVY1528" s="16"/>
      <c r="WVZ1528" s="16"/>
      <c r="WWA1528" s="16"/>
      <c r="WWB1528" s="16"/>
      <c r="WWC1528" s="16"/>
      <c r="WWD1528" s="16"/>
      <c r="WWE1528" s="16"/>
      <c r="WWF1528" s="16"/>
      <c r="WWG1528" s="16"/>
      <c r="WWH1528" s="16"/>
      <c r="WWI1528" s="16"/>
      <c r="WWJ1528" s="16"/>
    </row>
    <row r="1529" spans="1:16156" x14ac:dyDescent="0.2">
      <c r="D1529" s="44"/>
      <c r="E1529" s="44"/>
      <c r="F1529" s="44"/>
      <c r="G1529" s="44"/>
      <c r="H1529" s="44"/>
      <c r="I1529" s="44"/>
      <c r="J1529" s="44"/>
      <c r="K1529" s="725"/>
      <c r="L1529" s="136"/>
      <c r="M1529" s="136"/>
      <c r="N1529" s="136"/>
      <c r="O1529" s="136"/>
      <c r="P1529" s="136"/>
      <c r="Q1529" s="136"/>
      <c r="R1529" s="725"/>
      <c r="S1529" s="136"/>
      <c r="T1529" s="136"/>
      <c r="U1529" s="136"/>
      <c r="V1529" s="136"/>
      <c r="W1529" s="136"/>
      <c r="X1529" s="136"/>
      <c r="Y1529" s="725"/>
      <c r="Z1529" s="136"/>
      <c r="AA1529" s="136"/>
      <c r="AB1529" s="136"/>
      <c r="AC1529" s="136"/>
      <c r="AD1529" s="136"/>
      <c r="AE1529" s="136"/>
      <c r="AF1529" s="725"/>
      <c r="AG1529" s="136"/>
      <c r="AH1529" s="136"/>
      <c r="AI1529" s="136"/>
      <c r="AJ1529" s="136"/>
      <c r="AK1529" s="136"/>
      <c r="AL1529" s="136"/>
      <c r="AM1529" s="44"/>
      <c r="AN1529" s="44"/>
      <c r="AO1529" s="44"/>
      <c r="AP1529" s="44"/>
      <c r="AQ1529" s="44"/>
    </row>
    <row r="1530" spans="1:16156" x14ac:dyDescent="0.2">
      <c r="D1530" s="44"/>
      <c r="E1530" s="44"/>
      <c r="F1530" s="44"/>
      <c r="G1530" s="44"/>
      <c r="H1530" s="44"/>
      <c r="I1530" s="44"/>
      <c r="J1530" s="44"/>
      <c r="K1530" s="725"/>
      <c r="L1530" s="136"/>
      <c r="M1530" s="136"/>
      <c r="N1530" s="136"/>
      <c r="O1530" s="136"/>
      <c r="P1530" s="136"/>
      <c r="Q1530" s="136"/>
      <c r="R1530" s="725"/>
      <c r="S1530" s="136"/>
      <c r="T1530" s="136"/>
      <c r="U1530" s="136"/>
      <c r="V1530" s="136"/>
      <c r="W1530" s="136"/>
      <c r="X1530" s="136"/>
      <c r="Y1530" s="725"/>
      <c r="Z1530" s="136"/>
      <c r="AA1530" s="136"/>
      <c r="AB1530" s="136"/>
      <c r="AC1530" s="136"/>
      <c r="AD1530" s="136"/>
      <c r="AE1530" s="136"/>
      <c r="AF1530" s="725"/>
      <c r="AG1530" s="136"/>
      <c r="AH1530" s="136"/>
      <c r="AI1530" s="136"/>
      <c r="AJ1530" s="136"/>
      <c r="AK1530" s="136"/>
      <c r="AL1530" s="136"/>
      <c r="AM1530" s="44"/>
      <c r="AN1530" s="44"/>
      <c r="AO1530" s="44"/>
      <c r="AP1530" s="44"/>
      <c r="AQ1530" s="44"/>
    </row>
    <row r="1531" spans="1:16156" x14ac:dyDescent="0.2">
      <c r="D1531" s="44"/>
      <c r="E1531" s="44"/>
      <c r="F1531" s="44"/>
      <c r="G1531" s="44"/>
      <c r="H1531" s="44"/>
      <c r="I1531" s="44"/>
      <c r="J1531" s="44"/>
      <c r="K1531" s="725"/>
      <c r="L1531" s="136"/>
      <c r="M1531" s="136"/>
      <c r="N1531" s="136"/>
      <c r="O1531" s="136"/>
      <c r="P1531" s="136"/>
      <c r="Q1531" s="136"/>
      <c r="R1531" s="725"/>
      <c r="S1531" s="136"/>
      <c r="T1531" s="136"/>
      <c r="U1531" s="136"/>
      <c r="V1531" s="136"/>
      <c r="W1531" s="136"/>
      <c r="X1531" s="136"/>
      <c r="Y1531" s="725"/>
      <c r="Z1531" s="136"/>
      <c r="AA1531" s="136"/>
      <c r="AB1531" s="136"/>
      <c r="AC1531" s="136"/>
      <c r="AD1531" s="136"/>
      <c r="AE1531" s="136"/>
      <c r="AF1531" s="725"/>
      <c r="AG1531" s="136"/>
      <c r="AH1531" s="136"/>
      <c r="AI1531" s="136"/>
      <c r="AJ1531" s="136"/>
      <c r="AK1531" s="136"/>
      <c r="AL1531" s="136"/>
      <c r="AM1531" s="44"/>
      <c r="AN1531" s="44"/>
      <c r="AO1531" s="44"/>
      <c r="AP1531" s="44"/>
      <c r="AQ1531" s="44"/>
    </row>
    <row r="1532" spans="1:16156" x14ac:dyDescent="0.2">
      <c r="D1532" s="44"/>
      <c r="E1532" s="44"/>
      <c r="F1532" s="44"/>
      <c r="G1532" s="44"/>
      <c r="H1532" s="44"/>
      <c r="I1532" s="44"/>
      <c r="J1532" s="44"/>
      <c r="K1532" s="725"/>
      <c r="L1532" s="136"/>
      <c r="M1532" s="136"/>
      <c r="N1532" s="136"/>
      <c r="O1532" s="136"/>
      <c r="P1532" s="136"/>
      <c r="Q1532" s="136"/>
      <c r="R1532" s="725"/>
      <c r="S1532" s="136"/>
      <c r="T1532" s="136"/>
      <c r="U1532" s="136"/>
      <c r="V1532" s="136"/>
      <c r="W1532" s="136"/>
      <c r="X1532" s="136"/>
      <c r="Y1532" s="725"/>
      <c r="Z1532" s="136"/>
      <c r="AA1532" s="136"/>
      <c r="AB1532" s="136"/>
      <c r="AC1532" s="136"/>
      <c r="AD1532" s="136"/>
      <c r="AE1532" s="136"/>
      <c r="AF1532" s="725"/>
      <c r="AG1532" s="136"/>
      <c r="AH1532" s="136"/>
      <c r="AI1532" s="136"/>
      <c r="AJ1532" s="136"/>
      <c r="AK1532" s="136"/>
      <c r="AL1532" s="136"/>
      <c r="AM1532" s="44"/>
      <c r="AN1532" s="44"/>
      <c r="AO1532" s="44"/>
      <c r="AP1532" s="44"/>
      <c r="AQ1532" s="44"/>
    </row>
    <row r="1533" spans="1:16156" x14ac:dyDescent="0.2">
      <c r="D1533" s="44"/>
      <c r="E1533" s="44"/>
      <c r="F1533" s="44"/>
      <c r="G1533" s="44"/>
      <c r="H1533" s="44"/>
      <c r="I1533" s="44"/>
      <c r="J1533" s="44"/>
      <c r="K1533" s="725"/>
      <c r="L1533" s="136"/>
      <c r="M1533" s="136"/>
      <c r="N1533" s="136"/>
      <c r="O1533" s="136"/>
      <c r="P1533" s="136"/>
      <c r="Q1533" s="136"/>
      <c r="R1533" s="725"/>
      <c r="S1533" s="136"/>
      <c r="T1533" s="136"/>
      <c r="U1533" s="136"/>
      <c r="V1533" s="136"/>
      <c r="W1533" s="136"/>
      <c r="X1533" s="136"/>
      <c r="Y1533" s="725"/>
      <c r="Z1533" s="136"/>
      <c r="AA1533" s="136"/>
      <c r="AB1533" s="136"/>
      <c r="AC1533" s="136"/>
      <c r="AD1533" s="136"/>
      <c r="AE1533" s="136"/>
      <c r="AF1533" s="725"/>
      <c r="AG1533" s="136"/>
      <c r="AH1533" s="136"/>
      <c r="AI1533" s="136"/>
      <c r="AJ1533" s="136"/>
      <c r="AK1533" s="136"/>
      <c r="AL1533" s="136"/>
      <c r="AM1533" s="44"/>
      <c r="AN1533" s="44"/>
      <c r="AO1533" s="44"/>
      <c r="AP1533" s="44"/>
      <c r="AQ1533" s="44"/>
    </row>
    <row r="1534" spans="1:16156" x14ac:dyDescent="0.2">
      <c r="D1534" s="44"/>
      <c r="E1534" s="44"/>
      <c r="F1534" s="44"/>
      <c r="G1534" s="44"/>
      <c r="H1534" s="44"/>
      <c r="I1534" s="44"/>
      <c r="J1534" s="44"/>
      <c r="M1534" s="136"/>
      <c r="N1534" s="136"/>
      <c r="O1534" s="136"/>
      <c r="P1534" s="136"/>
      <c r="Q1534" s="136"/>
      <c r="T1534" s="136"/>
      <c r="U1534" s="136"/>
      <c r="V1534" s="136"/>
      <c r="W1534" s="136"/>
      <c r="X1534" s="136"/>
      <c r="AA1534" s="136"/>
      <c r="AB1534" s="136"/>
      <c r="AC1534" s="136"/>
      <c r="AD1534" s="136"/>
      <c r="AE1534" s="136"/>
      <c r="AH1534" s="136"/>
      <c r="AI1534" s="136"/>
      <c r="AJ1534" s="136"/>
      <c r="AK1534" s="136"/>
      <c r="AL1534" s="136"/>
      <c r="AM1534" s="44"/>
      <c r="AN1534" s="44"/>
      <c r="AO1534" s="44"/>
      <c r="AP1534" s="44"/>
      <c r="AQ1534" s="44"/>
    </row>
    <row r="1535" spans="1:16156" x14ac:dyDescent="0.2">
      <c r="AM1535" s="44"/>
      <c r="AN1535" s="44"/>
      <c r="AO1535" s="44"/>
      <c r="AP1535" s="44"/>
      <c r="AQ1535" s="44"/>
    </row>
    <row r="1536" spans="1:16156" x14ac:dyDescent="0.2">
      <c r="AM1536" s="44"/>
      <c r="AN1536" s="44"/>
      <c r="AO1536" s="44"/>
      <c r="AP1536" s="44"/>
      <c r="AQ1536" s="44"/>
    </row>
    <row r="1537" spans="39:43" x14ac:dyDescent="0.2">
      <c r="AM1537" s="44"/>
      <c r="AN1537" s="44"/>
      <c r="AO1537" s="44"/>
      <c r="AP1537" s="44"/>
      <c r="AQ1537" s="44"/>
    </row>
    <row r="1538" spans="39:43" x14ac:dyDescent="0.2">
      <c r="AM1538" s="44"/>
      <c r="AN1538" s="44"/>
      <c r="AO1538" s="44"/>
      <c r="AP1538" s="44"/>
      <c r="AQ1538" s="44"/>
    </row>
    <row r="1539" spans="39:43" x14ac:dyDescent="0.2">
      <c r="AM1539" s="44"/>
      <c r="AN1539" s="44"/>
      <c r="AO1539" s="44"/>
      <c r="AP1539" s="44"/>
      <c r="AQ1539" s="44"/>
    </row>
    <row r="1540" spans="39:43" x14ac:dyDescent="0.2">
      <c r="AM1540" s="44"/>
      <c r="AN1540" s="44"/>
      <c r="AO1540" s="44"/>
      <c r="AP1540" s="44"/>
      <c r="AQ1540" s="44"/>
    </row>
    <row r="1541" spans="39:43" x14ac:dyDescent="0.2">
      <c r="AM1541" s="44"/>
      <c r="AN1541" s="44"/>
      <c r="AO1541" s="44"/>
      <c r="AP1541" s="44"/>
      <c r="AQ1541" s="44"/>
    </row>
    <row r="1542" spans="39:43" x14ac:dyDescent="0.2">
      <c r="AM1542" s="44"/>
      <c r="AN1542" s="44"/>
      <c r="AO1542" s="44"/>
      <c r="AP1542" s="44"/>
      <c r="AQ1542" s="44"/>
    </row>
    <row r="1543" spans="39:43" x14ac:dyDescent="0.2">
      <c r="AM1543" s="44"/>
      <c r="AN1543" s="44"/>
      <c r="AO1543" s="44"/>
      <c r="AP1543" s="44"/>
      <c r="AQ1543" s="44"/>
    </row>
    <row r="1544" spans="39:43" x14ac:dyDescent="0.2">
      <c r="AM1544" s="44"/>
      <c r="AN1544" s="44"/>
      <c r="AO1544" s="44"/>
      <c r="AP1544" s="44"/>
      <c r="AQ1544" s="44"/>
    </row>
    <row r="1545" spans="39:43" x14ac:dyDescent="0.2">
      <c r="AM1545" s="44"/>
      <c r="AN1545" s="44"/>
      <c r="AO1545" s="44"/>
      <c r="AP1545" s="44"/>
      <c r="AQ1545" s="44"/>
    </row>
    <row r="1546" spans="39:43" x14ac:dyDescent="0.2">
      <c r="AM1546" s="44"/>
      <c r="AN1546" s="44"/>
      <c r="AO1546" s="44"/>
      <c r="AP1546" s="44"/>
      <c r="AQ1546" s="44"/>
    </row>
    <row r="1547" spans="39:43" x14ac:dyDescent="0.2">
      <c r="AM1547" s="44"/>
      <c r="AN1547" s="44"/>
      <c r="AO1547" s="44"/>
      <c r="AP1547" s="44"/>
      <c r="AQ1547" s="44"/>
    </row>
    <row r="1548" spans="39:43" x14ac:dyDescent="0.2">
      <c r="AM1548" s="44"/>
    </row>
    <row r="1549" spans="39:43" x14ac:dyDescent="0.2">
      <c r="AM1549" s="44"/>
    </row>
    <row r="1550" spans="39:43" x14ac:dyDescent="0.2">
      <c r="AM1550" s="44"/>
    </row>
    <row r="1551" spans="39:43" x14ac:dyDescent="0.2">
      <c r="AM1551" s="44"/>
    </row>
    <row r="1552" spans="39:43" x14ac:dyDescent="0.2">
      <c r="AM1552" s="44"/>
    </row>
    <row r="1553" spans="39:39" x14ac:dyDescent="0.2">
      <c r="AM1553" s="44"/>
    </row>
    <row r="1554" spans="39:39" x14ac:dyDescent="0.2">
      <c r="AM1554" s="44"/>
    </row>
    <row r="1555" spans="39:39" x14ac:dyDescent="0.2">
      <c r="AM1555" s="44"/>
    </row>
    <row r="1556" spans="39:39" x14ac:dyDescent="0.2">
      <c r="AM1556" s="44"/>
    </row>
    <row r="1557" spans="39:39" x14ac:dyDescent="0.2">
      <c r="AM1557" s="44"/>
    </row>
    <row r="1558" spans="39:39" x14ac:dyDescent="0.2">
      <c r="AM1558" s="44"/>
    </row>
    <row r="1559" spans="39:39" x14ac:dyDescent="0.2">
      <c r="AM1559" s="44"/>
    </row>
    <row r="1560" spans="39:39" x14ac:dyDescent="0.2">
      <c r="AM1560" s="44"/>
    </row>
    <row r="1561" spans="39:39" x14ac:dyDescent="0.2">
      <c r="AM1561" s="44"/>
    </row>
    <row r="1562" spans="39:39" x14ac:dyDescent="0.2">
      <c r="AM1562" s="44"/>
    </row>
    <row r="1563" spans="39:39" x14ac:dyDescent="0.2">
      <c r="AM1563" s="44"/>
    </row>
    <row r="1564" spans="39:39" x14ac:dyDescent="0.2">
      <c r="AM1564" s="44"/>
    </row>
  </sheetData>
  <sheetProtection password="E1D9" sheet="1" objects="1" scenarios="1"/>
  <mergeCells count="7">
    <mergeCell ref="AM3:AS3"/>
    <mergeCell ref="AF3:AL3"/>
    <mergeCell ref="A3:C4"/>
    <mergeCell ref="D3:J3"/>
    <mergeCell ref="K3:Q3"/>
    <mergeCell ref="R3:X3"/>
    <mergeCell ref="Y3:AE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Vladimír Hulík</cp:lastModifiedBy>
  <dcterms:created xsi:type="dcterms:W3CDTF">2013-12-10T09:13:30Z</dcterms:created>
  <dcterms:modified xsi:type="dcterms:W3CDTF">2015-02-13T10:21:14Z</dcterms:modified>
</cp:coreProperties>
</file>